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박진목\Desktop\"/>
    </mc:Choice>
  </mc:AlternateContent>
  <xr:revisionPtr revIDLastSave="0" documentId="13_ncr:1_{A1328608-7751-4EF8-9FCD-971B98A4723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IPE" sheetId="1" r:id="rId1"/>
    <sheet name="VALVE" sheetId="4" r:id="rId2"/>
    <sheet name="FITTING" sheetId="2" r:id="rId3"/>
    <sheet name="FLANGE" sheetId="3" r:id="rId4"/>
    <sheet name="DATA" sheetId="5" r:id="rId5"/>
  </sheets>
  <definedNames>
    <definedName name="_xlnm._FilterDatabase" localSheetId="2" hidden="1">FITTING!$B$2:$AC$452</definedName>
    <definedName name="_xlnm._FilterDatabase" localSheetId="3" hidden="1">FLANGE!$B$2:$Z$347</definedName>
    <definedName name="_xlnm._FilterDatabase" localSheetId="0" hidden="1">DATA!$B$38:$F$39</definedName>
    <definedName name="_xlnm._FilterDatabase" localSheetId="1" hidden="1">VALVE!$A$2:$AB$290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92" i="4" l="1"/>
  <c r="AL292" i="4"/>
  <c r="AJ292" i="4"/>
  <c r="AI292" i="4"/>
  <c r="AH292" i="4"/>
  <c r="AG292" i="4"/>
  <c r="AF292" i="4"/>
  <c r="AE292" i="4"/>
  <c r="AM291" i="4"/>
  <c r="AL291" i="4"/>
  <c r="AJ291" i="4"/>
  <c r="AI291" i="4"/>
  <c r="AH291" i="4"/>
  <c r="AG291" i="4"/>
  <c r="AF291" i="4"/>
  <c r="AE291" i="4"/>
  <c r="AM290" i="4"/>
  <c r="AL290" i="4"/>
  <c r="AJ290" i="4"/>
  <c r="AI290" i="4"/>
  <c r="AH290" i="4"/>
  <c r="AG290" i="4"/>
  <c r="AF290" i="4"/>
  <c r="AE290" i="4"/>
  <c r="AM289" i="4"/>
  <c r="AL289" i="4"/>
  <c r="AJ289" i="4"/>
  <c r="AI289" i="4"/>
  <c r="AH289" i="4"/>
  <c r="AG289" i="4"/>
  <c r="AF289" i="4"/>
  <c r="AE289" i="4"/>
  <c r="AM288" i="4"/>
  <c r="AL288" i="4"/>
  <c r="AJ288" i="4"/>
  <c r="AI288" i="4"/>
  <c r="AH288" i="4"/>
  <c r="AG288" i="4"/>
  <c r="AF288" i="4"/>
  <c r="AE288" i="4"/>
  <c r="AM287" i="4"/>
  <c r="AL287" i="4"/>
  <c r="AJ287" i="4"/>
  <c r="AI287" i="4"/>
  <c r="AH287" i="4"/>
  <c r="AG287" i="4"/>
  <c r="AF287" i="4"/>
  <c r="AE287" i="4"/>
  <c r="AM286" i="4"/>
  <c r="AL286" i="4"/>
  <c r="AJ286" i="4"/>
  <c r="AI286" i="4"/>
  <c r="AH286" i="4"/>
  <c r="AG286" i="4"/>
  <c r="AF286" i="4"/>
  <c r="AE286" i="4"/>
  <c r="AM285" i="4"/>
  <c r="AL285" i="4"/>
  <c r="AJ285" i="4"/>
  <c r="AI285" i="4"/>
  <c r="AH285" i="4"/>
  <c r="AG285" i="4"/>
  <c r="AF285" i="4"/>
  <c r="AE285" i="4"/>
  <c r="AM284" i="4"/>
  <c r="AL284" i="4"/>
  <c r="AJ284" i="4"/>
  <c r="AI284" i="4"/>
  <c r="AH284" i="4"/>
  <c r="AG284" i="4"/>
  <c r="AF284" i="4"/>
  <c r="AE284" i="4"/>
  <c r="AM283" i="4"/>
  <c r="AL283" i="4"/>
  <c r="AJ283" i="4"/>
  <c r="AI283" i="4"/>
  <c r="AH283" i="4"/>
  <c r="AG283" i="4"/>
  <c r="AF283" i="4"/>
  <c r="AE283" i="4"/>
  <c r="AM282" i="4"/>
  <c r="AL282" i="4"/>
  <c r="AJ282" i="4"/>
  <c r="AI282" i="4"/>
  <c r="AH282" i="4"/>
  <c r="AG282" i="4"/>
  <c r="AF282" i="4"/>
  <c r="AE282" i="4"/>
  <c r="AM281" i="4"/>
  <c r="AL281" i="4"/>
  <c r="AJ281" i="4"/>
  <c r="AI281" i="4"/>
  <c r="AH281" i="4"/>
  <c r="AG281" i="4"/>
  <c r="AF281" i="4"/>
  <c r="AE281" i="4"/>
  <c r="AM280" i="4"/>
  <c r="AL280" i="4"/>
  <c r="AJ280" i="4"/>
  <c r="AI280" i="4"/>
  <c r="AH280" i="4"/>
  <c r="AG280" i="4"/>
  <c r="AF280" i="4"/>
  <c r="AE280" i="4"/>
  <c r="AM279" i="4"/>
  <c r="AL279" i="4"/>
  <c r="AJ279" i="4"/>
  <c r="AI279" i="4"/>
  <c r="AH279" i="4"/>
  <c r="AG279" i="4"/>
  <c r="AF279" i="4"/>
  <c r="AE279" i="4"/>
  <c r="AM278" i="4"/>
  <c r="AL278" i="4"/>
  <c r="AJ278" i="4"/>
  <c r="AI278" i="4"/>
  <c r="AH278" i="4"/>
  <c r="AG278" i="4"/>
  <c r="AF278" i="4"/>
  <c r="AE278" i="4"/>
  <c r="AM277" i="4"/>
  <c r="AL277" i="4"/>
  <c r="AJ277" i="4"/>
  <c r="AI277" i="4"/>
  <c r="AH277" i="4"/>
  <c r="AG277" i="4"/>
  <c r="AF277" i="4"/>
  <c r="AE277" i="4"/>
  <c r="AM276" i="4"/>
  <c r="AL276" i="4"/>
  <c r="AJ276" i="4"/>
  <c r="AI276" i="4"/>
  <c r="AH276" i="4"/>
  <c r="AG276" i="4"/>
  <c r="AF276" i="4"/>
  <c r="AE276" i="4"/>
  <c r="AM275" i="4"/>
  <c r="AL275" i="4"/>
  <c r="AJ275" i="4"/>
  <c r="AI275" i="4"/>
  <c r="AH275" i="4"/>
  <c r="AG275" i="4"/>
  <c r="AF275" i="4"/>
  <c r="AE275" i="4"/>
  <c r="AM274" i="4"/>
  <c r="AL274" i="4"/>
  <c r="AJ274" i="4"/>
  <c r="AI274" i="4"/>
  <c r="AH274" i="4"/>
  <c r="AG274" i="4"/>
  <c r="AF274" i="4"/>
  <c r="AE274" i="4"/>
  <c r="AM273" i="4"/>
  <c r="AL273" i="4"/>
  <c r="AJ273" i="4"/>
  <c r="AI273" i="4"/>
  <c r="AH273" i="4"/>
  <c r="AG273" i="4"/>
  <c r="AF273" i="4"/>
  <c r="AE273" i="4"/>
  <c r="AM272" i="4"/>
  <c r="AL272" i="4"/>
  <c r="AJ272" i="4"/>
  <c r="AI272" i="4"/>
  <c r="AH272" i="4"/>
  <c r="AG272" i="4"/>
  <c r="AF272" i="4"/>
  <c r="AE272" i="4"/>
  <c r="AM271" i="4"/>
  <c r="AL271" i="4"/>
  <c r="AJ271" i="4"/>
  <c r="AI271" i="4"/>
  <c r="AH271" i="4"/>
  <c r="AG271" i="4"/>
  <c r="AF271" i="4"/>
  <c r="AE271" i="4"/>
  <c r="AM270" i="4"/>
  <c r="AL270" i="4"/>
  <c r="AJ270" i="4"/>
  <c r="AI270" i="4"/>
  <c r="AH270" i="4"/>
  <c r="AG270" i="4"/>
  <c r="AF270" i="4"/>
  <c r="AE270" i="4"/>
  <c r="AM269" i="4"/>
  <c r="AL269" i="4"/>
  <c r="AJ269" i="4"/>
  <c r="AI269" i="4"/>
  <c r="AH269" i="4"/>
  <c r="AG269" i="4"/>
  <c r="AF269" i="4"/>
  <c r="AE269" i="4"/>
  <c r="AM268" i="4"/>
  <c r="AL268" i="4"/>
  <c r="AJ268" i="4"/>
  <c r="AI268" i="4"/>
  <c r="AH268" i="4"/>
  <c r="AG268" i="4"/>
  <c r="AF268" i="4"/>
  <c r="AE268" i="4"/>
  <c r="AM267" i="4"/>
  <c r="AL267" i="4"/>
  <c r="AJ267" i="4"/>
  <c r="AI267" i="4"/>
  <c r="AH267" i="4"/>
  <c r="AG267" i="4"/>
  <c r="AF267" i="4"/>
  <c r="AE267" i="4"/>
  <c r="AM266" i="4"/>
  <c r="AL266" i="4"/>
  <c r="AJ266" i="4"/>
  <c r="AI266" i="4"/>
  <c r="AH266" i="4"/>
  <c r="AG266" i="4"/>
  <c r="AF266" i="4"/>
  <c r="AE266" i="4"/>
  <c r="AM265" i="4"/>
  <c r="AL265" i="4"/>
  <c r="AJ265" i="4"/>
  <c r="AI265" i="4"/>
  <c r="AH265" i="4"/>
  <c r="AG265" i="4"/>
  <c r="AF265" i="4"/>
  <c r="AE265" i="4"/>
  <c r="AM264" i="4"/>
  <c r="AL264" i="4"/>
  <c r="AJ264" i="4"/>
  <c r="AI264" i="4"/>
  <c r="AH264" i="4"/>
  <c r="AG264" i="4"/>
  <c r="AF264" i="4"/>
  <c r="AE264" i="4"/>
  <c r="AM263" i="4"/>
  <c r="AL263" i="4"/>
  <c r="AJ263" i="4"/>
  <c r="AI263" i="4"/>
  <c r="AH263" i="4"/>
  <c r="AG263" i="4"/>
  <c r="AF263" i="4"/>
  <c r="AE263" i="4"/>
  <c r="AM262" i="4"/>
  <c r="AL262" i="4"/>
  <c r="AJ262" i="4"/>
  <c r="AI262" i="4"/>
  <c r="AH262" i="4"/>
  <c r="AG262" i="4"/>
  <c r="AF262" i="4"/>
  <c r="AE262" i="4"/>
  <c r="AM261" i="4"/>
  <c r="AL261" i="4"/>
  <c r="AJ261" i="4"/>
  <c r="AI261" i="4"/>
  <c r="AH261" i="4"/>
  <c r="AG261" i="4"/>
  <c r="AF261" i="4"/>
  <c r="AE261" i="4"/>
  <c r="AM260" i="4"/>
  <c r="AL260" i="4"/>
  <c r="AJ260" i="4"/>
  <c r="AI260" i="4"/>
  <c r="AH260" i="4"/>
  <c r="AG260" i="4"/>
  <c r="AF260" i="4"/>
  <c r="AE260" i="4"/>
  <c r="AM259" i="4"/>
  <c r="AL259" i="4"/>
  <c r="AJ259" i="4"/>
  <c r="AI259" i="4"/>
  <c r="AH259" i="4"/>
  <c r="AG259" i="4"/>
  <c r="AF259" i="4"/>
  <c r="AE259" i="4"/>
  <c r="AM258" i="4"/>
  <c r="AL258" i="4"/>
  <c r="AJ258" i="4"/>
  <c r="AI258" i="4"/>
  <c r="AH258" i="4"/>
  <c r="AG258" i="4"/>
  <c r="AF258" i="4"/>
  <c r="AE258" i="4"/>
  <c r="AM257" i="4"/>
  <c r="AL257" i="4"/>
  <c r="AJ257" i="4"/>
  <c r="AI257" i="4"/>
  <c r="AH257" i="4"/>
  <c r="AG257" i="4"/>
  <c r="AF257" i="4"/>
  <c r="AE257" i="4"/>
  <c r="AM256" i="4"/>
  <c r="AL256" i="4"/>
  <c r="AJ256" i="4"/>
  <c r="AI256" i="4"/>
  <c r="AH256" i="4"/>
  <c r="AG256" i="4"/>
  <c r="AF256" i="4"/>
  <c r="AE256" i="4"/>
  <c r="AM255" i="4"/>
  <c r="AL255" i="4"/>
  <c r="AJ255" i="4"/>
  <c r="AI255" i="4"/>
  <c r="AH255" i="4"/>
  <c r="AG255" i="4"/>
  <c r="AF255" i="4"/>
  <c r="AE255" i="4"/>
  <c r="AM254" i="4"/>
  <c r="AL254" i="4"/>
  <c r="AJ254" i="4"/>
  <c r="AI254" i="4"/>
  <c r="AH254" i="4"/>
  <c r="AG254" i="4"/>
  <c r="AF254" i="4"/>
  <c r="AE254" i="4"/>
  <c r="AM253" i="4"/>
  <c r="AL253" i="4"/>
  <c r="AJ253" i="4"/>
  <c r="AI253" i="4"/>
  <c r="AH253" i="4"/>
  <c r="AG253" i="4"/>
  <c r="AF253" i="4"/>
  <c r="AE253" i="4"/>
  <c r="AM252" i="4"/>
  <c r="AL252" i="4"/>
  <c r="AJ252" i="4"/>
  <c r="AI252" i="4"/>
  <c r="AH252" i="4"/>
  <c r="AG252" i="4"/>
  <c r="AF252" i="4"/>
  <c r="AE252" i="4"/>
  <c r="AM251" i="4"/>
  <c r="AL251" i="4"/>
  <c r="AJ251" i="4"/>
  <c r="AI251" i="4"/>
  <c r="AH251" i="4"/>
  <c r="AG251" i="4"/>
  <c r="AF251" i="4"/>
  <c r="AE251" i="4"/>
  <c r="AM250" i="4"/>
  <c r="AL250" i="4"/>
  <c r="AJ250" i="4"/>
  <c r="AI250" i="4"/>
  <c r="AH250" i="4"/>
  <c r="AG250" i="4"/>
  <c r="AF250" i="4"/>
  <c r="AE250" i="4"/>
  <c r="AM249" i="4"/>
  <c r="AL249" i="4"/>
  <c r="AJ249" i="4"/>
  <c r="AI249" i="4"/>
  <c r="AH249" i="4"/>
  <c r="AG249" i="4"/>
  <c r="AF249" i="4"/>
  <c r="AE249" i="4"/>
  <c r="AM248" i="4"/>
  <c r="AL248" i="4"/>
  <c r="AJ248" i="4"/>
  <c r="AI248" i="4"/>
  <c r="AH248" i="4"/>
  <c r="AG248" i="4"/>
  <c r="AF248" i="4"/>
  <c r="AE248" i="4"/>
  <c r="AM247" i="4"/>
  <c r="AL247" i="4"/>
  <c r="AJ247" i="4"/>
  <c r="AI247" i="4"/>
  <c r="AH247" i="4"/>
  <c r="AG247" i="4"/>
  <c r="AF247" i="4"/>
  <c r="AE247" i="4"/>
  <c r="AM246" i="4"/>
  <c r="AL246" i="4"/>
  <c r="AJ246" i="4"/>
  <c r="AI246" i="4"/>
  <c r="AH246" i="4"/>
  <c r="AG246" i="4"/>
  <c r="AF246" i="4"/>
  <c r="AE246" i="4"/>
  <c r="AM245" i="4"/>
  <c r="AL245" i="4"/>
  <c r="AJ245" i="4"/>
  <c r="AI245" i="4"/>
  <c r="AH245" i="4"/>
  <c r="AG245" i="4"/>
  <c r="AF245" i="4"/>
  <c r="AE245" i="4"/>
  <c r="AM244" i="4"/>
  <c r="AL244" i="4"/>
  <c r="AJ244" i="4"/>
  <c r="AI244" i="4"/>
  <c r="AH244" i="4"/>
  <c r="AG244" i="4"/>
  <c r="AF244" i="4"/>
  <c r="AE244" i="4"/>
  <c r="AM243" i="4"/>
  <c r="AL243" i="4"/>
  <c r="AJ243" i="4"/>
  <c r="AI243" i="4"/>
  <c r="AH243" i="4"/>
  <c r="AG243" i="4"/>
  <c r="AF243" i="4"/>
  <c r="AE243" i="4"/>
  <c r="AM242" i="4"/>
  <c r="AL242" i="4"/>
  <c r="AJ242" i="4"/>
  <c r="AI242" i="4"/>
  <c r="AH242" i="4"/>
  <c r="AG242" i="4"/>
  <c r="AF242" i="4"/>
  <c r="AE242" i="4"/>
  <c r="AM241" i="4"/>
  <c r="AL241" i="4"/>
  <c r="AJ241" i="4"/>
  <c r="AI241" i="4"/>
  <c r="AH241" i="4"/>
  <c r="AG241" i="4"/>
  <c r="AF241" i="4"/>
  <c r="AE241" i="4"/>
  <c r="AM240" i="4"/>
  <c r="AL240" i="4"/>
  <c r="AJ240" i="4"/>
  <c r="AI240" i="4"/>
  <c r="AH240" i="4"/>
  <c r="AG240" i="4"/>
  <c r="AF240" i="4"/>
  <c r="AE240" i="4"/>
  <c r="AM239" i="4"/>
  <c r="AL239" i="4"/>
  <c r="AJ239" i="4"/>
  <c r="AI239" i="4"/>
  <c r="AH239" i="4"/>
  <c r="AG239" i="4"/>
  <c r="AF239" i="4"/>
  <c r="AE239" i="4"/>
  <c r="AM238" i="4"/>
  <c r="AL238" i="4"/>
  <c r="AJ238" i="4"/>
  <c r="AI238" i="4"/>
  <c r="AH238" i="4"/>
  <c r="AG238" i="4"/>
  <c r="AF238" i="4"/>
  <c r="AE238" i="4"/>
  <c r="AM237" i="4"/>
  <c r="AL237" i="4"/>
  <c r="AJ237" i="4"/>
  <c r="AI237" i="4"/>
  <c r="AH237" i="4"/>
  <c r="AG237" i="4"/>
  <c r="AF237" i="4"/>
  <c r="AE237" i="4"/>
  <c r="AM236" i="4"/>
  <c r="AL236" i="4"/>
  <c r="AJ236" i="4"/>
  <c r="AI236" i="4"/>
  <c r="AH236" i="4"/>
  <c r="AG236" i="4"/>
  <c r="AF236" i="4"/>
  <c r="AE236" i="4"/>
  <c r="AM235" i="4"/>
  <c r="AL235" i="4"/>
  <c r="AJ235" i="4"/>
  <c r="AI235" i="4"/>
  <c r="AH235" i="4"/>
  <c r="AG235" i="4"/>
  <c r="AF235" i="4"/>
  <c r="AE235" i="4"/>
  <c r="AM234" i="4"/>
  <c r="AL234" i="4"/>
  <c r="AJ234" i="4"/>
  <c r="AI234" i="4"/>
  <c r="AH234" i="4"/>
  <c r="AG234" i="4"/>
  <c r="AF234" i="4"/>
  <c r="AE234" i="4"/>
  <c r="AM233" i="4"/>
  <c r="AL233" i="4"/>
  <c r="AJ233" i="4"/>
  <c r="AI233" i="4"/>
  <c r="AH233" i="4"/>
  <c r="AG233" i="4"/>
  <c r="AF233" i="4"/>
  <c r="AE233" i="4"/>
  <c r="AM232" i="4"/>
  <c r="AL232" i="4"/>
  <c r="AJ232" i="4"/>
  <c r="AI232" i="4"/>
  <c r="AH232" i="4"/>
  <c r="AG232" i="4"/>
  <c r="AF232" i="4"/>
  <c r="AE232" i="4"/>
  <c r="AM231" i="4"/>
  <c r="AL231" i="4"/>
  <c r="AJ231" i="4"/>
  <c r="AI231" i="4"/>
  <c r="AH231" i="4"/>
  <c r="AG231" i="4"/>
  <c r="AF231" i="4"/>
  <c r="AE231" i="4"/>
  <c r="AM230" i="4"/>
  <c r="AL230" i="4"/>
  <c r="AJ230" i="4"/>
  <c r="AI230" i="4"/>
  <c r="AH230" i="4"/>
  <c r="AG230" i="4"/>
  <c r="AF230" i="4"/>
  <c r="AE230" i="4"/>
  <c r="AM229" i="4"/>
  <c r="AL229" i="4"/>
  <c r="AJ229" i="4"/>
  <c r="AI229" i="4"/>
  <c r="AH229" i="4"/>
  <c r="AG229" i="4"/>
  <c r="AF229" i="4"/>
  <c r="AE229" i="4"/>
  <c r="AM228" i="4"/>
  <c r="AL228" i="4"/>
  <c r="AJ228" i="4"/>
  <c r="AI228" i="4"/>
  <c r="AH228" i="4"/>
  <c r="AG228" i="4"/>
  <c r="AF228" i="4"/>
  <c r="AE228" i="4"/>
  <c r="AM227" i="4"/>
  <c r="AL227" i="4"/>
  <c r="AJ227" i="4"/>
  <c r="AI227" i="4"/>
  <c r="AH227" i="4"/>
  <c r="AG227" i="4"/>
  <c r="AF227" i="4"/>
  <c r="AE227" i="4"/>
  <c r="AM226" i="4"/>
  <c r="AL226" i="4"/>
  <c r="AJ226" i="4"/>
  <c r="AI226" i="4"/>
  <c r="AH226" i="4"/>
  <c r="AG226" i="4"/>
  <c r="AF226" i="4"/>
  <c r="AE226" i="4"/>
  <c r="AM225" i="4"/>
  <c r="AL225" i="4"/>
  <c r="AJ225" i="4"/>
  <c r="AI225" i="4"/>
  <c r="AH225" i="4"/>
  <c r="AG225" i="4"/>
  <c r="AF225" i="4"/>
  <c r="AE225" i="4"/>
  <c r="AM224" i="4"/>
  <c r="AL224" i="4"/>
  <c r="AJ224" i="4"/>
  <c r="AI224" i="4"/>
  <c r="AH224" i="4"/>
  <c r="AG224" i="4"/>
  <c r="AF224" i="4"/>
  <c r="AE224" i="4"/>
  <c r="AM223" i="4"/>
  <c r="AL223" i="4"/>
  <c r="AJ223" i="4"/>
  <c r="AI223" i="4"/>
  <c r="AH223" i="4"/>
  <c r="AG223" i="4"/>
  <c r="AF223" i="4"/>
  <c r="AE223" i="4"/>
  <c r="AM222" i="4"/>
  <c r="AL222" i="4"/>
  <c r="AJ222" i="4"/>
  <c r="AI222" i="4"/>
  <c r="AH222" i="4"/>
  <c r="AG222" i="4"/>
  <c r="AF222" i="4"/>
  <c r="AE222" i="4"/>
  <c r="AM221" i="4"/>
  <c r="AL221" i="4"/>
  <c r="AJ221" i="4"/>
  <c r="AI221" i="4"/>
  <c r="AH221" i="4"/>
  <c r="AG221" i="4"/>
  <c r="AF221" i="4"/>
  <c r="AE221" i="4"/>
  <c r="AM220" i="4"/>
  <c r="AL220" i="4"/>
  <c r="AJ220" i="4"/>
  <c r="AI220" i="4"/>
  <c r="AH220" i="4"/>
  <c r="AG220" i="4"/>
  <c r="AF220" i="4"/>
  <c r="AE220" i="4"/>
  <c r="AM219" i="4"/>
  <c r="AL219" i="4"/>
  <c r="AJ219" i="4"/>
  <c r="AI219" i="4"/>
  <c r="AH219" i="4"/>
  <c r="AG219" i="4"/>
  <c r="AF219" i="4"/>
  <c r="AE219" i="4"/>
  <c r="AM218" i="4"/>
  <c r="AL218" i="4"/>
  <c r="AJ218" i="4"/>
  <c r="AI218" i="4"/>
  <c r="AH218" i="4"/>
  <c r="AG218" i="4"/>
  <c r="AF218" i="4"/>
  <c r="AE218" i="4"/>
  <c r="AM217" i="4"/>
  <c r="AL217" i="4"/>
  <c r="AJ217" i="4"/>
  <c r="AI217" i="4"/>
  <c r="AH217" i="4"/>
  <c r="AG217" i="4"/>
  <c r="AF217" i="4"/>
  <c r="AE217" i="4"/>
  <c r="AM216" i="4"/>
  <c r="AL216" i="4"/>
  <c r="AJ216" i="4"/>
  <c r="AI216" i="4"/>
  <c r="AH216" i="4"/>
  <c r="AG216" i="4"/>
  <c r="AF216" i="4"/>
  <c r="AE216" i="4"/>
  <c r="AM215" i="4"/>
  <c r="AL215" i="4"/>
  <c r="AJ215" i="4"/>
  <c r="AI215" i="4"/>
  <c r="AH215" i="4"/>
  <c r="AG215" i="4"/>
  <c r="AF215" i="4"/>
  <c r="AE215" i="4"/>
  <c r="AM214" i="4"/>
  <c r="AL214" i="4"/>
  <c r="AJ214" i="4"/>
  <c r="AI214" i="4"/>
  <c r="AH214" i="4"/>
  <c r="AG214" i="4"/>
  <c r="AF214" i="4"/>
  <c r="AE214" i="4"/>
  <c r="AM213" i="4"/>
  <c r="AL213" i="4"/>
  <c r="AJ213" i="4"/>
  <c r="AI213" i="4"/>
  <c r="AH213" i="4"/>
  <c r="AG213" i="4"/>
  <c r="AF213" i="4"/>
  <c r="AE213" i="4"/>
  <c r="AM212" i="4"/>
  <c r="AL212" i="4"/>
  <c r="AJ212" i="4"/>
  <c r="AI212" i="4"/>
  <c r="AH212" i="4"/>
  <c r="AG212" i="4"/>
  <c r="AF212" i="4"/>
  <c r="AE212" i="4"/>
  <c r="AM211" i="4"/>
  <c r="AL211" i="4"/>
  <c r="AJ211" i="4"/>
  <c r="AI211" i="4"/>
  <c r="AH211" i="4"/>
  <c r="AG211" i="4"/>
  <c r="AF211" i="4"/>
  <c r="AE211" i="4"/>
  <c r="AM210" i="4"/>
  <c r="AL210" i="4"/>
  <c r="AJ210" i="4"/>
  <c r="AI210" i="4"/>
  <c r="AH210" i="4"/>
  <c r="AG210" i="4"/>
  <c r="AF210" i="4"/>
  <c r="AE210" i="4"/>
  <c r="AM209" i="4"/>
  <c r="AL209" i="4"/>
  <c r="AJ209" i="4"/>
  <c r="AI209" i="4"/>
  <c r="AH209" i="4"/>
  <c r="AG209" i="4"/>
  <c r="AF209" i="4"/>
  <c r="AE209" i="4"/>
  <c r="AM208" i="4"/>
  <c r="AL208" i="4"/>
  <c r="AJ208" i="4"/>
  <c r="AI208" i="4"/>
  <c r="AH208" i="4"/>
  <c r="AG208" i="4"/>
  <c r="AF208" i="4"/>
  <c r="AE208" i="4"/>
  <c r="AM207" i="4"/>
  <c r="AL207" i="4"/>
  <c r="AJ207" i="4"/>
  <c r="AI207" i="4"/>
  <c r="AH207" i="4"/>
  <c r="AG207" i="4"/>
  <c r="AF207" i="4"/>
  <c r="AE207" i="4"/>
  <c r="AM206" i="4"/>
  <c r="AL206" i="4"/>
  <c r="AJ206" i="4"/>
  <c r="AI206" i="4"/>
  <c r="AH206" i="4"/>
  <c r="AG206" i="4"/>
  <c r="AF206" i="4"/>
  <c r="AE206" i="4"/>
  <c r="AM205" i="4"/>
  <c r="AL205" i="4"/>
  <c r="AJ205" i="4"/>
  <c r="AI205" i="4"/>
  <c r="AH205" i="4"/>
  <c r="AG205" i="4"/>
  <c r="AF205" i="4"/>
  <c r="AE205" i="4"/>
  <c r="AM204" i="4"/>
  <c r="AL204" i="4"/>
  <c r="AJ204" i="4"/>
  <c r="AI204" i="4"/>
  <c r="AH204" i="4"/>
  <c r="AG204" i="4"/>
  <c r="AF204" i="4"/>
  <c r="AE204" i="4"/>
  <c r="AM203" i="4"/>
  <c r="AL203" i="4"/>
  <c r="AJ203" i="4"/>
  <c r="AI203" i="4"/>
  <c r="AH203" i="4"/>
  <c r="AG203" i="4"/>
  <c r="AF203" i="4"/>
  <c r="AE203" i="4"/>
  <c r="AM202" i="4"/>
  <c r="AL202" i="4"/>
  <c r="AJ202" i="4"/>
  <c r="AI202" i="4"/>
  <c r="AH202" i="4"/>
  <c r="AG202" i="4"/>
  <c r="AF202" i="4"/>
  <c r="AE202" i="4"/>
  <c r="AM201" i="4"/>
  <c r="AL201" i="4"/>
  <c r="AJ201" i="4"/>
  <c r="AI201" i="4"/>
  <c r="AH201" i="4"/>
  <c r="AG201" i="4"/>
  <c r="AF201" i="4"/>
  <c r="AE201" i="4"/>
  <c r="AM200" i="4"/>
  <c r="AL200" i="4"/>
  <c r="AJ200" i="4"/>
  <c r="AI200" i="4"/>
  <c r="AH200" i="4"/>
  <c r="AG200" i="4"/>
  <c r="AF200" i="4"/>
  <c r="AE200" i="4"/>
  <c r="AM199" i="4"/>
  <c r="AL199" i="4"/>
  <c r="AJ199" i="4"/>
  <c r="AI199" i="4"/>
  <c r="AH199" i="4"/>
  <c r="AG199" i="4"/>
  <c r="AF199" i="4"/>
  <c r="AE199" i="4"/>
  <c r="AM198" i="4"/>
  <c r="AL198" i="4"/>
  <c r="AJ198" i="4"/>
  <c r="AI198" i="4"/>
  <c r="AH198" i="4"/>
  <c r="AG198" i="4"/>
  <c r="AF198" i="4"/>
  <c r="AE198" i="4"/>
  <c r="AM197" i="4"/>
  <c r="AL197" i="4"/>
  <c r="AJ197" i="4"/>
  <c r="AI197" i="4"/>
  <c r="AH197" i="4"/>
  <c r="AG197" i="4"/>
  <c r="AF197" i="4"/>
  <c r="AE197" i="4"/>
  <c r="AM196" i="4"/>
  <c r="AL196" i="4"/>
  <c r="AJ196" i="4"/>
  <c r="AI196" i="4"/>
  <c r="AH196" i="4"/>
  <c r="AG196" i="4"/>
  <c r="AF196" i="4"/>
  <c r="AE196" i="4"/>
  <c r="AM195" i="4"/>
  <c r="AL195" i="4"/>
  <c r="AJ195" i="4"/>
  <c r="AI195" i="4"/>
  <c r="AH195" i="4"/>
  <c r="AG195" i="4"/>
  <c r="AF195" i="4"/>
  <c r="AE195" i="4"/>
  <c r="AM194" i="4"/>
  <c r="AL194" i="4"/>
  <c r="AJ194" i="4"/>
  <c r="AI194" i="4"/>
  <c r="AH194" i="4"/>
  <c r="AG194" i="4"/>
  <c r="AF194" i="4"/>
  <c r="AE194" i="4"/>
  <c r="AM193" i="4"/>
  <c r="AL193" i="4"/>
  <c r="AJ193" i="4"/>
  <c r="AI193" i="4"/>
  <c r="AH193" i="4"/>
  <c r="AG193" i="4"/>
  <c r="AF193" i="4"/>
  <c r="AE193" i="4"/>
  <c r="AM192" i="4"/>
  <c r="AL192" i="4"/>
  <c r="AJ192" i="4"/>
  <c r="AI192" i="4"/>
  <c r="AH192" i="4"/>
  <c r="AG192" i="4"/>
  <c r="AF192" i="4"/>
  <c r="AE192" i="4"/>
  <c r="AM191" i="4"/>
  <c r="AL191" i="4"/>
  <c r="AJ191" i="4"/>
  <c r="AI191" i="4"/>
  <c r="AH191" i="4"/>
  <c r="AG191" i="4"/>
  <c r="AF191" i="4"/>
  <c r="AE191" i="4"/>
  <c r="AM190" i="4"/>
  <c r="AL190" i="4"/>
  <c r="AJ190" i="4"/>
  <c r="AI190" i="4"/>
  <c r="AH190" i="4"/>
  <c r="AG190" i="4"/>
  <c r="AF190" i="4"/>
  <c r="AE190" i="4"/>
  <c r="AM189" i="4"/>
  <c r="AL189" i="4"/>
  <c r="AJ189" i="4"/>
  <c r="AI189" i="4"/>
  <c r="AH189" i="4"/>
  <c r="AG189" i="4"/>
  <c r="AF189" i="4"/>
  <c r="AE189" i="4"/>
  <c r="AM188" i="4"/>
  <c r="AL188" i="4"/>
  <c r="AJ188" i="4"/>
  <c r="AI188" i="4"/>
  <c r="AH188" i="4"/>
  <c r="AG188" i="4"/>
  <c r="AF188" i="4"/>
  <c r="AE188" i="4"/>
  <c r="AM187" i="4"/>
  <c r="AL187" i="4"/>
  <c r="AJ187" i="4"/>
  <c r="AI187" i="4"/>
  <c r="AH187" i="4"/>
  <c r="AG187" i="4"/>
  <c r="AF187" i="4"/>
  <c r="AE187" i="4"/>
  <c r="AM186" i="4"/>
  <c r="AL186" i="4"/>
  <c r="AJ186" i="4"/>
  <c r="AI186" i="4"/>
  <c r="AH186" i="4"/>
  <c r="AG186" i="4"/>
  <c r="AF186" i="4"/>
  <c r="AE186" i="4"/>
  <c r="AM185" i="4"/>
  <c r="AL185" i="4"/>
  <c r="AJ185" i="4"/>
  <c r="AI185" i="4"/>
  <c r="AH185" i="4"/>
  <c r="AG185" i="4"/>
  <c r="AF185" i="4"/>
  <c r="AE185" i="4"/>
  <c r="AM184" i="4"/>
  <c r="AL184" i="4"/>
  <c r="AJ184" i="4"/>
  <c r="AI184" i="4"/>
  <c r="AH184" i="4"/>
  <c r="AG184" i="4"/>
  <c r="AF184" i="4"/>
  <c r="AE184" i="4"/>
  <c r="AM183" i="4"/>
  <c r="AL183" i="4"/>
  <c r="AJ183" i="4"/>
  <c r="AI183" i="4"/>
  <c r="AH183" i="4"/>
  <c r="AG183" i="4"/>
  <c r="AF183" i="4"/>
  <c r="AE183" i="4"/>
  <c r="AM182" i="4"/>
  <c r="AL182" i="4"/>
  <c r="AJ182" i="4"/>
  <c r="AI182" i="4"/>
  <c r="AH182" i="4"/>
  <c r="AG182" i="4"/>
  <c r="AF182" i="4"/>
  <c r="AE182" i="4"/>
  <c r="AM181" i="4"/>
  <c r="AL181" i="4"/>
  <c r="AJ181" i="4"/>
  <c r="AI181" i="4"/>
  <c r="AH181" i="4"/>
  <c r="AG181" i="4"/>
  <c r="AF181" i="4"/>
  <c r="AE181" i="4"/>
  <c r="AM180" i="4"/>
  <c r="AL180" i="4"/>
  <c r="AJ180" i="4"/>
  <c r="AI180" i="4"/>
  <c r="AH180" i="4"/>
  <c r="AG180" i="4"/>
  <c r="AF180" i="4"/>
  <c r="AE180" i="4"/>
  <c r="AM179" i="4"/>
  <c r="AL179" i="4"/>
  <c r="AJ179" i="4"/>
  <c r="AI179" i="4"/>
  <c r="AH179" i="4"/>
  <c r="AG179" i="4"/>
  <c r="AF179" i="4"/>
  <c r="AE179" i="4"/>
  <c r="AM178" i="4"/>
  <c r="AL178" i="4"/>
  <c r="AJ178" i="4"/>
  <c r="AI178" i="4"/>
  <c r="AH178" i="4"/>
  <c r="AG178" i="4"/>
  <c r="AF178" i="4"/>
  <c r="AE178" i="4"/>
  <c r="AM177" i="4"/>
  <c r="AL177" i="4"/>
  <c r="AJ177" i="4"/>
  <c r="AI177" i="4"/>
  <c r="AH177" i="4"/>
  <c r="AG177" i="4"/>
  <c r="AF177" i="4"/>
  <c r="AE177" i="4"/>
  <c r="AM176" i="4"/>
  <c r="AL176" i="4"/>
  <c r="AJ176" i="4"/>
  <c r="AI176" i="4"/>
  <c r="AH176" i="4"/>
  <c r="AG176" i="4"/>
  <c r="AF176" i="4"/>
  <c r="AE176" i="4"/>
  <c r="AM175" i="4"/>
  <c r="AL175" i="4"/>
  <c r="AJ175" i="4"/>
  <c r="AI175" i="4"/>
  <c r="AH175" i="4"/>
  <c r="AG175" i="4"/>
  <c r="AF175" i="4"/>
  <c r="AE175" i="4"/>
  <c r="AM174" i="4"/>
  <c r="AL174" i="4"/>
  <c r="AJ174" i="4"/>
  <c r="AI174" i="4"/>
  <c r="AH174" i="4"/>
  <c r="AG174" i="4"/>
  <c r="AF174" i="4"/>
  <c r="AE174" i="4"/>
  <c r="AM173" i="4"/>
  <c r="AL173" i="4"/>
  <c r="AJ173" i="4"/>
  <c r="AI173" i="4"/>
  <c r="AH173" i="4"/>
  <c r="AG173" i="4"/>
  <c r="AF173" i="4"/>
  <c r="AE173" i="4"/>
  <c r="AM172" i="4"/>
  <c r="AL172" i="4"/>
  <c r="AJ172" i="4"/>
  <c r="AI172" i="4"/>
  <c r="AH172" i="4"/>
  <c r="AG172" i="4"/>
  <c r="AF172" i="4"/>
  <c r="AE172" i="4"/>
  <c r="AM171" i="4"/>
  <c r="AL171" i="4"/>
  <c r="AJ171" i="4"/>
  <c r="AI171" i="4"/>
  <c r="AH171" i="4"/>
  <c r="AG171" i="4"/>
  <c r="AF171" i="4"/>
  <c r="AE171" i="4"/>
  <c r="AM170" i="4"/>
  <c r="AL170" i="4"/>
  <c r="AJ170" i="4"/>
  <c r="AI170" i="4"/>
  <c r="AH170" i="4"/>
  <c r="AG170" i="4"/>
  <c r="AF170" i="4"/>
  <c r="AE170" i="4"/>
  <c r="AM169" i="4"/>
  <c r="AL169" i="4"/>
  <c r="AJ169" i="4"/>
  <c r="AI169" i="4"/>
  <c r="AH169" i="4"/>
  <c r="AG169" i="4"/>
  <c r="AF169" i="4"/>
  <c r="AE169" i="4"/>
  <c r="AM168" i="4"/>
  <c r="AL168" i="4"/>
  <c r="AJ168" i="4"/>
  <c r="AI168" i="4"/>
  <c r="AH168" i="4"/>
  <c r="AG168" i="4"/>
  <c r="AF168" i="4"/>
  <c r="AE168" i="4"/>
  <c r="AM167" i="4"/>
  <c r="AL167" i="4"/>
  <c r="AJ167" i="4"/>
  <c r="AI167" i="4"/>
  <c r="AH167" i="4"/>
  <c r="AG167" i="4"/>
  <c r="AF167" i="4"/>
  <c r="AE167" i="4"/>
  <c r="AM166" i="4"/>
  <c r="AL166" i="4"/>
  <c r="AJ166" i="4"/>
  <c r="AI166" i="4"/>
  <c r="AH166" i="4"/>
  <c r="AG166" i="4"/>
  <c r="AF166" i="4"/>
  <c r="AE166" i="4"/>
  <c r="AM165" i="4"/>
  <c r="AL165" i="4"/>
  <c r="AJ165" i="4"/>
  <c r="AI165" i="4"/>
  <c r="AH165" i="4"/>
  <c r="AG165" i="4"/>
  <c r="AF165" i="4"/>
  <c r="AE165" i="4"/>
  <c r="AM164" i="4"/>
  <c r="AL164" i="4"/>
  <c r="AJ164" i="4"/>
  <c r="AI164" i="4"/>
  <c r="AH164" i="4"/>
  <c r="AG164" i="4"/>
  <c r="AF164" i="4"/>
  <c r="AE164" i="4"/>
  <c r="AM163" i="4"/>
  <c r="AL163" i="4"/>
  <c r="AJ163" i="4"/>
  <c r="AI163" i="4"/>
  <c r="AH163" i="4"/>
  <c r="AG163" i="4"/>
  <c r="AF163" i="4"/>
  <c r="AE163" i="4"/>
  <c r="AM162" i="4"/>
  <c r="AL162" i="4"/>
  <c r="AJ162" i="4"/>
  <c r="AI162" i="4"/>
  <c r="AH162" i="4"/>
  <c r="AG162" i="4"/>
  <c r="AF162" i="4"/>
  <c r="AE162" i="4"/>
  <c r="AM161" i="4"/>
  <c r="AL161" i="4"/>
  <c r="AJ161" i="4"/>
  <c r="AI161" i="4"/>
  <c r="AH161" i="4"/>
  <c r="AG161" i="4"/>
  <c r="AF161" i="4"/>
  <c r="AE161" i="4"/>
  <c r="AM160" i="4"/>
  <c r="AL160" i="4"/>
  <c r="AJ160" i="4"/>
  <c r="AI160" i="4"/>
  <c r="AH160" i="4"/>
  <c r="AG160" i="4"/>
  <c r="AF160" i="4"/>
  <c r="AE160" i="4"/>
  <c r="AM159" i="4"/>
  <c r="AL159" i="4"/>
  <c r="AJ159" i="4"/>
  <c r="AI159" i="4"/>
  <c r="AH159" i="4"/>
  <c r="AG159" i="4"/>
  <c r="AF159" i="4"/>
  <c r="AE159" i="4"/>
  <c r="AM158" i="4"/>
  <c r="AL158" i="4"/>
  <c r="AJ158" i="4"/>
  <c r="AI158" i="4"/>
  <c r="AH158" i="4"/>
  <c r="AG158" i="4"/>
  <c r="AF158" i="4"/>
  <c r="AE158" i="4"/>
  <c r="AM157" i="4"/>
  <c r="AL157" i="4"/>
  <c r="AJ157" i="4"/>
  <c r="AI157" i="4"/>
  <c r="AH157" i="4"/>
  <c r="AG157" i="4"/>
  <c r="AF157" i="4"/>
  <c r="AE157" i="4"/>
  <c r="AM156" i="4"/>
  <c r="AL156" i="4"/>
  <c r="AJ156" i="4"/>
  <c r="AI156" i="4"/>
  <c r="AH156" i="4"/>
  <c r="AG156" i="4"/>
  <c r="AF156" i="4"/>
  <c r="AE156" i="4"/>
  <c r="AM155" i="4"/>
  <c r="AL155" i="4"/>
  <c r="AJ155" i="4"/>
  <c r="AI155" i="4"/>
  <c r="AH155" i="4"/>
  <c r="AG155" i="4"/>
  <c r="AF155" i="4"/>
  <c r="AE155" i="4"/>
  <c r="AM154" i="4"/>
  <c r="AL154" i="4"/>
  <c r="AJ154" i="4"/>
  <c r="AI154" i="4"/>
  <c r="AH154" i="4"/>
  <c r="AG154" i="4"/>
  <c r="AF154" i="4"/>
  <c r="AE154" i="4"/>
  <c r="AM153" i="4"/>
  <c r="AL153" i="4"/>
  <c r="AJ153" i="4"/>
  <c r="AI153" i="4"/>
  <c r="AH153" i="4"/>
  <c r="AG153" i="4"/>
  <c r="AF153" i="4"/>
  <c r="AE153" i="4"/>
  <c r="AM152" i="4"/>
  <c r="AL152" i="4"/>
  <c r="AJ152" i="4"/>
  <c r="AI152" i="4"/>
  <c r="AH152" i="4"/>
  <c r="AG152" i="4"/>
  <c r="AF152" i="4"/>
  <c r="AE152" i="4"/>
  <c r="AM151" i="4"/>
  <c r="AL151" i="4"/>
  <c r="AJ151" i="4"/>
  <c r="AI151" i="4"/>
  <c r="AH151" i="4"/>
  <c r="AG151" i="4"/>
  <c r="AF151" i="4"/>
  <c r="AE151" i="4"/>
  <c r="AM150" i="4"/>
  <c r="AL150" i="4"/>
  <c r="AJ150" i="4"/>
  <c r="AI150" i="4"/>
  <c r="AH150" i="4"/>
  <c r="AG150" i="4"/>
  <c r="AF150" i="4"/>
  <c r="AE150" i="4"/>
  <c r="AM149" i="4"/>
  <c r="AL149" i="4"/>
  <c r="AJ149" i="4"/>
  <c r="AI149" i="4"/>
  <c r="AH149" i="4"/>
  <c r="AG149" i="4"/>
  <c r="AF149" i="4"/>
  <c r="AE149" i="4"/>
  <c r="AM148" i="4"/>
  <c r="AL148" i="4"/>
  <c r="AJ148" i="4"/>
  <c r="AI148" i="4"/>
  <c r="AH148" i="4"/>
  <c r="AG148" i="4"/>
  <c r="AF148" i="4"/>
  <c r="AE148" i="4"/>
  <c r="AM147" i="4"/>
  <c r="AL147" i="4"/>
  <c r="AJ147" i="4"/>
  <c r="AI147" i="4"/>
  <c r="AH147" i="4"/>
  <c r="AG147" i="4"/>
  <c r="AF147" i="4"/>
  <c r="AE147" i="4"/>
  <c r="AM146" i="4"/>
  <c r="AL146" i="4"/>
  <c r="AJ146" i="4"/>
  <c r="AI146" i="4"/>
  <c r="AH146" i="4"/>
  <c r="AG146" i="4"/>
  <c r="AF146" i="4"/>
  <c r="AE146" i="4"/>
  <c r="AM145" i="4"/>
  <c r="AL145" i="4"/>
  <c r="AJ145" i="4"/>
  <c r="AI145" i="4"/>
  <c r="AH145" i="4"/>
  <c r="AG145" i="4"/>
  <c r="AF145" i="4"/>
  <c r="AE145" i="4"/>
  <c r="AM144" i="4"/>
  <c r="AL144" i="4"/>
  <c r="AJ144" i="4"/>
  <c r="AI144" i="4"/>
  <c r="AH144" i="4"/>
  <c r="AG144" i="4"/>
  <c r="AF144" i="4"/>
  <c r="AE144" i="4"/>
  <c r="AM143" i="4"/>
  <c r="AL143" i="4"/>
  <c r="AJ143" i="4"/>
  <c r="AI143" i="4"/>
  <c r="AH143" i="4"/>
  <c r="AG143" i="4"/>
  <c r="AF143" i="4"/>
  <c r="AE143" i="4"/>
  <c r="AM142" i="4"/>
  <c r="AL142" i="4"/>
  <c r="AJ142" i="4"/>
  <c r="AI142" i="4"/>
  <c r="AH142" i="4"/>
  <c r="AG142" i="4"/>
  <c r="AF142" i="4"/>
  <c r="AE142" i="4"/>
  <c r="AM141" i="4"/>
  <c r="AL141" i="4"/>
  <c r="AJ141" i="4"/>
  <c r="AI141" i="4"/>
  <c r="AH141" i="4"/>
  <c r="AG141" i="4"/>
  <c r="AF141" i="4"/>
  <c r="AE141" i="4"/>
  <c r="AM140" i="4"/>
  <c r="AL140" i="4"/>
  <c r="AJ140" i="4"/>
  <c r="AI140" i="4"/>
  <c r="AH140" i="4"/>
  <c r="AG140" i="4"/>
  <c r="AF140" i="4"/>
  <c r="AE140" i="4"/>
  <c r="AM139" i="4"/>
  <c r="AL139" i="4"/>
  <c r="AJ139" i="4"/>
  <c r="AI139" i="4"/>
  <c r="AH139" i="4"/>
  <c r="AG139" i="4"/>
  <c r="AF139" i="4"/>
  <c r="AE139" i="4"/>
  <c r="AM138" i="4"/>
  <c r="AL138" i="4"/>
  <c r="AJ138" i="4"/>
  <c r="AI138" i="4"/>
  <c r="AH138" i="4"/>
  <c r="AG138" i="4"/>
  <c r="AF138" i="4"/>
  <c r="AE138" i="4"/>
  <c r="AM137" i="4"/>
  <c r="AL137" i="4"/>
  <c r="AJ137" i="4"/>
  <c r="AI137" i="4"/>
  <c r="AH137" i="4"/>
  <c r="AG137" i="4"/>
  <c r="AF137" i="4"/>
  <c r="AE137" i="4"/>
  <c r="AM136" i="4"/>
  <c r="AL136" i="4"/>
  <c r="AJ136" i="4"/>
  <c r="AI136" i="4"/>
  <c r="AH136" i="4"/>
  <c r="AG136" i="4"/>
  <c r="AF136" i="4"/>
  <c r="AE136" i="4"/>
  <c r="AM135" i="4"/>
  <c r="AL135" i="4"/>
  <c r="AJ135" i="4"/>
  <c r="AI135" i="4"/>
  <c r="AH135" i="4"/>
  <c r="AG135" i="4"/>
  <c r="AF135" i="4"/>
  <c r="AE135" i="4"/>
  <c r="AM134" i="4"/>
  <c r="AL134" i="4"/>
  <c r="AJ134" i="4"/>
  <c r="AI134" i="4"/>
  <c r="AH134" i="4"/>
  <c r="AG134" i="4"/>
  <c r="AF134" i="4"/>
  <c r="AE134" i="4"/>
  <c r="AM133" i="4"/>
  <c r="AL133" i="4"/>
  <c r="AJ133" i="4"/>
  <c r="AI133" i="4"/>
  <c r="AH133" i="4"/>
  <c r="AG133" i="4"/>
  <c r="AF133" i="4"/>
  <c r="AE133" i="4"/>
  <c r="AM132" i="4"/>
  <c r="AL132" i="4"/>
  <c r="AJ132" i="4"/>
  <c r="AI132" i="4"/>
  <c r="AH132" i="4"/>
  <c r="AG132" i="4"/>
  <c r="AF132" i="4"/>
  <c r="AE132" i="4"/>
  <c r="AM131" i="4"/>
  <c r="AL131" i="4"/>
  <c r="AJ131" i="4"/>
  <c r="AI131" i="4"/>
  <c r="AH131" i="4"/>
  <c r="AG131" i="4"/>
  <c r="AF131" i="4"/>
  <c r="AE131" i="4"/>
  <c r="AM130" i="4"/>
  <c r="AL130" i="4"/>
  <c r="AJ130" i="4"/>
  <c r="AI130" i="4"/>
  <c r="AH130" i="4"/>
  <c r="AG130" i="4"/>
  <c r="AF130" i="4"/>
  <c r="AE130" i="4"/>
  <c r="AM129" i="4"/>
  <c r="AL129" i="4"/>
  <c r="AJ129" i="4"/>
  <c r="AI129" i="4"/>
  <c r="AH129" i="4"/>
  <c r="AG129" i="4"/>
  <c r="AF129" i="4"/>
  <c r="AE129" i="4"/>
  <c r="AM128" i="4"/>
  <c r="AL128" i="4"/>
  <c r="AJ128" i="4"/>
  <c r="AI128" i="4"/>
  <c r="AH128" i="4"/>
  <c r="AG128" i="4"/>
  <c r="AF128" i="4"/>
  <c r="AE128" i="4"/>
  <c r="AM127" i="4"/>
  <c r="AL127" i="4"/>
  <c r="AJ127" i="4"/>
  <c r="AI127" i="4"/>
  <c r="AH127" i="4"/>
  <c r="AG127" i="4"/>
  <c r="AF127" i="4"/>
  <c r="AE127" i="4"/>
  <c r="AM126" i="4"/>
  <c r="AL126" i="4"/>
  <c r="AJ126" i="4"/>
  <c r="AI126" i="4"/>
  <c r="AH126" i="4"/>
  <c r="AG126" i="4"/>
  <c r="AF126" i="4"/>
  <c r="AE126" i="4"/>
  <c r="AM125" i="4"/>
  <c r="AL125" i="4"/>
  <c r="AJ125" i="4"/>
  <c r="AI125" i="4"/>
  <c r="AH125" i="4"/>
  <c r="AG125" i="4"/>
  <c r="AF125" i="4"/>
  <c r="AE125" i="4"/>
  <c r="AM124" i="4"/>
  <c r="AL124" i="4"/>
  <c r="AJ124" i="4"/>
  <c r="AI124" i="4"/>
  <c r="AH124" i="4"/>
  <c r="AG124" i="4"/>
  <c r="AF124" i="4"/>
  <c r="AE124" i="4"/>
  <c r="AM123" i="4"/>
  <c r="AL123" i="4"/>
  <c r="AJ123" i="4"/>
  <c r="AI123" i="4"/>
  <c r="AH123" i="4"/>
  <c r="AG123" i="4"/>
  <c r="AF123" i="4"/>
  <c r="AE123" i="4"/>
  <c r="AM122" i="4"/>
  <c r="AL122" i="4"/>
  <c r="AJ122" i="4"/>
  <c r="AI122" i="4"/>
  <c r="AH122" i="4"/>
  <c r="AG122" i="4"/>
  <c r="AF122" i="4"/>
  <c r="AE122" i="4"/>
  <c r="AM121" i="4"/>
  <c r="AL121" i="4"/>
  <c r="AJ121" i="4"/>
  <c r="AI121" i="4"/>
  <c r="AH121" i="4"/>
  <c r="AG121" i="4"/>
  <c r="AF121" i="4"/>
  <c r="AE121" i="4"/>
  <c r="AM120" i="4"/>
  <c r="AL120" i="4"/>
  <c r="AJ120" i="4"/>
  <c r="AI120" i="4"/>
  <c r="AH120" i="4"/>
  <c r="AG120" i="4"/>
  <c r="AF120" i="4"/>
  <c r="AE120" i="4"/>
  <c r="AM119" i="4"/>
  <c r="AL119" i="4"/>
  <c r="AJ119" i="4"/>
  <c r="AI119" i="4"/>
  <c r="AH119" i="4"/>
  <c r="AG119" i="4"/>
  <c r="AF119" i="4"/>
  <c r="AE119" i="4"/>
  <c r="AM118" i="4"/>
  <c r="AL118" i="4"/>
  <c r="AJ118" i="4"/>
  <c r="AI118" i="4"/>
  <c r="AH118" i="4"/>
  <c r="AG118" i="4"/>
  <c r="AF118" i="4"/>
  <c r="AE118" i="4"/>
  <c r="AM117" i="4"/>
  <c r="AL117" i="4"/>
  <c r="AJ117" i="4"/>
  <c r="AI117" i="4"/>
  <c r="AH117" i="4"/>
  <c r="AG117" i="4"/>
  <c r="AF117" i="4"/>
  <c r="AE117" i="4"/>
  <c r="AM116" i="4"/>
  <c r="AL116" i="4"/>
  <c r="AJ116" i="4"/>
  <c r="AI116" i="4"/>
  <c r="AH116" i="4"/>
  <c r="AG116" i="4"/>
  <c r="AF116" i="4"/>
  <c r="AE116" i="4"/>
  <c r="AM115" i="4"/>
  <c r="AL115" i="4"/>
  <c r="AJ115" i="4"/>
  <c r="AI115" i="4"/>
  <c r="AH115" i="4"/>
  <c r="AG115" i="4"/>
  <c r="AF115" i="4"/>
  <c r="AE115" i="4"/>
  <c r="AM114" i="4"/>
  <c r="AL114" i="4"/>
  <c r="AJ114" i="4"/>
  <c r="AI114" i="4"/>
  <c r="AH114" i="4"/>
  <c r="AG114" i="4"/>
  <c r="AF114" i="4"/>
  <c r="AE114" i="4"/>
  <c r="AM113" i="4"/>
  <c r="AL113" i="4"/>
  <c r="AJ113" i="4"/>
  <c r="AI113" i="4"/>
  <c r="AH113" i="4"/>
  <c r="AG113" i="4"/>
  <c r="AF113" i="4"/>
  <c r="AE113" i="4"/>
  <c r="AM112" i="4"/>
  <c r="AL112" i="4"/>
  <c r="AJ112" i="4"/>
  <c r="AI112" i="4"/>
  <c r="AH112" i="4"/>
  <c r="AG112" i="4"/>
  <c r="AF112" i="4"/>
  <c r="AE112" i="4"/>
  <c r="AM111" i="4"/>
  <c r="AL111" i="4"/>
  <c r="AJ111" i="4"/>
  <c r="AI111" i="4"/>
  <c r="AH111" i="4"/>
  <c r="AG111" i="4"/>
  <c r="AF111" i="4"/>
  <c r="AE111" i="4"/>
  <c r="AM110" i="4"/>
  <c r="AL110" i="4"/>
  <c r="AJ110" i="4"/>
  <c r="AI110" i="4"/>
  <c r="AH110" i="4"/>
  <c r="AG110" i="4"/>
  <c r="AF110" i="4"/>
  <c r="AE110" i="4"/>
  <c r="AM109" i="4"/>
  <c r="AL109" i="4"/>
  <c r="AJ109" i="4"/>
  <c r="AI109" i="4"/>
  <c r="AH109" i="4"/>
  <c r="AG109" i="4"/>
  <c r="AF109" i="4"/>
  <c r="AE109" i="4"/>
  <c r="AM108" i="4"/>
  <c r="AL108" i="4"/>
  <c r="AJ108" i="4"/>
  <c r="AI108" i="4"/>
  <c r="AH108" i="4"/>
  <c r="AG108" i="4"/>
  <c r="AF108" i="4"/>
  <c r="AE108" i="4"/>
  <c r="AM107" i="4"/>
  <c r="AL107" i="4"/>
  <c r="AJ107" i="4"/>
  <c r="AI107" i="4"/>
  <c r="AH107" i="4"/>
  <c r="AG107" i="4"/>
  <c r="AF107" i="4"/>
  <c r="AE107" i="4"/>
  <c r="AM106" i="4"/>
  <c r="AL106" i="4"/>
  <c r="AJ106" i="4"/>
  <c r="AI106" i="4"/>
  <c r="AH106" i="4"/>
  <c r="AG106" i="4"/>
  <c r="AF106" i="4"/>
  <c r="AE106" i="4"/>
  <c r="AM105" i="4"/>
  <c r="AL105" i="4"/>
  <c r="AJ105" i="4"/>
  <c r="AI105" i="4"/>
  <c r="AH105" i="4"/>
  <c r="AG105" i="4"/>
  <c r="AF105" i="4"/>
  <c r="AE105" i="4"/>
  <c r="AM104" i="4"/>
  <c r="AL104" i="4"/>
  <c r="AJ104" i="4"/>
  <c r="AI104" i="4"/>
  <c r="AH104" i="4"/>
  <c r="AG104" i="4"/>
  <c r="AF104" i="4"/>
  <c r="AE104" i="4"/>
  <c r="AM103" i="4"/>
  <c r="AL103" i="4"/>
  <c r="AJ103" i="4"/>
  <c r="AI103" i="4"/>
  <c r="AH103" i="4"/>
  <c r="AG103" i="4"/>
  <c r="AF103" i="4"/>
  <c r="AE103" i="4"/>
  <c r="AM102" i="4"/>
  <c r="AL102" i="4"/>
  <c r="AJ102" i="4"/>
  <c r="AI102" i="4"/>
  <c r="AH102" i="4"/>
  <c r="AG102" i="4"/>
  <c r="AF102" i="4"/>
  <c r="AE102" i="4"/>
  <c r="AM101" i="4"/>
  <c r="AL101" i="4"/>
  <c r="AJ101" i="4"/>
  <c r="AI101" i="4"/>
  <c r="AH101" i="4"/>
  <c r="AG101" i="4"/>
  <c r="AF101" i="4"/>
  <c r="AE101" i="4"/>
  <c r="AM100" i="4"/>
  <c r="AL100" i="4"/>
  <c r="AJ100" i="4"/>
  <c r="AI100" i="4"/>
  <c r="AH100" i="4"/>
  <c r="AG100" i="4"/>
  <c r="AF100" i="4"/>
  <c r="AE100" i="4"/>
  <c r="AM99" i="4"/>
  <c r="AL99" i="4"/>
  <c r="AJ99" i="4"/>
  <c r="AI99" i="4"/>
  <c r="AH99" i="4"/>
  <c r="AG99" i="4"/>
  <c r="AF99" i="4"/>
  <c r="AE99" i="4"/>
  <c r="AM98" i="4"/>
  <c r="AL98" i="4"/>
  <c r="AJ98" i="4"/>
  <c r="AI98" i="4"/>
  <c r="AH98" i="4"/>
  <c r="AG98" i="4"/>
  <c r="AF98" i="4"/>
  <c r="AE98" i="4"/>
  <c r="AM97" i="4"/>
  <c r="AL97" i="4"/>
  <c r="AJ97" i="4"/>
  <c r="AI97" i="4"/>
  <c r="AH97" i="4"/>
  <c r="AG97" i="4"/>
  <c r="AF97" i="4"/>
  <c r="AE97" i="4"/>
  <c r="AM96" i="4"/>
  <c r="AL96" i="4"/>
  <c r="AJ96" i="4"/>
  <c r="AI96" i="4"/>
  <c r="AH96" i="4"/>
  <c r="AG96" i="4"/>
  <c r="AF96" i="4"/>
  <c r="AE96" i="4"/>
  <c r="AM95" i="4"/>
  <c r="AL95" i="4"/>
  <c r="AJ95" i="4"/>
  <c r="AI95" i="4"/>
  <c r="AH95" i="4"/>
  <c r="AG95" i="4"/>
  <c r="AF95" i="4"/>
  <c r="AE95" i="4"/>
  <c r="AM94" i="4"/>
  <c r="AL94" i="4"/>
  <c r="AJ94" i="4"/>
  <c r="AI94" i="4"/>
  <c r="AH94" i="4"/>
  <c r="AG94" i="4"/>
  <c r="AF94" i="4"/>
  <c r="AE94" i="4"/>
  <c r="AM93" i="4"/>
  <c r="AL93" i="4"/>
  <c r="AJ93" i="4"/>
  <c r="AI93" i="4"/>
  <c r="AH93" i="4"/>
  <c r="AG93" i="4"/>
  <c r="AF93" i="4"/>
  <c r="AE93" i="4"/>
  <c r="AM92" i="4"/>
  <c r="AL92" i="4"/>
  <c r="AJ92" i="4"/>
  <c r="AI92" i="4"/>
  <c r="AH92" i="4"/>
  <c r="AG92" i="4"/>
  <c r="AF92" i="4"/>
  <c r="AE92" i="4"/>
  <c r="AM91" i="4"/>
  <c r="AL91" i="4"/>
  <c r="AJ91" i="4"/>
  <c r="AI91" i="4"/>
  <c r="AH91" i="4"/>
  <c r="AG91" i="4"/>
  <c r="AF91" i="4"/>
  <c r="AE91" i="4"/>
  <c r="AM90" i="4"/>
  <c r="AL90" i="4"/>
  <c r="AJ90" i="4"/>
  <c r="AI90" i="4"/>
  <c r="AH90" i="4"/>
  <c r="AG90" i="4"/>
  <c r="AF90" i="4"/>
  <c r="AE90" i="4"/>
  <c r="AM89" i="4"/>
  <c r="AL89" i="4"/>
  <c r="AJ89" i="4"/>
  <c r="AI89" i="4"/>
  <c r="AH89" i="4"/>
  <c r="AG89" i="4"/>
  <c r="AF89" i="4"/>
  <c r="AE89" i="4"/>
  <c r="AM88" i="4"/>
  <c r="AL88" i="4"/>
  <c r="AJ88" i="4"/>
  <c r="AI88" i="4"/>
  <c r="AH88" i="4"/>
  <c r="AG88" i="4"/>
  <c r="AF88" i="4"/>
  <c r="AE88" i="4"/>
  <c r="AM87" i="4"/>
  <c r="AL87" i="4"/>
  <c r="AJ87" i="4"/>
  <c r="AI87" i="4"/>
  <c r="AH87" i="4"/>
  <c r="AG87" i="4"/>
  <c r="AF87" i="4"/>
  <c r="AE87" i="4"/>
  <c r="AM86" i="4"/>
  <c r="AL86" i="4"/>
  <c r="AJ86" i="4"/>
  <c r="AI86" i="4"/>
  <c r="AH86" i="4"/>
  <c r="AG86" i="4"/>
  <c r="AF86" i="4"/>
  <c r="AE86" i="4"/>
  <c r="AM85" i="4"/>
  <c r="AL85" i="4"/>
  <c r="AJ85" i="4"/>
  <c r="AI85" i="4"/>
  <c r="AH85" i="4"/>
  <c r="AG85" i="4"/>
  <c r="AF85" i="4"/>
  <c r="AE85" i="4"/>
  <c r="AM84" i="4"/>
  <c r="AL84" i="4"/>
  <c r="AJ84" i="4"/>
  <c r="AI84" i="4"/>
  <c r="AH84" i="4"/>
  <c r="AG84" i="4"/>
  <c r="AF84" i="4"/>
  <c r="AE84" i="4"/>
  <c r="AM83" i="4"/>
  <c r="AL83" i="4"/>
  <c r="AJ83" i="4"/>
  <c r="AI83" i="4"/>
  <c r="AH83" i="4"/>
  <c r="AG83" i="4"/>
  <c r="AF83" i="4"/>
  <c r="AE83" i="4"/>
  <c r="AM82" i="4"/>
  <c r="AL82" i="4"/>
  <c r="AJ82" i="4"/>
  <c r="AI82" i="4"/>
  <c r="AH82" i="4"/>
  <c r="AG82" i="4"/>
  <c r="AF82" i="4"/>
  <c r="AE82" i="4"/>
  <c r="AM81" i="4"/>
  <c r="AL81" i="4"/>
  <c r="AJ81" i="4"/>
  <c r="AI81" i="4"/>
  <c r="AH81" i="4"/>
  <c r="AG81" i="4"/>
  <c r="AF81" i="4"/>
  <c r="AE81" i="4"/>
  <c r="AM80" i="4"/>
  <c r="AL80" i="4"/>
  <c r="AJ80" i="4"/>
  <c r="AI80" i="4"/>
  <c r="AH80" i="4"/>
  <c r="AG80" i="4"/>
  <c r="AF80" i="4"/>
  <c r="AE80" i="4"/>
  <c r="AM79" i="4"/>
  <c r="AL79" i="4"/>
  <c r="AJ79" i="4"/>
  <c r="AI79" i="4"/>
  <c r="AH79" i="4"/>
  <c r="AG79" i="4"/>
  <c r="AF79" i="4"/>
  <c r="AE79" i="4"/>
  <c r="AM78" i="4"/>
  <c r="AL78" i="4"/>
  <c r="AJ78" i="4"/>
  <c r="AI78" i="4"/>
  <c r="AH78" i="4"/>
  <c r="AG78" i="4"/>
  <c r="AF78" i="4"/>
  <c r="AE78" i="4"/>
  <c r="AM77" i="4"/>
  <c r="AL77" i="4"/>
  <c r="AJ77" i="4"/>
  <c r="AI77" i="4"/>
  <c r="AH77" i="4"/>
  <c r="AG77" i="4"/>
  <c r="AF77" i="4"/>
  <c r="AE77" i="4"/>
  <c r="AM76" i="4"/>
  <c r="AL76" i="4"/>
  <c r="AJ76" i="4"/>
  <c r="AI76" i="4"/>
  <c r="AH76" i="4"/>
  <c r="AG76" i="4"/>
  <c r="AF76" i="4"/>
  <c r="AE76" i="4"/>
  <c r="AM75" i="4"/>
  <c r="AL75" i="4"/>
  <c r="AJ75" i="4"/>
  <c r="AI75" i="4"/>
  <c r="AH75" i="4"/>
  <c r="AG75" i="4"/>
  <c r="AF75" i="4"/>
  <c r="AE75" i="4"/>
  <c r="AM74" i="4"/>
  <c r="AL74" i="4"/>
  <c r="AJ74" i="4"/>
  <c r="AI74" i="4"/>
  <c r="AH74" i="4"/>
  <c r="AG74" i="4"/>
  <c r="AF74" i="4"/>
  <c r="AE74" i="4"/>
  <c r="AM73" i="4"/>
  <c r="AL73" i="4"/>
  <c r="AJ73" i="4"/>
  <c r="AI73" i="4"/>
  <c r="AH73" i="4"/>
  <c r="AG73" i="4"/>
  <c r="AF73" i="4"/>
  <c r="AE73" i="4"/>
  <c r="AM72" i="4"/>
  <c r="AL72" i="4"/>
  <c r="AJ72" i="4"/>
  <c r="AI72" i="4"/>
  <c r="AH72" i="4"/>
  <c r="AG72" i="4"/>
  <c r="AF72" i="4"/>
  <c r="AE72" i="4"/>
  <c r="AM71" i="4"/>
  <c r="AL71" i="4"/>
  <c r="AJ71" i="4"/>
  <c r="AI71" i="4"/>
  <c r="AH71" i="4"/>
  <c r="AG71" i="4"/>
  <c r="AF71" i="4"/>
  <c r="AE71" i="4"/>
  <c r="AM70" i="4"/>
  <c r="AL70" i="4"/>
  <c r="AJ70" i="4"/>
  <c r="AI70" i="4"/>
  <c r="AH70" i="4"/>
  <c r="AG70" i="4"/>
  <c r="AF70" i="4"/>
  <c r="AE70" i="4"/>
  <c r="AM69" i="4"/>
  <c r="AL69" i="4"/>
  <c r="AJ69" i="4"/>
  <c r="AI69" i="4"/>
  <c r="AH69" i="4"/>
  <c r="AG69" i="4"/>
  <c r="AF69" i="4"/>
  <c r="AE69" i="4"/>
  <c r="AM68" i="4"/>
  <c r="AL68" i="4"/>
  <c r="AJ68" i="4"/>
  <c r="AI68" i="4"/>
  <c r="AH68" i="4"/>
  <c r="AG68" i="4"/>
  <c r="AF68" i="4"/>
  <c r="AE68" i="4"/>
  <c r="AM67" i="4"/>
  <c r="AL67" i="4"/>
  <c r="AJ67" i="4"/>
  <c r="AI67" i="4"/>
  <c r="AH67" i="4"/>
  <c r="AG67" i="4"/>
  <c r="AF67" i="4"/>
  <c r="AE67" i="4"/>
  <c r="AM66" i="4"/>
  <c r="AL66" i="4"/>
  <c r="AJ66" i="4"/>
  <c r="AI66" i="4"/>
  <c r="AH66" i="4"/>
  <c r="AG66" i="4"/>
  <c r="AF66" i="4"/>
  <c r="AE66" i="4"/>
  <c r="AM65" i="4"/>
  <c r="AL65" i="4"/>
  <c r="AJ65" i="4"/>
  <c r="AI65" i="4"/>
  <c r="AH65" i="4"/>
  <c r="AG65" i="4"/>
  <c r="AF65" i="4"/>
  <c r="AE65" i="4"/>
  <c r="AM64" i="4"/>
  <c r="AL64" i="4"/>
  <c r="AJ64" i="4"/>
  <c r="AI64" i="4"/>
  <c r="AH64" i="4"/>
  <c r="AG64" i="4"/>
  <c r="AF64" i="4"/>
  <c r="AE64" i="4"/>
  <c r="AM63" i="4"/>
  <c r="AL63" i="4"/>
  <c r="AJ63" i="4"/>
  <c r="AI63" i="4"/>
  <c r="AH63" i="4"/>
  <c r="AG63" i="4"/>
  <c r="AF63" i="4"/>
  <c r="AE63" i="4"/>
  <c r="AM62" i="4"/>
  <c r="AL62" i="4"/>
  <c r="AJ62" i="4"/>
  <c r="AI62" i="4"/>
  <c r="AH62" i="4"/>
  <c r="AG62" i="4"/>
  <c r="AF62" i="4"/>
  <c r="AE62" i="4"/>
  <c r="AM61" i="4"/>
  <c r="AL61" i="4"/>
  <c r="AJ61" i="4"/>
  <c r="AI61" i="4"/>
  <c r="AH61" i="4"/>
  <c r="AG61" i="4"/>
  <c r="AF61" i="4"/>
  <c r="AE61" i="4"/>
  <c r="AM60" i="4"/>
  <c r="AL60" i="4"/>
  <c r="AJ60" i="4"/>
  <c r="AI60" i="4"/>
  <c r="AH60" i="4"/>
  <c r="AG60" i="4"/>
  <c r="AF60" i="4"/>
  <c r="AE60" i="4"/>
  <c r="AM59" i="4"/>
  <c r="AL59" i="4"/>
  <c r="AJ59" i="4"/>
  <c r="AI59" i="4"/>
  <c r="AH59" i="4"/>
  <c r="AG59" i="4"/>
  <c r="AF59" i="4"/>
  <c r="AE59" i="4"/>
  <c r="AM58" i="4"/>
  <c r="AL58" i="4"/>
  <c r="AJ58" i="4"/>
  <c r="AI58" i="4"/>
  <c r="AH58" i="4"/>
  <c r="AG58" i="4"/>
  <c r="AF58" i="4"/>
  <c r="AE58" i="4"/>
  <c r="AM57" i="4"/>
  <c r="AL57" i="4"/>
  <c r="AJ57" i="4"/>
  <c r="AI57" i="4"/>
  <c r="AH57" i="4"/>
  <c r="AG57" i="4"/>
  <c r="AF57" i="4"/>
  <c r="AE57" i="4"/>
  <c r="AM56" i="4"/>
  <c r="AL56" i="4"/>
  <c r="AJ56" i="4"/>
  <c r="AI56" i="4"/>
  <c r="AH56" i="4"/>
  <c r="AG56" i="4"/>
  <c r="AF56" i="4"/>
  <c r="AE56" i="4"/>
  <c r="AM55" i="4"/>
  <c r="AL55" i="4"/>
  <c r="AJ55" i="4"/>
  <c r="AI55" i="4"/>
  <c r="AH55" i="4"/>
  <c r="AG55" i="4"/>
  <c r="AF55" i="4"/>
  <c r="AE55" i="4"/>
  <c r="AM54" i="4"/>
  <c r="AL54" i="4"/>
  <c r="AJ54" i="4"/>
  <c r="AI54" i="4"/>
  <c r="AH54" i="4"/>
  <c r="AG54" i="4"/>
  <c r="AF54" i="4"/>
  <c r="AE54" i="4"/>
  <c r="AM53" i="4"/>
  <c r="AL53" i="4"/>
  <c r="AJ53" i="4"/>
  <c r="AI53" i="4"/>
  <c r="AH53" i="4"/>
  <c r="AG53" i="4"/>
  <c r="AF53" i="4"/>
  <c r="AE53" i="4"/>
  <c r="AM52" i="4"/>
  <c r="AL52" i="4"/>
  <c r="AJ52" i="4"/>
  <c r="AI52" i="4"/>
  <c r="AH52" i="4"/>
  <c r="AG52" i="4"/>
  <c r="AF52" i="4"/>
  <c r="AE52" i="4"/>
  <c r="AM51" i="4"/>
  <c r="AL51" i="4"/>
  <c r="AJ51" i="4"/>
  <c r="AI51" i="4"/>
  <c r="AH51" i="4"/>
  <c r="AG51" i="4"/>
  <c r="AF51" i="4"/>
  <c r="AE51" i="4"/>
  <c r="AM50" i="4"/>
  <c r="AL50" i="4"/>
  <c r="AJ50" i="4"/>
  <c r="AI50" i="4"/>
  <c r="AH50" i="4"/>
  <c r="AG50" i="4"/>
  <c r="AF50" i="4"/>
  <c r="AE50" i="4"/>
  <c r="AM49" i="4"/>
  <c r="AL49" i="4"/>
  <c r="AJ49" i="4"/>
  <c r="AI49" i="4"/>
  <c r="AH49" i="4"/>
  <c r="AG49" i="4"/>
  <c r="AF49" i="4"/>
  <c r="AE49" i="4"/>
  <c r="AM48" i="4"/>
  <c r="AL48" i="4"/>
  <c r="AJ48" i="4"/>
  <c r="AI48" i="4"/>
  <c r="AH48" i="4"/>
  <c r="AG48" i="4"/>
  <c r="AF48" i="4"/>
  <c r="AE48" i="4"/>
  <c r="AM47" i="4"/>
  <c r="AL47" i="4"/>
  <c r="AJ47" i="4"/>
  <c r="AI47" i="4"/>
  <c r="AH47" i="4"/>
  <c r="AG47" i="4"/>
  <c r="AF47" i="4"/>
  <c r="AE47" i="4"/>
  <c r="AM46" i="4"/>
  <c r="AL46" i="4"/>
  <c r="AJ46" i="4"/>
  <c r="AI46" i="4"/>
  <c r="AH46" i="4"/>
  <c r="AG46" i="4"/>
  <c r="AF46" i="4"/>
  <c r="AE46" i="4"/>
  <c r="AM45" i="4"/>
  <c r="AL45" i="4"/>
  <c r="AJ45" i="4"/>
  <c r="AI45" i="4"/>
  <c r="AH45" i="4"/>
  <c r="AG45" i="4"/>
  <c r="AF45" i="4"/>
  <c r="AE45" i="4"/>
  <c r="AM44" i="4"/>
  <c r="AL44" i="4"/>
  <c r="AJ44" i="4"/>
  <c r="AI44" i="4"/>
  <c r="AH44" i="4"/>
  <c r="AG44" i="4"/>
  <c r="AF44" i="4"/>
  <c r="AE44" i="4"/>
  <c r="AM43" i="4"/>
  <c r="AL43" i="4"/>
  <c r="AJ43" i="4"/>
  <c r="AI43" i="4"/>
  <c r="AH43" i="4"/>
  <c r="AG43" i="4"/>
  <c r="AF43" i="4"/>
  <c r="AE43" i="4"/>
  <c r="AM42" i="4"/>
  <c r="AL42" i="4"/>
  <c r="AJ42" i="4"/>
  <c r="AI42" i="4"/>
  <c r="AH42" i="4"/>
  <c r="AG42" i="4"/>
  <c r="AF42" i="4"/>
  <c r="AE42" i="4"/>
  <c r="AM41" i="4"/>
  <c r="AL41" i="4"/>
  <c r="AJ41" i="4"/>
  <c r="AI41" i="4"/>
  <c r="AH41" i="4"/>
  <c r="AG41" i="4"/>
  <c r="AF41" i="4"/>
  <c r="AE41" i="4"/>
  <c r="AM40" i="4"/>
  <c r="AL40" i="4"/>
  <c r="AJ40" i="4"/>
  <c r="AI40" i="4"/>
  <c r="AH40" i="4"/>
  <c r="AG40" i="4"/>
  <c r="AF40" i="4"/>
  <c r="AE40" i="4"/>
  <c r="AM39" i="4"/>
  <c r="AL39" i="4"/>
  <c r="AJ39" i="4"/>
  <c r="AI39" i="4"/>
  <c r="AH39" i="4"/>
  <c r="AG39" i="4"/>
  <c r="AF39" i="4"/>
  <c r="AE39" i="4"/>
  <c r="AM38" i="4"/>
  <c r="AL38" i="4"/>
  <c r="AJ38" i="4"/>
  <c r="AI38" i="4"/>
  <c r="AH38" i="4"/>
  <c r="AG38" i="4"/>
  <c r="AF38" i="4"/>
  <c r="AE38" i="4"/>
  <c r="AM37" i="4"/>
  <c r="AL37" i="4"/>
  <c r="AJ37" i="4"/>
  <c r="AI37" i="4"/>
  <c r="AH37" i="4"/>
  <c r="AG37" i="4"/>
  <c r="AF37" i="4"/>
  <c r="AE37" i="4"/>
  <c r="AM36" i="4"/>
  <c r="AL36" i="4"/>
  <c r="AJ36" i="4"/>
  <c r="AI36" i="4"/>
  <c r="AH36" i="4"/>
  <c r="AG36" i="4"/>
  <c r="AF36" i="4"/>
  <c r="AE36" i="4"/>
  <c r="AM35" i="4"/>
  <c r="AL35" i="4"/>
  <c r="AJ35" i="4"/>
  <c r="AI35" i="4"/>
  <c r="AH35" i="4"/>
  <c r="AG35" i="4"/>
  <c r="AF35" i="4"/>
  <c r="AE35" i="4"/>
  <c r="AM34" i="4"/>
  <c r="AL34" i="4"/>
  <c r="AJ34" i="4"/>
  <c r="AI34" i="4"/>
  <c r="AH34" i="4"/>
  <c r="AG34" i="4"/>
  <c r="AF34" i="4"/>
  <c r="AE34" i="4"/>
  <c r="AM33" i="4"/>
  <c r="AL33" i="4"/>
  <c r="AJ33" i="4"/>
  <c r="AI33" i="4"/>
  <c r="AH33" i="4"/>
  <c r="AG33" i="4"/>
  <c r="AF33" i="4"/>
  <c r="AE33" i="4"/>
  <c r="AM32" i="4"/>
  <c r="AL32" i="4"/>
  <c r="AJ32" i="4"/>
  <c r="AI32" i="4"/>
  <c r="AH32" i="4"/>
  <c r="AG32" i="4"/>
  <c r="AF32" i="4"/>
  <c r="AE32" i="4"/>
  <c r="AM31" i="4"/>
  <c r="AL31" i="4"/>
  <c r="AJ31" i="4"/>
  <c r="AI31" i="4"/>
  <c r="AH31" i="4"/>
  <c r="AG31" i="4"/>
  <c r="AF31" i="4"/>
  <c r="AE31" i="4"/>
  <c r="AM30" i="4"/>
  <c r="AL30" i="4"/>
  <c r="AJ30" i="4"/>
  <c r="AI30" i="4"/>
  <c r="AH30" i="4"/>
  <c r="AG30" i="4"/>
  <c r="AF30" i="4"/>
  <c r="AE30" i="4"/>
  <c r="AM29" i="4"/>
  <c r="AL29" i="4"/>
  <c r="AJ29" i="4"/>
  <c r="AI29" i="4"/>
  <c r="AH29" i="4"/>
  <c r="AG29" i="4"/>
  <c r="AF29" i="4"/>
  <c r="AE29" i="4"/>
  <c r="AM28" i="4"/>
  <c r="AL28" i="4"/>
  <c r="AJ28" i="4"/>
  <c r="AI28" i="4"/>
  <c r="AH28" i="4"/>
  <c r="AG28" i="4"/>
  <c r="AF28" i="4"/>
  <c r="AE28" i="4"/>
  <c r="AM27" i="4"/>
  <c r="AL27" i="4"/>
  <c r="AJ27" i="4"/>
  <c r="AI27" i="4"/>
  <c r="AH27" i="4"/>
  <c r="AG27" i="4"/>
  <c r="AF27" i="4"/>
  <c r="AE27" i="4"/>
  <c r="AM26" i="4"/>
  <c r="AL26" i="4"/>
  <c r="AJ26" i="4"/>
  <c r="AI26" i="4"/>
  <c r="AH26" i="4"/>
  <c r="AG26" i="4"/>
  <c r="AF26" i="4"/>
  <c r="AE26" i="4"/>
  <c r="AM25" i="4"/>
  <c r="AL25" i="4"/>
  <c r="AJ25" i="4"/>
  <c r="AI25" i="4"/>
  <c r="AH25" i="4"/>
  <c r="AG25" i="4"/>
  <c r="AF25" i="4"/>
  <c r="AE25" i="4"/>
  <c r="AM24" i="4"/>
  <c r="AL24" i="4"/>
  <c r="AJ24" i="4"/>
  <c r="AI24" i="4"/>
  <c r="AH24" i="4"/>
  <c r="AG24" i="4"/>
  <c r="AF24" i="4"/>
  <c r="AE24" i="4"/>
  <c r="AM23" i="4"/>
  <c r="AL23" i="4"/>
  <c r="AJ23" i="4"/>
  <c r="AI23" i="4"/>
  <c r="AH23" i="4"/>
  <c r="AG23" i="4"/>
  <c r="AF23" i="4"/>
  <c r="AE23" i="4"/>
  <c r="AM22" i="4"/>
  <c r="AL22" i="4"/>
  <c r="AJ22" i="4"/>
  <c r="AI22" i="4"/>
  <c r="AH22" i="4"/>
  <c r="AG22" i="4"/>
  <c r="AF22" i="4"/>
  <c r="AE22" i="4"/>
  <c r="AM21" i="4"/>
  <c r="AL21" i="4"/>
  <c r="AJ21" i="4"/>
  <c r="AI21" i="4"/>
  <c r="AH21" i="4"/>
  <c r="AG21" i="4"/>
  <c r="AF21" i="4"/>
  <c r="AE21" i="4"/>
  <c r="AM20" i="4"/>
  <c r="AL20" i="4"/>
  <c r="AJ20" i="4"/>
  <c r="AI20" i="4"/>
  <c r="AH20" i="4"/>
  <c r="AG20" i="4"/>
  <c r="AF20" i="4"/>
  <c r="AE20" i="4"/>
  <c r="AM19" i="4"/>
  <c r="AL19" i="4"/>
  <c r="AJ19" i="4"/>
  <c r="AI19" i="4"/>
  <c r="AH19" i="4"/>
  <c r="AG19" i="4"/>
  <c r="AF19" i="4"/>
  <c r="AE19" i="4"/>
  <c r="AM18" i="4"/>
  <c r="AL18" i="4"/>
  <c r="AJ18" i="4"/>
  <c r="AI18" i="4"/>
  <c r="AH18" i="4"/>
  <c r="AG18" i="4"/>
  <c r="AF18" i="4"/>
  <c r="AE18" i="4"/>
  <c r="AM17" i="4"/>
  <c r="AL17" i="4"/>
  <c r="AJ17" i="4"/>
  <c r="AI17" i="4"/>
  <c r="AH17" i="4"/>
  <c r="AG17" i="4"/>
  <c r="AF17" i="4"/>
  <c r="AE17" i="4"/>
  <c r="AM16" i="4"/>
  <c r="AL16" i="4"/>
  <c r="AJ16" i="4"/>
  <c r="AI16" i="4"/>
  <c r="AH16" i="4"/>
  <c r="AG16" i="4"/>
  <c r="AF16" i="4"/>
  <c r="AE16" i="4"/>
  <c r="AM15" i="4"/>
  <c r="AL15" i="4"/>
  <c r="AJ15" i="4"/>
  <c r="AI15" i="4"/>
  <c r="AH15" i="4"/>
  <c r="AG15" i="4"/>
  <c r="AF15" i="4"/>
  <c r="AE15" i="4"/>
  <c r="AM14" i="4"/>
  <c r="AL14" i="4"/>
  <c r="AJ14" i="4"/>
  <c r="AI14" i="4"/>
  <c r="AH14" i="4"/>
  <c r="AG14" i="4"/>
  <c r="AF14" i="4"/>
  <c r="AE14" i="4"/>
  <c r="AM13" i="4"/>
  <c r="AL13" i="4"/>
  <c r="AJ13" i="4"/>
  <c r="AI13" i="4"/>
  <c r="AH13" i="4"/>
  <c r="AG13" i="4"/>
  <c r="AF13" i="4"/>
  <c r="AE13" i="4"/>
  <c r="AM12" i="4"/>
  <c r="AL12" i="4"/>
  <c r="AJ12" i="4"/>
  <c r="AI12" i="4"/>
  <c r="AH12" i="4"/>
  <c r="AG12" i="4"/>
  <c r="AF12" i="4"/>
  <c r="AE12" i="4"/>
  <c r="AM11" i="4"/>
  <c r="AL11" i="4"/>
  <c r="AJ11" i="4"/>
  <c r="AI11" i="4"/>
  <c r="AH11" i="4"/>
  <c r="AG11" i="4"/>
  <c r="AF11" i="4"/>
  <c r="AE11" i="4"/>
  <c r="AM10" i="4"/>
  <c r="AL10" i="4"/>
  <c r="AJ10" i="4"/>
  <c r="AI10" i="4"/>
  <c r="AH10" i="4"/>
  <c r="AG10" i="4"/>
  <c r="AF10" i="4"/>
  <c r="AE10" i="4"/>
  <c r="AM9" i="4"/>
  <c r="AL9" i="4"/>
  <c r="AJ9" i="4"/>
  <c r="AI9" i="4"/>
  <c r="AH9" i="4"/>
  <c r="AG9" i="4"/>
  <c r="AF9" i="4"/>
  <c r="AE9" i="4"/>
  <c r="AM8" i="4"/>
  <c r="AL8" i="4"/>
  <c r="AJ8" i="4"/>
  <c r="AI8" i="4"/>
  <c r="AH8" i="4"/>
  <c r="AG8" i="4"/>
  <c r="AF8" i="4"/>
  <c r="AE8" i="4"/>
  <c r="AM7" i="4"/>
  <c r="AL7" i="4"/>
  <c r="AJ7" i="4"/>
  <c r="AI7" i="4"/>
  <c r="AH7" i="4"/>
  <c r="AG7" i="4"/>
  <c r="AF7" i="4"/>
  <c r="AE7" i="4"/>
  <c r="AI347" i="3"/>
  <c r="AG347" i="3"/>
  <c r="AF347" i="3"/>
  <c r="AE347" i="3"/>
  <c r="AD347" i="3"/>
  <c r="AC347" i="3"/>
  <c r="AB347" i="3"/>
  <c r="AI346" i="3"/>
  <c r="AG346" i="3"/>
  <c r="AF346" i="3"/>
  <c r="AE346" i="3"/>
  <c r="AD346" i="3"/>
  <c r="AC346" i="3"/>
  <c r="AB346" i="3"/>
  <c r="AI345" i="3"/>
  <c r="AG345" i="3"/>
  <c r="AF345" i="3"/>
  <c r="AE345" i="3"/>
  <c r="AD345" i="3"/>
  <c r="AC345" i="3"/>
  <c r="AB345" i="3"/>
  <c r="AI344" i="3"/>
  <c r="AG344" i="3"/>
  <c r="AF344" i="3"/>
  <c r="AE344" i="3"/>
  <c r="AD344" i="3"/>
  <c r="AC344" i="3"/>
  <c r="AB344" i="3"/>
  <c r="AI343" i="3"/>
  <c r="AG343" i="3"/>
  <c r="AF343" i="3"/>
  <c r="AE343" i="3"/>
  <c r="AD343" i="3"/>
  <c r="AC343" i="3"/>
  <c r="AB343" i="3"/>
  <c r="AI342" i="3"/>
  <c r="AG342" i="3"/>
  <c r="AF342" i="3"/>
  <c r="AE342" i="3"/>
  <c r="AD342" i="3"/>
  <c r="AC342" i="3"/>
  <c r="AB342" i="3"/>
  <c r="AI341" i="3"/>
  <c r="AG341" i="3"/>
  <c r="AF341" i="3"/>
  <c r="AE341" i="3"/>
  <c r="AD341" i="3"/>
  <c r="AC341" i="3"/>
  <c r="AB341" i="3"/>
  <c r="AI340" i="3"/>
  <c r="AG340" i="3"/>
  <c r="AF340" i="3"/>
  <c r="AE340" i="3"/>
  <c r="AD340" i="3"/>
  <c r="AC340" i="3"/>
  <c r="AB340" i="3"/>
  <c r="AI339" i="3"/>
  <c r="AG339" i="3"/>
  <c r="AF339" i="3"/>
  <c r="AE339" i="3"/>
  <c r="AD339" i="3"/>
  <c r="AC339" i="3"/>
  <c r="AB339" i="3"/>
  <c r="AI338" i="3"/>
  <c r="AG338" i="3"/>
  <c r="AF338" i="3"/>
  <c r="AE338" i="3"/>
  <c r="AD338" i="3"/>
  <c r="AC338" i="3"/>
  <c r="AB338" i="3"/>
  <c r="AI337" i="3"/>
  <c r="AG337" i="3"/>
  <c r="AF337" i="3"/>
  <c r="AE337" i="3"/>
  <c r="AD337" i="3"/>
  <c r="AC337" i="3"/>
  <c r="AB337" i="3"/>
  <c r="AI336" i="3"/>
  <c r="AG336" i="3"/>
  <c r="AF336" i="3"/>
  <c r="AE336" i="3"/>
  <c r="AD336" i="3"/>
  <c r="AC336" i="3"/>
  <c r="AB336" i="3"/>
  <c r="AI335" i="3"/>
  <c r="AG335" i="3"/>
  <c r="AF335" i="3"/>
  <c r="AE335" i="3"/>
  <c r="AD335" i="3"/>
  <c r="AC335" i="3"/>
  <c r="AB335" i="3"/>
  <c r="AI334" i="3"/>
  <c r="AG334" i="3"/>
  <c r="AF334" i="3"/>
  <c r="AE334" i="3"/>
  <c r="AD334" i="3"/>
  <c r="AC334" i="3"/>
  <c r="AB334" i="3"/>
  <c r="AI333" i="3"/>
  <c r="AG333" i="3"/>
  <c r="AF333" i="3"/>
  <c r="AE333" i="3"/>
  <c r="AD333" i="3"/>
  <c r="AC333" i="3"/>
  <c r="AB333" i="3"/>
  <c r="AI332" i="3"/>
  <c r="AG332" i="3"/>
  <c r="AF332" i="3"/>
  <c r="AE332" i="3"/>
  <c r="AD332" i="3"/>
  <c r="AC332" i="3"/>
  <c r="AB332" i="3"/>
  <c r="AI331" i="3"/>
  <c r="AG331" i="3"/>
  <c r="AF331" i="3"/>
  <c r="AE331" i="3"/>
  <c r="AD331" i="3"/>
  <c r="AC331" i="3"/>
  <c r="AB331" i="3"/>
  <c r="AI330" i="3"/>
  <c r="AG330" i="3"/>
  <c r="AF330" i="3"/>
  <c r="AE330" i="3"/>
  <c r="AD330" i="3"/>
  <c r="AC330" i="3"/>
  <c r="AB330" i="3"/>
  <c r="AI329" i="3"/>
  <c r="AG329" i="3"/>
  <c r="AF329" i="3"/>
  <c r="AE329" i="3"/>
  <c r="AD329" i="3"/>
  <c r="AC329" i="3"/>
  <c r="AB329" i="3"/>
  <c r="AI328" i="3"/>
  <c r="AG328" i="3"/>
  <c r="AF328" i="3"/>
  <c r="AE328" i="3"/>
  <c r="AD328" i="3"/>
  <c r="AC328" i="3"/>
  <c r="AB328" i="3"/>
  <c r="AI327" i="3"/>
  <c r="AG327" i="3"/>
  <c r="AF327" i="3"/>
  <c r="AE327" i="3"/>
  <c r="AD327" i="3"/>
  <c r="AC327" i="3"/>
  <c r="AB327" i="3"/>
  <c r="AI326" i="3"/>
  <c r="AG326" i="3"/>
  <c r="AF326" i="3"/>
  <c r="AE326" i="3"/>
  <c r="AD326" i="3"/>
  <c r="AC326" i="3"/>
  <c r="AB326" i="3"/>
  <c r="AI325" i="3"/>
  <c r="AG325" i="3"/>
  <c r="AF325" i="3"/>
  <c r="AE325" i="3"/>
  <c r="AD325" i="3"/>
  <c r="AC325" i="3"/>
  <c r="AB325" i="3"/>
  <c r="AI324" i="3"/>
  <c r="AG324" i="3"/>
  <c r="AF324" i="3"/>
  <c r="AE324" i="3"/>
  <c r="AD324" i="3"/>
  <c r="AC324" i="3"/>
  <c r="AB324" i="3"/>
  <c r="AI323" i="3"/>
  <c r="AG323" i="3"/>
  <c r="AF323" i="3"/>
  <c r="AE323" i="3"/>
  <c r="AD323" i="3"/>
  <c r="AC323" i="3"/>
  <c r="AB323" i="3"/>
  <c r="AI322" i="3"/>
  <c r="AG322" i="3"/>
  <c r="AF322" i="3"/>
  <c r="AE322" i="3"/>
  <c r="AD322" i="3"/>
  <c r="AC322" i="3"/>
  <c r="AB322" i="3"/>
  <c r="AI321" i="3"/>
  <c r="AG321" i="3"/>
  <c r="AF321" i="3"/>
  <c r="AE321" i="3"/>
  <c r="AD321" i="3"/>
  <c r="AC321" i="3"/>
  <c r="AB321" i="3"/>
  <c r="AI320" i="3"/>
  <c r="AG320" i="3"/>
  <c r="AF320" i="3"/>
  <c r="AE320" i="3"/>
  <c r="AD320" i="3"/>
  <c r="AC320" i="3"/>
  <c r="AB320" i="3"/>
  <c r="AI319" i="3"/>
  <c r="AG319" i="3"/>
  <c r="AF319" i="3"/>
  <c r="AE319" i="3"/>
  <c r="AD319" i="3"/>
  <c r="AC319" i="3"/>
  <c r="AB319" i="3"/>
  <c r="AI318" i="3"/>
  <c r="AG318" i="3"/>
  <c r="AF318" i="3"/>
  <c r="AE318" i="3"/>
  <c r="AD318" i="3"/>
  <c r="AC318" i="3"/>
  <c r="AB318" i="3"/>
  <c r="AI317" i="3"/>
  <c r="AG317" i="3"/>
  <c r="AF317" i="3"/>
  <c r="AE317" i="3"/>
  <c r="AD317" i="3"/>
  <c r="AC317" i="3"/>
  <c r="AB317" i="3"/>
  <c r="AI316" i="3"/>
  <c r="AG316" i="3"/>
  <c r="AF316" i="3"/>
  <c r="AE316" i="3"/>
  <c r="AD316" i="3"/>
  <c r="AC316" i="3"/>
  <c r="AB316" i="3"/>
  <c r="AI315" i="3"/>
  <c r="AG315" i="3"/>
  <c r="AF315" i="3"/>
  <c r="AE315" i="3"/>
  <c r="AD315" i="3"/>
  <c r="AC315" i="3"/>
  <c r="AB315" i="3"/>
  <c r="AI314" i="3"/>
  <c r="AG314" i="3"/>
  <c r="AF314" i="3"/>
  <c r="AE314" i="3"/>
  <c r="AD314" i="3"/>
  <c r="AC314" i="3"/>
  <c r="AB314" i="3"/>
  <c r="AI313" i="3"/>
  <c r="AG313" i="3"/>
  <c r="AF313" i="3"/>
  <c r="AE313" i="3"/>
  <c r="AD313" i="3"/>
  <c r="AC313" i="3"/>
  <c r="AB313" i="3"/>
  <c r="AI312" i="3"/>
  <c r="AG312" i="3"/>
  <c r="AF312" i="3"/>
  <c r="AE312" i="3"/>
  <c r="AD312" i="3"/>
  <c r="AC312" i="3"/>
  <c r="AB312" i="3"/>
  <c r="AI311" i="3"/>
  <c r="AG311" i="3"/>
  <c r="AF311" i="3"/>
  <c r="AE311" i="3"/>
  <c r="AD311" i="3"/>
  <c r="AC311" i="3"/>
  <c r="AB311" i="3"/>
  <c r="AI310" i="3"/>
  <c r="AG310" i="3"/>
  <c r="AF310" i="3"/>
  <c r="AE310" i="3"/>
  <c r="AD310" i="3"/>
  <c r="AC310" i="3"/>
  <c r="AB310" i="3"/>
  <c r="AI309" i="3"/>
  <c r="AG309" i="3"/>
  <c r="AF309" i="3"/>
  <c r="AE309" i="3"/>
  <c r="AD309" i="3"/>
  <c r="AC309" i="3"/>
  <c r="AB309" i="3"/>
  <c r="AI308" i="3"/>
  <c r="AG308" i="3"/>
  <c r="AF308" i="3"/>
  <c r="AE308" i="3"/>
  <c r="AD308" i="3"/>
  <c r="AC308" i="3"/>
  <c r="AB308" i="3"/>
  <c r="AI307" i="3"/>
  <c r="AG307" i="3"/>
  <c r="AF307" i="3"/>
  <c r="AE307" i="3"/>
  <c r="AD307" i="3"/>
  <c r="AC307" i="3"/>
  <c r="AB307" i="3"/>
  <c r="AI306" i="3"/>
  <c r="AG306" i="3"/>
  <c r="AF306" i="3"/>
  <c r="AE306" i="3"/>
  <c r="AD306" i="3"/>
  <c r="AC306" i="3"/>
  <c r="AB306" i="3"/>
  <c r="AI305" i="3"/>
  <c r="AG305" i="3"/>
  <c r="AF305" i="3"/>
  <c r="AE305" i="3"/>
  <c r="AD305" i="3"/>
  <c r="AC305" i="3"/>
  <c r="AB305" i="3"/>
  <c r="AI304" i="3"/>
  <c r="AG304" i="3"/>
  <c r="AF304" i="3"/>
  <c r="AE304" i="3"/>
  <c r="AD304" i="3"/>
  <c r="AC304" i="3"/>
  <c r="AB304" i="3"/>
  <c r="AI303" i="3"/>
  <c r="AG303" i="3"/>
  <c r="AF303" i="3"/>
  <c r="AE303" i="3"/>
  <c r="AD303" i="3"/>
  <c r="AC303" i="3"/>
  <c r="AB303" i="3"/>
  <c r="AI302" i="3"/>
  <c r="AG302" i="3"/>
  <c r="AF302" i="3"/>
  <c r="AE302" i="3"/>
  <c r="AD302" i="3"/>
  <c r="AC302" i="3"/>
  <c r="AB302" i="3"/>
  <c r="AI301" i="3"/>
  <c r="AG301" i="3"/>
  <c r="AF301" i="3"/>
  <c r="AE301" i="3"/>
  <c r="AD301" i="3"/>
  <c r="AC301" i="3"/>
  <c r="AB301" i="3"/>
  <c r="AI300" i="3"/>
  <c r="AG300" i="3"/>
  <c r="AF300" i="3"/>
  <c r="AE300" i="3"/>
  <c r="AD300" i="3"/>
  <c r="AC300" i="3"/>
  <c r="AB300" i="3"/>
  <c r="AI299" i="3"/>
  <c r="AG299" i="3"/>
  <c r="AF299" i="3"/>
  <c r="AE299" i="3"/>
  <c r="AD299" i="3"/>
  <c r="AC299" i="3"/>
  <c r="AB299" i="3"/>
  <c r="AI298" i="3"/>
  <c r="AG298" i="3"/>
  <c r="AF298" i="3"/>
  <c r="AE298" i="3"/>
  <c r="AD298" i="3"/>
  <c r="AC298" i="3"/>
  <c r="AB298" i="3"/>
  <c r="AI297" i="3"/>
  <c r="AG297" i="3"/>
  <c r="AF297" i="3"/>
  <c r="AE297" i="3"/>
  <c r="AD297" i="3"/>
  <c r="AC297" i="3"/>
  <c r="AB297" i="3"/>
  <c r="AI296" i="3"/>
  <c r="AG296" i="3"/>
  <c r="AF296" i="3"/>
  <c r="AE296" i="3"/>
  <c r="AD296" i="3"/>
  <c r="AC296" i="3"/>
  <c r="AB296" i="3"/>
  <c r="AI295" i="3"/>
  <c r="AG295" i="3"/>
  <c r="AF295" i="3"/>
  <c r="AE295" i="3"/>
  <c r="AD295" i="3"/>
  <c r="AC295" i="3"/>
  <c r="AB295" i="3"/>
  <c r="AI294" i="3"/>
  <c r="AG294" i="3"/>
  <c r="AF294" i="3"/>
  <c r="AE294" i="3"/>
  <c r="AD294" i="3"/>
  <c r="AC294" i="3"/>
  <c r="AB294" i="3"/>
  <c r="AI293" i="3"/>
  <c r="AG293" i="3"/>
  <c r="AF293" i="3"/>
  <c r="AE293" i="3"/>
  <c r="AD293" i="3"/>
  <c r="AC293" i="3"/>
  <c r="AB293" i="3"/>
  <c r="AI292" i="3"/>
  <c r="AG292" i="3"/>
  <c r="AF292" i="3"/>
  <c r="AE292" i="3"/>
  <c r="AD292" i="3"/>
  <c r="AC292" i="3"/>
  <c r="AB292" i="3"/>
  <c r="AI291" i="3"/>
  <c r="AG291" i="3"/>
  <c r="AF291" i="3"/>
  <c r="AE291" i="3"/>
  <c r="AD291" i="3"/>
  <c r="AC291" i="3"/>
  <c r="AB291" i="3"/>
  <c r="AI290" i="3"/>
  <c r="AG290" i="3"/>
  <c r="AF290" i="3"/>
  <c r="AE290" i="3"/>
  <c r="AD290" i="3"/>
  <c r="AC290" i="3"/>
  <c r="AB290" i="3"/>
  <c r="AI289" i="3"/>
  <c r="AG289" i="3"/>
  <c r="AF289" i="3"/>
  <c r="AE289" i="3"/>
  <c r="AD289" i="3"/>
  <c r="AC289" i="3"/>
  <c r="AB289" i="3"/>
  <c r="AI288" i="3"/>
  <c r="AG288" i="3"/>
  <c r="AF288" i="3"/>
  <c r="AE288" i="3"/>
  <c r="AD288" i="3"/>
  <c r="AC288" i="3"/>
  <c r="AB288" i="3"/>
  <c r="AI287" i="3"/>
  <c r="AG287" i="3"/>
  <c r="AF287" i="3"/>
  <c r="AE287" i="3"/>
  <c r="AD287" i="3"/>
  <c r="AC287" i="3"/>
  <c r="AB287" i="3"/>
  <c r="AI286" i="3"/>
  <c r="AG286" i="3"/>
  <c r="AF286" i="3"/>
  <c r="AE286" i="3"/>
  <c r="AD286" i="3"/>
  <c r="AC286" i="3"/>
  <c r="AB286" i="3"/>
  <c r="AI285" i="3"/>
  <c r="AG285" i="3"/>
  <c r="AF285" i="3"/>
  <c r="AE285" i="3"/>
  <c r="AD285" i="3"/>
  <c r="AC285" i="3"/>
  <c r="AB285" i="3"/>
  <c r="AI284" i="3"/>
  <c r="AG284" i="3"/>
  <c r="AF284" i="3"/>
  <c r="AE284" i="3"/>
  <c r="AD284" i="3"/>
  <c r="AC284" i="3"/>
  <c r="AB284" i="3"/>
  <c r="AI283" i="3"/>
  <c r="AG283" i="3"/>
  <c r="AF283" i="3"/>
  <c r="AE283" i="3"/>
  <c r="AD283" i="3"/>
  <c r="AC283" i="3"/>
  <c r="AB283" i="3"/>
  <c r="AI282" i="3"/>
  <c r="AG282" i="3"/>
  <c r="AF282" i="3"/>
  <c r="AE282" i="3"/>
  <c r="AD282" i="3"/>
  <c r="AC282" i="3"/>
  <c r="AB282" i="3"/>
  <c r="AI281" i="3"/>
  <c r="AG281" i="3"/>
  <c r="AF281" i="3"/>
  <c r="AE281" i="3"/>
  <c r="AD281" i="3"/>
  <c r="AC281" i="3"/>
  <c r="AB281" i="3"/>
  <c r="AI280" i="3"/>
  <c r="AG280" i="3"/>
  <c r="AF280" i="3"/>
  <c r="AE280" i="3"/>
  <c r="AD280" i="3"/>
  <c r="AC280" i="3"/>
  <c r="AB280" i="3"/>
  <c r="AI279" i="3"/>
  <c r="AG279" i="3"/>
  <c r="AF279" i="3"/>
  <c r="AE279" i="3"/>
  <c r="AD279" i="3"/>
  <c r="AC279" i="3"/>
  <c r="AB279" i="3"/>
  <c r="AI278" i="3"/>
  <c r="AG278" i="3"/>
  <c r="AF278" i="3"/>
  <c r="AE278" i="3"/>
  <c r="AD278" i="3"/>
  <c r="AC278" i="3"/>
  <c r="AB278" i="3"/>
  <c r="AI277" i="3"/>
  <c r="AG277" i="3"/>
  <c r="AF277" i="3"/>
  <c r="AE277" i="3"/>
  <c r="AD277" i="3"/>
  <c r="AC277" i="3"/>
  <c r="AB277" i="3"/>
  <c r="AI276" i="3"/>
  <c r="AG276" i="3"/>
  <c r="AF276" i="3"/>
  <c r="AE276" i="3"/>
  <c r="AD276" i="3"/>
  <c r="AC276" i="3"/>
  <c r="AB276" i="3"/>
  <c r="AI275" i="3"/>
  <c r="AG275" i="3"/>
  <c r="AF275" i="3"/>
  <c r="AE275" i="3"/>
  <c r="AD275" i="3"/>
  <c r="AC275" i="3"/>
  <c r="AB275" i="3"/>
  <c r="AI274" i="3"/>
  <c r="AG274" i="3"/>
  <c r="AF274" i="3"/>
  <c r="AE274" i="3"/>
  <c r="AD274" i="3"/>
  <c r="AC274" i="3"/>
  <c r="AB274" i="3"/>
  <c r="AI273" i="3"/>
  <c r="AG273" i="3"/>
  <c r="AF273" i="3"/>
  <c r="AE273" i="3"/>
  <c r="AD273" i="3"/>
  <c r="AC273" i="3"/>
  <c r="AB273" i="3"/>
  <c r="AI272" i="3"/>
  <c r="AG272" i="3"/>
  <c r="AF272" i="3"/>
  <c r="AE272" i="3"/>
  <c r="AD272" i="3"/>
  <c r="AC272" i="3"/>
  <c r="AB272" i="3"/>
  <c r="AI271" i="3"/>
  <c r="AG271" i="3"/>
  <c r="AF271" i="3"/>
  <c r="AE271" i="3"/>
  <c r="AD271" i="3"/>
  <c r="AC271" i="3"/>
  <c r="AB271" i="3"/>
  <c r="AI270" i="3"/>
  <c r="AG270" i="3"/>
  <c r="AF270" i="3"/>
  <c r="AE270" i="3"/>
  <c r="AD270" i="3"/>
  <c r="AC270" i="3"/>
  <c r="AB270" i="3"/>
  <c r="AI269" i="3"/>
  <c r="AG269" i="3"/>
  <c r="AF269" i="3"/>
  <c r="AE269" i="3"/>
  <c r="AD269" i="3"/>
  <c r="AC269" i="3"/>
  <c r="AB269" i="3"/>
  <c r="AI268" i="3"/>
  <c r="AG268" i="3"/>
  <c r="AF268" i="3"/>
  <c r="AE268" i="3"/>
  <c r="AD268" i="3"/>
  <c r="AC268" i="3"/>
  <c r="AB268" i="3"/>
  <c r="AI267" i="3"/>
  <c r="AG267" i="3"/>
  <c r="AF267" i="3"/>
  <c r="AE267" i="3"/>
  <c r="AD267" i="3"/>
  <c r="AC267" i="3"/>
  <c r="AB267" i="3"/>
  <c r="AI266" i="3"/>
  <c r="AG266" i="3"/>
  <c r="AF266" i="3"/>
  <c r="AE266" i="3"/>
  <c r="AD266" i="3"/>
  <c r="AC266" i="3"/>
  <c r="AB266" i="3"/>
  <c r="AI265" i="3"/>
  <c r="AG265" i="3"/>
  <c r="AF265" i="3"/>
  <c r="AE265" i="3"/>
  <c r="AD265" i="3"/>
  <c r="AC265" i="3"/>
  <c r="AB265" i="3"/>
  <c r="AI264" i="3"/>
  <c r="AG264" i="3"/>
  <c r="AF264" i="3"/>
  <c r="AE264" i="3"/>
  <c r="AD264" i="3"/>
  <c r="AC264" i="3"/>
  <c r="AB264" i="3"/>
  <c r="AI263" i="3"/>
  <c r="AG263" i="3"/>
  <c r="AF263" i="3"/>
  <c r="AE263" i="3"/>
  <c r="AD263" i="3"/>
  <c r="AC263" i="3"/>
  <c r="AB263" i="3"/>
  <c r="AI262" i="3"/>
  <c r="AG262" i="3"/>
  <c r="AF262" i="3"/>
  <c r="AE262" i="3"/>
  <c r="AD262" i="3"/>
  <c r="AC262" i="3"/>
  <c r="AB262" i="3"/>
  <c r="AI261" i="3"/>
  <c r="AG261" i="3"/>
  <c r="AF261" i="3"/>
  <c r="AE261" i="3"/>
  <c r="AD261" i="3"/>
  <c r="AC261" i="3"/>
  <c r="AB261" i="3"/>
  <c r="AI260" i="3"/>
  <c r="AG260" i="3"/>
  <c r="AF260" i="3"/>
  <c r="AE260" i="3"/>
  <c r="AD260" i="3"/>
  <c r="AC260" i="3"/>
  <c r="AB260" i="3"/>
  <c r="AI259" i="3"/>
  <c r="AG259" i="3"/>
  <c r="AF259" i="3"/>
  <c r="AE259" i="3"/>
  <c r="AD259" i="3"/>
  <c r="AC259" i="3"/>
  <c r="AB259" i="3"/>
  <c r="AI258" i="3"/>
  <c r="AG258" i="3"/>
  <c r="AF258" i="3"/>
  <c r="AE258" i="3"/>
  <c r="AD258" i="3"/>
  <c r="AC258" i="3"/>
  <c r="AB258" i="3"/>
  <c r="AI257" i="3"/>
  <c r="AG257" i="3"/>
  <c r="AF257" i="3"/>
  <c r="AE257" i="3"/>
  <c r="AD257" i="3"/>
  <c r="AC257" i="3"/>
  <c r="AB257" i="3"/>
  <c r="AI256" i="3"/>
  <c r="AG256" i="3"/>
  <c r="AF256" i="3"/>
  <c r="AE256" i="3"/>
  <c r="AD256" i="3"/>
  <c r="AC256" i="3"/>
  <c r="AB256" i="3"/>
  <c r="AI255" i="3"/>
  <c r="AG255" i="3"/>
  <c r="AF255" i="3"/>
  <c r="AE255" i="3"/>
  <c r="AD255" i="3"/>
  <c r="AC255" i="3"/>
  <c r="AB255" i="3"/>
  <c r="AI254" i="3"/>
  <c r="AG254" i="3"/>
  <c r="AF254" i="3"/>
  <c r="AE254" i="3"/>
  <c r="AD254" i="3"/>
  <c r="AC254" i="3"/>
  <c r="AB254" i="3"/>
  <c r="AI253" i="3"/>
  <c r="AG253" i="3"/>
  <c r="AF253" i="3"/>
  <c r="AE253" i="3"/>
  <c r="AD253" i="3"/>
  <c r="AC253" i="3"/>
  <c r="AB253" i="3"/>
  <c r="AI252" i="3"/>
  <c r="AG252" i="3"/>
  <c r="AF252" i="3"/>
  <c r="AE252" i="3"/>
  <c r="AD252" i="3"/>
  <c r="AC252" i="3"/>
  <c r="AB252" i="3"/>
  <c r="AI251" i="3"/>
  <c r="AG251" i="3"/>
  <c r="AF251" i="3"/>
  <c r="AE251" i="3"/>
  <c r="AD251" i="3"/>
  <c r="AC251" i="3"/>
  <c r="AB251" i="3"/>
  <c r="AI250" i="3"/>
  <c r="AG250" i="3"/>
  <c r="AF250" i="3"/>
  <c r="AE250" i="3"/>
  <c r="AD250" i="3"/>
  <c r="AC250" i="3"/>
  <c r="AB250" i="3"/>
  <c r="AI249" i="3"/>
  <c r="AG249" i="3"/>
  <c r="AF249" i="3"/>
  <c r="AE249" i="3"/>
  <c r="AD249" i="3"/>
  <c r="AC249" i="3"/>
  <c r="AB249" i="3"/>
  <c r="AI248" i="3"/>
  <c r="AG248" i="3"/>
  <c r="AF248" i="3"/>
  <c r="AE248" i="3"/>
  <c r="AD248" i="3"/>
  <c r="AC248" i="3"/>
  <c r="AB248" i="3"/>
  <c r="AI247" i="3"/>
  <c r="AG247" i="3"/>
  <c r="AF247" i="3"/>
  <c r="AE247" i="3"/>
  <c r="AD247" i="3"/>
  <c r="AC247" i="3"/>
  <c r="AB247" i="3"/>
  <c r="AI246" i="3"/>
  <c r="AG246" i="3"/>
  <c r="AF246" i="3"/>
  <c r="AE246" i="3"/>
  <c r="AD246" i="3"/>
  <c r="AC246" i="3"/>
  <c r="AB246" i="3"/>
  <c r="AI245" i="3"/>
  <c r="AG245" i="3"/>
  <c r="AF245" i="3"/>
  <c r="AE245" i="3"/>
  <c r="AD245" i="3"/>
  <c r="AC245" i="3"/>
  <c r="AB245" i="3"/>
  <c r="AI244" i="3"/>
  <c r="AG244" i="3"/>
  <c r="AF244" i="3"/>
  <c r="AE244" i="3"/>
  <c r="AD244" i="3"/>
  <c r="AC244" i="3"/>
  <c r="AB244" i="3"/>
  <c r="AI243" i="3"/>
  <c r="AG243" i="3"/>
  <c r="AF243" i="3"/>
  <c r="AE243" i="3"/>
  <c r="AD243" i="3"/>
  <c r="AC243" i="3"/>
  <c r="AB243" i="3"/>
  <c r="AI242" i="3"/>
  <c r="AG242" i="3"/>
  <c r="AF242" i="3"/>
  <c r="AE242" i="3"/>
  <c r="AD242" i="3"/>
  <c r="AC242" i="3"/>
  <c r="AB242" i="3"/>
  <c r="AI241" i="3"/>
  <c r="AG241" i="3"/>
  <c r="AF241" i="3"/>
  <c r="AE241" i="3"/>
  <c r="AD241" i="3"/>
  <c r="AC241" i="3"/>
  <c r="AB241" i="3"/>
  <c r="AI240" i="3"/>
  <c r="AG240" i="3"/>
  <c r="AF240" i="3"/>
  <c r="AE240" i="3"/>
  <c r="AD240" i="3"/>
  <c r="AC240" i="3"/>
  <c r="AB240" i="3"/>
  <c r="AI239" i="3"/>
  <c r="AG239" i="3"/>
  <c r="AF239" i="3"/>
  <c r="AE239" i="3"/>
  <c r="AD239" i="3"/>
  <c r="AC239" i="3"/>
  <c r="AB239" i="3"/>
  <c r="AI238" i="3"/>
  <c r="AG238" i="3"/>
  <c r="AF238" i="3"/>
  <c r="AE238" i="3"/>
  <c r="AD238" i="3"/>
  <c r="AC238" i="3"/>
  <c r="AB238" i="3"/>
  <c r="AI237" i="3"/>
  <c r="AG237" i="3"/>
  <c r="AF237" i="3"/>
  <c r="AE237" i="3"/>
  <c r="AD237" i="3"/>
  <c r="AC237" i="3"/>
  <c r="AB237" i="3"/>
  <c r="AI236" i="3"/>
  <c r="AG236" i="3"/>
  <c r="AF236" i="3"/>
  <c r="AE236" i="3"/>
  <c r="AD236" i="3"/>
  <c r="AC236" i="3"/>
  <c r="AB236" i="3"/>
  <c r="AI235" i="3"/>
  <c r="AG235" i="3"/>
  <c r="AF235" i="3"/>
  <c r="AE235" i="3"/>
  <c r="AD235" i="3"/>
  <c r="AC235" i="3"/>
  <c r="AB235" i="3"/>
  <c r="AI234" i="3"/>
  <c r="AG234" i="3"/>
  <c r="AF234" i="3"/>
  <c r="AE234" i="3"/>
  <c r="AD234" i="3"/>
  <c r="AC234" i="3"/>
  <c r="AB234" i="3"/>
  <c r="AI233" i="3"/>
  <c r="AG233" i="3"/>
  <c r="AF233" i="3"/>
  <c r="AE233" i="3"/>
  <c r="AD233" i="3"/>
  <c r="AC233" i="3"/>
  <c r="AB233" i="3"/>
  <c r="AI232" i="3"/>
  <c r="AG232" i="3"/>
  <c r="AF232" i="3"/>
  <c r="AE232" i="3"/>
  <c r="AD232" i="3"/>
  <c r="AC232" i="3"/>
  <c r="AB232" i="3"/>
  <c r="AI231" i="3"/>
  <c r="AG231" i="3"/>
  <c r="AF231" i="3"/>
  <c r="AE231" i="3"/>
  <c r="AD231" i="3"/>
  <c r="AC231" i="3"/>
  <c r="AB231" i="3"/>
  <c r="AI230" i="3"/>
  <c r="AG230" i="3"/>
  <c r="AF230" i="3"/>
  <c r="AE230" i="3"/>
  <c r="AD230" i="3"/>
  <c r="AC230" i="3"/>
  <c r="AB230" i="3"/>
  <c r="AI229" i="3"/>
  <c r="AG229" i="3"/>
  <c r="AF229" i="3"/>
  <c r="AE229" i="3"/>
  <c r="AD229" i="3"/>
  <c r="AC229" i="3"/>
  <c r="AB229" i="3"/>
  <c r="AI228" i="3"/>
  <c r="AG228" i="3"/>
  <c r="AF228" i="3"/>
  <c r="AE228" i="3"/>
  <c r="AD228" i="3"/>
  <c r="AC228" i="3"/>
  <c r="AB228" i="3"/>
  <c r="AI227" i="3"/>
  <c r="AG227" i="3"/>
  <c r="AF227" i="3"/>
  <c r="AE227" i="3"/>
  <c r="AD227" i="3"/>
  <c r="AC227" i="3"/>
  <c r="AB227" i="3"/>
  <c r="AI226" i="3"/>
  <c r="AG226" i="3"/>
  <c r="AF226" i="3"/>
  <c r="AE226" i="3"/>
  <c r="AD226" i="3"/>
  <c r="AC226" i="3"/>
  <c r="AB226" i="3"/>
  <c r="AI225" i="3"/>
  <c r="AG225" i="3"/>
  <c r="AF225" i="3"/>
  <c r="AE225" i="3"/>
  <c r="AD225" i="3"/>
  <c r="AC225" i="3"/>
  <c r="AB225" i="3"/>
  <c r="AI224" i="3"/>
  <c r="AG224" i="3"/>
  <c r="AF224" i="3"/>
  <c r="AE224" i="3"/>
  <c r="AD224" i="3"/>
  <c r="AC224" i="3"/>
  <c r="AB224" i="3"/>
  <c r="AI223" i="3"/>
  <c r="AG223" i="3"/>
  <c r="AF223" i="3"/>
  <c r="AE223" i="3"/>
  <c r="AD223" i="3"/>
  <c r="AC223" i="3"/>
  <c r="AB223" i="3"/>
  <c r="AI222" i="3"/>
  <c r="AG222" i="3"/>
  <c r="AF222" i="3"/>
  <c r="AE222" i="3"/>
  <c r="AD222" i="3"/>
  <c r="AC222" i="3"/>
  <c r="AB222" i="3"/>
  <c r="AI221" i="3"/>
  <c r="AG221" i="3"/>
  <c r="AF221" i="3"/>
  <c r="AE221" i="3"/>
  <c r="AD221" i="3"/>
  <c r="AC221" i="3"/>
  <c r="AB221" i="3"/>
  <c r="AI220" i="3"/>
  <c r="AG220" i="3"/>
  <c r="AF220" i="3"/>
  <c r="AE220" i="3"/>
  <c r="AD220" i="3"/>
  <c r="AC220" i="3"/>
  <c r="AB220" i="3"/>
  <c r="AI219" i="3"/>
  <c r="AG219" i="3"/>
  <c r="AF219" i="3"/>
  <c r="AE219" i="3"/>
  <c r="AD219" i="3"/>
  <c r="AC219" i="3"/>
  <c r="AB219" i="3"/>
  <c r="AI218" i="3"/>
  <c r="AG218" i="3"/>
  <c r="AF218" i="3"/>
  <c r="AE218" i="3"/>
  <c r="AD218" i="3"/>
  <c r="AC218" i="3"/>
  <c r="AB218" i="3"/>
  <c r="AI217" i="3"/>
  <c r="AG217" i="3"/>
  <c r="AF217" i="3"/>
  <c r="AE217" i="3"/>
  <c r="AD217" i="3"/>
  <c r="AC217" i="3"/>
  <c r="AB217" i="3"/>
  <c r="AI216" i="3"/>
  <c r="AG216" i="3"/>
  <c r="AF216" i="3"/>
  <c r="AE216" i="3"/>
  <c r="AD216" i="3"/>
  <c r="AC216" i="3"/>
  <c r="AB216" i="3"/>
  <c r="AI215" i="3"/>
  <c r="AG215" i="3"/>
  <c r="AF215" i="3"/>
  <c r="AE215" i="3"/>
  <c r="AD215" i="3"/>
  <c r="AC215" i="3"/>
  <c r="AB215" i="3"/>
  <c r="AI214" i="3"/>
  <c r="AG214" i="3"/>
  <c r="AF214" i="3"/>
  <c r="AE214" i="3"/>
  <c r="AD214" i="3"/>
  <c r="AC214" i="3"/>
  <c r="AB214" i="3"/>
  <c r="AI213" i="3"/>
  <c r="AG213" i="3"/>
  <c r="AF213" i="3"/>
  <c r="AE213" i="3"/>
  <c r="AD213" i="3"/>
  <c r="AC213" i="3"/>
  <c r="AB213" i="3"/>
  <c r="AI212" i="3"/>
  <c r="AG212" i="3"/>
  <c r="AF212" i="3"/>
  <c r="AE212" i="3"/>
  <c r="AD212" i="3"/>
  <c r="AC212" i="3"/>
  <c r="AB212" i="3"/>
  <c r="AI211" i="3"/>
  <c r="AG211" i="3"/>
  <c r="AF211" i="3"/>
  <c r="AE211" i="3"/>
  <c r="AD211" i="3"/>
  <c r="AC211" i="3"/>
  <c r="AB211" i="3"/>
  <c r="AI210" i="3"/>
  <c r="AG210" i="3"/>
  <c r="AF210" i="3"/>
  <c r="AE210" i="3"/>
  <c r="AD210" i="3"/>
  <c r="AC210" i="3"/>
  <c r="AB210" i="3"/>
  <c r="AI209" i="3"/>
  <c r="AG209" i="3"/>
  <c r="AF209" i="3"/>
  <c r="AE209" i="3"/>
  <c r="AD209" i="3"/>
  <c r="AC209" i="3"/>
  <c r="AB209" i="3"/>
  <c r="AI208" i="3"/>
  <c r="AG208" i="3"/>
  <c r="AF208" i="3"/>
  <c r="AE208" i="3"/>
  <c r="AD208" i="3"/>
  <c r="AC208" i="3"/>
  <c r="AB208" i="3"/>
  <c r="AI207" i="3"/>
  <c r="AG207" i="3"/>
  <c r="AF207" i="3"/>
  <c r="AE207" i="3"/>
  <c r="AD207" i="3"/>
  <c r="AC207" i="3"/>
  <c r="AB207" i="3"/>
  <c r="AI206" i="3"/>
  <c r="AG206" i="3"/>
  <c r="AF206" i="3"/>
  <c r="AE206" i="3"/>
  <c r="AD206" i="3"/>
  <c r="AC206" i="3"/>
  <c r="AB206" i="3"/>
  <c r="AI205" i="3"/>
  <c r="AG205" i="3"/>
  <c r="AF205" i="3"/>
  <c r="AE205" i="3"/>
  <c r="AD205" i="3"/>
  <c r="AC205" i="3"/>
  <c r="AB205" i="3"/>
  <c r="AI204" i="3"/>
  <c r="AG204" i="3"/>
  <c r="AF204" i="3"/>
  <c r="AE204" i="3"/>
  <c r="AD204" i="3"/>
  <c r="AC204" i="3"/>
  <c r="AB204" i="3"/>
  <c r="AI203" i="3"/>
  <c r="AG203" i="3"/>
  <c r="AF203" i="3"/>
  <c r="AE203" i="3"/>
  <c r="AD203" i="3"/>
  <c r="AC203" i="3"/>
  <c r="AB203" i="3"/>
  <c r="AI202" i="3"/>
  <c r="AG202" i="3"/>
  <c r="AF202" i="3"/>
  <c r="AE202" i="3"/>
  <c r="AD202" i="3"/>
  <c r="AC202" i="3"/>
  <c r="AB202" i="3"/>
  <c r="AI201" i="3"/>
  <c r="AG201" i="3"/>
  <c r="AF201" i="3"/>
  <c r="AE201" i="3"/>
  <c r="AD201" i="3"/>
  <c r="AC201" i="3"/>
  <c r="AB201" i="3"/>
  <c r="AI200" i="3"/>
  <c r="AG200" i="3"/>
  <c r="AF200" i="3"/>
  <c r="AE200" i="3"/>
  <c r="AD200" i="3"/>
  <c r="AC200" i="3"/>
  <c r="AB200" i="3"/>
  <c r="AI199" i="3"/>
  <c r="AG199" i="3"/>
  <c r="AF199" i="3"/>
  <c r="AE199" i="3"/>
  <c r="AD199" i="3"/>
  <c r="AC199" i="3"/>
  <c r="AB199" i="3"/>
  <c r="AI198" i="3"/>
  <c r="AG198" i="3"/>
  <c r="AF198" i="3"/>
  <c r="AE198" i="3"/>
  <c r="AD198" i="3"/>
  <c r="AC198" i="3"/>
  <c r="AB198" i="3"/>
  <c r="AI197" i="3"/>
  <c r="AG197" i="3"/>
  <c r="AF197" i="3"/>
  <c r="AE197" i="3"/>
  <c r="AD197" i="3"/>
  <c r="AC197" i="3"/>
  <c r="AB197" i="3"/>
  <c r="AI196" i="3"/>
  <c r="AG196" i="3"/>
  <c r="AF196" i="3"/>
  <c r="AE196" i="3"/>
  <c r="AD196" i="3"/>
  <c r="AC196" i="3"/>
  <c r="AB196" i="3"/>
  <c r="AI195" i="3"/>
  <c r="AG195" i="3"/>
  <c r="AF195" i="3"/>
  <c r="AE195" i="3"/>
  <c r="AD195" i="3"/>
  <c r="AC195" i="3"/>
  <c r="AB195" i="3"/>
  <c r="AI194" i="3"/>
  <c r="AG194" i="3"/>
  <c r="AF194" i="3"/>
  <c r="AE194" i="3"/>
  <c r="AD194" i="3"/>
  <c r="AC194" i="3"/>
  <c r="AB194" i="3"/>
  <c r="AI193" i="3"/>
  <c r="AG193" i="3"/>
  <c r="AF193" i="3"/>
  <c r="AE193" i="3"/>
  <c r="AD193" i="3"/>
  <c r="AC193" i="3"/>
  <c r="AB193" i="3"/>
  <c r="AI192" i="3"/>
  <c r="AG192" i="3"/>
  <c r="AF192" i="3"/>
  <c r="AE192" i="3"/>
  <c r="AD192" i="3"/>
  <c r="AC192" i="3"/>
  <c r="AB192" i="3"/>
  <c r="AI191" i="3"/>
  <c r="AG191" i="3"/>
  <c r="AF191" i="3"/>
  <c r="AE191" i="3"/>
  <c r="AD191" i="3"/>
  <c r="AC191" i="3"/>
  <c r="AB191" i="3"/>
  <c r="AI190" i="3"/>
  <c r="AG190" i="3"/>
  <c r="AF190" i="3"/>
  <c r="AE190" i="3"/>
  <c r="AD190" i="3"/>
  <c r="AC190" i="3"/>
  <c r="AB190" i="3"/>
  <c r="AI189" i="3"/>
  <c r="AG189" i="3"/>
  <c r="AF189" i="3"/>
  <c r="AE189" i="3"/>
  <c r="AD189" i="3"/>
  <c r="AC189" i="3"/>
  <c r="AB189" i="3"/>
  <c r="AI188" i="3"/>
  <c r="AG188" i="3"/>
  <c r="AF188" i="3"/>
  <c r="AE188" i="3"/>
  <c r="AD188" i="3"/>
  <c r="AC188" i="3"/>
  <c r="AB188" i="3"/>
  <c r="AI187" i="3"/>
  <c r="AG187" i="3"/>
  <c r="AF187" i="3"/>
  <c r="AE187" i="3"/>
  <c r="AD187" i="3"/>
  <c r="AC187" i="3"/>
  <c r="AB187" i="3"/>
  <c r="AI186" i="3"/>
  <c r="AG186" i="3"/>
  <c r="AF186" i="3"/>
  <c r="AE186" i="3"/>
  <c r="AD186" i="3"/>
  <c r="AC186" i="3"/>
  <c r="AB186" i="3"/>
  <c r="AI185" i="3"/>
  <c r="AG185" i="3"/>
  <c r="AF185" i="3"/>
  <c r="AE185" i="3"/>
  <c r="AD185" i="3"/>
  <c r="AC185" i="3"/>
  <c r="AB185" i="3"/>
  <c r="AI184" i="3"/>
  <c r="AG184" i="3"/>
  <c r="AF184" i="3"/>
  <c r="AE184" i="3"/>
  <c r="AD184" i="3"/>
  <c r="AC184" i="3"/>
  <c r="AB184" i="3"/>
  <c r="AI183" i="3"/>
  <c r="AG183" i="3"/>
  <c r="AF183" i="3"/>
  <c r="AE183" i="3"/>
  <c r="AD183" i="3"/>
  <c r="AC183" i="3"/>
  <c r="AB183" i="3"/>
  <c r="AI182" i="3"/>
  <c r="AG182" i="3"/>
  <c r="AF182" i="3"/>
  <c r="AE182" i="3"/>
  <c r="AD182" i="3"/>
  <c r="AC182" i="3"/>
  <c r="AB182" i="3"/>
  <c r="AI181" i="3"/>
  <c r="AG181" i="3"/>
  <c r="AF181" i="3"/>
  <c r="AE181" i="3"/>
  <c r="AD181" i="3"/>
  <c r="AC181" i="3"/>
  <c r="AB181" i="3"/>
  <c r="AI180" i="3"/>
  <c r="AG180" i="3"/>
  <c r="AF180" i="3"/>
  <c r="AE180" i="3"/>
  <c r="AD180" i="3"/>
  <c r="AC180" i="3"/>
  <c r="AB180" i="3"/>
  <c r="AI179" i="3"/>
  <c r="AG179" i="3"/>
  <c r="AF179" i="3"/>
  <c r="AE179" i="3"/>
  <c r="AD179" i="3"/>
  <c r="AC179" i="3"/>
  <c r="AB179" i="3"/>
  <c r="AI178" i="3"/>
  <c r="AG178" i="3"/>
  <c r="AF178" i="3"/>
  <c r="AE178" i="3"/>
  <c r="AD178" i="3"/>
  <c r="AC178" i="3"/>
  <c r="AB178" i="3"/>
  <c r="AI177" i="3"/>
  <c r="AG177" i="3"/>
  <c r="AF177" i="3"/>
  <c r="AE177" i="3"/>
  <c r="AD177" i="3"/>
  <c r="AC177" i="3"/>
  <c r="AB177" i="3"/>
  <c r="AI176" i="3"/>
  <c r="AG176" i="3"/>
  <c r="AF176" i="3"/>
  <c r="AE176" i="3"/>
  <c r="AD176" i="3"/>
  <c r="AC176" i="3"/>
  <c r="AB176" i="3"/>
  <c r="AI175" i="3"/>
  <c r="AG175" i="3"/>
  <c r="AF175" i="3"/>
  <c r="AE175" i="3"/>
  <c r="AD175" i="3"/>
  <c r="AC175" i="3"/>
  <c r="AB175" i="3"/>
  <c r="AI174" i="3"/>
  <c r="AG174" i="3"/>
  <c r="AF174" i="3"/>
  <c r="AE174" i="3"/>
  <c r="AD174" i="3"/>
  <c r="AC174" i="3"/>
  <c r="AB174" i="3"/>
  <c r="AI173" i="3"/>
  <c r="AG173" i="3"/>
  <c r="AF173" i="3"/>
  <c r="AE173" i="3"/>
  <c r="AD173" i="3"/>
  <c r="AC173" i="3"/>
  <c r="AB173" i="3"/>
  <c r="AI172" i="3"/>
  <c r="AG172" i="3"/>
  <c r="AF172" i="3"/>
  <c r="AE172" i="3"/>
  <c r="AD172" i="3"/>
  <c r="AC172" i="3"/>
  <c r="AB172" i="3"/>
  <c r="AI171" i="3"/>
  <c r="AG171" i="3"/>
  <c r="AF171" i="3"/>
  <c r="AE171" i="3"/>
  <c r="AD171" i="3"/>
  <c r="AC171" i="3"/>
  <c r="AB171" i="3"/>
  <c r="AI170" i="3"/>
  <c r="AG170" i="3"/>
  <c r="AF170" i="3"/>
  <c r="AE170" i="3"/>
  <c r="AD170" i="3"/>
  <c r="AC170" i="3"/>
  <c r="AB170" i="3"/>
  <c r="AI169" i="3"/>
  <c r="AG169" i="3"/>
  <c r="AF169" i="3"/>
  <c r="AE169" i="3"/>
  <c r="AD169" i="3"/>
  <c r="AC169" i="3"/>
  <c r="AB169" i="3"/>
  <c r="AI168" i="3"/>
  <c r="AG168" i="3"/>
  <c r="AF168" i="3"/>
  <c r="AE168" i="3"/>
  <c r="AD168" i="3"/>
  <c r="AC168" i="3"/>
  <c r="AB168" i="3"/>
  <c r="AI167" i="3"/>
  <c r="AG167" i="3"/>
  <c r="AF167" i="3"/>
  <c r="AE167" i="3"/>
  <c r="AD167" i="3"/>
  <c r="AC167" i="3"/>
  <c r="AB167" i="3"/>
  <c r="AI166" i="3"/>
  <c r="AG166" i="3"/>
  <c r="AF166" i="3"/>
  <c r="AE166" i="3"/>
  <c r="AD166" i="3"/>
  <c r="AC166" i="3"/>
  <c r="AB166" i="3"/>
  <c r="AI165" i="3"/>
  <c r="AG165" i="3"/>
  <c r="AF165" i="3"/>
  <c r="AE165" i="3"/>
  <c r="AD165" i="3"/>
  <c r="AC165" i="3"/>
  <c r="AB165" i="3"/>
  <c r="AI164" i="3"/>
  <c r="AG164" i="3"/>
  <c r="AF164" i="3"/>
  <c r="AE164" i="3"/>
  <c r="AD164" i="3"/>
  <c r="AC164" i="3"/>
  <c r="AB164" i="3"/>
  <c r="AI163" i="3"/>
  <c r="AG163" i="3"/>
  <c r="AF163" i="3"/>
  <c r="AE163" i="3"/>
  <c r="AD163" i="3"/>
  <c r="AC163" i="3"/>
  <c r="AB163" i="3"/>
  <c r="AI162" i="3"/>
  <c r="AG162" i="3"/>
  <c r="AF162" i="3"/>
  <c r="AE162" i="3"/>
  <c r="AD162" i="3"/>
  <c r="AC162" i="3"/>
  <c r="AB162" i="3"/>
  <c r="AI161" i="3"/>
  <c r="AG161" i="3"/>
  <c r="AF161" i="3"/>
  <c r="AE161" i="3"/>
  <c r="AD161" i="3"/>
  <c r="AC161" i="3"/>
  <c r="AB161" i="3"/>
  <c r="AI160" i="3"/>
  <c r="AG160" i="3"/>
  <c r="AF160" i="3"/>
  <c r="AE160" i="3"/>
  <c r="AD160" i="3"/>
  <c r="AC160" i="3"/>
  <c r="AB160" i="3"/>
  <c r="AI159" i="3"/>
  <c r="AG159" i="3"/>
  <c r="AF159" i="3"/>
  <c r="AE159" i="3"/>
  <c r="AD159" i="3"/>
  <c r="AC159" i="3"/>
  <c r="AB159" i="3"/>
  <c r="AI158" i="3"/>
  <c r="AG158" i="3"/>
  <c r="AF158" i="3"/>
  <c r="AE158" i="3"/>
  <c r="AD158" i="3"/>
  <c r="AC158" i="3"/>
  <c r="AB158" i="3"/>
  <c r="AI157" i="3"/>
  <c r="AG157" i="3"/>
  <c r="AF157" i="3"/>
  <c r="AE157" i="3"/>
  <c r="AD157" i="3"/>
  <c r="AC157" i="3"/>
  <c r="AB157" i="3"/>
  <c r="AI156" i="3"/>
  <c r="AG156" i="3"/>
  <c r="AF156" i="3"/>
  <c r="AE156" i="3"/>
  <c r="AD156" i="3"/>
  <c r="AC156" i="3"/>
  <c r="AB156" i="3"/>
  <c r="AI155" i="3"/>
  <c r="AG155" i="3"/>
  <c r="AF155" i="3"/>
  <c r="AE155" i="3"/>
  <c r="AD155" i="3"/>
  <c r="AC155" i="3"/>
  <c r="AB155" i="3"/>
  <c r="AI154" i="3"/>
  <c r="AG154" i="3"/>
  <c r="AF154" i="3"/>
  <c r="AE154" i="3"/>
  <c r="AD154" i="3"/>
  <c r="AC154" i="3"/>
  <c r="AB154" i="3"/>
  <c r="AI153" i="3"/>
  <c r="AG153" i="3"/>
  <c r="AF153" i="3"/>
  <c r="AE153" i="3"/>
  <c r="AD153" i="3"/>
  <c r="AC153" i="3"/>
  <c r="AB153" i="3"/>
  <c r="AI152" i="3"/>
  <c r="AG152" i="3"/>
  <c r="AF152" i="3"/>
  <c r="AE152" i="3"/>
  <c r="AD152" i="3"/>
  <c r="AC152" i="3"/>
  <c r="AB152" i="3"/>
  <c r="AI151" i="3"/>
  <c r="AG151" i="3"/>
  <c r="AF151" i="3"/>
  <c r="AE151" i="3"/>
  <c r="AD151" i="3"/>
  <c r="AC151" i="3"/>
  <c r="AB151" i="3"/>
  <c r="AI150" i="3"/>
  <c r="AG150" i="3"/>
  <c r="AF150" i="3"/>
  <c r="AE150" i="3"/>
  <c r="AD150" i="3"/>
  <c r="AC150" i="3"/>
  <c r="AB150" i="3"/>
  <c r="AI149" i="3"/>
  <c r="AG149" i="3"/>
  <c r="AF149" i="3"/>
  <c r="AE149" i="3"/>
  <c r="AD149" i="3"/>
  <c r="AC149" i="3"/>
  <c r="AB149" i="3"/>
  <c r="AI148" i="3"/>
  <c r="AG148" i="3"/>
  <c r="AF148" i="3"/>
  <c r="AE148" i="3"/>
  <c r="AD148" i="3"/>
  <c r="AC148" i="3"/>
  <c r="AB148" i="3"/>
  <c r="AI147" i="3"/>
  <c r="AG147" i="3"/>
  <c r="AF147" i="3"/>
  <c r="AE147" i="3"/>
  <c r="AD147" i="3"/>
  <c r="AC147" i="3"/>
  <c r="AB147" i="3"/>
  <c r="AI146" i="3"/>
  <c r="AG146" i="3"/>
  <c r="AF146" i="3"/>
  <c r="AE146" i="3"/>
  <c r="AD146" i="3"/>
  <c r="AC146" i="3"/>
  <c r="AB146" i="3"/>
  <c r="AI145" i="3"/>
  <c r="AG145" i="3"/>
  <c r="AF145" i="3"/>
  <c r="AE145" i="3"/>
  <c r="AD145" i="3"/>
  <c r="AC145" i="3"/>
  <c r="AB145" i="3"/>
  <c r="AI144" i="3"/>
  <c r="AG144" i="3"/>
  <c r="AF144" i="3"/>
  <c r="AE144" i="3"/>
  <c r="AD144" i="3"/>
  <c r="AC144" i="3"/>
  <c r="AB144" i="3"/>
  <c r="AI143" i="3"/>
  <c r="AG143" i="3"/>
  <c r="AF143" i="3"/>
  <c r="AE143" i="3"/>
  <c r="AD143" i="3"/>
  <c r="AC143" i="3"/>
  <c r="AB143" i="3"/>
  <c r="AI142" i="3"/>
  <c r="AG142" i="3"/>
  <c r="AF142" i="3"/>
  <c r="AE142" i="3"/>
  <c r="AD142" i="3"/>
  <c r="AC142" i="3"/>
  <c r="AB142" i="3"/>
  <c r="AI141" i="3"/>
  <c r="AG141" i="3"/>
  <c r="AF141" i="3"/>
  <c r="AE141" i="3"/>
  <c r="AD141" i="3"/>
  <c r="AC141" i="3"/>
  <c r="AB141" i="3"/>
  <c r="AI140" i="3"/>
  <c r="AG140" i="3"/>
  <c r="AF140" i="3"/>
  <c r="AE140" i="3"/>
  <c r="AD140" i="3"/>
  <c r="AC140" i="3"/>
  <c r="AB140" i="3"/>
  <c r="AI139" i="3"/>
  <c r="AG139" i="3"/>
  <c r="AF139" i="3"/>
  <c r="AE139" i="3"/>
  <c r="AD139" i="3"/>
  <c r="AC139" i="3"/>
  <c r="AB139" i="3"/>
  <c r="AI138" i="3"/>
  <c r="AG138" i="3"/>
  <c r="AF138" i="3"/>
  <c r="AE138" i="3"/>
  <c r="AD138" i="3"/>
  <c r="AC138" i="3"/>
  <c r="AB138" i="3"/>
  <c r="AI137" i="3"/>
  <c r="AG137" i="3"/>
  <c r="AF137" i="3"/>
  <c r="AE137" i="3"/>
  <c r="AD137" i="3"/>
  <c r="AC137" i="3"/>
  <c r="AB137" i="3"/>
  <c r="AI136" i="3"/>
  <c r="AG136" i="3"/>
  <c r="AF136" i="3"/>
  <c r="AE136" i="3"/>
  <c r="AD136" i="3"/>
  <c r="AC136" i="3"/>
  <c r="AB136" i="3"/>
  <c r="AI135" i="3"/>
  <c r="AG135" i="3"/>
  <c r="AF135" i="3"/>
  <c r="AE135" i="3"/>
  <c r="AD135" i="3"/>
  <c r="AC135" i="3"/>
  <c r="AB135" i="3"/>
  <c r="AI134" i="3"/>
  <c r="AG134" i="3"/>
  <c r="AF134" i="3"/>
  <c r="AE134" i="3"/>
  <c r="AD134" i="3"/>
  <c r="AC134" i="3"/>
  <c r="AB134" i="3"/>
  <c r="AI133" i="3"/>
  <c r="AG133" i="3"/>
  <c r="AF133" i="3"/>
  <c r="AE133" i="3"/>
  <c r="AD133" i="3"/>
  <c r="AC133" i="3"/>
  <c r="AB133" i="3"/>
  <c r="AI132" i="3"/>
  <c r="AG132" i="3"/>
  <c r="AF132" i="3"/>
  <c r="AE132" i="3"/>
  <c r="AD132" i="3"/>
  <c r="AC132" i="3"/>
  <c r="AB132" i="3"/>
  <c r="AI131" i="3"/>
  <c r="AG131" i="3"/>
  <c r="AF131" i="3"/>
  <c r="AE131" i="3"/>
  <c r="AD131" i="3"/>
  <c r="AC131" i="3"/>
  <c r="AB131" i="3"/>
  <c r="AI130" i="3"/>
  <c r="AG130" i="3"/>
  <c r="AF130" i="3"/>
  <c r="AE130" i="3"/>
  <c r="AD130" i="3"/>
  <c r="AC130" i="3"/>
  <c r="AB130" i="3"/>
  <c r="AI129" i="3"/>
  <c r="AG129" i="3"/>
  <c r="AF129" i="3"/>
  <c r="AE129" i="3"/>
  <c r="AD129" i="3"/>
  <c r="AC129" i="3"/>
  <c r="AB129" i="3"/>
  <c r="AI128" i="3"/>
  <c r="AG128" i="3"/>
  <c r="AF128" i="3"/>
  <c r="AE128" i="3"/>
  <c r="AD128" i="3"/>
  <c r="AC128" i="3"/>
  <c r="AB128" i="3"/>
  <c r="AI127" i="3"/>
  <c r="AG127" i="3"/>
  <c r="AF127" i="3"/>
  <c r="AE127" i="3"/>
  <c r="AD127" i="3"/>
  <c r="AC127" i="3"/>
  <c r="AB127" i="3"/>
  <c r="AI126" i="3"/>
  <c r="AG126" i="3"/>
  <c r="AF126" i="3"/>
  <c r="AE126" i="3"/>
  <c r="AD126" i="3"/>
  <c r="AC126" i="3"/>
  <c r="AB126" i="3"/>
  <c r="AI125" i="3"/>
  <c r="AG125" i="3"/>
  <c r="AF125" i="3"/>
  <c r="AE125" i="3"/>
  <c r="AD125" i="3"/>
  <c r="AC125" i="3"/>
  <c r="AB125" i="3"/>
  <c r="AI124" i="3"/>
  <c r="AG124" i="3"/>
  <c r="AF124" i="3"/>
  <c r="AE124" i="3"/>
  <c r="AD124" i="3"/>
  <c r="AC124" i="3"/>
  <c r="AB124" i="3"/>
  <c r="AI123" i="3"/>
  <c r="AG123" i="3"/>
  <c r="AF123" i="3"/>
  <c r="AE123" i="3"/>
  <c r="AD123" i="3"/>
  <c r="AC123" i="3"/>
  <c r="AB123" i="3"/>
  <c r="AI122" i="3"/>
  <c r="AG122" i="3"/>
  <c r="AF122" i="3"/>
  <c r="AE122" i="3"/>
  <c r="AD122" i="3"/>
  <c r="AC122" i="3"/>
  <c r="AB122" i="3"/>
  <c r="AI121" i="3"/>
  <c r="AG121" i="3"/>
  <c r="AF121" i="3"/>
  <c r="AE121" i="3"/>
  <c r="AD121" i="3"/>
  <c r="AC121" i="3"/>
  <c r="AB121" i="3"/>
  <c r="AI120" i="3"/>
  <c r="AG120" i="3"/>
  <c r="AF120" i="3"/>
  <c r="AE120" i="3"/>
  <c r="AD120" i="3"/>
  <c r="AC120" i="3"/>
  <c r="AB120" i="3"/>
  <c r="AI119" i="3"/>
  <c r="AG119" i="3"/>
  <c r="AF119" i="3"/>
  <c r="AE119" i="3"/>
  <c r="AD119" i="3"/>
  <c r="AC119" i="3"/>
  <c r="AB119" i="3"/>
  <c r="AI118" i="3"/>
  <c r="AG118" i="3"/>
  <c r="AF118" i="3"/>
  <c r="AE118" i="3"/>
  <c r="AD118" i="3"/>
  <c r="AC118" i="3"/>
  <c r="AB118" i="3"/>
  <c r="AI117" i="3"/>
  <c r="AG117" i="3"/>
  <c r="AF117" i="3"/>
  <c r="AE117" i="3"/>
  <c r="AD117" i="3"/>
  <c r="AC117" i="3"/>
  <c r="AB117" i="3"/>
  <c r="AI116" i="3"/>
  <c r="AG116" i="3"/>
  <c r="AF116" i="3"/>
  <c r="AE116" i="3"/>
  <c r="AD116" i="3"/>
  <c r="AC116" i="3"/>
  <c r="AB116" i="3"/>
  <c r="AI115" i="3"/>
  <c r="AG115" i="3"/>
  <c r="AF115" i="3"/>
  <c r="AE115" i="3"/>
  <c r="AD115" i="3"/>
  <c r="AC115" i="3"/>
  <c r="AB115" i="3"/>
  <c r="AI114" i="3"/>
  <c r="AG114" i="3"/>
  <c r="AF114" i="3"/>
  <c r="AE114" i="3"/>
  <c r="AD114" i="3"/>
  <c r="AC114" i="3"/>
  <c r="AB114" i="3"/>
  <c r="AI113" i="3"/>
  <c r="AG113" i="3"/>
  <c r="AF113" i="3"/>
  <c r="AE113" i="3"/>
  <c r="AD113" i="3"/>
  <c r="AC113" i="3"/>
  <c r="AB113" i="3"/>
  <c r="AI112" i="3"/>
  <c r="AG112" i="3"/>
  <c r="AF112" i="3"/>
  <c r="AE112" i="3"/>
  <c r="AD112" i="3"/>
  <c r="AC112" i="3"/>
  <c r="AB112" i="3"/>
  <c r="AI111" i="3"/>
  <c r="AG111" i="3"/>
  <c r="AF111" i="3"/>
  <c r="AE111" i="3"/>
  <c r="AD111" i="3"/>
  <c r="AC111" i="3"/>
  <c r="AB111" i="3"/>
  <c r="AI110" i="3"/>
  <c r="AG110" i="3"/>
  <c r="AF110" i="3"/>
  <c r="AE110" i="3"/>
  <c r="AD110" i="3"/>
  <c r="AC110" i="3"/>
  <c r="AB110" i="3"/>
  <c r="AI109" i="3"/>
  <c r="AG109" i="3"/>
  <c r="AF109" i="3"/>
  <c r="AE109" i="3"/>
  <c r="AD109" i="3"/>
  <c r="AC109" i="3"/>
  <c r="AB109" i="3"/>
  <c r="AI108" i="3"/>
  <c r="AG108" i="3"/>
  <c r="AF108" i="3"/>
  <c r="AE108" i="3"/>
  <c r="AD108" i="3"/>
  <c r="AC108" i="3"/>
  <c r="AB108" i="3"/>
  <c r="AI107" i="3"/>
  <c r="AG107" i="3"/>
  <c r="AF107" i="3"/>
  <c r="AE107" i="3"/>
  <c r="AD107" i="3"/>
  <c r="AC107" i="3"/>
  <c r="AB107" i="3"/>
  <c r="AI106" i="3"/>
  <c r="AG106" i="3"/>
  <c r="AF106" i="3"/>
  <c r="AE106" i="3"/>
  <c r="AD106" i="3"/>
  <c r="AC106" i="3"/>
  <c r="AB106" i="3"/>
  <c r="AI105" i="3"/>
  <c r="AG105" i="3"/>
  <c r="AF105" i="3"/>
  <c r="AE105" i="3"/>
  <c r="AD105" i="3"/>
  <c r="AC105" i="3"/>
  <c r="AB105" i="3"/>
  <c r="AI104" i="3"/>
  <c r="AG104" i="3"/>
  <c r="AF104" i="3"/>
  <c r="AE104" i="3"/>
  <c r="AD104" i="3"/>
  <c r="AC104" i="3"/>
  <c r="AB104" i="3"/>
  <c r="AI103" i="3"/>
  <c r="AG103" i="3"/>
  <c r="AF103" i="3"/>
  <c r="AE103" i="3"/>
  <c r="AD103" i="3"/>
  <c r="AC103" i="3"/>
  <c r="AB103" i="3"/>
  <c r="AI102" i="3"/>
  <c r="AG102" i="3"/>
  <c r="AF102" i="3"/>
  <c r="AE102" i="3"/>
  <c r="AD102" i="3"/>
  <c r="AC102" i="3"/>
  <c r="AB102" i="3"/>
  <c r="AI101" i="3"/>
  <c r="AG101" i="3"/>
  <c r="AF101" i="3"/>
  <c r="AE101" i="3"/>
  <c r="AD101" i="3"/>
  <c r="AC101" i="3"/>
  <c r="AB101" i="3"/>
  <c r="AI100" i="3"/>
  <c r="AG100" i="3"/>
  <c r="AF100" i="3"/>
  <c r="AE100" i="3"/>
  <c r="AD100" i="3"/>
  <c r="AC100" i="3"/>
  <c r="AB100" i="3"/>
  <c r="AI99" i="3"/>
  <c r="AG99" i="3"/>
  <c r="AF99" i="3"/>
  <c r="AE99" i="3"/>
  <c r="AD99" i="3"/>
  <c r="AC99" i="3"/>
  <c r="AB99" i="3"/>
  <c r="AI98" i="3"/>
  <c r="AG98" i="3"/>
  <c r="AF98" i="3"/>
  <c r="AE98" i="3"/>
  <c r="AD98" i="3"/>
  <c r="AC98" i="3"/>
  <c r="AB98" i="3"/>
  <c r="AI97" i="3"/>
  <c r="AG97" i="3"/>
  <c r="AF97" i="3"/>
  <c r="AE97" i="3"/>
  <c r="AD97" i="3"/>
  <c r="AC97" i="3"/>
  <c r="AB97" i="3"/>
  <c r="AI96" i="3"/>
  <c r="AG96" i="3"/>
  <c r="AF96" i="3"/>
  <c r="AE96" i="3"/>
  <c r="AD96" i="3"/>
  <c r="AC96" i="3"/>
  <c r="AB96" i="3"/>
  <c r="AI95" i="3"/>
  <c r="AG95" i="3"/>
  <c r="AF95" i="3"/>
  <c r="AE95" i="3"/>
  <c r="AD95" i="3"/>
  <c r="AC95" i="3"/>
  <c r="AB95" i="3"/>
  <c r="AI94" i="3"/>
  <c r="AG94" i="3"/>
  <c r="AF94" i="3"/>
  <c r="AE94" i="3"/>
  <c r="AD94" i="3"/>
  <c r="AC94" i="3"/>
  <c r="AB94" i="3"/>
  <c r="AI93" i="3"/>
  <c r="AG93" i="3"/>
  <c r="AF93" i="3"/>
  <c r="AE93" i="3"/>
  <c r="AD93" i="3"/>
  <c r="AC93" i="3"/>
  <c r="AB93" i="3"/>
  <c r="AI92" i="3"/>
  <c r="AG92" i="3"/>
  <c r="AF92" i="3"/>
  <c r="AE92" i="3"/>
  <c r="AD92" i="3"/>
  <c r="AC92" i="3"/>
  <c r="AB92" i="3"/>
  <c r="AI91" i="3"/>
  <c r="AG91" i="3"/>
  <c r="AF91" i="3"/>
  <c r="AE91" i="3"/>
  <c r="AD91" i="3"/>
  <c r="AC91" i="3"/>
  <c r="AB91" i="3"/>
  <c r="AI90" i="3"/>
  <c r="AG90" i="3"/>
  <c r="AF90" i="3"/>
  <c r="AE90" i="3"/>
  <c r="AD90" i="3"/>
  <c r="AC90" i="3"/>
  <c r="AB90" i="3"/>
  <c r="AI89" i="3"/>
  <c r="AG89" i="3"/>
  <c r="AF89" i="3"/>
  <c r="AE89" i="3"/>
  <c r="AD89" i="3"/>
  <c r="AC89" i="3"/>
  <c r="AB89" i="3"/>
  <c r="AI88" i="3"/>
  <c r="AG88" i="3"/>
  <c r="AF88" i="3"/>
  <c r="AE88" i="3"/>
  <c r="AD88" i="3"/>
  <c r="AC88" i="3"/>
  <c r="AB88" i="3"/>
  <c r="AI87" i="3"/>
  <c r="AG87" i="3"/>
  <c r="AF87" i="3"/>
  <c r="AE87" i="3"/>
  <c r="AD87" i="3"/>
  <c r="AC87" i="3"/>
  <c r="AB87" i="3"/>
  <c r="AI86" i="3"/>
  <c r="AG86" i="3"/>
  <c r="AF86" i="3"/>
  <c r="AE86" i="3"/>
  <c r="AD86" i="3"/>
  <c r="AC86" i="3"/>
  <c r="AB86" i="3"/>
  <c r="AI85" i="3"/>
  <c r="AG85" i="3"/>
  <c r="AF85" i="3"/>
  <c r="AE85" i="3"/>
  <c r="AD85" i="3"/>
  <c r="AC85" i="3"/>
  <c r="AB85" i="3"/>
  <c r="AI84" i="3"/>
  <c r="AG84" i="3"/>
  <c r="AF84" i="3"/>
  <c r="AE84" i="3"/>
  <c r="AD84" i="3"/>
  <c r="AC84" i="3"/>
  <c r="AB84" i="3"/>
  <c r="AI83" i="3"/>
  <c r="AG83" i="3"/>
  <c r="AF83" i="3"/>
  <c r="AE83" i="3"/>
  <c r="AD83" i="3"/>
  <c r="AC83" i="3"/>
  <c r="AB83" i="3"/>
  <c r="AI82" i="3"/>
  <c r="AG82" i="3"/>
  <c r="AF82" i="3"/>
  <c r="AE82" i="3"/>
  <c r="AD82" i="3"/>
  <c r="AC82" i="3"/>
  <c r="AB82" i="3"/>
  <c r="AI81" i="3"/>
  <c r="AG81" i="3"/>
  <c r="AF81" i="3"/>
  <c r="AE81" i="3"/>
  <c r="AD81" i="3"/>
  <c r="AC81" i="3"/>
  <c r="AB81" i="3"/>
  <c r="AI80" i="3"/>
  <c r="AG80" i="3"/>
  <c r="AF80" i="3"/>
  <c r="AE80" i="3"/>
  <c r="AD80" i="3"/>
  <c r="AC80" i="3"/>
  <c r="AB80" i="3"/>
  <c r="AI79" i="3"/>
  <c r="AG79" i="3"/>
  <c r="AF79" i="3"/>
  <c r="AE79" i="3"/>
  <c r="AD79" i="3"/>
  <c r="AC79" i="3"/>
  <c r="AB79" i="3"/>
  <c r="AI78" i="3"/>
  <c r="AG78" i="3"/>
  <c r="AF78" i="3"/>
  <c r="AE78" i="3"/>
  <c r="AD78" i="3"/>
  <c r="AC78" i="3"/>
  <c r="AB78" i="3"/>
  <c r="AI77" i="3"/>
  <c r="AG77" i="3"/>
  <c r="AF77" i="3"/>
  <c r="AE77" i="3"/>
  <c r="AD77" i="3"/>
  <c r="AC77" i="3"/>
  <c r="AB77" i="3"/>
  <c r="AI76" i="3"/>
  <c r="AG76" i="3"/>
  <c r="AF76" i="3"/>
  <c r="AE76" i="3"/>
  <c r="AD76" i="3"/>
  <c r="AC76" i="3"/>
  <c r="AB76" i="3"/>
  <c r="AI75" i="3"/>
  <c r="AG75" i="3"/>
  <c r="AF75" i="3"/>
  <c r="AE75" i="3"/>
  <c r="AD75" i="3"/>
  <c r="AC75" i="3"/>
  <c r="AB75" i="3"/>
  <c r="AI74" i="3"/>
  <c r="AG74" i="3"/>
  <c r="AF74" i="3"/>
  <c r="AE74" i="3"/>
  <c r="AD74" i="3"/>
  <c r="AC74" i="3"/>
  <c r="AB74" i="3"/>
  <c r="AI73" i="3"/>
  <c r="AG73" i="3"/>
  <c r="AF73" i="3"/>
  <c r="AE73" i="3"/>
  <c r="AD73" i="3"/>
  <c r="AC73" i="3"/>
  <c r="AB73" i="3"/>
  <c r="AI72" i="3"/>
  <c r="AG72" i="3"/>
  <c r="AF72" i="3"/>
  <c r="AE72" i="3"/>
  <c r="AD72" i="3"/>
  <c r="AC72" i="3"/>
  <c r="AB72" i="3"/>
  <c r="AI71" i="3"/>
  <c r="AG71" i="3"/>
  <c r="AF71" i="3"/>
  <c r="AE71" i="3"/>
  <c r="AD71" i="3"/>
  <c r="AC71" i="3"/>
  <c r="AB71" i="3"/>
  <c r="AI70" i="3"/>
  <c r="AG70" i="3"/>
  <c r="AF70" i="3"/>
  <c r="AE70" i="3"/>
  <c r="AD70" i="3"/>
  <c r="AC70" i="3"/>
  <c r="AB70" i="3"/>
  <c r="AI69" i="3"/>
  <c r="AG69" i="3"/>
  <c r="AF69" i="3"/>
  <c r="AE69" i="3"/>
  <c r="AD69" i="3"/>
  <c r="AC69" i="3"/>
  <c r="AB69" i="3"/>
  <c r="AI68" i="3"/>
  <c r="AG68" i="3"/>
  <c r="AF68" i="3"/>
  <c r="AE68" i="3"/>
  <c r="AD68" i="3"/>
  <c r="AC68" i="3"/>
  <c r="AB68" i="3"/>
  <c r="AI67" i="3"/>
  <c r="AG67" i="3"/>
  <c r="AF67" i="3"/>
  <c r="AE67" i="3"/>
  <c r="AD67" i="3"/>
  <c r="AC67" i="3"/>
  <c r="AB67" i="3"/>
  <c r="AI66" i="3"/>
  <c r="AG66" i="3"/>
  <c r="AF66" i="3"/>
  <c r="AE66" i="3"/>
  <c r="AD66" i="3"/>
  <c r="AC66" i="3"/>
  <c r="AB66" i="3"/>
  <c r="AI65" i="3"/>
  <c r="AG65" i="3"/>
  <c r="AF65" i="3"/>
  <c r="AE65" i="3"/>
  <c r="AD65" i="3"/>
  <c r="AC65" i="3"/>
  <c r="AB65" i="3"/>
  <c r="AI64" i="3"/>
  <c r="AG64" i="3"/>
  <c r="AF64" i="3"/>
  <c r="AE64" i="3"/>
  <c r="AD64" i="3"/>
  <c r="AC64" i="3"/>
  <c r="AB64" i="3"/>
  <c r="AI63" i="3"/>
  <c r="AG63" i="3"/>
  <c r="AF63" i="3"/>
  <c r="AE63" i="3"/>
  <c r="AD63" i="3"/>
  <c r="AC63" i="3"/>
  <c r="AB63" i="3"/>
  <c r="AI62" i="3"/>
  <c r="AG62" i="3"/>
  <c r="AF62" i="3"/>
  <c r="AE62" i="3"/>
  <c r="AD62" i="3"/>
  <c r="AC62" i="3"/>
  <c r="AB62" i="3"/>
  <c r="AI61" i="3"/>
  <c r="AG61" i="3"/>
  <c r="AF61" i="3"/>
  <c r="AE61" i="3"/>
  <c r="AD61" i="3"/>
  <c r="AC61" i="3"/>
  <c r="AB61" i="3"/>
  <c r="AI60" i="3"/>
  <c r="AG60" i="3"/>
  <c r="AF60" i="3"/>
  <c r="AE60" i="3"/>
  <c r="AD60" i="3"/>
  <c r="AC60" i="3"/>
  <c r="AB60" i="3"/>
  <c r="AI59" i="3"/>
  <c r="AG59" i="3"/>
  <c r="AF59" i="3"/>
  <c r="AE59" i="3"/>
  <c r="AD59" i="3"/>
  <c r="AC59" i="3"/>
  <c r="AB59" i="3"/>
  <c r="AI58" i="3"/>
  <c r="AG58" i="3"/>
  <c r="AF58" i="3"/>
  <c r="AE58" i="3"/>
  <c r="AD58" i="3"/>
  <c r="AC58" i="3"/>
  <c r="AB58" i="3"/>
  <c r="AI57" i="3"/>
  <c r="AG57" i="3"/>
  <c r="AF57" i="3"/>
  <c r="AE57" i="3"/>
  <c r="AD57" i="3"/>
  <c r="AC57" i="3"/>
  <c r="AB57" i="3"/>
  <c r="AI56" i="3"/>
  <c r="AG56" i="3"/>
  <c r="AF56" i="3"/>
  <c r="AE56" i="3"/>
  <c r="AD56" i="3"/>
  <c r="AC56" i="3"/>
  <c r="AB56" i="3"/>
  <c r="AI55" i="3"/>
  <c r="AG55" i="3"/>
  <c r="AF55" i="3"/>
  <c r="AE55" i="3"/>
  <c r="AD55" i="3"/>
  <c r="AC55" i="3"/>
  <c r="AB55" i="3"/>
  <c r="AI54" i="3"/>
  <c r="AG54" i="3"/>
  <c r="AF54" i="3"/>
  <c r="AE54" i="3"/>
  <c r="AD54" i="3"/>
  <c r="AC54" i="3"/>
  <c r="AB54" i="3"/>
  <c r="AI53" i="3"/>
  <c r="AG53" i="3"/>
  <c r="AF53" i="3"/>
  <c r="AE53" i="3"/>
  <c r="AD53" i="3"/>
  <c r="AC53" i="3"/>
  <c r="AB53" i="3"/>
  <c r="AI52" i="3"/>
  <c r="AG52" i="3"/>
  <c r="AF52" i="3"/>
  <c r="AE52" i="3"/>
  <c r="AD52" i="3"/>
  <c r="AC52" i="3"/>
  <c r="AB52" i="3"/>
  <c r="AI51" i="3"/>
  <c r="AG51" i="3"/>
  <c r="AF51" i="3"/>
  <c r="AE51" i="3"/>
  <c r="AD51" i="3"/>
  <c r="AC51" i="3"/>
  <c r="AB51" i="3"/>
  <c r="AI50" i="3"/>
  <c r="AG50" i="3"/>
  <c r="AF50" i="3"/>
  <c r="AE50" i="3"/>
  <c r="AD50" i="3"/>
  <c r="AC50" i="3"/>
  <c r="AB50" i="3"/>
  <c r="AI49" i="3"/>
  <c r="AG49" i="3"/>
  <c r="AF49" i="3"/>
  <c r="AE49" i="3"/>
  <c r="AD49" i="3"/>
  <c r="AC49" i="3"/>
  <c r="AB49" i="3"/>
  <c r="AI48" i="3"/>
  <c r="AG48" i="3"/>
  <c r="AF48" i="3"/>
  <c r="AE48" i="3"/>
  <c r="AD48" i="3"/>
  <c r="AC48" i="3"/>
  <c r="AB48" i="3"/>
  <c r="AI47" i="3"/>
  <c r="AG47" i="3"/>
  <c r="AF47" i="3"/>
  <c r="AE47" i="3"/>
  <c r="AD47" i="3"/>
  <c r="AC47" i="3"/>
  <c r="AB47" i="3"/>
  <c r="AI46" i="3"/>
  <c r="AG46" i="3"/>
  <c r="AF46" i="3"/>
  <c r="AE46" i="3"/>
  <c r="AD46" i="3"/>
  <c r="AC46" i="3"/>
  <c r="AB46" i="3"/>
  <c r="AI45" i="3"/>
  <c r="AG45" i="3"/>
  <c r="AF45" i="3"/>
  <c r="AE45" i="3"/>
  <c r="AD45" i="3"/>
  <c r="AC45" i="3"/>
  <c r="AB45" i="3"/>
  <c r="AI44" i="3"/>
  <c r="AG44" i="3"/>
  <c r="AF44" i="3"/>
  <c r="AE44" i="3"/>
  <c r="AD44" i="3"/>
  <c r="AC44" i="3"/>
  <c r="AB44" i="3"/>
  <c r="AI43" i="3"/>
  <c r="AG43" i="3"/>
  <c r="AF43" i="3"/>
  <c r="AE43" i="3"/>
  <c r="AD43" i="3"/>
  <c r="AC43" i="3"/>
  <c r="AB43" i="3"/>
  <c r="AI42" i="3"/>
  <c r="AG42" i="3"/>
  <c r="AF42" i="3"/>
  <c r="AE42" i="3"/>
  <c r="AD42" i="3"/>
  <c r="AC42" i="3"/>
  <c r="AB42" i="3"/>
  <c r="AI41" i="3"/>
  <c r="AG41" i="3"/>
  <c r="AF41" i="3"/>
  <c r="AE41" i="3"/>
  <c r="AD41" i="3"/>
  <c r="AC41" i="3"/>
  <c r="AB41" i="3"/>
  <c r="AI40" i="3"/>
  <c r="AG40" i="3"/>
  <c r="AF40" i="3"/>
  <c r="AE40" i="3"/>
  <c r="AD40" i="3"/>
  <c r="AC40" i="3"/>
  <c r="AB40" i="3"/>
  <c r="AI39" i="3"/>
  <c r="AG39" i="3"/>
  <c r="AF39" i="3"/>
  <c r="AE39" i="3"/>
  <c r="AD39" i="3"/>
  <c r="AC39" i="3"/>
  <c r="AB39" i="3"/>
  <c r="AI38" i="3"/>
  <c r="AG38" i="3"/>
  <c r="AF38" i="3"/>
  <c r="AE38" i="3"/>
  <c r="AD38" i="3"/>
  <c r="AC38" i="3"/>
  <c r="AB38" i="3"/>
  <c r="AI37" i="3"/>
  <c r="AG37" i="3"/>
  <c r="AF37" i="3"/>
  <c r="AE37" i="3"/>
  <c r="AD37" i="3"/>
  <c r="AC37" i="3"/>
  <c r="AB37" i="3"/>
  <c r="AI36" i="3"/>
  <c r="AG36" i="3"/>
  <c r="AF36" i="3"/>
  <c r="AE36" i="3"/>
  <c r="AD36" i="3"/>
  <c r="AC36" i="3"/>
  <c r="AB36" i="3"/>
  <c r="AI35" i="3"/>
  <c r="AG35" i="3"/>
  <c r="AF35" i="3"/>
  <c r="AE35" i="3"/>
  <c r="AD35" i="3"/>
  <c r="AC35" i="3"/>
  <c r="AB35" i="3"/>
  <c r="AI34" i="3"/>
  <c r="AG34" i="3"/>
  <c r="AF34" i="3"/>
  <c r="AE34" i="3"/>
  <c r="AD34" i="3"/>
  <c r="AC34" i="3"/>
  <c r="AB34" i="3"/>
  <c r="AI33" i="3"/>
  <c r="AG33" i="3"/>
  <c r="AF33" i="3"/>
  <c r="AE33" i="3"/>
  <c r="AD33" i="3"/>
  <c r="AC33" i="3"/>
  <c r="AB33" i="3"/>
  <c r="AI32" i="3"/>
  <c r="AG32" i="3"/>
  <c r="AF32" i="3"/>
  <c r="AE32" i="3"/>
  <c r="AD32" i="3"/>
  <c r="AC32" i="3"/>
  <c r="AB32" i="3"/>
  <c r="AI31" i="3"/>
  <c r="AG31" i="3"/>
  <c r="AF31" i="3"/>
  <c r="AE31" i="3"/>
  <c r="AD31" i="3"/>
  <c r="AC31" i="3"/>
  <c r="AB31" i="3"/>
  <c r="AI30" i="3"/>
  <c r="AG30" i="3"/>
  <c r="AF30" i="3"/>
  <c r="AE30" i="3"/>
  <c r="AD30" i="3"/>
  <c r="AC30" i="3"/>
  <c r="AB30" i="3"/>
  <c r="AI29" i="3"/>
  <c r="AG29" i="3"/>
  <c r="AF29" i="3"/>
  <c r="AE29" i="3"/>
  <c r="AD29" i="3"/>
  <c r="AC29" i="3"/>
  <c r="AB29" i="3"/>
  <c r="AI28" i="3"/>
  <c r="AG28" i="3"/>
  <c r="AF28" i="3"/>
  <c r="AE28" i="3"/>
  <c r="AD28" i="3"/>
  <c r="AC28" i="3"/>
  <c r="AB28" i="3"/>
  <c r="AI27" i="3"/>
  <c r="AG27" i="3"/>
  <c r="AF27" i="3"/>
  <c r="AE27" i="3"/>
  <c r="AD27" i="3"/>
  <c r="AC27" i="3"/>
  <c r="AB27" i="3"/>
  <c r="AI26" i="3"/>
  <c r="AG26" i="3"/>
  <c r="AF26" i="3"/>
  <c r="AE26" i="3"/>
  <c r="AD26" i="3"/>
  <c r="AC26" i="3"/>
  <c r="AB26" i="3"/>
  <c r="AI25" i="3"/>
  <c r="AG25" i="3"/>
  <c r="AF25" i="3"/>
  <c r="AE25" i="3"/>
  <c r="AD25" i="3"/>
  <c r="AC25" i="3"/>
  <c r="AB25" i="3"/>
  <c r="AI24" i="3"/>
  <c r="AG24" i="3"/>
  <c r="AF24" i="3"/>
  <c r="AE24" i="3"/>
  <c r="AD24" i="3"/>
  <c r="AC24" i="3"/>
  <c r="AB24" i="3"/>
  <c r="AI23" i="3"/>
  <c r="AG23" i="3"/>
  <c r="AF23" i="3"/>
  <c r="AE23" i="3"/>
  <c r="AD23" i="3"/>
  <c r="AC23" i="3"/>
  <c r="AB23" i="3"/>
  <c r="AI22" i="3"/>
  <c r="AG22" i="3"/>
  <c r="AF22" i="3"/>
  <c r="AE22" i="3"/>
  <c r="AD22" i="3"/>
  <c r="AC22" i="3"/>
  <c r="AB22" i="3"/>
  <c r="AI21" i="3"/>
  <c r="AG21" i="3"/>
  <c r="AF21" i="3"/>
  <c r="AE21" i="3"/>
  <c r="AD21" i="3"/>
  <c r="AC21" i="3"/>
  <c r="AB21" i="3"/>
  <c r="AI20" i="3"/>
  <c r="AG20" i="3"/>
  <c r="AF20" i="3"/>
  <c r="AE20" i="3"/>
  <c r="AD20" i="3"/>
  <c r="AC20" i="3"/>
  <c r="AB20" i="3"/>
  <c r="AI19" i="3"/>
  <c r="AG19" i="3"/>
  <c r="AF19" i="3"/>
  <c r="AE19" i="3"/>
  <c r="AD19" i="3"/>
  <c r="AC19" i="3"/>
  <c r="AB19" i="3"/>
  <c r="AI18" i="3"/>
  <c r="AG18" i="3"/>
  <c r="AF18" i="3"/>
  <c r="AE18" i="3"/>
  <c r="AD18" i="3"/>
  <c r="AC18" i="3"/>
  <c r="AB18" i="3"/>
  <c r="AI17" i="3"/>
  <c r="AG17" i="3"/>
  <c r="AF17" i="3"/>
  <c r="AE17" i="3"/>
  <c r="AD17" i="3"/>
  <c r="AC17" i="3"/>
  <c r="AB17" i="3"/>
  <c r="AI16" i="3"/>
  <c r="AG16" i="3"/>
  <c r="AF16" i="3"/>
  <c r="AE16" i="3"/>
  <c r="AD16" i="3"/>
  <c r="AC16" i="3"/>
  <c r="AB16" i="3"/>
  <c r="AI15" i="3"/>
  <c r="AG15" i="3"/>
  <c r="AF15" i="3"/>
  <c r="AE15" i="3"/>
  <c r="AD15" i="3"/>
  <c r="AC15" i="3"/>
  <c r="AB15" i="3"/>
  <c r="AI14" i="3"/>
  <c r="AG14" i="3"/>
  <c r="AF14" i="3"/>
  <c r="AE14" i="3"/>
  <c r="AD14" i="3"/>
  <c r="AC14" i="3"/>
  <c r="AB14" i="3"/>
  <c r="AI13" i="3"/>
  <c r="AG13" i="3"/>
  <c r="AF13" i="3"/>
  <c r="AE13" i="3"/>
  <c r="AD13" i="3"/>
  <c r="AC13" i="3"/>
  <c r="AB13" i="3"/>
  <c r="AI12" i="3"/>
  <c r="AG12" i="3"/>
  <c r="AF12" i="3"/>
  <c r="AE12" i="3"/>
  <c r="AD12" i="3"/>
  <c r="AC12" i="3"/>
  <c r="AB12" i="3"/>
  <c r="AI11" i="3"/>
  <c r="AG11" i="3"/>
  <c r="AF11" i="3"/>
  <c r="AE11" i="3"/>
  <c r="AD11" i="3"/>
  <c r="AC11" i="3"/>
  <c r="AB11" i="3"/>
  <c r="AI10" i="3"/>
  <c r="AG10" i="3"/>
  <c r="AF10" i="3"/>
  <c r="AE10" i="3"/>
  <c r="AD10" i="3"/>
  <c r="AC10" i="3"/>
  <c r="AB10" i="3"/>
  <c r="AI9" i="3"/>
  <c r="AG9" i="3"/>
  <c r="AF9" i="3"/>
  <c r="AE9" i="3"/>
  <c r="AD9" i="3"/>
  <c r="AC9" i="3"/>
  <c r="AB9" i="3"/>
  <c r="AI8" i="3"/>
  <c r="AG8" i="3"/>
  <c r="AF8" i="3"/>
  <c r="AE8" i="3"/>
  <c r="AD8" i="3"/>
  <c r="AC8" i="3"/>
  <c r="AB8" i="3"/>
  <c r="AI7" i="3"/>
  <c r="AG7" i="3"/>
  <c r="AF7" i="3"/>
  <c r="AE7" i="3"/>
  <c r="AD7" i="3"/>
  <c r="AC7" i="3"/>
  <c r="AB7" i="3"/>
  <c r="AK452" i="2"/>
  <c r="AJ452" i="2"/>
  <c r="AI452" i="2"/>
  <c r="AH452" i="2"/>
  <c r="AG452" i="2"/>
  <c r="AF452" i="2"/>
  <c r="AK451" i="2"/>
  <c r="AJ451" i="2"/>
  <c r="AI451" i="2"/>
  <c r="AH451" i="2"/>
  <c r="AG451" i="2"/>
  <c r="AF451" i="2"/>
  <c r="AK450" i="2"/>
  <c r="AJ450" i="2"/>
  <c r="AI450" i="2"/>
  <c r="AH450" i="2"/>
  <c r="AG450" i="2"/>
  <c r="AF450" i="2"/>
  <c r="AK449" i="2"/>
  <c r="AJ449" i="2"/>
  <c r="AI449" i="2"/>
  <c r="AH449" i="2"/>
  <c r="AG449" i="2"/>
  <c r="AF449" i="2"/>
  <c r="AK448" i="2"/>
  <c r="AJ448" i="2"/>
  <c r="AI448" i="2"/>
  <c r="AH448" i="2"/>
  <c r="AG448" i="2"/>
  <c r="AF448" i="2"/>
  <c r="AK447" i="2"/>
  <c r="AJ447" i="2"/>
  <c r="AI447" i="2"/>
  <c r="AH447" i="2"/>
  <c r="AG447" i="2"/>
  <c r="AF447" i="2"/>
  <c r="AK446" i="2"/>
  <c r="AJ446" i="2"/>
  <c r="AI446" i="2"/>
  <c r="AH446" i="2"/>
  <c r="AG446" i="2"/>
  <c r="AF446" i="2"/>
  <c r="AK445" i="2"/>
  <c r="AJ445" i="2"/>
  <c r="AI445" i="2"/>
  <c r="AH445" i="2"/>
  <c r="AG445" i="2"/>
  <c r="AF445" i="2"/>
  <c r="AK444" i="2"/>
  <c r="AJ444" i="2"/>
  <c r="AI444" i="2"/>
  <c r="AH444" i="2"/>
  <c r="AG444" i="2"/>
  <c r="AF444" i="2"/>
  <c r="AK443" i="2"/>
  <c r="AJ443" i="2"/>
  <c r="AI443" i="2"/>
  <c r="AH443" i="2"/>
  <c r="AG443" i="2"/>
  <c r="AF443" i="2"/>
  <c r="AK442" i="2"/>
  <c r="AJ442" i="2"/>
  <c r="AI442" i="2"/>
  <c r="AH442" i="2"/>
  <c r="AG442" i="2"/>
  <c r="AF442" i="2"/>
  <c r="AK441" i="2"/>
  <c r="AJ441" i="2"/>
  <c r="AI441" i="2"/>
  <c r="AH441" i="2"/>
  <c r="AG441" i="2"/>
  <c r="AF441" i="2"/>
  <c r="AK440" i="2"/>
  <c r="AJ440" i="2"/>
  <c r="AI440" i="2"/>
  <c r="AH440" i="2"/>
  <c r="AG440" i="2"/>
  <c r="AF440" i="2"/>
  <c r="AK439" i="2"/>
  <c r="AJ439" i="2"/>
  <c r="AI439" i="2"/>
  <c r="AH439" i="2"/>
  <c r="AG439" i="2"/>
  <c r="AF439" i="2"/>
  <c r="AK438" i="2"/>
  <c r="AJ438" i="2"/>
  <c r="AI438" i="2"/>
  <c r="AH438" i="2"/>
  <c r="AG438" i="2"/>
  <c r="AF438" i="2"/>
  <c r="AK437" i="2"/>
  <c r="AJ437" i="2"/>
  <c r="AI437" i="2"/>
  <c r="AH437" i="2"/>
  <c r="AG437" i="2"/>
  <c r="AF437" i="2"/>
  <c r="AK436" i="2"/>
  <c r="AJ436" i="2"/>
  <c r="AI436" i="2"/>
  <c r="AH436" i="2"/>
  <c r="AG436" i="2"/>
  <c r="AF436" i="2"/>
  <c r="AK435" i="2"/>
  <c r="AJ435" i="2"/>
  <c r="AI435" i="2"/>
  <c r="AH435" i="2"/>
  <c r="AG435" i="2"/>
  <c r="AF435" i="2"/>
  <c r="AK434" i="2"/>
  <c r="AJ434" i="2"/>
  <c r="AI434" i="2"/>
  <c r="AH434" i="2"/>
  <c r="AG434" i="2"/>
  <c r="AF434" i="2"/>
  <c r="AK433" i="2"/>
  <c r="AJ433" i="2"/>
  <c r="AI433" i="2"/>
  <c r="AH433" i="2"/>
  <c r="AG433" i="2"/>
  <c r="AF433" i="2"/>
  <c r="AK432" i="2"/>
  <c r="AJ432" i="2"/>
  <c r="AI432" i="2"/>
  <c r="AH432" i="2"/>
  <c r="AG432" i="2"/>
  <c r="AF432" i="2"/>
  <c r="AK431" i="2"/>
  <c r="AJ431" i="2"/>
  <c r="AI431" i="2"/>
  <c r="AH431" i="2"/>
  <c r="AG431" i="2"/>
  <c r="AF431" i="2"/>
  <c r="AK430" i="2"/>
  <c r="AJ430" i="2"/>
  <c r="AI430" i="2"/>
  <c r="AH430" i="2"/>
  <c r="AG430" i="2"/>
  <c r="AF430" i="2"/>
  <c r="AK429" i="2"/>
  <c r="AJ429" i="2"/>
  <c r="AI429" i="2"/>
  <c r="AH429" i="2"/>
  <c r="AG429" i="2"/>
  <c r="AF429" i="2"/>
  <c r="AK428" i="2"/>
  <c r="AJ428" i="2"/>
  <c r="AI428" i="2"/>
  <c r="AH428" i="2"/>
  <c r="AG428" i="2"/>
  <c r="AF428" i="2"/>
  <c r="AK427" i="2"/>
  <c r="AJ427" i="2"/>
  <c r="AI427" i="2"/>
  <c r="AH427" i="2"/>
  <c r="AG427" i="2"/>
  <c r="AF427" i="2"/>
  <c r="AK426" i="2"/>
  <c r="AJ426" i="2"/>
  <c r="AI426" i="2"/>
  <c r="AH426" i="2"/>
  <c r="AG426" i="2"/>
  <c r="AF426" i="2"/>
  <c r="AK425" i="2"/>
  <c r="AJ425" i="2"/>
  <c r="AI425" i="2"/>
  <c r="AH425" i="2"/>
  <c r="AG425" i="2"/>
  <c r="AF425" i="2"/>
  <c r="AK424" i="2"/>
  <c r="AJ424" i="2"/>
  <c r="AI424" i="2"/>
  <c r="AH424" i="2"/>
  <c r="AG424" i="2"/>
  <c r="AF424" i="2"/>
  <c r="AK423" i="2"/>
  <c r="AJ423" i="2"/>
  <c r="AI423" i="2"/>
  <c r="AH423" i="2"/>
  <c r="AG423" i="2"/>
  <c r="AF423" i="2"/>
  <c r="AK422" i="2"/>
  <c r="AJ422" i="2"/>
  <c r="AI422" i="2"/>
  <c r="AH422" i="2"/>
  <c r="AG422" i="2"/>
  <c r="AF422" i="2"/>
  <c r="AK421" i="2"/>
  <c r="AJ421" i="2"/>
  <c r="AI421" i="2"/>
  <c r="AH421" i="2"/>
  <c r="AG421" i="2"/>
  <c r="AF421" i="2"/>
  <c r="AK420" i="2"/>
  <c r="AJ420" i="2"/>
  <c r="AI420" i="2"/>
  <c r="AH420" i="2"/>
  <c r="AG420" i="2"/>
  <c r="AF420" i="2"/>
  <c r="AK419" i="2"/>
  <c r="AJ419" i="2"/>
  <c r="AI419" i="2"/>
  <c r="AH419" i="2"/>
  <c r="AG419" i="2"/>
  <c r="AF419" i="2"/>
  <c r="AK418" i="2"/>
  <c r="AJ418" i="2"/>
  <c r="AI418" i="2"/>
  <c r="AH418" i="2"/>
  <c r="AG418" i="2"/>
  <c r="AF418" i="2"/>
  <c r="AK417" i="2"/>
  <c r="AJ417" i="2"/>
  <c r="AI417" i="2"/>
  <c r="AH417" i="2"/>
  <c r="AG417" i="2"/>
  <c r="AF417" i="2"/>
  <c r="AK416" i="2"/>
  <c r="AJ416" i="2"/>
  <c r="AI416" i="2"/>
  <c r="AH416" i="2"/>
  <c r="AG416" i="2"/>
  <c r="AF416" i="2"/>
  <c r="AK415" i="2"/>
  <c r="AJ415" i="2"/>
  <c r="AI415" i="2"/>
  <c r="AH415" i="2"/>
  <c r="AG415" i="2"/>
  <c r="AF415" i="2"/>
  <c r="AK414" i="2"/>
  <c r="AJ414" i="2"/>
  <c r="AI414" i="2"/>
  <c r="AH414" i="2"/>
  <c r="AG414" i="2"/>
  <c r="AF414" i="2"/>
  <c r="AK413" i="2"/>
  <c r="AJ413" i="2"/>
  <c r="AI413" i="2"/>
  <c r="AH413" i="2"/>
  <c r="AG413" i="2"/>
  <c r="AF413" i="2"/>
  <c r="AK412" i="2"/>
  <c r="AJ412" i="2"/>
  <c r="AI412" i="2"/>
  <c r="AH412" i="2"/>
  <c r="AG412" i="2"/>
  <c r="AF412" i="2"/>
  <c r="AK411" i="2"/>
  <c r="AJ411" i="2"/>
  <c r="AI411" i="2"/>
  <c r="AH411" i="2"/>
  <c r="AG411" i="2"/>
  <c r="AF411" i="2"/>
  <c r="AK410" i="2"/>
  <c r="AJ410" i="2"/>
  <c r="AI410" i="2"/>
  <c r="AH410" i="2"/>
  <c r="AG410" i="2"/>
  <c r="AF410" i="2"/>
  <c r="AK409" i="2"/>
  <c r="AJ409" i="2"/>
  <c r="AI409" i="2"/>
  <c r="AH409" i="2"/>
  <c r="AG409" i="2"/>
  <c r="AF409" i="2"/>
  <c r="AK408" i="2"/>
  <c r="AJ408" i="2"/>
  <c r="AI408" i="2"/>
  <c r="AH408" i="2"/>
  <c r="AG408" i="2"/>
  <c r="AF408" i="2"/>
  <c r="AK407" i="2"/>
  <c r="AJ407" i="2"/>
  <c r="AI407" i="2"/>
  <c r="AH407" i="2"/>
  <c r="AG407" i="2"/>
  <c r="AF407" i="2"/>
  <c r="AK406" i="2"/>
  <c r="AJ406" i="2"/>
  <c r="AI406" i="2"/>
  <c r="AH406" i="2"/>
  <c r="AG406" i="2"/>
  <c r="AF406" i="2"/>
  <c r="AK405" i="2"/>
  <c r="AJ405" i="2"/>
  <c r="AI405" i="2"/>
  <c r="AH405" i="2"/>
  <c r="AG405" i="2"/>
  <c r="AF405" i="2"/>
  <c r="AK404" i="2"/>
  <c r="AJ404" i="2"/>
  <c r="AI404" i="2"/>
  <c r="AH404" i="2"/>
  <c r="AG404" i="2"/>
  <c r="AF404" i="2"/>
  <c r="AK403" i="2"/>
  <c r="AJ403" i="2"/>
  <c r="AI403" i="2"/>
  <c r="AH403" i="2"/>
  <c r="AG403" i="2"/>
  <c r="AF403" i="2"/>
  <c r="AK402" i="2"/>
  <c r="AJ402" i="2"/>
  <c r="AI402" i="2"/>
  <c r="AH402" i="2"/>
  <c r="AG402" i="2"/>
  <c r="AF402" i="2"/>
  <c r="AK401" i="2"/>
  <c r="AJ401" i="2"/>
  <c r="AI401" i="2"/>
  <c r="AH401" i="2"/>
  <c r="AG401" i="2"/>
  <c r="AF401" i="2"/>
  <c r="AK400" i="2"/>
  <c r="AJ400" i="2"/>
  <c r="AI400" i="2"/>
  <c r="AH400" i="2"/>
  <c r="AG400" i="2"/>
  <c r="AF400" i="2"/>
  <c r="AK399" i="2"/>
  <c r="AJ399" i="2"/>
  <c r="AI399" i="2"/>
  <c r="AH399" i="2"/>
  <c r="AG399" i="2"/>
  <c r="AF399" i="2"/>
  <c r="AK398" i="2"/>
  <c r="AJ398" i="2"/>
  <c r="AI398" i="2"/>
  <c r="AH398" i="2"/>
  <c r="AG398" i="2"/>
  <c r="AF398" i="2"/>
  <c r="AK397" i="2"/>
  <c r="AJ397" i="2"/>
  <c r="AI397" i="2"/>
  <c r="AH397" i="2"/>
  <c r="AG397" i="2"/>
  <c r="AF397" i="2"/>
  <c r="AK396" i="2"/>
  <c r="AJ396" i="2"/>
  <c r="AI396" i="2"/>
  <c r="AH396" i="2"/>
  <c r="AG396" i="2"/>
  <c r="AF396" i="2"/>
  <c r="AK395" i="2"/>
  <c r="AJ395" i="2"/>
  <c r="AI395" i="2"/>
  <c r="AH395" i="2"/>
  <c r="AG395" i="2"/>
  <c r="AF395" i="2"/>
  <c r="AK394" i="2"/>
  <c r="AJ394" i="2"/>
  <c r="AI394" i="2"/>
  <c r="AH394" i="2"/>
  <c r="AG394" i="2"/>
  <c r="AF394" i="2"/>
  <c r="AK393" i="2"/>
  <c r="AJ393" i="2"/>
  <c r="AI393" i="2"/>
  <c r="AH393" i="2"/>
  <c r="AG393" i="2"/>
  <c r="AF393" i="2"/>
  <c r="AK392" i="2"/>
  <c r="AJ392" i="2"/>
  <c r="AI392" i="2"/>
  <c r="AH392" i="2"/>
  <c r="AG392" i="2"/>
  <c r="AF392" i="2"/>
  <c r="AK391" i="2"/>
  <c r="AJ391" i="2"/>
  <c r="AI391" i="2"/>
  <c r="AH391" i="2"/>
  <c r="AG391" i="2"/>
  <c r="AF391" i="2"/>
  <c r="AK390" i="2"/>
  <c r="AJ390" i="2"/>
  <c r="AI390" i="2"/>
  <c r="AH390" i="2"/>
  <c r="AG390" i="2"/>
  <c r="AF390" i="2"/>
  <c r="AK389" i="2"/>
  <c r="AJ389" i="2"/>
  <c r="AI389" i="2"/>
  <c r="AH389" i="2"/>
  <c r="AG389" i="2"/>
  <c r="AF389" i="2"/>
  <c r="AK388" i="2"/>
  <c r="AJ388" i="2"/>
  <c r="AI388" i="2"/>
  <c r="AH388" i="2"/>
  <c r="AG388" i="2"/>
  <c r="AF388" i="2"/>
  <c r="AK387" i="2"/>
  <c r="AJ387" i="2"/>
  <c r="AI387" i="2"/>
  <c r="AH387" i="2"/>
  <c r="AG387" i="2"/>
  <c r="AF387" i="2"/>
  <c r="AK386" i="2"/>
  <c r="AJ386" i="2"/>
  <c r="AI386" i="2"/>
  <c r="AH386" i="2"/>
  <c r="AG386" i="2"/>
  <c r="AF386" i="2"/>
  <c r="AK385" i="2"/>
  <c r="AJ385" i="2"/>
  <c r="AI385" i="2"/>
  <c r="AH385" i="2"/>
  <c r="AG385" i="2"/>
  <c r="AF385" i="2"/>
  <c r="AK384" i="2"/>
  <c r="AJ384" i="2"/>
  <c r="AI384" i="2"/>
  <c r="AH384" i="2"/>
  <c r="AG384" i="2"/>
  <c r="AF384" i="2"/>
  <c r="AK383" i="2"/>
  <c r="AJ383" i="2"/>
  <c r="AI383" i="2"/>
  <c r="AH383" i="2"/>
  <c r="AG383" i="2"/>
  <c r="AF383" i="2"/>
  <c r="AK382" i="2"/>
  <c r="AJ382" i="2"/>
  <c r="AI382" i="2"/>
  <c r="AH382" i="2"/>
  <c r="AG382" i="2"/>
  <c r="AF382" i="2"/>
  <c r="AK381" i="2"/>
  <c r="AJ381" i="2"/>
  <c r="AI381" i="2"/>
  <c r="AH381" i="2"/>
  <c r="AG381" i="2"/>
  <c r="AF381" i="2"/>
  <c r="AK380" i="2"/>
  <c r="AJ380" i="2"/>
  <c r="AI380" i="2"/>
  <c r="AH380" i="2"/>
  <c r="AG380" i="2"/>
  <c r="AF380" i="2"/>
  <c r="AK379" i="2"/>
  <c r="AJ379" i="2"/>
  <c r="AI379" i="2"/>
  <c r="AH379" i="2"/>
  <c r="AG379" i="2"/>
  <c r="AF379" i="2"/>
  <c r="AK378" i="2"/>
  <c r="AJ378" i="2"/>
  <c r="AI378" i="2"/>
  <c r="AH378" i="2"/>
  <c r="AG378" i="2"/>
  <c r="AF378" i="2"/>
  <c r="AK377" i="2"/>
  <c r="AJ377" i="2"/>
  <c r="AI377" i="2"/>
  <c r="AH377" i="2"/>
  <c r="AG377" i="2"/>
  <c r="AF377" i="2"/>
  <c r="AK376" i="2"/>
  <c r="AJ376" i="2"/>
  <c r="AI376" i="2"/>
  <c r="AH376" i="2"/>
  <c r="AG376" i="2"/>
  <c r="AF376" i="2"/>
  <c r="AK375" i="2"/>
  <c r="AJ375" i="2"/>
  <c r="AI375" i="2"/>
  <c r="AH375" i="2"/>
  <c r="AG375" i="2"/>
  <c r="AF375" i="2"/>
  <c r="AK374" i="2"/>
  <c r="AJ374" i="2"/>
  <c r="AI374" i="2"/>
  <c r="AH374" i="2"/>
  <c r="AG374" i="2"/>
  <c r="AF374" i="2"/>
  <c r="AK373" i="2"/>
  <c r="AJ373" i="2"/>
  <c r="AI373" i="2"/>
  <c r="AH373" i="2"/>
  <c r="AG373" i="2"/>
  <c r="AF373" i="2"/>
  <c r="AK372" i="2"/>
  <c r="AJ372" i="2"/>
  <c r="AI372" i="2"/>
  <c r="AH372" i="2"/>
  <c r="AG372" i="2"/>
  <c r="AF372" i="2"/>
  <c r="AK371" i="2"/>
  <c r="AJ371" i="2"/>
  <c r="AI371" i="2"/>
  <c r="AH371" i="2"/>
  <c r="AG371" i="2"/>
  <c r="AF371" i="2"/>
  <c r="AK370" i="2"/>
  <c r="AJ370" i="2"/>
  <c r="AI370" i="2"/>
  <c r="AH370" i="2"/>
  <c r="AG370" i="2"/>
  <c r="AF370" i="2"/>
  <c r="AK369" i="2"/>
  <c r="AJ369" i="2"/>
  <c r="AI369" i="2"/>
  <c r="AH369" i="2"/>
  <c r="AG369" i="2"/>
  <c r="AF369" i="2"/>
  <c r="AK368" i="2"/>
  <c r="AJ368" i="2"/>
  <c r="AI368" i="2"/>
  <c r="AH368" i="2"/>
  <c r="AG368" i="2"/>
  <c r="AF368" i="2"/>
  <c r="AK367" i="2"/>
  <c r="AJ367" i="2"/>
  <c r="AI367" i="2"/>
  <c r="AH367" i="2"/>
  <c r="AG367" i="2"/>
  <c r="AF367" i="2"/>
  <c r="AK366" i="2"/>
  <c r="AJ366" i="2"/>
  <c r="AI366" i="2"/>
  <c r="AH366" i="2"/>
  <c r="AG366" i="2"/>
  <c r="AF366" i="2"/>
  <c r="AK365" i="2"/>
  <c r="AJ365" i="2"/>
  <c r="AI365" i="2"/>
  <c r="AH365" i="2"/>
  <c r="AG365" i="2"/>
  <c r="AF365" i="2"/>
  <c r="AK364" i="2"/>
  <c r="AJ364" i="2"/>
  <c r="AI364" i="2"/>
  <c r="AH364" i="2"/>
  <c r="AG364" i="2"/>
  <c r="AF364" i="2"/>
  <c r="AK363" i="2"/>
  <c r="AJ363" i="2"/>
  <c r="AI363" i="2"/>
  <c r="AH363" i="2"/>
  <c r="AG363" i="2"/>
  <c r="AF363" i="2"/>
  <c r="AK362" i="2"/>
  <c r="AJ362" i="2"/>
  <c r="AI362" i="2"/>
  <c r="AH362" i="2"/>
  <c r="AG362" i="2"/>
  <c r="AF362" i="2"/>
  <c r="AK361" i="2"/>
  <c r="AJ361" i="2"/>
  <c r="AI361" i="2"/>
  <c r="AH361" i="2"/>
  <c r="AG361" i="2"/>
  <c r="AF361" i="2"/>
  <c r="AK360" i="2"/>
  <c r="AJ360" i="2"/>
  <c r="AI360" i="2"/>
  <c r="AH360" i="2"/>
  <c r="AG360" i="2"/>
  <c r="AF360" i="2"/>
  <c r="AK359" i="2"/>
  <c r="AJ359" i="2"/>
  <c r="AI359" i="2"/>
  <c r="AH359" i="2"/>
  <c r="AG359" i="2"/>
  <c r="AF359" i="2"/>
  <c r="AK358" i="2"/>
  <c r="AJ358" i="2"/>
  <c r="AI358" i="2"/>
  <c r="AH358" i="2"/>
  <c r="AG358" i="2"/>
  <c r="AF358" i="2"/>
  <c r="AK357" i="2"/>
  <c r="AJ357" i="2"/>
  <c r="AI357" i="2"/>
  <c r="AH357" i="2"/>
  <c r="AG357" i="2"/>
  <c r="AF357" i="2"/>
  <c r="AK356" i="2"/>
  <c r="AJ356" i="2"/>
  <c r="AI356" i="2"/>
  <c r="AH356" i="2"/>
  <c r="AG356" i="2"/>
  <c r="AF356" i="2"/>
  <c r="AK355" i="2"/>
  <c r="AJ355" i="2"/>
  <c r="AI355" i="2"/>
  <c r="AH355" i="2"/>
  <c r="AG355" i="2"/>
  <c r="AF355" i="2"/>
  <c r="AK354" i="2"/>
  <c r="AJ354" i="2"/>
  <c r="AI354" i="2"/>
  <c r="AH354" i="2"/>
  <c r="AG354" i="2"/>
  <c r="AF354" i="2"/>
  <c r="AK353" i="2"/>
  <c r="AJ353" i="2"/>
  <c r="AI353" i="2"/>
  <c r="AH353" i="2"/>
  <c r="AG353" i="2"/>
  <c r="AF353" i="2"/>
  <c r="AK352" i="2"/>
  <c r="AJ352" i="2"/>
  <c r="AI352" i="2"/>
  <c r="AH352" i="2"/>
  <c r="AG352" i="2"/>
  <c r="AF352" i="2"/>
  <c r="AK351" i="2"/>
  <c r="AJ351" i="2"/>
  <c r="AI351" i="2"/>
  <c r="AH351" i="2"/>
  <c r="AG351" i="2"/>
  <c r="AF351" i="2"/>
  <c r="AK350" i="2"/>
  <c r="AJ350" i="2"/>
  <c r="AI350" i="2"/>
  <c r="AH350" i="2"/>
  <c r="AG350" i="2"/>
  <c r="AF350" i="2"/>
  <c r="AK349" i="2"/>
  <c r="AJ349" i="2"/>
  <c r="AI349" i="2"/>
  <c r="AH349" i="2"/>
  <c r="AG349" i="2"/>
  <c r="AF349" i="2"/>
  <c r="AK348" i="2"/>
  <c r="AJ348" i="2"/>
  <c r="AI348" i="2"/>
  <c r="AH348" i="2"/>
  <c r="AG348" i="2"/>
  <c r="AF348" i="2"/>
  <c r="AK347" i="2"/>
  <c r="AJ347" i="2"/>
  <c r="AI347" i="2"/>
  <c r="AH347" i="2"/>
  <c r="AG347" i="2"/>
  <c r="AF347" i="2"/>
  <c r="AK346" i="2"/>
  <c r="AJ346" i="2"/>
  <c r="AI346" i="2"/>
  <c r="AH346" i="2"/>
  <c r="AG346" i="2"/>
  <c r="AF346" i="2"/>
  <c r="AK345" i="2"/>
  <c r="AJ345" i="2"/>
  <c r="AI345" i="2"/>
  <c r="AH345" i="2"/>
  <c r="AG345" i="2"/>
  <c r="AF345" i="2"/>
  <c r="AK344" i="2"/>
  <c r="AJ344" i="2"/>
  <c r="AI344" i="2"/>
  <c r="AH344" i="2"/>
  <c r="AG344" i="2"/>
  <c r="AF344" i="2"/>
  <c r="AK343" i="2"/>
  <c r="AJ343" i="2"/>
  <c r="AI343" i="2"/>
  <c r="AH343" i="2"/>
  <c r="AG343" i="2"/>
  <c r="AF343" i="2"/>
  <c r="AK342" i="2"/>
  <c r="AJ342" i="2"/>
  <c r="AI342" i="2"/>
  <c r="AH342" i="2"/>
  <c r="AG342" i="2"/>
  <c r="AF342" i="2"/>
  <c r="AK341" i="2"/>
  <c r="AJ341" i="2"/>
  <c r="AI341" i="2"/>
  <c r="AH341" i="2"/>
  <c r="AG341" i="2"/>
  <c r="AF341" i="2"/>
  <c r="AK340" i="2"/>
  <c r="AJ340" i="2"/>
  <c r="AI340" i="2"/>
  <c r="AH340" i="2"/>
  <c r="AG340" i="2"/>
  <c r="AF340" i="2"/>
  <c r="AK339" i="2"/>
  <c r="AJ339" i="2"/>
  <c r="AI339" i="2"/>
  <c r="AH339" i="2"/>
  <c r="AG339" i="2"/>
  <c r="AF339" i="2"/>
  <c r="AK338" i="2"/>
  <c r="AJ338" i="2"/>
  <c r="AI338" i="2"/>
  <c r="AH338" i="2"/>
  <c r="AG338" i="2"/>
  <c r="AF338" i="2"/>
  <c r="AK337" i="2"/>
  <c r="AJ337" i="2"/>
  <c r="AI337" i="2"/>
  <c r="AH337" i="2"/>
  <c r="AG337" i="2"/>
  <c r="AF337" i="2"/>
  <c r="AK336" i="2"/>
  <c r="AJ336" i="2"/>
  <c r="AI336" i="2"/>
  <c r="AH336" i="2"/>
  <c r="AG336" i="2"/>
  <c r="AF336" i="2"/>
  <c r="AK335" i="2"/>
  <c r="AJ335" i="2"/>
  <c r="AI335" i="2"/>
  <c r="AH335" i="2"/>
  <c r="AG335" i="2"/>
  <c r="AF335" i="2"/>
  <c r="AK334" i="2"/>
  <c r="AJ334" i="2"/>
  <c r="AI334" i="2"/>
  <c r="AH334" i="2"/>
  <c r="AG334" i="2"/>
  <c r="AF334" i="2"/>
  <c r="AK333" i="2"/>
  <c r="AJ333" i="2"/>
  <c r="AI333" i="2"/>
  <c r="AH333" i="2"/>
  <c r="AG333" i="2"/>
  <c r="AF333" i="2"/>
  <c r="AK332" i="2"/>
  <c r="AJ332" i="2"/>
  <c r="AI332" i="2"/>
  <c r="AH332" i="2"/>
  <c r="AG332" i="2"/>
  <c r="AF332" i="2"/>
  <c r="AK331" i="2"/>
  <c r="AJ331" i="2"/>
  <c r="AI331" i="2"/>
  <c r="AH331" i="2"/>
  <c r="AG331" i="2"/>
  <c r="AF331" i="2"/>
  <c r="AK330" i="2"/>
  <c r="AJ330" i="2"/>
  <c r="AI330" i="2"/>
  <c r="AH330" i="2"/>
  <c r="AG330" i="2"/>
  <c r="AF330" i="2"/>
  <c r="AK329" i="2"/>
  <c r="AJ329" i="2"/>
  <c r="AI329" i="2"/>
  <c r="AH329" i="2"/>
  <c r="AG329" i="2"/>
  <c r="AF329" i="2"/>
  <c r="AK328" i="2"/>
  <c r="AJ328" i="2"/>
  <c r="AI328" i="2"/>
  <c r="AH328" i="2"/>
  <c r="AG328" i="2"/>
  <c r="AF328" i="2"/>
  <c r="AK327" i="2"/>
  <c r="AJ327" i="2"/>
  <c r="AI327" i="2"/>
  <c r="AH327" i="2"/>
  <c r="AG327" i="2"/>
  <c r="AF327" i="2"/>
  <c r="AK326" i="2"/>
  <c r="AJ326" i="2"/>
  <c r="AI326" i="2"/>
  <c r="AH326" i="2"/>
  <c r="AG326" i="2"/>
  <c r="AF326" i="2"/>
  <c r="AK325" i="2"/>
  <c r="AJ325" i="2"/>
  <c r="AI325" i="2"/>
  <c r="AH325" i="2"/>
  <c r="AG325" i="2"/>
  <c r="AF325" i="2"/>
  <c r="AK324" i="2"/>
  <c r="AJ324" i="2"/>
  <c r="AI324" i="2"/>
  <c r="AH324" i="2"/>
  <c r="AG324" i="2"/>
  <c r="AF324" i="2"/>
  <c r="AK323" i="2"/>
  <c r="AJ323" i="2"/>
  <c r="AI323" i="2"/>
  <c r="AH323" i="2"/>
  <c r="AG323" i="2"/>
  <c r="AF323" i="2"/>
  <c r="AK322" i="2"/>
  <c r="AJ322" i="2"/>
  <c r="AI322" i="2"/>
  <c r="AH322" i="2"/>
  <c r="AG322" i="2"/>
  <c r="AF322" i="2"/>
  <c r="AK321" i="2"/>
  <c r="AJ321" i="2"/>
  <c r="AI321" i="2"/>
  <c r="AH321" i="2"/>
  <c r="AG321" i="2"/>
  <c r="AF321" i="2"/>
  <c r="AK320" i="2"/>
  <c r="AJ320" i="2"/>
  <c r="AI320" i="2"/>
  <c r="AH320" i="2"/>
  <c r="AG320" i="2"/>
  <c r="AF320" i="2"/>
  <c r="AK319" i="2"/>
  <c r="AJ319" i="2"/>
  <c r="AI319" i="2"/>
  <c r="AH319" i="2"/>
  <c r="AG319" i="2"/>
  <c r="AF319" i="2"/>
  <c r="AK318" i="2"/>
  <c r="AJ318" i="2"/>
  <c r="AI318" i="2"/>
  <c r="AH318" i="2"/>
  <c r="AG318" i="2"/>
  <c r="AF318" i="2"/>
  <c r="AK317" i="2"/>
  <c r="AJ317" i="2"/>
  <c r="AI317" i="2"/>
  <c r="AH317" i="2"/>
  <c r="AG317" i="2"/>
  <c r="AF317" i="2"/>
  <c r="AK316" i="2"/>
  <c r="AJ316" i="2"/>
  <c r="AI316" i="2"/>
  <c r="AH316" i="2"/>
  <c r="AG316" i="2"/>
  <c r="AF316" i="2"/>
  <c r="AK315" i="2"/>
  <c r="AJ315" i="2"/>
  <c r="AI315" i="2"/>
  <c r="AH315" i="2"/>
  <c r="AG315" i="2"/>
  <c r="AF315" i="2"/>
  <c r="AK314" i="2"/>
  <c r="AJ314" i="2"/>
  <c r="AI314" i="2"/>
  <c r="AH314" i="2"/>
  <c r="AG314" i="2"/>
  <c r="AF314" i="2"/>
  <c r="AK313" i="2"/>
  <c r="AJ313" i="2"/>
  <c r="AI313" i="2"/>
  <c r="AH313" i="2"/>
  <c r="AG313" i="2"/>
  <c r="AF313" i="2"/>
  <c r="AK312" i="2"/>
  <c r="AJ312" i="2"/>
  <c r="AI312" i="2"/>
  <c r="AH312" i="2"/>
  <c r="AG312" i="2"/>
  <c r="AF312" i="2"/>
  <c r="AK311" i="2"/>
  <c r="AJ311" i="2"/>
  <c r="AI311" i="2"/>
  <c r="AH311" i="2"/>
  <c r="AG311" i="2"/>
  <c r="AF311" i="2"/>
  <c r="AK310" i="2"/>
  <c r="AJ310" i="2"/>
  <c r="AI310" i="2"/>
  <c r="AH310" i="2"/>
  <c r="AG310" i="2"/>
  <c r="AF310" i="2"/>
  <c r="AK309" i="2"/>
  <c r="AJ309" i="2"/>
  <c r="AI309" i="2"/>
  <c r="AH309" i="2"/>
  <c r="AG309" i="2"/>
  <c r="AF309" i="2"/>
  <c r="AK308" i="2"/>
  <c r="AJ308" i="2"/>
  <c r="AI308" i="2"/>
  <c r="AH308" i="2"/>
  <c r="AG308" i="2"/>
  <c r="AF308" i="2"/>
  <c r="AK307" i="2"/>
  <c r="AJ307" i="2"/>
  <c r="AI307" i="2"/>
  <c r="AH307" i="2"/>
  <c r="AG307" i="2"/>
  <c r="AF307" i="2"/>
  <c r="AK306" i="2"/>
  <c r="AJ306" i="2"/>
  <c r="AI306" i="2"/>
  <c r="AH306" i="2"/>
  <c r="AG306" i="2"/>
  <c r="AF306" i="2"/>
  <c r="AK305" i="2"/>
  <c r="AJ305" i="2"/>
  <c r="AI305" i="2"/>
  <c r="AH305" i="2"/>
  <c r="AG305" i="2"/>
  <c r="AF305" i="2"/>
  <c r="AK304" i="2"/>
  <c r="AJ304" i="2"/>
  <c r="AI304" i="2"/>
  <c r="AH304" i="2"/>
  <c r="AG304" i="2"/>
  <c r="AF304" i="2"/>
  <c r="AK303" i="2"/>
  <c r="AJ303" i="2"/>
  <c r="AI303" i="2"/>
  <c r="AH303" i="2"/>
  <c r="AG303" i="2"/>
  <c r="AF303" i="2"/>
  <c r="AK302" i="2"/>
  <c r="AJ302" i="2"/>
  <c r="AI302" i="2"/>
  <c r="AH302" i="2"/>
  <c r="AG302" i="2"/>
  <c r="AF302" i="2"/>
  <c r="AK301" i="2"/>
  <c r="AJ301" i="2"/>
  <c r="AI301" i="2"/>
  <c r="AH301" i="2"/>
  <c r="AG301" i="2"/>
  <c r="AF301" i="2"/>
  <c r="AK300" i="2"/>
  <c r="AJ300" i="2"/>
  <c r="AI300" i="2"/>
  <c r="AH300" i="2"/>
  <c r="AG300" i="2"/>
  <c r="AF300" i="2"/>
  <c r="AK299" i="2"/>
  <c r="AJ299" i="2"/>
  <c r="AI299" i="2"/>
  <c r="AH299" i="2"/>
  <c r="AG299" i="2"/>
  <c r="AF299" i="2"/>
  <c r="AK298" i="2"/>
  <c r="AJ298" i="2"/>
  <c r="AI298" i="2"/>
  <c r="AH298" i="2"/>
  <c r="AG298" i="2"/>
  <c r="AF298" i="2"/>
  <c r="AK297" i="2"/>
  <c r="AJ297" i="2"/>
  <c r="AI297" i="2"/>
  <c r="AH297" i="2"/>
  <c r="AG297" i="2"/>
  <c r="AF297" i="2"/>
  <c r="AK296" i="2"/>
  <c r="AJ296" i="2"/>
  <c r="AI296" i="2"/>
  <c r="AH296" i="2"/>
  <c r="AG296" i="2"/>
  <c r="AF296" i="2"/>
  <c r="AK295" i="2"/>
  <c r="AJ295" i="2"/>
  <c r="AI295" i="2"/>
  <c r="AH295" i="2"/>
  <c r="AG295" i="2"/>
  <c r="AF295" i="2"/>
  <c r="AK294" i="2"/>
  <c r="AJ294" i="2"/>
  <c r="AI294" i="2"/>
  <c r="AH294" i="2"/>
  <c r="AG294" i="2"/>
  <c r="AF294" i="2"/>
  <c r="AK293" i="2"/>
  <c r="AJ293" i="2"/>
  <c r="AI293" i="2"/>
  <c r="AH293" i="2"/>
  <c r="AG293" i="2"/>
  <c r="AF293" i="2"/>
  <c r="AK292" i="2"/>
  <c r="AJ292" i="2"/>
  <c r="AI292" i="2"/>
  <c r="AH292" i="2"/>
  <c r="AG292" i="2"/>
  <c r="AF292" i="2"/>
  <c r="AK291" i="2"/>
  <c r="AJ291" i="2"/>
  <c r="AI291" i="2"/>
  <c r="AH291" i="2"/>
  <c r="AG291" i="2"/>
  <c r="AF291" i="2"/>
  <c r="AK290" i="2"/>
  <c r="AJ290" i="2"/>
  <c r="AI290" i="2"/>
  <c r="AH290" i="2"/>
  <c r="AG290" i="2"/>
  <c r="AF290" i="2"/>
  <c r="AK289" i="2"/>
  <c r="AJ289" i="2"/>
  <c r="AI289" i="2"/>
  <c r="AH289" i="2"/>
  <c r="AG289" i="2"/>
  <c r="AF289" i="2"/>
  <c r="AK288" i="2"/>
  <c r="AJ288" i="2"/>
  <c r="AI288" i="2"/>
  <c r="AH288" i="2"/>
  <c r="AG288" i="2"/>
  <c r="AF288" i="2"/>
  <c r="AK287" i="2"/>
  <c r="AJ287" i="2"/>
  <c r="AI287" i="2"/>
  <c r="AH287" i="2"/>
  <c r="AG287" i="2"/>
  <c r="AF287" i="2"/>
  <c r="AK286" i="2"/>
  <c r="AJ286" i="2"/>
  <c r="AI286" i="2"/>
  <c r="AH286" i="2"/>
  <c r="AG286" i="2"/>
  <c r="AF286" i="2"/>
  <c r="AK285" i="2"/>
  <c r="AJ285" i="2"/>
  <c r="AI285" i="2"/>
  <c r="AH285" i="2"/>
  <c r="AG285" i="2"/>
  <c r="AF285" i="2"/>
  <c r="AK284" i="2"/>
  <c r="AJ284" i="2"/>
  <c r="AI284" i="2"/>
  <c r="AH284" i="2"/>
  <c r="AG284" i="2"/>
  <c r="AF284" i="2"/>
  <c r="AK283" i="2"/>
  <c r="AJ283" i="2"/>
  <c r="AI283" i="2"/>
  <c r="AH283" i="2"/>
  <c r="AG283" i="2"/>
  <c r="AF283" i="2"/>
  <c r="AK282" i="2"/>
  <c r="AJ282" i="2"/>
  <c r="AI282" i="2"/>
  <c r="AH282" i="2"/>
  <c r="AG282" i="2"/>
  <c r="AF282" i="2"/>
  <c r="AK281" i="2"/>
  <c r="AJ281" i="2"/>
  <c r="AI281" i="2"/>
  <c r="AH281" i="2"/>
  <c r="AG281" i="2"/>
  <c r="AF281" i="2"/>
  <c r="AK280" i="2"/>
  <c r="AJ280" i="2"/>
  <c r="AI280" i="2"/>
  <c r="AH280" i="2"/>
  <c r="AG280" i="2"/>
  <c r="AF280" i="2"/>
  <c r="AK279" i="2"/>
  <c r="AJ279" i="2"/>
  <c r="AI279" i="2"/>
  <c r="AH279" i="2"/>
  <c r="AG279" i="2"/>
  <c r="AF279" i="2"/>
  <c r="AK278" i="2"/>
  <c r="AJ278" i="2"/>
  <c r="AI278" i="2"/>
  <c r="AH278" i="2"/>
  <c r="AG278" i="2"/>
  <c r="AF278" i="2"/>
  <c r="AK277" i="2"/>
  <c r="AJ277" i="2"/>
  <c r="AI277" i="2"/>
  <c r="AH277" i="2"/>
  <c r="AG277" i="2"/>
  <c r="AF277" i="2"/>
  <c r="AK276" i="2"/>
  <c r="AJ276" i="2"/>
  <c r="AI276" i="2"/>
  <c r="AH276" i="2"/>
  <c r="AG276" i="2"/>
  <c r="AF276" i="2"/>
  <c r="AK275" i="2"/>
  <c r="AJ275" i="2"/>
  <c r="AI275" i="2"/>
  <c r="AH275" i="2"/>
  <c r="AG275" i="2"/>
  <c r="AF275" i="2"/>
  <c r="AK274" i="2"/>
  <c r="AJ274" i="2"/>
  <c r="AI274" i="2"/>
  <c r="AH274" i="2"/>
  <c r="AG274" i="2"/>
  <c r="AF274" i="2"/>
  <c r="AK273" i="2"/>
  <c r="AJ273" i="2"/>
  <c r="AI273" i="2"/>
  <c r="AH273" i="2"/>
  <c r="AG273" i="2"/>
  <c r="AF273" i="2"/>
  <c r="AK272" i="2"/>
  <c r="AJ272" i="2"/>
  <c r="AI272" i="2"/>
  <c r="AH272" i="2"/>
  <c r="AG272" i="2"/>
  <c r="AF272" i="2"/>
  <c r="AK271" i="2"/>
  <c r="AJ271" i="2"/>
  <c r="AI271" i="2"/>
  <c r="AH271" i="2"/>
  <c r="AG271" i="2"/>
  <c r="AF271" i="2"/>
  <c r="AK270" i="2"/>
  <c r="AJ270" i="2"/>
  <c r="AI270" i="2"/>
  <c r="AH270" i="2"/>
  <c r="AG270" i="2"/>
  <c r="AF270" i="2"/>
  <c r="AK269" i="2"/>
  <c r="AJ269" i="2"/>
  <c r="AI269" i="2"/>
  <c r="AH269" i="2"/>
  <c r="AG269" i="2"/>
  <c r="AF269" i="2"/>
  <c r="AK268" i="2"/>
  <c r="AJ268" i="2"/>
  <c r="AI268" i="2"/>
  <c r="AH268" i="2"/>
  <c r="AG268" i="2"/>
  <c r="AF268" i="2"/>
  <c r="AK267" i="2"/>
  <c r="AJ267" i="2"/>
  <c r="AI267" i="2"/>
  <c r="AH267" i="2"/>
  <c r="AG267" i="2"/>
  <c r="AF267" i="2"/>
  <c r="AK266" i="2"/>
  <c r="AJ266" i="2"/>
  <c r="AI266" i="2"/>
  <c r="AH266" i="2"/>
  <c r="AG266" i="2"/>
  <c r="AF266" i="2"/>
  <c r="AK265" i="2"/>
  <c r="AJ265" i="2"/>
  <c r="AI265" i="2"/>
  <c r="AH265" i="2"/>
  <c r="AG265" i="2"/>
  <c r="AF265" i="2"/>
  <c r="AK264" i="2"/>
  <c r="AJ264" i="2"/>
  <c r="AI264" i="2"/>
  <c r="AH264" i="2"/>
  <c r="AG264" i="2"/>
  <c r="AF264" i="2"/>
  <c r="AK263" i="2"/>
  <c r="AJ263" i="2"/>
  <c r="AI263" i="2"/>
  <c r="AH263" i="2"/>
  <c r="AG263" i="2"/>
  <c r="AF263" i="2"/>
  <c r="AK262" i="2"/>
  <c r="AJ262" i="2"/>
  <c r="AI262" i="2"/>
  <c r="AH262" i="2"/>
  <c r="AG262" i="2"/>
  <c r="AF262" i="2"/>
  <c r="AK261" i="2"/>
  <c r="AJ261" i="2"/>
  <c r="AI261" i="2"/>
  <c r="AH261" i="2"/>
  <c r="AG261" i="2"/>
  <c r="AF261" i="2"/>
  <c r="AK260" i="2"/>
  <c r="AJ260" i="2"/>
  <c r="AI260" i="2"/>
  <c r="AH260" i="2"/>
  <c r="AG260" i="2"/>
  <c r="AF260" i="2"/>
  <c r="AK259" i="2"/>
  <c r="AJ259" i="2"/>
  <c r="AI259" i="2"/>
  <c r="AH259" i="2"/>
  <c r="AG259" i="2"/>
  <c r="AF259" i="2"/>
  <c r="AK258" i="2"/>
  <c r="AJ258" i="2"/>
  <c r="AI258" i="2"/>
  <c r="AH258" i="2"/>
  <c r="AG258" i="2"/>
  <c r="AF258" i="2"/>
  <c r="AK257" i="2"/>
  <c r="AJ257" i="2"/>
  <c r="AI257" i="2"/>
  <c r="AH257" i="2"/>
  <c r="AG257" i="2"/>
  <c r="AF257" i="2"/>
  <c r="AK256" i="2"/>
  <c r="AJ256" i="2"/>
  <c r="AI256" i="2"/>
  <c r="AH256" i="2"/>
  <c r="AG256" i="2"/>
  <c r="AF256" i="2"/>
  <c r="AK255" i="2"/>
  <c r="AJ255" i="2"/>
  <c r="AI255" i="2"/>
  <c r="AH255" i="2"/>
  <c r="AG255" i="2"/>
  <c r="AF255" i="2"/>
  <c r="AK254" i="2"/>
  <c r="AJ254" i="2"/>
  <c r="AI254" i="2"/>
  <c r="AH254" i="2"/>
  <c r="AG254" i="2"/>
  <c r="AF254" i="2"/>
  <c r="AK253" i="2"/>
  <c r="AJ253" i="2"/>
  <c r="AI253" i="2"/>
  <c r="AH253" i="2"/>
  <c r="AG253" i="2"/>
  <c r="AF253" i="2"/>
  <c r="AK252" i="2"/>
  <c r="AJ252" i="2"/>
  <c r="AI252" i="2"/>
  <c r="AH252" i="2"/>
  <c r="AG252" i="2"/>
  <c r="AF252" i="2"/>
  <c r="AK251" i="2"/>
  <c r="AJ251" i="2"/>
  <c r="AI251" i="2"/>
  <c r="AH251" i="2"/>
  <c r="AG251" i="2"/>
  <c r="AF251" i="2"/>
  <c r="AK250" i="2"/>
  <c r="AJ250" i="2"/>
  <c r="AI250" i="2"/>
  <c r="AH250" i="2"/>
  <c r="AG250" i="2"/>
  <c r="AF250" i="2"/>
  <c r="AK249" i="2"/>
  <c r="AJ249" i="2"/>
  <c r="AI249" i="2"/>
  <c r="AH249" i="2"/>
  <c r="AG249" i="2"/>
  <c r="AF249" i="2"/>
  <c r="AK248" i="2"/>
  <c r="AJ248" i="2"/>
  <c r="AI248" i="2"/>
  <c r="AH248" i="2"/>
  <c r="AG248" i="2"/>
  <c r="AF248" i="2"/>
  <c r="AK247" i="2"/>
  <c r="AJ247" i="2"/>
  <c r="AI247" i="2"/>
  <c r="AH247" i="2"/>
  <c r="AG247" i="2"/>
  <c r="AF247" i="2"/>
  <c r="AK246" i="2"/>
  <c r="AJ246" i="2"/>
  <c r="AI246" i="2"/>
  <c r="AH246" i="2"/>
  <c r="AG246" i="2"/>
  <c r="AF246" i="2"/>
  <c r="AK245" i="2"/>
  <c r="AJ245" i="2"/>
  <c r="AI245" i="2"/>
  <c r="AH245" i="2"/>
  <c r="AG245" i="2"/>
  <c r="AF245" i="2"/>
  <c r="AK244" i="2"/>
  <c r="AJ244" i="2"/>
  <c r="AI244" i="2"/>
  <c r="AH244" i="2"/>
  <c r="AG244" i="2"/>
  <c r="AF244" i="2"/>
  <c r="AK243" i="2"/>
  <c r="AJ243" i="2"/>
  <c r="AI243" i="2"/>
  <c r="AH243" i="2"/>
  <c r="AG243" i="2"/>
  <c r="AF243" i="2"/>
  <c r="AK242" i="2"/>
  <c r="AJ242" i="2"/>
  <c r="AI242" i="2"/>
  <c r="AH242" i="2"/>
  <c r="AG242" i="2"/>
  <c r="AF242" i="2"/>
  <c r="AK241" i="2"/>
  <c r="AJ241" i="2"/>
  <c r="AI241" i="2"/>
  <c r="AH241" i="2"/>
  <c r="AG241" i="2"/>
  <c r="AF241" i="2"/>
  <c r="AK240" i="2"/>
  <c r="AJ240" i="2"/>
  <c r="AI240" i="2"/>
  <c r="AH240" i="2"/>
  <c r="AG240" i="2"/>
  <c r="AF240" i="2"/>
  <c r="AK239" i="2"/>
  <c r="AJ239" i="2"/>
  <c r="AI239" i="2"/>
  <c r="AH239" i="2"/>
  <c r="AG239" i="2"/>
  <c r="AF239" i="2"/>
  <c r="AK238" i="2"/>
  <c r="AJ238" i="2"/>
  <c r="AI238" i="2"/>
  <c r="AH238" i="2"/>
  <c r="AG238" i="2"/>
  <c r="AF238" i="2"/>
  <c r="AK237" i="2"/>
  <c r="AJ237" i="2"/>
  <c r="AI237" i="2"/>
  <c r="AH237" i="2"/>
  <c r="AG237" i="2"/>
  <c r="AF237" i="2"/>
  <c r="AK236" i="2"/>
  <c r="AJ236" i="2"/>
  <c r="AI236" i="2"/>
  <c r="AH236" i="2"/>
  <c r="AG236" i="2"/>
  <c r="AF236" i="2"/>
  <c r="AK235" i="2"/>
  <c r="AJ235" i="2"/>
  <c r="AI235" i="2"/>
  <c r="AH235" i="2"/>
  <c r="AG235" i="2"/>
  <c r="AF235" i="2"/>
  <c r="AK234" i="2"/>
  <c r="AJ234" i="2"/>
  <c r="AI234" i="2"/>
  <c r="AH234" i="2"/>
  <c r="AG234" i="2"/>
  <c r="AF234" i="2"/>
  <c r="AK233" i="2"/>
  <c r="AJ233" i="2"/>
  <c r="AI233" i="2"/>
  <c r="AH233" i="2"/>
  <c r="AG233" i="2"/>
  <c r="AF233" i="2"/>
  <c r="AK232" i="2"/>
  <c r="AJ232" i="2"/>
  <c r="AI232" i="2"/>
  <c r="AH232" i="2"/>
  <c r="AG232" i="2"/>
  <c r="AF232" i="2"/>
  <c r="AK231" i="2"/>
  <c r="AJ231" i="2"/>
  <c r="AI231" i="2"/>
  <c r="AH231" i="2"/>
  <c r="AG231" i="2"/>
  <c r="AF231" i="2"/>
  <c r="AK230" i="2"/>
  <c r="AJ230" i="2"/>
  <c r="AI230" i="2"/>
  <c r="AH230" i="2"/>
  <c r="AG230" i="2"/>
  <c r="AF230" i="2"/>
  <c r="AK229" i="2"/>
  <c r="AJ229" i="2"/>
  <c r="AI229" i="2"/>
  <c r="AH229" i="2"/>
  <c r="AG229" i="2"/>
  <c r="AF229" i="2"/>
  <c r="AK228" i="2"/>
  <c r="AJ228" i="2"/>
  <c r="AI228" i="2"/>
  <c r="AH228" i="2"/>
  <c r="AG228" i="2"/>
  <c r="AF228" i="2"/>
  <c r="AK227" i="2"/>
  <c r="AJ227" i="2"/>
  <c r="AI227" i="2"/>
  <c r="AH227" i="2"/>
  <c r="AG227" i="2"/>
  <c r="AF227" i="2"/>
  <c r="AK226" i="2"/>
  <c r="AJ226" i="2"/>
  <c r="AI226" i="2"/>
  <c r="AH226" i="2"/>
  <c r="AG226" i="2"/>
  <c r="AF226" i="2"/>
  <c r="AK225" i="2"/>
  <c r="AJ225" i="2"/>
  <c r="AI225" i="2"/>
  <c r="AH225" i="2"/>
  <c r="AG225" i="2"/>
  <c r="AF225" i="2"/>
  <c r="AK224" i="2"/>
  <c r="AJ224" i="2"/>
  <c r="AI224" i="2"/>
  <c r="AH224" i="2"/>
  <c r="AG224" i="2"/>
  <c r="AF224" i="2"/>
  <c r="AK223" i="2"/>
  <c r="AJ223" i="2"/>
  <c r="AI223" i="2"/>
  <c r="AH223" i="2"/>
  <c r="AG223" i="2"/>
  <c r="AF223" i="2"/>
  <c r="AK222" i="2"/>
  <c r="AJ222" i="2"/>
  <c r="AI222" i="2"/>
  <c r="AH222" i="2"/>
  <c r="AG222" i="2"/>
  <c r="AF222" i="2"/>
  <c r="AK221" i="2"/>
  <c r="AJ221" i="2"/>
  <c r="AI221" i="2"/>
  <c r="AH221" i="2"/>
  <c r="AG221" i="2"/>
  <c r="AF221" i="2"/>
  <c r="AK220" i="2"/>
  <c r="AJ220" i="2"/>
  <c r="AI220" i="2"/>
  <c r="AH220" i="2"/>
  <c r="AG220" i="2"/>
  <c r="AF220" i="2"/>
  <c r="AK219" i="2"/>
  <c r="AJ219" i="2"/>
  <c r="AI219" i="2"/>
  <c r="AH219" i="2"/>
  <c r="AG219" i="2"/>
  <c r="AF219" i="2"/>
  <c r="AK218" i="2"/>
  <c r="AJ218" i="2"/>
  <c r="AI218" i="2"/>
  <c r="AH218" i="2"/>
  <c r="AG218" i="2"/>
  <c r="AF218" i="2"/>
  <c r="AK217" i="2"/>
  <c r="AJ217" i="2"/>
  <c r="AI217" i="2"/>
  <c r="AH217" i="2"/>
  <c r="AG217" i="2"/>
  <c r="AF217" i="2"/>
  <c r="AK216" i="2"/>
  <c r="AJ216" i="2"/>
  <c r="AI216" i="2"/>
  <c r="AH216" i="2"/>
  <c r="AG216" i="2"/>
  <c r="AF216" i="2"/>
  <c r="AK215" i="2"/>
  <c r="AJ215" i="2"/>
  <c r="AI215" i="2"/>
  <c r="AH215" i="2"/>
  <c r="AG215" i="2"/>
  <c r="AF215" i="2"/>
  <c r="AK214" i="2"/>
  <c r="AJ214" i="2"/>
  <c r="AI214" i="2"/>
  <c r="AH214" i="2"/>
  <c r="AG214" i="2"/>
  <c r="AF214" i="2"/>
  <c r="AK213" i="2"/>
  <c r="AJ213" i="2"/>
  <c r="AI213" i="2"/>
  <c r="AH213" i="2"/>
  <c r="AG213" i="2"/>
  <c r="AF213" i="2"/>
  <c r="AK212" i="2"/>
  <c r="AJ212" i="2"/>
  <c r="AI212" i="2"/>
  <c r="AH212" i="2"/>
  <c r="AG212" i="2"/>
  <c r="AF212" i="2"/>
  <c r="AK211" i="2"/>
  <c r="AJ211" i="2"/>
  <c r="AI211" i="2"/>
  <c r="AH211" i="2"/>
  <c r="AG211" i="2"/>
  <c r="AF211" i="2"/>
  <c r="AK210" i="2"/>
  <c r="AJ210" i="2"/>
  <c r="AI210" i="2"/>
  <c r="AH210" i="2"/>
  <c r="AG210" i="2"/>
  <c r="AF210" i="2"/>
  <c r="AK209" i="2"/>
  <c r="AJ209" i="2"/>
  <c r="AI209" i="2"/>
  <c r="AH209" i="2"/>
  <c r="AG209" i="2"/>
  <c r="AF209" i="2"/>
  <c r="AK208" i="2"/>
  <c r="AJ208" i="2"/>
  <c r="AI208" i="2"/>
  <c r="AH208" i="2"/>
  <c r="AG208" i="2"/>
  <c r="AF208" i="2"/>
  <c r="AK207" i="2"/>
  <c r="AJ207" i="2"/>
  <c r="AI207" i="2"/>
  <c r="AH207" i="2"/>
  <c r="AG207" i="2"/>
  <c r="AF207" i="2"/>
  <c r="AK206" i="2"/>
  <c r="AJ206" i="2"/>
  <c r="AI206" i="2"/>
  <c r="AH206" i="2"/>
  <c r="AG206" i="2"/>
  <c r="AF206" i="2"/>
  <c r="AK205" i="2"/>
  <c r="AJ205" i="2"/>
  <c r="AI205" i="2"/>
  <c r="AH205" i="2"/>
  <c r="AG205" i="2"/>
  <c r="AF205" i="2"/>
  <c r="AK204" i="2"/>
  <c r="AJ204" i="2"/>
  <c r="AI204" i="2"/>
  <c r="AH204" i="2"/>
  <c r="AG204" i="2"/>
  <c r="AF204" i="2"/>
  <c r="AK203" i="2"/>
  <c r="AJ203" i="2"/>
  <c r="AI203" i="2"/>
  <c r="AH203" i="2"/>
  <c r="AG203" i="2"/>
  <c r="AF203" i="2"/>
  <c r="AK202" i="2"/>
  <c r="AJ202" i="2"/>
  <c r="AI202" i="2"/>
  <c r="AH202" i="2"/>
  <c r="AG202" i="2"/>
  <c r="AF202" i="2"/>
  <c r="AK201" i="2"/>
  <c r="AJ201" i="2"/>
  <c r="AI201" i="2"/>
  <c r="AH201" i="2"/>
  <c r="AG201" i="2"/>
  <c r="AF201" i="2"/>
  <c r="AK200" i="2"/>
  <c r="AJ200" i="2"/>
  <c r="AI200" i="2"/>
  <c r="AH200" i="2"/>
  <c r="AG200" i="2"/>
  <c r="AF200" i="2"/>
  <c r="AK199" i="2"/>
  <c r="AJ199" i="2"/>
  <c r="AI199" i="2"/>
  <c r="AH199" i="2"/>
  <c r="AG199" i="2"/>
  <c r="AF199" i="2"/>
  <c r="AK198" i="2"/>
  <c r="AJ198" i="2"/>
  <c r="AI198" i="2"/>
  <c r="AH198" i="2"/>
  <c r="AG198" i="2"/>
  <c r="AF198" i="2"/>
  <c r="AK197" i="2"/>
  <c r="AJ197" i="2"/>
  <c r="AI197" i="2"/>
  <c r="AH197" i="2"/>
  <c r="AG197" i="2"/>
  <c r="AF197" i="2"/>
  <c r="AK196" i="2"/>
  <c r="AJ196" i="2"/>
  <c r="AI196" i="2"/>
  <c r="AH196" i="2"/>
  <c r="AG196" i="2"/>
  <c r="AF196" i="2"/>
  <c r="AK195" i="2"/>
  <c r="AJ195" i="2"/>
  <c r="AI195" i="2"/>
  <c r="AH195" i="2"/>
  <c r="AG195" i="2"/>
  <c r="AF195" i="2"/>
  <c r="AK194" i="2"/>
  <c r="AJ194" i="2"/>
  <c r="AI194" i="2"/>
  <c r="AH194" i="2"/>
  <c r="AG194" i="2"/>
  <c r="AF194" i="2"/>
  <c r="AK193" i="2"/>
  <c r="AJ193" i="2"/>
  <c r="AI193" i="2"/>
  <c r="AH193" i="2"/>
  <c r="AG193" i="2"/>
  <c r="AF193" i="2"/>
  <c r="AK192" i="2"/>
  <c r="AJ192" i="2"/>
  <c r="AI192" i="2"/>
  <c r="AH192" i="2"/>
  <c r="AG192" i="2"/>
  <c r="AF192" i="2"/>
  <c r="AK191" i="2"/>
  <c r="AJ191" i="2"/>
  <c r="AI191" i="2"/>
  <c r="AH191" i="2"/>
  <c r="AG191" i="2"/>
  <c r="AF191" i="2"/>
  <c r="AK190" i="2"/>
  <c r="AJ190" i="2"/>
  <c r="AI190" i="2"/>
  <c r="AH190" i="2"/>
  <c r="AG190" i="2"/>
  <c r="AF190" i="2"/>
  <c r="AK189" i="2"/>
  <c r="AJ189" i="2"/>
  <c r="AI189" i="2"/>
  <c r="AH189" i="2"/>
  <c r="AG189" i="2"/>
  <c r="AF189" i="2"/>
  <c r="AK188" i="2"/>
  <c r="AJ188" i="2"/>
  <c r="AI188" i="2"/>
  <c r="AH188" i="2"/>
  <c r="AG188" i="2"/>
  <c r="AF188" i="2"/>
  <c r="AK187" i="2"/>
  <c r="AJ187" i="2"/>
  <c r="AI187" i="2"/>
  <c r="AH187" i="2"/>
  <c r="AG187" i="2"/>
  <c r="AF187" i="2"/>
  <c r="AK186" i="2"/>
  <c r="AJ186" i="2"/>
  <c r="AI186" i="2"/>
  <c r="AH186" i="2"/>
  <c r="AG186" i="2"/>
  <c r="AF186" i="2"/>
  <c r="AK185" i="2"/>
  <c r="AJ185" i="2"/>
  <c r="AI185" i="2"/>
  <c r="AH185" i="2"/>
  <c r="AG185" i="2"/>
  <c r="AF185" i="2"/>
  <c r="AK184" i="2"/>
  <c r="AJ184" i="2"/>
  <c r="AI184" i="2"/>
  <c r="AH184" i="2"/>
  <c r="AG184" i="2"/>
  <c r="AF184" i="2"/>
  <c r="AK183" i="2"/>
  <c r="AJ183" i="2"/>
  <c r="AI183" i="2"/>
  <c r="AH183" i="2"/>
  <c r="AG183" i="2"/>
  <c r="AF183" i="2"/>
  <c r="AK182" i="2"/>
  <c r="AJ182" i="2"/>
  <c r="AI182" i="2"/>
  <c r="AH182" i="2"/>
  <c r="AG182" i="2"/>
  <c r="AF182" i="2"/>
  <c r="AK181" i="2"/>
  <c r="AJ181" i="2"/>
  <c r="AI181" i="2"/>
  <c r="AH181" i="2"/>
  <c r="AG181" i="2"/>
  <c r="AF181" i="2"/>
  <c r="AK180" i="2"/>
  <c r="AJ180" i="2"/>
  <c r="AI180" i="2"/>
  <c r="AH180" i="2"/>
  <c r="AG180" i="2"/>
  <c r="AF180" i="2"/>
  <c r="AK179" i="2"/>
  <c r="AJ179" i="2"/>
  <c r="AI179" i="2"/>
  <c r="AH179" i="2"/>
  <c r="AG179" i="2"/>
  <c r="AF179" i="2"/>
  <c r="AK178" i="2"/>
  <c r="AJ178" i="2"/>
  <c r="AI178" i="2"/>
  <c r="AH178" i="2"/>
  <c r="AG178" i="2"/>
  <c r="AF178" i="2"/>
  <c r="AK177" i="2"/>
  <c r="AJ177" i="2"/>
  <c r="AI177" i="2"/>
  <c r="AH177" i="2"/>
  <c r="AG177" i="2"/>
  <c r="AF177" i="2"/>
  <c r="AK176" i="2"/>
  <c r="AJ176" i="2"/>
  <c r="AI176" i="2"/>
  <c r="AH176" i="2"/>
  <c r="AG176" i="2"/>
  <c r="AF176" i="2"/>
  <c r="AK175" i="2"/>
  <c r="AJ175" i="2"/>
  <c r="AI175" i="2"/>
  <c r="AH175" i="2"/>
  <c r="AG175" i="2"/>
  <c r="AF175" i="2"/>
  <c r="AK174" i="2"/>
  <c r="AJ174" i="2"/>
  <c r="AI174" i="2"/>
  <c r="AH174" i="2"/>
  <c r="AG174" i="2"/>
  <c r="AF174" i="2"/>
  <c r="AK173" i="2"/>
  <c r="AJ173" i="2"/>
  <c r="AI173" i="2"/>
  <c r="AH173" i="2"/>
  <c r="AG173" i="2"/>
  <c r="AF173" i="2"/>
  <c r="AK172" i="2"/>
  <c r="AJ172" i="2"/>
  <c r="AI172" i="2"/>
  <c r="AH172" i="2"/>
  <c r="AG172" i="2"/>
  <c r="AF172" i="2"/>
  <c r="AK171" i="2"/>
  <c r="AJ171" i="2"/>
  <c r="AI171" i="2"/>
  <c r="AH171" i="2"/>
  <c r="AG171" i="2"/>
  <c r="AF171" i="2"/>
  <c r="AK170" i="2"/>
  <c r="AJ170" i="2"/>
  <c r="AI170" i="2"/>
  <c r="AH170" i="2"/>
  <c r="AG170" i="2"/>
  <c r="AF170" i="2"/>
  <c r="AK169" i="2"/>
  <c r="AJ169" i="2"/>
  <c r="AI169" i="2"/>
  <c r="AH169" i="2"/>
  <c r="AG169" i="2"/>
  <c r="AF169" i="2"/>
  <c r="AK168" i="2"/>
  <c r="AJ168" i="2"/>
  <c r="AI168" i="2"/>
  <c r="AH168" i="2"/>
  <c r="AG168" i="2"/>
  <c r="AF168" i="2"/>
  <c r="AK167" i="2"/>
  <c r="AJ167" i="2"/>
  <c r="AI167" i="2"/>
  <c r="AH167" i="2"/>
  <c r="AG167" i="2"/>
  <c r="AF167" i="2"/>
  <c r="AK166" i="2"/>
  <c r="AJ166" i="2"/>
  <c r="AI166" i="2"/>
  <c r="AH166" i="2"/>
  <c r="AG166" i="2"/>
  <c r="AF166" i="2"/>
  <c r="AK165" i="2"/>
  <c r="AJ165" i="2"/>
  <c r="AI165" i="2"/>
  <c r="AH165" i="2"/>
  <c r="AG165" i="2"/>
  <c r="AF165" i="2"/>
  <c r="AK164" i="2"/>
  <c r="AJ164" i="2"/>
  <c r="AI164" i="2"/>
  <c r="AH164" i="2"/>
  <c r="AG164" i="2"/>
  <c r="AF164" i="2"/>
  <c r="AK163" i="2"/>
  <c r="AJ163" i="2"/>
  <c r="AI163" i="2"/>
  <c r="AH163" i="2"/>
  <c r="AG163" i="2"/>
  <c r="AF163" i="2"/>
  <c r="AK162" i="2"/>
  <c r="AJ162" i="2"/>
  <c r="AI162" i="2"/>
  <c r="AH162" i="2"/>
  <c r="AG162" i="2"/>
  <c r="AF162" i="2"/>
  <c r="AK161" i="2"/>
  <c r="AJ161" i="2"/>
  <c r="AI161" i="2"/>
  <c r="AH161" i="2"/>
  <c r="AG161" i="2"/>
  <c r="AF161" i="2"/>
  <c r="AK160" i="2"/>
  <c r="AJ160" i="2"/>
  <c r="AI160" i="2"/>
  <c r="AH160" i="2"/>
  <c r="AG160" i="2"/>
  <c r="AF160" i="2"/>
  <c r="AK159" i="2"/>
  <c r="AJ159" i="2"/>
  <c r="AI159" i="2"/>
  <c r="AH159" i="2"/>
  <c r="AG159" i="2"/>
  <c r="AF159" i="2"/>
  <c r="AK158" i="2"/>
  <c r="AJ158" i="2"/>
  <c r="AI158" i="2"/>
  <c r="AH158" i="2"/>
  <c r="AG158" i="2"/>
  <c r="AF158" i="2"/>
  <c r="AK157" i="2"/>
  <c r="AJ157" i="2"/>
  <c r="AI157" i="2"/>
  <c r="AH157" i="2"/>
  <c r="AG157" i="2"/>
  <c r="AF157" i="2"/>
  <c r="AK156" i="2"/>
  <c r="AJ156" i="2"/>
  <c r="AI156" i="2"/>
  <c r="AH156" i="2"/>
  <c r="AG156" i="2"/>
  <c r="AF156" i="2"/>
  <c r="AK155" i="2"/>
  <c r="AJ155" i="2"/>
  <c r="AI155" i="2"/>
  <c r="AH155" i="2"/>
  <c r="AG155" i="2"/>
  <c r="AF155" i="2"/>
  <c r="AK154" i="2"/>
  <c r="AJ154" i="2"/>
  <c r="AI154" i="2"/>
  <c r="AH154" i="2"/>
  <c r="AG154" i="2"/>
  <c r="AF154" i="2"/>
  <c r="AK153" i="2"/>
  <c r="AJ153" i="2"/>
  <c r="AI153" i="2"/>
  <c r="AH153" i="2"/>
  <c r="AG153" i="2"/>
  <c r="AF153" i="2"/>
  <c r="AK152" i="2"/>
  <c r="AJ152" i="2"/>
  <c r="AI152" i="2"/>
  <c r="AH152" i="2"/>
  <c r="AG152" i="2"/>
  <c r="AF152" i="2"/>
  <c r="AK151" i="2"/>
  <c r="AJ151" i="2"/>
  <c r="AI151" i="2"/>
  <c r="AH151" i="2"/>
  <c r="AG151" i="2"/>
  <c r="AF151" i="2"/>
  <c r="AK150" i="2"/>
  <c r="AJ150" i="2"/>
  <c r="AI150" i="2"/>
  <c r="AH150" i="2"/>
  <c r="AG150" i="2"/>
  <c r="AF150" i="2"/>
  <c r="AK149" i="2"/>
  <c r="AJ149" i="2"/>
  <c r="AI149" i="2"/>
  <c r="AH149" i="2"/>
  <c r="AG149" i="2"/>
  <c r="AF149" i="2"/>
  <c r="AK148" i="2"/>
  <c r="AJ148" i="2"/>
  <c r="AI148" i="2"/>
  <c r="AH148" i="2"/>
  <c r="AG148" i="2"/>
  <c r="AF148" i="2"/>
  <c r="AK147" i="2"/>
  <c r="AJ147" i="2"/>
  <c r="AI147" i="2"/>
  <c r="AH147" i="2"/>
  <c r="AG147" i="2"/>
  <c r="AF147" i="2"/>
  <c r="AK146" i="2"/>
  <c r="AJ146" i="2"/>
  <c r="AI146" i="2"/>
  <c r="AH146" i="2"/>
  <c r="AG146" i="2"/>
  <c r="AF146" i="2"/>
  <c r="AK145" i="2"/>
  <c r="AJ145" i="2"/>
  <c r="AI145" i="2"/>
  <c r="AH145" i="2"/>
  <c r="AG145" i="2"/>
  <c r="AF145" i="2"/>
  <c r="AK144" i="2"/>
  <c r="AJ144" i="2"/>
  <c r="AI144" i="2"/>
  <c r="AH144" i="2"/>
  <c r="AG144" i="2"/>
  <c r="AF144" i="2"/>
  <c r="AK143" i="2"/>
  <c r="AJ143" i="2"/>
  <c r="AI143" i="2"/>
  <c r="AH143" i="2"/>
  <c r="AG143" i="2"/>
  <c r="AF143" i="2"/>
  <c r="AK142" i="2"/>
  <c r="AJ142" i="2"/>
  <c r="AI142" i="2"/>
  <c r="AH142" i="2"/>
  <c r="AG142" i="2"/>
  <c r="AF142" i="2"/>
  <c r="AK141" i="2"/>
  <c r="AJ141" i="2"/>
  <c r="AI141" i="2"/>
  <c r="AH141" i="2"/>
  <c r="AG141" i="2"/>
  <c r="AF141" i="2"/>
  <c r="AK140" i="2"/>
  <c r="AJ140" i="2"/>
  <c r="AI140" i="2"/>
  <c r="AH140" i="2"/>
  <c r="AG140" i="2"/>
  <c r="AF140" i="2"/>
  <c r="AK139" i="2"/>
  <c r="AJ139" i="2"/>
  <c r="AI139" i="2"/>
  <c r="AH139" i="2"/>
  <c r="AG139" i="2"/>
  <c r="AF139" i="2"/>
  <c r="AK138" i="2"/>
  <c r="AJ138" i="2"/>
  <c r="AI138" i="2"/>
  <c r="AH138" i="2"/>
  <c r="AG138" i="2"/>
  <c r="AF138" i="2"/>
  <c r="AK137" i="2"/>
  <c r="AJ137" i="2"/>
  <c r="AI137" i="2"/>
  <c r="AH137" i="2"/>
  <c r="AG137" i="2"/>
  <c r="AF137" i="2"/>
  <c r="AK136" i="2"/>
  <c r="AJ136" i="2"/>
  <c r="AI136" i="2"/>
  <c r="AH136" i="2"/>
  <c r="AG136" i="2"/>
  <c r="AF136" i="2"/>
  <c r="AK135" i="2"/>
  <c r="AJ135" i="2"/>
  <c r="AI135" i="2"/>
  <c r="AH135" i="2"/>
  <c r="AG135" i="2"/>
  <c r="AF135" i="2"/>
  <c r="AK134" i="2"/>
  <c r="AJ134" i="2"/>
  <c r="AI134" i="2"/>
  <c r="AH134" i="2"/>
  <c r="AG134" i="2"/>
  <c r="AF134" i="2"/>
  <c r="AK133" i="2"/>
  <c r="AJ133" i="2"/>
  <c r="AI133" i="2"/>
  <c r="AH133" i="2"/>
  <c r="AG133" i="2"/>
  <c r="AF133" i="2"/>
  <c r="AK132" i="2"/>
  <c r="AJ132" i="2"/>
  <c r="AI132" i="2"/>
  <c r="AH132" i="2"/>
  <c r="AG132" i="2"/>
  <c r="AF132" i="2"/>
  <c r="AK131" i="2"/>
  <c r="AJ131" i="2"/>
  <c r="AI131" i="2"/>
  <c r="AH131" i="2"/>
  <c r="AG131" i="2"/>
  <c r="AF131" i="2"/>
  <c r="AK130" i="2"/>
  <c r="AJ130" i="2"/>
  <c r="AI130" i="2"/>
  <c r="AH130" i="2"/>
  <c r="AG130" i="2"/>
  <c r="AF130" i="2"/>
  <c r="AK129" i="2"/>
  <c r="AJ129" i="2"/>
  <c r="AI129" i="2"/>
  <c r="AH129" i="2"/>
  <c r="AG129" i="2"/>
  <c r="AF129" i="2"/>
  <c r="AK128" i="2"/>
  <c r="AJ128" i="2"/>
  <c r="AI128" i="2"/>
  <c r="AH128" i="2"/>
  <c r="AG128" i="2"/>
  <c r="AF128" i="2"/>
  <c r="AK127" i="2"/>
  <c r="AJ127" i="2"/>
  <c r="AI127" i="2"/>
  <c r="AH127" i="2"/>
  <c r="AG127" i="2"/>
  <c r="AF127" i="2"/>
  <c r="AK126" i="2"/>
  <c r="AJ126" i="2"/>
  <c r="AI126" i="2"/>
  <c r="AH126" i="2"/>
  <c r="AG126" i="2"/>
  <c r="AF126" i="2"/>
  <c r="AK125" i="2"/>
  <c r="AJ125" i="2"/>
  <c r="AI125" i="2"/>
  <c r="AH125" i="2"/>
  <c r="AG125" i="2"/>
  <c r="AF125" i="2"/>
  <c r="AK124" i="2"/>
  <c r="AJ124" i="2"/>
  <c r="AI124" i="2"/>
  <c r="AH124" i="2"/>
  <c r="AG124" i="2"/>
  <c r="AF124" i="2"/>
  <c r="AK123" i="2"/>
  <c r="AJ123" i="2"/>
  <c r="AI123" i="2"/>
  <c r="AH123" i="2"/>
  <c r="AG123" i="2"/>
  <c r="AF123" i="2"/>
  <c r="AK122" i="2"/>
  <c r="AJ122" i="2"/>
  <c r="AI122" i="2"/>
  <c r="AH122" i="2"/>
  <c r="AG122" i="2"/>
  <c r="AF122" i="2"/>
  <c r="AK121" i="2"/>
  <c r="AJ121" i="2"/>
  <c r="AI121" i="2"/>
  <c r="AH121" i="2"/>
  <c r="AG121" i="2"/>
  <c r="AF121" i="2"/>
  <c r="AK120" i="2"/>
  <c r="AJ120" i="2"/>
  <c r="AI120" i="2"/>
  <c r="AH120" i="2"/>
  <c r="AG120" i="2"/>
  <c r="AF120" i="2"/>
  <c r="AK119" i="2"/>
  <c r="AJ119" i="2"/>
  <c r="AI119" i="2"/>
  <c r="AH119" i="2"/>
  <c r="AG119" i="2"/>
  <c r="AF119" i="2"/>
  <c r="AK118" i="2"/>
  <c r="AJ118" i="2"/>
  <c r="AI118" i="2"/>
  <c r="AH118" i="2"/>
  <c r="AG118" i="2"/>
  <c r="AF118" i="2"/>
  <c r="AK117" i="2"/>
  <c r="AJ117" i="2"/>
  <c r="AI117" i="2"/>
  <c r="AH117" i="2"/>
  <c r="AG117" i="2"/>
  <c r="AF117" i="2"/>
  <c r="AK116" i="2"/>
  <c r="AJ116" i="2"/>
  <c r="AI116" i="2"/>
  <c r="AH116" i="2"/>
  <c r="AG116" i="2"/>
  <c r="AF116" i="2"/>
  <c r="AK115" i="2"/>
  <c r="AJ115" i="2"/>
  <c r="AI115" i="2"/>
  <c r="AH115" i="2"/>
  <c r="AG115" i="2"/>
  <c r="AF115" i="2"/>
  <c r="AK114" i="2"/>
  <c r="AJ114" i="2"/>
  <c r="AI114" i="2"/>
  <c r="AH114" i="2"/>
  <c r="AG114" i="2"/>
  <c r="AF114" i="2"/>
  <c r="AK113" i="2"/>
  <c r="AJ113" i="2"/>
  <c r="AI113" i="2"/>
  <c r="AH113" i="2"/>
  <c r="AG113" i="2"/>
  <c r="AF113" i="2"/>
  <c r="AK112" i="2"/>
  <c r="AJ112" i="2"/>
  <c r="AI112" i="2"/>
  <c r="AH112" i="2"/>
  <c r="AG112" i="2"/>
  <c r="AF112" i="2"/>
  <c r="AK111" i="2"/>
  <c r="AJ111" i="2"/>
  <c r="AI111" i="2"/>
  <c r="AH111" i="2"/>
  <c r="AG111" i="2"/>
  <c r="AF111" i="2"/>
  <c r="AK110" i="2"/>
  <c r="AJ110" i="2"/>
  <c r="AI110" i="2"/>
  <c r="AH110" i="2"/>
  <c r="AG110" i="2"/>
  <c r="AF110" i="2"/>
  <c r="AK109" i="2"/>
  <c r="AJ109" i="2"/>
  <c r="AI109" i="2"/>
  <c r="AH109" i="2"/>
  <c r="AG109" i="2"/>
  <c r="AF109" i="2"/>
  <c r="AK108" i="2"/>
  <c r="AJ108" i="2"/>
  <c r="AI108" i="2"/>
  <c r="AH108" i="2"/>
  <c r="AG108" i="2"/>
  <c r="AF108" i="2"/>
  <c r="AK107" i="2"/>
  <c r="AJ107" i="2"/>
  <c r="AI107" i="2"/>
  <c r="AH107" i="2"/>
  <c r="AG107" i="2"/>
  <c r="AF107" i="2"/>
  <c r="AK106" i="2"/>
  <c r="AJ106" i="2"/>
  <c r="AI106" i="2"/>
  <c r="AH106" i="2"/>
  <c r="AG106" i="2"/>
  <c r="AF106" i="2"/>
  <c r="AK105" i="2"/>
  <c r="AJ105" i="2"/>
  <c r="AI105" i="2"/>
  <c r="AH105" i="2"/>
  <c r="AG105" i="2"/>
  <c r="AF105" i="2"/>
  <c r="AK104" i="2"/>
  <c r="AJ104" i="2"/>
  <c r="AI104" i="2"/>
  <c r="AH104" i="2"/>
  <c r="AG104" i="2"/>
  <c r="AF104" i="2"/>
  <c r="AK103" i="2"/>
  <c r="AJ103" i="2"/>
  <c r="AI103" i="2"/>
  <c r="AH103" i="2"/>
  <c r="AG103" i="2"/>
  <c r="AF103" i="2"/>
  <c r="AK102" i="2"/>
  <c r="AJ102" i="2"/>
  <c r="AI102" i="2"/>
  <c r="AH102" i="2"/>
  <c r="AG102" i="2"/>
  <c r="AF102" i="2"/>
  <c r="AK101" i="2"/>
  <c r="AJ101" i="2"/>
  <c r="AI101" i="2"/>
  <c r="AH101" i="2"/>
  <c r="AG101" i="2"/>
  <c r="AF101" i="2"/>
  <c r="AK100" i="2"/>
  <c r="AJ100" i="2"/>
  <c r="AI100" i="2"/>
  <c r="AH100" i="2"/>
  <c r="AG100" i="2"/>
  <c r="AF100" i="2"/>
  <c r="AK99" i="2"/>
  <c r="AJ99" i="2"/>
  <c r="AI99" i="2"/>
  <c r="AH99" i="2"/>
  <c r="AG99" i="2"/>
  <c r="AF99" i="2"/>
  <c r="AK98" i="2"/>
  <c r="AJ98" i="2"/>
  <c r="AI98" i="2"/>
  <c r="AH98" i="2"/>
  <c r="AG98" i="2"/>
  <c r="AF98" i="2"/>
  <c r="AK97" i="2"/>
  <c r="AJ97" i="2"/>
  <c r="AI97" i="2"/>
  <c r="AH97" i="2"/>
  <c r="AG97" i="2"/>
  <c r="AF97" i="2"/>
  <c r="AK96" i="2"/>
  <c r="AJ96" i="2"/>
  <c r="AI96" i="2"/>
  <c r="AH96" i="2"/>
  <c r="AG96" i="2"/>
  <c r="AF96" i="2"/>
  <c r="AK95" i="2"/>
  <c r="AJ95" i="2"/>
  <c r="AI95" i="2"/>
  <c r="AH95" i="2"/>
  <c r="AG95" i="2"/>
  <c r="AF95" i="2"/>
  <c r="AK94" i="2"/>
  <c r="AJ94" i="2"/>
  <c r="AI94" i="2"/>
  <c r="AH94" i="2"/>
  <c r="AG94" i="2"/>
  <c r="AF94" i="2"/>
  <c r="AK93" i="2"/>
  <c r="AJ93" i="2"/>
  <c r="AI93" i="2"/>
  <c r="AH93" i="2"/>
  <c r="AG93" i="2"/>
  <c r="AF93" i="2"/>
  <c r="AK92" i="2"/>
  <c r="AJ92" i="2"/>
  <c r="AI92" i="2"/>
  <c r="AH92" i="2"/>
  <c r="AG92" i="2"/>
  <c r="AF92" i="2"/>
  <c r="AK91" i="2"/>
  <c r="AJ91" i="2"/>
  <c r="AI91" i="2"/>
  <c r="AH91" i="2"/>
  <c r="AG91" i="2"/>
  <c r="AF91" i="2"/>
  <c r="AK90" i="2"/>
  <c r="AJ90" i="2"/>
  <c r="AI90" i="2"/>
  <c r="AH90" i="2"/>
  <c r="AG90" i="2"/>
  <c r="AF90" i="2"/>
  <c r="AK89" i="2"/>
  <c r="AJ89" i="2"/>
  <c r="AI89" i="2"/>
  <c r="AH89" i="2"/>
  <c r="AG89" i="2"/>
  <c r="AF89" i="2"/>
  <c r="AK88" i="2"/>
  <c r="AJ88" i="2"/>
  <c r="AI88" i="2"/>
  <c r="AH88" i="2"/>
  <c r="AG88" i="2"/>
  <c r="AF88" i="2"/>
  <c r="AK87" i="2"/>
  <c r="AJ87" i="2"/>
  <c r="AI87" i="2"/>
  <c r="AH87" i="2"/>
  <c r="AG87" i="2"/>
  <c r="AF87" i="2"/>
  <c r="AK86" i="2"/>
  <c r="AJ86" i="2"/>
  <c r="AI86" i="2"/>
  <c r="AH86" i="2"/>
  <c r="AG86" i="2"/>
  <c r="AF86" i="2"/>
  <c r="AK85" i="2"/>
  <c r="AJ85" i="2"/>
  <c r="AI85" i="2"/>
  <c r="AH85" i="2"/>
  <c r="AG85" i="2"/>
  <c r="AF85" i="2"/>
  <c r="AK84" i="2"/>
  <c r="AJ84" i="2"/>
  <c r="AI84" i="2"/>
  <c r="AH84" i="2"/>
  <c r="AG84" i="2"/>
  <c r="AF84" i="2"/>
  <c r="AK83" i="2"/>
  <c r="AJ83" i="2"/>
  <c r="AI83" i="2"/>
  <c r="AH83" i="2"/>
  <c r="AG83" i="2"/>
  <c r="AF83" i="2"/>
  <c r="AK82" i="2"/>
  <c r="AJ82" i="2"/>
  <c r="AI82" i="2"/>
  <c r="AH82" i="2"/>
  <c r="AG82" i="2"/>
  <c r="AF82" i="2"/>
  <c r="AK81" i="2"/>
  <c r="AJ81" i="2"/>
  <c r="AI81" i="2"/>
  <c r="AH81" i="2"/>
  <c r="AG81" i="2"/>
  <c r="AF81" i="2"/>
  <c r="AK80" i="2"/>
  <c r="AJ80" i="2"/>
  <c r="AI80" i="2"/>
  <c r="AH80" i="2"/>
  <c r="AG80" i="2"/>
  <c r="AF80" i="2"/>
  <c r="AK79" i="2"/>
  <c r="AJ79" i="2"/>
  <c r="AI79" i="2"/>
  <c r="AH79" i="2"/>
  <c r="AG79" i="2"/>
  <c r="AF79" i="2"/>
  <c r="AK78" i="2"/>
  <c r="AJ78" i="2"/>
  <c r="AI78" i="2"/>
  <c r="AH78" i="2"/>
  <c r="AG78" i="2"/>
  <c r="AF78" i="2"/>
  <c r="AK77" i="2"/>
  <c r="AJ77" i="2"/>
  <c r="AI77" i="2"/>
  <c r="AH77" i="2"/>
  <c r="AG77" i="2"/>
  <c r="AF77" i="2"/>
  <c r="AK76" i="2"/>
  <c r="AJ76" i="2"/>
  <c r="AI76" i="2"/>
  <c r="AH76" i="2"/>
  <c r="AG76" i="2"/>
  <c r="AF76" i="2"/>
  <c r="AK75" i="2"/>
  <c r="AJ75" i="2"/>
  <c r="AI75" i="2"/>
  <c r="AH75" i="2"/>
  <c r="AG75" i="2"/>
  <c r="AF75" i="2"/>
  <c r="AK74" i="2"/>
  <c r="AJ74" i="2"/>
  <c r="AI74" i="2"/>
  <c r="AH74" i="2"/>
  <c r="AG74" i="2"/>
  <c r="AF74" i="2"/>
  <c r="AK73" i="2"/>
  <c r="AJ73" i="2"/>
  <c r="AI73" i="2"/>
  <c r="AH73" i="2"/>
  <c r="AG73" i="2"/>
  <c r="AF73" i="2"/>
  <c r="AK72" i="2"/>
  <c r="AJ72" i="2"/>
  <c r="AI72" i="2"/>
  <c r="AH72" i="2"/>
  <c r="AG72" i="2"/>
  <c r="AF72" i="2"/>
  <c r="AK71" i="2"/>
  <c r="AJ71" i="2"/>
  <c r="AI71" i="2"/>
  <c r="AH71" i="2"/>
  <c r="AG71" i="2"/>
  <c r="AF71" i="2"/>
  <c r="AK70" i="2"/>
  <c r="AJ70" i="2"/>
  <c r="AI70" i="2"/>
  <c r="AH70" i="2"/>
  <c r="AG70" i="2"/>
  <c r="AF70" i="2"/>
  <c r="AK69" i="2"/>
  <c r="AJ69" i="2"/>
  <c r="AI69" i="2"/>
  <c r="AH69" i="2"/>
  <c r="AG69" i="2"/>
  <c r="AF69" i="2"/>
  <c r="AK68" i="2"/>
  <c r="AJ68" i="2"/>
  <c r="AI68" i="2"/>
  <c r="AH68" i="2"/>
  <c r="AG68" i="2"/>
  <c r="AF68" i="2"/>
  <c r="AK67" i="2"/>
  <c r="AJ67" i="2"/>
  <c r="AI67" i="2"/>
  <c r="AH67" i="2"/>
  <c r="AG67" i="2"/>
  <c r="AF67" i="2"/>
  <c r="AK66" i="2"/>
  <c r="AJ66" i="2"/>
  <c r="AI66" i="2"/>
  <c r="AH66" i="2"/>
  <c r="AG66" i="2"/>
  <c r="AF66" i="2"/>
  <c r="AK65" i="2"/>
  <c r="AJ65" i="2"/>
  <c r="AI65" i="2"/>
  <c r="AH65" i="2"/>
  <c r="AG65" i="2"/>
  <c r="AF65" i="2"/>
  <c r="AK64" i="2"/>
  <c r="AJ64" i="2"/>
  <c r="AI64" i="2"/>
  <c r="AH64" i="2"/>
  <c r="AG64" i="2"/>
  <c r="AF64" i="2"/>
  <c r="AK63" i="2"/>
  <c r="AJ63" i="2"/>
  <c r="AI63" i="2"/>
  <c r="AH63" i="2"/>
  <c r="AG63" i="2"/>
  <c r="AF63" i="2"/>
  <c r="AK62" i="2"/>
  <c r="AJ62" i="2"/>
  <c r="AI62" i="2"/>
  <c r="AH62" i="2"/>
  <c r="AG62" i="2"/>
  <c r="AF62" i="2"/>
  <c r="AK61" i="2"/>
  <c r="AJ61" i="2"/>
  <c r="AI61" i="2"/>
  <c r="AH61" i="2"/>
  <c r="AG61" i="2"/>
  <c r="AF61" i="2"/>
  <c r="AK60" i="2"/>
  <c r="AJ60" i="2"/>
  <c r="AI60" i="2"/>
  <c r="AH60" i="2"/>
  <c r="AG60" i="2"/>
  <c r="AF60" i="2"/>
  <c r="AK59" i="2"/>
  <c r="AJ59" i="2"/>
  <c r="AI59" i="2"/>
  <c r="AH59" i="2"/>
  <c r="AG59" i="2"/>
  <c r="AF59" i="2"/>
  <c r="AK58" i="2"/>
  <c r="AJ58" i="2"/>
  <c r="AI58" i="2"/>
  <c r="AH58" i="2"/>
  <c r="AG58" i="2"/>
  <c r="AF58" i="2"/>
  <c r="AK57" i="2"/>
  <c r="AJ57" i="2"/>
  <c r="AI57" i="2"/>
  <c r="AH57" i="2"/>
  <c r="AG57" i="2"/>
  <c r="AF57" i="2"/>
  <c r="AK56" i="2"/>
  <c r="AJ56" i="2"/>
  <c r="AI56" i="2"/>
  <c r="AH56" i="2"/>
  <c r="AG56" i="2"/>
  <c r="AF56" i="2"/>
  <c r="AK55" i="2"/>
  <c r="AJ55" i="2"/>
  <c r="AI55" i="2"/>
  <c r="AH55" i="2"/>
  <c r="AG55" i="2"/>
  <c r="AF55" i="2"/>
  <c r="AK54" i="2"/>
  <c r="AJ54" i="2"/>
  <c r="AI54" i="2"/>
  <c r="AH54" i="2"/>
  <c r="AG54" i="2"/>
  <c r="AF54" i="2"/>
  <c r="AK53" i="2"/>
  <c r="AJ53" i="2"/>
  <c r="AI53" i="2"/>
  <c r="AH53" i="2"/>
  <c r="AG53" i="2"/>
  <c r="AF53" i="2"/>
  <c r="AK52" i="2"/>
  <c r="AJ52" i="2"/>
  <c r="AI52" i="2"/>
  <c r="AH52" i="2"/>
  <c r="AG52" i="2"/>
  <c r="AF52" i="2"/>
  <c r="AK51" i="2"/>
  <c r="AJ51" i="2"/>
  <c r="AI51" i="2"/>
  <c r="AH51" i="2"/>
  <c r="AG51" i="2"/>
  <c r="AF51" i="2"/>
  <c r="AK50" i="2"/>
  <c r="AJ50" i="2"/>
  <c r="AI50" i="2"/>
  <c r="AH50" i="2"/>
  <c r="AG50" i="2"/>
  <c r="AF50" i="2"/>
  <c r="AK49" i="2"/>
  <c r="AJ49" i="2"/>
  <c r="AI49" i="2"/>
  <c r="AH49" i="2"/>
  <c r="AG49" i="2"/>
  <c r="AF49" i="2"/>
  <c r="AK48" i="2"/>
  <c r="AJ48" i="2"/>
  <c r="AI48" i="2"/>
  <c r="AH48" i="2"/>
  <c r="AG48" i="2"/>
  <c r="AF48" i="2"/>
  <c r="AK47" i="2"/>
  <c r="AJ47" i="2"/>
  <c r="AI47" i="2"/>
  <c r="AH47" i="2"/>
  <c r="AG47" i="2"/>
  <c r="AF47" i="2"/>
  <c r="AK46" i="2"/>
  <c r="AJ46" i="2"/>
  <c r="AI46" i="2"/>
  <c r="AH46" i="2"/>
  <c r="AG46" i="2"/>
  <c r="AF46" i="2"/>
  <c r="AK45" i="2"/>
  <c r="AJ45" i="2"/>
  <c r="AI45" i="2"/>
  <c r="AH45" i="2"/>
  <c r="AG45" i="2"/>
  <c r="AF45" i="2"/>
  <c r="AK44" i="2"/>
  <c r="AJ44" i="2"/>
  <c r="AI44" i="2"/>
  <c r="AH44" i="2"/>
  <c r="AG44" i="2"/>
  <c r="AF44" i="2"/>
  <c r="AK43" i="2"/>
  <c r="AJ43" i="2"/>
  <c r="AI43" i="2"/>
  <c r="AH43" i="2"/>
  <c r="AG43" i="2"/>
  <c r="AF43" i="2"/>
  <c r="AK42" i="2"/>
  <c r="AJ42" i="2"/>
  <c r="AI42" i="2"/>
  <c r="AH42" i="2"/>
  <c r="AG42" i="2"/>
  <c r="AF42" i="2"/>
  <c r="AK41" i="2"/>
  <c r="AJ41" i="2"/>
  <c r="AI41" i="2"/>
  <c r="AH41" i="2"/>
  <c r="AG41" i="2"/>
  <c r="AF41" i="2"/>
  <c r="AK40" i="2"/>
  <c r="AJ40" i="2"/>
  <c r="AI40" i="2"/>
  <c r="AH40" i="2"/>
  <c r="AG40" i="2"/>
  <c r="AF40" i="2"/>
  <c r="AK39" i="2"/>
  <c r="AJ39" i="2"/>
  <c r="AI39" i="2"/>
  <c r="AH39" i="2"/>
  <c r="AG39" i="2"/>
  <c r="AF39" i="2"/>
  <c r="AK38" i="2"/>
  <c r="AJ38" i="2"/>
  <c r="AI38" i="2"/>
  <c r="AH38" i="2"/>
  <c r="AG38" i="2"/>
  <c r="AF38" i="2"/>
  <c r="AK37" i="2"/>
  <c r="AJ37" i="2"/>
  <c r="AI37" i="2"/>
  <c r="AH37" i="2"/>
  <c r="AG37" i="2"/>
  <c r="AF37" i="2"/>
  <c r="AK36" i="2"/>
  <c r="AJ36" i="2"/>
  <c r="AI36" i="2"/>
  <c r="AH36" i="2"/>
  <c r="AG36" i="2"/>
  <c r="AF36" i="2"/>
  <c r="AK35" i="2"/>
  <c r="AJ35" i="2"/>
  <c r="AI35" i="2"/>
  <c r="AH35" i="2"/>
  <c r="AG35" i="2"/>
  <c r="AF35" i="2"/>
  <c r="AK34" i="2"/>
  <c r="AJ34" i="2"/>
  <c r="AI34" i="2"/>
  <c r="AH34" i="2"/>
  <c r="AG34" i="2"/>
  <c r="AF34" i="2"/>
  <c r="AK33" i="2"/>
  <c r="AJ33" i="2"/>
  <c r="AI33" i="2"/>
  <c r="AH33" i="2"/>
  <c r="AG33" i="2"/>
  <c r="AF33" i="2"/>
  <c r="AK32" i="2"/>
  <c r="AJ32" i="2"/>
  <c r="AI32" i="2"/>
  <c r="AH32" i="2"/>
  <c r="AG32" i="2"/>
  <c r="AF32" i="2"/>
  <c r="AK31" i="2"/>
  <c r="AJ31" i="2"/>
  <c r="AI31" i="2"/>
  <c r="AH31" i="2"/>
  <c r="AG31" i="2"/>
  <c r="AF31" i="2"/>
  <c r="AK30" i="2"/>
  <c r="AJ30" i="2"/>
  <c r="AI30" i="2"/>
  <c r="AH30" i="2"/>
  <c r="AG30" i="2"/>
  <c r="AF30" i="2"/>
  <c r="AK29" i="2"/>
  <c r="AJ29" i="2"/>
  <c r="AI29" i="2"/>
  <c r="AH29" i="2"/>
  <c r="AG29" i="2"/>
  <c r="AF29" i="2"/>
  <c r="AK28" i="2"/>
  <c r="AJ28" i="2"/>
  <c r="AI28" i="2"/>
  <c r="AH28" i="2"/>
  <c r="AG28" i="2"/>
  <c r="AF28" i="2"/>
  <c r="AK27" i="2"/>
  <c r="AJ27" i="2"/>
  <c r="AI27" i="2"/>
  <c r="AH27" i="2"/>
  <c r="AG27" i="2"/>
  <c r="AF27" i="2"/>
  <c r="AK26" i="2"/>
  <c r="AJ26" i="2"/>
  <c r="AI26" i="2"/>
  <c r="AH26" i="2"/>
  <c r="AG26" i="2"/>
  <c r="AF26" i="2"/>
  <c r="AK25" i="2"/>
  <c r="AJ25" i="2"/>
  <c r="AI25" i="2"/>
  <c r="AH25" i="2"/>
  <c r="AG25" i="2"/>
  <c r="AF25" i="2"/>
  <c r="AK24" i="2"/>
  <c r="AJ24" i="2"/>
  <c r="AI24" i="2"/>
  <c r="AH24" i="2"/>
  <c r="AG24" i="2"/>
  <c r="AF24" i="2"/>
  <c r="AK23" i="2"/>
  <c r="AJ23" i="2"/>
  <c r="AI23" i="2"/>
  <c r="AH23" i="2"/>
  <c r="AG23" i="2"/>
  <c r="AF23" i="2"/>
  <c r="AK22" i="2"/>
  <c r="AJ22" i="2"/>
  <c r="AI22" i="2"/>
  <c r="AH22" i="2"/>
  <c r="AG22" i="2"/>
  <c r="AF22" i="2"/>
  <c r="AK21" i="2"/>
  <c r="AJ21" i="2"/>
  <c r="AI21" i="2"/>
  <c r="AH21" i="2"/>
  <c r="AG21" i="2"/>
  <c r="AF21" i="2"/>
  <c r="AK20" i="2"/>
  <c r="AJ20" i="2"/>
  <c r="AI20" i="2"/>
  <c r="AH20" i="2"/>
  <c r="AG20" i="2"/>
  <c r="AF20" i="2"/>
  <c r="AK19" i="2"/>
  <c r="AJ19" i="2"/>
  <c r="AI19" i="2"/>
  <c r="AH19" i="2"/>
  <c r="AG19" i="2"/>
  <c r="AF19" i="2"/>
  <c r="AK18" i="2"/>
  <c r="AJ18" i="2"/>
  <c r="AI18" i="2"/>
  <c r="AH18" i="2"/>
  <c r="AG18" i="2"/>
  <c r="AF18" i="2"/>
  <c r="AK17" i="2"/>
  <c r="AJ17" i="2"/>
  <c r="AI17" i="2"/>
  <c r="AH17" i="2"/>
  <c r="AG17" i="2"/>
  <c r="AF17" i="2"/>
  <c r="AK16" i="2"/>
  <c r="AJ16" i="2"/>
  <c r="AI16" i="2"/>
  <c r="AH16" i="2"/>
  <c r="AG16" i="2"/>
  <c r="AF16" i="2"/>
  <c r="AK15" i="2"/>
  <c r="AJ15" i="2"/>
  <c r="AI15" i="2"/>
  <c r="AH15" i="2"/>
  <c r="AG15" i="2"/>
  <c r="AF15" i="2"/>
  <c r="AK14" i="2"/>
  <c r="AJ14" i="2"/>
  <c r="AI14" i="2"/>
  <c r="AH14" i="2"/>
  <c r="AG14" i="2"/>
  <c r="AF14" i="2"/>
  <c r="AK13" i="2"/>
  <c r="AJ13" i="2"/>
  <c r="AI13" i="2"/>
  <c r="AH13" i="2"/>
  <c r="AG13" i="2"/>
  <c r="AF13" i="2"/>
  <c r="AK12" i="2"/>
  <c r="AJ12" i="2"/>
  <c r="AI12" i="2"/>
  <c r="AH12" i="2"/>
  <c r="AG12" i="2"/>
  <c r="AF12" i="2"/>
  <c r="AK11" i="2"/>
  <c r="AJ11" i="2"/>
  <c r="AI11" i="2"/>
  <c r="AH11" i="2"/>
  <c r="AG11" i="2"/>
  <c r="AF11" i="2"/>
  <c r="AK10" i="2"/>
  <c r="AJ10" i="2"/>
  <c r="AI10" i="2"/>
  <c r="AH10" i="2"/>
  <c r="AG10" i="2"/>
  <c r="AF10" i="2"/>
  <c r="AK9" i="2"/>
  <c r="AJ9" i="2"/>
  <c r="AI9" i="2"/>
  <c r="AH9" i="2"/>
  <c r="AG9" i="2"/>
  <c r="AF9" i="2"/>
  <c r="AK8" i="2"/>
  <c r="AJ8" i="2"/>
  <c r="AI8" i="2"/>
  <c r="AH8" i="2"/>
  <c r="AG8" i="2"/>
  <c r="AF8" i="2"/>
  <c r="AK7" i="2"/>
  <c r="AJ7" i="2"/>
  <c r="AI7" i="2"/>
  <c r="AH7" i="2"/>
  <c r="AG7" i="2"/>
  <c r="AF7" i="2"/>
  <c r="AE150" i="1"/>
  <c r="AD150" i="1"/>
  <c r="AC150" i="1"/>
  <c r="AB150" i="1"/>
  <c r="AA150" i="1"/>
  <c r="Z150" i="1"/>
  <c r="AE149" i="1"/>
  <c r="AD149" i="1"/>
  <c r="AC149" i="1"/>
  <c r="AB149" i="1"/>
  <c r="AA149" i="1"/>
  <c r="Z149" i="1"/>
  <c r="AE148" i="1"/>
  <c r="AD148" i="1"/>
  <c r="AC148" i="1"/>
  <c r="AB148" i="1"/>
  <c r="AA148" i="1"/>
  <c r="Z148" i="1"/>
  <c r="AE147" i="1"/>
  <c r="AD147" i="1"/>
  <c r="AC147" i="1"/>
  <c r="AB147" i="1"/>
  <c r="AA147" i="1"/>
  <c r="Z147" i="1"/>
  <c r="AE146" i="1"/>
  <c r="AD146" i="1"/>
  <c r="AC146" i="1"/>
  <c r="AB146" i="1"/>
  <c r="AA146" i="1"/>
  <c r="Z146" i="1"/>
  <c r="AE145" i="1"/>
  <c r="AD145" i="1"/>
  <c r="AC145" i="1"/>
  <c r="AB145" i="1"/>
  <c r="AA145" i="1"/>
  <c r="Z145" i="1"/>
  <c r="AE144" i="1"/>
  <c r="AD144" i="1"/>
  <c r="AC144" i="1"/>
  <c r="AB144" i="1"/>
  <c r="AA144" i="1"/>
  <c r="Z144" i="1"/>
  <c r="AE143" i="1"/>
  <c r="AD143" i="1"/>
  <c r="AC143" i="1"/>
  <c r="AB143" i="1"/>
  <c r="AA143" i="1"/>
  <c r="Z143" i="1"/>
  <c r="AE142" i="1"/>
  <c r="AD142" i="1"/>
  <c r="AC142" i="1"/>
  <c r="AB142" i="1"/>
  <c r="AA142" i="1"/>
  <c r="Z142" i="1"/>
  <c r="AE141" i="1"/>
  <c r="AD141" i="1"/>
  <c r="AC141" i="1"/>
  <c r="AB141" i="1"/>
  <c r="AA141" i="1"/>
  <c r="Z141" i="1"/>
  <c r="AE140" i="1"/>
  <c r="AD140" i="1"/>
  <c r="AC140" i="1"/>
  <c r="AB140" i="1"/>
  <c r="AA140" i="1"/>
  <c r="Z140" i="1"/>
  <c r="AE139" i="1"/>
  <c r="AD139" i="1"/>
  <c r="AC139" i="1"/>
  <c r="AB139" i="1"/>
  <c r="AA139" i="1"/>
  <c r="Z139" i="1"/>
  <c r="AE138" i="1"/>
  <c r="AD138" i="1"/>
  <c r="AC138" i="1"/>
  <c r="AB138" i="1"/>
  <c r="AA138" i="1"/>
  <c r="Z138" i="1"/>
  <c r="AE137" i="1"/>
  <c r="AD137" i="1"/>
  <c r="AC137" i="1"/>
  <c r="AB137" i="1"/>
  <c r="AA137" i="1"/>
  <c r="Z137" i="1"/>
  <c r="AE136" i="1"/>
  <c r="AD136" i="1"/>
  <c r="AC136" i="1"/>
  <c r="AB136" i="1"/>
  <c r="AA136" i="1"/>
  <c r="Z136" i="1"/>
  <c r="AE135" i="1"/>
  <c r="AD135" i="1"/>
  <c r="AC135" i="1"/>
  <c r="AB135" i="1"/>
  <c r="AA135" i="1"/>
  <c r="Z135" i="1"/>
  <c r="AE134" i="1"/>
  <c r="AD134" i="1"/>
  <c r="AC134" i="1"/>
  <c r="AB134" i="1"/>
  <c r="AA134" i="1"/>
  <c r="Z134" i="1"/>
  <c r="AE133" i="1"/>
  <c r="AD133" i="1"/>
  <c r="AC133" i="1"/>
  <c r="AB133" i="1"/>
  <c r="AA133" i="1"/>
  <c r="Z133" i="1"/>
  <c r="AE132" i="1"/>
  <c r="AD132" i="1"/>
  <c r="AC132" i="1"/>
  <c r="AB132" i="1"/>
  <c r="AA132" i="1"/>
  <c r="Z132" i="1"/>
  <c r="AE131" i="1"/>
  <c r="AD131" i="1"/>
  <c r="AC131" i="1"/>
  <c r="AB131" i="1"/>
  <c r="AA131" i="1"/>
  <c r="Z131" i="1"/>
  <c r="AE130" i="1"/>
  <c r="AD130" i="1"/>
  <c r="AC130" i="1"/>
  <c r="AB130" i="1"/>
  <c r="AA130" i="1"/>
  <c r="Z130" i="1"/>
  <c r="AE129" i="1"/>
  <c r="AD129" i="1"/>
  <c r="AC129" i="1"/>
  <c r="AB129" i="1"/>
  <c r="AA129" i="1"/>
  <c r="Z129" i="1"/>
  <c r="AE128" i="1"/>
  <c r="AD128" i="1"/>
  <c r="AC128" i="1"/>
  <c r="AB128" i="1"/>
  <c r="AA128" i="1"/>
  <c r="Z128" i="1"/>
  <c r="AE127" i="1"/>
  <c r="AD127" i="1"/>
  <c r="AC127" i="1"/>
  <c r="AB127" i="1"/>
  <c r="AA127" i="1"/>
  <c r="Z127" i="1"/>
  <c r="AE126" i="1"/>
  <c r="AD126" i="1"/>
  <c r="AC126" i="1"/>
  <c r="AB126" i="1"/>
  <c r="AA126" i="1"/>
  <c r="Z126" i="1"/>
  <c r="AE125" i="1"/>
  <c r="AD125" i="1"/>
  <c r="AC125" i="1"/>
  <c r="AB125" i="1"/>
  <c r="AA125" i="1"/>
  <c r="Z125" i="1"/>
  <c r="AE124" i="1"/>
  <c r="AD124" i="1"/>
  <c r="AC124" i="1"/>
  <c r="AB124" i="1"/>
  <c r="AA124" i="1"/>
  <c r="Z124" i="1"/>
  <c r="AE123" i="1"/>
  <c r="AD123" i="1"/>
  <c r="AC123" i="1"/>
  <c r="AB123" i="1"/>
  <c r="AA123" i="1"/>
  <c r="Z123" i="1"/>
  <c r="AE122" i="1"/>
  <c r="AD122" i="1"/>
  <c r="AC122" i="1"/>
  <c r="AB122" i="1"/>
  <c r="AA122" i="1"/>
  <c r="Z122" i="1"/>
  <c r="AE121" i="1"/>
  <c r="AD121" i="1"/>
  <c r="AC121" i="1"/>
  <c r="AB121" i="1"/>
  <c r="AA121" i="1"/>
  <c r="Z121" i="1"/>
  <c r="AE120" i="1"/>
  <c r="AD120" i="1"/>
  <c r="AC120" i="1"/>
  <c r="AB120" i="1"/>
  <c r="AA120" i="1"/>
  <c r="Z120" i="1"/>
  <c r="AE119" i="1"/>
  <c r="AD119" i="1"/>
  <c r="AC119" i="1"/>
  <c r="AB119" i="1"/>
  <c r="AA119" i="1"/>
  <c r="Z119" i="1"/>
  <c r="AE118" i="1"/>
  <c r="AD118" i="1"/>
  <c r="AC118" i="1"/>
  <c r="AB118" i="1"/>
  <c r="AA118" i="1"/>
  <c r="Z118" i="1"/>
  <c r="AE117" i="1"/>
  <c r="AD117" i="1"/>
  <c r="AC117" i="1"/>
  <c r="AB117" i="1"/>
  <c r="AA117" i="1"/>
  <c r="Z117" i="1"/>
  <c r="AE116" i="1"/>
  <c r="AD116" i="1"/>
  <c r="AC116" i="1"/>
  <c r="AB116" i="1"/>
  <c r="AA116" i="1"/>
  <c r="Z116" i="1"/>
  <c r="AE115" i="1"/>
  <c r="AD115" i="1"/>
  <c r="AC115" i="1"/>
  <c r="AB115" i="1"/>
  <c r="AA115" i="1"/>
  <c r="Z115" i="1"/>
  <c r="AE114" i="1"/>
  <c r="AD114" i="1"/>
  <c r="AC114" i="1"/>
  <c r="AB114" i="1"/>
  <c r="AA114" i="1"/>
  <c r="Z114" i="1"/>
  <c r="AE113" i="1"/>
  <c r="AD113" i="1"/>
  <c r="AC113" i="1"/>
  <c r="AB113" i="1"/>
  <c r="AA113" i="1"/>
  <c r="Z113" i="1"/>
  <c r="AE112" i="1"/>
  <c r="AD112" i="1"/>
  <c r="AC112" i="1"/>
  <c r="AB112" i="1"/>
  <c r="AA112" i="1"/>
  <c r="Z112" i="1"/>
  <c r="AE111" i="1"/>
  <c r="AD111" i="1"/>
  <c r="AC111" i="1"/>
  <c r="AB111" i="1"/>
  <c r="AA111" i="1"/>
  <c r="Z111" i="1"/>
  <c r="AE110" i="1"/>
  <c r="AD110" i="1"/>
  <c r="AC110" i="1"/>
  <c r="AB110" i="1"/>
  <c r="AA110" i="1"/>
  <c r="Z110" i="1"/>
  <c r="AE109" i="1"/>
  <c r="AD109" i="1"/>
  <c r="AC109" i="1"/>
  <c r="AB109" i="1"/>
  <c r="AA109" i="1"/>
  <c r="Z109" i="1"/>
  <c r="AE108" i="1"/>
  <c r="AD108" i="1"/>
  <c r="AC108" i="1"/>
  <c r="AB108" i="1"/>
  <c r="AA108" i="1"/>
  <c r="Z108" i="1"/>
  <c r="AE107" i="1"/>
  <c r="AD107" i="1"/>
  <c r="AC107" i="1"/>
  <c r="AB107" i="1"/>
  <c r="AA107" i="1"/>
  <c r="Z107" i="1"/>
  <c r="AE106" i="1"/>
  <c r="AD106" i="1"/>
  <c r="AC106" i="1"/>
  <c r="AB106" i="1"/>
  <c r="AA106" i="1"/>
  <c r="Z106" i="1"/>
  <c r="AE105" i="1"/>
  <c r="AD105" i="1"/>
  <c r="AC105" i="1"/>
  <c r="AB105" i="1"/>
  <c r="AA105" i="1"/>
  <c r="Z105" i="1"/>
  <c r="AE104" i="1"/>
  <c r="AD104" i="1"/>
  <c r="AC104" i="1"/>
  <c r="AB104" i="1"/>
  <c r="AA104" i="1"/>
  <c r="Z104" i="1"/>
  <c r="AE103" i="1"/>
  <c r="AD103" i="1"/>
  <c r="AC103" i="1"/>
  <c r="AB103" i="1"/>
  <c r="AA103" i="1"/>
  <c r="Z103" i="1"/>
  <c r="AE102" i="1"/>
  <c r="AD102" i="1"/>
  <c r="AC102" i="1"/>
  <c r="AB102" i="1"/>
  <c r="AA102" i="1"/>
  <c r="Z102" i="1"/>
  <c r="AE101" i="1"/>
  <c r="AD101" i="1"/>
  <c r="AC101" i="1"/>
  <c r="AB101" i="1"/>
  <c r="AA101" i="1"/>
  <c r="Z101" i="1"/>
  <c r="AE100" i="1"/>
  <c r="AD100" i="1"/>
  <c r="AC100" i="1"/>
  <c r="AB100" i="1"/>
  <c r="AA100" i="1"/>
  <c r="Z100" i="1"/>
  <c r="AE99" i="1"/>
  <c r="AD99" i="1"/>
  <c r="AC99" i="1"/>
  <c r="AB99" i="1"/>
  <c r="AA99" i="1"/>
  <c r="Z99" i="1"/>
  <c r="AE98" i="1"/>
  <c r="AD98" i="1"/>
  <c r="AC98" i="1"/>
  <c r="AB98" i="1"/>
  <c r="AA98" i="1"/>
  <c r="Z98" i="1"/>
  <c r="AE97" i="1"/>
  <c r="AD97" i="1"/>
  <c r="AC97" i="1"/>
  <c r="AB97" i="1"/>
  <c r="AA97" i="1"/>
  <c r="Z97" i="1"/>
  <c r="AE96" i="1"/>
  <c r="AD96" i="1"/>
  <c r="AC96" i="1"/>
  <c r="AB96" i="1"/>
  <c r="AA96" i="1"/>
  <c r="Z96" i="1"/>
  <c r="AE95" i="1"/>
  <c r="AD95" i="1"/>
  <c r="AC95" i="1"/>
  <c r="AB95" i="1"/>
  <c r="AA95" i="1"/>
  <c r="Z95" i="1"/>
  <c r="AE94" i="1"/>
  <c r="AD94" i="1"/>
  <c r="AC94" i="1"/>
  <c r="AB94" i="1"/>
  <c r="AA94" i="1"/>
  <c r="Z94" i="1"/>
  <c r="AE93" i="1"/>
  <c r="AD93" i="1"/>
  <c r="AC93" i="1"/>
  <c r="AB93" i="1"/>
  <c r="AA93" i="1"/>
  <c r="Z93" i="1"/>
  <c r="AE92" i="1"/>
  <c r="AD92" i="1"/>
  <c r="AC92" i="1"/>
  <c r="AB92" i="1"/>
  <c r="AA92" i="1"/>
  <c r="Z92" i="1"/>
  <c r="AE91" i="1"/>
  <c r="AD91" i="1"/>
  <c r="AC91" i="1"/>
  <c r="AB91" i="1"/>
  <c r="AA91" i="1"/>
  <c r="Z91" i="1"/>
  <c r="AE90" i="1"/>
  <c r="AD90" i="1"/>
  <c r="AC90" i="1"/>
  <c r="AB90" i="1"/>
  <c r="AA90" i="1"/>
  <c r="Z90" i="1"/>
  <c r="AE89" i="1"/>
  <c r="AD89" i="1"/>
  <c r="AC89" i="1"/>
  <c r="AB89" i="1"/>
  <c r="AA89" i="1"/>
  <c r="Z89" i="1"/>
  <c r="AE88" i="1"/>
  <c r="AD88" i="1"/>
  <c r="AC88" i="1"/>
  <c r="AB88" i="1"/>
  <c r="AA88" i="1"/>
  <c r="Z88" i="1"/>
  <c r="AE87" i="1"/>
  <c r="AD87" i="1"/>
  <c r="AC87" i="1"/>
  <c r="AB87" i="1"/>
  <c r="AA87" i="1"/>
  <c r="Z87" i="1"/>
  <c r="AE86" i="1"/>
  <c r="AD86" i="1"/>
  <c r="AC86" i="1"/>
  <c r="AB86" i="1"/>
  <c r="AA86" i="1"/>
  <c r="Z86" i="1"/>
  <c r="AE85" i="1"/>
  <c r="AD85" i="1"/>
  <c r="AC85" i="1"/>
  <c r="AB85" i="1"/>
  <c r="AA85" i="1"/>
  <c r="Z85" i="1"/>
  <c r="AE84" i="1"/>
  <c r="AD84" i="1"/>
  <c r="AC84" i="1"/>
  <c r="AB84" i="1"/>
  <c r="AA84" i="1"/>
  <c r="Z84" i="1"/>
  <c r="AE83" i="1"/>
  <c r="AD83" i="1"/>
  <c r="AC83" i="1"/>
  <c r="AB83" i="1"/>
  <c r="AA83" i="1"/>
  <c r="Z83" i="1"/>
  <c r="AE82" i="1"/>
  <c r="AD82" i="1"/>
  <c r="AC82" i="1"/>
  <c r="AB82" i="1"/>
  <c r="AA82" i="1"/>
  <c r="Z82" i="1"/>
  <c r="AE81" i="1"/>
  <c r="AD81" i="1"/>
  <c r="AC81" i="1"/>
  <c r="AB81" i="1"/>
  <c r="AA81" i="1"/>
  <c r="Z81" i="1"/>
  <c r="AE80" i="1"/>
  <c r="AD80" i="1"/>
  <c r="AC80" i="1"/>
  <c r="AB80" i="1"/>
  <c r="AA80" i="1"/>
  <c r="Z80" i="1"/>
  <c r="AE79" i="1"/>
  <c r="AD79" i="1"/>
  <c r="AC79" i="1"/>
  <c r="AB79" i="1"/>
  <c r="AA79" i="1"/>
  <c r="Z79" i="1"/>
  <c r="AE78" i="1"/>
  <c r="AD78" i="1"/>
  <c r="AC78" i="1"/>
  <c r="AB78" i="1"/>
  <c r="AA78" i="1"/>
  <c r="Z78" i="1"/>
  <c r="AE77" i="1"/>
  <c r="AD77" i="1"/>
  <c r="AC77" i="1"/>
  <c r="AB77" i="1"/>
  <c r="AA77" i="1"/>
  <c r="Z77" i="1"/>
  <c r="AE76" i="1"/>
  <c r="AD76" i="1"/>
  <c r="AC76" i="1"/>
  <c r="AB76" i="1"/>
  <c r="AA76" i="1"/>
  <c r="Z76" i="1"/>
  <c r="AE75" i="1"/>
  <c r="AD75" i="1"/>
  <c r="AC75" i="1"/>
  <c r="AB75" i="1"/>
  <c r="AA75" i="1"/>
  <c r="Z75" i="1"/>
  <c r="AE74" i="1"/>
  <c r="AD74" i="1"/>
  <c r="AC74" i="1"/>
  <c r="AB74" i="1"/>
  <c r="AA74" i="1"/>
  <c r="Z74" i="1"/>
  <c r="AE73" i="1"/>
  <c r="AD73" i="1"/>
  <c r="AC73" i="1"/>
  <c r="AB73" i="1"/>
  <c r="AA73" i="1"/>
  <c r="Z73" i="1"/>
  <c r="AE72" i="1"/>
  <c r="AD72" i="1"/>
  <c r="AC72" i="1"/>
  <c r="AB72" i="1"/>
  <c r="AA72" i="1"/>
  <c r="Z72" i="1"/>
  <c r="AE71" i="1"/>
  <c r="AD71" i="1"/>
  <c r="AC71" i="1"/>
  <c r="AB71" i="1"/>
  <c r="AA71" i="1"/>
  <c r="Z71" i="1"/>
  <c r="AE70" i="1"/>
  <c r="AD70" i="1"/>
  <c r="AC70" i="1"/>
  <c r="AB70" i="1"/>
  <c r="AA70" i="1"/>
  <c r="Z70" i="1"/>
  <c r="AE69" i="1"/>
  <c r="AD69" i="1"/>
  <c r="AC69" i="1"/>
  <c r="AB69" i="1"/>
  <c r="AA69" i="1"/>
  <c r="Z69" i="1"/>
  <c r="AE68" i="1"/>
  <c r="AD68" i="1"/>
  <c r="AC68" i="1"/>
  <c r="AB68" i="1"/>
  <c r="AA68" i="1"/>
  <c r="Z68" i="1"/>
  <c r="AE67" i="1"/>
  <c r="AD67" i="1"/>
  <c r="AC67" i="1"/>
  <c r="AB67" i="1"/>
  <c r="AA67" i="1"/>
  <c r="Z67" i="1"/>
  <c r="AE66" i="1"/>
  <c r="AD66" i="1"/>
  <c r="AC66" i="1"/>
  <c r="AB66" i="1"/>
  <c r="AA66" i="1"/>
  <c r="Z66" i="1"/>
  <c r="AE65" i="1"/>
  <c r="AD65" i="1"/>
  <c r="AC65" i="1"/>
  <c r="AB65" i="1"/>
  <c r="AA65" i="1"/>
  <c r="Z65" i="1"/>
  <c r="AE64" i="1"/>
  <c r="AD64" i="1"/>
  <c r="AC64" i="1"/>
  <c r="AB64" i="1"/>
  <c r="AA64" i="1"/>
  <c r="Z64" i="1"/>
  <c r="AE63" i="1"/>
  <c r="AD63" i="1"/>
  <c r="AC63" i="1"/>
  <c r="AB63" i="1"/>
  <c r="AA63" i="1"/>
  <c r="Z63" i="1"/>
  <c r="AE62" i="1"/>
  <c r="AD62" i="1"/>
  <c r="AC62" i="1"/>
  <c r="AB62" i="1"/>
  <c r="AA62" i="1"/>
  <c r="Z62" i="1"/>
  <c r="AE61" i="1"/>
  <c r="AD61" i="1"/>
  <c r="AC61" i="1"/>
  <c r="AB61" i="1"/>
  <c r="AA61" i="1"/>
  <c r="Z61" i="1"/>
  <c r="AE60" i="1"/>
  <c r="AD60" i="1"/>
  <c r="AC60" i="1"/>
  <c r="AB60" i="1"/>
  <c r="AA60" i="1"/>
  <c r="Z60" i="1"/>
  <c r="AE59" i="1"/>
  <c r="AD59" i="1"/>
  <c r="AC59" i="1"/>
  <c r="AB59" i="1"/>
  <c r="AA59" i="1"/>
  <c r="Z59" i="1"/>
  <c r="AE58" i="1"/>
  <c r="AD58" i="1"/>
  <c r="AC58" i="1"/>
  <c r="AB58" i="1"/>
  <c r="AA58" i="1"/>
  <c r="Z58" i="1"/>
  <c r="AE57" i="1"/>
  <c r="AD57" i="1"/>
  <c r="AC57" i="1"/>
  <c r="AB57" i="1"/>
  <c r="AA57" i="1"/>
  <c r="Z57" i="1"/>
  <c r="AE56" i="1"/>
  <c r="AD56" i="1"/>
  <c r="AC56" i="1"/>
  <c r="AB56" i="1"/>
  <c r="AA56" i="1"/>
  <c r="Z56" i="1"/>
  <c r="AE55" i="1"/>
  <c r="AD55" i="1"/>
  <c r="AC55" i="1"/>
  <c r="AB55" i="1"/>
  <c r="AA55" i="1"/>
  <c r="Z55" i="1"/>
  <c r="AE54" i="1"/>
  <c r="AD54" i="1"/>
  <c r="AC54" i="1"/>
  <c r="AB54" i="1"/>
  <c r="AA54" i="1"/>
  <c r="Z54" i="1"/>
  <c r="AE53" i="1"/>
  <c r="AD53" i="1"/>
  <c r="AC53" i="1"/>
  <c r="AB53" i="1"/>
  <c r="AA53" i="1"/>
  <c r="Z53" i="1"/>
  <c r="AE52" i="1"/>
  <c r="AD52" i="1"/>
  <c r="AC52" i="1"/>
  <c r="AB52" i="1"/>
  <c r="AA52" i="1"/>
  <c r="Z52" i="1"/>
  <c r="AE51" i="1"/>
  <c r="AD51" i="1"/>
  <c r="AC51" i="1"/>
  <c r="AB51" i="1"/>
  <c r="AA51" i="1"/>
  <c r="Z51" i="1"/>
  <c r="AE50" i="1"/>
  <c r="AD50" i="1"/>
  <c r="AC50" i="1"/>
  <c r="AB50" i="1"/>
  <c r="AA50" i="1"/>
  <c r="Z50" i="1"/>
  <c r="AE49" i="1"/>
  <c r="AD49" i="1"/>
  <c r="AC49" i="1"/>
  <c r="AB49" i="1"/>
  <c r="AA49" i="1"/>
  <c r="Z49" i="1"/>
  <c r="AE48" i="1"/>
  <c r="AD48" i="1"/>
  <c r="AC48" i="1"/>
  <c r="AB48" i="1"/>
  <c r="AA48" i="1"/>
  <c r="Z48" i="1"/>
  <c r="AE47" i="1"/>
  <c r="AD47" i="1"/>
  <c r="AC47" i="1"/>
  <c r="AB47" i="1"/>
  <c r="AA47" i="1"/>
  <c r="Z47" i="1"/>
  <c r="AE46" i="1"/>
  <c r="AD46" i="1"/>
  <c r="AC46" i="1"/>
  <c r="AB46" i="1"/>
  <c r="AA46" i="1"/>
  <c r="Z46" i="1"/>
  <c r="AE45" i="1"/>
  <c r="AD45" i="1"/>
  <c r="AC45" i="1"/>
  <c r="AB45" i="1"/>
  <c r="AA45" i="1"/>
  <c r="Z45" i="1"/>
  <c r="AE44" i="1"/>
  <c r="AD44" i="1"/>
  <c r="AC44" i="1"/>
  <c r="AB44" i="1"/>
  <c r="AA44" i="1"/>
  <c r="Z44" i="1"/>
  <c r="AE43" i="1"/>
  <c r="AD43" i="1"/>
  <c r="AC43" i="1"/>
  <c r="AB43" i="1"/>
  <c r="AA43" i="1"/>
  <c r="Z43" i="1"/>
  <c r="AE42" i="1"/>
  <c r="AD42" i="1"/>
  <c r="AC42" i="1"/>
  <c r="AB42" i="1"/>
  <c r="AA42" i="1"/>
  <c r="Z42" i="1"/>
  <c r="AE41" i="1"/>
  <c r="AD41" i="1"/>
  <c r="AC41" i="1"/>
  <c r="AB41" i="1"/>
  <c r="AA41" i="1"/>
  <c r="Z41" i="1"/>
  <c r="AE40" i="1"/>
  <c r="AD40" i="1"/>
  <c r="AC40" i="1"/>
  <c r="AB40" i="1"/>
  <c r="AA40" i="1"/>
  <c r="Z40" i="1"/>
  <c r="AE39" i="1"/>
  <c r="AD39" i="1"/>
  <c r="AC39" i="1"/>
  <c r="AB39" i="1"/>
  <c r="AA39" i="1"/>
  <c r="Z39" i="1"/>
  <c r="AE38" i="1"/>
  <c r="AD38" i="1"/>
  <c r="AC38" i="1"/>
  <c r="AB38" i="1"/>
  <c r="AA38" i="1"/>
  <c r="Z38" i="1"/>
  <c r="AE37" i="1"/>
  <c r="AD37" i="1"/>
  <c r="AC37" i="1"/>
  <c r="AB37" i="1"/>
  <c r="AA37" i="1"/>
  <c r="Z37" i="1"/>
  <c r="AE36" i="1"/>
  <c r="AD36" i="1"/>
  <c r="AC36" i="1"/>
  <c r="AB36" i="1"/>
  <c r="AA36" i="1"/>
  <c r="Z36" i="1"/>
  <c r="AE35" i="1"/>
  <c r="AD35" i="1"/>
  <c r="AC35" i="1"/>
  <c r="AB35" i="1"/>
  <c r="AA35" i="1"/>
  <c r="Z35" i="1"/>
  <c r="AE34" i="1"/>
  <c r="AD34" i="1"/>
  <c r="AC34" i="1"/>
  <c r="AB34" i="1"/>
  <c r="AA34" i="1"/>
  <c r="Z34" i="1"/>
  <c r="AE33" i="1"/>
  <c r="AD33" i="1"/>
  <c r="AC33" i="1"/>
  <c r="AB33" i="1"/>
  <c r="AA33" i="1"/>
  <c r="Z33" i="1"/>
  <c r="AE32" i="1"/>
  <c r="AD32" i="1"/>
  <c r="AC32" i="1"/>
  <c r="AB32" i="1"/>
  <c r="AA32" i="1"/>
  <c r="Z32" i="1"/>
  <c r="AE31" i="1"/>
  <c r="AD31" i="1"/>
  <c r="AC31" i="1"/>
  <c r="AB31" i="1"/>
  <c r="AA31" i="1"/>
  <c r="Z31" i="1"/>
  <c r="AE30" i="1"/>
  <c r="AD30" i="1"/>
  <c r="AC30" i="1"/>
  <c r="AB30" i="1"/>
  <c r="AA30" i="1"/>
  <c r="Z30" i="1"/>
  <c r="AE29" i="1"/>
  <c r="AD29" i="1"/>
  <c r="AC29" i="1"/>
  <c r="AB29" i="1"/>
  <c r="AA29" i="1"/>
  <c r="Z29" i="1"/>
  <c r="AE28" i="1"/>
  <c r="AD28" i="1"/>
  <c r="AC28" i="1"/>
  <c r="AB28" i="1"/>
  <c r="AA28" i="1"/>
  <c r="Z28" i="1"/>
  <c r="AE27" i="1"/>
  <c r="AD27" i="1"/>
  <c r="AC27" i="1"/>
  <c r="AB27" i="1"/>
  <c r="AA27" i="1"/>
  <c r="Z27" i="1"/>
  <c r="AE26" i="1"/>
  <c r="AD26" i="1"/>
  <c r="AC26" i="1"/>
  <c r="AB26" i="1"/>
  <c r="AA26" i="1"/>
  <c r="Z26" i="1"/>
  <c r="AE25" i="1"/>
  <c r="AD25" i="1"/>
  <c r="AC25" i="1"/>
  <c r="AB25" i="1"/>
  <c r="AA25" i="1"/>
  <c r="Z25" i="1"/>
  <c r="AE24" i="1"/>
  <c r="AD24" i="1"/>
  <c r="AC24" i="1"/>
  <c r="AB24" i="1"/>
  <c r="AA24" i="1"/>
  <c r="Z24" i="1"/>
  <c r="AE23" i="1"/>
  <c r="AD23" i="1"/>
  <c r="AC23" i="1"/>
  <c r="AB23" i="1"/>
  <c r="AA23" i="1"/>
  <c r="Z23" i="1"/>
  <c r="AE22" i="1"/>
  <c r="AD22" i="1"/>
  <c r="AC22" i="1"/>
  <c r="AB22" i="1"/>
  <c r="AA22" i="1"/>
  <c r="Z22" i="1"/>
  <c r="AE21" i="1"/>
  <c r="AD21" i="1"/>
  <c r="AC21" i="1"/>
  <c r="AB21" i="1"/>
  <c r="AA21" i="1"/>
  <c r="Z21" i="1"/>
  <c r="AE20" i="1"/>
  <c r="AD20" i="1"/>
  <c r="AC20" i="1"/>
  <c r="AB20" i="1"/>
  <c r="AA20" i="1"/>
  <c r="Z20" i="1"/>
  <c r="AE19" i="1"/>
  <c r="AD19" i="1"/>
  <c r="AC19" i="1"/>
  <c r="AB19" i="1"/>
  <c r="AA19" i="1"/>
  <c r="Z19" i="1"/>
  <c r="AE18" i="1"/>
  <c r="AD18" i="1"/>
  <c r="AC18" i="1"/>
  <c r="AB18" i="1"/>
  <c r="AA18" i="1"/>
  <c r="Z18" i="1"/>
  <c r="AE17" i="1"/>
  <c r="AD17" i="1"/>
  <c r="AC17" i="1"/>
  <c r="AB17" i="1"/>
  <c r="AA17" i="1"/>
  <c r="Z17" i="1"/>
  <c r="AE16" i="1"/>
  <c r="AD16" i="1"/>
  <c r="AC16" i="1"/>
  <c r="AB16" i="1"/>
  <c r="AA16" i="1"/>
  <c r="Z16" i="1"/>
  <c r="AE15" i="1"/>
  <c r="AD15" i="1"/>
  <c r="AC15" i="1"/>
  <c r="AB15" i="1"/>
  <c r="AA15" i="1"/>
  <c r="Z15" i="1"/>
  <c r="AE14" i="1"/>
  <c r="AD14" i="1"/>
  <c r="AC14" i="1"/>
  <c r="AB14" i="1"/>
  <c r="AA14" i="1"/>
  <c r="Z14" i="1"/>
  <c r="AE13" i="1"/>
  <c r="AD13" i="1"/>
  <c r="AC13" i="1"/>
  <c r="AB13" i="1"/>
  <c r="AA13" i="1"/>
  <c r="Z13" i="1"/>
  <c r="AE12" i="1"/>
  <c r="AD12" i="1"/>
  <c r="AC12" i="1"/>
  <c r="AB12" i="1"/>
  <c r="AA12" i="1"/>
  <c r="Z12" i="1"/>
  <c r="AE11" i="1"/>
  <c r="AD11" i="1"/>
  <c r="AC11" i="1"/>
  <c r="AB11" i="1"/>
  <c r="AA11" i="1"/>
  <c r="Z11" i="1"/>
  <c r="AE10" i="1"/>
  <c r="AD10" i="1"/>
  <c r="AC10" i="1"/>
  <c r="AB10" i="1"/>
  <c r="AA10" i="1"/>
  <c r="Z10" i="1"/>
  <c r="AE9" i="1"/>
  <c r="AD9" i="1"/>
  <c r="AC9" i="1"/>
  <c r="AB9" i="1"/>
  <c r="AA9" i="1"/>
  <c r="Z9" i="1"/>
  <c r="AE8" i="1"/>
  <c r="AD8" i="1"/>
  <c r="AC8" i="1"/>
  <c r="AB8" i="1"/>
  <c r="AA8" i="1"/>
  <c r="Z8" i="1"/>
  <c r="AE7" i="1"/>
  <c r="AD7" i="1"/>
  <c r="AC7" i="1"/>
  <c r="AB7" i="1"/>
  <c r="AA7" i="1"/>
  <c r="Z7" i="1"/>
  <c r="C58" i="5"/>
  <c r="AM6" i="4"/>
  <c r="AM5" i="4"/>
  <c r="AM4" i="4"/>
  <c r="AM3" i="4"/>
  <c r="AL6" i="4"/>
  <c r="AL5" i="4"/>
  <c r="AL4" i="4"/>
  <c r="AL3" i="4"/>
  <c r="AJ6" i="4"/>
  <c r="AI6" i="4"/>
  <c r="AH6" i="4"/>
  <c r="AG6" i="4"/>
  <c r="AF6" i="4"/>
  <c r="AE6" i="4"/>
  <c r="AJ5" i="4"/>
  <c r="AI5" i="4"/>
  <c r="AH5" i="4"/>
  <c r="AG5" i="4"/>
  <c r="AF5" i="4"/>
  <c r="AE5" i="4"/>
  <c r="AJ4" i="4"/>
  <c r="AI4" i="4"/>
  <c r="AH4" i="4"/>
  <c r="AG4" i="4"/>
  <c r="AF4" i="4"/>
  <c r="AE4" i="4"/>
  <c r="AJ3" i="4"/>
  <c r="AI3" i="4"/>
  <c r="AH3" i="4"/>
  <c r="AG3" i="4"/>
  <c r="AF3" i="4"/>
  <c r="AE3" i="4"/>
  <c r="AI6" i="3"/>
  <c r="AI5" i="3"/>
  <c r="AI4" i="3"/>
  <c r="AI3" i="3"/>
  <c r="AG6" i="3"/>
  <c r="AF6" i="3"/>
  <c r="AE6" i="3"/>
  <c r="AD6" i="3"/>
  <c r="AC6" i="3"/>
  <c r="AB6" i="3"/>
  <c r="AG5" i="3"/>
  <c r="AF5" i="3"/>
  <c r="AE5" i="3"/>
  <c r="AD5" i="3"/>
  <c r="AC5" i="3"/>
  <c r="AB5" i="3"/>
  <c r="AG4" i="3"/>
  <c r="AF4" i="3"/>
  <c r="AE4" i="3"/>
  <c r="AD4" i="3"/>
  <c r="AC4" i="3"/>
  <c r="AB4" i="3"/>
  <c r="AG3" i="3"/>
  <c r="AF3" i="3"/>
  <c r="AE3" i="3"/>
  <c r="AD3" i="3"/>
  <c r="AC3" i="3"/>
  <c r="AB3" i="3"/>
  <c r="AK6" i="2"/>
  <c r="AJ6" i="2"/>
  <c r="AI6" i="2"/>
  <c r="AH6" i="2"/>
  <c r="AG6" i="2"/>
  <c r="AF6" i="2"/>
  <c r="AK5" i="2"/>
  <c r="AJ5" i="2"/>
  <c r="AI5" i="2"/>
  <c r="AH5" i="2"/>
  <c r="AG5" i="2"/>
  <c r="AF5" i="2"/>
  <c r="AK4" i="2"/>
  <c r="AJ4" i="2"/>
  <c r="AI4" i="2"/>
  <c r="AH4" i="2"/>
  <c r="AG4" i="2"/>
  <c r="AF4" i="2"/>
  <c r="AK3" i="2"/>
  <c r="AJ3" i="2"/>
  <c r="AI3" i="2"/>
  <c r="AH3" i="2"/>
  <c r="AG3" i="2"/>
  <c r="AF3" i="2"/>
  <c r="AE3" i="1"/>
  <c r="Z3" i="1"/>
  <c r="AE6" i="1"/>
  <c r="AD6" i="1"/>
  <c r="AC6" i="1"/>
  <c r="AB6" i="1"/>
  <c r="AA6" i="1"/>
  <c r="Z6" i="1"/>
  <c r="AE5" i="1"/>
  <c r="AD5" i="1"/>
  <c r="AC5" i="1"/>
  <c r="AB5" i="1"/>
  <c r="AA5" i="1"/>
  <c r="Z5" i="1"/>
  <c r="AE4" i="1"/>
  <c r="AD4" i="1"/>
  <c r="AC4" i="1"/>
  <c r="AB4" i="1"/>
  <c r="AA4" i="1"/>
  <c r="Z4" i="1"/>
  <c r="AD3" i="1"/>
  <c r="AC3" i="1"/>
  <c r="AB3" i="1"/>
  <c r="AA3" i="1"/>
  <c r="M28" i="5"/>
  <c r="I20" i="5"/>
  <c r="H14" i="5"/>
  <c r="K5" i="5"/>
  <c r="AK51" i="4" l="1"/>
  <c r="AN51" i="4" s="1"/>
  <c r="AO51" i="4" s="1"/>
  <c r="AK90" i="4"/>
  <c r="AK224" i="4"/>
  <c r="AN224" i="4" s="1"/>
  <c r="AO224" i="4" s="1"/>
  <c r="AK241" i="4"/>
  <c r="AN241" i="4" s="1"/>
  <c r="AO241" i="4" s="1"/>
  <c r="AK242" i="4"/>
  <c r="AN242" i="4" s="1"/>
  <c r="AO242" i="4" s="1"/>
  <c r="AK245" i="4"/>
  <c r="AN245" i="4" s="1"/>
  <c r="AO245" i="4" s="1"/>
  <c r="AK246" i="4"/>
  <c r="AN246" i="4" s="1"/>
  <c r="AO246" i="4" s="1"/>
  <c r="AK248" i="4"/>
  <c r="AN248" i="4" s="1"/>
  <c r="AO248" i="4" s="1"/>
  <c r="AK264" i="4"/>
  <c r="AN264" i="4" s="1"/>
  <c r="AO264" i="4" s="1"/>
  <c r="AK290" i="4"/>
  <c r="AN290" i="4" s="1"/>
  <c r="AO290" i="4" s="1"/>
  <c r="AK291" i="4"/>
  <c r="AN291" i="4" s="1"/>
  <c r="AO291" i="4" s="1"/>
  <c r="AK292" i="4"/>
  <c r="AN292" i="4" s="1"/>
  <c r="AO292" i="4" s="1"/>
  <c r="AK57" i="4"/>
  <c r="AN57" i="4" s="1"/>
  <c r="AO57" i="4" s="1"/>
  <c r="AK35" i="4"/>
  <c r="AN35" i="4" s="1"/>
  <c r="AO35" i="4" s="1"/>
  <c r="AK96" i="4"/>
  <c r="AN96" i="4" s="1"/>
  <c r="AO96" i="4" s="1"/>
  <c r="AK7" i="4"/>
  <c r="AN7" i="4" s="1"/>
  <c r="AO7" i="4" s="1"/>
  <c r="AK43" i="4"/>
  <c r="AN43" i="4" s="1"/>
  <c r="AO43" i="4" s="1"/>
  <c r="AK192" i="4"/>
  <c r="AN192" i="4" s="1"/>
  <c r="AO192" i="4" s="1"/>
  <c r="AK208" i="4"/>
  <c r="AN208" i="4" s="1"/>
  <c r="AO208" i="4" s="1"/>
  <c r="AK168" i="4"/>
  <c r="AN168" i="4" s="1"/>
  <c r="AO168" i="4" s="1"/>
  <c r="AK128" i="4"/>
  <c r="AN128" i="4" s="1"/>
  <c r="AO128" i="4" s="1"/>
  <c r="AK160" i="4"/>
  <c r="AN160" i="4" s="1"/>
  <c r="AO160" i="4" s="1"/>
  <c r="AK38" i="4"/>
  <c r="AN38" i="4" s="1"/>
  <c r="AO38" i="4" s="1"/>
  <c r="AK46" i="4"/>
  <c r="AN46" i="4" s="1"/>
  <c r="AO46" i="4" s="1"/>
  <c r="AK240" i="4"/>
  <c r="AN240" i="4" s="1"/>
  <c r="AO240" i="4" s="1"/>
  <c r="AK256" i="4"/>
  <c r="AN256" i="4" s="1"/>
  <c r="AO256" i="4" s="1"/>
  <c r="AK285" i="4"/>
  <c r="AN285" i="4" s="1"/>
  <c r="AO285" i="4" s="1"/>
  <c r="AK288" i="4"/>
  <c r="AN288" i="4" s="1"/>
  <c r="AO288" i="4" s="1"/>
  <c r="AK19" i="4"/>
  <c r="AN19" i="4" s="1"/>
  <c r="AO19" i="4" s="1"/>
  <c r="AK21" i="4"/>
  <c r="AN21" i="4" s="1"/>
  <c r="AO21" i="4" s="1"/>
  <c r="AK24" i="4"/>
  <c r="AN24" i="4" s="1"/>
  <c r="AO24" i="4" s="1"/>
  <c r="AK26" i="4"/>
  <c r="AN26" i="4" s="1"/>
  <c r="AO26" i="4" s="1"/>
  <c r="AK27" i="4"/>
  <c r="AN27" i="4" s="1"/>
  <c r="AO27" i="4" s="1"/>
  <c r="AK280" i="4"/>
  <c r="AN280" i="4" s="1"/>
  <c r="AO280" i="4" s="1"/>
  <c r="AK11" i="4"/>
  <c r="AN11" i="4" s="1"/>
  <c r="AO11" i="4" s="1"/>
  <c r="AK12" i="4"/>
  <c r="AN12" i="4" s="1"/>
  <c r="AO12" i="4" s="1"/>
  <c r="AK232" i="4"/>
  <c r="AN232" i="4" s="1"/>
  <c r="AO232" i="4" s="1"/>
  <c r="AK59" i="4"/>
  <c r="AN59" i="4" s="1"/>
  <c r="AO59" i="4" s="1"/>
  <c r="AK67" i="4"/>
  <c r="AN67" i="4" s="1"/>
  <c r="AO67" i="4" s="1"/>
  <c r="AK75" i="4"/>
  <c r="AN75" i="4" s="1"/>
  <c r="AO75" i="4" s="1"/>
  <c r="AK82" i="4"/>
  <c r="AN82" i="4" s="1"/>
  <c r="AO82" i="4" s="1"/>
  <c r="AK84" i="4"/>
  <c r="AN84" i="4" s="1"/>
  <c r="AO84" i="4" s="1"/>
  <c r="AK272" i="4"/>
  <c r="AN272" i="4" s="1"/>
  <c r="AO272" i="4" s="1"/>
  <c r="AK71" i="4"/>
  <c r="AN71" i="4" s="1"/>
  <c r="AO71" i="4" s="1"/>
  <c r="AK127" i="4"/>
  <c r="AN127" i="4" s="1"/>
  <c r="AO127" i="4" s="1"/>
  <c r="AK136" i="4"/>
  <c r="AN136" i="4" s="1"/>
  <c r="AO136" i="4" s="1"/>
  <c r="AK145" i="4"/>
  <c r="AN145" i="4" s="1"/>
  <c r="AO145" i="4" s="1"/>
  <c r="AK146" i="4"/>
  <c r="AN146" i="4" s="1"/>
  <c r="AO146" i="4" s="1"/>
  <c r="AK149" i="4"/>
  <c r="AN149" i="4" s="1"/>
  <c r="AO149" i="4" s="1"/>
  <c r="AK152" i="4"/>
  <c r="AN152" i="4" s="1"/>
  <c r="AO152" i="4" s="1"/>
  <c r="AK157" i="4"/>
  <c r="AN157" i="4" s="1"/>
  <c r="AO157" i="4" s="1"/>
  <c r="AK216" i="4"/>
  <c r="AN216" i="4" s="1"/>
  <c r="AO216" i="4" s="1"/>
  <c r="AK33" i="4"/>
  <c r="AN33" i="4" s="1"/>
  <c r="AO33" i="4" s="1"/>
  <c r="AK144" i="4"/>
  <c r="AN144" i="4" s="1"/>
  <c r="AO144" i="4" s="1"/>
  <c r="AK140" i="4"/>
  <c r="AN140" i="4" s="1"/>
  <c r="AO140" i="4" s="1"/>
  <c r="AK176" i="4"/>
  <c r="AN176" i="4" s="1"/>
  <c r="AO176" i="4" s="1"/>
  <c r="AK184" i="4"/>
  <c r="AN184" i="4" s="1"/>
  <c r="AO184" i="4" s="1"/>
  <c r="AK194" i="4"/>
  <c r="AN194" i="4" s="1"/>
  <c r="AO194" i="4" s="1"/>
  <c r="AK196" i="4"/>
  <c r="AN196" i="4" s="1"/>
  <c r="AO196" i="4" s="1"/>
  <c r="AK197" i="4"/>
  <c r="AN197" i="4" s="1"/>
  <c r="AO197" i="4" s="1"/>
  <c r="AK200" i="4"/>
  <c r="AN200" i="4" s="1"/>
  <c r="AO200" i="4" s="1"/>
  <c r="AK204" i="4"/>
  <c r="AN204" i="4" s="1"/>
  <c r="AO204" i="4" s="1"/>
  <c r="AK205" i="4"/>
  <c r="AN205" i="4" s="1"/>
  <c r="AO205" i="4" s="1"/>
  <c r="AK206" i="4"/>
  <c r="AN206" i="4" s="1"/>
  <c r="AO206" i="4" s="1"/>
  <c r="AK15" i="4"/>
  <c r="AN15" i="4" s="1"/>
  <c r="AO15" i="4" s="1"/>
  <c r="AK20" i="4"/>
  <c r="AN20" i="4" s="1"/>
  <c r="AO20" i="4" s="1"/>
  <c r="AK29" i="4"/>
  <c r="AN29" i="4" s="1"/>
  <c r="AO29" i="4" s="1"/>
  <c r="AK32" i="4"/>
  <c r="AN32" i="4" s="1"/>
  <c r="AO32" i="4" s="1"/>
  <c r="AK34" i="4"/>
  <c r="AN34" i="4" s="1"/>
  <c r="AO34" i="4" s="1"/>
  <c r="AK54" i="4"/>
  <c r="AN54" i="4" s="1"/>
  <c r="AO54" i="4" s="1"/>
  <c r="AK65" i="4"/>
  <c r="AN65" i="4" s="1"/>
  <c r="AO65" i="4" s="1"/>
  <c r="AK72" i="4"/>
  <c r="AN72" i="4" s="1"/>
  <c r="AO72" i="4" s="1"/>
  <c r="AK79" i="4"/>
  <c r="AN79" i="4" s="1"/>
  <c r="AO79" i="4" s="1"/>
  <c r="AK83" i="4"/>
  <c r="AN83" i="4" s="1"/>
  <c r="AO83" i="4" s="1"/>
  <c r="AK151" i="4"/>
  <c r="AN151" i="4" s="1"/>
  <c r="AO151" i="4" s="1"/>
  <c r="AK154" i="4"/>
  <c r="AN154" i="4" s="1"/>
  <c r="AO154" i="4" s="1"/>
  <c r="AK199" i="4"/>
  <c r="AN199" i="4" s="1"/>
  <c r="AO199" i="4" s="1"/>
  <c r="AK201" i="4"/>
  <c r="AN201" i="4" s="1"/>
  <c r="AO201" i="4" s="1"/>
  <c r="AK202" i="4"/>
  <c r="AN202" i="4" s="1"/>
  <c r="AO202" i="4" s="1"/>
  <c r="AK243" i="4"/>
  <c r="AN243" i="4" s="1"/>
  <c r="AO243" i="4" s="1"/>
  <c r="AK247" i="4"/>
  <c r="AN247" i="4" s="1"/>
  <c r="AO247" i="4" s="1"/>
  <c r="AK250" i="4"/>
  <c r="AN250" i="4" s="1"/>
  <c r="AO250" i="4" s="1"/>
  <c r="AK252" i="4"/>
  <c r="AN252" i="4" s="1"/>
  <c r="AO252" i="4" s="1"/>
  <c r="AK254" i="4"/>
  <c r="AN254" i="4" s="1"/>
  <c r="AO254" i="4" s="1"/>
  <c r="AK255" i="4"/>
  <c r="AN255" i="4" s="1"/>
  <c r="AO255" i="4" s="1"/>
  <c r="AK284" i="4"/>
  <c r="AN284" i="4" s="1"/>
  <c r="AO284" i="4" s="1"/>
  <c r="AK9" i="4"/>
  <c r="AN9" i="4" s="1"/>
  <c r="AO9" i="4" s="1"/>
  <c r="AK23" i="4"/>
  <c r="AN23" i="4" s="1"/>
  <c r="AO23" i="4" s="1"/>
  <c r="AK28" i="4"/>
  <c r="AN28" i="4" s="1"/>
  <c r="AO28" i="4" s="1"/>
  <c r="AK37" i="4"/>
  <c r="AN37" i="4" s="1"/>
  <c r="AO37" i="4" s="1"/>
  <c r="AK40" i="4"/>
  <c r="AN40" i="4" s="1"/>
  <c r="AO40" i="4" s="1"/>
  <c r="AK42" i="4"/>
  <c r="AN42" i="4" s="1"/>
  <c r="AO42" i="4" s="1"/>
  <c r="AK62" i="4"/>
  <c r="AN62" i="4" s="1"/>
  <c r="AO62" i="4" s="1"/>
  <c r="AK76" i="4"/>
  <c r="AN76" i="4" s="1"/>
  <c r="AO76" i="4" s="1"/>
  <c r="AK95" i="4"/>
  <c r="AN95" i="4" s="1"/>
  <c r="AO95" i="4" s="1"/>
  <c r="AK97" i="4"/>
  <c r="AN97" i="4" s="1"/>
  <c r="AO97" i="4" s="1"/>
  <c r="AK98" i="4"/>
  <c r="AN98" i="4" s="1"/>
  <c r="AO98" i="4" s="1"/>
  <c r="AK148" i="4"/>
  <c r="AN148" i="4" s="1"/>
  <c r="AO148" i="4" s="1"/>
  <c r="AK159" i="4"/>
  <c r="AN159" i="4" s="1"/>
  <c r="AO159" i="4" s="1"/>
  <c r="AK161" i="4"/>
  <c r="AN161" i="4" s="1"/>
  <c r="AO161" i="4" s="1"/>
  <c r="AK162" i="4"/>
  <c r="AN162" i="4" s="1"/>
  <c r="AO162" i="4" s="1"/>
  <c r="AK164" i="4"/>
  <c r="AN164" i="4" s="1"/>
  <c r="AO164" i="4" s="1"/>
  <c r="AK165" i="4"/>
  <c r="AN165" i="4" s="1"/>
  <c r="AO165" i="4" s="1"/>
  <c r="AK166" i="4"/>
  <c r="AN166" i="4" s="1"/>
  <c r="AO166" i="4" s="1"/>
  <c r="AK195" i="4"/>
  <c r="AN195" i="4" s="1"/>
  <c r="AO195" i="4" s="1"/>
  <c r="AK207" i="4"/>
  <c r="AN207" i="4" s="1"/>
  <c r="AO207" i="4" s="1"/>
  <c r="AK253" i="4"/>
  <c r="AN253" i="4" s="1"/>
  <c r="AO253" i="4" s="1"/>
  <c r="AK258" i="4"/>
  <c r="AN258" i="4" s="1"/>
  <c r="AO258" i="4" s="1"/>
  <c r="AK259" i="4"/>
  <c r="AN259" i="4" s="1"/>
  <c r="AO259" i="4" s="1"/>
  <c r="AK260" i="4"/>
  <c r="AN260" i="4" s="1"/>
  <c r="AO260" i="4" s="1"/>
  <c r="AK17" i="4"/>
  <c r="AN17" i="4" s="1"/>
  <c r="AO17" i="4" s="1"/>
  <c r="AK31" i="4"/>
  <c r="AN31" i="4" s="1"/>
  <c r="AO31" i="4" s="1"/>
  <c r="AK36" i="4"/>
  <c r="AN36" i="4" s="1"/>
  <c r="AO36" i="4" s="1"/>
  <c r="AK45" i="4"/>
  <c r="AN45" i="4" s="1"/>
  <c r="AO45" i="4" s="1"/>
  <c r="AK48" i="4"/>
  <c r="AN48" i="4" s="1"/>
  <c r="AO48" i="4" s="1"/>
  <c r="AK50" i="4"/>
  <c r="AN50" i="4" s="1"/>
  <c r="AO50" i="4" s="1"/>
  <c r="AK87" i="4"/>
  <c r="AN87" i="4" s="1"/>
  <c r="AO87" i="4" s="1"/>
  <c r="AK91" i="4"/>
  <c r="AN91" i="4" s="1"/>
  <c r="AO91" i="4" s="1"/>
  <c r="AK105" i="4"/>
  <c r="AN105" i="4" s="1"/>
  <c r="AO105" i="4" s="1"/>
  <c r="AK106" i="4"/>
  <c r="AN106" i="4" s="1"/>
  <c r="AO106" i="4" s="1"/>
  <c r="AK113" i="4"/>
  <c r="AN113" i="4" s="1"/>
  <c r="AO113" i="4" s="1"/>
  <c r="AK114" i="4"/>
  <c r="AN114" i="4" s="1"/>
  <c r="AO114" i="4" s="1"/>
  <c r="AK118" i="4"/>
  <c r="AN118" i="4" s="1"/>
  <c r="AO118" i="4" s="1"/>
  <c r="AK121" i="4"/>
  <c r="AN121" i="4" s="1"/>
  <c r="AO121" i="4" s="1"/>
  <c r="AK122" i="4"/>
  <c r="AN122" i="4" s="1"/>
  <c r="AO122" i="4" s="1"/>
  <c r="AK156" i="4"/>
  <c r="AN156" i="4" s="1"/>
  <c r="AO156" i="4" s="1"/>
  <c r="AK167" i="4"/>
  <c r="AN167" i="4" s="1"/>
  <c r="AO167" i="4" s="1"/>
  <c r="AK170" i="4"/>
  <c r="AN170" i="4" s="1"/>
  <c r="AO170" i="4" s="1"/>
  <c r="AK172" i="4"/>
  <c r="AN172" i="4" s="1"/>
  <c r="AO172" i="4" s="1"/>
  <c r="AK173" i="4"/>
  <c r="AN173" i="4" s="1"/>
  <c r="AO173" i="4" s="1"/>
  <c r="AK209" i="4"/>
  <c r="AN209" i="4" s="1"/>
  <c r="AO209" i="4" s="1"/>
  <c r="AK210" i="4"/>
  <c r="AN210" i="4" s="1"/>
  <c r="AO210" i="4" s="1"/>
  <c r="AK212" i="4"/>
  <c r="AN212" i="4" s="1"/>
  <c r="AO212" i="4" s="1"/>
  <c r="AK213" i="4"/>
  <c r="AN213" i="4" s="1"/>
  <c r="AO213" i="4" s="1"/>
  <c r="AK14" i="4"/>
  <c r="AN14" i="4" s="1"/>
  <c r="AO14" i="4" s="1"/>
  <c r="AK25" i="4"/>
  <c r="AN25" i="4" s="1"/>
  <c r="AO25" i="4" s="1"/>
  <c r="AK39" i="4"/>
  <c r="AN39" i="4" s="1"/>
  <c r="AO39" i="4" s="1"/>
  <c r="AK44" i="4"/>
  <c r="AN44" i="4" s="1"/>
  <c r="AO44" i="4" s="1"/>
  <c r="AK53" i="4"/>
  <c r="AN53" i="4" s="1"/>
  <c r="AO53" i="4" s="1"/>
  <c r="AK56" i="4"/>
  <c r="AN56" i="4" s="1"/>
  <c r="AO56" i="4" s="1"/>
  <c r="AK58" i="4"/>
  <c r="AN58" i="4" s="1"/>
  <c r="AO58" i="4" s="1"/>
  <c r="AK80" i="4"/>
  <c r="AN80" i="4" s="1"/>
  <c r="AO80" i="4" s="1"/>
  <c r="AK88" i="4"/>
  <c r="AN88" i="4" s="1"/>
  <c r="AO88" i="4" s="1"/>
  <c r="AK92" i="4"/>
  <c r="AN92" i="4" s="1"/>
  <c r="AO92" i="4" s="1"/>
  <c r="AK103" i="4"/>
  <c r="AN103" i="4" s="1"/>
  <c r="AO103" i="4" s="1"/>
  <c r="AK111" i="4"/>
  <c r="AN111" i="4" s="1"/>
  <c r="AO111" i="4" s="1"/>
  <c r="AK119" i="4"/>
  <c r="AN119" i="4" s="1"/>
  <c r="AO119" i="4" s="1"/>
  <c r="AK125" i="4"/>
  <c r="AN125" i="4" s="1"/>
  <c r="AO125" i="4" s="1"/>
  <c r="AK126" i="4"/>
  <c r="AN126" i="4" s="1"/>
  <c r="AO126" i="4" s="1"/>
  <c r="AK163" i="4"/>
  <c r="AN163" i="4" s="1"/>
  <c r="AO163" i="4" s="1"/>
  <c r="AK175" i="4"/>
  <c r="AN175" i="4" s="1"/>
  <c r="AO175" i="4" s="1"/>
  <c r="AK215" i="4"/>
  <c r="AN215" i="4" s="1"/>
  <c r="AO215" i="4" s="1"/>
  <c r="AK218" i="4"/>
  <c r="AN218" i="4" s="1"/>
  <c r="AO218" i="4" s="1"/>
  <c r="AK221" i="4"/>
  <c r="AN221" i="4" s="1"/>
  <c r="AO221" i="4" s="1"/>
  <c r="AK261" i="4"/>
  <c r="AN261" i="4" s="1"/>
  <c r="AO261" i="4" s="1"/>
  <c r="AK266" i="4"/>
  <c r="AN266" i="4" s="1"/>
  <c r="AO266" i="4" s="1"/>
  <c r="AK267" i="4"/>
  <c r="AN267" i="4" s="1"/>
  <c r="AO267" i="4" s="1"/>
  <c r="AK270" i="4"/>
  <c r="AN270" i="4" s="1"/>
  <c r="AO270" i="4" s="1"/>
  <c r="AK271" i="4"/>
  <c r="AN271" i="4" s="1"/>
  <c r="AO271" i="4" s="1"/>
  <c r="AK22" i="4"/>
  <c r="AN22" i="4" s="1"/>
  <c r="AO22" i="4" s="1"/>
  <c r="AK47" i="4"/>
  <c r="AN47" i="4" s="1"/>
  <c r="AO47" i="4" s="1"/>
  <c r="AK52" i="4"/>
  <c r="AN52" i="4" s="1"/>
  <c r="AO52" i="4" s="1"/>
  <c r="AK61" i="4"/>
  <c r="AN61" i="4" s="1"/>
  <c r="AO61" i="4" s="1"/>
  <c r="AK64" i="4"/>
  <c r="AN64" i="4" s="1"/>
  <c r="AO64" i="4" s="1"/>
  <c r="AK66" i="4"/>
  <c r="AN66" i="4" s="1"/>
  <c r="AO66" i="4" s="1"/>
  <c r="AN90" i="4"/>
  <c r="AO90" i="4" s="1"/>
  <c r="AK100" i="4"/>
  <c r="AN100" i="4" s="1"/>
  <c r="AO100" i="4" s="1"/>
  <c r="AK107" i="4"/>
  <c r="AN107" i="4" s="1"/>
  <c r="AO107" i="4" s="1"/>
  <c r="AK108" i="4"/>
  <c r="AN108" i="4" s="1"/>
  <c r="AO108" i="4" s="1"/>
  <c r="AK115" i="4"/>
  <c r="AN115" i="4" s="1"/>
  <c r="AO115" i="4" s="1"/>
  <c r="AK116" i="4"/>
  <c r="AN116" i="4" s="1"/>
  <c r="AO116" i="4" s="1"/>
  <c r="AK123" i="4"/>
  <c r="AN123" i="4" s="1"/>
  <c r="AO123" i="4" s="1"/>
  <c r="AK130" i="4"/>
  <c r="AN130" i="4" s="1"/>
  <c r="AO130" i="4" s="1"/>
  <c r="AK133" i="4"/>
  <c r="AN133" i="4" s="1"/>
  <c r="AO133" i="4" s="1"/>
  <c r="AK177" i="4"/>
  <c r="AN177" i="4" s="1"/>
  <c r="AO177" i="4" s="1"/>
  <c r="AK178" i="4"/>
  <c r="AN178" i="4" s="1"/>
  <c r="AO178" i="4" s="1"/>
  <c r="AK181" i="4"/>
  <c r="AN181" i="4" s="1"/>
  <c r="AO181" i="4" s="1"/>
  <c r="AK182" i="4"/>
  <c r="AN182" i="4" s="1"/>
  <c r="AO182" i="4" s="1"/>
  <c r="AK223" i="4"/>
  <c r="AN223" i="4" s="1"/>
  <c r="AO223" i="4" s="1"/>
  <c r="AK225" i="4"/>
  <c r="AN225" i="4" s="1"/>
  <c r="AO225" i="4" s="1"/>
  <c r="AK226" i="4"/>
  <c r="AN226" i="4" s="1"/>
  <c r="AO226" i="4" s="1"/>
  <c r="AK228" i="4"/>
  <c r="AN228" i="4" s="1"/>
  <c r="AO228" i="4" s="1"/>
  <c r="AK229" i="4"/>
  <c r="AN229" i="4" s="1"/>
  <c r="AO229" i="4" s="1"/>
  <c r="AK230" i="4"/>
  <c r="AN230" i="4" s="1"/>
  <c r="AO230" i="4" s="1"/>
  <c r="AK265" i="4"/>
  <c r="AN265" i="4" s="1"/>
  <c r="AO265" i="4" s="1"/>
  <c r="AK269" i="4"/>
  <c r="AN269" i="4" s="1"/>
  <c r="AO269" i="4" s="1"/>
  <c r="AK274" i="4"/>
  <c r="AN274" i="4" s="1"/>
  <c r="AO274" i="4" s="1"/>
  <c r="AK275" i="4"/>
  <c r="AN275" i="4" s="1"/>
  <c r="AO275" i="4" s="1"/>
  <c r="AK8" i="4"/>
  <c r="AN8" i="4" s="1"/>
  <c r="AO8" i="4" s="1"/>
  <c r="AK10" i="4"/>
  <c r="AN10" i="4" s="1"/>
  <c r="AO10" i="4" s="1"/>
  <c r="AK30" i="4"/>
  <c r="AN30" i="4" s="1"/>
  <c r="AO30" i="4" s="1"/>
  <c r="AK41" i="4"/>
  <c r="AN41" i="4" s="1"/>
  <c r="AO41" i="4" s="1"/>
  <c r="AK55" i="4"/>
  <c r="AN55" i="4" s="1"/>
  <c r="AO55" i="4" s="1"/>
  <c r="AK60" i="4"/>
  <c r="AN60" i="4" s="1"/>
  <c r="AO60" i="4" s="1"/>
  <c r="AK70" i="4"/>
  <c r="AN70" i="4" s="1"/>
  <c r="AO70" i="4" s="1"/>
  <c r="AK104" i="4"/>
  <c r="AN104" i="4" s="1"/>
  <c r="AO104" i="4" s="1"/>
  <c r="AK112" i="4"/>
  <c r="AN112" i="4" s="1"/>
  <c r="AO112" i="4" s="1"/>
  <c r="AK120" i="4"/>
  <c r="AN120" i="4" s="1"/>
  <c r="AO120" i="4" s="1"/>
  <c r="AK124" i="4"/>
  <c r="AN124" i="4" s="1"/>
  <c r="AO124" i="4" s="1"/>
  <c r="AK135" i="4"/>
  <c r="AN135" i="4" s="1"/>
  <c r="AO135" i="4" s="1"/>
  <c r="AK138" i="4"/>
  <c r="AN138" i="4" s="1"/>
  <c r="AO138" i="4" s="1"/>
  <c r="AK141" i="4"/>
  <c r="AN141" i="4" s="1"/>
  <c r="AO141" i="4" s="1"/>
  <c r="AK142" i="4"/>
  <c r="AN142" i="4" s="1"/>
  <c r="AO142" i="4" s="1"/>
  <c r="AK183" i="4"/>
  <c r="AN183" i="4" s="1"/>
  <c r="AO183" i="4" s="1"/>
  <c r="AK186" i="4"/>
  <c r="AN186" i="4" s="1"/>
  <c r="AO186" i="4" s="1"/>
  <c r="AK188" i="4"/>
  <c r="AN188" i="4" s="1"/>
  <c r="AO188" i="4" s="1"/>
  <c r="AK189" i="4"/>
  <c r="AN189" i="4" s="1"/>
  <c r="AO189" i="4" s="1"/>
  <c r="AK190" i="4"/>
  <c r="AN190" i="4" s="1"/>
  <c r="AO190" i="4" s="1"/>
  <c r="AK227" i="4"/>
  <c r="AN227" i="4" s="1"/>
  <c r="AO227" i="4" s="1"/>
  <c r="AK231" i="4"/>
  <c r="AN231" i="4" s="1"/>
  <c r="AO231" i="4" s="1"/>
  <c r="AK234" i="4"/>
  <c r="AN234" i="4" s="1"/>
  <c r="AO234" i="4" s="1"/>
  <c r="AK236" i="4"/>
  <c r="AN236" i="4" s="1"/>
  <c r="AO236" i="4" s="1"/>
  <c r="AK237" i="4"/>
  <c r="AN237" i="4" s="1"/>
  <c r="AO237" i="4" s="1"/>
  <c r="AK268" i="4"/>
  <c r="AN268" i="4" s="1"/>
  <c r="AO268" i="4" s="1"/>
  <c r="AK13" i="4"/>
  <c r="AN13" i="4" s="1"/>
  <c r="AO13" i="4" s="1"/>
  <c r="AK16" i="4"/>
  <c r="AN16" i="4" s="1"/>
  <c r="AO16" i="4" s="1"/>
  <c r="AK18" i="4"/>
  <c r="AN18" i="4" s="1"/>
  <c r="AO18" i="4" s="1"/>
  <c r="AK49" i="4"/>
  <c r="AN49" i="4" s="1"/>
  <c r="AO49" i="4" s="1"/>
  <c r="AK63" i="4"/>
  <c r="AN63" i="4" s="1"/>
  <c r="AO63" i="4" s="1"/>
  <c r="AK68" i="4"/>
  <c r="AN68" i="4" s="1"/>
  <c r="AO68" i="4" s="1"/>
  <c r="AK74" i="4"/>
  <c r="AN74" i="4" s="1"/>
  <c r="AO74" i="4" s="1"/>
  <c r="AK131" i="4"/>
  <c r="AN131" i="4" s="1"/>
  <c r="AO131" i="4" s="1"/>
  <c r="AK132" i="4"/>
  <c r="AN132" i="4" s="1"/>
  <c r="AO132" i="4" s="1"/>
  <c r="AK143" i="4"/>
  <c r="AN143" i="4" s="1"/>
  <c r="AO143" i="4" s="1"/>
  <c r="AK179" i="4"/>
  <c r="AN179" i="4" s="1"/>
  <c r="AO179" i="4" s="1"/>
  <c r="AK191" i="4"/>
  <c r="AN191" i="4" s="1"/>
  <c r="AO191" i="4" s="1"/>
  <c r="AK239" i="4"/>
  <c r="AN239" i="4" s="1"/>
  <c r="AO239" i="4" s="1"/>
  <c r="AK276" i="4"/>
  <c r="AN276" i="4" s="1"/>
  <c r="AO276" i="4" s="1"/>
  <c r="AK277" i="4"/>
  <c r="AN277" i="4" s="1"/>
  <c r="AO277" i="4" s="1"/>
  <c r="AK282" i="4"/>
  <c r="AN282" i="4" s="1"/>
  <c r="AO282" i="4" s="1"/>
  <c r="AK139" i="4"/>
  <c r="AN139" i="4" s="1"/>
  <c r="AO139" i="4" s="1"/>
  <c r="AK185" i="4"/>
  <c r="AN185" i="4" s="1"/>
  <c r="AO185" i="4" s="1"/>
  <c r="AK203" i="4"/>
  <c r="AN203" i="4" s="1"/>
  <c r="AO203" i="4" s="1"/>
  <c r="AK249" i="4"/>
  <c r="AN249" i="4" s="1"/>
  <c r="AO249" i="4" s="1"/>
  <c r="AK251" i="4"/>
  <c r="AN251" i="4" s="1"/>
  <c r="AO251" i="4" s="1"/>
  <c r="AK289" i="4"/>
  <c r="AN289" i="4" s="1"/>
  <c r="AO289" i="4" s="1"/>
  <c r="AK117" i="4"/>
  <c r="AN117" i="4" s="1"/>
  <c r="AO117" i="4" s="1"/>
  <c r="AK150" i="4"/>
  <c r="AN150" i="4" s="1"/>
  <c r="AO150" i="4" s="1"/>
  <c r="AK169" i="4"/>
  <c r="AN169" i="4" s="1"/>
  <c r="AO169" i="4" s="1"/>
  <c r="AK187" i="4"/>
  <c r="AN187" i="4" s="1"/>
  <c r="AO187" i="4" s="1"/>
  <c r="AK214" i="4"/>
  <c r="AN214" i="4" s="1"/>
  <c r="AO214" i="4" s="1"/>
  <c r="AK233" i="4"/>
  <c r="AN233" i="4" s="1"/>
  <c r="AO233" i="4" s="1"/>
  <c r="AK273" i="4"/>
  <c r="AN273" i="4" s="1"/>
  <c r="AO273" i="4" s="1"/>
  <c r="AK278" i="4"/>
  <c r="AN278" i="4" s="1"/>
  <c r="AO278" i="4" s="1"/>
  <c r="AK279" i="4"/>
  <c r="AN279" i="4" s="1"/>
  <c r="AO279" i="4" s="1"/>
  <c r="AK109" i="4"/>
  <c r="AN109" i="4" s="1"/>
  <c r="AO109" i="4" s="1"/>
  <c r="AK110" i="4"/>
  <c r="AN110" i="4" s="1"/>
  <c r="AO110" i="4" s="1"/>
  <c r="AK129" i="4"/>
  <c r="AN129" i="4" s="1"/>
  <c r="AO129" i="4" s="1"/>
  <c r="AK147" i="4"/>
  <c r="AN147" i="4" s="1"/>
  <c r="AO147" i="4" s="1"/>
  <c r="AK174" i="4"/>
  <c r="AN174" i="4" s="1"/>
  <c r="AO174" i="4" s="1"/>
  <c r="AK193" i="4"/>
  <c r="AN193" i="4" s="1"/>
  <c r="AO193" i="4" s="1"/>
  <c r="AK211" i="4"/>
  <c r="AN211" i="4" s="1"/>
  <c r="AO211" i="4" s="1"/>
  <c r="AK235" i="4"/>
  <c r="AN235" i="4" s="1"/>
  <c r="AO235" i="4" s="1"/>
  <c r="AK238" i="4"/>
  <c r="AN238" i="4" s="1"/>
  <c r="AO238" i="4" s="1"/>
  <c r="AK89" i="4"/>
  <c r="AN89" i="4" s="1"/>
  <c r="AO89" i="4" s="1"/>
  <c r="AK93" i="4"/>
  <c r="AN93" i="4" s="1"/>
  <c r="AO93" i="4" s="1"/>
  <c r="AK94" i="4"/>
  <c r="AN94" i="4" s="1"/>
  <c r="AO94" i="4" s="1"/>
  <c r="AK99" i="4"/>
  <c r="AN99" i="4" s="1"/>
  <c r="AO99" i="4" s="1"/>
  <c r="AK134" i="4"/>
  <c r="AN134" i="4" s="1"/>
  <c r="AO134" i="4" s="1"/>
  <c r="AK153" i="4"/>
  <c r="AN153" i="4" s="1"/>
  <c r="AO153" i="4" s="1"/>
  <c r="AK171" i="4"/>
  <c r="AN171" i="4" s="1"/>
  <c r="AO171" i="4" s="1"/>
  <c r="AK198" i="4"/>
  <c r="AN198" i="4" s="1"/>
  <c r="AO198" i="4" s="1"/>
  <c r="AK217" i="4"/>
  <c r="AN217" i="4" s="1"/>
  <c r="AO217" i="4" s="1"/>
  <c r="AK220" i="4"/>
  <c r="AN220" i="4" s="1"/>
  <c r="AO220" i="4" s="1"/>
  <c r="AK257" i="4"/>
  <c r="AN257" i="4" s="1"/>
  <c r="AO257" i="4" s="1"/>
  <c r="AK262" i="4"/>
  <c r="AN262" i="4" s="1"/>
  <c r="AO262" i="4" s="1"/>
  <c r="AK263" i="4"/>
  <c r="AN263" i="4" s="1"/>
  <c r="AO263" i="4" s="1"/>
  <c r="AK283" i="4"/>
  <c r="AN283" i="4" s="1"/>
  <c r="AO283" i="4" s="1"/>
  <c r="AK81" i="4"/>
  <c r="AN81" i="4" s="1"/>
  <c r="AO81" i="4" s="1"/>
  <c r="AK85" i="4"/>
  <c r="AN85" i="4" s="1"/>
  <c r="AO85" i="4" s="1"/>
  <c r="AK86" i="4"/>
  <c r="AN86" i="4" s="1"/>
  <c r="AO86" i="4" s="1"/>
  <c r="AK101" i="4"/>
  <c r="AN101" i="4" s="1"/>
  <c r="AO101" i="4" s="1"/>
  <c r="AK102" i="4"/>
  <c r="AN102" i="4" s="1"/>
  <c r="AO102" i="4" s="1"/>
  <c r="AK158" i="4"/>
  <c r="AN158" i="4" s="1"/>
  <c r="AO158" i="4" s="1"/>
  <c r="AK180" i="4"/>
  <c r="AN180" i="4" s="1"/>
  <c r="AO180" i="4" s="1"/>
  <c r="AK219" i="4"/>
  <c r="AN219" i="4" s="1"/>
  <c r="AO219" i="4" s="1"/>
  <c r="AK222" i="4"/>
  <c r="AN222" i="4" s="1"/>
  <c r="AO222" i="4" s="1"/>
  <c r="AK244" i="4"/>
  <c r="AN244" i="4" s="1"/>
  <c r="AO244" i="4" s="1"/>
  <c r="AK281" i="4"/>
  <c r="AN281" i="4" s="1"/>
  <c r="AO281" i="4" s="1"/>
  <c r="AK286" i="4"/>
  <c r="AN286" i="4" s="1"/>
  <c r="AO286" i="4" s="1"/>
  <c r="AK287" i="4"/>
  <c r="AN287" i="4" s="1"/>
  <c r="AO287" i="4" s="1"/>
  <c r="AK69" i="4"/>
  <c r="AN69" i="4" s="1"/>
  <c r="AO69" i="4" s="1"/>
  <c r="AK73" i="4"/>
  <c r="AN73" i="4" s="1"/>
  <c r="AO73" i="4" s="1"/>
  <c r="AK77" i="4"/>
  <c r="AN77" i="4" s="1"/>
  <c r="AO77" i="4" s="1"/>
  <c r="AK78" i="4"/>
  <c r="AN78" i="4" s="1"/>
  <c r="AO78" i="4" s="1"/>
  <c r="AK137" i="4"/>
  <c r="AN137" i="4" s="1"/>
  <c r="AO137" i="4" s="1"/>
  <c r="AK155" i="4"/>
  <c r="AN155" i="4" s="1"/>
  <c r="AO155" i="4" s="1"/>
  <c r="AH328" i="3"/>
  <c r="AJ328" i="3" s="1"/>
  <c r="AK328" i="3" s="1"/>
  <c r="AH180" i="3"/>
  <c r="AJ180" i="3" s="1"/>
  <c r="AK180" i="3" s="1"/>
  <c r="AH192" i="3"/>
  <c r="AJ192" i="3" s="1"/>
  <c r="AK192" i="3" s="1"/>
  <c r="AH196" i="3"/>
  <c r="AJ196" i="3" s="1"/>
  <c r="AK196" i="3" s="1"/>
  <c r="AH152" i="3"/>
  <c r="AJ152" i="3" s="1"/>
  <c r="AK152" i="3" s="1"/>
  <c r="AH155" i="3"/>
  <c r="AJ155" i="3" s="1"/>
  <c r="AK155" i="3" s="1"/>
  <c r="AH163" i="3"/>
  <c r="AJ163" i="3" s="1"/>
  <c r="AK163" i="3" s="1"/>
  <c r="AH187" i="3"/>
  <c r="AJ187" i="3" s="1"/>
  <c r="AK187" i="3" s="1"/>
  <c r="AH66" i="3"/>
  <c r="AJ66" i="3" s="1"/>
  <c r="AK66" i="3" s="1"/>
  <c r="AH82" i="3"/>
  <c r="AJ82" i="3" s="1"/>
  <c r="AK82" i="3" s="1"/>
  <c r="AH17" i="3"/>
  <c r="AJ17" i="3" s="1"/>
  <c r="AK17" i="3" s="1"/>
  <c r="AH113" i="3"/>
  <c r="AJ113" i="3" s="1"/>
  <c r="AK113" i="3" s="1"/>
  <c r="AH121" i="3"/>
  <c r="AJ121" i="3" s="1"/>
  <c r="AK121" i="3" s="1"/>
  <c r="AH125" i="3"/>
  <c r="AJ125" i="3" s="1"/>
  <c r="AK125" i="3" s="1"/>
  <c r="AH141" i="3"/>
  <c r="AJ141" i="3" s="1"/>
  <c r="AK141" i="3" s="1"/>
  <c r="AH12" i="3"/>
  <c r="AJ12" i="3" s="1"/>
  <c r="AK12" i="3" s="1"/>
  <c r="AH27" i="3"/>
  <c r="AJ27" i="3" s="1"/>
  <c r="AK27" i="3" s="1"/>
  <c r="AH50" i="3"/>
  <c r="AJ50" i="3" s="1"/>
  <c r="AK50" i="3" s="1"/>
  <c r="AH24" i="3"/>
  <c r="AJ24" i="3" s="1"/>
  <c r="AK24" i="3" s="1"/>
  <c r="AH10" i="3"/>
  <c r="AJ10" i="3" s="1"/>
  <c r="AK10" i="3" s="1"/>
  <c r="AH49" i="3"/>
  <c r="AJ49" i="3" s="1"/>
  <c r="AK49" i="3" s="1"/>
  <c r="AH74" i="3"/>
  <c r="AJ74" i="3" s="1"/>
  <c r="AK74" i="3" s="1"/>
  <c r="AH99" i="3"/>
  <c r="AJ99" i="3" s="1"/>
  <c r="AK99" i="3" s="1"/>
  <c r="AH23" i="3"/>
  <c r="AJ23" i="3" s="1"/>
  <c r="AK23" i="3" s="1"/>
  <c r="AH112" i="3"/>
  <c r="AJ112" i="3" s="1"/>
  <c r="AK112" i="3" s="1"/>
  <c r="AH136" i="3"/>
  <c r="AJ136" i="3" s="1"/>
  <c r="AK136" i="3" s="1"/>
  <c r="AH173" i="3"/>
  <c r="AJ173" i="3" s="1"/>
  <c r="AK173" i="3" s="1"/>
  <c r="AH298" i="3"/>
  <c r="AJ298" i="3" s="1"/>
  <c r="AK298" i="3" s="1"/>
  <c r="AH299" i="3"/>
  <c r="AJ299" i="3" s="1"/>
  <c r="AK299" i="3" s="1"/>
  <c r="AH306" i="3"/>
  <c r="AJ306" i="3" s="1"/>
  <c r="AK306" i="3" s="1"/>
  <c r="AH307" i="3"/>
  <c r="AJ307" i="3" s="1"/>
  <c r="AK307" i="3" s="1"/>
  <c r="AH330" i="3"/>
  <c r="AH331" i="3"/>
  <c r="AJ331" i="3" s="1"/>
  <c r="AK331" i="3" s="1"/>
  <c r="AH338" i="3"/>
  <c r="AJ338" i="3" s="1"/>
  <c r="AK338" i="3" s="1"/>
  <c r="AH339" i="3"/>
  <c r="AJ339" i="3" s="1"/>
  <c r="AK339" i="3" s="1"/>
  <c r="AH347" i="3"/>
  <c r="AJ347" i="3" s="1"/>
  <c r="AK347" i="3" s="1"/>
  <c r="AH11" i="3"/>
  <c r="AJ11" i="3" s="1"/>
  <c r="AK11" i="3" s="1"/>
  <c r="AH47" i="3"/>
  <c r="AJ47" i="3" s="1"/>
  <c r="AK47" i="3" s="1"/>
  <c r="AH62" i="3"/>
  <c r="AJ62" i="3" s="1"/>
  <c r="AK62" i="3" s="1"/>
  <c r="AH75" i="3"/>
  <c r="AJ75" i="3" s="1"/>
  <c r="AK75" i="3" s="1"/>
  <c r="AH95" i="3"/>
  <c r="AJ95" i="3" s="1"/>
  <c r="AK95" i="3" s="1"/>
  <c r="AH103" i="3"/>
  <c r="AJ103" i="3" s="1"/>
  <c r="AK103" i="3" s="1"/>
  <c r="AH137" i="3"/>
  <c r="AJ137" i="3" s="1"/>
  <c r="AK137" i="3" s="1"/>
  <c r="AH45" i="3"/>
  <c r="AJ45" i="3" s="1"/>
  <c r="AK45" i="3" s="1"/>
  <c r="AH46" i="3"/>
  <c r="AJ46" i="3" s="1"/>
  <c r="AK46" i="3" s="1"/>
  <c r="AH78" i="3"/>
  <c r="AJ78" i="3" s="1"/>
  <c r="AK78" i="3" s="1"/>
  <c r="AH142" i="3"/>
  <c r="AJ142" i="3" s="1"/>
  <c r="AK142" i="3" s="1"/>
  <c r="AH176" i="3"/>
  <c r="AJ176" i="3" s="1"/>
  <c r="AK176" i="3" s="1"/>
  <c r="AH260" i="3"/>
  <c r="AJ260" i="3" s="1"/>
  <c r="AK260" i="3" s="1"/>
  <c r="AH268" i="3"/>
  <c r="AJ268" i="3" s="1"/>
  <c r="AK268" i="3" s="1"/>
  <c r="AH30" i="3"/>
  <c r="AJ30" i="3" s="1"/>
  <c r="AK30" i="3" s="1"/>
  <c r="AH44" i="3"/>
  <c r="AJ44" i="3" s="1"/>
  <c r="AK44" i="3" s="1"/>
  <c r="AH54" i="3"/>
  <c r="AJ54" i="3" s="1"/>
  <c r="AK54" i="3" s="1"/>
  <c r="AH70" i="3"/>
  <c r="AJ70" i="3" s="1"/>
  <c r="AK70" i="3" s="1"/>
  <c r="AH87" i="3"/>
  <c r="AJ87" i="3" s="1"/>
  <c r="AK87" i="3" s="1"/>
  <c r="AH93" i="3"/>
  <c r="AJ93" i="3" s="1"/>
  <c r="AK93" i="3" s="1"/>
  <c r="AH126" i="3"/>
  <c r="AJ126" i="3" s="1"/>
  <c r="AK126" i="3" s="1"/>
  <c r="AH133" i="3"/>
  <c r="AJ133" i="3" s="1"/>
  <c r="AK133" i="3" s="1"/>
  <c r="AH183" i="3"/>
  <c r="AJ183" i="3" s="1"/>
  <c r="AK183" i="3" s="1"/>
  <c r="AH37" i="3"/>
  <c r="AJ37" i="3" s="1"/>
  <c r="AK37" i="3" s="1"/>
  <c r="AH168" i="3"/>
  <c r="AJ168" i="3" s="1"/>
  <c r="AK168" i="3" s="1"/>
  <c r="AH174" i="3"/>
  <c r="AJ174" i="3" s="1"/>
  <c r="AK174" i="3" s="1"/>
  <c r="AH215" i="3"/>
  <c r="AJ215" i="3" s="1"/>
  <c r="AK215" i="3" s="1"/>
  <c r="AH223" i="3"/>
  <c r="AJ223" i="3" s="1"/>
  <c r="AK223" i="3" s="1"/>
  <c r="AH230" i="3"/>
  <c r="AJ230" i="3" s="1"/>
  <c r="AK230" i="3" s="1"/>
  <c r="AH231" i="3"/>
  <c r="AJ231" i="3" s="1"/>
  <c r="AK231" i="3" s="1"/>
  <c r="AH239" i="3"/>
  <c r="AJ239" i="3" s="1"/>
  <c r="AK239" i="3" s="1"/>
  <c r="AH262" i="3"/>
  <c r="AJ262" i="3" s="1"/>
  <c r="AK262" i="3" s="1"/>
  <c r="AH263" i="3"/>
  <c r="AJ263" i="3" s="1"/>
  <c r="AK263" i="3" s="1"/>
  <c r="AH271" i="3"/>
  <c r="AJ271" i="3" s="1"/>
  <c r="AK271" i="3" s="1"/>
  <c r="AH34" i="3"/>
  <c r="AJ34" i="3" s="1"/>
  <c r="AK34" i="3" s="1"/>
  <c r="AH36" i="3"/>
  <c r="AJ36" i="3" s="1"/>
  <c r="AK36" i="3" s="1"/>
  <c r="AH58" i="3"/>
  <c r="AJ58" i="3" s="1"/>
  <c r="AK58" i="3" s="1"/>
  <c r="AH79" i="3"/>
  <c r="AJ79" i="3" s="1"/>
  <c r="AK79" i="3" s="1"/>
  <c r="AH83" i="3"/>
  <c r="AJ83" i="3" s="1"/>
  <c r="AK83" i="3" s="1"/>
  <c r="AH91" i="3"/>
  <c r="AJ91" i="3" s="1"/>
  <c r="AK91" i="3" s="1"/>
  <c r="AH131" i="3"/>
  <c r="AJ131" i="3" s="1"/>
  <c r="AK131" i="3" s="1"/>
  <c r="AH147" i="3"/>
  <c r="AJ147" i="3" s="1"/>
  <c r="AK147" i="3" s="1"/>
  <c r="AH158" i="3"/>
  <c r="AJ158" i="3" s="1"/>
  <c r="AK158" i="3" s="1"/>
  <c r="AH245" i="3"/>
  <c r="AJ245" i="3" s="1"/>
  <c r="AK245" i="3" s="1"/>
  <c r="AH253" i="3"/>
  <c r="AJ253" i="3" s="1"/>
  <c r="AK253" i="3" s="1"/>
  <c r="AH13" i="3"/>
  <c r="AJ13" i="3" s="1"/>
  <c r="AK13" i="3" s="1"/>
  <c r="AH18" i="3"/>
  <c r="AJ18" i="3" s="1"/>
  <c r="AK18" i="3" s="1"/>
  <c r="AH22" i="3"/>
  <c r="AJ22" i="3" s="1"/>
  <c r="AK22" i="3" s="1"/>
  <c r="AH25" i="3"/>
  <c r="AJ25" i="3" s="1"/>
  <c r="AK25" i="3" s="1"/>
  <c r="AH26" i="3"/>
  <c r="AJ26" i="3" s="1"/>
  <c r="AK26" i="3" s="1"/>
  <c r="AH33" i="3"/>
  <c r="AJ33" i="3" s="1"/>
  <c r="AK33" i="3" s="1"/>
  <c r="AH43" i="3"/>
  <c r="AJ43" i="3" s="1"/>
  <c r="AK43" i="3" s="1"/>
  <c r="AH63" i="3"/>
  <c r="AJ63" i="3" s="1"/>
  <c r="AK63" i="3" s="1"/>
  <c r="AH90" i="3"/>
  <c r="AJ90" i="3" s="1"/>
  <c r="AK90" i="3" s="1"/>
  <c r="AH102" i="3"/>
  <c r="AJ102" i="3" s="1"/>
  <c r="AK102" i="3" s="1"/>
  <c r="AH111" i="3"/>
  <c r="AJ111" i="3" s="1"/>
  <c r="AK111" i="3" s="1"/>
  <c r="AH120" i="3"/>
  <c r="AJ120" i="3" s="1"/>
  <c r="AK120" i="3" s="1"/>
  <c r="AH122" i="3"/>
  <c r="AJ122" i="3" s="1"/>
  <c r="AK122" i="3" s="1"/>
  <c r="AH130" i="3"/>
  <c r="AJ130" i="3" s="1"/>
  <c r="AK130" i="3" s="1"/>
  <c r="AH143" i="3"/>
  <c r="AJ143" i="3" s="1"/>
  <c r="AK143" i="3" s="1"/>
  <c r="AH195" i="3"/>
  <c r="AJ195" i="3" s="1"/>
  <c r="AK195" i="3" s="1"/>
  <c r="AH200" i="3"/>
  <c r="AJ200" i="3" s="1"/>
  <c r="AK200" i="3" s="1"/>
  <c r="AH208" i="3"/>
  <c r="AJ208" i="3" s="1"/>
  <c r="AK208" i="3" s="1"/>
  <c r="AH213" i="3"/>
  <c r="AJ213" i="3" s="1"/>
  <c r="AK213" i="3" s="1"/>
  <c r="AH221" i="3"/>
  <c r="AJ221" i="3" s="1"/>
  <c r="AK221" i="3" s="1"/>
  <c r="AH229" i="3"/>
  <c r="AJ229" i="3" s="1"/>
  <c r="AK229" i="3" s="1"/>
  <c r="AH247" i="3"/>
  <c r="AJ247" i="3" s="1"/>
  <c r="AK247" i="3" s="1"/>
  <c r="AH255" i="3"/>
  <c r="AJ255" i="3" s="1"/>
  <c r="AK255" i="3" s="1"/>
  <c r="AH276" i="3"/>
  <c r="AJ276" i="3" s="1"/>
  <c r="AK276" i="3" s="1"/>
  <c r="AH284" i="3"/>
  <c r="AJ284" i="3" s="1"/>
  <c r="AK284" i="3" s="1"/>
  <c r="AH297" i="3"/>
  <c r="AJ297" i="3" s="1"/>
  <c r="AK297" i="3" s="1"/>
  <c r="AH314" i="3"/>
  <c r="AJ314" i="3" s="1"/>
  <c r="AK314" i="3" s="1"/>
  <c r="AH315" i="3"/>
  <c r="AJ315" i="3" s="1"/>
  <c r="AK315" i="3" s="1"/>
  <c r="AH323" i="3"/>
  <c r="AJ323" i="3" s="1"/>
  <c r="AK323" i="3" s="1"/>
  <c r="AH14" i="3"/>
  <c r="AJ14" i="3" s="1"/>
  <c r="AK14" i="3" s="1"/>
  <c r="AH32" i="3"/>
  <c r="AJ32" i="3" s="1"/>
  <c r="AK32" i="3" s="1"/>
  <c r="AH38" i="3"/>
  <c r="AJ38" i="3" s="1"/>
  <c r="AK38" i="3" s="1"/>
  <c r="AH42" i="3"/>
  <c r="AJ42" i="3" s="1"/>
  <c r="AK42" i="3" s="1"/>
  <c r="AH51" i="3"/>
  <c r="AJ51" i="3" s="1"/>
  <c r="AK51" i="3" s="1"/>
  <c r="AH89" i="3"/>
  <c r="AJ89" i="3" s="1"/>
  <c r="AK89" i="3" s="1"/>
  <c r="AH119" i="3"/>
  <c r="AJ119" i="3" s="1"/>
  <c r="AK119" i="3" s="1"/>
  <c r="AH129" i="3"/>
  <c r="AJ129" i="3" s="1"/>
  <c r="AK129" i="3" s="1"/>
  <c r="AH151" i="3"/>
  <c r="AJ151" i="3" s="1"/>
  <c r="AK151" i="3" s="1"/>
  <c r="AH157" i="3"/>
  <c r="AJ157" i="3" s="1"/>
  <c r="AK157" i="3" s="1"/>
  <c r="AH164" i="3"/>
  <c r="AJ164" i="3" s="1"/>
  <c r="AK164" i="3" s="1"/>
  <c r="AH216" i="3"/>
  <c r="AJ216" i="3" s="1"/>
  <c r="AK216" i="3" s="1"/>
  <c r="AH224" i="3"/>
  <c r="AJ224" i="3" s="1"/>
  <c r="AK224" i="3" s="1"/>
  <c r="AH232" i="3"/>
  <c r="AJ232" i="3" s="1"/>
  <c r="AK232" i="3" s="1"/>
  <c r="AH240" i="3"/>
  <c r="AJ240" i="3" s="1"/>
  <c r="AK240" i="3" s="1"/>
  <c r="AH292" i="3"/>
  <c r="AJ292" i="3" s="1"/>
  <c r="AK292" i="3" s="1"/>
  <c r="AH300" i="3"/>
  <c r="AJ300" i="3" s="1"/>
  <c r="AK300" i="3" s="1"/>
  <c r="AJ330" i="3"/>
  <c r="AK330" i="3" s="1"/>
  <c r="AH340" i="3"/>
  <c r="AJ340" i="3" s="1"/>
  <c r="AK340" i="3" s="1"/>
  <c r="AH20" i="3"/>
  <c r="AJ20" i="3" s="1"/>
  <c r="AK20" i="3" s="1"/>
  <c r="AH21" i="3"/>
  <c r="AJ21" i="3" s="1"/>
  <c r="AK21" i="3" s="1"/>
  <c r="AH71" i="3"/>
  <c r="AJ71" i="3" s="1"/>
  <c r="AK71" i="3" s="1"/>
  <c r="AH100" i="3"/>
  <c r="AJ100" i="3" s="1"/>
  <c r="AK100" i="3" s="1"/>
  <c r="AH109" i="3"/>
  <c r="AJ109" i="3" s="1"/>
  <c r="AK109" i="3" s="1"/>
  <c r="AH128" i="3"/>
  <c r="AJ128" i="3" s="1"/>
  <c r="AK128" i="3" s="1"/>
  <c r="AH140" i="3"/>
  <c r="AJ140" i="3" s="1"/>
  <c r="AK140" i="3" s="1"/>
  <c r="AH162" i="3"/>
  <c r="AJ162" i="3" s="1"/>
  <c r="AK162" i="3" s="1"/>
  <c r="AH172" i="3"/>
  <c r="AJ172" i="3" s="1"/>
  <c r="AK172" i="3" s="1"/>
  <c r="AH202" i="3"/>
  <c r="AJ202" i="3" s="1"/>
  <c r="AK202" i="3" s="1"/>
  <c r="AH203" i="3"/>
  <c r="AJ203" i="3" s="1"/>
  <c r="AK203" i="3" s="1"/>
  <c r="AH210" i="3"/>
  <c r="AJ210" i="3" s="1"/>
  <c r="AK210" i="3" s="1"/>
  <c r="AH211" i="3"/>
  <c r="AJ211" i="3" s="1"/>
  <c r="AK211" i="3" s="1"/>
  <c r="AH248" i="3"/>
  <c r="AJ248" i="3" s="1"/>
  <c r="AK248" i="3" s="1"/>
  <c r="AH256" i="3"/>
  <c r="AJ256" i="3" s="1"/>
  <c r="AK256" i="3" s="1"/>
  <c r="AH261" i="3"/>
  <c r="AJ261" i="3" s="1"/>
  <c r="AK261" i="3" s="1"/>
  <c r="AH279" i="3"/>
  <c r="AJ279" i="3" s="1"/>
  <c r="AK279" i="3" s="1"/>
  <c r="AH287" i="3"/>
  <c r="AJ287" i="3" s="1"/>
  <c r="AK287" i="3" s="1"/>
  <c r="AH308" i="3"/>
  <c r="AJ308" i="3" s="1"/>
  <c r="AK308" i="3" s="1"/>
  <c r="AH316" i="3"/>
  <c r="AJ316" i="3" s="1"/>
  <c r="AK316" i="3" s="1"/>
  <c r="AH329" i="3"/>
  <c r="AJ329" i="3" s="1"/>
  <c r="AK329" i="3" s="1"/>
  <c r="AH9" i="3"/>
  <c r="AJ9" i="3" s="1"/>
  <c r="AK9" i="3" s="1"/>
  <c r="AH19" i="3"/>
  <c r="AJ19" i="3" s="1"/>
  <c r="AK19" i="3" s="1"/>
  <c r="AH29" i="3"/>
  <c r="AJ29" i="3" s="1"/>
  <c r="AK29" i="3" s="1"/>
  <c r="AH40" i="3"/>
  <c r="AJ40" i="3" s="1"/>
  <c r="AK40" i="3" s="1"/>
  <c r="AH59" i="3"/>
  <c r="AJ59" i="3" s="1"/>
  <c r="AK59" i="3" s="1"/>
  <c r="AH86" i="3"/>
  <c r="AJ86" i="3" s="1"/>
  <c r="AK86" i="3" s="1"/>
  <c r="AH98" i="3"/>
  <c r="AJ98" i="3" s="1"/>
  <c r="AK98" i="3" s="1"/>
  <c r="AH161" i="3"/>
  <c r="AJ161" i="3" s="1"/>
  <c r="AK161" i="3" s="1"/>
  <c r="AH171" i="3"/>
  <c r="AJ171" i="3" s="1"/>
  <c r="AK171" i="3" s="1"/>
  <c r="AH188" i="3"/>
  <c r="AJ188" i="3" s="1"/>
  <c r="AK188" i="3" s="1"/>
  <c r="AH201" i="3"/>
  <c r="AJ201" i="3" s="1"/>
  <c r="AK201" i="3" s="1"/>
  <c r="AH218" i="3"/>
  <c r="AJ218" i="3" s="1"/>
  <c r="AK218" i="3" s="1"/>
  <c r="AH219" i="3"/>
  <c r="AJ219" i="3" s="1"/>
  <c r="AK219" i="3" s="1"/>
  <c r="AH227" i="3"/>
  <c r="AJ227" i="3" s="1"/>
  <c r="AK227" i="3" s="1"/>
  <c r="AH234" i="3"/>
  <c r="AJ234" i="3" s="1"/>
  <c r="AK234" i="3" s="1"/>
  <c r="AH235" i="3"/>
  <c r="AJ235" i="3" s="1"/>
  <c r="AK235" i="3" s="1"/>
  <c r="AH242" i="3"/>
  <c r="AJ242" i="3" s="1"/>
  <c r="AK242" i="3" s="1"/>
  <c r="AH243" i="3"/>
  <c r="AJ243" i="3" s="1"/>
  <c r="AK243" i="3" s="1"/>
  <c r="AH264" i="3"/>
  <c r="AJ264" i="3" s="1"/>
  <c r="AK264" i="3" s="1"/>
  <c r="AH272" i="3"/>
  <c r="AJ272" i="3" s="1"/>
  <c r="AK272" i="3" s="1"/>
  <c r="AH277" i="3"/>
  <c r="AJ277" i="3" s="1"/>
  <c r="AK277" i="3" s="1"/>
  <c r="AH285" i="3"/>
  <c r="AJ285" i="3" s="1"/>
  <c r="AK285" i="3" s="1"/>
  <c r="AH294" i="3"/>
  <c r="AJ294" i="3" s="1"/>
  <c r="AK294" i="3" s="1"/>
  <c r="AH295" i="3"/>
  <c r="AJ295" i="3" s="1"/>
  <c r="AK295" i="3" s="1"/>
  <c r="AH303" i="3"/>
  <c r="AJ303" i="3" s="1"/>
  <c r="AK303" i="3" s="1"/>
  <c r="AH324" i="3"/>
  <c r="AJ324" i="3" s="1"/>
  <c r="AK324" i="3" s="1"/>
  <c r="AH332" i="3"/>
  <c r="AJ332" i="3" s="1"/>
  <c r="AK332" i="3" s="1"/>
  <c r="AH28" i="3"/>
  <c r="AJ28" i="3" s="1"/>
  <c r="AK28" i="3" s="1"/>
  <c r="AH39" i="3"/>
  <c r="AJ39" i="3" s="1"/>
  <c r="AK39" i="3" s="1"/>
  <c r="AH41" i="3"/>
  <c r="AJ41" i="3" s="1"/>
  <c r="AK41" i="3" s="1"/>
  <c r="AH204" i="3"/>
  <c r="AJ204" i="3" s="1"/>
  <c r="AK204" i="3" s="1"/>
  <c r="AH233" i="3"/>
  <c r="AJ233" i="3" s="1"/>
  <c r="AK233" i="3" s="1"/>
  <c r="AH250" i="3"/>
  <c r="AJ250" i="3" s="1"/>
  <c r="AK250" i="3" s="1"/>
  <c r="AH251" i="3"/>
  <c r="AJ251" i="3" s="1"/>
  <c r="AK251" i="3" s="1"/>
  <c r="AH259" i="3"/>
  <c r="AJ259" i="3" s="1"/>
  <c r="AK259" i="3" s="1"/>
  <c r="AH280" i="3"/>
  <c r="AJ280" i="3" s="1"/>
  <c r="AK280" i="3" s="1"/>
  <c r="AH288" i="3"/>
  <c r="AJ288" i="3" s="1"/>
  <c r="AK288" i="3" s="1"/>
  <c r="AH293" i="3"/>
  <c r="AJ293" i="3" s="1"/>
  <c r="AK293" i="3" s="1"/>
  <c r="AH311" i="3"/>
  <c r="AJ311" i="3" s="1"/>
  <c r="AK311" i="3" s="1"/>
  <c r="AH319" i="3"/>
  <c r="AJ319" i="3" s="1"/>
  <c r="AK319" i="3" s="1"/>
  <c r="AH7" i="3"/>
  <c r="AJ7" i="3" s="1"/>
  <c r="AK7" i="3" s="1"/>
  <c r="AH16" i="3"/>
  <c r="AJ16" i="3" s="1"/>
  <c r="AK16" i="3" s="1"/>
  <c r="AH67" i="3"/>
  <c r="AJ67" i="3" s="1"/>
  <c r="AK67" i="3" s="1"/>
  <c r="AH84" i="3"/>
  <c r="AJ84" i="3" s="1"/>
  <c r="AK84" i="3" s="1"/>
  <c r="AH106" i="3"/>
  <c r="AJ106" i="3" s="1"/>
  <c r="AK106" i="3" s="1"/>
  <c r="AH107" i="3"/>
  <c r="AJ107" i="3" s="1"/>
  <c r="AK107" i="3" s="1"/>
  <c r="AH115" i="3"/>
  <c r="AJ115" i="3" s="1"/>
  <c r="AK115" i="3" s="1"/>
  <c r="AH116" i="3"/>
  <c r="AJ116" i="3" s="1"/>
  <c r="AK116" i="3" s="1"/>
  <c r="AH124" i="3"/>
  <c r="AJ124" i="3" s="1"/>
  <c r="AK124" i="3" s="1"/>
  <c r="AH135" i="3"/>
  <c r="AJ135" i="3" s="1"/>
  <c r="AK135" i="3" s="1"/>
  <c r="AH146" i="3"/>
  <c r="AJ146" i="3" s="1"/>
  <c r="AK146" i="3" s="1"/>
  <c r="AH159" i="3"/>
  <c r="AJ159" i="3" s="1"/>
  <c r="AK159" i="3" s="1"/>
  <c r="AH179" i="3"/>
  <c r="AJ179" i="3" s="1"/>
  <c r="AK179" i="3" s="1"/>
  <c r="AH191" i="3"/>
  <c r="AJ191" i="3" s="1"/>
  <c r="AK191" i="3" s="1"/>
  <c r="AH212" i="3"/>
  <c r="AJ212" i="3" s="1"/>
  <c r="AK212" i="3" s="1"/>
  <c r="AH220" i="3"/>
  <c r="AJ220" i="3" s="1"/>
  <c r="AK220" i="3" s="1"/>
  <c r="AH228" i="3"/>
  <c r="AJ228" i="3" s="1"/>
  <c r="AK228" i="3" s="1"/>
  <c r="AH236" i="3"/>
  <c r="AJ236" i="3" s="1"/>
  <c r="AK236" i="3" s="1"/>
  <c r="AH266" i="3"/>
  <c r="AJ266" i="3" s="1"/>
  <c r="AK266" i="3" s="1"/>
  <c r="AH267" i="3"/>
  <c r="AJ267" i="3" s="1"/>
  <c r="AK267" i="3" s="1"/>
  <c r="AH274" i="3"/>
  <c r="AJ274" i="3" s="1"/>
  <c r="AK274" i="3" s="1"/>
  <c r="AH275" i="3"/>
  <c r="AJ275" i="3" s="1"/>
  <c r="AK275" i="3" s="1"/>
  <c r="AH296" i="3"/>
  <c r="AJ296" i="3" s="1"/>
  <c r="AK296" i="3" s="1"/>
  <c r="AH304" i="3"/>
  <c r="AJ304" i="3" s="1"/>
  <c r="AK304" i="3" s="1"/>
  <c r="AH309" i="3"/>
  <c r="AJ309" i="3" s="1"/>
  <c r="AK309" i="3" s="1"/>
  <c r="AH317" i="3"/>
  <c r="AJ317" i="3" s="1"/>
  <c r="AK317" i="3" s="1"/>
  <c r="AH326" i="3"/>
  <c r="AJ326" i="3" s="1"/>
  <c r="AK326" i="3" s="1"/>
  <c r="AH327" i="3"/>
  <c r="AJ327" i="3" s="1"/>
  <c r="AK327" i="3" s="1"/>
  <c r="AH335" i="3"/>
  <c r="AJ335" i="3" s="1"/>
  <c r="AK335" i="3" s="1"/>
  <c r="AH336" i="3"/>
  <c r="AJ336" i="3" s="1"/>
  <c r="AK336" i="3" s="1"/>
  <c r="AH343" i="3"/>
  <c r="AJ343" i="3" s="1"/>
  <c r="AK343" i="3" s="1"/>
  <c r="AH344" i="3"/>
  <c r="AJ344" i="3" s="1"/>
  <c r="AK344" i="3" s="1"/>
  <c r="AH8" i="3"/>
  <c r="AJ8" i="3" s="1"/>
  <c r="AK8" i="3" s="1"/>
  <c r="AH15" i="3"/>
  <c r="AJ15" i="3" s="1"/>
  <c r="AK15" i="3" s="1"/>
  <c r="AH31" i="3"/>
  <c r="AJ31" i="3" s="1"/>
  <c r="AK31" i="3" s="1"/>
  <c r="AH35" i="3"/>
  <c r="AJ35" i="3" s="1"/>
  <c r="AK35" i="3" s="1"/>
  <c r="AH55" i="3"/>
  <c r="AJ55" i="3" s="1"/>
  <c r="AK55" i="3" s="1"/>
  <c r="AH94" i="3"/>
  <c r="AJ94" i="3" s="1"/>
  <c r="AK94" i="3" s="1"/>
  <c r="AH105" i="3"/>
  <c r="AJ105" i="3" s="1"/>
  <c r="AK105" i="3" s="1"/>
  <c r="AH117" i="3"/>
  <c r="AJ117" i="3" s="1"/>
  <c r="AK117" i="3" s="1"/>
  <c r="AH145" i="3"/>
  <c r="AJ145" i="3" s="1"/>
  <c r="AK145" i="3" s="1"/>
  <c r="AH156" i="3"/>
  <c r="AJ156" i="3" s="1"/>
  <c r="AK156" i="3" s="1"/>
  <c r="AH167" i="3"/>
  <c r="AJ167" i="3" s="1"/>
  <c r="AK167" i="3" s="1"/>
  <c r="AH177" i="3"/>
  <c r="AJ177" i="3" s="1"/>
  <c r="AK177" i="3" s="1"/>
  <c r="AH178" i="3"/>
  <c r="AJ178" i="3" s="1"/>
  <c r="AK178" i="3" s="1"/>
  <c r="AH184" i="3"/>
  <c r="AJ184" i="3" s="1"/>
  <c r="AK184" i="3" s="1"/>
  <c r="AH199" i="3"/>
  <c r="AJ199" i="3" s="1"/>
  <c r="AK199" i="3" s="1"/>
  <c r="AH207" i="3"/>
  <c r="AJ207" i="3" s="1"/>
  <c r="AK207" i="3" s="1"/>
  <c r="AH244" i="3"/>
  <c r="AJ244" i="3" s="1"/>
  <c r="AK244" i="3" s="1"/>
  <c r="AH252" i="3"/>
  <c r="AJ252" i="3" s="1"/>
  <c r="AK252" i="3" s="1"/>
  <c r="AH265" i="3"/>
  <c r="AJ265" i="3" s="1"/>
  <c r="AK265" i="3" s="1"/>
  <c r="AH282" i="3"/>
  <c r="AJ282" i="3" s="1"/>
  <c r="AK282" i="3" s="1"/>
  <c r="AH283" i="3"/>
  <c r="AJ283" i="3" s="1"/>
  <c r="AK283" i="3" s="1"/>
  <c r="AH291" i="3"/>
  <c r="AJ291" i="3" s="1"/>
  <c r="AK291" i="3" s="1"/>
  <c r="AH312" i="3"/>
  <c r="AJ312" i="3" s="1"/>
  <c r="AK312" i="3" s="1"/>
  <c r="AH320" i="3"/>
  <c r="AJ320" i="3" s="1"/>
  <c r="AK320" i="3" s="1"/>
  <c r="AH325" i="3"/>
  <c r="AJ325" i="3" s="1"/>
  <c r="AK325" i="3" s="1"/>
  <c r="AH341" i="3"/>
  <c r="AJ341" i="3" s="1"/>
  <c r="AK341" i="3" s="1"/>
  <c r="AH92" i="3"/>
  <c r="AJ92" i="3" s="1"/>
  <c r="AK92" i="3" s="1"/>
  <c r="AH108" i="3"/>
  <c r="AJ108" i="3" s="1"/>
  <c r="AK108" i="3" s="1"/>
  <c r="AH118" i="3"/>
  <c r="AJ118" i="3" s="1"/>
  <c r="AK118" i="3" s="1"/>
  <c r="AH132" i="3"/>
  <c r="AJ132" i="3" s="1"/>
  <c r="AK132" i="3" s="1"/>
  <c r="AH144" i="3"/>
  <c r="AJ144" i="3" s="1"/>
  <c r="AK144" i="3" s="1"/>
  <c r="AH170" i="3"/>
  <c r="AJ170" i="3" s="1"/>
  <c r="AK170" i="3" s="1"/>
  <c r="AH48" i="3"/>
  <c r="AJ48" i="3" s="1"/>
  <c r="AK48" i="3" s="1"/>
  <c r="AH88" i="3"/>
  <c r="AJ88" i="3" s="1"/>
  <c r="AK88" i="3" s="1"/>
  <c r="AH104" i="3"/>
  <c r="AJ104" i="3" s="1"/>
  <c r="AK104" i="3" s="1"/>
  <c r="AH154" i="3"/>
  <c r="AJ154" i="3" s="1"/>
  <c r="AK154" i="3" s="1"/>
  <c r="AH166" i="3"/>
  <c r="AJ166" i="3" s="1"/>
  <c r="AK166" i="3" s="1"/>
  <c r="AH53" i="3"/>
  <c r="AJ53" i="3" s="1"/>
  <c r="AK53" i="3" s="1"/>
  <c r="AH57" i="3"/>
  <c r="AJ57" i="3" s="1"/>
  <c r="AK57" i="3" s="1"/>
  <c r="AH61" i="3"/>
  <c r="AJ61" i="3" s="1"/>
  <c r="AK61" i="3" s="1"/>
  <c r="AH65" i="3"/>
  <c r="AJ65" i="3" s="1"/>
  <c r="AK65" i="3" s="1"/>
  <c r="AH69" i="3"/>
  <c r="AJ69" i="3" s="1"/>
  <c r="AK69" i="3" s="1"/>
  <c r="AH73" i="3"/>
  <c r="AJ73" i="3" s="1"/>
  <c r="AK73" i="3" s="1"/>
  <c r="AH77" i="3"/>
  <c r="AJ77" i="3" s="1"/>
  <c r="AK77" i="3" s="1"/>
  <c r="AH81" i="3"/>
  <c r="AJ81" i="3" s="1"/>
  <c r="AK81" i="3" s="1"/>
  <c r="AH85" i="3"/>
  <c r="AJ85" i="3" s="1"/>
  <c r="AK85" i="3" s="1"/>
  <c r="AH101" i="3"/>
  <c r="AJ101" i="3" s="1"/>
  <c r="AK101" i="3" s="1"/>
  <c r="AH114" i="3"/>
  <c r="AJ114" i="3" s="1"/>
  <c r="AK114" i="3" s="1"/>
  <c r="AH127" i="3"/>
  <c r="AJ127" i="3" s="1"/>
  <c r="AK127" i="3" s="1"/>
  <c r="AH139" i="3"/>
  <c r="AJ139" i="3" s="1"/>
  <c r="AK139" i="3" s="1"/>
  <c r="AH165" i="3"/>
  <c r="AJ165" i="3" s="1"/>
  <c r="AK165" i="3" s="1"/>
  <c r="AH169" i="3"/>
  <c r="AJ169" i="3" s="1"/>
  <c r="AK169" i="3" s="1"/>
  <c r="AH52" i="3"/>
  <c r="AJ52" i="3" s="1"/>
  <c r="AK52" i="3" s="1"/>
  <c r="AH56" i="3"/>
  <c r="AJ56" i="3" s="1"/>
  <c r="AK56" i="3" s="1"/>
  <c r="AH60" i="3"/>
  <c r="AJ60" i="3" s="1"/>
  <c r="AK60" i="3" s="1"/>
  <c r="AH64" i="3"/>
  <c r="AJ64" i="3" s="1"/>
  <c r="AK64" i="3" s="1"/>
  <c r="AH68" i="3"/>
  <c r="AJ68" i="3" s="1"/>
  <c r="AK68" i="3" s="1"/>
  <c r="AH72" i="3"/>
  <c r="AJ72" i="3" s="1"/>
  <c r="AK72" i="3" s="1"/>
  <c r="AH76" i="3"/>
  <c r="AJ76" i="3" s="1"/>
  <c r="AK76" i="3" s="1"/>
  <c r="AH80" i="3"/>
  <c r="AJ80" i="3" s="1"/>
  <c r="AK80" i="3" s="1"/>
  <c r="AH138" i="3"/>
  <c r="AJ138" i="3" s="1"/>
  <c r="AK138" i="3" s="1"/>
  <c r="AH150" i="3"/>
  <c r="AJ150" i="3" s="1"/>
  <c r="AK150" i="3" s="1"/>
  <c r="AH97" i="3"/>
  <c r="AJ97" i="3" s="1"/>
  <c r="AK97" i="3" s="1"/>
  <c r="AH110" i="3"/>
  <c r="AJ110" i="3" s="1"/>
  <c r="AK110" i="3" s="1"/>
  <c r="AH123" i="3"/>
  <c r="AJ123" i="3" s="1"/>
  <c r="AK123" i="3" s="1"/>
  <c r="AH149" i="3"/>
  <c r="AJ149" i="3" s="1"/>
  <c r="AK149" i="3" s="1"/>
  <c r="AH153" i="3"/>
  <c r="AJ153" i="3" s="1"/>
  <c r="AK153" i="3" s="1"/>
  <c r="AH175" i="3"/>
  <c r="AJ175" i="3" s="1"/>
  <c r="AK175" i="3" s="1"/>
  <c r="AL221" i="2"/>
  <c r="AM221" i="2" s="1"/>
  <c r="AL222" i="2"/>
  <c r="AM222" i="2" s="1"/>
  <c r="AL229" i="2"/>
  <c r="AM229" i="2" s="1"/>
  <c r="AL317" i="2"/>
  <c r="AM317" i="2" s="1"/>
  <c r="AL325" i="2"/>
  <c r="AM325" i="2" s="1"/>
  <c r="AL333" i="2"/>
  <c r="AM333" i="2" s="1"/>
  <c r="AL349" i="2"/>
  <c r="AM349" i="2" s="1"/>
  <c r="AH96" i="3"/>
  <c r="AJ96" i="3" s="1"/>
  <c r="AK96" i="3" s="1"/>
  <c r="AH134" i="3"/>
  <c r="AJ134" i="3" s="1"/>
  <c r="AK134" i="3" s="1"/>
  <c r="AH148" i="3"/>
  <c r="AJ148" i="3" s="1"/>
  <c r="AK148" i="3" s="1"/>
  <c r="AH160" i="3"/>
  <c r="AJ160" i="3" s="1"/>
  <c r="AK160" i="3" s="1"/>
  <c r="AH197" i="3"/>
  <c r="AJ197" i="3" s="1"/>
  <c r="AK197" i="3" s="1"/>
  <c r="AH209" i="3"/>
  <c r="AJ209" i="3" s="1"/>
  <c r="AK209" i="3" s="1"/>
  <c r="AH241" i="3"/>
  <c r="AJ241" i="3" s="1"/>
  <c r="AK241" i="3" s="1"/>
  <c r="AH273" i="3"/>
  <c r="AJ273" i="3" s="1"/>
  <c r="AK273" i="3" s="1"/>
  <c r="AH305" i="3"/>
  <c r="AJ305" i="3" s="1"/>
  <c r="AK305" i="3" s="1"/>
  <c r="AH337" i="3"/>
  <c r="AJ337" i="3" s="1"/>
  <c r="AK337" i="3" s="1"/>
  <c r="AH182" i="3"/>
  <c r="AJ182" i="3" s="1"/>
  <c r="AK182" i="3" s="1"/>
  <c r="AH206" i="3"/>
  <c r="AJ206" i="3" s="1"/>
  <c r="AK206" i="3" s="1"/>
  <c r="AH217" i="3"/>
  <c r="AJ217" i="3" s="1"/>
  <c r="AK217" i="3" s="1"/>
  <c r="AH238" i="3"/>
  <c r="AJ238" i="3" s="1"/>
  <c r="AK238" i="3" s="1"/>
  <c r="AH249" i="3"/>
  <c r="AJ249" i="3" s="1"/>
  <c r="AK249" i="3" s="1"/>
  <c r="AH270" i="3"/>
  <c r="AJ270" i="3" s="1"/>
  <c r="AK270" i="3" s="1"/>
  <c r="AH281" i="3"/>
  <c r="AJ281" i="3" s="1"/>
  <c r="AK281" i="3" s="1"/>
  <c r="AH302" i="3"/>
  <c r="AJ302" i="3" s="1"/>
  <c r="AK302" i="3" s="1"/>
  <c r="AH313" i="3"/>
  <c r="AJ313" i="3" s="1"/>
  <c r="AK313" i="3" s="1"/>
  <c r="AH334" i="3"/>
  <c r="AJ334" i="3" s="1"/>
  <c r="AK334" i="3" s="1"/>
  <c r="AH345" i="3"/>
  <c r="AJ345" i="3" s="1"/>
  <c r="AK345" i="3" s="1"/>
  <c r="AH346" i="3"/>
  <c r="AJ346" i="3" s="1"/>
  <c r="AK346" i="3" s="1"/>
  <c r="AH181" i="3"/>
  <c r="AJ181" i="3" s="1"/>
  <c r="AK181" i="3" s="1"/>
  <c r="AH186" i="3"/>
  <c r="AJ186" i="3" s="1"/>
  <c r="AK186" i="3" s="1"/>
  <c r="AH205" i="3"/>
  <c r="AJ205" i="3" s="1"/>
  <c r="AK205" i="3" s="1"/>
  <c r="AH226" i="3"/>
  <c r="AJ226" i="3" s="1"/>
  <c r="AK226" i="3" s="1"/>
  <c r="AH237" i="3"/>
  <c r="AJ237" i="3" s="1"/>
  <c r="AK237" i="3" s="1"/>
  <c r="AH258" i="3"/>
  <c r="AJ258" i="3" s="1"/>
  <c r="AK258" i="3" s="1"/>
  <c r="AH269" i="3"/>
  <c r="AJ269" i="3" s="1"/>
  <c r="AK269" i="3" s="1"/>
  <c r="AH290" i="3"/>
  <c r="AJ290" i="3" s="1"/>
  <c r="AK290" i="3" s="1"/>
  <c r="AH301" i="3"/>
  <c r="AJ301" i="3" s="1"/>
  <c r="AK301" i="3" s="1"/>
  <c r="AH322" i="3"/>
  <c r="AJ322" i="3" s="1"/>
  <c r="AK322" i="3" s="1"/>
  <c r="AH333" i="3"/>
  <c r="AJ333" i="3" s="1"/>
  <c r="AK333" i="3" s="1"/>
  <c r="AH185" i="3"/>
  <c r="AJ185" i="3" s="1"/>
  <c r="AK185" i="3" s="1"/>
  <c r="AH190" i="3"/>
  <c r="AJ190" i="3" s="1"/>
  <c r="AK190" i="3" s="1"/>
  <c r="AH214" i="3"/>
  <c r="AJ214" i="3" s="1"/>
  <c r="AK214" i="3" s="1"/>
  <c r="AH225" i="3"/>
  <c r="AJ225" i="3" s="1"/>
  <c r="AK225" i="3" s="1"/>
  <c r="AH246" i="3"/>
  <c r="AJ246" i="3" s="1"/>
  <c r="AK246" i="3" s="1"/>
  <c r="AH257" i="3"/>
  <c r="AJ257" i="3" s="1"/>
  <c r="AK257" i="3" s="1"/>
  <c r="AH278" i="3"/>
  <c r="AJ278" i="3" s="1"/>
  <c r="AK278" i="3" s="1"/>
  <c r="AH289" i="3"/>
  <c r="AJ289" i="3" s="1"/>
  <c r="AK289" i="3" s="1"/>
  <c r="AH310" i="3"/>
  <c r="AJ310" i="3" s="1"/>
  <c r="AK310" i="3" s="1"/>
  <c r="AH321" i="3"/>
  <c r="AJ321" i="3" s="1"/>
  <c r="AK321" i="3" s="1"/>
  <c r="AH189" i="3"/>
  <c r="AJ189" i="3" s="1"/>
  <c r="AK189" i="3" s="1"/>
  <c r="AH194" i="3"/>
  <c r="AJ194" i="3" s="1"/>
  <c r="AK194" i="3" s="1"/>
  <c r="AH342" i="3"/>
  <c r="AJ342" i="3" s="1"/>
  <c r="AK342" i="3" s="1"/>
  <c r="AH193" i="3"/>
  <c r="AJ193" i="3" s="1"/>
  <c r="AK193" i="3" s="1"/>
  <c r="AH198" i="3"/>
  <c r="AJ198" i="3" s="1"/>
  <c r="AK198" i="3" s="1"/>
  <c r="AH222" i="3"/>
  <c r="AJ222" i="3" s="1"/>
  <c r="AK222" i="3" s="1"/>
  <c r="AH254" i="3"/>
  <c r="AJ254" i="3" s="1"/>
  <c r="AK254" i="3" s="1"/>
  <c r="AH286" i="3"/>
  <c r="AJ286" i="3" s="1"/>
  <c r="AK286" i="3" s="1"/>
  <c r="AH318" i="3"/>
  <c r="AJ318" i="3" s="1"/>
  <c r="AK318" i="3" s="1"/>
  <c r="AL212" i="2"/>
  <c r="AM212" i="2" s="1"/>
  <c r="AL213" i="2"/>
  <c r="AM213" i="2" s="1"/>
  <c r="AL318" i="2"/>
  <c r="AM318" i="2" s="1"/>
  <c r="AL312" i="2"/>
  <c r="AM312" i="2" s="1"/>
  <c r="AL313" i="2"/>
  <c r="AM313" i="2" s="1"/>
  <c r="AL337" i="2"/>
  <c r="AM337" i="2" s="1"/>
  <c r="AL341" i="2"/>
  <c r="AM341" i="2" s="1"/>
  <c r="AL309" i="2"/>
  <c r="AM309" i="2" s="1"/>
  <c r="AL328" i="2"/>
  <c r="AM328" i="2" s="1"/>
  <c r="AL332" i="2"/>
  <c r="AM332" i="2" s="1"/>
  <c r="AL223" i="2"/>
  <c r="AM223" i="2" s="1"/>
  <c r="AL214" i="2"/>
  <c r="AM214" i="2" s="1"/>
  <c r="AL218" i="2"/>
  <c r="AM218" i="2" s="1"/>
  <c r="AL220" i="2"/>
  <c r="AM220" i="2" s="1"/>
  <c r="AL346" i="2"/>
  <c r="AM346" i="2" s="1"/>
  <c r="AL53" i="2"/>
  <c r="AM53" i="2" s="1"/>
  <c r="AL58" i="2"/>
  <c r="AM58" i="2" s="1"/>
  <c r="AL8" i="2"/>
  <c r="AM8" i="2" s="1"/>
  <c r="AL12" i="2"/>
  <c r="AM12" i="2" s="1"/>
  <c r="AL16" i="2"/>
  <c r="AM16" i="2" s="1"/>
  <c r="AL20" i="2"/>
  <c r="AM20" i="2" s="1"/>
  <c r="AL24" i="2"/>
  <c r="AM24" i="2" s="1"/>
  <c r="AL28" i="2"/>
  <c r="AM28" i="2" s="1"/>
  <c r="AL32" i="2"/>
  <c r="AM32" i="2" s="1"/>
  <c r="AL36" i="2"/>
  <c r="AM36" i="2" s="1"/>
  <c r="AL40" i="2"/>
  <c r="AM40" i="2" s="1"/>
  <c r="AL44" i="2"/>
  <c r="AM44" i="2" s="1"/>
  <c r="AL48" i="2"/>
  <c r="AM48" i="2" s="1"/>
  <c r="AL52" i="2"/>
  <c r="AM52" i="2" s="1"/>
  <c r="AL56" i="2"/>
  <c r="AM56" i="2" s="1"/>
  <c r="AL227" i="2"/>
  <c r="AM227" i="2" s="1"/>
  <c r="AL255" i="2"/>
  <c r="AM255" i="2" s="1"/>
  <c r="AL259" i="2"/>
  <c r="AM259" i="2" s="1"/>
  <c r="AL263" i="2"/>
  <c r="AM263" i="2" s="1"/>
  <c r="AL267" i="2"/>
  <c r="AM267" i="2" s="1"/>
  <c r="AL271" i="2"/>
  <c r="AM271" i="2" s="1"/>
  <c r="AL275" i="2"/>
  <c r="AM275" i="2" s="1"/>
  <c r="AL279" i="2"/>
  <c r="AM279" i="2" s="1"/>
  <c r="AL283" i="2"/>
  <c r="AM283" i="2" s="1"/>
  <c r="AL287" i="2"/>
  <c r="AM287" i="2" s="1"/>
  <c r="AL291" i="2"/>
  <c r="AM291" i="2" s="1"/>
  <c r="AL295" i="2"/>
  <c r="AM295" i="2" s="1"/>
  <c r="AL299" i="2"/>
  <c r="AM299" i="2" s="1"/>
  <c r="AL303" i="2"/>
  <c r="AM303" i="2" s="1"/>
  <c r="AL307" i="2"/>
  <c r="AM307" i="2" s="1"/>
  <c r="AL316" i="2"/>
  <c r="AM316" i="2" s="1"/>
  <c r="AL321" i="2"/>
  <c r="AM321" i="2" s="1"/>
  <c r="AL326" i="2"/>
  <c r="AM326" i="2" s="1"/>
  <c r="AL344" i="2"/>
  <c r="AM344" i="2" s="1"/>
  <c r="AL374" i="2"/>
  <c r="AM374" i="2" s="1"/>
  <c r="AL382" i="2"/>
  <c r="AM382" i="2" s="1"/>
  <c r="AL390" i="2"/>
  <c r="AM390" i="2" s="1"/>
  <c r="AL398" i="2"/>
  <c r="AM398" i="2" s="1"/>
  <c r="AL406" i="2"/>
  <c r="AM406" i="2" s="1"/>
  <c r="AL414" i="2"/>
  <c r="AM414" i="2" s="1"/>
  <c r="AL422" i="2"/>
  <c r="AM422" i="2" s="1"/>
  <c r="AL430" i="2"/>
  <c r="AM430" i="2" s="1"/>
  <c r="AL447" i="2"/>
  <c r="AM447" i="2" s="1"/>
  <c r="AL60" i="2"/>
  <c r="AM60" i="2" s="1"/>
  <c r="AL64" i="2"/>
  <c r="AM64" i="2" s="1"/>
  <c r="AL68" i="2"/>
  <c r="AM68" i="2" s="1"/>
  <c r="AL72" i="2"/>
  <c r="AM72" i="2" s="1"/>
  <c r="AL76" i="2"/>
  <c r="AM76" i="2" s="1"/>
  <c r="AL80" i="2"/>
  <c r="AM80" i="2" s="1"/>
  <c r="AL84" i="2"/>
  <c r="AM84" i="2" s="1"/>
  <c r="AL88" i="2"/>
  <c r="AM88" i="2" s="1"/>
  <c r="AL92" i="2"/>
  <c r="AM92" i="2" s="1"/>
  <c r="AL96" i="2"/>
  <c r="AM96" i="2" s="1"/>
  <c r="AL100" i="2"/>
  <c r="AM100" i="2" s="1"/>
  <c r="AL104" i="2"/>
  <c r="AM104" i="2" s="1"/>
  <c r="AL108" i="2"/>
  <c r="AM108" i="2" s="1"/>
  <c r="AL112" i="2"/>
  <c r="AM112" i="2" s="1"/>
  <c r="AL116" i="2"/>
  <c r="AM116" i="2" s="1"/>
  <c r="AL120" i="2"/>
  <c r="AM120" i="2" s="1"/>
  <c r="AL124" i="2"/>
  <c r="AM124" i="2" s="1"/>
  <c r="AL128" i="2"/>
  <c r="AM128" i="2" s="1"/>
  <c r="AL132" i="2"/>
  <c r="AM132" i="2" s="1"/>
  <c r="AL136" i="2"/>
  <c r="AM136" i="2" s="1"/>
  <c r="AL140" i="2"/>
  <c r="AM140" i="2" s="1"/>
  <c r="AL144" i="2"/>
  <c r="AM144" i="2" s="1"/>
  <c r="AL148" i="2"/>
  <c r="AM148" i="2" s="1"/>
  <c r="AL152" i="2"/>
  <c r="AM152" i="2" s="1"/>
  <c r="AL156" i="2"/>
  <c r="AM156" i="2" s="1"/>
  <c r="AL160" i="2"/>
  <c r="AM160" i="2" s="1"/>
  <c r="AL164" i="2"/>
  <c r="AM164" i="2" s="1"/>
  <c r="AL168" i="2"/>
  <c r="AM168" i="2" s="1"/>
  <c r="AL172" i="2"/>
  <c r="AM172" i="2" s="1"/>
  <c r="AL176" i="2"/>
  <c r="AM176" i="2" s="1"/>
  <c r="AL180" i="2"/>
  <c r="AM180" i="2" s="1"/>
  <c r="AL184" i="2"/>
  <c r="AM184" i="2" s="1"/>
  <c r="AL188" i="2"/>
  <c r="AM188" i="2" s="1"/>
  <c r="AL192" i="2"/>
  <c r="AM192" i="2" s="1"/>
  <c r="AL196" i="2"/>
  <c r="AM196" i="2" s="1"/>
  <c r="AL200" i="2"/>
  <c r="AM200" i="2" s="1"/>
  <c r="AL204" i="2"/>
  <c r="AM204" i="2" s="1"/>
  <c r="AL208" i="2"/>
  <c r="AM208" i="2" s="1"/>
  <c r="AL217" i="2"/>
  <c r="AM217" i="2" s="1"/>
  <c r="AL226" i="2"/>
  <c r="AM226" i="2" s="1"/>
  <c r="AL228" i="2"/>
  <c r="AM228" i="2" s="1"/>
  <c r="AL311" i="2"/>
  <c r="AM311" i="2" s="1"/>
  <c r="AL315" i="2"/>
  <c r="AM315" i="2" s="1"/>
  <c r="AL320" i="2"/>
  <c r="AM320" i="2" s="1"/>
  <c r="AL324" i="2"/>
  <c r="AM324" i="2" s="1"/>
  <c r="AL329" i="2"/>
  <c r="AM329" i="2" s="1"/>
  <c r="AL334" i="2"/>
  <c r="AM334" i="2" s="1"/>
  <c r="AL438" i="2"/>
  <c r="AM438" i="2" s="1"/>
  <c r="AL446" i="2"/>
  <c r="AM446" i="2" s="1"/>
  <c r="AL452" i="2"/>
  <c r="AM452" i="2" s="1"/>
  <c r="AL11" i="2"/>
  <c r="AM11" i="2" s="1"/>
  <c r="AL19" i="2"/>
  <c r="AM19" i="2" s="1"/>
  <c r="AL27" i="2"/>
  <c r="AM27" i="2" s="1"/>
  <c r="AL39" i="2"/>
  <c r="AM39" i="2" s="1"/>
  <c r="AL43" i="2"/>
  <c r="AM43" i="2" s="1"/>
  <c r="AL47" i="2"/>
  <c r="AM47" i="2" s="1"/>
  <c r="AL51" i="2"/>
  <c r="AM51" i="2" s="1"/>
  <c r="AL230" i="2"/>
  <c r="AM230" i="2" s="1"/>
  <c r="AL234" i="2"/>
  <c r="AM234" i="2" s="1"/>
  <c r="AL238" i="2"/>
  <c r="AM238" i="2" s="1"/>
  <c r="AL242" i="2"/>
  <c r="AM242" i="2" s="1"/>
  <c r="AL246" i="2"/>
  <c r="AM246" i="2" s="1"/>
  <c r="AL250" i="2"/>
  <c r="AM250" i="2" s="1"/>
  <c r="AL254" i="2"/>
  <c r="AM254" i="2" s="1"/>
  <c r="AL258" i="2"/>
  <c r="AM258" i="2" s="1"/>
  <c r="AL262" i="2"/>
  <c r="AM262" i="2" s="1"/>
  <c r="AL266" i="2"/>
  <c r="AM266" i="2" s="1"/>
  <c r="AL270" i="2"/>
  <c r="AM270" i="2" s="1"/>
  <c r="AL274" i="2"/>
  <c r="AM274" i="2" s="1"/>
  <c r="AL278" i="2"/>
  <c r="AM278" i="2" s="1"/>
  <c r="AL282" i="2"/>
  <c r="AM282" i="2" s="1"/>
  <c r="AL286" i="2"/>
  <c r="AM286" i="2" s="1"/>
  <c r="AL290" i="2"/>
  <c r="AM290" i="2" s="1"/>
  <c r="AL294" i="2"/>
  <c r="AM294" i="2" s="1"/>
  <c r="AL298" i="2"/>
  <c r="AM298" i="2" s="1"/>
  <c r="AL302" i="2"/>
  <c r="AM302" i="2" s="1"/>
  <c r="AL319" i="2"/>
  <c r="AM319" i="2" s="1"/>
  <c r="AL323" i="2"/>
  <c r="AM323" i="2" s="1"/>
  <c r="AL342" i="2"/>
  <c r="AM342" i="2" s="1"/>
  <c r="AL357" i="2"/>
  <c r="AM357" i="2" s="1"/>
  <c r="AL361" i="2"/>
  <c r="AM361" i="2" s="1"/>
  <c r="AL365" i="2"/>
  <c r="AM365" i="2" s="1"/>
  <c r="AL373" i="2"/>
  <c r="AM373" i="2" s="1"/>
  <c r="AL381" i="2"/>
  <c r="AM381" i="2" s="1"/>
  <c r="AL389" i="2"/>
  <c r="AM389" i="2" s="1"/>
  <c r="AL397" i="2"/>
  <c r="AM397" i="2" s="1"/>
  <c r="AL405" i="2"/>
  <c r="AM405" i="2" s="1"/>
  <c r="AL413" i="2"/>
  <c r="AM413" i="2" s="1"/>
  <c r="AL421" i="2"/>
  <c r="AM421" i="2" s="1"/>
  <c r="AL429" i="2"/>
  <c r="AM429" i="2" s="1"/>
  <c r="AL451" i="2"/>
  <c r="AM451" i="2" s="1"/>
  <c r="AL7" i="2"/>
  <c r="AM7" i="2" s="1"/>
  <c r="AL15" i="2"/>
  <c r="AM15" i="2" s="1"/>
  <c r="AL23" i="2"/>
  <c r="AM23" i="2" s="1"/>
  <c r="AL31" i="2"/>
  <c r="AM31" i="2" s="1"/>
  <c r="AL35" i="2"/>
  <c r="AM35" i="2" s="1"/>
  <c r="AL55" i="2"/>
  <c r="AM55" i="2" s="1"/>
  <c r="AL314" i="2"/>
  <c r="AM314" i="2" s="1"/>
  <c r="AL327" i="2"/>
  <c r="AM327" i="2" s="1"/>
  <c r="AL331" i="2"/>
  <c r="AM331" i="2" s="1"/>
  <c r="AL336" i="2"/>
  <c r="AM336" i="2" s="1"/>
  <c r="AL340" i="2"/>
  <c r="AM340" i="2" s="1"/>
  <c r="AL345" i="2"/>
  <c r="AM345" i="2" s="1"/>
  <c r="AL350" i="2"/>
  <c r="AM350" i="2" s="1"/>
  <c r="AL437" i="2"/>
  <c r="AM437" i="2" s="1"/>
  <c r="AL445" i="2"/>
  <c r="AM445" i="2" s="1"/>
  <c r="AL450" i="2"/>
  <c r="AM450" i="2" s="1"/>
  <c r="AL10" i="2"/>
  <c r="AM10" i="2" s="1"/>
  <c r="AL18" i="2"/>
  <c r="AM18" i="2" s="1"/>
  <c r="AL22" i="2"/>
  <c r="AM22" i="2" s="1"/>
  <c r="AL26" i="2"/>
  <c r="AM26" i="2" s="1"/>
  <c r="AL30" i="2"/>
  <c r="AM30" i="2" s="1"/>
  <c r="AL34" i="2"/>
  <c r="AM34" i="2" s="1"/>
  <c r="AL38" i="2"/>
  <c r="AM38" i="2" s="1"/>
  <c r="AL42" i="2"/>
  <c r="AM42" i="2" s="1"/>
  <c r="AL46" i="2"/>
  <c r="AM46" i="2" s="1"/>
  <c r="AL50" i="2"/>
  <c r="AM50" i="2" s="1"/>
  <c r="AL54" i="2"/>
  <c r="AM54" i="2" s="1"/>
  <c r="AL59" i="2"/>
  <c r="AM59" i="2" s="1"/>
  <c r="AL301" i="2"/>
  <c r="AM301" i="2" s="1"/>
  <c r="AL335" i="2"/>
  <c r="AM335" i="2" s="1"/>
  <c r="AL352" i="2"/>
  <c r="AM352" i="2" s="1"/>
  <c r="AL353" i="2"/>
  <c r="AM353" i="2" s="1"/>
  <c r="AL432" i="2"/>
  <c r="AM432" i="2" s="1"/>
  <c r="AL14" i="2"/>
  <c r="AM14" i="2" s="1"/>
  <c r="AL215" i="2"/>
  <c r="AM215" i="2" s="1"/>
  <c r="AL224" i="2"/>
  <c r="AM224" i="2" s="1"/>
  <c r="AL343" i="2"/>
  <c r="AM343" i="2" s="1"/>
  <c r="AL348" i="2"/>
  <c r="AM348" i="2" s="1"/>
  <c r="AL440" i="2"/>
  <c r="AM440" i="2" s="1"/>
  <c r="AL449" i="2"/>
  <c r="AM449" i="2" s="1"/>
  <c r="AL9" i="2"/>
  <c r="AM9" i="2" s="1"/>
  <c r="AL13" i="2"/>
  <c r="AM13" i="2" s="1"/>
  <c r="AL17" i="2"/>
  <c r="AM17" i="2" s="1"/>
  <c r="AL21" i="2"/>
  <c r="AM21" i="2" s="1"/>
  <c r="AL25" i="2"/>
  <c r="AM25" i="2" s="1"/>
  <c r="AL29" i="2"/>
  <c r="AM29" i="2" s="1"/>
  <c r="AL33" i="2"/>
  <c r="AM33" i="2" s="1"/>
  <c r="AL37" i="2"/>
  <c r="AM37" i="2" s="1"/>
  <c r="AL41" i="2"/>
  <c r="AM41" i="2" s="1"/>
  <c r="AL45" i="2"/>
  <c r="AM45" i="2" s="1"/>
  <c r="AL49" i="2"/>
  <c r="AM49" i="2" s="1"/>
  <c r="AL57" i="2"/>
  <c r="AM57" i="2" s="1"/>
  <c r="AL300" i="2"/>
  <c r="AM300" i="2" s="1"/>
  <c r="AL305" i="2"/>
  <c r="AM305" i="2" s="1"/>
  <c r="AL310" i="2"/>
  <c r="AM310" i="2" s="1"/>
  <c r="AL351" i="2"/>
  <c r="AM351" i="2" s="1"/>
  <c r="AL359" i="2"/>
  <c r="AM359" i="2" s="1"/>
  <c r="AL363" i="2"/>
  <c r="AM363" i="2" s="1"/>
  <c r="AL367" i="2"/>
  <c r="AM367" i="2" s="1"/>
  <c r="AL448" i="2"/>
  <c r="AM448" i="2" s="1"/>
  <c r="AL61" i="2"/>
  <c r="AM61" i="2" s="1"/>
  <c r="AL69" i="2"/>
  <c r="AM69" i="2" s="1"/>
  <c r="AL77" i="2"/>
  <c r="AM77" i="2" s="1"/>
  <c r="AL85" i="2"/>
  <c r="AM85" i="2" s="1"/>
  <c r="AL89" i="2"/>
  <c r="AM89" i="2" s="1"/>
  <c r="AL93" i="2"/>
  <c r="AM93" i="2" s="1"/>
  <c r="AL97" i="2"/>
  <c r="AM97" i="2" s="1"/>
  <c r="AL101" i="2"/>
  <c r="AM101" i="2" s="1"/>
  <c r="AL105" i="2"/>
  <c r="AM105" i="2" s="1"/>
  <c r="AL109" i="2"/>
  <c r="AM109" i="2" s="1"/>
  <c r="AL113" i="2"/>
  <c r="AM113" i="2" s="1"/>
  <c r="AL117" i="2"/>
  <c r="AM117" i="2" s="1"/>
  <c r="AL121" i="2"/>
  <c r="AM121" i="2" s="1"/>
  <c r="AL125" i="2"/>
  <c r="AM125" i="2" s="1"/>
  <c r="AL129" i="2"/>
  <c r="AM129" i="2" s="1"/>
  <c r="AL133" i="2"/>
  <c r="AM133" i="2" s="1"/>
  <c r="AL137" i="2"/>
  <c r="AM137" i="2" s="1"/>
  <c r="AL141" i="2"/>
  <c r="AM141" i="2" s="1"/>
  <c r="AL145" i="2"/>
  <c r="AM145" i="2" s="1"/>
  <c r="AL149" i="2"/>
  <c r="AM149" i="2" s="1"/>
  <c r="AL153" i="2"/>
  <c r="AM153" i="2" s="1"/>
  <c r="AL157" i="2"/>
  <c r="AM157" i="2" s="1"/>
  <c r="AL161" i="2"/>
  <c r="AM161" i="2" s="1"/>
  <c r="AL165" i="2"/>
  <c r="AM165" i="2" s="1"/>
  <c r="AL169" i="2"/>
  <c r="AM169" i="2" s="1"/>
  <c r="AL173" i="2"/>
  <c r="AM173" i="2" s="1"/>
  <c r="AL177" i="2"/>
  <c r="AM177" i="2" s="1"/>
  <c r="AL181" i="2"/>
  <c r="AM181" i="2" s="1"/>
  <c r="AL185" i="2"/>
  <c r="AM185" i="2" s="1"/>
  <c r="AL189" i="2"/>
  <c r="AM189" i="2" s="1"/>
  <c r="AL193" i="2"/>
  <c r="AM193" i="2" s="1"/>
  <c r="AL197" i="2"/>
  <c r="AM197" i="2" s="1"/>
  <c r="AL201" i="2"/>
  <c r="AM201" i="2" s="1"/>
  <c r="AL205" i="2"/>
  <c r="AM205" i="2" s="1"/>
  <c r="AL209" i="2"/>
  <c r="AM209" i="2" s="1"/>
  <c r="AL65" i="2"/>
  <c r="AM65" i="2" s="1"/>
  <c r="AL73" i="2"/>
  <c r="AM73" i="2" s="1"/>
  <c r="AL81" i="2"/>
  <c r="AM81" i="2" s="1"/>
  <c r="AL63" i="2"/>
  <c r="AM63" i="2" s="1"/>
  <c r="AL67" i="2"/>
  <c r="AM67" i="2" s="1"/>
  <c r="AL71" i="2"/>
  <c r="AM71" i="2" s="1"/>
  <c r="AL75" i="2"/>
  <c r="AM75" i="2" s="1"/>
  <c r="AL79" i="2"/>
  <c r="AM79" i="2" s="1"/>
  <c r="AL83" i="2"/>
  <c r="AM83" i="2" s="1"/>
  <c r="AL87" i="2"/>
  <c r="AM87" i="2" s="1"/>
  <c r="AL91" i="2"/>
  <c r="AM91" i="2" s="1"/>
  <c r="AL95" i="2"/>
  <c r="AM95" i="2" s="1"/>
  <c r="AL99" i="2"/>
  <c r="AM99" i="2" s="1"/>
  <c r="AL103" i="2"/>
  <c r="AM103" i="2" s="1"/>
  <c r="AL107" i="2"/>
  <c r="AM107" i="2" s="1"/>
  <c r="AL111" i="2"/>
  <c r="AM111" i="2" s="1"/>
  <c r="AL115" i="2"/>
  <c r="AM115" i="2" s="1"/>
  <c r="AL119" i="2"/>
  <c r="AM119" i="2" s="1"/>
  <c r="AL123" i="2"/>
  <c r="AM123" i="2" s="1"/>
  <c r="AL127" i="2"/>
  <c r="AM127" i="2" s="1"/>
  <c r="AL131" i="2"/>
  <c r="AM131" i="2" s="1"/>
  <c r="AL135" i="2"/>
  <c r="AM135" i="2" s="1"/>
  <c r="AL139" i="2"/>
  <c r="AM139" i="2" s="1"/>
  <c r="AL143" i="2"/>
  <c r="AM143" i="2" s="1"/>
  <c r="AL147" i="2"/>
  <c r="AM147" i="2" s="1"/>
  <c r="AL151" i="2"/>
  <c r="AM151" i="2" s="1"/>
  <c r="AL155" i="2"/>
  <c r="AM155" i="2" s="1"/>
  <c r="AL159" i="2"/>
  <c r="AM159" i="2" s="1"/>
  <c r="AL163" i="2"/>
  <c r="AM163" i="2" s="1"/>
  <c r="AL167" i="2"/>
  <c r="AM167" i="2" s="1"/>
  <c r="AL171" i="2"/>
  <c r="AM171" i="2" s="1"/>
  <c r="AL175" i="2"/>
  <c r="AM175" i="2" s="1"/>
  <c r="AL179" i="2"/>
  <c r="AM179" i="2" s="1"/>
  <c r="AL183" i="2"/>
  <c r="AM183" i="2" s="1"/>
  <c r="AL187" i="2"/>
  <c r="AM187" i="2" s="1"/>
  <c r="AL191" i="2"/>
  <c r="AM191" i="2" s="1"/>
  <c r="AL195" i="2"/>
  <c r="AM195" i="2" s="1"/>
  <c r="AL199" i="2"/>
  <c r="AM199" i="2" s="1"/>
  <c r="AL203" i="2"/>
  <c r="AM203" i="2" s="1"/>
  <c r="AL207" i="2"/>
  <c r="AM207" i="2" s="1"/>
  <c r="AL216" i="2"/>
  <c r="AM216" i="2" s="1"/>
  <c r="AL225" i="2"/>
  <c r="AM225" i="2" s="1"/>
  <c r="AL211" i="2"/>
  <c r="AM211" i="2" s="1"/>
  <c r="AL62" i="2"/>
  <c r="AM62" i="2" s="1"/>
  <c r="AL66" i="2"/>
  <c r="AM66" i="2" s="1"/>
  <c r="AL70" i="2"/>
  <c r="AM70" i="2" s="1"/>
  <c r="AL74" i="2"/>
  <c r="AM74" i="2" s="1"/>
  <c r="AL78" i="2"/>
  <c r="AM78" i="2" s="1"/>
  <c r="AL82" i="2"/>
  <c r="AM82" i="2" s="1"/>
  <c r="AL86" i="2"/>
  <c r="AM86" i="2" s="1"/>
  <c r="AL90" i="2"/>
  <c r="AM90" i="2" s="1"/>
  <c r="AL94" i="2"/>
  <c r="AM94" i="2" s="1"/>
  <c r="AL98" i="2"/>
  <c r="AM98" i="2" s="1"/>
  <c r="AL102" i="2"/>
  <c r="AM102" i="2" s="1"/>
  <c r="AL106" i="2"/>
  <c r="AM106" i="2" s="1"/>
  <c r="AL110" i="2"/>
  <c r="AM110" i="2" s="1"/>
  <c r="AL114" i="2"/>
  <c r="AM114" i="2" s="1"/>
  <c r="AL118" i="2"/>
  <c r="AM118" i="2" s="1"/>
  <c r="AL122" i="2"/>
  <c r="AM122" i="2" s="1"/>
  <c r="AL126" i="2"/>
  <c r="AM126" i="2" s="1"/>
  <c r="AL130" i="2"/>
  <c r="AM130" i="2" s="1"/>
  <c r="AL134" i="2"/>
  <c r="AM134" i="2" s="1"/>
  <c r="AL138" i="2"/>
  <c r="AM138" i="2" s="1"/>
  <c r="AL142" i="2"/>
  <c r="AM142" i="2" s="1"/>
  <c r="AL146" i="2"/>
  <c r="AM146" i="2" s="1"/>
  <c r="AL150" i="2"/>
  <c r="AM150" i="2" s="1"/>
  <c r="AL154" i="2"/>
  <c r="AM154" i="2" s="1"/>
  <c r="AL158" i="2"/>
  <c r="AM158" i="2" s="1"/>
  <c r="AL162" i="2"/>
  <c r="AM162" i="2" s="1"/>
  <c r="AL166" i="2"/>
  <c r="AM166" i="2" s="1"/>
  <c r="AL170" i="2"/>
  <c r="AM170" i="2" s="1"/>
  <c r="AL174" i="2"/>
  <c r="AM174" i="2" s="1"/>
  <c r="AL178" i="2"/>
  <c r="AM178" i="2" s="1"/>
  <c r="AL182" i="2"/>
  <c r="AM182" i="2" s="1"/>
  <c r="AL186" i="2"/>
  <c r="AM186" i="2" s="1"/>
  <c r="AL190" i="2"/>
  <c r="AM190" i="2" s="1"/>
  <c r="AL194" i="2"/>
  <c r="AM194" i="2" s="1"/>
  <c r="AL198" i="2"/>
  <c r="AM198" i="2" s="1"/>
  <c r="AL202" i="2"/>
  <c r="AM202" i="2" s="1"/>
  <c r="AL206" i="2"/>
  <c r="AM206" i="2" s="1"/>
  <c r="AL210" i="2"/>
  <c r="AM210" i="2" s="1"/>
  <c r="AL219" i="2"/>
  <c r="AM219" i="2" s="1"/>
  <c r="AL306" i="2"/>
  <c r="AM306" i="2" s="1"/>
  <c r="AL233" i="2"/>
  <c r="AM233" i="2" s="1"/>
  <c r="AL237" i="2"/>
  <c r="AM237" i="2" s="1"/>
  <c r="AL241" i="2"/>
  <c r="AM241" i="2" s="1"/>
  <c r="AL245" i="2"/>
  <c r="AM245" i="2" s="1"/>
  <c r="AL249" i="2"/>
  <c r="AM249" i="2" s="1"/>
  <c r="AL253" i="2"/>
  <c r="AM253" i="2" s="1"/>
  <c r="AL257" i="2"/>
  <c r="AM257" i="2" s="1"/>
  <c r="AL261" i="2"/>
  <c r="AM261" i="2" s="1"/>
  <c r="AL265" i="2"/>
  <c r="AM265" i="2" s="1"/>
  <c r="AL269" i="2"/>
  <c r="AM269" i="2" s="1"/>
  <c r="AL273" i="2"/>
  <c r="AM273" i="2" s="1"/>
  <c r="AL277" i="2"/>
  <c r="AM277" i="2" s="1"/>
  <c r="AL281" i="2"/>
  <c r="AM281" i="2" s="1"/>
  <c r="AL285" i="2"/>
  <c r="AM285" i="2" s="1"/>
  <c r="AL289" i="2"/>
  <c r="AM289" i="2" s="1"/>
  <c r="AL293" i="2"/>
  <c r="AM293" i="2" s="1"/>
  <c r="AL297" i="2"/>
  <c r="AM297" i="2" s="1"/>
  <c r="AL322" i="2"/>
  <c r="AM322" i="2" s="1"/>
  <c r="AL339" i="2"/>
  <c r="AM339" i="2" s="1"/>
  <c r="AL330" i="2"/>
  <c r="AM330" i="2" s="1"/>
  <c r="AL347" i="2"/>
  <c r="AM347" i="2" s="1"/>
  <c r="AL232" i="2"/>
  <c r="AM232" i="2" s="1"/>
  <c r="AL236" i="2"/>
  <c r="AM236" i="2" s="1"/>
  <c r="AL240" i="2"/>
  <c r="AM240" i="2" s="1"/>
  <c r="AL244" i="2"/>
  <c r="AM244" i="2" s="1"/>
  <c r="AL248" i="2"/>
  <c r="AM248" i="2" s="1"/>
  <c r="AL252" i="2"/>
  <c r="AM252" i="2" s="1"/>
  <c r="AL256" i="2"/>
  <c r="AM256" i="2" s="1"/>
  <c r="AL260" i="2"/>
  <c r="AM260" i="2" s="1"/>
  <c r="AL264" i="2"/>
  <c r="AM264" i="2" s="1"/>
  <c r="AL268" i="2"/>
  <c r="AM268" i="2" s="1"/>
  <c r="AL272" i="2"/>
  <c r="AM272" i="2" s="1"/>
  <c r="AL276" i="2"/>
  <c r="AM276" i="2" s="1"/>
  <c r="AL280" i="2"/>
  <c r="AM280" i="2" s="1"/>
  <c r="AL284" i="2"/>
  <c r="AM284" i="2" s="1"/>
  <c r="AL288" i="2"/>
  <c r="AM288" i="2" s="1"/>
  <c r="AL292" i="2"/>
  <c r="AM292" i="2" s="1"/>
  <c r="AL296" i="2"/>
  <c r="AM296" i="2" s="1"/>
  <c r="AL304" i="2"/>
  <c r="AM304" i="2" s="1"/>
  <c r="AL338" i="2"/>
  <c r="AM338" i="2" s="1"/>
  <c r="AL308" i="2"/>
  <c r="AM308" i="2" s="1"/>
  <c r="AL231" i="2"/>
  <c r="AM231" i="2" s="1"/>
  <c r="AL235" i="2"/>
  <c r="AM235" i="2" s="1"/>
  <c r="AL239" i="2"/>
  <c r="AM239" i="2" s="1"/>
  <c r="AL243" i="2"/>
  <c r="AM243" i="2" s="1"/>
  <c r="AL247" i="2"/>
  <c r="AM247" i="2" s="1"/>
  <c r="AL251" i="2"/>
  <c r="AM251" i="2" s="1"/>
  <c r="AL354" i="2"/>
  <c r="AM354" i="2" s="1"/>
  <c r="AL356" i="2"/>
  <c r="AM356" i="2" s="1"/>
  <c r="AL360" i="2"/>
  <c r="AM360" i="2" s="1"/>
  <c r="AL364" i="2"/>
  <c r="AM364" i="2" s="1"/>
  <c r="AL355" i="2"/>
  <c r="AM355" i="2" s="1"/>
  <c r="AL358" i="2"/>
  <c r="AM358" i="2" s="1"/>
  <c r="AL362" i="2"/>
  <c r="AM362" i="2" s="1"/>
  <c r="AL366" i="2"/>
  <c r="AM366" i="2" s="1"/>
  <c r="AL372" i="2"/>
  <c r="AM372" i="2" s="1"/>
  <c r="AL380" i="2"/>
  <c r="AM380" i="2" s="1"/>
  <c r="AL388" i="2"/>
  <c r="AM388" i="2" s="1"/>
  <c r="AL396" i="2"/>
  <c r="AM396" i="2" s="1"/>
  <c r="AL404" i="2"/>
  <c r="AM404" i="2" s="1"/>
  <c r="AL412" i="2"/>
  <c r="AM412" i="2" s="1"/>
  <c r="AL420" i="2"/>
  <c r="AM420" i="2" s="1"/>
  <c r="AL428" i="2"/>
  <c r="AM428" i="2" s="1"/>
  <c r="AL436" i="2"/>
  <c r="AM436" i="2" s="1"/>
  <c r="AL444" i="2"/>
  <c r="AM444" i="2" s="1"/>
  <c r="AL371" i="2"/>
  <c r="AM371" i="2" s="1"/>
  <c r="AL379" i="2"/>
  <c r="AM379" i="2" s="1"/>
  <c r="AL387" i="2"/>
  <c r="AM387" i="2" s="1"/>
  <c r="AL395" i="2"/>
  <c r="AM395" i="2" s="1"/>
  <c r="AL403" i="2"/>
  <c r="AM403" i="2" s="1"/>
  <c r="AL411" i="2"/>
  <c r="AM411" i="2" s="1"/>
  <c r="AL419" i="2"/>
  <c r="AM419" i="2" s="1"/>
  <c r="AL427" i="2"/>
  <c r="AM427" i="2" s="1"/>
  <c r="AL435" i="2"/>
  <c r="AM435" i="2" s="1"/>
  <c r="AL443" i="2"/>
  <c r="AM443" i="2" s="1"/>
  <c r="AL370" i="2"/>
  <c r="AM370" i="2" s="1"/>
  <c r="AL378" i="2"/>
  <c r="AM378" i="2" s="1"/>
  <c r="AL386" i="2"/>
  <c r="AM386" i="2" s="1"/>
  <c r="AL394" i="2"/>
  <c r="AM394" i="2" s="1"/>
  <c r="AL402" i="2"/>
  <c r="AM402" i="2" s="1"/>
  <c r="AL410" i="2"/>
  <c r="AM410" i="2" s="1"/>
  <c r="AL418" i="2"/>
  <c r="AM418" i="2" s="1"/>
  <c r="AL426" i="2"/>
  <c r="AM426" i="2" s="1"/>
  <c r="AL434" i="2"/>
  <c r="AM434" i="2" s="1"/>
  <c r="AL442" i="2"/>
  <c r="AM442" i="2" s="1"/>
  <c r="AL369" i="2"/>
  <c r="AM369" i="2" s="1"/>
  <c r="AL377" i="2"/>
  <c r="AM377" i="2" s="1"/>
  <c r="AL385" i="2"/>
  <c r="AM385" i="2" s="1"/>
  <c r="AL393" i="2"/>
  <c r="AM393" i="2" s="1"/>
  <c r="AL401" i="2"/>
  <c r="AM401" i="2" s="1"/>
  <c r="AL409" i="2"/>
  <c r="AM409" i="2" s="1"/>
  <c r="AL417" i="2"/>
  <c r="AM417" i="2" s="1"/>
  <c r="AL425" i="2"/>
  <c r="AM425" i="2" s="1"/>
  <c r="AL433" i="2"/>
  <c r="AM433" i="2" s="1"/>
  <c r="AL441" i="2"/>
  <c r="AM441" i="2" s="1"/>
  <c r="AL368" i="2"/>
  <c r="AM368" i="2" s="1"/>
  <c r="AL376" i="2"/>
  <c r="AM376" i="2" s="1"/>
  <c r="AL384" i="2"/>
  <c r="AM384" i="2" s="1"/>
  <c r="AL392" i="2"/>
  <c r="AM392" i="2" s="1"/>
  <c r="AL400" i="2"/>
  <c r="AM400" i="2" s="1"/>
  <c r="AL408" i="2"/>
  <c r="AM408" i="2" s="1"/>
  <c r="AL416" i="2"/>
  <c r="AM416" i="2" s="1"/>
  <c r="AL424" i="2"/>
  <c r="AM424" i="2" s="1"/>
  <c r="AL375" i="2"/>
  <c r="AM375" i="2" s="1"/>
  <c r="AL383" i="2"/>
  <c r="AM383" i="2" s="1"/>
  <c r="AL391" i="2"/>
  <c r="AM391" i="2" s="1"/>
  <c r="AL399" i="2"/>
  <c r="AM399" i="2" s="1"/>
  <c r="AL407" i="2"/>
  <c r="AM407" i="2" s="1"/>
  <c r="AL415" i="2"/>
  <c r="AM415" i="2" s="1"/>
  <c r="AL423" i="2"/>
  <c r="AM423" i="2" s="1"/>
  <c r="AL431" i="2"/>
  <c r="AM431" i="2" s="1"/>
  <c r="AL439" i="2"/>
  <c r="AM439" i="2" s="1"/>
  <c r="AF150" i="1"/>
  <c r="AG150" i="1" s="1"/>
  <c r="AF16" i="1"/>
  <c r="AG16" i="1" s="1"/>
  <c r="AF137" i="1"/>
  <c r="AG137" i="1" s="1"/>
  <c r="AF145" i="1"/>
  <c r="AG145" i="1" s="1"/>
  <c r="AF8" i="1"/>
  <c r="AG8" i="1" s="1"/>
  <c r="AF12" i="1"/>
  <c r="AG12" i="1" s="1"/>
  <c r="AF24" i="1"/>
  <c r="AG24" i="1" s="1"/>
  <c r="AF20" i="1"/>
  <c r="AG20" i="1" s="1"/>
  <c r="AF96" i="1"/>
  <c r="AG96" i="1" s="1"/>
  <c r="AF104" i="1"/>
  <c r="AG104" i="1" s="1"/>
  <c r="AF112" i="1"/>
  <c r="AG112" i="1" s="1"/>
  <c r="AF120" i="1"/>
  <c r="AG120" i="1" s="1"/>
  <c r="AF128" i="1"/>
  <c r="AG128" i="1" s="1"/>
  <c r="AF136" i="1"/>
  <c r="AG136" i="1" s="1"/>
  <c r="AF144" i="1"/>
  <c r="AG144" i="1" s="1"/>
  <c r="AF33" i="1"/>
  <c r="AG33" i="1" s="1"/>
  <c r="AF37" i="1"/>
  <c r="AG37" i="1" s="1"/>
  <c r="AF49" i="1"/>
  <c r="AG49" i="1" s="1"/>
  <c r="AF57" i="1"/>
  <c r="AG57" i="1" s="1"/>
  <c r="AF61" i="1"/>
  <c r="AG61" i="1" s="1"/>
  <c r="AF65" i="1"/>
  <c r="AG65" i="1" s="1"/>
  <c r="AF149" i="1"/>
  <c r="AG149" i="1" s="1"/>
  <c r="AF35" i="1"/>
  <c r="AG35" i="1" s="1"/>
  <c r="AF39" i="1"/>
  <c r="AG39" i="1" s="1"/>
  <c r="AF43" i="1"/>
  <c r="AG43" i="1" s="1"/>
  <c r="AF70" i="1"/>
  <c r="AG70" i="1" s="1"/>
  <c r="AF78" i="1"/>
  <c r="AG78" i="1" s="1"/>
  <c r="AF86" i="1"/>
  <c r="AG86" i="1" s="1"/>
  <c r="AF94" i="1"/>
  <c r="AG94" i="1" s="1"/>
  <c r="AF102" i="1"/>
  <c r="AG102" i="1" s="1"/>
  <c r="AF110" i="1"/>
  <c r="AG110" i="1" s="1"/>
  <c r="AF118" i="1"/>
  <c r="AG118" i="1" s="1"/>
  <c r="AF126" i="1"/>
  <c r="AG126" i="1" s="1"/>
  <c r="AF134" i="1"/>
  <c r="AG134" i="1" s="1"/>
  <c r="AF143" i="1"/>
  <c r="AG143" i="1" s="1"/>
  <c r="AF148" i="1"/>
  <c r="AG148" i="1" s="1"/>
  <c r="AF28" i="1"/>
  <c r="AG28" i="1" s="1"/>
  <c r="AF53" i="1"/>
  <c r="AG53" i="1" s="1"/>
  <c r="AF142" i="1"/>
  <c r="AG142" i="1" s="1"/>
  <c r="AF29" i="1"/>
  <c r="AG29" i="1" s="1"/>
  <c r="AF41" i="1"/>
  <c r="AG41" i="1" s="1"/>
  <c r="AF45" i="1"/>
  <c r="AG45" i="1" s="1"/>
  <c r="AF23" i="1"/>
  <c r="AG23" i="1" s="1"/>
  <c r="AF31" i="1"/>
  <c r="AG31" i="1" s="1"/>
  <c r="AF7" i="1"/>
  <c r="AG7" i="1" s="1"/>
  <c r="AF15" i="1"/>
  <c r="AG15" i="1" s="1"/>
  <c r="AF32" i="1"/>
  <c r="AG32" i="1" s="1"/>
  <c r="AF40" i="1"/>
  <c r="AG40" i="1" s="1"/>
  <c r="AF48" i="1"/>
  <c r="AG48" i="1" s="1"/>
  <c r="AF52" i="1"/>
  <c r="AG52" i="1" s="1"/>
  <c r="AF56" i="1"/>
  <c r="AG56" i="1" s="1"/>
  <c r="AF60" i="1"/>
  <c r="AG60" i="1" s="1"/>
  <c r="AF64" i="1"/>
  <c r="AG64" i="1" s="1"/>
  <c r="AF11" i="1"/>
  <c r="AG11" i="1" s="1"/>
  <c r="AF19" i="1"/>
  <c r="AG19" i="1" s="1"/>
  <c r="AF27" i="1"/>
  <c r="AG27" i="1" s="1"/>
  <c r="AF36" i="1"/>
  <c r="AG36" i="1" s="1"/>
  <c r="AF44" i="1"/>
  <c r="AG44" i="1" s="1"/>
  <c r="AF72" i="1"/>
  <c r="AG72" i="1" s="1"/>
  <c r="AF18" i="1"/>
  <c r="AG18" i="1" s="1"/>
  <c r="AF26" i="1"/>
  <c r="AG26" i="1" s="1"/>
  <c r="AF47" i="1"/>
  <c r="AG47" i="1" s="1"/>
  <c r="AF51" i="1"/>
  <c r="AG51" i="1" s="1"/>
  <c r="AF55" i="1"/>
  <c r="AG55" i="1" s="1"/>
  <c r="AF59" i="1"/>
  <c r="AG59" i="1" s="1"/>
  <c r="AF63" i="1"/>
  <c r="AG63" i="1" s="1"/>
  <c r="AF10" i="1"/>
  <c r="AG10" i="1" s="1"/>
  <c r="AF22" i="1"/>
  <c r="AG22" i="1" s="1"/>
  <c r="AF80" i="1"/>
  <c r="AG80" i="1" s="1"/>
  <c r="AF9" i="1"/>
  <c r="AG9" i="1" s="1"/>
  <c r="AF17" i="1"/>
  <c r="AG17" i="1" s="1"/>
  <c r="AF30" i="1"/>
  <c r="AG30" i="1" s="1"/>
  <c r="AF34" i="1"/>
  <c r="AG34" i="1" s="1"/>
  <c r="AF38" i="1"/>
  <c r="AG38" i="1" s="1"/>
  <c r="AF42" i="1"/>
  <c r="AG42" i="1" s="1"/>
  <c r="AF46" i="1"/>
  <c r="AG46" i="1" s="1"/>
  <c r="AF50" i="1"/>
  <c r="AG50" i="1" s="1"/>
  <c r="AF54" i="1"/>
  <c r="AG54" i="1" s="1"/>
  <c r="AF58" i="1"/>
  <c r="AG58" i="1" s="1"/>
  <c r="AF62" i="1"/>
  <c r="AG62" i="1" s="1"/>
  <c r="AF14" i="1"/>
  <c r="AG14" i="1" s="1"/>
  <c r="AF13" i="1"/>
  <c r="AG13" i="1" s="1"/>
  <c r="AF21" i="1"/>
  <c r="AG21" i="1" s="1"/>
  <c r="AF25" i="1"/>
  <c r="AG25" i="1" s="1"/>
  <c r="AF88" i="1"/>
  <c r="AG88" i="1" s="1"/>
  <c r="AF71" i="1"/>
  <c r="AG71" i="1" s="1"/>
  <c r="AF79" i="1"/>
  <c r="AG79" i="1" s="1"/>
  <c r="AF87" i="1"/>
  <c r="AG87" i="1" s="1"/>
  <c r="AF95" i="1"/>
  <c r="AG95" i="1" s="1"/>
  <c r="AF103" i="1"/>
  <c r="AG103" i="1" s="1"/>
  <c r="AF111" i="1"/>
  <c r="AG111" i="1" s="1"/>
  <c r="AF119" i="1"/>
  <c r="AG119" i="1" s="1"/>
  <c r="AF127" i="1"/>
  <c r="AG127" i="1" s="1"/>
  <c r="AF135" i="1"/>
  <c r="AG135" i="1" s="1"/>
  <c r="AF93" i="1"/>
  <c r="AG93" i="1" s="1"/>
  <c r="AF109" i="1"/>
  <c r="AG109" i="1" s="1"/>
  <c r="AF117" i="1"/>
  <c r="AG117" i="1" s="1"/>
  <c r="AF125" i="1"/>
  <c r="AG125" i="1" s="1"/>
  <c r="AF133" i="1"/>
  <c r="AG133" i="1" s="1"/>
  <c r="AF141" i="1"/>
  <c r="AG141" i="1" s="1"/>
  <c r="AF69" i="1"/>
  <c r="AG69" i="1" s="1"/>
  <c r="AF101" i="1"/>
  <c r="AG101" i="1" s="1"/>
  <c r="AF68" i="1"/>
  <c r="AG68" i="1" s="1"/>
  <c r="AF76" i="1"/>
  <c r="AG76" i="1" s="1"/>
  <c r="AF84" i="1"/>
  <c r="AG84" i="1" s="1"/>
  <c r="AF92" i="1"/>
  <c r="AG92" i="1" s="1"/>
  <c r="AF100" i="1"/>
  <c r="AG100" i="1" s="1"/>
  <c r="AF108" i="1"/>
  <c r="AG108" i="1" s="1"/>
  <c r="AF116" i="1"/>
  <c r="AG116" i="1" s="1"/>
  <c r="AF124" i="1"/>
  <c r="AG124" i="1" s="1"/>
  <c r="AF132" i="1"/>
  <c r="AG132" i="1" s="1"/>
  <c r="AF140" i="1"/>
  <c r="AG140" i="1" s="1"/>
  <c r="AF67" i="1"/>
  <c r="AG67" i="1" s="1"/>
  <c r="AF75" i="1"/>
  <c r="AG75" i="1" s="1"/>
  <c r="AF83" i="1"/>
  <c r="AG83" i="1" s="1"/>
  <c r="AF91" i="1"/>
  <c r="AG91" i="1" s="1"/>
  <c r="AF99" i="1"/>
  <c r="AG99" i="1" s="1"/>
  <c r="AF107" i="1"/>
  <c r="AG107" i="1" s="1"/>
  <c r="AF115" i="1"/>
  <c r="AG115" i="1" s="1"/>
  <c r="AF123" i="1"/>
  <c r="AG123" i="1" s="1"/>
  <c r="AF131" i="1"/>
  <c r="AG131" i="1" s="1"/>
  <c r="AF139" i="1"/>
  <c r="AG139" i="1" s="1"/>
  <c r="AF147" i="1"/>
  <c r="AG147" i="1" s="1"/>
  <c r="AF85" i="1"/>
  <c r="AG85" i="1" s="1"/>
  <c r="AF66" i="1"/>
  <c r="AG66" i="1" s="1"/>
  <c r="AF74" i="1"/>
  <c r="AG74" i="1" s="1"/>
  <c r="AF82" i="1"/>
  <c r="AG82" i="1" s="1"/>
  <c r="AF90" i="1"/>
  <c r="AG90" i="1" s="1"/>
  <c r="AF98" i="1"/>
  <c r="AG98" i="1" s="1"/>
  <c r="AF106" i="1"/>
  <c r="AG106" i="1" s="1"/>
  <c r="AF114" i="1"/>
  <c r="AG114" i="1" s="1"/>
  <c r="AF122" i="1"/>
  <c r="AG122" i="1" s="1"/>
  <c r="AF130" i="1"/>
  <c r="AG130" i="1" s="1"/>
  <c r="AF138" i="1"/>
  <c r="AG138" i="1" s="1"/>
  <c r="AF146" i="1"/>
  <c r="AG146" i="1" s="1"/>
  <c r="AF77" i="1"/>
  <c r="AG77" i="1" s="1"/>
  <c r="AF73" i="1"/>
  <c r="AG73" i="1" s="1"/>
  <c r="AF81" i="1"/>
  <c r="AG81" i="1" s="1"/>
  <c r="AF89" i="1"/>
  <c r="AG89" i="1" s="1"/>
  <c r="AF97" i="1"/>
  <c r="AG97" i="1" s="1"/>
  <c r="AF105" i="1"/>
  <c r="AG105" i="1" s="1"/>
  <c r="AF113" i="1"/>
  <c r="AG113" i="1" s="1"/>
  <c r="AF121" i="1"/>
  <c r="AG121" i="1" s="1"/>
  <c r="AF129" i="1"/>
  <c r="AG129" i="1" s="1"/>
  <c r="AK6" i="4"/>
  <c r="AN6" i="4" s="1"/>
  <c r="AO6" i="4" s="1"/>
  <c r="AK5" i="4"/>
  <c r="AN5" i="4" s="1"/>
  <c r="AO5" i="4" s="1"/>
  <c r="AK4" i="4"/>
  <c r="AN4" i="4" s="1"/>
  <c r="AO4" i="4" s="1"/>
  <c r="AK3" i="4"/>
  <c r="AN3" i="4" s="1"/>
  <c r="AO3" i="4" s="1"/>
  <c r="AH5" i="3"/>
  <c r="AH3" i="3"/>
  <c r="AH6" i="3"/>
  <c r="AH4" i="3"/>
  <c r="AL3" i="2"/>
  <c r="AM3" i="2" s="1"/>
  <c r="AL4" i="2"/>
  <c r="AM4" i="2" s="1"/>
  <c r="AL6" i="2"/>
  <c r="AM6" i="2" s="1"/>
  <c r="AL5" i="2"/>
  <c r="AM5" i="2" s="1"/>
  <c r="AF6" i="1"/>
  <c r="AG6" i="1" s="1"/>
  <c r="AF5" i="1"/>
  <c r="AG5" i="1" s="1"/>
  <c r="AF4" i="1"/>
  <c r="AG4" i="1" s="1"/>
  <c r="AF3" i="1"/>
  <c r="AG3" i="1" s="1"/>
  <c r="J175" i="2"/>
  <c r="O175" i="2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2" i="3"/>
  <c r="G321" i="3"/>
  <c r="G320" i="3"/>
  <c r="G319" i="3"/>
  <c r="G318" i="3"/>
  <c r="G317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8" i="3"/>
  <c r="G167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8" i="3"/>
  <c r="G76" i="3"/>
  <c r="G75" i="3"/>
  <c r="G74" i="3"/>
  <c r="G73" i="3"/>
  <c r="G72" i="3"/>
  <c r="G71" i="3"/>
  <c r="G70" i="3"/>
  <c r="G69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2" i="3"/>
  <c r="G31" i="3"/>
  <c r="G30" i="3"/>
  <c r="G29" i="3"/>
  <c r="G28" i="3"/>
  <c r="G27" i="3"/>
  <c r="G26" i="3"/>
  <c r="G25" i="3"/>
  <c r="G24" i="3"/>
  <c r="G23" i="3"/>
  <c r="G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J428" i="2"/>
  <c r="I428" i="2"/>
  <c r="J427" i="2"/>
  <c r="I427" i="2"/>
  <c r="J426" i="2"/>
  <c r="I426" i="2"/>
  <c r="J425" i="2"/>
  <c r="I425" i="2"/>
  <c r="E425" i="2"/>
  <c r="J424" i="2"/>
  <c r="I424" i="2"/>
  <c r="O423" i="2"/>
  <c r="J423" i="2"/>
  <c r="I423" i="2"/>
  <c r="O422" i="2"/>
  <c r="J422" i="2"/>
  <c r="I422" i="2"/>
  <c r="O421" i="2"/>
  <c r="J421" i="2"/>
  <c r="I421" i="2"/>
  <c r="O420" i="2"/>
  <c r="J420" i="2"/>
  <c r="I420" i="2"/>
  <c r="O419" i="2"/>
  <c r="J419" i="2"/>
  <c r="I419" i="2"/>
  <c r="O418" i="2"/>
  <c r="J418" i="2"/>
  <c r="I418" i="2"/>
  <c r="O417" i="2"/>
  <c r="J417" i="2"/>
  <c r="I417" i="2"/>
  <c r="O416" i="2"/>
  <c r="J416" i="2"/>
  <c r="I416" i="2"/>
  <c r="J415" i="2"/>
  <c r="I415" i="2"/>
  <c r="O414" i="2"/>
  <c r="J414" i="2"/>
  <c r="I414" i="2"/>
  <c r="O413" i="2"/>
  <c r="J413" i="2"/>
  <c r="I413" i="2"/>
  <c r="O412" i="2"/>
  <c r="J412" i="2"/>
  <c r="I412" i="2"/>
  <c r="O411" i="2"/>
  <c r="J411" i="2"/>
  <c r="I411" i="2"/>
  <c r="O410" i="2"/>
  <c r="J410" i="2"/>
  <c r="I410" i="2"/>
  <c r="O409" i="2"/>
  <c r="J409" i="2"/>
  <c r="I409" i="2"/>
  <c r="O408" i="2"/>
  <c r="J408" i="2"/>
  <c r="I408" i="2"/>
  <c r="O407" i="2"/>
  <c r="J407" i="2"/>
  <c r="I407" i="2"/>
  <c r="O406" i="2"/>
  <c r="J406" i="2"/>
  <c r="I406" i="2"/>
  <c r="O405" i="2"/>
  <c r="J405" i="2"/>
  <c r="I405" i="2"/>
  <c r="O404" i="2"/>
  <c r="J404" i="2"/>
  <c r="I404" i="2"/>
  <c r="J403" i="2"/>
  <c r="I403" i="2"/>
  <c r="E403" i="2"/>
  <c r="J402" i="2"/>
  <c r="I402" i="2"/>
  <c r="E402" i="2"/>
  <c r="J401" i="2"/>
  <c r="I401" i="2"/>
  <c r="E401" i="2"/>
  <c r="J400" i="2"/>
  <c r="I400" i="2"/>
  <c r="J399" i="2"/>
  <c r="I399" i="2"/>
  <c r="J398" i="2"/>
  <c r="I398" i="2"/>
  <c r="E398" i="2"/>
  <c r="J397" i="2"/>
  <c r="I397" i="2"/>
  <c r="J396" i="2"/>
  <c r="I396" i="2"/>
  <c r="E396" i="2"/>
  <c r="J395" i="2"/>
  <c r="I395" i="2"/>
  <c r="E395" i="2"/>
  <c r="J394" i="2"/>
  <c r="I394" i="2"/>
  <c r="O393" i="2"/>
  <c r="J393" i="2"/>
  <c r="I393" i="2"/>
  <c r="O392" i="2"/>
  <c r="J392" i="2"/>
  <c r="I392" i="2"/>
  <c r="O391" i="2"/>
  <c r="J391" i="2"/>
  <c r="I391" i="2"/>
  <c r="O390" i="2"/>
  <c r="J390" i="2"/>
  <c r="I390" i="2"/>
  <c r="O389" i="2"/>
  <c r="J389" i="2"/>
  <c r="I389" i="2"/>
  <c r="O388" i="2"/>
  <c r="J388" i="2"/>
  <c r="I388" i="2"/>
  <c r="O387" i="2"/>
  <c r="J387" i="2"/>
  <c r="I387" i="2"/>
  <c r="O386" i="2"/>
  <c r="J386" i="2"/>
  <c r="I386" i="2"/>
  <c r="O385" i="2"/>
  <c r="J385" i="2"/>
  <c r="I385" i="2"/>
  <c r="O384" i="2"/>
  <c r="J384" i="2"/>
  <c r="I384" i="2"/>
  <c r="O383" i="2"/>
  <c r="J383" i="2"/>
  <c r="I383" i="2"/>
  <c r="O382" i="2"/>
  <c r="J382" i="2"/>
  <c r="I382" i="2"/>
  <c r="O381" i="2"/>
  <c r="J381" i="2"/>
  <c r="I381" i="2"/>
  <c r="O380" i="2"/>
  <c r="J380" i="2"/>
  <c r="I380" i="2"/>
  <c r="O379" i="2"/>
  <c r="J379" i="2"/>
  <c r="I379" i="2"/>
  <c r="O378" i="2"/>
  <c r="J378" i="2"/>
  <c r="I378" i="2"/>
  <c r="O377" i="2"/>
  <c r="J377" i="2"/>
  <c r="I377" i="2"/>
  <c r="O376" i="2"/>
  <c r="J376" i="2"/>
  <c r="I376" i="2"/>
  <c r="O375" i="2"/>
  <c r="J375" i="2"/>
  <c r="I375" i="2"/>
  <c r="O374" i="2"/>
  <c r="J374" i="2"/>
  <c r="I374" i="2"/>
  <c r="O373" i="2"/>
  <c r="J373" i="2"/>
  <c r="I373" i="2"/>
  <c r="O372" i="2"/>
  <c r="J372" i="2"/>
  <c r="I372" i="2"/>
  <c r="O371" i="2"/>
  <c r="J371" i="2"/>
  <c r="I371" i="2"/>
  <c r="O370" i="2"/>
  <c r="J370" i="2"/>
  <c r="I370" i="2"/>
  <c r="J369" i="2"/>
  <c r="I369" i="2"/>
  <c r="J368" i="2"/>
  <c r="I368" i="2"/>
  <c r="J367" i="2"/>
  <c r="I367" i="2"/>
  <c r="O366" i="2"/>
  <c r="J366" i="2"/>
  <c r="I366" i="2"/>
  <c r="J365" i="2"/>
  <c r="I365" i="2"/>
  <c r="O364" i="2"/>
  <c r="J364" i="2"/>
  <c r="I364" i="2"/>
  <c r="O363" i="2"/>
  <c r="J363" i="2"/>
  <c r="I363" i="2"/>
  <c r="O362" i="2"/>
  <c r="J362" i="2"/>
  <c r="I362" i="2"/>
  <c r="J361" i="2"/>
  <c r="I361" i="2"/>
  <c r="O360" i="2"/>
  <c r="J360" i="2"/>
  <c r="I360" i="2"/>
  <c r="J359" i="2"/>
  <c r="I359" i="2"/>
  <c r="O358" i="2"/>
  <c r="J358" i="2"/>
  <c r="I358" i="2"/>
  <c r="J357" i="2"/>
  <c r="I357" i="2"/>
  <c r="O356" i="2"/>
  <c r="J356" i="2"/>
  <c r="I356" i="2"/>
  <c r="O355" i="2"/>
  <c r="J355" i="2"/>
  <c r="I355" i="2"/>
  <c r="O354" i="2"/>
  <c r="J354" i="2"/>
  <c r="I354" i="2"/>
  <c r="O353" i="2"/>
  <c r="J353" i="2"/>
  <c r="I353" i="2"/>
  <c r="J352" i="2"/>
  <c r="I352" i="2"/>
  <c r="O351" i="2"/>
  <c r="J351" i="2"/>
  <c r="I351" i="2"/>
  <c r="O350" i="2"/>
  <c r="J350" i="2"/>
  <c r="I350" i="2"/>
  <c r="J349" i="2"/>
  <c r="I349" i="2"/>
  <c r="O348" i="2"/>
  <c r="J348" i="2"/>
  <c r="I348" i="2"/>
  <c r="O347" i="2"/>
  <c r="J347" i="2"/>
  <c r="I347" i="2"/>
  <c r="O346" i="2"/>
  <c r="J346" i="2"/>
  <c r="I346" i="2"/>
  <c r="J345" i="2"/>
  <c r="I345" i="2"/>
  <c r="J344" i="2"/>
  <c r="I344" i="2"/>
  <c r="O343" i="2"/>
  <c r="O342" i="2"/>
  <c r="J342" i="2"/>
  <c r="I342" i="2"/>
  <c r="O341" i="2"/>
  <c r="J341" i="2"/>
  <c r="I341" i="2"/>
  <c r="O340" i="2"/>
  <c r="J340" i="2"/>
  <c r="I340" i="2"/>
  <c r="O339" i="2"/>
  <c r="J339" i="2"/>
  <c r="I339" i="2"/>
  <c r="O338" i="2"/>
  <c r="J338" i="2"/>
  <c r="I338" i="2"/>
  <c r="O337" i="2"/>
  <c r="J337" i="2"/>
  <c r="I337" i="2"/>
  <c r="O336" i="2"/>
  <c r="J336" i="2"/>
  <c r="I336" i="2"/>
  <c r="O335" i="2"/>
  <c r="J335" i="2"/>
  <c r="I335" i="2"/>
  <c r="J334" i="2"/>
  <c r="I334" i="2"/>
  <c r="J333" i="2"/>
  <c r="I333" i="2"/>
  <c r="J332" i="2"/>
  <c r="I332" i="2"/>
  <c r="J330" i="2"/>
  <c r="I330" i="2"/>
  <c r="J329" i="2"/>
  <c r="I329" i="2"/>
  <c r="J328" i="2"/>
  <c r="I328" i="2"/>
  <c r="J327" i="2"/>
  <c r="I327" i="2"/>
  <c r="J326" i="2"/>
  <c r="I326" i="2"/>
  <c r="J325" i="2"/>
  <c r="I325" i="2"/>
  <c r="O324" i="2"/>
  <c r="J324" i="2"/>
  <c r="I324" i="2"/>
  <c r="O323" i="2"/>
  <c r="J323" i="2"/>
  <c r="I323" i="2"/>
  <c r="O322" i="2"/>
  <c r="J322" i="2"/>
  <c r="I322" i="2"/>
  <c r="O321" i="2"/>
  <c r="J321" i="2"/>
  <c r="I321" i="2"/>
  <c r="O320" i="2"/>
  <c r="J320" i="2"/>
  <c r="I320" i="2"/>
  <c r="O319" i="2"/>
  <c r="J319" i="2"/>
  <c r="I319" i="2"/>
  <c r="O318" i="2"/>
  <c r="J318" i="2"/>
  <c r="I318" i="2"/>
  <c r="O317" i="2"/>
  <c r="J317" i="2"/>
  <c r="O316" i="2"/>
  <c r="J316" i="2"/>
  <c r="O315" i="2"/>
  <c r="J315" i="2"/>
  <c r="O314" i="2"/>
  <c r="J314" i="2"/>
  <c r="O313" i="2"/>
  <c r="J313" i="2"/>
  <c r="O312" i="2"/>
  <c r="J312" i="2"/>
  <c r="O311" i="2"/>
  <c r="J311" i="2"/>
  <c r="O310" i="2"/>
  <c r="J310" i="2"/>
  <c r="O309" i="2"/>
  <c r="J309" i="2"/>
  <c r="O308" i="2"/>
  <c r="J308" i="2"/>
  <c r="O307" i="2"/>
  <c r="J307" i="2"/>
  <c r="O306" i="2"/>
  <c r="J306" i="2"/>
  <c r="O305" i="2"/>
  <c r="J305" i="2"/>
  <c r="O304" i="2"/>
  <c r="J304" i="2"/>
  <c r="O303" i="2"/>
  <c r="J303" i="2"/>
  <c r="O302" i="2"/>
  <c r="J302" i="2"/>
  <c r="O301" i="2"/>
  <c r="J301" i="2"/>
  <c r="O300" i="2"/>
  <c r="J300" i="2"/>
  <c r="O299" i="2"/>
  <c r="J299" i="2"/>
  <c r="O298" i="2"/>
  <c r="J298" i="2"/>
  <c r="O297" i="2"/>
  <c r="J297" i="2"/>
  <c r="O296" i="2"/>
  <c r="J296" i="2"/>
  <c r="O295" i="2"/>
  <c r="J295" i="2"/>
  <c r="O294" i="2"/>
  <c r="J294" i="2"/>
  <c r="O293" i="2"/>
  <c r="J293" i="2"/>
  <c r="O292" i="2"/>
  <c r="J292" i="2"/>
  <c r="O291" i="2"/>
  <c r="J291" i="2"/>
  <c r="O290" i="2"/>
  <c r="J290" i="2"/>
  <c r="O289" i="2"/>
  <c r="J289" i="2"/>
  <c r="O288" i="2"/>
  <c r="J288" i="2"/>
  <c r="O287" i="2"/>
  <c r="J287" i="2"/>
  <c r="O286" i="2"/>
  <c r="J286" i="2"/>
  <c r="O285" i="2"/>
  <c r="J285" i="2"/>
  <c r="O284" i="2"/>
  <c r="J284" i="2"/>
  <c r="O283" i="2"/>
  <c r="J283" i="2"/>
  <c r="O282" i="2"/>
  <c r="J282" i="2"/>
  <c r="O281" i="2"/>
  <c r="J281" i="2"/>
  <c r="O280" i="2"/>
  <c r="J280" i="2"/>
  <c r="O279" i="2"/>
  <c r="J279" i="2"/>
  <c r="O278" i="2"/>
  <c r="J278" i="2"/>
  <c r="O277" i="2"/>
  <c r="J277" i="2"/>
  <c r="O276" i="2"/>
  <c r="J276" i="2"/>
  <c r="O275" i="2"/>
  <c r="J275" i="2"/>
  <c r="O274" i="2"/>
  <c r="J274" i="2"/>
  <c r="O273" i="2"/>
  <c r="J273" i="2"/>
  <c r="O272" i="2"/>
  <c r="J272" i="2"/>
  <c r="O271" i="2"/>
  <c r="J271" i="2"/>
  <c r="O270" i="2"/>
  <c r="J270" i="2"/>
  <c r="O247" i="2"/>
  <c r="O246" i="2"/>
  <c r="O242" i="2"/>
  <c r="O241" i="2"/>
  <c r="O239" i="2"/>
  <c r="O235" i="2"/>
  <c r="O234" i="2"/>
  <c r="O233" i="2"/>
  <c r="O232" i="2"/>
  <c r="O230" i="2"/>
  <c r="O229" i="2"/>
  <c r="O228" i="2"/>
  <c r="O222" i="2"/>
  <c r="O220" i="2"/>
  <c r="O219" i="2"/>
  <c r="O218" i="2"/>
  <c r="O217" i="2"/>
  <c r="O216" i="2"/>
  <c r="O215" i="2"/>
  <c r="O214" i="2"/>
  <c r="O213" i="2"/>
  <c r="O212" i="2"/>
  <c r="O211" i="2"/>
  <c r="J211" i="2"/>
  <c r="I211" i="2"/>
  <c r="O210" i="2"/>
  <c r="O206" i="2"/>
  <c r="O205" i="2"/>
  <c r="O204" i="2"/>
  <c r="O203" i="2"/>
  <c r="O197" i="2"/>
  <c r="O196" i="2"/>
  <c r="O195" i="2"/>
  <c r="O194" i="2"/>
  <c r="O193" i="2"/>
  <c r="O192" i="2"/>
  <c r="O189" i="2"/>
  <c r="O188" i="2"/>
  <c r="O187" i="2"/>
  <c r="O186" i="2"/>
  <c r="O185" i="2"/>
  <c r="O181" i="2"/>
  <c r="O180" i="2"/>
  <c r="O179" i="2"/>
  <c r="O178" i="2"/>
  <c r="O177" i="2"/>
  <c r="O176" i="2"/>
  <c r="O174" i="2"/>
  <c r="J174" i="2"/>
  <c r="I174" i="2"/>
  <c r="O173" i="2"/>
  <c r="J173" i="2"/>
  <c r="I173" i="2"/>
  <c r="O172" i="2"/>
  <c r="J172" i="2"/>
  <c r="I172" i="2"/>
  <c r="O171" i="2"/>
  <c r="J171" i="2"/>
  <c r="I171" i="2"/>
  <c r="O170" i="2"/>
  <c r="J170" i="2"/>
  <c r="I170" i="2"/>
  <c r="O169" i="2"/>
  <c r="J169" i="2"/>
  <c r="I169" i="2"/>
  <c r="O168" i="2"/>
  <c r="J168" i="2"/>
  <c r="O167" i="2"/>
  <c r="J167" i="2"/>
  <c r="I167" i="2"/>
  <c r="O166" i="2"/>
  <c r="J166" i="2"/>
  <c r="O165" i="2"/>
  <c r="O164" i="2"/>
  <c r="J164" i="2"/>
  <c r="O163" i="2"/>
  <c r="J163" i="2"/>
  <c r="O162" i="2"/>
  <c r="J162" i="2"/>
  <c r="O161" i="2"/>
  <c r="J161" i="2"/>
  <c r="O160" i="2"/>
  <c r="J160" i="2"/>
  <c r="I160" i="2"/>
  <c r="O159" i="2"/>
  <c r="J159" i="2"/>
  <c r="I159" i="2"/>
  <c r="O158" i="2"/>
  <c r="J158" i="2"/>
  <c r="I158" i="2"/>
  <c r="O157" i="2"/>
  <c r="J157" i="2"/>
  <c r="I157" i="2"/>
  <c r="O156" i="2"/>
  <c r="J156" i="2"/>
  <c r="I156" i="2"/>
  <c r="O155" i="2"/>
  <c r="J155" i="2"/>
  <c r="I155" i="2"/>
  <c r="O154" i="2"/>
  <c r="J154" i="2"/>
  <c r="I154" i="2"/>
  <c r="O153" i="2"/>
  <c r="J153" i="2"/>
  <c r="I153" i="2"/>
  <c r="O152" i="2"/>
  <c r="J152" i="2"/>
  <c r="I152" i="2"/>
  <c r="O151" i="2"/>
  <c r="J151" i="2"/>
  <c r="I151" i="2"/>
  <c r="O150" i="2"/>
  <c r="J150" i="2"/>
  <c r="I150" i="2"/>
  <c r="O149" i="2"/>
  <c r="J149" i="2"/>
  <c r="I149" i="2"/>
  <c r="O148" i="2"/>
  <c r="J148" i="2"/>
  <c r="I148" i="2"/>
  <c r="O147" i="2"/>
  <c r="J147" i="2"/>
  <c r="I147" i="2"/>
  <c r="O146" i="2"/>
  <c r="J146" i="2"/>
  <c r="I146" i="2"/>
  <c r="O145" i="2"/>
  <c r="J145" i="2"/>
  <c r="I145" i="2"/>
  <c r="O144" i="2"/>
  <c r="J144" i="2"/>
  <c r="I144" i="2"/>
  <c r="O143" i="2"/>
  <c r="J143" i="2"/>
  <c r="I143" i="2"/>
  <c r="O142" i="2"/>
  <c r="J142" i="2"/>
  <c r="I142" i="2"/>
  <c r="O141" i="2"/>
  <c r="J141" i="2"/>
  <c r="I141" i="2"/>
  <c r="O140" i="2"/>
  <c r="J140" i="2"/>
  <c r="I140" i="2"/>
  <c r="O139" i="2"/>
  <c r="J139" i="2"/>
  <c r="I139" i="2"/>
  <c r="O138" i="2"/>
  <c r="J138" i="2"/>
  <c r="I138" i="2"/>
  <c r="O137" i="2"/>
  <c r="J137" i="2"/>
  <c r="I137" i="2"/>
  <c r="O136" i="2"/>
  <c r="J136" i="2"/>
  <c r="I136" i="2"/>
  <c r="O135" i="2"/>
  <c r="J135" i="2"/>
  <c r="I135" i="2"/>
  <c r="O134" i="2"/>
  <c r="J134" i="2"/>
  <c r="I134" i="2"/>
  <c r="O133" i="2"/>
  <c r="J133" i="2"/>
  <c r="I133" i="2"/>
  <c r="O132" i="2"/>
  <c r="J132" i="2"/>
  <c r="I132" i="2"/>
  <c r="O131" i="2"/>
  <c r="J131" i="2"/>
  <c r="I131" i="2"/>
  <c r="O130" i="2"/>
  <c r="J130" i="2"/>
  <c r="I130" i="2"/>
  <c r="O129" i="2"/>
  <c r="J129" i="2"/>
  <c r="I129" i="2"/>
  <c r="O128" i="2"/>
  <c r="J128" i="2"/>
  <c r="I128" i="2"/>
  <c r="O127" i="2"/>
  <c r="J127" i="2"/>
  <c r="I127" i="2"/>
  <c r="O126" i="2"/>
  <c r="J126" i="2"/>
  <c r="I126" i="2"/>
  <c r="O125" i="2"/>
  <c r="J125" i="2"/>
  <c r="I125" i="2"/>
  <c r="O124" i="2"/>
  <c r="J124" i="2"/>
  <c r="I124" i="2"/>
  <c r="O123" i="2"/>
  <c r="J123" i="2"/>
  <c r="I123" i="2"/>
  <c r="O122" i="2"/>
  <c r="J122" i="2"/>
  <c r="I122" i="2"/>
  <c r="O121" i="2"/>
  <c r="J121" i="2"/>
  <c r="I121" i="2"/>
  <c r="O120" i="2"/>
  <c r="J120" i="2"/>
  <c r="I120" i="2"/>
  <c r="O119" i="2"/>
  <c r="J119" i="2"/>
  <c r="I119" i="2"/>
  <c r="O118" i="2"/>
  <c r="J118" i="2"/>
  <c r="I118" i="2"/>
  <c r="O117" i="2"/>
  <c r="J117" i="2"/>
  <c r="I117" i="2"/>
  <c r="O116" i="2"/>
  <c r="J116" i="2"/>
  <c r="I116" i="2"/>
  <c r="O115" i="2"/>
  <c r="J115" i="2"/>
  <c r="I115" i="2"/>
  <c r="O114" i="2"/>
  <c r="J114" i="2"/>
  <c r="I114" i="2"/>
  <c r="O113" i="2"/>
  <c r="J113" i="2"/>
  <c r="I113" i="2"/>
  <c r="O112" i="2"/>
  <c r="J112" i="2"/>
  <c r="I112" i="2"/>
  <c r="O111" i="2"/>
  <c r="J111" i="2"/>
  <c r="I111" i="2"/>
  <c r="O110" i="2"/>
  <c r="J110" i="2"/>
  <c r="I110" i="2"/>
  <c r="O109" i="2"/>
  <c r="J109" i="2"/>
  <c r="I109" i="2"/>
  <c r="O108" i="2"/>
  <c r="J108" i="2"/>
  <c r="I108" i="2"/>
  <c r="O107" i="2"/>
  <c r="J107" i="2"/>
  <c r="I107" i="2"/>
  <c r="O106" i="2"/>
  <c r="J106" i="2"/>
  <c r="I106" i="2"/>
  <c r="O105" i="2"/>
  <c r="J105" i="2"/>
  <c r="I105" i="2"/>
  <c r="O104" i="2"/>
  <c r="J104" i="2"/>
  <c r="I104" i="2"/>
  <c r="O103" i="2"/>
  <c r="J103" i="2"/>
  <c r="I103" i="2"/>
  <c r="O102" i="2"/>
  <c r="J102" i="2"/>
  <c r="I102" i="2"/>
  <c r="O101" i="2"/>
  <c r="J101" i="2"/>
  <c r="I101" i="2"/>
  <c r="O100" i="2"/>
  <c r="J100" i="2"/>
  <c r="I100" i="2"/>
  <c r="O99" i="2"/>
  <c r="J99" i="2"/>
  <c r="I99" i="2"/>
  <c r="O98" i="2"/>
  <c r="J98" i="2"/>
  <c r="I98" i="2"/>
  <c r="O97" i="2"/>
  <c r="J97" i="2"/>
  <c r="I97" i="2"/>
  <c r="O96" i="2"/>
  <c r="J96" i="2"/>
  <c r="I96" i="2"/>
  <c r="O95" i="2"/>
  <c r="J95" i="2"/>
  <c r="I95" i="2"/>
  <c r="O94" i="2"/>
  <c r="J94" i="2"/>
  <c r="I94" i="2"/>
  <c r="O93" i="2"/>
  <c r="J93" i="2"/>
  <c r="I93" i="2"/>
  <c r="O92" i="2"/>
  <c r="J92" i="2"/>
  <c r="I92" i="2"/>
  <c r="O91" i="2"/>
  <c r="J91" i="2"/>
  <c r="I91" i="2"/>
  <c r="O90" i="2"/>
  <c r="J90" i="2"/>
  <c r="I90" i="2"/>
  <c r="O89" i="2"/>
  <c r="J89" i="2"/>
  <c r="I89" i="2"/>
  <c r="O88" i="2"/>
  <c r="J88" i="2"/>
  <c r="I88" i="2"/>
  <c r="O87" i="2"/>
  <c r="J87" i="2"/>
  <c r="I87" i="2"/>
  <c r="O86" i="2"/>
  <c r="J86" i="2"/>
  <c r="I86" i="2"/>
  <c r="O85" i="2"/>
  <c r="J85" i="2"/>
  <c r="I85" i="2"/>
  <c r="O84" i="2"/>
  <c r="J84" i="2"/>
  <c r="I84" i="2"/>
  <c r="O83" i="2"/>
  <c r="J83" i="2"/>
  <c r="I83" i="2"/>
  <c r="O82" i="2"/>
  <c r="J82" i="2"/>
  <c r="I82" i="2"/>
  <c r="O81" i="2"/>
  <c r="J81" i="2"/>
  <c r="I81" i="2"/>
  <c r="O80" i="2"/>
  <c r="J80" i="2"/>
  <c r="I80" i="2"/>
  <c r="O79" i="2"/>
  <c r="J79" i="2"/>
  <c r="I79" i="2"/>
  <c r="O78" i="2"/>
  <c r="J78" i="2"/>
  <c r="I78" i="2"/>
  <c r="O77" i="2"/>
  <c r="J77" i="2"/>
  <c r="I77" i="2"/>
  <c r="O76" i="2"/>
  <c r="J76" i="2"/>
  <c r="I76" i="2"/>
  <c r="O75" i="2"/>
  <c r="J75" i="2"/>
  <c r="I75" i="2"/>
  <c r="O74" i="2"/>
  <c r="J74" i="2"/>
  <c r="I74" i="2"/>
  <c r="O73" i="2"/>
  <c r="J73" i="2"/>
  <c r="I73" i="2"/>
  <c r="O72" i="2"/>
  <c r="J72" i="2"/>
  <c r="I72" i="2"/>
  <c r="O71" i="2"/>
  <c r="J71" i="2"/>
  <c r="I71" i="2"/>
  <c r="O70" i="2"/>
  <c r="J70" i="2"/>
  <c r="I70" i="2"/>
  <c r="O69" i="2"/>
  <c r="J69" i="2"/>
  <c r="I69" i="2"/>
  <c r="O68" i="2"/>
  <c r="J68" i="2"/>
  <c r="I68" i="2"/>
  <c r="O67" i="2"/>
  <c r="J67" i="2"/>
  <c r="I67" i="2"/>
  <c r="O66" i="2"/>
  <c r="J66" i="2"/>
  <c r="I66" i="2"/>
  <c r="O65" i="2"/>
  <c r="J65" i="2"/>
  <c r="I65" i="2"/>
  <c r="O64" i="2"/>
  <c r="J64" i="2"/>
  <c r="I64" i="2"/>
  <c r="O63" i="2"/>
  <c r="J63" i="2"/>
  <c r="I63" i="2"/>
  <c r="O62" i="2"/>
  <c r="J62" i="2"/>
  <c r="I62" i="2"/>
  <c r="O61" i="2"/>
  <c r="J61" i="2"/>
  <c r="I61" i="2"/>
  <c r="O60" i="2"/>
  <c r="J60" i="2"/>
  <c r="I60" i="2"/>
  <c r="O59" i="2"/>
  <c r="J59" i="2"/>
  <c r="I59" i="2"/>
  <c r="O58" i="2"/>
  <c r="J58" i="2"/>
  <c r="I58" i="2"/>
  <c r="O57" i="2"/>
  <c r="J57" i="2"/>
  <c r="I57" i="2"/>
  <c r="O56" i="2"/>
  <c r="J56" i="2"/>
  <c r="I56" i="2"/>
  <c r="O55" i="2"/>
  <c r="J55" i="2"/>
  <c r="I55" i="2"/>
  <c r="O54" i="2"/>
  <c r="J54" i="2"/>
  <c r="I54" i="2"/>
  <c r="O53" i="2"/>
  <c r="J53" i="2"/>
  <c r="I53" i="2"/>
  <c r="O52" i="2"/>
  <c r="J52" i="2"/>
  <c r="I52" i="2"/>
  <c r="O51" i="2"/>
  <c r="J51" i="2"/>
  <c r="I51" i="2"/>
  <c r="O50" i="2"/>
  <c r="J50" i="2"/>
  <c r="I50" i="2"/>
  <c r="O49" i="2"/>
  <c r="J49" i="2"/>
  <c r="I49" i="2"/>
  <c r="O48" i="2"/>
  <c r="J48" i="2"/>
  <c r="I48" i="2"/>
  <c r="O47" i="2"/>
  <c r="J47" i="2"/>
  <c r="I47" i="2"/>
  <c r="O46" i="2"/>
  <c r="J46" i="2"/>
  <c r="I46" i="2"/>
  <c r="O45" i="2"/>
  <c r="J45" i="2"/>
  <c r="I45" i="2"/>
  <c r="O44" i="2"/>
  <c r="J44" i="2"/>
  <c r="I44" i="2"/>
  <c r="O43" i="2"/>
  <c r="J43" i="2"/>
  <c r="I43" i="2"/>
  <c r="O42" i="2"/>
  <c r="J42" i="2"/>
  <c r="I42" i="2"/>
  <c r="O41" i="2"/>
  <c r="J41" i="2"/>
  <c r="I41" i="2"/>
  <c r="O40" i="2"/>
  <c r="J40" i="2"/>
  <c r="I40" i="2"/>
  <c r="O39" i="2"/>
  <c r="J39" i="2"/>
  <c r="I39" i="2"/>
  <c r="O38" i="2"/>
  <c r="J38" i="2"/>
  <c r="I38" i="2"/>
  <c r="O37" i="2"/>
  <c r="J37" i="2"/>
  <c r="I37" i="2"/>
  <c r="O36" i="2"/>
  <c r="J36" i="2"/>
  <c r="I36" i="2"/>
  <c r="O35" i="2"/>
  <c r="J35" i="2"/>
  <c r="I35" i="2"/>
  <c r="O34" i="2"/>
  <c r="J34" i="2"/>
  <c r="I34" i="2"/>
  <c r="O33" i="2"/>
  <c r="J33" i="2"/>
  <c r="I33" i="2"/>
  <c r="O32" i="2"/>
  <c r="J32" i="2"/>
  <c r="I32" i="2"/>
  <c r="O31" i="2"/>
  <c r="J31" i="2"/>
  <c r="I31" i="2"/>
  <c r="O30" i="2"/>
  <c r="J30" i="2"/>
  <c r="I30" i="2"/>
  <c r="O29" i="2"/>
  <c r="J29" i="2"/>
  <c r="I29" i="2"/>
  <c r="O28" i="2"/>
  <c r="J28" i="2"/>
  <c r="I28" i="2"/>
  <c r="O27" i="2"/>
  <c r="J27" i="2"/>
  <c r="I27" i="2"/>
  <c r="O26" i="2"/>
  <c r="J26" i="2"/>
  <c r="I26" i="2"/>
  <c r="O25" i="2"/>
  <c r="J25" i="2"/>
  <c r="I25" i="2"/>
  <c r="O24" i="2"/>
  <c r="J24" i="2"/>
  <c r="I24" i="2"/>
  <c r="O23" i="2"/>
  <c r="J23" i="2"/>
  <c r="I23" i="2"/>
  <c r="O22" i="2"/>
  <c r="J22" i="2"/>
  <c r="I22" i="2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AJ4" i="3" l="1"/>
  <c r="AK4" i="3" s="1"/>
  <c r="AJ3" i="3"/>
  <c r="AK3" i="3" s="1"/>
  <c r="AJ5" i="3"/>
  <c r="AK5" i="3" s="1"/>
  <c r="AJ6" i="3"/>
  <c r="AK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O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S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P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U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J3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G12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G18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L26" authorId="0" shapeId="0" xr:uid="{00000000-0006-0000-0400-000004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N26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</commentList>
</comments>
</file>

<file path=xl/sharedStrings.xml><?xml version="1.0" encoding="utf-8"?>
<sst xmlns="http://schemas.openxmlformats.org/spreadsheetml/2006/main" count="14588" uniqueCount="774">
  <si>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</si>
  <si>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</si>
  <si>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</si>
  <si>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</si>
  <si>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</si>
  <si>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</si>
  <si>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</si>
  <si>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</si>
  <si>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</si>
  <si>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</si>
  <si>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</si>
  <si>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</si>
  <si>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</si>
  <si>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</si>
  <si>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</si>
  <si>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</si>
  <si>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</si>
  <si>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</si>
  <si>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</si>
  <si>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</si>
  <si>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</si>
  <si>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</si>
  <si>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</si>
  <si>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</si>
  <si>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</si>
  <si>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40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</si>
  <si>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</si>
  <si>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</si>
  <si>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</si>
  <si>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</si>
  <si>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</si>
  <si>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</si>
  <si>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</si>
  <si>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40</t>
    <phoneticPr fontId="4" type="noConversion"/>
  </si>
  <si>
    <t>EA</t>
    <phoneticPr fontId="4" type="noConversion"/>
  </si>
  <si>
    <t>PIPE</t>
    <phoneticPr fontId="10" type="noConversion"/>
  </si>
  <si>
    <t>A333-6</t>
    <phoneticPr fontId="4" type="noConversion"/>
  </si>
  <si>
    <t>SCH STD</t>
    <phoneticPr fontId="4" type="noConversion"/>
  </si>
  <si>
    <t>SEAMLESS</t>
    <phoneticPr fontId="4" type="noConversion"/>
  </si>
  <si>
    <t>A312TP304</t>
    <phoneticPr fontId="4" type="noConversion"/>
  </si>
  <si>
    <t>A333-6</t>
    <phoneticPr fontId="4" type="noConversion"/>
  </si>
  <si>
    <t>SCH 80</t>
    <phoneticPr fontId="4" type="noConversion"/>
  </si>
  <si>
    <t>WELDED</t>
    <phoneticPr fontId="4" type="noConversion"/>
  </si>
  <si>
    <t>EFW</t>
    <phoneticPr fontId="4" type="noConversion"/>
  </si>
  <si>
    <t>A358 Gr.304/304L</t>
    <phoneticPr fontId="4" type="noConversion"/>
  </si>
  <si>
    <t>SCH 10S</t>
    <phoneticPr fontId="4" type="noConversion"/>
  </si>
  <si>
    <t xml:space="preserve">API5LX52 </t>
  </si>
  <si>
    <t>4"</t>
    <phoneticPr fontId="4" type="noConversion"/>
  </si>
  <si>
    <t>SCH 40(STD)</t>
    <phoneticPr fontId="4" type="noConversion"/>
  </si>
  <si>
    <t>API</t>
    <phoneticPr fontId="4" type="noConversion"/>
  </si>
  <si>
    <r>
      <t>kg/1600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</si>
  <si>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4"</t>
    <phoneticPr fontId="4" type="noConversion"/>
  </si>
  <si>
    <t>SCH 40(STD)</t>
    <phoneticPr fontId="4" type="noConversion"/>
  </si>
  <si>
    <r>
      <t>kg/1600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</si>
  <si>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API</t>
    <phoneticPr fontId="4" type="noConversion"/>
  </si>
  <si>
    <t xml:space="preserve">4" </t>
    <phoneticPr fontId="4" type="noConversion"/>
  </si>
  <si>
    <t>API5LX52</t>
  </si>
  <si>
    <t>SCH 80(XS)</t>
    <phoneticPr fontId="4" type="noConversion"/>
  </si>
  <si>
    <t>4"</t>
    <phoneticPr fontId="4" type="noConversion"/>
  </si>
  <si>
    <t>SCH 80(XS)</t>
    <phoneticPr fontId="4" type="noConversion"/>
  </si>
  <si>
    <t>API</t>
    <phoneticPr fontId="4" type="noConversion"/>
  </si>
  <si>
    <t>6"</t>
    <phoneticPr fontId="4" type="noConversion"/>
  </si>
  <si>
    <t>SCH 40(STD)</t>
    <phoneticPr fontId="4" type="noConversion"/>
  </si>
  <si>
    <t>PE</t>
    <phoneticPr fontId="4" type="noConversion"/>
  </si>
  <si>
    <t>6"</t>
    <phoneticPr fontId="4" type="noConversion"/>
  </si>
  <si>
    <t>6"</t>
    <phoneticPr fontId="4" type="noConversion"/>
  </si>
  <si>
    <t>9.53T</t>
    <phoneticPr fontId="4" type="noConversion"/>
  </si>
  <si>
    <t>9.53T</t>
    <phoneticPr fontId="4" type="noConversion"/>
  </si>
  <si>
    <r>
      <t>kg/1600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</si>
  <si>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SCH 80(XS)</t>
    <phoneticPr fontId="4" type="noConversion"/>
  </si>
  <si>
    <t>8"</t>
    <phoneticPr fontId="4" type="noConversion"/>
  </si>
  <si>
    <r>
      <t>kg/1630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</si>
  <si>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8"</t>
    <phoneticPr fontId="4" type="noConversion"/>
  </si>
  <si>
    <r>
      <t>kg/1630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</si>
  <si>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8"</t>
    <phoneticPr fontId="4" type="noConversion"/>
  </si>
  <si>
    <t>SCH 60</t>
  </si>
  <si>
    <r>
      <t>kg/1630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</si>
  <si>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10"</t>
    <phoneticPr fontId="4" type="noConversion"/>
  </si>
  <si>
    <t>10"</t>
    <phoneticPr fontId="4" type="noConversion"/>
  </si>
  <si>
    <t>10"</t>
    <phoneticPr fontId="4" type="noConversion"/>
  </si>
  <si>
    <t>SCH 60(XS)</t>
  </si>
  <si>
    <t>15.9T</t>
    <phoneticPr fontId="4" type="noConversion"/>
  </si>
  <si>
    <t>SCH 140(XXS)</t>
    <phoneticPr fontId="4" type="noConversion"/>
  </si>
  <si>
    <t>SCH 140(XXS)</t>
    <phoneticPr fontId="4" type="noConversion"/>
  </si>
  <si>
    <t>12"</t>
    <phoneticPr fontId="4" type="noConversion"/>
  </si>
  <si>
    <t>STD</t>
    <phoneticPr fontId="4" type="noConversion"/>
  </si>
  <si>
    <r>
      <t>kg/1700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</si>
  <si>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STD</t>
  </si>
  <si>
    <r>
      <t>kg/1700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</si>
  <si>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12"</t>
    <phoneticPr fontId="4" type="noConversion"/>
  </si>
  <si>
    <t>XS</t>
    <phoneticPr fontId="4" type="noConversion"/>
  </si>
  <si>
    <t>XS</t>
  </si>
  <si>
    <r>
      <t>kg/1700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</si>
  <si>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14"</t>
    <phoneticPr fontId="4" type="noConversion"/>
  </si>
  <si>
    <t>SCH 30(STD)</t>
    <phoneticPr fontId="4" type="noConversion"/>
  </si>
  <si>
    <t>14"</t>
    <phoneticPr fontId="4" type="noConversion"/>
  </si>
  <si>
    <t>SCH 30(STD)</t>
    <phoneticPr fontId="4" type="noConversion"/>
  </si>
  <si>
    <t>15.88T</t>
    <phoneticPr fontId="4" type="noConversion"/>
  </si>
  <si>
    <t>14"</t>
    <phoneticPr fontId="4" type="noConversion"/>
  </si>
  <si>
    <t>15.88T</t>
  </si>
  <si>
    <t xml:space="preserve"> A106B</t>
    <phoneticPr fontId="4" type="noConversion"/>
  </si>
  <si>
    <t>ZINC PRIM</t>
    <phoneticPr fontId="4" type="noConversion"/>
  </si>
  <si>
    <t>3/4"</t>
    <phoneticPr fontId="4" type="noConversion"/>
  </si>
  <si>
    <t>S80(3.91)</t>
    <phoneticPr fontId="4" type="noConversion"/>
  </si>
  <si>
    <t>PC</t>
    <phoneticPr fontId="4" type="noConversion"/>
  </si>
  <si>
    <t>GALV</t>
    <phoneticPr fontId="4" type="noConversion"/>
  </si>
  <si>
    <t>1 1/2"</t>
    <phoneticPr fontId="4" type="noConversion"/>
  </si>
  <si>
    <t>S80(5.08)</t>
    <phoneticPr fontId="4" type="noConversion"/>
  </si>
  <si>
    <t xml:space="preserve"> A106B</t>
    <phoneticPr fontId="4" type="noConversion"/>
  </si>
  <si>
    <t>ZINC PRIM</t>
    <phoneticPr fontId="4" type="noConversion"/>
  </si>
  <si>
    <t>3"</t>
    <phoneticPr fontId="4" type="noConversion"/>
  </si>
  <si>
    <t>S40(5.49)</t>
    <phoneticPr fontId="4" type="noConversion"/>
  </si>
  <si>
    <t>PC</t>
    <phoneticPr fontId="4" type="noConversion"/>
  </si>
  <si>
    <t>A312 TP304/L</t>
    <phoneticPr fontId="4" type="noConversion"/>
  </si>
  <si>
    <t>1/2"</t>
    <phoneticPr fontId="4" type="noConversion"/>
  </si>
  <si>
    <t>S5S(1.65T)</t>
    <phoneticPr fontId="4" type="noConversion"/>
  </si>
  <si>
    <t>ASTM</t>
    <phoneticPr fontId="4" type="noConversion"/>
  </si>
  <si>
    <t>KG</t>
    <phoneticPr fontId="4" type="noConversion"/>
  </si>
  <si>
    <t>A312 TP304/L</t>
  </si>
  <si>
    <t>3/4"</t>
    <phoneticPr fontId="4" type="noConversion"/>
  </si>
  <si>
    <t>S10S(2.11T)</t>
    <phoneticPr fontId="4" type="noConversion"/>
  </si>
  <si>
    <t>KG</t>
    <phoneticPr fontId="4" type="noConversion"/>
  </si>
  <si>
    <t>S160(5.56T)</t>
    <phoneticPr fontId="4" type="noConversion"/>
  </si>
  <si>
    <t>100A((114.3)</t>
    <phoneticPr fontId="4" type="noConversion"/>
  </si>
  <si>
    <t>S20S(4.0T)</t>
    <phoneticPr fontId="4" type="noConversion"/>
  </si>
  <si>
    <t>JIS</t>
    <phoneticPr fontId="4" type="noConversion"/>
  </si>
  <si>
    <t>KG</t>
    <phoneticPr fontId="4" type="noConversion"/>
  </si>
  <si>
    <t xml:space="preserve">A312 TP304/L </t>
    <phoneticPr fontId="4" type="noConversion"/>
  </si>
  <si>
    <t>SXS(12.7T)</t>
    <phoneticPr fontId="4" type="noConversion"/>
  </si>
  <si>
    <t>1 1/4"</t>
    <phoneticPr fontId="4" type="noConversion"/>
  </si>
  <si>
    <t>S40S(3.56T)</t>
    <phoneticPr fontId="4" type="noConversion"/>
  </si>
  <si>
    <t xml:space="preserve">A312 TP304/L </t>
    <phoneticPr fontId="4" type="noConversion"/>
  </si>
  <si>
    <t>2 1/2"</t>
    <phoneticPr fontId="4" type="noConversion"/>
  </si>
  <si>
    <t>S10S(3.05T)</t>
    <phoneticPr fontId="4" type="noConversion"/>
  </si>
  <si>
    <t>304L</t>
    <phoneticPr fontId="4" type="noConversion"/>
  </si>
  <si>
    <t>32A(42.7)</t>
    <phoneticPr fontId="4" type="noConversion"/>
  </si>
  <si>
    <t>S40(3.6T)</t>
    <phoneticPr fontId="4" type="noConversion"/>
  </si>
  <si>
    <t>JIS</t>
    <phoneticPr fontId="4" type="noConversion"/>
  </si>
  <si>
    <t>304/L</t>
    <phoneticPr fontId="4" type="noConversion"/>
  </si>
  <si>
    <t>40A(48.6)</t>
    <phoneticPr fontId="4" type="noConversion"/>
  </si>
  <si>
    <t>S160(7.1T)</t>
    <phoneticPr fontId="4" type="noConversion"/>
  </si>
  <si>
    <t>JIS</t>
    <phoneticPr fontId="4" type="noConversion"/>
  </si>
  <si>
    <t>확인필</t>
    <phoneticPr fontId="4" type="noConversion"/>
  </si>
  <si>
    <t xml:space="preserve">A312 TP304 </t>
    <phoneticPr fontId="4" type="noConversion"/>
  </si>
  <si>
    <t>S10S(4.78T)</t>
    <phoneticPr fontId="4" type="noConversion"/>
  </si>
  <si>
    <t>5.0T</t>
    <phoneticPr fontId="4" type="noConversion"/>
  </si>
  <si>
    <t>확인필</t>
    <phoneticPr fontId="4" type="noConversion"/>
  </si>
  <si>
    <t>6.5T</t>
    <phoneticPr fontId="4" type="noConversion"/>
  </si>
  <si>
    <t>PC</t>
    <phoneticPr fontId="4" type="noConversion"/>
  </si>
  <si>
    <t>A312 TP304/L</t>
    <phoneticPr fontId="4" type="noConversion"/>
  </si>
  <si>
    <t>S40S(6.02T)</t>
    <phoneticPr fontId="4" type="noConversion"/>
  </si>
  <si>
    <t>A312 TP304/L</t>
    <phoneticPr fontId="4" type="noConversion"/>
  </si>
  <si>
    <t>5"</t>
    <phoneticPr fontId="4" type="noConversion"/>
  </si>
  <si>
    <t>S10S(3.4T)</t>
    <phoneticPr fontId="4" type="noConversion"/>
  </si>
  <si>
    <t>S10S(3.4T)</t>
    <phoneticPr fontId="4" type="noConversion"/>
  </si>
  <si>
    <t>A312 TP304L</t>
    <phoneticPr fontId="4" type="noConversion"/>
  </si>
  <si>
    <t>S10S(4.19T)</t>
    <phoneticPr fontId="4" type="noConversion"/>
  </si>
  <si>
    <t>A312 TP304L</t>
    <phoneticPr fontId="4" type="noConversion"/>
  </si>
  <si>
    <t>S10S(4.19T)</t>
    <phoneticPr fontId="4" type="noConversion"/>
  </si>
  <si>
    <t>A312 TP304L</t>
    <phoneticPr fontId="4" type="noConversion"/>
  </si>
  <si>
    <t>A312 TP316/L</t>
    <phoneticPr fontId="4" type="noConversion"/>
  </si>
  <si>
    <t>S160(4.78T)</t>
    <phoneticPr fontId="4" type="noConversion"/>
  </si>
  <si>
    <t>A312 TP316/L</t>
    <phoneticPr fontId="4" type="noConversion"/>
  </si>
  <si>
    <t>1/2"</t>
    <phoneticPr fontId="4" type="noConversion"/>
  </si>
  <si>
    <t>S40S(2.77T)</t>
    <phoneticPr fontId="4" type="noConversion"/>
  </si>
  <si>
    <t>S80S(3.73T)</t>
    <phoneticPr fontId="4" type="noConversion"/>
  </si>
  <si>
    <t>XXS(7.47T)</t>
    <phoneticPr fontId="4" type="noConversion"/>
  </si>
  <si>
    <t>1 1/2"</t>
    <phoneticPr fontId="4" type="noConversion"/>
  </si>
  <si>
    <t>S160(7.14T)</t>
    <phoneticPr fontId="4" type="noConversion"/>
  </si>
  <si>
    <t>S40S(3.68T)</t>
    <phoneticPr fontId="4" type="noConversion"/>
  </si>
  <si>
    <t>S80S(5.08T)</t>
    <phoneticPr fontId="4" type="noConversion"/>
  </si>
  <si>
    <t>1"</t>
    <phoneticPr fontId="4" type="noConversion"/>
  </si>
  <si>
    <t>XXS(9.09T)</t>
    <phoneticPr fontId="4" type="noConversion"/>
  </si>
  <si>
    <t>A312 TP316/L</t>
    <phoneticPr fontId="4" type="noConversion"/>
  </si>
  <si>
    <t>S80(7.01T)</t>
    <phoneticPr fontId="4" type="noConversion"/>
  </si>
  <si>
    <t>2"</t>
    <phoneticPr fontId="4" type="noConversion"/>
  </si>
  <si>
    <t>S160(8.74T)</t>
    <phoneticPr fontId="4" type="noConversion"/>
  </si>
  <si>
    <t>3/4"</t>
    <phoneticPr fontId="4" type="noConversion"/>
  </si>
  <si>
    <t>S40S(2.87T)</t>
    <phoneticPr fontId="4" type="noConversion"/>
  </si>
  <si>
    <t>S80S(3.91T)</t>
    <phoneticPr fontId="4" type="noConversion"/>
  </si>
  <si>
    <t>XXS(7.82T)</t>
    <phoneticPr fontId="4" type="noConversion"/>
  </si>
  <si>
    <t>3"</t>
    <phoneticPr fontId="4" type="noConversion"/>
  </si>
  <si>
    <t>S10S(3.05T)</t>
    <phoneticPr fontId="4" type="noConversion"/>
  </si>
  <si>
    <t>S10S(4.19T)</t>
    <phoneticPr fontId="4" type="noConversion"/>
  </si>
  <si>
    <t>16"</t>
    <phoneticPr fontId="4" type="noConversion"/>
  </si>
  <si>
    <t>26"</t>
    <phoneticPr fontId="4" type="noConversion"/>
  </si>
  <si>
    <t>S10S(7.92T)</t>
    <phoneticPr fontId="4" type="noConversion"/>
  </si>
  <si>
    <t>3"</t>
    <phoneticPr fontId="4" type="noConversion"/>
  </si>
  <si>
    <t>4.0T</t>
    <phoneticPr fontId="4" type="noConversion"/>
  </si>
  <si>
    <t>S40S(6.02T)</t>
    <phoneticPr fontId="4" type="noConversion"/>
  </si>
  <si>
    <t>S10S(3.4T)</t>
    <phoneticPr fontId="4" type="noConversion"/>
  </si>
  <si>
    <t>S40S(8.18T)</t>
    <phoneticPr fontId="4" type="noConversion"/>
  </si>
  <si>
    <t>S80S(12.7T)</t>
    <phoneticPr fontId="4" type="noConversion"/>
  </si>
  <si>
    <t>A312 TP317L</t>
    <phoneticPr fontId="4" type="noConversion"/>
  </si>
  <si>
    <t>1/2"</t>
    <phoneticPr fontId="4" type="noConversion"/>
  </si>
  <si>
    <t xml:space="preserve">A312 TP321/H </t>
    <phoneticPr fontId="4" type="noConversion"/>
  </si>
  <si>
    <t>S40S(2.77T)</t>
    <phoneticPr fontId="4" type="noConversion"/>
  </si>
  <si>
    <t>350A(355.6)</t>
    <phoneticPr fontId="4" type="noConversion"/>
  </si>
  <si>
    <t>S5S(4.0T)</t>
    <phoneticPr fontId="4" type="noConversion"/>
  </si>
  <si>
    <t xml:space="preserve"> 80A(89.1)</t>
    <phoneticPr fontId="4" type="noConversion"/>
  </si>
  <si>
    <t>S80S(7.6T)</t>
    <phoneticPr fontId="4" type="noConversion"/>
  </si>
  <si>
    <t>304/L</t>
    <phoneticPr fontId="4" type="noConversion"/>
  </si>
  <si>
    <t>50A(60.5)</t>
    <phoneticPr fontId="4" type="noConversion"/>
  </si>
  <si>
    <t>S160(8.7T)</t>
    <phoneticPr fontId="4" type="noConversion"/>
  </si>
  <si>
    <t>310S</t>
    <phoneticPr fontId="4" type="noConversion"/>
  </si>
  <si>
    <t>80A(89.1)</t>
    <phoneticPr fontId="4" type="noConversion"/>
  </si>
  <si>
    <t>316L</t>
    <phoneticPr fontId="4" type="noConversion"/>
  </si>
  <si>
    <t>150A(165.2)</t>
    <phoneticPr fontId="4" type="noConversion"/>
  </si>
  <si>
    <t>S80S(11T)</t>
    <phoneticPr fontId="4" type="noConversion"/>
  </si>
  <si>
    <t>25A(34.0)</t>
    <phoneticPr fontId="4" type="noConversion"/>
  </si>
  <si>
    <t>S20S(3.0T)</t>
    <phoneticPr fontId="4" type="noConversion"/>
  </si>
  <si>
    <t>316L</t>
    <phoneticPr fontId="4" type="noConversion"/>
  </si>
  <si>
    <t>32A(42.7)</t>
    <phoneticPr fontId="4" type="noConversion"/>
  </si>
  <si>
    <t>S10S(2.8T)</t>
    <phoneticPr fontId="4" type="noConversion"/>
  </si>
  <si>
    <t xml:space="preserve"> 40A(48.6)</t>
    <phoneticPr fontId="4" type="noConversion"/>
  </si>
  <si>
    <t>S10(2.8T)</t>
    <phoneticPr fontId="4" type="noConversion"/>
  </si>
  <si>
    <t xml:space="preserve"> 40A(48.6)</t>
    <phoneticPr fontId="4" type="noConversion"/>
  </si>
  <si>
    <t>65A(76.3)</t>
    <phoneticPr fontId="4" type="noConversion"/>
  </si>
  <si>
    <t>S10S(3.0T)</t>
    <phoneticPr fontId="4" type="noConversion"/>
  </si>
  <si>
    <t>65A(76.3)</t>
    <phoneticPr fontId="4" type="noConversion"/>
  </si>
  <si>
    <t>S40S(5.2T)</t>
    <phoneticPr fontId="4" type="noConversion"/>
  </si>
  <si>
    <t xml:space="preserve"> 80A(89.1)</t>
    <phoneticPr fontId="4" type="noConversion"/>
  </si>
  <si>
    <t>S10S(3.0T)</t>
    <phoneticPr fontId="4" type="noConversion"/>
  </si>
  <si>
    <t>A6063</t>
    <phoneticPr fontId="4" type="noConversion"/>
  </si>
  <si>
    <t>25Ø</t>
    <phoneticPr fontId="4" type="noConversion"/>
  </si>
  <si>
    <t>3T</t>
    <phoneticPr fontId="4" type="noConversion"/>
  </si>
  <si>
    <t>SPP</t>
  </si>
  <si>
    <t>150A</t>
    <phoneticPr fontId="4" type="noConversion"/>
  </si>
  <si>
    <t>15A</t>
    <phoneticPr fontId="4" type="noConversion"/>
  </si>
  <si>
    <t>200A</t>
    <phoneticPr fontId="4" type="noConversion"/>
  </si>
  <si>
    <t>40A(48.6)</t>
    <phoneticPr fontId="4" type="noConversion"/>
  </si>
  <si>
    <t>WELDED</t>
    <phoneticPr fontId="4" type="noConversion"/>
  </si>
  <si>
    <t>ERW</t>
    <phoneticPr fontId="4" type="noConversion"/>
  </si>
  <si>
    <t xml:space="preserve">STPG370 </t>
    <phoneticPr fontId="4" type="noConversion"/>
  </si>
  <si>
    <t>15A(21.7)</t>
    <phoneticPr fontId="4" type="noConversion"/>
  </si>
  <si>
    <t>S40</t>
    <phoneticPr fontId="4" type="noConversion"/>
  </si>
  <si>
    <t>PC</t>
    <phoneticPr fontId="4" type="noConversion"/>
  </si>
  <si>
    <t xml:space="preserve">STPG370 </t>
    <phoneticPr fontId="4" type="noConversion"/>
  </si>
  <si>
    <t>S40</t>
    <phoneticPr fontId="4" type="noConversion"/>
  </si>
  <si>
    <t>JIS</t>
    <phoneticPr fontId="4" type="noConversion"/>
  </si>
  <si>
    <t>PIPE</t>
    <phoneticPr fontId="4" type="noConversion"/>
  </si>
  <si>
    <t>WELDED</t>
    <phoneticPr fontId="4" type="noConversion"/>
  </si>
  <si>
    <t>ZINC PRIM</t>
    <phoneticPr fontId="4" type="noConversion"/>
  </si>
  <si>
    <t>350A(355.6)</t>
    <phoneticPr fontId="4" type="noConversion"/>
  </si>
  <si>
    <t>ERW</t>
    <phoneticPr fontId="4" type="noConversion"/>
  </si>
  <si>
    <t>50A(60.5)</t>
    <phoneticPr fontId="4" type="noConversion"/>
  </si>
  <si>
    <t>S40</t>
    <phoneticPr fontId="4" type="noConversion"/>
  </si>
  <si>
    <t>S40</t>
    <phoneticPr fontId="4" type="noConversion"/>
  </si>
  <si>
    <t xml:space="preserve">STPG370 </t>
    <phoneticPr fontId="4" type="noConversion"/>
  </si>
  <si>
    <t>15A(21.7)</t>
    <phoneticPr fontId="4" type="noConversion"/>
  </si>
  <si>
    <t>S80(3.7T)</t>
    <phoneticPr fontId="4" type="noConversion"/>
  </si>
  <si>
    <t>20A(27.2)</t>
    <phoneticPr fontId="4" type="noConversion"/>
  </si>
  <si>
    <t>S40(2.9T)</t>
    <phoneticPr fontId="4" type="noConversion"/>
  </si>
  <si>
    <t>80A(89.1)</t>
    <phoneticPr fontId="4" type="noConversion"/>
  </si>
  <si>
    <t>S40(5.5T)</t>
    <phoneticPr fontId="4" type="noConversion"/>
  </si>
  <si>
    <t>MATERIAL</t>
    <phoneticPr fontId="4" type="noConversion"/>
  </si>
  <si>
    <t>FITTING</t>
    <phoneticPr fontId="10" type="noConversion"/>
  </si>
  <si>
    <t>ELBOW</t>
    <phoneticPr fontId="4" type="noConversion"/>
  </si>
  <si>
    <t>PIPE FITTING</t>
    <phoneticPr fontId="4" type="noConversion"/>
  </si>
  <si>
    <t xml:space="preserve"> B366 CL.WPNCMC-S</t>
    <phoneticPr fontId="4" type="noConversion"/>
  </si>
  <si>
    <t>NACE MR0175</t>
    <phoneticPr fontId="4" type="noConversion"/>
  </si>
  <si>
    <t>SCH 80</t>
    <phoneticPr fontId="4" type="noConversion"/>
  </si>
  <si>
    <t>BW</t>
    <phoneticPr fontId="4" type="noConversion"/>
  </si>
  <si>
    <t>EA</t>
    <phoneticPr fontId="4" type="noConversion"/>
  </si>
  <si>
    <t>FITTING</t>
    <phoneticPr fontId="10" type="noConversion"/>
  </si>
  <si>
    <t>NACE MR0175</t>
    <phoneticPr fontId="4" type="noConversion"/>
  </si>
  <si>
    <t>BW</t>
    <phoneticPr fontId="4" type="noConversion"/>
  </si>
  <si>
    <t>PIPE FITTING</t>
    <phoneticPr fontId="4" type="noConversion"/>
  </si>
  <si>
    <t>ELBOW</t>
    <phoneticPr fontId="4" type="noConversion"/>
  </si>
  <si>
    <t>NACE MR0175</t>
  </si>
  <si>
    <t xml:space="preserve"> B366 CL.WPNCMC-S</t>
    <phoneticPr fontId="4" type="noConversion"/>
  </si>
  <si>
    <t>SCH 10</t>
    <phoneticPr fontId="4" type="noConversion"/>
  </si>
  <si>
    <t>TEE</t>
  </si>
  <si>
    <t>STRAIGHT</t>
    <phoneticPr fontId="4" type="noConversion"/>
  </si>
  <si>
    <t>TEE</t>
    <phoneticPr fontId="4" type="noConversion"/>
  </si>
  <si>
    <t>RED</t>
    <phoneticPr fontId="4" type="noConversion"/>
  </si>
  <si>
    <t>SCH 80</t>
    <phoneticPr fontId="14" type="noConversion"/>
  </si>
  <si>
    <t>SCH 40</t>
    <phoneticPr fontId="14" type="noConversion"/>
  </si>
  <si>
    <t>REDUCER</t>
    <phoneticPr fontId="4" type="noConversion"/>
  </si>
  <si>
    <t>CON</t>
    <phoneticPr fontId="4" type="noConversion"/>
  </si>
  <si>
    <t>ECC</t>
    <phoneticPr fontId="4" type="noConversion"/>
  </si>
  <si>
    <t>WELDOLET</t>
    <phoneticPr fontId="4" type="noConversion"/>
  </si>
  <si>
    <t>FORGED FITTING</t>
    <phoneticPr fontId="4" type="noConversion"/>
  </si>
  <si>
    <t>B564 UNS N06625</t>
    <phoneticPr fontId="4" type="noConversion"/>
  </si>
  <si>
    <t>CAP</t>
    <phoneticPr fontId="4" type="noConversion"/>
  </si>
  <si>
    <t>A403-WP316L</t>
  </si>
  <si>
    <t>2"</t>
  </si>
  <si>
    <t>S40</t>
  </si>
  <si>
    <t>BW</t>
  </si>
  <si>
    <t>A403-WP304</t>
  </si>
  <si>
    <t>1-1/2"</t>
  </si>
  <si>
    <t>S80</t>
  </si>
  <si>
    <t>2-1/2"</t>
  </si>
  <si>
    <t>A182-F304L</t>
  </si>
  <si>
    <t>1"</t>
  </si>
  <si>
    <t>SW</t>
  </si>
  <si>
    <t>A182-F316/L</t>
  </si>
  <si>
    <t>3/8"</t>
  </si>
  <si>
    <t>3000LB</t>
  </si>
  <si>
    <t>PT</t>
  </si>
  <si>
    <t>A182-F316L</t>
  </si>
  <si>
    <t>3/4"</t>
  </si>
  <si>
    <t>A182-F51</t>
  </si>
  <si>
    <t>1/2"</t>
  </si>
  <si>
    <t>A182-F55</t>
  </si>
  <si>
    <t>A234-WPB</t>
  </si>
  <si>
    <t>S160</t>
  </si>
  <si>
    <t>3"</t>
  </si>
  <si>
    <t>4"</t>
  </si>
  <si>
    <t>A403-WP304/L</t>
    <phoneticPr fontId="4" type="noConversion"/>
  </si>
  <si>
    <t>S10</t>
  </si>
  <si>
    <t>A403-WP304/L</t>
  </si>
  <si>
    <t>N04400</t>
  </si>
  <si>
    <t>A105</t>
  </si>
  <si>
    <t>SW*PT</t>
  </si>
  <si>
    <t>6000LB</t>
  </si>
  <si>
    <t>1-1/4"</t>
  </si>
  <si>
    <t>A182-F304/L</t>
  </si>
  <si>
    <t>1/4"</t>
  </si>
  <si>
    <t>6"</t>
  </si>
  <si>
    <t>FORGED FITTING</t>
    <phoneticPr fontId="4" type="noConversion"/>
  </si>
  <si>
    <t>A815 S31803</t>
    <phoneticPr fontId="4" type="noConversion"/>
  </si>
  <si>
    <t>A815 S31803</t>
    <phoneticPr fontId="4" type="noConversion"/>
  </si>
  <si>
    <t>A182-F53</t>
  </si>
  <si>
    <t>FORGED FITTING</t>
    <phoneticPr fontId="4" type="noConversion"/>
  </si>
  <si>
    <t>ASTM</t>
    <phoneticPr fontId="4" type="noConversion"/>
  </si>
  <si>
    <t>FITTING</t>
    <phoneticPr fontId="10" type="noConversion"/>
  </si>
  <si>
    <t>XXS</t>
  </si>
  <si>
    <t>A350-LF2</t>
  </si>
  <si>
    <t>A420 WPL6</t>
    <phoneticPr fontId="4" type="noConversion"/>
  </si>
  <si>
    <t>A420 WPL6</t>
    <phoneticPr fontId="4" type="noConversion"/>
  </si>
  <si>
    <t>5"</t>
  </si>
  <si>
    <t>PIPE FITTING</t>
    <phoneticPr fontId="4" type="noConversion"/>
  </si>
  <si>
    <t>A403-WP304L</t>
  </si>
  <si>
    <t>3'</t>
  </si>
  <si>
    <t>N08020</t>
  </si>
  <si>
    <t>N08825</t>
  </si>
  <si>
    <t>A815 S32750</t>
    <phoneticPr fontId="4" type="noConversion"/>
  </si>
  <si>
    <t>A815 S32750</t>
    <phoneticPr fontId="4" type="noConversion"/>
  </si>
  <si>
    <t>BUSH</t>
  </si>
  <si>
    <t>REDUCER</t>
    <phoneticPr fontId="4" type="noConversion"/>
  </si>
  <si>
    <t>CON</t>
    <phoneticPr fontId="4" type="noConversion"/>
  </si>
  <si>
    <t>REDUCER</t>
    <phoneticPr fontId="4" type="noConversion"/>
  </si>
  <si>
    <t>CROSS</t>
    <phoneticPr fontId="4" type="noConversion"/>
  </si>
  <si>
    <t>NIPPLE</t>
  </si>
  <si>
    <t>S32750</t>
  </si>
  <si>
    <t>UNION</t>
    <phoneticPr fontId="4" type="noConversion"/>
  </si>
  <si>
    <t>ORIFICE</t>
    <phoneticPr fontId="4" type="noConversion"/>
  </si>
  <si>
    <t>UNION</t>
    <phoneticPr fontId="4" type="noConversion"/>
  </si>
  <si>
    <t>ORIFICE</t>
    <phoneticPr fontId="4" type="noConversion"/>
  </si>
  <si>
    <t>NPT</t>
  </si>
  <si>
    <t>INSERT</t>
    <phoneticPr fontId="4" type="noConversion"/>
  </si>
  <si>
    <t>TEE</t>
    <phoneticPr fontId="4" type="noConversion"/>
  </si>
  <si>
    <t>RED</t>
    <phoneticPr fontId="4" type="noConversion"/>
  </si>
  <si>
    <t>TEE</t>
    <phoneticPr fontId="4" type="noConversion"/>
  </si>
  <si>
    <t>RED</t>
    <phoneticPr fontId="4" type="noConversion"/>
  </si>
  <si>
    <t>9000LB</t>
  </si>
  <si>
    <t>A403 WP304/304L</t>
    <phoneticPr fontId="4" type="noConversion"/>
  </si>
  <si>
    <t>A403 WP304/304L</t>
    <phoneticPr fontId="4" type="noConversion"/>
  </si>
  <si>
    <t>SW</t>
    <phoneticPr fontId="4" type="noConversion"/>
  </si>
  <si>
    <t>NPT</t>
    <phoneticPr fontId="4" type="noConversion"/>
  </si>
  <si>
    <t>REDUCER</t>
  </si>
  <si>
    <t>1-3/4"</t>
  </si>
  <si>
    <t>CON</t>
    <phoneticPr fontId="4" type="noConversion"/>
  </si>
  <si>
    <t>STUB END</t>
  </si>
  <si>
    <t>STUB END</t>
    <phoneticPr fontId="4" type="noConversion"/>
  </si>
  <si>
    <t>A403-WP316L</t>
    <phoneticPr fontId="4" type="noConversion"/>
  </si>
  <si>
    <t>FITTING</t>
    <phoneticPr fontId="4" type="noConversion"/>
  </si>
  <si>
    <t>FITTING</t>
    <phoneticPr fontId="4" type="noConversion"/>
  </si>
  <si>
    <t>SW*NPT</t>
  </si>
  <si>
    <t>SW*SW</t>
  </si>
  <si>
    <t>NPT*SW</t>
  </si>
  <si>
    <t>STRAIGHT</t>
    <phoneticPr fontId="4" type="noConversion"/>
  </si>
  <si>
    <t>A403-WP304L</t>
    <phoneticPr fontId="4" type="noConversion"/>
  </si>
  <si>
    <t>PT*SW</t>
  </si>
  <si>
    <t>FITTING</t>
    <phoneticPr fontId="4" type="noConversion"/>
  </si>
  <si>
    <t>UNION</t>
  </si>
  <si>
    <t>O-RING</t>
  </si>
  <si>
    <t>3/5"</t>
  </si>
  <si>
    <t>A234 WP11</t>
    <phoneticPr fontId="4" type="noConversion"/>
  </si>
  <si>
    <t>20"</t>
    <phoneticPr fontId="14" type="noConversion"/>
  </si>
  <si>
    <t>S80</t>
    <phoneticPr fontId="14" type="noConversion"/>
  </si>
  <si>
    <t>희망단가</t>
    <phoneticPr fontId="4" type="noConversion"/>
  </si>
  <si>
    <t xml:space="preserve">A234 WPB </t>
  </si>
  <si>
    <t>18"</t>
    <phoneticPr fontId="14" type="noConversion"/>
  </si>
  <si>
    <t>S140</t>
    <phoneticPr fontId="14" type="noConversion"/>
  </si>
  <si>
    <t>8"</t>
    <phoneticPr fontId="14" type="noConversion"/>
  </si>
  <si>
    <t>S40</t>
    <phoneticPr fontId="14" type="noConversion"/>
  </si>
  <si>
    <t>희망단가</t>
    <phoneticPr fontId="4" type="noConversion"/>
  </si>
  <si>
    <t>S100</t>
    <phoneticPr fontId="14" type="noConversion"/>
  </si>
  <si>
    <t>A234 WP22</t>
    <phoneticPr fontId="4" type="noConversion"/>
  </si>
  <si>
    <t>12"</t>
    <phoneticPr fontId="14" type="noConversion"/>
  </si>
  <si>
    <t xml:space="preserve">STD </t>
    <phoneticPr fontId="14" type="noConversion"/>
  </si>
  <si>
    <t>A234 WP22</t>
    <phoneticPr fontId="4" type="noConversion"/>
  </si>
  <si>
    <t>12"</t>
    <phoneticPr fontId="14" type="noConversion"/>
  </si>
  <si>
    <t>S160</t>
    <phoneticPr fontId="14" type="noConversion"/>
  </si>
  <si>
    <t>협의</t>
    <phoneticPr fontId="14" type="noConversion"/>
  </si>
  <si>
    <t>24"</t>
    <phoneticPr fontId="14" type="noConversion"/>
  </si>
  <si>
    <t>S20</t>
    <phoneticPr fontId="14" type="noConversion"/>
  </si>
  <si>
    <t>S80</t>
    <phoneticPr fontId="14" type="noConversion"/>
  </si>
  <si>
    <t>A234 WP11</t>
    <phoneticPr fontId="4" type="noConversion"/>
  </si>
  <si>
    <t xml:space="preserve">STD </t>
    <phoneticPr fontId="14" type="noConversion"/>
  </si>
  <si>
    <t>10"</t>
    <phoneticPr fontId="14" type="noConversion"/>
  </si>
  <si>
    <t>A234 WP9</t>
    <phoneticPr fontId="4" type="noConversion"/>
  </si>
  <si>
    <t xml:space="preserve">STD </t>
    <phoneticPr fontId="14" type="noConversion"/>
  </si>
  <si>
    <t>A234 WPL6</t>
    <phoneticPr fontId="4" type="noConversion"/>
  </si>
  <si>
    <t>DN 300</t>
    <phoneticPr fontId="14" type="noConversion"/>
  </si>
  <si>
    <t>A403 WP316L</t>
    <phoneticPr fontId="4" type="noConversion"/>
  </si>
  <si>
    <t>S40S</t>
    <phoneticPr fontId="14" type="noConversion"/>
  </si>
  <si>
    <t>S10S</t>
    <phoneticPr fontId="14" type="noConversion"/>
  </si>
  <si>
    <t>A403 WP316L</t>
    <phoneticPr fontId="4" type="noConversion"/>
  </si>
  <si>
    <t>14"</t>
    <phoneticPr fontId="14" type="noConversion"/>
  </si>
  <si>
    <t>S10S</t>
    <phoneticPr fontId="14" type="noConversion"/>
  </si>
  <si>
    <t>협의</t>
    <phoneticPr fontId="14" type="noConversion"/>
  </si>
  <si>
    <t xml:space="preserve"> A403WPB</t>
  </si>
  <si>
    <t>A403 WP316/316L</t>
    <phoneticPr fontId="4" type="noConversion"/>
  </si>
  <si>
    <t>10"</t>
    <phoneticPr fontId="14" type="noConversion"/>
  </si>
  <si>
    <t>S40S</t>
    <phoneticPr fontId="14" type="noConversion"/>
  </si>
  <si>
    <t>희망단가</t>
    <phoneticPr fontId="4" type="noConversion"/>
  </si>
  <si>
    <t>18"</t>
    <phoneticPr fontId="14" type="noConversion"/>
  </si>
  <si>
    <t>12"</t>
    <phoneticPr fontId="14" type="noConversion"/>
  </si>
  <si>
    <t>16"</t>
    <phoneticPr fontId="14" type="noConversion"/>
  </si>
  <si>
    <t>협의</t>
    <phoneticPr fontId="14" type="noConversion"/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</si>
  <si>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</si>
  <si>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</si>
  <si>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</si>
  <si>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</si>
  <si>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</si>
  <si>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</si>
  <si>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</si>
  <si>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</si>
  <si>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150LB</t>
  </si>
  <si>
    <t>RF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</si>
  <si>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</si>
  <si>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</si>
  <si>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</si>
  <si>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RF</t>
    <phoneticPr fontId="4" type="noConversion"/>
  </si>
  <si>
    <t>FLANGE</t>
    <phoneticPr fontId="10" type="noConversion"/>
  </si>
  <si>
    <t>ASTM</t>
    <phoneticPr fontId="4" type="noConversion"/>
  </si>
  <si>
    <t>FLANGE</t>
    <phoneticPr fontId="10" type="noConversion"/>
  </si>
  <si>
    <t>ASTM</t>
    <phoneticPr fontId="4" type="noConversion"/>
  </si>
  <si>
    <t>WN</t>
    <phoneticPr fontId="4" type="noConversion"/>
  </si>
  <si>
    <t>A350 LF2</t>
    <phoneticPr fontId="4" type="noConversion"/>
  </si>
  <si>
    <t>SCH 40</t>
    <phoneticPr fontId="4" type="noConversion"/>
  </si>
  <si>
    <t>300LB</t>
    <phoneticPr fontId="4" type="noConversion"/>
  </si>
  <si>
    <t>RF</t>
    <phoneticPr fontId="4" type="noConversion"/>
  </si>
  <si>
    <t>WN</t>
    <phoneticPr fontId="4" type="noConversion"/>
  </si>
  <si>
    <t>300LB</t>
    <phoneticPr fontId="4" type="noConversion"/>
  </si>
  <si>
    <t>WN</t>
    <phoneticPr fontId="4" type="noConversion"/>
  </si>
  <si>
    <t>A350 LF2</t>
    <phoneticPr fontId="4" type="noConversion"/>
  </si>
  <si>
    <t>SCH STD</t>
    <phoneticPr fontId="4" type="noConversion"/>
  </si>
  <si>
    <t>300LB</t>
    <phoneticPr fontId="4" type="noConversion"/>
  </si>
  <si>
    <t>1500LB</t>
  </si>
  <si>
    <t>RF</t>
  </si>
  <si>
    <t>WN</t>
  </si>
  <si>
    <t>RTJ</t>
  </si>
  <si>
    <t>BL</t>
  </si>
  <si>
    <t>1</t>
  </si>
  <si>
    <t>FF</t>
  </si>
  <si>
    <t>SO</t>
  </si>
  <si>
    <t/>
  </si>
  <si>
    <t>2500LB</t>
  </si>
  <si>
    <t>300LB</t>
  </si>
  <si>
    <t>4500LB</t>
  </si>
  <si>
    <t>600LB</t>
  </si>
  <si>
    <t>900LB</t>
  </si>
  <si>
    <t>A105N</t>
  </si>
  <si>
    <t>A182-F11</t>
  </si>
  <si>
    <t>2'</t>
  </si>
  <si>
    <t>A182-LF2</t>
  </si>
  <si>
    <t>A479-410</t>
  </si>
  <si>
    <t>C70600</t>
  </si>
  <si>
    <t>VALVE</t>
    <phoneticPr fontId="10" type="noConversion"/>
  </si>
  <si>
    <t>BALL VALVE</t>
  </si>
  <si>
    <t>FORGED</t>
    <phoneticPr fontId="4" type="noConversion"/>
  </si>
  <si>
    <t>A182-F304</t>
  </si>
  <si>
    <t>800LB</t>
  </si>
  <si>
    <t>FORGED</t>
    <phoneticPr fontId="4" type="noConversion"/>
  </si>
  <si>
    <t>CHECK VALVE</t>
  </si>
  <si>
    <t>LIFT</t>
  </si>
  <si>
    <t>SWING</t>
  </si>
  <si>
    <t>GATE VALVE</t>
  </si>
  <si>
    <t>VALVE</t>
    <phoneticPr fontId="10" type="noConversion"/>
  </si>
  <si>
    <t>GLOBE VALVE</t>
  </si>
  <si>
    <t>PLUG VALVE</t>
  </si>
  <si>
    <t>CASTING</t>
    <phoneticPr fontId="4" type="noConversion"/>
  </si>
  <si>
    <t>A216-WCB</t>
  </si>
  <si>
    <t>CASTING</t>
    <phoneticPr fontId="4" type="noConversion"/>
  </si>
  <si>
    <t>A351-CF3M</t>
  </si>
  <si>
    <t>SWING</t>
    <phoneticPr fontId="4" type="noConversion"/>
  </si>
  <si>
    <t>Y-STRAINER</t>
  </si>
  <si>
    <t>BALL VALVE</t>
    <phoneticPr fontId="4" type="noConversion"/>
  </si>
  <si>
    <t>REDUCED BORE</t>
    <phoneticPr fontId="4" type="noConversion"/>
  </si>
  <si>
    <t>LEVER</t>
    <phoneticPr fontId="4" type="noConversion"/>
  </si>
  <si>
    <t>A350-LF2</t>
    <phoneticPr fontId="4" type="noConversion"/>
  </si>
  <si>
    <t>TR3 1 1/2"-3000</t>
    <phoneticPr fontId="14" type="noConversion"/>
  </si>
  <si>
    <t>3000PSI</t>
    <phoneticPr fontId="4" type="noConversion"/>
  </si>
  <si>
    <t>SCREW</t>
    <phoneticPr fontId="4" type="noConversion"/>
  </si>
  <si>
    <t>산동금속</t>
    <phoneticPr fontId="4" type="noConversion"/>
  </si>
  <si>
    <t>TR3 2"-3000</t>
    <phoneticPr fontId="14" type="noConversion"/>
  </si>
  <si>
    <t>2"</t>
    <phoneticPr fontId="4" type="noConversion"/>
  </si>
  <si>
    <t>FULL BORE</t>
    <phoneticPr fontId="4" type="noConversion"/>
  </si>
  <si>
    <t>A216-WCB</t>
    <phoneticPr fontId="4" type="noConversion"/>
  </si>
  <si>
    <t>TF 3"-1500</t>
    <phoneticPr fontId="14" type="noConversion"/>
  </si>
  <si>
    <t>1500PSI</t>
    <phoneticPr fontId="4" type="noConversion"/>
  </si>
  <si>
    <t>A105</t>
    <phoneticPr fontId="4" type="noConversion"/>
  </si>
  <si>
    <t>TF 1"-3000</t>
    <phoneticPr fontId="14" type="noConversion"/>
  </si>
  <si>
    <t>1"</t>
    <phoneticPr fontId="4" type="noConversion"/>
  </si>
  <si>
    <t>TF 1"-5000</t>
    <phoneticPr fontId="14" type="noConversion"/>
  </si>
  <si>
    <t>5000PSI</t>
    <phoneticPr fontId="4" type="noConversion"/>
  </si>
  <si>
    <t>TR3 3/4"-3000</t>
    <phoneticPr fontId="14" type="noConversion"/>
  </si>
  <si>
    <t>3000PSI</t>
    <phoneticPr fontId="4" type="noConversion"/>
  </si>
  <si>
    <t>TF 2"-2000</t>
    <phoneticPr fontId="14" type="noConversion"/>
  </si>
  <si>
    <t>2000PSI</t>
    <phoneticPr fontId="4" type="noConversion"/>
  </si>
  <si>
    <t>BALL VALVE</t>
    <phoneticPr fontId="4" type="noConversion"/>
  </si>
  <si>
    <t>TF 1"-2000</t>
    <phoneticPr fontId="14" type="noConversion"/>
  </si>
  <si>
    <t>FCD45</t>
    <phoneticPr fontId="4" type="noConversion"/>
  </si>
  <si>
    <t>TR2"-2000</t>
    <phoneticPr fontId="14" type="noConversion"/>
  </si>
  <si>
    <t>BTR 2" 2000</t>
    <phoneticPr fontId="14" type="noConversion"/>
  </si>
  <si>
    <t>BTF 2"-2000</t>
    <phoneticPr fontId="14" type="noConversion"/>
  </si>
  <si>
    <t>REDUCING Y/N</t>
    <phoneticPr fontId="4" type="noConversion"/>
  </si>
  <si>
    <t>N/A</t>
  </si>
  <si>
    <t>N/A</t>
    <phoneticPr fontId="3" type="noConversion"/>
  </si>
  <si>
    <t>BL</t>
    <phoneticPr fontId="3" type="noConversion"/>
  </si>
  <si>
    <t>SO</t>
    <phoneticPr fontId="3" type="noConversion"/>
  </si>
  <si>
    <t>SW</t>
    <phoneticPr fontId="3" type="noConversion"/>
  </si>
  <si>
    <t>WN</t>
    <phoneticPr fontId="3" type="noConversion"/>
  </si>
  <si>
    <t>FF</t>
    <phoneticPr fontId="3" type="noConversion"/>
  </si>
  <si>
    <t>RF</t>
    <phoneticPr fontId="3" type="noConversion"/>
  </si>
  <si>
    <t>RTJ</t>
    <phoneticPr fontId="3" type="noConversion"/>
  </si>
  <si>
    <t>UNKNOWN</t>
    <phoneticPr fontId="3" type="noConversion"/>
  </si>
  <si>
    <t>FORGED FITTING</t>
    <phoneticPr fontId="3" type="noConversion"/>
  </si>
  <si>
    <t>PIPE FITTING</t>
    <phoneticPr fontId="3" type="noConversion"/>
  </si>
  <si>
    <t>NACE MR0175</t>
    <phoneticPr fontId="3" type="noConversion"/>
  </si>
  <si>
    <t>SEAMLESS</t>
    <phoneticPr fontId="3" type="noConversion"/>
  </si>
  <si>
    <t>WELDED</t>
    <phoneticPr fontId="3" type="noConversion"/>
  </si>
  <si>
    <t>SEAMLESS/WELDED</t>
    <phoneticPr fontId="4" type="noConversion"/>
  </si>
  <si>
    <t>EFW</t>
    <phoneticPr fontId="3" type="noConversion"/>
  </si>
  <si>
    <t>ERW</t>
    <phoneticPr fontId="3" type="noConversion"/>
  </si>
  <si>
    <t>ZINC/GALVA</t>
    <phoneticPr fontId="4" type="noConversion"/>
  </si>
  <si>
    <t>ZINC PRIM</t>
    <phoneticPr fontId="3" type="noConversion"/>
  </si>
  <si>
    <t>GALVA</t>
    <phoneticPr fontId="3" type="noConversion"/>
  </si>
  <si>
    <t>OTHERS</t>
    <phoneticPr fontId="3" type="noConversion"/>
  </si>
  <si>
    <t>PE</t>
    <phoneticPr fontId="3" type="noConversion"/>
  </si>
  <si>
    <t>BE</t>
    <phoneticPr fontId="3" type="noConversion"/>
  </si>
  <si>
    <t>TE</t>
    <phoneticPr fontId="3" type="noConversion"/>
  </si>
  <si>
    <t>KTT</t>
    <phoneticPr fontId="4" type="noConversion"/>
  </si>
  <si>
    <t>KTT</t>
    <phoneticPr fontId="4" type="noConversion"/>
  </si>
  <si>
    <t>KTT</t>
    <phoneticPr fontId="4" type="noConversion"/>
  </si>
  <si>
    <t>강림CSP</t>
    <phoneticPr fontId="4" type="noConversion"/>
  </si>
  <si>
    <t>강림CSP</t>
    <phoneticPr fontId="4" type="noConversion"/>
  </si>
  <si>
    <t>양수금속</t>
    <phoneticPr fontId="4" type="noConversion"/>
  </si>
  <si>
    <t>양수금속</t>
    <phoneticPr fontId="4" type="noConversion"/>
  </si>
  <si>
    <t>SUPPLIER</t>
    <phoneticPr fontId="4" type="noConversion"/>
  </si>
  <si>
    <t>KTT</t>
    <phoneticPr fontId="4" type="noConversion"/>
  </si>
  <si>
    <t>KTT</t>
    <phoneticPr fontId="4" type="noConversion"/>
  </si>
  <si>
    <t>강림CSP</t>
    <phoneticPr fontId="4" type="noConversion"/>
  </si>
  <si>
    <t>강림CSP</t>
    <phoneticPr fontId="4" type="noConversion"/>
  </si>
  <si>
    <t>양수금속</t>
    <phoneticPr fontId="4" type="noConversion"/>
  </si>
  <si>
    <t>양수금속</t>
    <phoneticPr fontId="4" type="noConversion"/>
  </si>
  <si>
    <t>양수금속</t>
    <phoneticPr fontId="4" type="noConversion"/>
  </si>
  <si>
    <t>SUPPLIER</t>
    <phoneticPr fontId="4" type="noConversion"/>
  </si>
  <si>
    <t>MOM</t>
    <phoneticPr fontId="4" type="noConversion"/>
  </si>
  <si>
    <t>MOM</t>
    <phoneticPr fontId="4" type="noConversion"/>
  </si>
  <si>
    <t>삼한 ENG</t>
    <phoneticPr fontId="4" type="noConversion"/>
  </si>
  <si>
    <t>삼한 ENG</t>
    <phoneticPr fontId="4" type="noConversion"/>
  </si>
  <si>
    <t>삼한 ENG</t>
    <phoneticPr fontId="4" type="noConversion"/>
  </si>
  <si>
    <t>한국배관시스템</t>
    <phoneticPr fontId="4" type="noConversion"/>
  </si>
  <si>
    <t>한국배관시스템</t>
    <phoneticPr fontId="4" type="noConversion"/>
  </si>
  <si>
    <t>산동금속</t>
    <phoneticPr fontId="4" type="noConversion"/>
  </si>
  <si>
    <t>FW</t>
    <phoneticPr fontId="3" type="noConversion"/>
  </si>
  <si>
    <t>SAW</t>
    <phoneticPr fontId="3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</si>
  <si>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</si>
  <si>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</si>
  <si>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</si>
  <si>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ASTM</t>
    <phoneticPr fontId="3" type="noConversion"/>
  </si>
  <si>
    <t>API</t>
    <phoneticPr fontId="3" type="noConversion"/>
  </si>
  <si>
    <t>EN</t>
    <phoneticPr fontId="3" type="noConversion"/>
  </si>
  <si>
    <t>KS</t>
    <phoneticPr fontId="3" type="noConversion"/>
  </si>
  <si>
    <t>PEEK</t>
    <phoneticPr fontId="3" type="noConversion"/>
  </si>
  <si>
    <t>UHMW-PE</t>
    <phoneticPr fontId="3" type="noConversion"/>
  </si>
  <si>
    <t>45 LR</t>
    <phoneticPr fontId="3" type="noConversion"/>
  </si>
  <si>
    <t>90 LR</t>
    <phoneticPr fontId="3" type="noConversion"/>
  </si>
  <si>
    <t>180 SR</t>
    <phoneticPr fontId="3" type="noConversion"/>
  </si>
  <si>
    <t>90 SR</t>
    <phoneticPr fontId="3" type="noConversion"/>
  </si>
  <si>
    <t>30 LR</t>
    <phoneticPr fontId="3" type="noConversion"/>
  </si>
  <si>
    <t>35 LR</t>
    <phoneticPr fontId="3" type="noConversion"/>
  </si>
  <si>
    <t>45 LR</t>
    <phoneticPr fontId="3" type="noConversion"/>
  </si>
  <si>
    <t>45 LR</t>
    <phoneticPr fontId="3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</si>
  <si>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</si>
  <si>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</si>
  <si>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</si>
  <si>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</si>
  <si>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</si>
  <si>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</si>
  <si>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</si>
  <si>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</si>
  <si>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</si>
  <si>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</si>
  <si>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</si>
  <si>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</si>
  <si>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</si>
  <si>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</si>
  <si>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</si>
  <si>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</si>
  <si>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</si>
  <si>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</si>
  <si>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</si>
  <si>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</si>
  <si>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</si>
  <si>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</si>
  <si>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LENGTH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</si>
  <si>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</si>
  <si>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</si>
  <si>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</si>
  <si>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</si>
  <si>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</si>
  <si>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</si>
  <si>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</si>
  <si>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</si>
  <si>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</si>
  <si>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</si>
  <si>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</si>
  <si>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</si>
  <si>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</si>
  <si>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</si>
  <si>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</si>
  <si>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PIPE</t>
    <phoneticPr fontId="3" type="noConversion"/>
  </si>
  <si>
    <t>WELDING TYPE</t>
    <phoneticPr fontId="4" type="noConversion"/>
  </si>
  <si>
    <t>ZINC/GALVA</t>
    <phoneticPr fontId="4" type="noConversion"/>
  </si>
  <si>
    <t>FITTING</t>
    <phoneticPr fontId="3" type="noConversion"/>
  </si>
  <si>
    <t>FORGED/PIPE</t>
    <phoneticPr fontId="4" type="noConversion"/>
  </si>
  <si>
    <t>NACE Y/N</t>
    <phoneticPr fontId="4" type="noConversion"/>
  </si>
  <si>
    <t>FLANGE</t>
    <phoneticPr fontId="3" type="noConversion"/>
  </si>
  <si>
    <t>TYPE1</t>
    <phoneticPr fontId="4" type="noConversion"/>
  </si>
  <si>
    <t>VALVE</t>
    <phoneticPr fontId="3" type="noConversion"/>
  </si>
  <si>
    <t>FORGED/CASTING</t>
    <phoneticPr fontId="4" type="noConversion"/>
  </si>
  <si>
    <t>BORE</t>
    <phoneticPr fontId="4" type="noConversion"/>
  </si>
  <si>
    <t>OPERATING TYPE</t>
    <phoneticPr fontId="4" type="noConversion"/>
  </si>
  <si>
    <t>SEAT MATERIAL</t>
    <phoneticPr fontId="4" type="noConversion"/>
  </si>
  <si>
    <t>GEAR BOX</t>
    <phoneticPr fontId="3" type="noConversion"/>
  </si>
  <si>
    <t>ACTUATOR</t>
    <phoneticPr fontId="3" type="noConversion"/>
  </si>
  <si>
    <t>LIFT CHECK</t>
    <phoneticPr fontId="3" type="noConversion"/>
  </si>
  <si>
    <t>FORGED</t>
    <phoneticPr fontId="3" type="noConversion"/>
  </si>
  <si>
    <t>FULL</t>
    <phoneticPr fontId="3" type="noConversion"/>
  </si>
  <si>
    <t>STELLITE</t>
    <phoneticPr fontId="3" type="noConversion"/>
  </si>
  <si>
    <t>CASTING</t>
    <phoneticPr fontId="3" type="noConversion"/>
  </si>
  <si>
    <t>REDUCED</t>
    <phoneticPr fontId="3" type="noConversion"/>
  </si>
  <si>
    <t>PTFE</t>
    <phoneticPr fontId="3" type="noConversion"/>
  </si>
  <si>
    <t>RTFE</t>
    <phoneticPr fontId="3" type="noConversion"/>
  </si>
  <si>
    <t>TFM 1600</t>
    <phoneticPr fontId="3" type="noConversion"/>
  </si>
  <si>
    <t>CTFE MG1241</t>
    <phoneticPr fontId="3" type="noConversion"/>
  </si>
  <si>
    <t>MS02 MG1431</t>
    <phoneticPr fontId="3" type="noConversion"/>
  </si>
  <si>
    <t>DELRIN</t>
    <phoneticPr fontId="3" type="noConversion"/>
  </si>
  <si>
    <t>SS/PTFE</t>
    <phoneticPr fontId="3" type="noConversion"/>
  </si>
  <si>
    <t>STELLITE Gr.6</t>
    <phoneticPr fontId="3" type="noConversion"/>
  </si>
  <si>
    <t>LEVER</t>
    <phoneticPr fontId="3" type="noConversion"/>
  </si>
  <si>
    <t>HANDLE</t>
    <phoneticPr fontId="3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</si>
  <si>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</si>
  <si>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</si>
  <si>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</si>
  <si>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</si>
  <si>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</si>
  <si>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</si>
  <si>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</si>
  <si>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</si>
  <si>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</si>
  <si>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</si>
  <si>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Y</t>
  </si>
  <si>
    <t>Y</t>
    <phoneticPr fontId="3" type="noConversion"/>
  </si>
  <si>
    <t>N</t>
  </si>
  <si>
    <t>N</t>
    <phoneticPr fontId="3" type="noConversion"/>
  </si>
  <si>
    <t>N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</si>
  <si>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</si>
  <si>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</si>
  <si>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</si>
  <si>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</si>
  <si>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</si>
  <si>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HEAT NO. AND PRODUCT CERTI. Y/N</t>
    <phoneticPr fontId="4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</si>
  <si>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</si>
  <si>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</si>
  <si>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</si>
  <si>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</si>
  <si>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GRADE</t>
    <phoneticPr fontId="3" type="noConversion"/>
  </si>
  <si>
    <t>한국</t>
  </si>
  <si>
    <t>GERMANY</t>
  </si>
  <si>
    <t>JAPAN</t>
  </si>
  <si>
    <t>SCRATCH Y/N</t>
    <phoneticPr fontId="3" type="noConversion"/>
  </si>
  <si>
    <t>RUST Y/N</t>
    <phoneticPr fontId="3" type="noConversion"/>
  </si>
  <si>
    <t>MANUFACTURED YEAR</t>
    <phoneticPr fontId="3" type="noConversion"/>
  </si>
  <si>
    <t>3년 미만</t>
    <phoneticPr fontId="3" type="noConversion"/>
  </si>
  <si>
    <t>OTHERS</t>
    <phoneticPr fontId="3" type="noConversion"/>
  </si>
  <si>
    <t>COATING PEELING Y/N</t>
    <phoneticPr fontId="3" type="noConversion"/>
  </si>
  <si>
    <t>CERTI. Y/N</t>
    <phoneticPr fontId="3" type="noConversion"/>
  </si>
  <si>
    <t>MANUFACTURED YEAR</t>
    <phoneticPr fontId="3" type="noConversion"/>
  </si>
  <si>
    <t>COUNTRY</t>
    <phoneticPr fontId="3" type="noConversion"/>
  </si>
  <si>
    <t>SUM</t>
    <phoneticPr fontId="3" type="noConversion"/>
  </si>
  <si>
    <t>평가기준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</si>
  <si>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</si>
  <si>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</si>
  <si>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</si>
  <si>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CERTI. Y/N</t>
    <phoneticPr fontId="3" type="noConversion"/>
  </si>
  <si>
    <t>5년 미만</t>
    <phoneticPr fontId="3" type="noConversion"/>
  </si>
  <si>
    <t>10년 미만</t>
    <phoneticPr fontId="3" type="noConversion"/>
  </si>
  <si>
    <t>10년 이상</t>
    <phoneticPr fontId="3" type="noConversion"/>
  </si>
  <si>
    <t>COUNTRY</t>
    <phoneticPr fontId="3" type="noConversion"/>
  </si>
  <si>
    <t>선호국가</t>
    <phoneticPr fontId="3" type="noConversion"/>
  </si>
  <si>
    <t>비선호국가</t>
    <phoneticPr fontId="3" type="noConversion"/>
  </si>
  <si>
    <t>Level A</t>
    <phoneticPr fontId="3" type="noConversion"/>
  </si>
  <si>
    <t>Level B</t>
    <phoneticPr fontId="3" type="noConversion"/>
  </si>
  <si>
    <t>Level C</t>
    <phoneticPr fontId="3" type="noConversion"/>
  </si>
  <si>
    <t>Level D</t>
    <phoneticPr fontId="3" type="noConversion"/>
  </si>
  <si>
    <t>Level S</t>
    <phoneticPr fontId="3" type="noConversion"/>
  </si>
  <si>
    <t>KOREA</t>
  </si>
  <si>
    <t>대한민국</t>
  </si>
  <si>
    <t>독일</t>
  </si>
  <si>
    <t>USA</t>
  </si>
  <si>
    <t>미국</t>
  </si>
  <si>
    <t>NETHERLANDS</t>
  </si>
  <si>
    <t>네덜란드</t>
  </si>
  <si>
    <t>SWEDEN</t>
  </si>
  <si>
    <t>스웨덴</t>
  </si>
  <si>
    <t>FRANCE</t>
  </si>
  <si>
    <t>프랑스</t>
  </si>
  <si>
    <t>ITALY</t>
  </si>
  <si>
    <t>이태리</t>
  </si>
  <si>
    <t>ITALIA</t>
  </si>
  <si>
    <t>이탈리아</t>
  </si>
  <si>
    <t>UNITED KINGDOM</t>
  </si>
  <si>
    <t>영국</t>
  </si>
  <si>
    <t>ENGLAND</t>
  </si>
  <si>
    <t>ICELAND</t>
  </si>
  <si>
    <t>아이슬란드</t>
  </si>
  <si>
    <t>아이슬랜드</t>
  </si>
  <si>
    <t>IRELAND</t>
  </si>
  <si>
    <t>아일랜드</t>
  </si>
  <si>
    <t>NORWAY</t>
  </si>
  <si>
    <t>노르웨이</t>
  </si>
  <si>
    <t>SPAIN</t>
  </si>
  <si>
    <t>스페인</t>
  </si>
  <si>
    <t>FINLAND</t>
  </si>
  <si>
    <t>핀란드</t>
  </si>
  <si>
    <t>CANADA</t>
  </si>
  <si>
    <t>캐나다</t>
  </si>
  <si>
    <t>DENMARK</t>
  </si>
  <si>
    <t>덴마크</t>
  </si>
  <si>
    <t>BELGIUM</t>
  </si>
  <si>
    <t>벨기에</t>
  </si>
  <si>
    <t>SWISS</t>
  </si>
  <si>
    <t>스위스</t>
  </si>
  <si>
    <t>일본</t>
  </si>
  <si>
    <t>INDIA</t>
  </si>
  <si>
    <t>인도</t>
  </si>
  <si>
    <t>CHINA</t>
  </si>
  <si>
    <t>중국</t>
  </si>
  <si>
    <t>CERTI.(RAW MATERIAL) Y/N</t>
    <phoneticPr fontId="3" type="noConversion"/>
  </si>
  <si>
    <r>
      <t>SUM</t>
    </r>
    <r>
      <rPr>
        <b/>
        <sz val="9"/>
        <color theme="1"/>
        <rFont val="맑은 고딕"/>
        <family val="3"/>
        <charset val="129"/>
        <scheme val="minor"/>
      </rPr>
      <t xml:space="preserve"> W/ ADDED POINT</t>
    </r>
    <phoneticPr fontId="3" type="noConversion"/>
  </si>
  <si>
    <t>DRAWING Y/N</t>
    <phoneticPr fontId="3" type="noConversion"/>
  </si>
  <si>
    <t>PRESSURE TEST REPORT Y/N</t>
    <phoneticPr fontId="3" type="noConversion"/>
  </si>
  <si>
    <r>
      <t>SUM</t>
    </r>
    <r>
      <rPr>
        <b/>
        <sz val="9"/>
        <color theme="1"/>
        <rFont val="맑은 고딕"/>
        <family val="3"/>
        <charset val="129"/>
        <scheme val="minor"/>
      </rPr>
      <t xml:space="preserve"> W/ ADDED POINT</t>
    </r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</si>
  <si>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</si>
  <si>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</si>
  <si>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</si>
  <si>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</si>
  <si>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</si>
  <si>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</si>
  <si>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</si>
  <si>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</si>
  <si>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</si>
  <si>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GRADE</t>
    <phoneticPr fontId="3" type="noConversion"/>
  </si>
  <si>
    <t>GRADE</t>
    <phoneticPr fontId="3" type="noConversion"/>
  </si>
  <si>
    <t>확인요</t>
  </si>
  <si>
    <t>b2alab</t>
    <phoneticPr fontId="3" type="noConversion"/>
  </si>
  <si>
    <t>mom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</si>
</sst>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);[Red]\(0\)"/>
    <numFmt numFmtId="177" formatCode="&quot;₩&quot;#,##0_);[Red]\(&quot;₩&quot;#,##0\)"/>
    <numFmt numFmtId="178" formatCode="&quot;가상계좌 입금 확인 후&quot;\ 0\ &quot;일 이내&quot;"/>
    <numFmt numFmtId="179" formatCode="yyyy&quot;/&quot;m&quot;/&quot;d;@"/>
    <numFmt numFmtId="180" formatCode="&quot;&lt;&quot;0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</font>
    <font>
      <sz val="10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2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38" fontId="2" fillId="3" borderId="2" xfId="1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38" fontId="2" fillId="0" borderId="1" xfId="0" applyNumberFormat="1" applyFont="1" applyBorder="1" applyAlignment="1" applyProtection="1">
      <alignment horizontal="center" vertical="center"/>
      <protection locked="0"/>
    </xf>
    <xf numFmtId="38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2" xfId="0" applyNumberFormat="1" applyFont="1" applyFill="1" applyBorder="1" applyAlignment="1" applyProtection="1">
      <alignment horizontal="center" vertical="center"/>
      <protection locked="0"/>
    </xf>
    <xf numFmtId="177" fontId="2" fillId="3" borderId="1" xfId="1" applyNumberFormat="1" applyFont="1" applyFill="1" applyBorder="1" applyAlignment="1" applyProtection="1">
      <alignment horizontal="center"/>
      <protection locked="0"/>
    </xf>
    <xf numFmtId="38" fontId="2" fillId="3" borderId="1" xfId="1" applyNumberFormat="1" applyFont="1" applyFill="1" applyBorder="1" applyAlignment="1" applyProtection="1">
      <alignment horizont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12" fillId="0" borderId="1" xfId="3" applyFont="1" applyFill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38" fontId="2" fillId="0" borderId="1" xfId="1" applyNumberFormat="1" applyFont="1" applyBorder="1" applyAlignment="1" applyProtection="1">
      <alignment horizontal="center"/>
      <protection locked="0"/>
    </xf>
    <xf numFmtId="176" fontId="12" fillId="0" borderId="1" xfId="4" applyNumberFormat="1" applyFont="1" applyFill="1" applyBorder="1" applyAlignment="1">
      <alignment horizontal="center"/>
    </xf>
    <xf numFmtId="177" fontId="12" fillId="0" borderId="1" xfId="4" applyNumberFormat="1" applyFont="1" applyFill="1" applyBorder="1" applyAlignment="1">
      <alignment horizontal="center"/>
    </xf>
    <xf numFmtId="177" fontId="2" fillId="0" borderId="1" xfId="1" applyNumberFormat="1" applyFont="1" applyBorder="1" applyAlignment="1" applyProtection="1">
      <alignment horizontal="center"/>
      <protection locked="0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176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</xf>
    <xf numFmtId="176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</xf>
    <xf numFmtId="176" fontId="2" fillId="0" borderId="2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</xf>
    <xf numFmtId="177" fontId="0" fillId="0" borderId="1" xfId="1" applyNumberFormat="1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177" fontId="0" fillId="0" borderId="1" xfId="0" applyNumberFormat="1" applyBorder="1" applyAlignment="1" applyProtection="1">
      <alignment horizontal="center" vertical="center"/>
    </xf>
    <xf numFmtId="176" fontId="2" fillId="0" borderId="4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  <protection locked="0"/>
    </xf>
    <xf numFmtId="38" fontId="2" fillId="5" borderId="1" xfId="1" applyNumberFormat="1" applyFont="1" applyFill="1" applyBorder="1" applyAlignment="1" applyProtection="1">
      <alignment horizontal="center"/>
      <protection locked="0"/>
    </xf>
    <xf numFmtId="176" fontId="2" fillId="5" borderId="1" xfId="0" applyNumberFormat="1" applyFont="1" applyFill="1" applyBorder="1" applyAlignment="1" applyProtection="1">
      <alignment horizontal="center" vertical="center"/>
      <protection locked="0"/>
    </xf>
    <xf numFmtId="177" fontId="2" fillId="5" borderId="1" xfId="1" applyNumberFormat="1" applyFont="1" applyFill="1" applyBorder="1" applyAlignment="1" applyProtection="1">
      <alignment horizontal="center"/>
      <protection locked="0"/>
    </xf>
    <xf numFmtId="0" fontId="0" fillId="5" borderId="0" xfId="0" applyFill="1">
      <alignment vertical="center"/>
    </xf>
    <xf numFmtId="0" fontId="15" fillId="5" borderId="1" xfId="0" applyFont="1" applyFill="1" applyBorder="1" applyAlignment="1" applyProtection="1">
      <alignment horizontal="center" vertical="center"/>
      <protection locked="0"/>
    </xf>
    <xf numFmtId="12" fontId="2" fillId="5" borderId="1" xfId="0" applyNumberFormat="1" applyFont="1" applyFill="1" applyBorder="1" applyAlignment="1" applyProtection="1">
      <alignment horizontal="center" vertical="center"/>
      <protection locked="0"/>
    </xf>
    <xf numFmtId="176" fontId="2" fillId="5" borderId="1" xfId="0" applyNumberFormat="1" applyFont="1" applyFill="1" applyBorder="1" applyAlignment="1" applyProtection="1">
      <alignment horizontal="center" vertical="center"/>
    </xf>
    <xf numFmtId="177" fontId="0" fillId="5" borderId="1" xfId="1" applyNumberFormat="1" applyFont="1" applyFill="1" applyBorder="1" applyAlignment="1" applyProtection="1">
      <alignment horizontal="center" vertical="center"/>
    </xf>
    <xf numFmtId="176" fontId="2" fillId="5" borderId="1" xfId="2" applyNumberFormat="1" applyFont="1" applyFill="1" applyBorder="1" applyAlignment="1">
      <alignment horizontal="center" vertical="center"/>
    </xf>
    <xf numFmtId="177" fontId="2" fillId="5" borderId="1" xfId="2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15" fillId="5" borderId="1" xfId="0" applyFont="1" applyFill="1" applyBorder="1" applyAlignment="1" applyProtection="1">
      <alignment horizontal="center" vertical="center"/>
    </xf>
    <xf numFmtId="178" fontId="2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179" fontId="0" fillId="0" borderId="0" xfId="0" applyNumberForma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0" fontId="2" fillId="6" borderId="5" xfId="0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1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20" fillId="3" borderId="1" xfId="0" applyFont="1" applyFill="1" applyBorder="1" applyAlignment="1" applyProtection="1">
      <alignment horizontal="center" vertical="center"/>
      <protection locked="0"/>
    </xf>
    <xf numFmtId="0" fontId="20" fillId="0" borderId="1" xfId="0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0"/>
  <sheetViews>
    <sheetView topLeftCell="A34" workbookViewId="0">
      <selection activeCell="A3" sqref="A3:A150"/>
    </sheetView>
  </sheetViews>
  <sheetFormatPr defaultRowHeight="16.5" x14ac:dyDescent="0.3"/>
  <cols>
    <col min="2" max="2" width="17.125" customWidth="1"/>
    <col min="3" max="3" width="17.75" customWidth="1"/>
    <col min="4" max="18" width="17.125" customWidth="1"/>
    <col min="19" max="19" width="26" customWidth="1"/>
    <col min="20" max="23" width="17.125" customWidth="1"/>
    <col min="26" max="32" width="9" style="63"/>
  </cols>
  <sheetData>
    <row r="1" spans="1:33" ht="82.5" x14ac:dyDescent="0.3">
      <c r="L1" s="63" t="s">
        <v>665</v>
      </c>
      <c r="M1" s="63" t="s">
        <v>666</v>
      </c>
      <c r="N1" s="63" t="s">
        <v>667</v>
      </c>
      <c r="O1" s="63" t="s">
        <v>661</v>
      </c>
      <c r="P1" s="63" t="s">
        <v>675</v>
      </c>
      <c r="Q1" s="63" t="s">
        <v>660</v>
      </c>
      <c r="R1" s="63" t="s">
        <v>659</v>
      </c>
      <c r="S1" s="63" t="s">
        <v>682</v>
      </c>
    </row>
    <row r="2" spans="1:33" ht="40.5" x14ac:dyDescent="0.3">
      <c r="A2" s="1" t="s">
        <v>553</v>
      </c>
      <c r="B2" s="1" t="s">
        <v>0</v>
      </c>
      <c r="C2" s="1" t="s">
        <v>536</v>
      </c>
      <c r="D2" s="1" t="s">
        <v>572</v>
      </c>
      <c r="E2" s="1" t="s">
        <v>574</v>
      </c>
      <c r="F2" s="1" t="s">
        <v>539</v>
      </c>
      <c r="G2" s="2" t="s">
        <v>4</v>
      </c>
      <c r="H2" s="1" t="s">
        <v>5</v>
      </c>
      <c r="I2" s="3" t="s">
        <v>6</v>
      </c>
      <c r="J2" s="1" t="s">
        <v>573</v>
      </c>
      <c r="K2" s="1" t="s">
        <v>8</v>
      </c>
      <c r="L2" s="1" t="s">
        <v>760</v>
      </c>
      <c r="M2" s="1" t="s">
        <v>761</v>
      </c>
      <c r="N2" s="1" t="s">
        <v>762</v>
      </c>
      <c r="O2" s="1" t="s">
        <v>763</v>
      </c>
      <c r="P2" s="1" t="s">
        <v>764</v>
      </c>
      <c r="Q2" s="1" t="s">
        <v>765</v>
      </c>
      <c r="R2" s="1" t="s">
        <v>766</v>
      </c>
      <c r="S2" s="1" t="s">
        <v>767</v>
      </c>
      <c r="T2" s="1" t="s">
        <v>768</v>
      </c>
      <c r="U2" s="1" t="s">
        <v>10</v>
      </c>
      <c r="V2" s="1" t="s">
        <v>11</v>
      </c>
      <c r="W2" s="1" t="s">
        <v>12</v>
      </c>
      <c r="Z2" s="85" t="s">
        <v>687</v>
      </c>
      <c r="AA2" s="90" t="s">
        <v>692</v>
      </c>
      <c r="AB2" s="90" t="s">
        <v>688</v>
      </c>
      <c r="AC2" s="91" t="s">
        <v>693</v>
      </c>
      <c r="AD2" s="90" t="s">
        <v>694</v>
      </c>
      <c r="AE2" s="90" t="s">
        <v>695</v>
      </c>
      <c r="AF2" s="92" t="s">
        <v>696</v>
      </c>
      <c r="AG2" s="92" t="s">
        <v>769</v>
      </c>
    </row>
    <row r="3" spans="1:33" x14ac:dyDescent="0.15">
      <c r="A3" s="6" t="s">
        <v>547</v>
      </c>
      <c r="B3" s="4" t="s">
        <v>13</v>
      </c>
      <c r="C3" s="5" t="s">
        <v>15</v>
      </c>
      <c r="D3" s="5"/>
      <c r="E3" s="6" t="s">
        <v>16</v>
      </c>
      <c r="F3" s="6"/>
      <c r="G3" s="7">
        <v>2</v>
      </c>
      <c r="H3" s="8" t="s">
        <v>17</v>
      </c>
      <c r="I3" s="9">
        <v>6000</v>
      </c>
      <c r="J3" s="10" t="s">
        <v>18</v>
      </c>
      <c r="K3" s="8" t="s">
        <v>19</v>
      </c>
      <c r="L3" s="8"/>
      <c r="M3" s="8"/>
      <c r="N3" s="8"/>
      <c r="O3" s="11"/>
      <c r="P3" s="60"/>
      <c r="Q3" s="12" t="s">
        <v>772</v>
      </c>
      <c r="R3" s="12"/>
      <c r="S3" s="62"/>
      <c r="T3" s="8" t="s">
        <v>20</v>
      </c>
      <c r="U3" s="13">
        <v>1</v>
      </c>
      <c r="V3" s="14">
        <v>67320</v>
      </c>
      <c r="W3" s="14">
        <f>U3*V3</f>
        <v>67320</v>
      </c>
      <c r="Z3" s="86" t="b">
        <f>IF(AND(L3=DATA!$D$40),DATA!$D$41,IF(AND(L3=DATA!$C$40),DATA!$C$41))</f>
        <v>0</v>
      </c>
      <c r="AA3" s="86" t="b">
        <f>IF(AND(M3=DATA!$D$40),DATA!$D$42,IF(AND(M3=DATA!$C$40),DATA!$C$42))</f>
        <v>0</v>
      </c>
      <c r="AB3" s="86" t="b">
        <f>IF(AND(N3=DATA!$D$40),DATA!$D$43,IF(AND(N3=DATA!$C$40),DATA!$C$43))</f>
        <v>0</v>
      </c>
      <c r="AC3" s="87" t="b">
        <f>IF(AND(O3=DATA!$D$40),DATA!$D$44,IF(AND(O3=DATA!$C$40),DATA!$C$44))</f>
        <v>0</v>
      </c>
      <c r="AD3" s="88">
        <f ca="1">IF(AND(DATEDIF(P3,TODAY(),"D")&lt;365*3),DATA!$D$46,IF(AND(365*3&lt;=DATEDIF(P3,TODAY(),"D"), DATEDIF(P3,TODAY(),"D")&lt;365*5),DATA!$D$47,IF(AND(365*5&lt;=DATEDIF(P3,TODAY(),"D"), DATEDIF(P3,TODAY(),"D")&lt;365*10),DATA!$D$48,IF(AND(365*10&lt;DATEDIF(P3,TODAY(),"D")),DATA!$D$49))))</f>
        <v>0</v>
      </c>
      <c r="AE3" s="88">
        <f>_xlfn.IFNA(VLOOKUP(R3,DATA!$F$40:$G$85,2,0),10)</f>
        <v>10</v>
      </c>
      <c r="AF3" s="89">
        <f ca="1">SUM(Z3:AE3)</f>
        <v>10</v>
      </c>
      <c r="AG3" s="78" t="str">
        <f ca="1">IF(AND(AF3&gt;=DATA!$C$55),"A",IF(AND(DATA!$C$55&gt;AF3&gt;=DATA!$C$56),"B",IF(AND(DATA!$C$56&gt;AF3&gt;=DATA!$C$57),"C",IF(AND(AF3&lt;DATA!$C$57),"D"))))</f>
        <v>B</v>
      </c>
    </row>
    <row r="4" spans="1:33" x14ac:dyDescent="0.15">
      <c r="A4" s="6" t="s">
        <v>547</v>
      </c>
      <c r="B4" s="4" t="s">
        <v>21</v>
      </c>
      <c r="C4" s="5" t="s">
        <v>23</v>
      </c>
      <c r="D4" s="5"/>
      <c r="E4" s="6" t="s">
        <v>24</v>
      </c>
      <c r="F4" s="6"/>
      <c r="G4" s="7">
        <v>4</v>
      </c>
      <c r="H4" s="6" t="s">
        <v>25</v>
      </c>
      <c r="I4" s="15">
        <v>6000</v>
      </c>
      <c r="J4" s="5" t="s">
        <v>26</v>
      </c>
      <c r="K4" s="6" t="s">
        <v>27</v>
      </c>
      <c r="L4" s="6"/>
      <c r="M4" s="6"/>
      <c r="N4" s="6"/>
      <c r="O4" s="11"/>
      <c r="P4" s="60"/>
      <c r="Q4" s="12" t="s">
        <v>772</v>
      </c>
      <c r="R4" s="12"/>
      <c r="S4" s="62"/>
      <c r="T4" s="6" t="s">
        <v>28</v>
      </c>
      <c r="U4" s="16">
        <v>48</v>
      </c>
      <c r="V4" s="14">
        <v>144720</v>
      </c>
      <c r="W4" s="14">
        <f t="shared" ref="W4:W19" si="0">U4*V4</f>
        <v>6946560</v>
      </c>
      <c r="Z4" s="86" t="b">
        <f>IF(AND(L4=DATA!$D$40),DATA!$D$41,IF(AND(L4=DATA!$C$40),DATA!$C$41))</f>
        <v>0</v>
      </c>
      <c r="AA4" s="86" t="b">
        <f>IF(AND(M4=DATA!$D$40),DATA!$D$42,IF(AND(M4=DATA!$C$40),DATA!$C$42))</f>
        <v>0</v>
      </c>
      <c r="AB4" s="86" t="b">
        <f>IF(AND(N4=DATA!$D$40),DATA!$D$43,IF(AND(N4=DATA!$C$40),DATA!$C$43))</f>
        <v>0</v>
      </c>
      <c r="AC4" s="87" t="b">
        <f>IF(AND(O4=DATA!$D$40),DATA!$D$44,IF(AND(O4=DATA!$C$40),DATA!$C$44))</f>
        <v>0</v>
      </c>
      <c r="AD4" s="88">
        <f ca="1">IF(AND(DATEDIF(P4,TODAY(),"D")&lt;365*3),DATA!$D$46,IF(AND(365*3&lt;=DATEDIF(P4,TODAY(),"D"), DATEDIF(P4,TODAY(),"D")&lt;365*5),DATA!$D$47,IF(AND(365*5&lt;=DATEDIF(P4,TODAY(),"D"), DATEDIF(P4,TODAY(),"D")&lt;365*10),DATA!$D$48,IF(AND(365*10&lt;DATEDIF(P4,TODAY(),"D")),DATA!$D$49))))</f>
        <v>0</v>
      </c>
      <c r="AE4" s="88">
        <f>_xlfn.IFNA(VLOOKUP(R4,DATA!$F$40:$G$85,2,0),10)</f>
        <v>10</v>
      </c>
      <c r="AF4" s="89">
        <f ca="1">SUM(Z4:AE4)</f>
        <v>10</v>
      </c>
      <c r="AG4" s="78" t="str">
        <f ca="1">IF(AND(AF4&gt;=DATA!$C$55),"A",IF(AND(DATA!$C$55&gt;AF4,AF4&gt;=DATA!$C$56),"B",IF(AND(DATA!$C$56&gt;AF4,AF4&gt;=DATA!$C$57),"C",IF(AND(AF4&lt;DATA!$C$57),"D"))))</f>
        <v>D</v>
      </c>
    </row>
    <row r="5" spans="1:33" x14ac:dyDescent="0.15">
      <c r="A5" s="6" t="s">
        <v>554</v>
      </c>
      <c r="B5" s="4" t="s">
        <v>29</v>
      </c>
      <c r="C5" s="5" t="s">
        <v>31</v>
      </c>
      <c r="D5" s="5"/>
      <c r="E5" s="6" t="s">
        <v>32</v>
      </c>
      <c r="F5" s="6"/>
      <c r="G5" s="7">
        <v>6</v>
      </c>
      <c r="H5" s="6" t="s">
        <v>33</v>
      </c>
      <c r="I5" s="15">
        <v>6000</v>
      </c>
      <c r="J5" s="5" t="s">
        <v>26</v>
      </c>
      <c r="K5" s="6" t="s">
        <v>19</v>
      </c>
      <c r="L5" s="6"/>
      <c r="M5" s="6"/>
      <c r="N5" s="6"/>
      <c r="O5" s="11"/>
      <c r="P5" s="60"/>
      <c r="Q5" s="12" t="s">
        <v>772</v>
      </c>
      <c r="R5" s="12"/>
      <c r="S5" s="62"/>
      <c r="T5" s="6" t="s">
        <v>28</v>
      </c>
      <c r="U5" s="16">
        <v>7</v>
      </c>
      <c r="V5" s="14">
        <v>254340</v>
      </c>
      <c r="W5" s="14">
        <f t="shared" si="0"/>
        <v>1780380</v>
      </c>
      <c r="Z5" s="86" t="b">
        <f>IF(AND(L5=DATA!$D$40),DATA!$D$41,IF(AND(L5=DATA!$C$40),DATA!$C$41))</f>
        <v>0</v>
      </c>
      <c r="AA5" s="86" t="b">
        <f>IF(AND(M5=DATA!$D$40),DATA!$D$42,IF(AND(M5=DATA!$C$40),DATA!$C$42))</f>
        <v>0</v>
      </c>
      <c r="AB5" s="86" t="b">
        <f>IF(AND(N5=DATA!$D$40),DATA!$D$43,IF(AND(N5=DATA!$C$40),DATA!$C$43))</f>
        <v>0</v>
      </c>
      <c r="AC5" s="87" t="b">
        <f>IF(AND(O5=DATA!$D$40),DATA!$D$44,IF(AND(O5=DATA!$C$40),DATA!$C$44))</f>
        <v>0</v>
      </c>
      <c r="AD5" s="88">
        <f ca="1">IF(AND(DATEDIF(P5,TODAY(),"D")&lt;365*3),DATA!$D$46,IF(AND(365*3&lt;=DATEDIF(P5,TODAY(),"D"), DATEDIF(P5,TODAY(),"D")&lt;365*5),DATA!$D$47,IF(AND(365*5&lt;=DATEDIF(P5,TODAY(),"D"), DATEDIF(P5,TODAY(),"D")&lt;365*10),DATA!$D$48,IF(AND(365*10&lt;DATEDIF(P5,TODAY(),"D")),DATA!$D$49))))</f>
        <v>0</v>
      </c>
      <c r="AE5" s="88">
        <f>_xlfn.IFNA(VLOOKUP(R5,DATA!$F$40:$G$85,2,0),10)</f>
        <v>10</v>
      </c>
      <c r="AF5" s="89">
        <f ca="1">SUM(Z5:AE5)</f>
        <v>10</v>
      </c>
      <c r="AG5" s="78" t="str">
        <f ca="1">IF(AND(AF5&gt;=DATA!$C$55),"A",IF(AND(DATA!$C$55&gt;AF5,AF5&gt;=DATA!$C$56),"B",IF(AND(DATA!$C$56&gt;AF5,AF5&gt;=DATA!$C$57),"C",IF(AND(AF5&lt;DATA!$C$57),"D"))))</f>
        <v>D</v>
      </c>
    </row>
    <row r="6" spans="1:33" x14ac:dyDescent="0.15">
      <c r="A6" s="6" t="s">
        <v>547</v>
      </c>
      <c r="B6" s="4" t="s">
        <v>29</v>
      </c>
      <c r="C6" s="5" t="s">
        <v>23</v>
      </c>
      <c r="D6" s="5"/>
      <c r="E6" s="6" t="s">
        <v>24</v>
      </c>
      <c r="F6" s="6"/>
      <c r="G6" s="7">
        <v>8</v>
      </c>
      <c r="H6" s="6" t="s">
        <v>25</v>
      </c>
      <c r="I6" s="15">
        <v>6000</v>
      </c>
      <c r="J6" s="5" t="s">
        <v>26</v>
      </c>
      <c r="K6" s="6" t="s">
        <v>19</v>
      </c>
      <c r="L6" s="6"/>
      <c r="M6" s="6"/>
      <c r="N6" s="6"/>
      <c r="O6" s="11"/>
      <c r="P6" s="60"/>
      <c r="Q6" s="12" t="s">
        <v>772</v>
      </c>
      <c r="R6" s="12"/>
      <c r="S6" s="62"/>
      <c r="T6" s="6" t="s">
        <v>28</v>
      </c>
      <c r="U6" s="16">
        <v>8</v>
      </c>
      <c r="V6" s="14">
        <v>395715</v>
      </c>
      <c r="W6" s="14">
        <f t="shared" si="0"/>
        <v>3165720</v>
      </c>
      <c r="Z6" s="86" t="b">
        <f>IF(AND(L6=DATA!$D$40),DATA!$D$41,IF(AND(L6=DATA!$C$40),DATA!$C$41))</f>
        <v>0</v>
      </c>
      <c r="AA6" s="86" t="b">
        <f>IF(AND(M6=DATA!$D$40),DATA!$D$42,IF(AND(M6=DATA!$C$40),DATA!$C$42))</f>
        <v>0</v>
      </c>
      <c r="AB6" s="86" t="b">
        <f>IF(AND(N6=DATA!$D$40),DATA!$D$43,IF(AND(N6=DATA!$C$40),DATA!$C$43))</f>
        <v>0</v>
      </c>
      <c r="AC6" s="87" t="b">
        <f>IF(AND(O6=DATA!$D$40),DATA!$D$44,IF(AND(O6=DATA!$C$40),DATA!$C$44))</f>
        <v>0</v>
      </c>
      <c r="AD6" s="88">
        <f ca="1">IF(AND(DATEDIF(P6,TODAY(),"D")&lt;365*3),DATA!$D$46,IF(AND(365*3&lt;=DATEDIF(P6,TODAY(),"D"), DATEDIF(P6,TODAY(),"D")&lt;365*5),DATA!$D$47,IF(AND(365*5&lt;=DATEDIF(P6,TODAY(),"D"), DATEDIF(P6,TODAY(),"D")&lt;365*10),DATA!$D$48,IF(AND(365*10&lt;DATEDIF(P6,TODAY(),"D")),DATA!$D$49))))</f>
        <v>0</v>
      </c>
      <c r="AE6" s="88">
        <f>_xlfn.IFNA(VLOOKUP(R6,DATA!$F$40:$G$85,2,0),10)</f>
        <v>10</v>
      </c>
      <c r="AF6" s="89">
        <f ca="1">SUM(Z6:AE6)</f>
        <v>10</v>
      </c>
      <c r="AG6" s="78" t="str">
        <f ca="1">IF(AND(AF6&gt;=DATA!$C$55),"A",IF(AND(DATA!$C$55&gt;AF6,AF6&gt;=DATA!$C$56),"B",IF(AND(DATA!$C$56&gt;AF6,AF6&gt;=DATA!$C$57),"C",IF(AND(AF6&lt;DATA!$C$57),"D"))))</f>
        <v>D</v>
      </c>
    </row>
    <row r="7" spans="1:33" x14ac:dyDescent="0.15">
      <c r="A7" s="6" t="s">
        <v>547</v>
      </c>
      <c r="B7" s="4" t="s">
        <v>21</v>
      </c>
      <c r="C7" s="5" t="s">
        <v>31</v>
      </c>
      <c r="D7" s="17"/>
      <c r="E7" s="6" t="s">
        <v>16</v>
      </c>
      <c r="F7" s="6"/>
      <c r="G7" s="7">
        <v>2</v>
      </c>
      <c r="H7" s="6" t="s">
        <v>17</v>
      </c>
      <c r="I7" s="15">
        <v>6000</v>
      </c>
      <c r="J7" s="5" t="s">
        <v>18</v>
      </c>
      <c r="K7" s="6" t="s">
        <v>19</v>
      </c>
      <c r="L7" s="8"/>
      <c r="M7" s="8"/>
      <c r="N7" s="8"/>
      <c r="O7" s="11"/>
      <c r="P7" s="60"/>
      <c r="Q7" s="12" t="s">
        <v>772</v>
      </c>
      <c r="R7" s="12"/>
      <c r="S7" s="62"/>
      <c r="T7" s="6" t="s">
        <v>20</v>
      </c>
      <c r="U7" s="16">
        <v>15</v>
      </c>
      <c r="V7" s="14">
        <v>67320</v>
      </c>
      <c r="W7" s="14">
        <f t="shared" si="0"/>
        <v>1009800</v>
      </c>
      <c r="Z7" s="86" t="b">
        <f>IF(AND(L7=DATA!$D$40),DATA!$D$41,IF(AND(L7=DATA!$C$40),DATA!$C$41))</f>
        <v>0</v>
      </c>
      <c r="AA7" s="86" t="b">
        <f>IF(AND(M7=DATA!$D$40),DATA!$D$42,IF(AND(M7=DATA!$C$40),DATA!$C$42))</f>
        <v>0</v>
      </c>
      <c r="AB7" s="86" t="b">
        <f>IF(AND(N7=DATA!$D$40),DATA!$D$43,IF(AND(N7=DATA!$C$40),DATA!$C$43))</f>
        <v>0</v>
      </c>
      <c r="AC7" s="87" t="b">
        <f>IF(AND(O7=DATA!$D$40),DATA!$D$44,IF(AND(O7=DATA!$C$40),DATA!$C$44))</f>
        <v>0</v>
      </c>
      <c r="AD7" s="88">
        <f ca="1">IF(AND(DATEDIF(P7,TODAY(),"D")&lt;365*3),DATA!$D$46,IF(AND(365*3&lt;=DATEDIF(P7,TODAY(),"D"), DATEDIF(P7,TODAY(),"D")&lt;365*5),DATA!$D$47,IF(AND(365*5&lt;=DATEDIF(P7,TODAY(),"D"), DATEDIF(P7,TODAY(),"D")&lt;365*10),DATA!$D$48,IF(AND(365*10&lt;DATEDIF(P7,TODAY(),"D")),DATA!$D$49))))</f>
        <v>0</v>
      </c>
      <c r="AE7" s="88">
        <f>_xlfn.IFNA(VLOOKUP(R7,DATA!$F$40:$G$85,2,0),10)</f>
        <v>10</v>
      </c>
      <c r="AF7" s="89">
        <f t="shared" ref="AF7:AF70" ca="1" si="1">SUM(Z7:AE7)</f>
        <v>10</v>
      </c>
      <c r="AG7" s="78" t="str">
        <f ca="1">IF(AND(AF7&gt;=DATA!$C$55),"A",IF(AND(DATA!$C$55&gt;AF7,AF7&gt;=DATA!$C$56),"B",IF(AND(DATA!$C$56&gt;AF7,AF7&gt;=DATA!$C$57),"C",IF(AND(AF7&lt;DATA!$C$57),"D"))))</f>
        <v>D</v>
      </c>
    </row>
    <row r="8" spans="1:33" x14ac:dyDescent="0.15">
      <c r="A8" s="6" t="s">
        <v>547</v>
      </c>
      <c r="B8" s="4" t="s">
        <v>21</v>
      </c>
      <c r="C8" s="5" t="s">
        <v>23</v>
      </c>
      <c r="D8" s="17"/>
      <c r="E8" s="6" t="s">
        <v>32</v>
      </c>
      <c r="F8" s="6"/>
      <c r="G8" s="7">
        <v>4</v>
      </c>
      <c r="H8" s="6" t="s">
        <v>25</v>
      </c>
      <c r="I8" s="15">
        <v>6000</v>
      </c>
      <c r="J8" s="5" t="s">
        <v>18</v>
      </c>
      <c r="K8" s="6" t="s">
        <v>27</v>
      </c>
      <c r="L8" s="8"/>
      <c r="M8" s="8"/>
      <c r="N8" s="8"/>
      <c r="O8" s="11"/>
      <c r="P8" s="60"/>
      <c r="Q8" s="12" t="s">
        <v>772</v>
      </c>
      <c r="R8" s="12"/>
      <c r="S8" s="62"/>
      <c r="T8" s="6" t="s">
        <v>20</v>
      </c>
      <c r="U8" s="16">
        <v>1</v>
      </c>
      <c r="V8" s="14">
        <v>144720</v>
      </c>
      <c r="W8" s="14">
        <f t="shared" si="0"/>
        <v>144720</v>
      </c>
      <c r="Z8" s="86" t="b">
        <f>IF(AND(L8=DATA!$D$40),DATA!$D$41,IF(AND(L8=DATA!$C$40),DATA!$C$41))</f>
        <v>0</v>
      </c>
      <c r="AA8" s="86" t="b">
        <f>IF(AND(M8=DATA!$D$40),DATA!$D$42,IF(AND(M8=DATA!$C$40),DATA!$C$42))</f>
        <v>0</v>
      </c>
      <c r="AB8" s="86" t="b">
        <f>IF(AND(N8=DATA!$D$40),DATA!$D$43,IF(AND(N8=DATA!$C$40),DATA!$C$43))</f>
        <v>0</v>
      </c>
      <c r="AC8" s="87" t="b">
        <f>IF(AND(O8=DATA!$D$40),DATA!$D$44,IF(AND(O8=DATA!$C$40),DATA!$C$44))</f>
        <v>0</v>
      </c>
      <c r="AD8" s="88">
        <f ca="1">IF(AND(DATEDIF(P8,TODAY(),"D")&lt;365*3),DATA!$D$46,IF(AND(365*3&lt;=DATEDIF(P8,TODAY(),"D"), DATEDIF(P8,TODAY(),"D")&lt;365*5),DATA!$D$47,IF(AND(365*5&lt;=DATEDIF(P8,TODAY(),"D"), DATEDIF(P8,TODAY(),"D")&lt;365*10),DATA!$D$48,IF(AND(365*10&lt;DATEDIF(P8,TODAY(),"D")),DATA!$D$49))))</f>
        <v>0</v>
      </c>
      <c r="AE8" s="88">
        <f>_xlfn.IFNA(VLOOKUP(R8,DATA!$F$40:$G$85,2,0),10)</f>
        <v>10</v>
      </c>
      <c r="AF8" s="89">
        <f t="shared" ca="1" si="1"/>
        <v>10</v>
      </c>
      <c r="AG8" s="78" t="str">
        <f ca="1">IF(AND(AF8&gt;=DATA!$C$55),"A",IF(AND(DATA!$C$55&gt;AF8,AF8&gt;=DATA!$C$56),"B",IF(AND(DATA!$C$56&gt;AF8,AF8&gt;=DATA!$C$57),"C",IF(AND(AF8&lt;DATA!$C$57),"D"))))</f>
        <v>D</v>
      </c>
    </row>
    <row r="9" spans="1:33" x14ac:dyDescent="0.15">
      <c r="A9" s="6" t="s">
        <v>548</v>
      </c>
      <c r="B9" s="4" t="s">
        <v>29</v>
      </c>
      <c r="C9" s="5" t="s">
        <v>23</v>
      </c>
      <c r="D9" s="17"/>
      <c r="E9" s="6" t="s">
        <v>16</v>
      </c>
      <c r="F9" s="6"/>
      <c r="G9" s="7">
        <v>3</v>
      </c>
      <c r="H9" s="6" t="s">
        <v>25</v>
      </c>
      <c r="I9" s="15">
        <v>4500</v>
      </c>
      <c r="J9" s="5" t="s">
        <v>26</v>
      </c>
      <c r="K9" s="6" t="s">
        <v>27</v>
      </c>
      <c r="L9" s="8"/>
      <c r="M9" s="8"/>
      <c r="N9" s="8"/>
      <c r="O9" s="11"/>
      <c r="P9" s="60"/>
      <c r="Q9" s="12" t="s">
        <v>772</v>
      </c>
      <c r="R9" s="12"/>
      <c r="S9" s="62"/>
      <c r="T9" s="6" t="s">
        <v>20</v>
      </c>
      <c r="U9" s="16">
        <v>3</v>
      </c>
      <c r="V9" s="14">
        <v>101610</v>
      </c>
      <c r="W9" s="14">
        <f t="shared" si="0"/>
        <v>304830</v>
      </c>
      <c r="Z9" s="86" t="b">
        <f>IF(AND(L9=DATA!$D$40),DATA!$D$41,IF(AND(L9=DATA!$C$40),DATA!$C$41))</f>
        <v>0</v>
      </c>
      <c r="AA9" s="86" t="b">
        <f>IF(AND(M9=DATA!$D$40),DATA!$D$42,IF(AND(M9=DATA!$C$40),DATA!$C$42))</f>
        <v>0</v>
      </c>
      <c r="AB9" s="86" t="b">
        <f>IF(AND(N9=DATA!$D$40),DATA!$D$43,IF(AND(N9=DATA!$C$40),DATA!$C$43))</f>
        <v>0</v>
      </c>
      <c r="AC9" s="87" t="b">
        <f>IF(AND(O9=DATA!$D$40),DATA!$D$44,IF(AND(O9=DATA!$C$40),DATA!$C$44))</f>
        <v>0</v>
      </c>
      <c r="AD9" s="88">
        <f ca="1">IF(AND(DATEDIF(P9,TODAY(),"D")&lt;365*3),DATA!$D$46,IF(AND(365*3&lt;=DATEDIF(P9,TODAY(),"D"), DATEDIF(P9,TODAY(),"D")&lt;365*5),DATA!$D$47,IF(AND(365*5&lt;=DATEDIF(P9,TODAY(),"D"), DATEDIF(P9,TODAY(),"D")&lt;365*10),DATA!$D$48,IF(AND(365*10&lt;DATEDIF(P9,TODAY(),"D")),DATA!$D$49))))</f>
        <v>0</v>
      </c>
      <c r="AE9" s="88">
        <f>_xlfn.IFNA(VLOOKUP(R9,DATA!$F$40:$G$85,2,0),10)</f>
        <v>10</v>
      </c>
      <c r="AF9" s="89">
        <f t="shared" ca="1" si="1"/>
        <v>10</v>
      </c>
      <c r="AG9" s="78" t="str">
        <f ca="1">IF(AND(AF9&gt;=DATA!$C$55),"A",IF(AND(DATA!$C$55&gt;AF9,AF9&gt;=DATA!$C$56),"B",IF(AND(DATA!$C$56&gt;AF9,AF9&gt;=DATA!$C$57),"C",IF(AND(AF9&lt;DATA!$C$57),"D"))))</f>
        <v>D</v>
      </c>
    </row>
    <row r="10" spans="1:33" x14ac:dyDescent="0.15">
      <c r="A10" s="6" t="s">
        <v>547</v>
      </c>
      <c r="B10" s="4" t="s">
        <v>21</v>
      </c>
      <c r="C10" s="5" t="s">
        <v>31</v>
      </c>
      <c r="D10" s="17"/>
      <c r="E10" s="6" t="s">
        <v>32</v>
      </c>
      <c r="F10" s="6"/>
      <c r="G10" s="7">
        <v>6</v>
      </c>
      <c r="H10" s="6" t="s">
        <v>33</v>
      </c>
      <c r="I10" s="15">
        <v>1570</v>
      </c>
      <c r="J10" s="5" t="s">
        <v>26</v>
      </c>
      <c r="K10" s="6" t="s">
        <v>27</v>
      </c>
      <c r="L10" s="8"/>
      <c r="M10" s="8"/>
      <c r="N10" s="8"/>
      <c r="O10" s="11"/>
      <c r="P10" s="60"/>
      <c r="Q10" s="12" t="s">
        <v>772</v>
      </c>
      <c r="R10" s="12"/>
      <c r="S10" s="62"/>
      <c r="T10" s="6" t="s">
        <v>28</v>
      </c>
      <c r="U10" s="16">
        <v>11</v>
      </c>
      <c r="V10" s="14">
        <v>254340</v>
      </c>
      <c r="W10" s="14">
        <f t="shared" si="0"/>
        <v>2797740</v>
      </c>
      <c r="Z10" s="86" t="b">
        <f>IF(AND(L10=DATA!$D$40),DATA!$D$41,IF(AND(L10=DATA!$C$40),DATA!$C$41))</f>
        <v>0</v>
      </c>
      <c r="AA10" s="86" t="b">
        <f>IF(AND(M10=DATA!$D$40),DATA!$D$42,IF(AND(M10=DATA!$C$40),DATA!$C$42))</f>
        <v>0</v>
      </c>
      <c r="AB10" s="86" t="b">
        <f>IF(AND(N10=DATA!$D$40),DATA!$D$43,IF(AND(N10=DATA!$C$40),DATA!$C$43))</f>
        <v>0</v>
      </c>
      <c r="AC10" s="87" t="b">
        <f>IF(AND(O10=DATA!$D$40),DATA!$D$44,IF(AND(O10=DATA!$C$40),DATA!$C$44))</f>
        <v>0</v>
      </c>
      <c r="AD10" s="88">
        <f ca="1">IF(AND(DATEDIF(P10,TODAY(),"D")&lt;365*3),DATA!$D$46,IF(AND(365*3&lt;=DATEDIF(P10,TODAY(),"D"), DATEDIF(P10,TODAY(),"D")&lt;365*5),DATA!$D$47,IF(AND(365*5&lt;=DATEDIF(P10,TODAY(),"D"), DATEDIF(P10,TODAY(),"D")&lt;365*10),DATA!$D$48,IF(AND(365*10&lt;DATEDIF(P10,TODAY(),"D")),DATA!$D$49))))</f>
        <v>0</v>
      </c>
      <c r="AE10" s="88">
        <f>_xlfn.IFNA(VLOOKUP(R10,DATA!$F$40:$G$85,2,0),10)</f>
        <v>10</v>
      </c>
      <c r="AF10" s="89">
        <f t="shared" ca="1" si="1"/>
        <v>10</v>
      </c>
      <c r="AG10" s="78" t="str">
        <f ca="1">IF(AND(AF10&gt;=DATA!$C$55),"A",IF(AND(DATA!$C$55&gt;AF10,AF10&gt;=DATA!$C$56),"B",IF(AND(DATA!$C$56&gt;AF10,AF10&gt;=DATA!$C$57),"C",IF(AND(AF10&lt;DATA!$C$57),"D"))))</f>
        <v>D</v>
      </c>
    </row>
    <row r="11" spans="1:33" x14ac:dyDescent="0.15">
      <c r="A11" s="6" t="s">
        <v>547</v>
      </c>
      <c r="B11" s="4" t="s">
        <v>21</v>
      </c>
      <c r="C11" s="5" t="s">
        <v>23</v>
      </c>
      <c r="D11" s="17"/>
      <c r="E11" s="6" t="s">
        <v>16</v>
      </c>
      <c r="F11" s="6"/>
      <c r="G11" s="7">
        <v>8</v>
      </c>
      <c r="H11" s="6" t="s">
        <v>33</v>
      </c>
      <c r="I11" s="15">
        <v>11060</v>
      </c>
      <c r="J11" s="5" t="s">
        <v>18</v>
      </c>
      <c r="K11" s="6" t="s">
        <v>27</v>
      </c>
      <c r="L11" s="8"/>
      <c r="M11" s="8"/>
      <c r="N11" s="8"/>
      <c r="O11" s="11"/>
      <c r="P11" s="60"/>
      <c r="Q11" s="12" t="s">
        <v>772</v>
      </c>
      <c r="R11" s="12"/>
      <c r="S11" s="62"/>
      <c r="T11" s="6" t="s">
        <v>34</v>
      </c>
      <c r="U11" s="16">
        <v>2</v>
      </c>
      <c r="V11" s="14">
        <v>395715</v>
      </c>
      <c r="W11" s="14">
        <f t="shared" si="0"/>
        <v>791430</v>
      </c>
      <c r="Z11" s="86" t="b">
        <f>IF(AND(L11=DATA!$D$40),DATA!$D$41,IF(AND(L11=DATA!$C$40),DATA!$C$41))</f>
        <v>0</v>
      </c>
      <c r="AA11" s="86" t="b">
        <f>IF(AND(M11=DATA!$D$40),DATA!$D$42,IF(AND(M11=DATA!$C$40),DATA!$C$42))</f>
        <v>0</v>
      </c>
      <c r="AB11" s="86" t="b">
        <f>IF(AND(N11=DATA!$D$40),DATA!$D$43,IF(AND(N11=DATA!$C$40),DATA!$C$43))</f>
        <v>0</v>
      </c>
      <c r="AC11" s="87" t="b">
        <f>IF(AND(O11=DATA!$D$40),DATA!$D$44,IF(AND(O11=DATA!$C$40),DATA!$C$44))</f>
        <v>0</v>
      </c>
      <c r="AD11" s="88">
        <f ca="1">IF(AND(DATEDIF(P11,TODAY(),"D")&lt;365*3),DATA!$D$46,IF(AND(365*3&lt;=DATEDIF(P11,TODAY(),"D"), DATEDIF(P11,TODAY(),"D")&lt;365*5),DATA!$D$47,IF(AND(365*5&lt;=DATEDIF(P11,TODAY(),"D"), DATEDIF(P11,TODAY(),"D")&lt;365*10),DATA!$D$48,IF(AND(365*10&lt;DATEDIF(P11,TODAY(),"D")),DATA!$D$49))))</f>
        <v>0</v>
      </c>
      <c r="AE11" s="88">
        <f>_xlfn.IFNA(VLOOKUP(R11,DATA!$F$40:$G$85,2,0),10)</f>
        <v>10</v>
      </c>
      <c r="AF11" s="89">
        <f t="shared" ca="1" si="1"/>
        <v>10</v>
      </c>
      <c r="AG11" s="78" t="str">
        <f ca="1">IF(AND(AF11&gt;=DATA!$C$55),"A",IF(AND(DATA!$C$55&gt;AF11,AF11&gt;=DATA!$C$56),"B",IF(AND(DATA!$C$56&gt;AF11,AF11&gt;=DATA!$C$57),"C",IF(AND(AF11&lt;DATA!$C$57),"D"))))</f>
        <v>D</v>
      </c>
    </row>
    <row r="12" spans="1:33" x14ac:dyDescent="0.15">
      <c r="A12" s="6" t="s">
        <v>548</v>
      </c>
      <c r="B12" s="4" t="s">
        <v>21</v>
      </c>
      <c r="C12" s="5" t="s">
        <v>31</v>
      </c>
      <c r="D12" s="17"/>
      <c r="E12" s="6" t="s">
        <v>32</v>
      </c>
      <c r="F12" s="6"/>
      <c r="G12" s="7">
        <v>12</v>
      </c>
      <c r="H12" s="6" t="s">
        <v>25</v>
      </c>
      <c r="I12" s="15">
        <v>2820</v>
      </c>
      <c r="J12" s="5" t="s">
        <v>18</v>
      </c>
      <c r="K12" s="6" t="s">
        <v>27</v>
      </c>
      <c r="L12" s="8"/>
      <c r="M12" s="8"/>
      <c r="N12" s="8"/>
      <c r="O12" s="11"/>
      <c r="P12" s="60"/>
      <c r="Q12" s="12" t="s">
        <v>772</v>
      </c>
      <c r="R12" s="12"/>
      <c r="S12" s="62"/>
      <c r="T12" s="6" t="s">
        <v>20</v>
      </c>
      <c r="U12" s="16">
        <v>3</v>
      </c>
      <c r="V12" s="14">
        <v>755840</v>
      </c>
      <c r="W12" s="14">
        <f t="shared" si="0"/>
        <v>2267520</v>
      </c>
      <c r="Z12" s="86" t="b">
        <f>IF(AND(L12=DATA!$D$40),DATA!$D$41,IF(AND(L12=DATA!$C$40),DATA!$C$41))</f>
        <v>0</v>
      </c>
      <c r="AA12" s="86" t="b">
        <f>IF(AND(M12=DATA!$D$40),DATA!$D$42,IF(AND(M12=DATA!$C$40),DATA!$C$42))</f>
        <v>0</v>
      </c>
      <c r="AB12" s="86" t="b">
        <f>IF(AND(N12=DATA!$D$40),DATA!$D$43,IF(AND(N12=DATA!$C$40),DATA!$C$43))</f>
        <v>0</v>
      </c>
      <c r="AC12" s="87" t="b">
        <f>IF(AND(O12=DATA!$D$40),DATA!$D$44,IF(AND(O12=DATA!$C$40),DATA!$C$44))</f>
        <v>0</v>
      </c>
      <c r="AD12" s="88">
        <f ca="1">IF(AND(DATEDIF(P12,TODAY(),"D")&lt;365*3),DATA!$D$46,IF(AND(365*3&lt;=DATEDIF(P12,TODAY(),"D"), DATEDIF(P12,TODAY(),"D")&lt;365*5),DATA!$D$47,IF(AND(365*5&lt;=DATEDIF(P12,TODAY(),"D"), DATEDIF(P12,TODAY(),"D")&lt;365*10),DATA!$D$48,IF(AND(365*10&lt;DATEDIF(P12,TODAY(),"D")),DATA!$D$49))))</f>
        <v>0</v>
      </c>
      <c r="AE12" s="88">
        <f>_xlfn.IFNA(VLOOKUP(R12,DATA!$F$40:$G$85,2,0),10)</f>
        <v>10</v>
      </c>
      <c r="AF12" s="89">
        <f t="shared" ca="1" si="1"/>
        <v>10</v>
      </c>
      <c r="AG12" s="78" t="str">
        <f ca="1">IF(AND(AF12&gt;=DATA!$C$55),"A",IF(AND(DATA!$C$55&gt;AF12,AF12&gt;=DATA!$C$56),"B",IF(AND(DATA!$C$56&gt;AF12,AF12&gt;=DATA!$C$57),"C",IF(AND(AF12&lt;DATA!$C$57),"D"))))</f>
        <v>D</v>
      </c>
    </row>
    <row r="13" spans="1:33" x14ac:dyDescent="0.15">
      <c r="A13" s="6" t="s">
        <v>555</v>
      </c>
      <c r="B13" s="4" t="s">
        <v>35</v>
      </c>
      <c r="C13" s="5" t="s">
        <v>23</v>
      </c>
      <c r="D13" s="17"/>
      <c r="E13" s="6" t="s">
        <v>36</v>
      </c>
      <c r="F13" s="6"/>
      <c r="G13" s="7">
        <v>4</v>
      </c>
      <c r="H13" s="6" t="s">
        <v>25</v>
      </c>
      <c r="I13" s="15">
        <v>2460</v>
      </c>
      <c r="J13" s="5" t="s">
        <v>18</v>
      </c>
      <c r="K13" s="6" t="s">
        <v>19</v>
      </c>
      <c r="L13" s="8"/>
      <c r="M13" s="8"/>
      <c r="N13" s="8"/>
      <c r="O13" s="11"/>
      <c r="P13" s="60"/>
      <c r="Q13" s="12" t="s">
        <v>772</v>
      </c>
      <c r="R13" s="12"/>
      <c r="S13" s="62"/>
      <c r="T13" s="6" t="s">
        <v>20</v>
      </c>
      <c r="U13" s="16">
        <v>3</v>
      </c>
      <c r="V13" s="14">
        <v>255510</v>
      </c>
      <c r="W13" s="14">
        <f t="shared" si="0"/>
        <v>766530</v>
      </c>
      <c r="Z13" s="86" t="b">
        <f>IF(AND(L13=DATA!$D$40),DATA!$D$41,IF(AND(L13=DATA!$C$40),DATA!$C$41))</f>
        <v>0</v>
      </c>
      <c r="AA13" s="86" t="b">
        <f>IF(AND(M13=DATA!$D$40),DATA!$D$42,IF(AND(M13=DATA!$C$40),DATA!$C$42))</f>
        <v>0</v>
      </c>
      <c r="AB13" s="86" t="b">
        <f>IF(AND(N13=DATA!$D$40),DATA!$D$43,IF(AND(N13=DATA!$C$40),DATA!$C$43))</f>
        <v>0</v>
      </c>
      <c r="AC13" s="87" t="b">
        <f>IF(AND(O13=DATA!$D$40),DATA!$D$44,IF(AND(O13=DATA!$C$40),DATA!$C$44))</f>
        <v>0</v>
      </c>
      <c r="AD13" s="88">
        <f ca="1">IF(AND(DATEDIF(P13,TODAY(),"D")&lt;365*3),DATA!$D$46,IF(AND(365*3&lt;=DATEDIF(P13,TODAY(),"D"), DATEDIF(P13,TODAY(),"D")&lt;365*5),DATA!$D$47,IF(AND(365*5&lt;=DATEDIF(P13,TODAY(),"D"), DATEDIF(P13,TODAY(),"D")&lt;365*10),DATA!$D$48,IF(AND(365*10&lt;DATEDIF(P13,TODAY(),"D")),DATA!$D$49))))</f>
        <v>0</v>
      </c>
      <c r="AE13" s="88">
        <f>_xlfn.IFNA(VLOOKUP(R13,DATA!$F$40:$G$85,2,0),10)</f>
        <v>10</v>
      </c>
      <c r="AF13" s="89">
        <f t="shared" ca="1" si="1"/>
        <v>10</v>
      </c>
      <c r="AG13" s="78" t="str">
        <f ca="1">IF(AND(AF13&gt;=DATA!$C$55),"A",IF(AND(DATA!$C$55&gt;AF13,AF13&gt;=DATA!$C$56),"B",IF(AND(DATA!$C$56&gt;AF13,AF13&gt;=DATA!$C$57),"C",IF(AND(AF13&lt;DATA!$C$57),"D"))))</f>
        <v>D</v>
      </c>
    </row>
    <row r="14" spans="1:33" x14ac:dyDescent="0.15">
      <c r="A14" s="6" t="s">
        <v>547</v>
      </c>
      <c r="B14" s="4" t="s">
        <v>29</v>
      </c>
      <c r="C14" s="5" t="s">
        <v>23</v>
      </c>
      <c r="D14" s="17"/>
      <c r="E14" s="6" t="s">
        <v>36</v>
      </c>
      <c r="F14" s="6"/>
      <c r="G14" s="7">
        <v>10</v>
      </c>
      <c r="H14" s="6" t="s">
        <v>25</v>
      </c>
      <c r="I14" s="15">
        <v>2320</v>
      </c>
      <c r="J14" s="5" t="s">
        <v>26</v>
      </c>
      <c r="K14" s="6" t="s">
        <v>27</v>
      </c>
      <c r="L14" s="8"/>
      <c r="M14" s="8"/>
      <c r="N14" s="8"/>
      <c r="O14" s="11"/>
      <c r="P14" s="60"/>
      <c r="Q14" s="12" t="s">
        <v>772</v>
      </c>
      <c r="R14" s="12"/>
      <c r="S14" s="62"/>
      <c r="T14" s="6" t="s">
        <v>28</v>
      </c>
      <c r="U14" s="16">
        <v>3</v>
      </c>
      <c r="V14" s="14">
        <v>881130</v>
      </c>
      <c r="W14" s="14">
        <f t="shared" si="0"/>
        <v>2643390</v>
      </c>
      <c r="Z14" s="86" t="b">
        <f>IF(AND(L14=DATA!$D$40),DATA!$D$41,IF(AND(L14=DATA!$C$40),DATA!$C$41))</f>
        <v>0</v>
      </c>
      <c r="AA14" s="86" t="b">
        <f>IF(AND(M14=DATA!$D$40),DATA!$D$42,IF(AND(M14=DATA!$C$40),DATA!$C$42))</f>
        <v>0</v>
      </c>
      <c r="AB14" s="86" t="b">
        <f>IF(AND(N14=DATA!$D$40),DATA!$D$43,IF(AND(N14=DATA!$C$40),DATA!$C$43))</f>
        <v>0</v>
      </c>
      <c r="AC14" s="87" t="b">
        <f>IF(AND(O14=DATA!$D$40),DATA!$D$44,IF(AND(O14=DATA!$C$40),DATA!$C$44))</f>
        <v>0</v>
      </c>
      <c r="AD14" s="88">
        <f ca="1">IF(AND(DATEDIF(P14,TODAY(),"D")&lt;365*3),DATA!$D$46,IF(AND(365*3&lt;=DATEDIF(P14,TODAY(),"D"), DATEDIF(P14,TODAY(),"D")&lt;365*5),DATA!$D$47,IF(AND(365*5&lt;=DATEDIF(P14,TODAY(),"D"), DATEDIF(P14,TODAY(),"D")&lt;365*10),DATA!$D$48,IF(AND(365*10&lt;DATEDIF(P14,TODAY(),"D")),DATA!$D$49))))</f>
        <v>0</v>
      </c>
      <c r="AE14" s="88">
        <f>_xlfn.IFNA(VLOOKUP(R14,DATA!$F$40:$G$85,2,0),10)</f>
        <v>10</v>
      </c>
      <c r="AF14" s="89">
        <f t="shared" ca="1" si="1"/>
        <v>10</v>
      </c>
      <c r="AG14" s="78" t="str">
        <f ca="1">IF(AND(AF14&gt;=DATA!$C$55),"A",IF(AND(DATA!$C$55&gt;AF14,AF14&gt;=DATA!$C$56),"B",IF(AND(DATA!$C$56&gt;AF14,AF14&gt;=DATA!$C$57),"C",IF(AND(AF14&lt;DATA!$C$57),"D"))))</f>
        <v>D</v>
      </c>
    </row>
    <row r="15" spans="1:33" x14ac:dyDescent="0.15">
      <c r="A15" s="6" t="s">
        <v>547</v>
      </c>
      <c r="B15" s="4" t="s">
        <v>21</v>
      </c>
      <c r="C15" s="5" t="s">
        <v>23</v>
      </c>
      <c r="D15" s="17"/>
      <c r="E15" s="6" t="s">
        <v>36</v>
      </c>
      <c r="F15" s="6"/>
      <c r="G15" s="7">
        <v>12</v>
      </c>
      <c r="H15" s="6" t="s">
        <v>37</v>
      </c>
      <c r="I15" s="15">
        <v>3700</v>
      </c>
      <c r="J15" s="5" t="s">
        <v>26</v>
      </c>
      <c r="K15" s="6" t="s">
        <v>27</v>
      </c>
      <c r="L15" s="8"/>
      <c r="M15" s="8"/>
      <c r="N15" s="8"/>
      <c r="O15" s="11"/>
      <c r="P15" s="60"/>
      <c r="Q15" s="12" t="s">
        <v>772</v>
      </c>
      <c r="R15" s="12"/>
      <c r="S15" s="62"/>
      <c r="T15" s="6" t="s">
        <v>28</v>
      </c>
      <c r="U15" s="16">
        <v>8</v>
      </c>
      <c r="V15" s="14">
        <v>1079390</v>
      </c>
      <c r="W15" s="14">
        <f t="shared" si="0"/>
        <v>8635120</v>
      </c>
      <c r="Z15" s="86" t="b">
        <f>IF(AND(L15=DATA!$D$40),DATA!$D$41,IF(AND(L15=DATA!$C$40),DATA!$C$41))</f>
        <v>0</v>
      </c>
      <c r="AA15" s="86" t="b">
        <f>IF(AND(M15=DATA!$D$40),DATA!$D$42,IF(AND(M15=DATA!$C$40),DATA!$C$42))</f>
        <v>0</v>
      </c>
      <c r="AB15" s="86" t="b">
        <f>IF(AND(N15=DATA!$D$40),DATA!$D$43,IF(AND(N15=DATA!$C$40),DATA!$C$43))</f>
        <v>0</v>
      </c>
      <c r="AC15" s="87" t="b">
        <f>IF(AND(O15=DATA!$D$40),DATA!$D$44,IF(AND(O15=DATA!$C$40),DATA!$C$44))</f>
        <v>0</v>
      </c>
      <c r="AD15" s="88">
        <f ca="1">IF(AND(DATEDIF(P15,TODAY(),"D")&lt;365*3),DATA!$D$46,IF(AND(365*3&lt;=DATEDIF(P15,TODAY(),"D"), DATEDIF(P15,TODAY(),"D")&lt;365*5),DATA!$D$47,IF(AND(365*5&lt;=DATEDIF(P15,TODAY(),"D"), DATEDIF(P15,TODAY(),"D")&lt;365*10),DATA!$D$48,IF(AND(365*10&lt;DATEDIF(P15,TODAY(),"D")),DATA!$D$49))))</f>
        <v>0</v>
      </c>
      <c r="AE15" s="88">
        <f>_xlfn.IFNA(VLOOKUP(R15,DATA!$F$40:$G$85,2,0),10)</f>
        <v>10</v>
      </c>
      <c r="AF15" s="89">
        <f t="shared" ca="1" si="1"/>
        <v>10</v>
      </c>
      <c r="AG15" s="78" t="str">
        <f ca="1">IF(AND(AF15&gt;=DATA!$C$55),"A",IF(AND(DATA!$C$55&gt;AF15,AF15&gt;=DATA!$C$56),"B",IF(AND(DATA!$C$56&gt;AF15,AF15&gt;=DATA!$C$57),"C",IF(AND(AF15&lt;DATA!$C$57),"D"))))</f>
        <v>D</v>
      </c>
    </row>
    <row r="16" spans="1:33" x14ac:dyDescent="0.15">
      <c r="A16" s="6" t="s">
        <v>547</v>
      </c>
      <c r="B16" s="4" t="s">
        <v>29</v>
      </c>
      <c r="C16" s="5" t="s">
        <v>38</v>
      </c>
      <c r="D16" s="17"/>
      <c r="E16" s="6" t="s">
        <v>39</v>
      </c>
      <c r="F16" s="6"/>
      <c r="G16" s="7">
        <v>4</v>
      </c>
      <c r="H16" s="6" t="s">
        <v>25</v>
      </c>
      <c r="I16" s="15">
        <v>11200</v>
      </c>
      <c r="J16" s="5" t="s">
        <v>18</v>
      </c>
      <c r="K16" s="6" t="s">
        <v>19</v>
      </c>
      <c r="L16" s="8"/>
      <c r="M16" s="8"/>
      <c r="N16" s="8"/>
      <c r="O16" s="11"/>
      <c r="P16" s="60"/>
      <c r="Q16" s="12" t="s">
        <v>772</v>
      </c>
      <c r="R16" s="12"/>
      <c r="S16" s="62"/>
      <c r="T16" s="6" t="s">
        <v>28</v>
      </c>
      <c r="U16" s="16">
        <v>1</v>
      </c>
      <c r="V16" s="14">
        <v>674330</v>
      </c>
      <c r="W16" s="14">
        <f t="shared" si="0"/>
        <v>674330</v>
      </c>
      <c r="Z16" s="86" t="b">
        <f>IF(AND(L16=DATA!$D$40),DATA!$D$41,IF(AND(L16=DATA!$C$40),DATA!$C$41))</f>
        <v>0</v>
      </c>
      <c r="AA16" s="86" t="b">
        <f>IF(AND(M16=DATA!$D$40),DATA!$D$42,IF(AND(M16=DATA!$C$40),DATA!$C$42))</f>
        <v>0</v>
      </c>
      <c r="AB16" s="86" t="b">
        <f>IF(AND(N16=DATA!$D$40),DATA!$D$43,IF(AND(N16=DATA!$C$40),DATA!$C$43))</f>
        <v>0</v>
      </c>
      <c r="AC16" s="87" t="b">
        <f>IF(AND(O16=DATA!$D$40),DATA!$D$44,IF(AND(O16=DATA!$C$40),DATA!$C$44))</f>
        <v>0</v>
      </c>
      <c r="AD16" s="88">
        <f ca="1">IF(AND(DATEDIF(P16,TODAY(),"D")&lt;365*3),DATA!$D$46,IF(AND(365*3&lt;=DATEDIF(P16,TODAY(),"D"), DATEDIF(P16,TODAY(),"D")&lt;365*5),DATA!$D$47,IF(AND(365*5&lt;=DATEDIF(P16,TODAY(),"D"), DATEDIF(P16,TODAY(),"D")&lt;365*10),DATA!$D$48,IF(AND(365*10&lt;DATEDIF(P16,TODAY(),"D")),DATA!$D$49))))</f>
        <v>0</v>
      </c>
      <c r="AE16" s="88">
        <f>_xlfn.IFNA(VLOOKUP(R16,DATA!$F$40:$G$85,2,0),10)</f>
        <v>10</v>
      </c>
      <c r="AF16" s="89">
        <f t="shared" ca="1" si="1"/>
        <v>10</v>
      </c>
      <c r="AG16" s="78" t="str">
        <f ca="1">IF(AND(AF16&gt;=DATA!$C$55),"A",IF(AND(DATA!$C$55&gt;AF16,AF16&gt;=DATA!$C$56),"B",IF(AND(DATA!$C$56&gt;AF16,AF16&gt;=DATA!$C$57),"C",IF(AND(AF16&lt;DATA!$C$57),"D"))))</f>
        <v>D</v>
      </c>
    </row>
    <row r="17" spans="1:33" x14ac:dyDescent="0.15">
      <c r="A17" s="6" t="s">
        <v>554</v>
      </c>
      <c r="B17" s="4" t="s">
        <v>21</v>
      </c>
      <c r="C17" s="5" t="s">
        <v>31</v>
      </c>
      <c r="D17" s="17"/>
      <c r="E17" s="6" t="s">
        <v>40</v>
      </c>
      <c r="F17" s="6"/>
      <c r="G17" s="7">
        <v>2</v>
      </c>
      <c r="H17" s="6" t="s">
        <v>41</v>
      </c>
      <c r="I17" s="15">
        <v>6000</v>
      </c>
      <c r="J17" s="5" t="s">
        <v>26</v>
      </c>
      <c r="K17" s="6" t="s">
        <v>27</v>
      </c>
      <c r="L17" s="8"/>
      <c r="M17" s="8"/>
      <c r="N17" s="8"/>
      <c r="O17" s="11"/>
      <c r="P17" s="60"/>
      <c r="Q17" s="12" t="s">
        <v>772</v>
      </c>
      <c r="R17" s="12"/>
      <c r="S17" s="62"/>
      <c r="T17" s="6" t="s">
        <v>34</v>
      </c>
      <c r="U17" s="16">
        <v>22</v>
      </c>
      <c r="V17" s="14">
        <v>121710</v>
      </c>
      <c r="W17" s="14">
        <f t="shared" si="0"/>
        <v>2677620</v>
      </c>
      <c r="Z17" s="86" t="b">
        <f>IF(AND(L17=DATA!$D$40),DATA!$D$41,IF(AND(L17=DATA!$C$40),DATA!$C$41))</f>
        <v>0</v>
      </c>
      <c r="AA17" s="86" t="b">
        <f>IF(AND(M17=DATA!$D$40),DATA!$D$42,IF(AND(M17=DATA!$C$40),DATA!$C$42))</f>
        <v>0</v>
      </c>
      <c r="AB17" s="86" t="b">
        <f>IF(AND(N17=DATA!$D$40),DATA!$D$43,IF(AND(N17=DATA!$C$40),DATA!$C$43))</f>
        <v>0</v>
      </c>
      <c r="AC17" s="87" t="b">
        <f>IF(AND(O17=DATA!$D$40),DATA!$D$44,IF(AND(O17=DATA!$C$40),DATA!$C$44))</f>
        <v>0</v>
      </c>
      <c r="AD17" s="88">
        <f ca="1">IF(AND(DATEDIF(P17,TODAY(),"D")&lt;365*3),DATA!$D$46,IF(AND(365*3&lt;=DATEDIF(P17,TODAY(),"D"), DATEDIF(P17,TODAY(),"D")&lt;365*5),DATA!$D$47,IF(AND(365*5&lt;=DATEDIF(P17,TODAY(),"D"), DATEDIF(P17,TODAY(),"D")&lt;365*10),DATA!$D$48,IF(AND(365*10&lt;DATEDIF(P17,TODAY(),"D")),DATA!$D$49))))</f>
        <v>0</v>
      </c>
      <c r="AE17" s="88">
        <f>_xlfn.IFNA(VLOOKUP(R17,DATA!$F$40:$G$85,2,0),10)</f>
        <v>10</v>
      </c>
      <c r="AF17" s="89">
        <f t="shared" ca="1" si="1"/>
        <v>10</v>
      </c>
      <c r="AG17" s="78" t="str">
        <f ca="1">IF(AND(AF17&gt;=DATA!$C$55),"A",IF(AND(DATA!$C$55&gt;AF17,AF17&gt;=DATA!$C$56),"B",IF(AND(DATA!$C$56&gt;AF17,AF17&gt;=DATA!$C$57),"C",IF(AND(AF17&lt;DATA!$C$57),"D"))))</f>
        <v>D</v>
      </c>
    </row>
    <row r="18" spans="1:33" ht="16.5" customHeight="1" x14ac:dyDescent="0.15">
      <c r="A18" s="6" t="s">
        <v>555</v>
      </c>
      <c r="B18" s="4" t="s">
        <v>29</v>
      </c>
      <c r="C18" s="5" t="s">
        <v>31</v>
      </c>
      <c r="D18" s="17"/>
      <c r="E18" s="6" t="s">
        <v>32</v>
      </c>
      <c r="F18" s="6"/>
      <c r="G18" s="7">
        <v>2</v>
      </c>
      <c r="H18" s="6" t="s">
        <v>17</v>
      </c>
      <c r="I18" s="15">
        <v>5770</v>
      </c>
      <c r="J18" s="5" t="s">
        <v>18</v>
      </c>
      <c r="K18" s="6" t="s">
        <v>27</v>
      </c>
      <c r="L18" s="8"/>
      <c r="M18" s="8"/>
      <c r="N18" s="8"/>
      <c r="O18" s="11"/>
      <c r="P18" s="60"/>
      <c r="Q18" s="12" t="s">
        <v>772</v>
      </c>
      <c r="R18" s="12"/>
      <c r="S18" s="62"/>
      <c r="T18" s="6" t="s">
        <v>20</v>
      </c>
      <c r="U18" s="16">
        <v>2</v>
      </c>
      <c r="V18" s="14">
        <v>67320</v>
      </c>
      <c r="W18" s="14">
        <f t="shared" si="0"/>
        <v>134640</v>
      </c>
      <c r="Z18" s="86" t="b">
        <f>IF(AND(L18=DATA!$D$40),DATA!$D$41,IF(AND(L18=DATA!$C$40),DATA!$C$41))</f>
        <v>0</v>
      </c>
      <c r="AA18" s="86" t="b">
        <f>IF(AND(M18=DATA!$D$40),DATA!$D$42,IF(AND(M18=DATA!$C$40),DATA!$C$42))</f>
        <v>0</v>
      </c>
      <c r="AB18" s="86" t="b">
        <f>IF(AND(N18=DATA!$D$40),DATA!$D$43,IF(AND(N18=DATA!$C$40),DATA!$C$43))</f>
        <v>0</v>
      </c>
      <c r="AC18" s="87" t="b">
        <f>IF(AND(O18=DATA!$D$40),DATA!$D$44,IF(AND(O18=DATA!$C$40),DATA!$C$44))</f>
        <v>0</v>
      </c>
      <c r="AD18" s="88">
        <f ca="1">IF(AND(DATEDIF(P18,TODAY(),"D")&lt;365*3),DATA!$D$46,IF(AND(365*3&lt;=DATEDIF(P18,TODAY(),"D"), DATEDIF(P18,TODAY(),"D")&lt;365*5),DATA!$D$47,IF(AND(365*5&lt;=DATEDIF(P18,TODAY(),"D"), DATEDIF(P18,TODAY(),"D")&lt;365*10),DATA!$D$48,IF(AND(365*10&lt;DATEDIF(P18,TODAY(),"D")),DATA!$D$49))))</f>
        <v>0</v>
      </c>
      <c r="AE18" s="88">
        <f>_xlfn.IFNA(VLOOKUP(R18,DATA!$F$40:$G$85,2,0),10)</f>
        <v>10</v>
      </c>
      <c r="AF18" s="89">
        <f t="shared" ca="1" si="1"/>
        <v>10</v>
      </c>
      <c r="AG18" s="78" t="str">
        <f ca="1">IF(AND(AF18&gt;=DATA!$C$55),"A",IF(AND(DATA!$C$55&gt;AF18,AF18&gt;=DATA!$C$56),"B",IF(AND(DATA!$C$56&gt;AF18,AF18&gt;=DATA!$C$57),"C",IF(AND(AF18&lt;DATA!$C$57),"D"))))</f>
        <v>D</v>
      </c>
    </row>
    <row r="19" spans="1:33" x14ac:dyDescent="0.15">
      <c r="A19" s="6" t="s">
        <v>547</v>
      </c>
      <c r="B19" s="4" t="s">
        <v>35</v>
      </c>
      <c r="C19" s="5" t="s">
        <v>42</v>
      </c>
      <c r="D19" s="17" t="s">
        <v>43</v>
      </c>
      <c r="E19" s="6" t="s">
        <v>44</v>
      </c>
      <c r="F19" s="6"/>
      <c r="G19" s="7">
        <v>18</v>
      </c>
      <c r="H19" s="6" t="s">
        <v>45</v>
      </c>
      <c r="I19" s="15">
        <v>6000</v>
      </c>
      <c r="J19" s="5" t="s">
        <v>18</v>
      </c>
      <c r="K19" s="6" t="s">
        <v>27</v>
      </c>
      <c r="L19" s="8"/>
      <c r="M19" s="8"/>
      <c r="N19" s="8"/>
      <c r="O19" s="11"/>
      <c r="P19" s="60"/>
      <c r="Q19" s="12" t="s">
        <v>772</v>
      </c>
      <c r="R19" s="12"/>
      <c r="S19" s="62"/>
      <c r="T19" s="6" t="s">
        <v>28</v>
      </c>
      <c r="U19" s="16">
        <v>3</v>
      </c>
      <c r="V19" s="14">
        <v>1599840</v>
      </c>
      <c r="W19" s="14">
        <f t="shared" si="0"/>
        <v>4799520</v>
      </c>
      <c r="Z19" s="86" t="b">
        <f>IF(AND(L19=DATA!$D$40),DATA!$D$41,IF(AND(L19=DATA!$C$40),DATA!$C$41))</f>
        <v>0</v>
      </c>
      <c r="AA19" s="86" t="b">
        <f>IF(AND(M19=DATA!$D$40),DATA!$D$42,IF(AND(M19=DATA!$C$40),DATA!$C$42))</f>
        <v>0</v>
      </c>
      <c r="AB19" s="86" t="b">
        <f>IF(AND(N19=DATA!$D$40),DATA!$D$43,IF(AND(N19=DATA!$C$40),DATA!$C$43))</f>
        <v>0</v>
      </c>
      <c r="AC19" s="87" t="b">
        <f>IF(AND(O19=DATA!$D$40),DATA!$D$44,IF(AND(O19=DATA!$C$40),DATA!$C$44))</f>
        <v>0</v>
      </c>
      <c r="AD19" s="88">
        <f ca="1">IF(AND(DATEDIF(P19,TODAY(),"D")&lt;365*3),DATA!$D$46,IF(AND(365*3&lt;=DATEDIF(P19,TODAY(),"D"), DATEDIF(P19,TODAY(),"D")&lt;365*5),DATA!$D$47,IF(AND(365*5&lt;=DATEDIF(P19,TODAY(),"D"), DATEDIF(P19,TODAY(),"D")&lt;365*10),DATA!$D$48,IF(AND(365*10&lt;DATEDIF(P19,TODAY(),"D")),DATA!$D$49))))</f>
        <v>0</v>
      </c>
      <c r="AE19" s="88">
        <f>_xlfn.IFNA(VLOOKUP(R19,DATA!$F$40:$G$85,2,0),10)</f>
        <v>10</v>
      </c>
      <c r="AF19" s="89">
        <f t="shared" ca="1" si="1"/>
        <v>10</v>
      </c>
      <c r="AG19" s="78" t="str">
        <f ca="1">IF(AND(AF19&gt;=DATA!$C$55),"A",IF(AND(DATA!$C$55&gt;AF19,AF19&gt;=DATA!$C$56),"B",IF(AND(DATA!$C$56&gt;AF19,AF19&gt;=DATA!$C$57),"C",IF(AND(AF19&lt;DATA!$C$57),"D"))))</f>
        <v>D</v>
      </c>
    </row>
    <row r="20" spans="1:33" x14ac:dyDescent="0.15">
      <c r="A20" s="20" t="s">
        <v>550</v>
      </c>
      <c r="B20" s="18" t="s">
        <v>14</v>
      </c>
      <c r="C20" s="5" t="s">
        <v>31</v>
      </c>
      <c r="D20" s="18"/>
      <c r="E20" s="19" t="s">
        <v>46</v>
      </c>
      <c r="F20" s="20"/>
      <c r="G20" s="19" t="s">
        <v>47</v>
      </c>
      <c r="H20" s="20" t="s">
        <v>48</v>
      </c>
      <c r="I20" s="21">
        <v>5700</v>
      </c>
      <c r="J20" s="18" t="s">
        <v>26</v>
      </c>
      <c r="K20" s="20" t="s">
        <v>49</v>
      </c>
      <c r="L20" s="8"/>
      <c r="M20" s="8"/>
      <c r="N20" s="8"/>
      <c r="O20" s="11"/>
      <c r="P20" s="60"/>
      <c r="Q20" s="12" t="s">
        <v>772</v>
      </c>
      <c r="R20" s="12"/>
      <c r="S20" s="62"/>
      <c r="T20" s="6" t="s">
        <v>34</v>
      </c>
      <c r="U20" s="22">
        <v>9</v>
      </c>
      <c r="V20" s="23" t="s">
        <v>50</v>
      </c>
      <c r="W20" s="24"/>
      <c r="Z20" s="86" t="b">
        <f>IF(AND(L20=DATA!$D$40),DATA!$D$41,IF(AND(L20=DATA!$C$40),DATA!$C$41))</f>
        <v>0</v>
      </c>
      <c r="AA20" s="86" t="b">
        <f>IF(AND(M20=DATA!$D$40),DATA!$D$42,IF(AND(M20=DATA!$C$40),DATA!$C$42))</f>
        <v>0</v>
      </c>
      <c r="AB20" s="86" t="b">
        <f>IF(AND(N20=DATA!$D$40),DATA!$D$43,IF(AND(N20=DATA!$C$40),DATA!$C$43))</f>
        <v>0</v>
      </c>
      <c r="AC20" s="87" t="b">
        <f>IF(AND(O20=DATA!$D$40),DATA!$D$44,IF(AND(O20=DATA!$C$40),DATA!$C$44))</f>
        <v>0</v>
      </c>
      <c r="AD20" s="88">
        <f ca="1">IF(AND(DATEDIF(P20,TODAY(),"D")&lt;365*3),DATA!$D$46,IF(AND(365*3&lt;=DATEDIF(P20,TODAY(),"D"), DATEDIF(P20,TODAY(),"D")&lt;365*5),DATA!$D$47,IF(AND(365*5&lt;=DATEDIF(P20,TODAY(),"D"), DATEDIF(P20,TODAY(),"D")&lt;365*10),DATA!$D$48,IF(AND(365*10&lt;DATEDIF(P20,TODAY(),"D")),DATA!$D$49))))</f>
        <v>0</v>
      </c>
      <c r="AE20" s="88">
        <f>_xlfn.IFNA(VLOOKUP(R20,DATA!$F$40:$G$85,2,0),10)</f>
        <v>10</v>
      </c>
      <c r="AF20" s="89">
        <f t="shared" ca="1" si="1"/>
        <v>10</v>
      </c>
      <c r="AG20" s="78" t="str">
        <f ca="1">IF(AND(AF20&gt;=DATA!$C$55),"A",IF(AND(DATA!$C$55&gt;AF20,AF20&gt;=DATA!$C$56),"B",IF(AND(DATA!$C$56&gt;AF20,AF20&gt;=DATA!$C$57),"C",IF(AND(AF20&lt;DATA!$C$57),"D"))))</f>
        <v>D</v>
      </c>
    </row>
    <row r="21" spans="1:33" x14ac:dyDescent="0.15">
      <c r="A21" s="20" t="s">
        <v>550</v>
      </c>
      <c r="B21" s="18" t="s">
        <v>30</v>
      </c>
      <c r="C21" s="5" t="s">
        <v>23</v>
      </c>
      <c r="D21" s="18"/>
      <c r="E21" s="19" t="s">
        <v>46</v>
      </c>
      <c r="F21" s="20"/>
      <c r="G21" s="19" t="s">
        <v>51</v>
      </c>
      <c r="H21" s="20" t="s">
        <v>52</v>
      </c>
      <c r="I21" s="21">
        <v>8000</v>
      </c>
      <c r="J21" s="18" t="s">
        <v>26</v>
      </c>
      <c r="K21" s="20" t="s">
        <v>49</v>
      </c>
      <c r="L21" s="8"/>
      <c r="M21" s="8"/>
      <c r="N21" s="8"/>
      <c r="O21" s="11"/>
      <c r="P21" s="60"/>
      <c r="Q21" s="12" t="s">
        <v>772</v>
      </c>
      <c r="R21" s="12"/>
      <c r="S21" s="62"/>
      <c r="T21" s="6" t="s">
        <v>20</v>
      </c>
      <c r="U21" s="22">
        <v>235</v>
      </c>
      <c r="V21" s="23" t="s">
        <v>53</v>
      </c>
      <c r="W21" s="24"/>
      <c r="Z21" s="86" t="b">
        <f>IF(AND(L21=DATA!$D$40),DATA!$D$41,IF(AND(L21=DATA!$C$40),DATA!$C$41))</f>
        <v>0</v>
      </c>
      <c r="AA21" s="86" t="b">
        <f>IF(AND(M21=DATA!$D$40),DATA!$D$42,IF(AND(M21=DATA!$C$40),DATA!$C$42))</f>
        <v>0</v>
      </c>
      <c r="AB21" s="86" t="b">
        <f>IF(AND(N21=DATA!$D$40),DATA!$D$43,IF(AND(N21=DATA!$C$40),DATA!$C$43))</f>
        <v>0</v>
      </c>
      <c r="AC21" s="87" t="b">
        <f>IF(AND(O21=DATA!$D$40),DATA!$D$44,IF(AND(O21=DATA!$C$40),DATA!$C$44))</f>
        <v>0</v>
      </c>
      <c r="AD21" s="88">
        <f ca="1">IF(AND(DATEDIF(P21,TODAY(),"D")&lt;365*3),DATA!$D$46,IF(AND(365*3&lt;=DATEDIF(P21,TODAY(),"D"), DATEDIF(P21,TODAY(),"D")&lt;365*5),DATA!$D$47,IF(AND(365*5&lt;=DATEDIF(P21,TODAY(),"D"), DATEDIF(P21,TODAY(),"D")&lt;365*10),DATA!$D$48,IF(AND(365*10&lt;DATEDIF(P21,TODAY(),"D")),DATA!$D$49))))</f>
        <v>0</v>
      </c>
      <c r="AE21" s="88">
        <f>_xlfn.IFNA(VLOOKUP(R21,DATA!$F$40:$G$85,2,0),10)</f>
        <v>10</v>
      </c>
      <c r="AF21" s="89">
        <f t="shared" ca="1" si="1"/>
        <v>10</v>
      </c>
      <c r="AG21" s="78" t="str">
        <f ca="1">IF(AND(AF21&gt;=DATA!$C$55),"A",IF(AND(DATA!$C$55&gt;AF21,AF21&gt;=DATA!$C$56),"B",IF(AND(DATA!$C$56&gt;AF21,AF21&gt;=DATA!$C$57),"C",IF(AND(AF21&lt;DATA!$C$57),"D"))))</f>
        <v>D</v>
      </c>
    </row>
    <row r="22" spans="1:33" x14ac:dyDescent="0.15">
      <c r="A22" s="20" t="s">
        <v>556</v>
      </c>
      <c r="B22" s="18" t="s">
        <v>30</v>
      </c>
      <c r="C22" s="5" t="s">
        <v>23</v>
      </c>
      <c r="D22" s="18"/>
      <c r="E22" s="19" t="s">
        <v>46</v>
      </c>
      <c r="F22" s="20"/>
      <c r="G22" s="19" t="s">
        <v>47</v>
      </c>
      <c r="H22" s="20" t="s">
        <v>52</v>
      </c>
      <c r="I22" s="21">
        <v>10000</v>
      </c>
      <c r="J22" s="18" t="s">
        <v>26</v>
      </c>
      <c r="K22" s="20" t="s">
        <v>54</v>
      </c>
      <c r="L22" s="8"/>
      <c r="M22" s="8"/>
      <c r="N22" s="8"/>
      <c r="O22" s="11"/>
      <c r="P22" s="60"/>
      <c r="Q22" s="12" t="s">
        <v>772</v>
      </c>
      <c r="R22" s="12"/>
      <c r="S22" s="62"/>
      <c r="T22" s="6" t="s">
        <v>20</v>
      </c>
      <c r="U22" s="22">
        <v>21</v>
      </c>
      <c r="V22" s="23" t="s">
        <v>50</v>
      </c>
      <c r="W22" s="24"/>
      <c r="Z22" s="86" t="b">
        <f>IF(AND(L22=DATA!$D$40),DATA!$D$41,IF(AND(L22=DATA!$C$40),DATA!$C$41))</f>
        <v>0</v>
      </c>
      <c r="AA22" s="86" t="b">
        <f>IF(AND(M22=DATA!$D$40),DATA!$D$42,IF(AND(M22=DATA!$C$40),DATA!$C$42))</f>
        <v>0</v>
      </c>
      <c r="AB22" s="86" t="b">
        <f>IF(AND(N22=DATA!$D$40),DATA!$D$43,IF(AND(N22=DATA!$C$40),DATA!$C$43))</f>
        <v>0</v>
      </c>
      <c r="AC22" s="87" t="b">
        <f>IF(AND(O22=DATA!$D$40),DATA!$D$44,IF(AND(O22=DATA!$C$40),DATA!$C$44))</f>
        <v>0</v>
      </c>
      <c r="AD22" s="88">
        <f ca="1">IF(AND(DATEDIF(P22,TODAY(),"D")&lt;365*3),DATA!$D$46,IF(AND(365*3&lt;=DATEDIF(P22,TODAY(),"D"), DATEDIF(P22,TODAY(),"D")&lt;365*5),DATA!$D$47,IF(AND(365*5&lt;=DATEDIF(P22,TODAY(),"D"), DATEDIF(P22,TODAY(),"D")&lt;365*10),DATA!$D$48,IF(AND(365*10&lt;DATEDIF(P22,TODAY(),"D")),DATA!$D$49))))</f>
        <v>0</v>
      </c>
      <c r="AE22" s="88">
        <f>_xlfn.IFNA(VLOOKUP(R22,DATA!$F$40:$G$85,2,0),10)</f>
        <v>10</v>
      </c>
      <c r="AF22" s="89">
        <f t="shared" ca="1" si="1"/>
        <v>10</v>
      </c>
      <c r="AG22" s="78" t="str">
        <f ca="1">IF(AND(AF22&gt;=DATA!$C$55),"A",IF(AND(DATA!$C$55&gt;AF22,AF22&gt;=DATA!$C$56),"B",IF(AND(DATA!$C$56&gt;AF22,AF22&gt;=DATA!$C$57),"C",IF(AND(AF22&lt;DATA!$C$57),"D"))))</f>
        <v>D</v>
      </c>
    </row>
    <row r="23" spans="1:33" x14ac:dyDescent="0.15">
      <c r="A23" s="20" t="s">
        <v>550</v>
      </c>
      <c r="B23" s="18" t="s">
        <v>30</v>
      </c>
      <c r="C23" s="5" t="s">
        <v>23</v>
      </c>
      <c r="D23" s="18"/>
      <c r="E23" s="19" t="s">
        <v>46</v>
      </c>
      <c r="F23" s="20"/>
      <c r="G23" s="19" t="s">
        <v>55</v>
      </c>
      <c r="H23" s="20" t="s">
        <v>52</v>
      </c>
      <c r="I23" s="21">
        <v>11500</v>
      </c>
      <c r="J23" s="18" t="s">
        <v>26</v>
      </c>
      <c r="K23" s="20" t="s">
        <v>54</v>
      </c>
      <c r="L23" s="8"/>
      <c r="M23" s="8"/>
      <c r="N23" s="8"/>
      <c r="O23" s="11"/>
      <c r="P23" s="60"/>
      <c r="Q23" s="12" t="s">
        <v>772</v>
      </c>
      <c r="R23" s="12"/>
      <c r="S23" s="62"/>
      <c r="T23" s="6" t="s">
        <v>28</v>
      </c>
      <c r="U23" s="22">
        <v>6</v>
      </c>
      <c r="V23" s="23" t="s">
        <v>53</v>
      </c>
      <c r="W23" s="24"/>
      <c r="Z23" s="86" t="b">
        <f>IF(AND(L23=DATA!$D$40),DATA!$D$41,IF(AND(L23=DATA!$C$40),DATA!$C$41))</f>
        <v>0</v>
      </c>
      <c r="AA23" s="86" t="b">
        <f>IF(AND(M23=DATA!$D$40),DATA!$D$42,IF(AND(M23=DATA!$C$40),DATA!$C$42))</f>
        <v>0</v>
      </c>
      <c r="AB23" s="86" t="b">
        <f>IF(AND(N23=DATA!$D$40),DATA!$D$43,IF(AND(N23=DATA!$C$40),DATA!$C$43))</f>
        <v>0</v>
      </c>
      <c r="AC23" s="87" t="b">
        <f>IF(AND(O23=DATA!$D$40),DATA!$D$44,IF(AND(O23=DATA!$C$40),DATA!$C$44))</f>
        <v>0</v>
      </c>
      <c r="AD23" s="88">
        <f ca="1">IF(AND(DATEDIF(P23,TODAY(),"D")&lt;365*3),DATA!$D$46,IF(AND(365*3&lt;=DATEDIF(P23,TODAY(),"D"), DATEDIF(P23,TODAY(),"D")&lt;365*5),DATA!$D$47,IF(AND(365*5&lt;=DATEDIF(P23,TODAY(),"D"), DATEDIF(P23,TODAY(),"D")&lt;365*10),DATA!$D$48,IF(AND(365*10&lt;DATEDIF(P23,TODAY(),"D")),DATA!$D$49))))</f>
        <v>0</v>
      </c>
      <c r="AE23" s="88">
        <f>_xlfn.IFNA(VLOOKUP(R23,DATA!$F$40:$G$85,2,0),10)</f>
        <v>10</v>
      </c>
      <c r="AF23" s="89">
        <f t="shared" ca="1" si="1"/>
        <v>10</v>
      </c>
      <c r="AG23" s="78" t="str">
        <f ca="1">IF(AND(AF23&gt;=DATA!$C$55),"A",IF(AND(DATA!$C$55&gt;AF23,AF23&gt;=DATA!$C$56),"B",IF(AND(DATA!$C$56&gt;AF23,AF23&gt;=DATA!$C$57),"C",IF(AND(AF23&lt;DATA!$C$57),"D"))))</f>
        <v>D</v>
      </c>
    </row>
    <row r="24" spans="1:33" x14ac:dyDescent="0.15">
      <c r="A24" s="20" t="s">
        <v>556</v>
      </c>
      <c r="B24" s="18" t="s">
        <v>14</v>
      </c>
      <c r="C24" s="5" t="s">
        <v>23</v>
      </c>
      <c r="D24" s="18"/>
      <c r="E24" s="19" t="s">
        <v>56</v>
      </c>
      <c r="F24" s="20"/>
      <c r="G24" s="19" t="s">
        <v>51</v>
      </c>
      <c r="H24" s="20" t="s">
        <v>57</v>
      </c>
      <c r="I24" s="21">
        <v>6000</v>
      </c>
      <c r="J24" s="18" t="s">
        <v>26</v>
      </c>
      <c r="K24" s="20" t="s">
        <v>49</v>
      </c>
      <c r="L24" s="8"/>
      <c r="M24" s="8"/>
      <c r="N24" s="8"/>
      <c r="O24" s="11"/>
      <c r="P24" s="60"/>
      <c r="Q24" s="12" t="s">
        <v>772</v>
      </c>
      <c r="R24" s="12"/>
      <c r="S24" s="62"/>
      <c r="T24" s="6" t="s">
        <v>28</v>
      </c>
      <c r="U24" s="22">
        <v>9</v>
      </c>
      <c r="V24" s="23" t="s">
        <v>53</v>
      </c>
      <c r="W24" s="24"/>
      <c r="Z24" s="86" t="b">
        <f>IF(AND(L24=DATA!$D$40),DATA!$D$41,IF(AND(L24=DATA!$C$40),DATA!$C$41))</f>
        <v>0</v>
      </c>
      <c r="AA24" s="86" t="b">
        <f>IF(AND(M24=DATA!$D$40),DATA!$D$42,IF(AND(M24=DATA!$C$40),DATA!$C$42))</f>
        <v>0</v>
      </c>
      <c r="AB24" s="86" t="b">
        <f>IF(AND(N24=DATA!$D$40),DATA!$D$43,IF(AND(N24=DATA!$C$40),DATA!$C$43))</f>
        <v>0</v>
      </c>
      <c r="AC24" s="87" t="b">
        <f>IF(AND(O24=DATA!$D$40),DATA!$D$44,IF(AND(O24=DATA!$C$40),DATA!$C$44))</f>
        <v>0</v>
      </c>
      <c r="AD24" s="88">
        <f ca="1">IF(AND(DATEDIF(P24,TODAY(),"D")&lt;365*3),DATA!$D$46,IF(AND(365*3&lt;=DATEDIF(P24,TODAY(),"D"), DATEDIF(P24,TODAY(),"D")&lt;365*5),DATA!$D$47,IF(AND(365*5&lt;=DATEDIF(P24,TODAY(),"D"), DATEDIF(P24,TODAY(),"D")&lt;365*10),DATA!$D$48,IF(AND(365*10&lt;DATEDIF(P24,TODAY(),"D")),DATA!$D$49))))</f>
        <v>0</v>
      </c>
      <c r="AE24" s="88">
        <f>_xlfn.IFNA(VLOOKUP(R24,DATA!$F$40:$G$85,2,0),10)</f>
        <v>10</v>
      </c>
      <c r="AF24" s="89">
        <f t="shared" ca="1" si="1"/>
        <v>10</v>
      </c>
      <c r="AG24" s="78" t="str">
        <f ca="1">IF(AND(AF24&gt;=DATA!$C$55),"A",IF(AND(DATA!$C$55&gt;AF24,AF24&gt;=DATA!$C$56),"B",IF(AND(DATA!$C$56&gt;AF24,AF24&gt;=DATA!$C$57),"C",IF(AND(AF24&lt;DATA!$C$57),"D"))))</f>
        <v>D</v>
      </c>
    </row>
    <row r="25" spans="1:33" x14ac:dyDescent="0.15">
      <c r="A25" s="20" t="s">
        <v>556</v>
      </c>
      <c r="B25" s="18" t="s">
        <v>30</v>
      </c>
      <c r="C25" s="5" t="s">
        <v>23</v>
      </c>
      <c r="D25" s="18"/>
      <c r="E25" s="19" t="s">
        <v>56</v>
      </c>
      <c r="F25" s="20"/>
      <c r="G25" s="19" t="s">
        <v>58</v>
      </c>
      <c r="H25" s="20" t="s">
        <v>59</v>
      </c>
      <c r="I25" s="21">
        <v>8000</v>
      </c>
      <c r="J25" s="18" t="s">
        <v>18</v>
      </c>
      <c r="K25" s="20" t="s">
        <v>60</v>
      </c>
      <c r="L25" s="8"/>
      <c r="M25" s="8"/>
      <c r="N25" s="8"/>
      <c r="O25" s="11"/>
      <c r="P25" s="60"/>
      <c r="Q25" s="12" t="s">
        <v>772</v>
      </c>
      <c r="R25" s="12"/>
      <c r="S25" s="62"/>
      <c r="T25" s="6" t="s">
        <v>28</v>
      </c>
      <c r="U25" s="22">
        <v>193</v>
      </c>
      <c r="V25" s="23" t="s">
        <v>50</v>
      </c>
      <c r="W25" s="24"/>
      <c r="Z25" s="86" t="b">
        <f>IF(AND(L25=DATA!$D$40),DATA!$D$41,IF(AND(L25=DATA!$C$40),DATA!$C$41))</f>
        <v>0</v>
      </c>
      <c r="AA25" s="86" t="b">
        <f>IF(AND(M25=DATA!$D$40),DATA!$D$42,IF(AND(M25=DATA!$C$40),DATA!$C$42))</f>
        <v>0</v>
      </c>
      <c r="AB25" s="86" t="b">
        <f>IF(AND(N25=DATA!$D$40),DATA!$D$43,IF(AND(N25=DATA!$C$40),DATA!$C$43))</f>
        <v>0</v>
      </c>
      <c r="AC25" s="87" t="b">
        <f>IF(AND(O25=DATA!$D$40),DATA!$D$44,IF(AND(O25=DATA!$C$40),DATA!$C$44))</f>
        <v>0</v>
      </c>
      <c r="AD25" s="88">
        <f ca="1">IF(AND(DATEDIF(P25,TODAY(),"D")&lt;365*3),DATA!$D$46,IF(AND(365*3&lt;=DATEDIF(P25,TODAY(),"D"), DATEDIF(P25,TODAY(),"D")&lt;365*5),DATA!$D$47,IF(AND(365*5&lt;=DATEDIF(P25,TODAY(),"D"), DATEDIF(P25,TODAY(),"D")&lt;365*10),DATA!$D$48,IF(AND(365*10&lt;DATEDIF(P25,TODAY(),"D")),DATA!$D$49))))</f>
        <v>0</v>
      </c>
      <c r="AE25" s="88">
        <f>_xlfn.IFNA(VLOOKUP(R25,DATA!$F$40:$G$85,2,0),10)</f>
        <v>10</v>
      </c>
      <c r="AF25" s="89">
        <f t="shared" ca="1" si="1"/>
        <v>10</v>
      </c>
      <c r="AG25" s="78" t="str">
        <f ca="1">IF(AND(AF25&gt;=DATA!$C$55),"A",IF(AND(DATA!$C$55&gt;AF25,AF25&gt;=DATA!$C$56),"B",IF(AND(DATA!$C$56&gt;AF25,AF25&gt;=DATA!$C$57),"C",IF(AND(AF25&lt;DATA!$C$57),"D"))))</f>
        <v>D</v>
      </c>
    </row>
    <row r="26" spans="1:33" x14ac:dyDescent="0.15">
      <c r="A26" s="20" t="s">
        <v>557</v>
      </c>
      <c r="B26" s="18" t="s">
        <v>14</v>
      </c>
      <c r="C26" s="5" t="s">
        <v>23</v>
      </c>
      <c r="D26" s="18"/>
      <c r="E26" s="19" t="s">
        <v>56</v>
      </c>
      <c r="F26" s="20"/>
      <c r="G26" s="19" t="s">
        <v>61</v>
      </c>
      <c r="H26" s="20" t="s">
        <v>62</v>
      </c>
      <c r="I26" s="21">
        <v>5700</v>
      </c>
      <c r="J26" s="18" t="s">
        <v>63</v>
      </c>
      <c r="K26" s="20" t="s">
        <v>54</v>
      </c>
      <c r="L26" s="8"/>
      <c r="M26" s="8"/>
      <c r="N26" s="8"/>
      <c r="O26" s="11"/>
      <c r="P26" s="60"/>
      <c r="Q26" s="12" t="s">
        <v>772</v>
      </c>
      <c r="R26" s="12"/>
      <c r="S26" s="62"/>
      <c r="T26" s="6" t="s">
        <v>20</v>
      </c>
      <c r="U26" s="22">
        <v>21</v>
      </c>
      <c r="V26" s="23" t="s">
        <v>50</v>
      </c>
      <c r="W26" s="24"/>
      <c r="Z26" s="86" t="b">
        <f>IF(AND(L26=DATA!$D$40),DATA!$D$41,IF(AND(L26=DATA!$C$40),DATA!$C$41))</f>
        <v>0</v>
      </c>
      <c r="AA26" s="86" t="b">
        <f>IF(AND(M26=DATA!$D$40),DATA!$D$42,IF(AND(M26=DATA!$C$40),DATA!$C$42))</f>
        <v>0</v>
      </c>
      <c r="AB26" s="86" t="b">
        <f>IF(AND(N26=DATA!$D$40),DATA!$D$43,IF(AND(N26=DATA!$C$40),DATA!$C$43))</f>
        <v>0</v>
      </c>
      <c r="AC26" s="87" t="b">
        <f>IF(AND(O26=DATA!$D$40),DATA!$D$44,IF(AND(O26=DATA!$C$40),DATA!$C$44))</f>
        <v>0</v>
      </c>
      <c r="AD26" s="88">
        <f ca="1">IF(AND(DATEDIF(P26,TODAY(),"D")&lt;365*3),DATA!$D$46,IF(AND(365*3&lt;=DATEDIF(P26,TODAY(),"D"), DATEDIF(P26,TODAY(),"D")&lt;365*5),DATA!$D$47,IF(AND(365*5&lt;=DATEDIF(P26,TODAY(),"D"), DATEDIF(P26,TODAY(),"D")&lt;365*10),DATA!$D$48,IF(AND(365*10&lt;DATEDIF(P26,TODAY(),"D")),DATA!$D$49))))</f>
        <v>0</v>
      </c>
      <c r="AE26" s="88">
        <f>_xlfn.IFNA(VLOOKUP(R26,DATA!$F$40:$G$85,2,0),10)</f>
        <v>10</v>
      </c>
      <c r="AF26" s="89">
        <f t="shared" ca="1" si="1"/>
        <v>10</v>
      </c>
      <c r="AG26" s="78" t="str">
        <f ca="1">IF(AND(AF26&gt;=DATA!$C$55),"A",IF(AND(DATA!$C$55&gt;AF26,AF26&gt;=DATA!$C$56),"B",IF(AND(DATA!$C$56&gt;AF26,AF26&gt;=DATA!$C$57),"C",IF(AND(AF26&lt;DATA!$C$57),"D"))))</f>
        <v>D</v>
      </c>
    </row>
    <row r="27" spans="1:33" x14ac:dyDescent="0.15">
      <c r="A27" s="20" t="s">
        <v>556</v>
      </c>
      <c r="B27" s="18" t="s">
        <v>14</v>
      </c>
      <c r="C27" s="5" t="s">
        <v>38</v>
      </c>
      <c r="D27" s="18"/>
      <c r="E27" s="19" t="s">
        <v>56</v>
      </c>
      <c r="F27" s="20"/>
      <c r="G27" s="19" t="s">
        <v>64</v>
      </c>
      <c r="H27" s="20" t="s">
        <v>48</v>
      </c>
      <c r="I27" s="21">
        <v>8000</v>
      </c>
      <c r="J27" s="18" t="s">
        <v>26</v>
      </c>
      <c r="K27" s="20" t="s">
        <v>54</v>
      </c>
      <c r="L27" s="8"/>
      <c r="M27" s="8"/>
      <c r="N27" s="8"/>
      <c r="O27" s="11"/>
      <c r="P27" s="60"/>
      <c r="Q27" s="12" t="s">
        <v>772</v>
      </c>
      <c r="R27" s="12"/>
      <c r="S27" s="62"/>
      <c r="T27" s="6" t="s">
        <v>28</v>
      </c>
      <c r="U27" s="22">
        <v>997</v>
      </c>
      <c r="V27" s="23" t="s">
        <v>53</v>
      </c>
      <c r="W27" s="24"/>
      <c r="Z27" s="86" t="b">
        <f>IF(AND(L27=DATA!$D$40),DATA!$D$41,IF(AND(L27=DATA!$C$40),DATA!$C$41))</f>
        <v>0</v>
      </c>
      <c r="AA27" s="86" t="b">
        <f>IF(AND(M27=DATA!$D$40),DATA!$D$42,IF(AND(M27=DATA!$C$40),DATA!$C$42))</f>
        <v>0</v>
      </c>
      <c r="AB27" s="86" t="b">
        <f>IF(AND(N27=DATA!$D$40),DATA!$D$43,IF(AND(N27=DATA!$C$40),DATA!$C$43))</f>
        <v>0</v>
      </c>
      <c r="AC27" s="87" t="b">
        <f>IF(AND(O27=DATA!$D$40),DATA!$D$44,IF(AND(O27=DATA!$C$40),DATA!$C$44))</f>
        <v>0</v>
      </c>
      <c r="AD27" s="88">
        <f ca="1">IF(AND(DATEDIF(P27,TODAY(),"D")&lt;365*3),DATA!$D$46,IF(AND(365*3&lt;=DATEDIF(P27,TODAY(),"D"), DATEDIF(P27,TODAY(),"D")&lt;365*5),DATA!$D$47,IF(AND(365*5&lt;=DATEDIF(P27,TODAY(),"D"), DATEDIF(P27,TODAY(),"D")&lt;365*10),DATA!$D$48,IF(AND(365*10&lt;DATEDIF(P27,TODAY(),"D")),DATA!$D$49))))</f>
        <v>0</v>
      </c>
      <c r="AE27" s="88">
        <f>_xlfn.IFNA(VLOOKUP(R27,DATA!$F$40:$G$85,2,0),10)</f>
        <v>10</v>
      </c>
      <c r="AF27" s="89">
        <f t="shared" ca="1" si="1"/>
        <v>10</v>
      </c>
      <c r="AG27" s="78" t="str">
        <f ca="1">IF(AND(AF27&gt;=DATA!$C$55),"A",IF(AND(DATA!$C$55&gt;AF27,AF27&gt;=DATA!$C$56),"B",IF(AND(DATA!$C$56&gt;AF27,AF27&gt;=DATA!$C$57),"C",IF(AND(AF27&lt;DATA!$C$57),"D"))))</f>
        <v>D</v>
      </c>
    </row>
    <row r="28" spans="1:33" x14ac:dyDescent="0.15">
      <c r="A28" s="20" t="s">
        <v>549</v>
      </c>
      <c r="B28" s="18" t="s">
        <v>14</v>
      </c>
      <c r="C28" s="5" t="s">
        <v>23</v>
      </c>
      <c r="D28" s="18"/>
      <c r="E28" s="19" t="s">
        <v>56</v>
      </c>
      <c r="F28" s="20"/>
      <c r="G28" s="19" t="s">
        <v>65</v>
      </c>
      <c r="H28" s="20" t="s">
        <v>52</v>
      </c>
      <c r="I28" s="21">
        <v>10000</v>
      </c>
      <c r="J28" s="18" t="s">
        <v>63</v>
      </c>
      <c r="K28" s="20" t="s">
        <v>54</v>
      </c>
      <c r="L28" s="8"/>
      <c r="M28" s="8"/>
      <c r="N28" s="8"/>
      <c r="O28" s="11"/>
      <c r="P28" s="60"/>
      <c r="Q28" s="12" t="s">
        <v>772</v>
      </c>
      <c r="R28" s="12"/>
      <c r="S28" s="62"/>
      <c r="T28" s="6" t="s">
        <v>20</v>
      </c>
      <c r="U28" s="22">
        <v>258</v>
      </c>
      <c r="V28" s="23" t="s">
        <v>50</v>
      </c>
      <c r="W28" s="24"/>
      <c r="Z28" s="86" t="b">
        <f>IF(AND(L28=DATA!$D$40),DATA!$D$41,IF(AND(L28=DATA!$C$40),DATA!$C$41))</f>
        <v>0</v>
      </c>
      <c r="AA28" s="86" t="b">
        <f>IF(AND(M28=DATA!$D$40),DATA!$D$42,IF(AND(M28=DATA!$C$40),DATA!$C$42))</f>
        <v>0</v>
      </c>
      <c r="AB28" s="86" t="b">
        <f>IF(AND(N28=DATA!$D$40),DATA!$D$43,IF(AND(N28=DATA!$C$40),DATA!$C$43))</f>
        <v>0</v>
      </c>
      <c r="AC28" s="87" t="b">
        <f>IF(AND(O28=DATA!$D$40),DATA!$D$44,IF(AND(O28=DATA!$C$40),DATA!$C$44))</f>
        <v>0</v>
      </c>
      <c r="AD28" s="88">
        <f ca="1">IF(AND(DATEDIF(P28,TODAY(),"D")&lt;365*3),DATA!$D$46,IF(AND(365*3&lt;=DATEDIF(P28,TODAY(),"D"), DATEDIF(P28,TODAY(),"D")&lt;365*5),DATA!$D$47,IF(AND(365*5&lt;=DATEDIF(P28,TODAY(),"D"), DATEDIF(P28,TODAY(),"D")&lt;365*10),DATA!$D$48,IF(AND(365*10&lt;DATEDIF(P28,TODAY(),"D")),DATA!$D$49))))</f>
        <v>0</v>
      </c>
      <c r="AE28" s="88">
        <f>_xlfn.IFNA(VLOOKUP(R28,DATA!$F$40:$G$85,2,0),10)</f>
        <v>10</v>
      </c>
      <c r="AF28" s="89">
        <f t="shared" ca="1" si="1"/>
        <v>10</v>
      </c>
      <c r="AG28" s="78" t="str">
        <f ca="1">IF(AND(AF28&gt;=DATA!$C$55),"A",IF(AND(DATA!$C$55&gt;AF28,AF28&gt;=DATA!$C$56),"B",IF(AND(DATA!$C$56&gt;AF28,AF28&gt;=DATA!$C$57),"C",IF(AND(AF28&lt;DATA!$C$57),"D"))))</f>
        <v>D</v>
      </c>
    </row>
    <row r="29" spans="1:33" x14ac:dyDescent="0.15">
      <c r="A29" s="20" t="s">
        <v>556</v>
      </c>
      <c r="B29" s="18" t="s">
        <v>30</v>
      </c>
      <c r="C29" s="5" t="s">
        <v>38</v>
      </c>
      <c r="D29" s="18"/>
      <c r="E29" s="19" t="s">
        <v>56</v>
      </c>
      <c r="F29" s="20"/>
      <c r="G29" s="19" t="s">
        <v>61</v>
      </c>
      <c r="H29" s="20" t="s">
        <v>62</v>
      </c>
      <c r="I29" s="21">
        <v>11500</v>
      </c>
      <c r="J29" s="18" t="s">
        <v>63</v>
      </c>
      <c r="K29" s="20" t="s">
        <v>54</v>
      </c>
      <c r="L29" s="8"/>
      <c r="M29" s="8"/>
      <c r="N29" s="8"/>
      <c r="O29" s="11"/>
      <c r="P29" s="60"/>
      <c r="Q29" s="12" t="s">
        <v>772</v>
      </c>
      <c r="R29" s="12"/>
      <c r="S29" s="62"/>
      <c r="T29" s="6" t="s">
        <v>20</v>
      </c>
      <c r="U29" s="22">
        <v>2</v>
      </c>
      <c r="V29" s="23" t="s">
        <v>50</v>
      </c>
      <c r="W29" s="24"/>
      <c r="Z29" s="86" t="b">
        <f>IF(AND(L29=DATA!$D$40),DATA!$D$41,IF(AND(L29=DATA!$C$40),DATA!$C$41))</f>
        <v>0</v>
      </c>
      <c r="AA29" s="86" t="b">
        <f>IF(AND(M29=DATA!$D$40),DATA!$D$42,IF(AND(M29=DATA!$C$40),DATA!$C$42))</f>
        <v>0</v>
      </c>
      <c r="AB29" s="86" t="b">
        <f>IF(AND(N29=DATA!$D$40),DATA!$D$43,IF(AND(N29=DATA!$C$40),DATA!$C$43))</f>
        <v>0</v>
      </c>
      <c r="AC29" s="87" t="b">
        <f>IF(AND(O29=DATA!$D$40),DATA!$D$44,IF(AND(O29=DATA!$C$40),DATA!$C$44))</f>
        <v>0</v>
      </c>
      <c r="AD29" s="88">
        <f ca="1">IF(AND(DATEDIF(P29,TODAY(),"D")&lt;365*3),DATA!$D$46,IF(AND(365*3&lt;=DATEDIF(P29,TODAY(),"D"), DATEDIF(P29,TODAY(),"D")&lt;365*5),DATA!$D$47,IF(AND(365*5&lt;=DATEDIF(P29,TODAY(),"D"), DATEDIF(P29,TODAY(),"D")&lt;365*10),DATA!$D$48,IF(AND(365*10&lt;DATEDIF(P29,TODAY(),"D")),DATA!$D$49))))</f>
        <v>0</v>
      </c>
      <c r="AE29" s="88">
        <f>_xlfn.IFNA(VLOOKUP(R29,DATA!$F$40:$G$85,2,0),10)</f>
        <v>10</v>
      </c>
      <c r="AF29" s="89">
        <f t="shared" ca="1" si="1"/>
        <v>10</v>
      </c>
      <c r="AG29" s="78" t="str">
        <f ca="1">IF(AND(AF29&gt;=DATA!$C$55),"A",IF(AND(DATA!$C$55&gt;AF29,AF29&gt;=DATA!$C$56),"B",IF(AND(DATA!$C$56&gt;AF29,AF29&gt;=DATA!$C$57),"C",IF(AND(AF29&lt;DATA!$C$57),"D"))))</f>
        <v>D</v>
      </c>
    </row>
    <row r="30" spans="1:33" x14ac:dyDescent="0.15">
      <c r="A30" s="20" t="s">
        <v>550</v>
      </c>
      <c r="B30" s="18" t="s">
        <v>22</v>
      </c>
      <c r="C30" s="5" t="s">
        <v>23</v>
      </c>
      <c r="D30" s="18"/>
      <c r="E30" s="19" t="s">
        <v>56</v>
      </c>
      <c r="F30" s="20"/>
      <c r="G30" s="19" t="s">
        <v>65</v>
      </c>
      <c r="H30" s="20" t="s">
        <v>66</v>
      </c>
      <c r="I30" s="21">
        <v>8000</v>
      </c>
      <c r="J30" s="18" t="s">
        <v>63</v>
      </c>
      <c r="K30" s="20" t="s">
        <v>49</v>
      </c>
      <c r="L30" s="8"/>
      <c r="M30" s="8"/>
      <c r="N30" s="8"/>
      <c r="O30" s="11"/>
      <c r="P30" s="60"/>
      <c r="Q30" s="12" t="s">
        <v>772</v>
      </c>
      <c r="R30" s="12"/>
      <c r="S30" s="62"/>
      <c r="T30" s="6" t="s">
        <v>20</v>
      </c>
      <c r="U30" s="22">
        <v>729</v>
      </c>
      <c r="V30" s="23" t="s">
        <v>50</v>
      </c>
      <c r="W30" s="24"/>
      <c r="Z30" s="86" t="b">
        <f>IF(AND(L30=DATA!$D$40),DATA!$D$41,IF(AND(L30=DATA!$C$40),DATA!$C$41))</f>
        <v>0</v>
      </c>
      <c r="AA30" s="86" t="b">
        <f>IF(AND(M30=DATA!$D$40),DATA!$D$42,IF(AND(M30=DATA!$C$40),DATA!$C$42))</f>
        <v>0</v>
      </c>
      <c r="AB30" s="86" t="b">
        <f>IF(AND(N30=DATA!$D$40),DATA!$D$43,IF(AND(N30=DATA!$C$40),DATA!$C$43))</f>
        <v>0</v>
      </c>
      <c r="AC30" s="87" t="b">
        <f>IF(AND(O30=DATA!$D$40),DATA!$D$44,IF(AND(O30=DATA!$C$40),DATA!$C$44))</f>
        <v>0</v>
      </c>
      <c r="AD30" s="88">
        <f ca="1">IF(AND(DATEDIF(P30,TODAY(),"D")&lt;365*3),DATA!$D$46,IF(AND(365*3&lt;=DATEDIF(P30,TODAY(),"D"), DATEDIF(P30,TODAY(),"D")&lt;365*5),DATA!$D$47,IF(AND(365*5&lt;=DATEDIF(P30,TODAY(),"D"), DATEDIF(P30,TODAY(),"D")&lt;365*10),DATA!$D$48,IF(AND(365*10&lt;DATEDIF(P30,TODAY(),"D")),DATA!$D$49))))</f>
        <v>0</v>
      </c>
      <c r="AE30" s="88">
        <f>_xlfn.IFNA(VLOOKUP(R30,DATA!$F$40:$G$85,2,0),10)</f>
        <v>10</v>
      </c>
      <c r="AF30" s="89">
        <f t="shared" ca="1" si="1"/>
        <v>10</v>
      </c>
      <c r="AG30" s="78" t="str">
        <f ca="1">IF(AND(AF30&gt;=DATA!$C$55),"A",IF(AND(DATA!$C$55&gt;AF30,AF30&gt;=DATA!$C$56),"B",IF(AND(DATA!$C$56&gt;AF30,AF30&gt;=DATA!$C$57),"C",IF(AND(AF30&lt;DATA!$C$57),"D"))))</f>
        <v>D</v>
      </c>
    </row>
    <row r="31" spans="1:33" x14ac:dyDescent="0.15">
      <c r="A31" s="20" t="s">
        <v>556</v>
      </c>
      <c r="B31" s="18" t="s">
        <v>30</v>
      </c>
      <c r="C31" s="5" t="s">
        <v>31</v>
      </c>
      <c r="D31" s="18"/>
      <c r="E31" s="19" t="s">
        <v>56</v>
      </c>
      <c r="F31" s="20"/>
      <c r="G31" s="19" t="s">
        <v>65</v>
      </c>
      <c r="H31" s="20" t="s">
        <v>67</v>
      </c>
      <c r="I31" s="21">
        <v>8000</v>
      </c>
      <c r="J31" s="18" t="s">
        <v>26</v>
      </c>
      <c r="K31" s="20" t="s">
        <v>49</v>
      </c>
      <c r="L31" s="8"/>
      <c r="M31" s="8"/>
      <c r="N31" s="8"/>
      <c r="O31" s="11"/>
      <c r="P31" s="60"/>
      <c r="Q31" s="12" t="s">
        <v>772</v>
      </c>
      <c r="R31" s="12"/>
      <c r="S31" s="62"/>
      <c r="T31" s="6" t="s">
        <v>28</v>
      </c>
      <c r="U31" s="22">
        <v>47</v>
      </c>
      <c r="V31" s="23" t="s">
        <v>53</v>
      </c>
      <c r="W31" s="24"/>
      <c r="Z31" s="86" t="b">
        <f>IF(AND(L31=DATA!$D$40),DATA!$D$41,IF(AND(L31=DATA!$C$40),DATA!$C$41))</f>
        <v>0</v>
      </c>
      <c r="AA31" s="86" t="b">
        <f>IF(AND(M31=DATA!$D$40),DATA!$D$42,IF(AND(M31=DATA!$C$40),DATA!$C$42))</f>
        <v>0</v>
      </c>
      <c r="AB31" s="86" t="b">
        <f>IF(AND(N31=DATA!$D$40),DATA!$D$43,IF(AND(N31=DATA!$C$40),DATA!$C$43))</f>
        <v>0</v>
      </c>
      <c r="AC31" s="87" t="b">
        <f>IF(AND(O31=DATA!$D$40),DATA!$D$44,IF(AND(O31=DATA!$C$40),DATA!$C$44))</f>
        <v>0</v>
      </c>
      <c r="AD31" s="88">
        <f ca="1">IF(AND(DATEDIF(P31,TODAY(),"D")&lt;365*3),DATA!$D$46,IF(AND(365*3&lt;=DATEDIF(P31,TODAY(),"D"), DATEDIF(P31,TODAY(),"D")&lt;365*5),DATA!$D$47,IF(AND(365*5&lt;=DATEDIF(P31,TODAY(),"D"), DATEDIF(P31,TODAY(),"D")&lt;365*10),DATA!$D$48,IF(AND(365*10&lt;DATEDIF(P31,TODAY(),"D")),DATA!$D$49))))</f>
        <v>0</v>
      </c>
      <c r="AE31" s="88">
        <f>_xlfn.IFNA(VLOOKUP(R31,DATA!$F$40:$G$85,2,0),10)</f>
        <v>10</v>
      </c>
      <c r="AF31" s="89">
        <f t="shared" ca="1" si="1"/>
        <v>10</v>
      </c>
      <c r="AG31" s="78" t="str">
        <f ca="1">IF(AND(AF31&gt;=DATA!$C$55),"A",IF(AND(DATA!$C$55&gt;AF31,AF31&gt;=DATA!$C$56),"B",IF(AND(DATA!$C$56&gt;AF31,AF31&gt;=DATA!$C$57),"C",IF(AND(AF31&lt;DATA!$C$57),"D"))))</f>
        <v>D</v>
      </c>
    </row>
    <row r="32" spans="1:33" x14ac:dyDescent="0.15">
      <c r="A32" s="20" t="s">
        <v>556</v>
      </c>
      <c r="B32" s="18" t="s">
        <v>30</v>
      </c>
      <c r="C32" s="5" t="s">
        <v>23</v>
      </c>
      <c r="D32" s="18"/>
      <c r="E32" s="19" t="s">
        <v>56</v>
      </c>
      <c r="F32" s="20"/>
      <c r="G32" s="19" t="s">
        <v>64</v>
      </c>
      <c r="H32" s="20" t="s">
        <v>66</v>
      </c>
      <c r="I32" s="21">
        <v>10000</v>
      </c>
      <c r="J32" s="18" t="s">
        <v>18</v>
      </c>
      <c r="K32" s="20" t="s">
        <v>60</v>
      </c>
      <c r="L32" s="8"/>
      <c r="M32" s="8"/>
      <c r="N32" s="8"/>
      <c r="O32" s="11"/>
      <c r="P32" s="60"/>
      <c r="Q32" s="12" t="s">
        <v>772</v>
      </c>
      <c r="R32" s="12"/>
      <c r="S32" s="62"/>
      <c r="T32" s="6" t="s">
        <v>28</v>
      </c>
      <c r="U32" s="22">
        <v>301</v>
      </c>
      <c r="V32" s="23" t="s">
        <v>50</v>
      </c>
      <c r="W32" s="24"/>
      <c r="Z32" s="86" t="b">
        <f>IF(AND(L32=DATA!$D$40),DATA!$D$41,IF(AND(L32=DATA!$C$40),DATA!$C$41))</f>
        <v>0</v>
      </c>
      <c r="AA32" s="86" t="b">
        <f>IF(AND(M32=DATA!$D$40),DATA!$D$42,IF(AND(M32=DATA!$C$40),DATA!$C$42))</f>
        <v>0</v>
      </c>
      <c r="AB32" s="86" t="b">
        <f>IF(AND(N32=DATA!$D$40),DATA!$D$43,IF(AND(N32=DATA!$C$40),DATA!$C$43))</f>
        <v>0</v>
      </c>
      <c r="AC32" s="87" t="b">
        <f>IF(AND(O32=DATA!$D$40),DATA!$D$44,IF(AND(O32=DATA!$C$40),DATA!$C$44))</f>
        <v>0</v>
      </c>
      <c r="AD32" s="88">
        <f ca="1">IF(AND(DATEDIF(P32,TODAY(),"D")&lt;365*3),DATA!$D$46,IF(AND(365*3&lt;=DATEDIF(P32,TODAY(),"D"), DATEDIF(P32,TODAY(),"D")&lt;365*5),DATA!$D$47,IF(AND(365*5&lt;=DATEDIF(P32,TODAY(),"D"), DATEDIF(P32,TODAY(),"D")&lt;365*10),DATA!$D$48,IF(AND(365*10&lt;DATEDIF(P32,TODAY(),"D")),DATA!$D$49))))</f>
        <v>0</v>
      </c>
      <c r="AE32" s="88">
        <f>_xlfn.IFNA(VLOOKUP(R32,DATA!$F$40:$G$85,2,0),10)</f>
        <v>10</v>
      </c>
      <c r="AF32" s="89">
        <f t="shared" ca="1" si="1"/>
        <v>10</v>
      </c>
      <c r="AG32" s="78" t="str">
        <f ca="1">IF(AND(AF32&gt;=DATA!$C$55),"A",IF(AND(DATA!$C$55&gt;AF32,AF32&gt;=DATA!$C$56),"B",IF(AND(DATA!$C$56&gt;AF32,AF32&gt;=DATA!$C$57),"C",IF(AND(AF32&lt;DATA!$C$57),"D"))))</f>
        <v>D</v>
      </c>
    </row>
    <row r="33" spans="1:33" x14ac:dyDescent="0.15">
      <c r="A33" s="20" t="s">
        <v>556</v>
      </c>
      <c r="B33" s="18" t="s">
        <v>14</v>
      </c>
      <c r="C33" s="5" t="s">
        <v>23</v>
      </c>
      <c r="D33" s="18"/>
      <c r="E33" s="19" t="s">
        <v>56</v>
      </c>
      <c r="F33" s="20"/>
      <c r="G33" s="19" t="s">
        <v>61</v>
      </c>
      <c r="H33" s="20" t="s">
        <v>67</v>
      </c>
      <c r="I33" s="21">
        <v>11500</v>
      </c>
      <c r="J33" s="18" t="s">
        <v>18</v>
      </c>
      <c r="K33" s="20" t="s">
        <v>49</v>
      </c>
      <c r="L33" s="8"/>
      <c r="M33" s="8"/>
      <c r="N33" s="8"/>
      <c r="O33" s="11"/>
      <c r="P33" s="60"/>
      <c r="Q33" s="12" t="s">
        <v>772</v>
      </c>
      <c r="R33" s="12"/>
      <c r="S33" s="62"/>
      <c r="T33" s="6" t="s">
        <v>28</v>
      </c>
      <c r="U33" s="22">
        <v>1</v>
      </c>
      <c r="V33" s="23" t="s">
        <v>50</v>
      </c>
      <c r="W33" s="24"/>
      <c r="Z33" s="86" t="b">
        <f>IF(AND(L33=DATA!$D$40),DATA!$D$41,IF(AND(L33=DATA!$C$40),DATA!$C$41))</f>
        <v>0</v>
      </c>
      <c r="AA33" s="86" t="b">
        <f>IF(AND(M33=DATA!$D$40),DATA!$D$42,IF(AND(M33=DATA!$C$40),DATA!$C$42))</f>
        <v>0</v>
      </c>
      <c r="AB33" s="86" t="b">
        <f>IF(AND(N33=DATA!$D$40),DATA!$D$43,IF(AND(N33=DATA!$C$40),DATA!$C$43))</f>
        <v>0</v>
      </c>
      <c r="AC33" s="87" t="b">
        <f>IF(AND(O33=DATA!$D$40),DATA!$D$44,IF(AND(O33=DATA!$C$40),DATA!$C$44))</f>
        <v>0</v>
      </c>
      <c r="AD33" s="88">
        <f ca="1">IF(AND(DATEDIF(P33,TODAY(),"D")&lt;365*3),DATA!$D$46,IF(AND(365*3&lt;=DATEDIF(P33,TODAY(),"D"), DATEDIF(P33,TODAY(),"D")&lt;365*5),DATA!$D$47,IF(AND(365*5&lt;=DATEDIF(P33,TODAY(),"D"), DATEDIF(P33,TODAY(),"D")&lt;365*10),DATA!$D$48,IF(AND(365*10&lt;DATEDIF(P33,TODAY(),"D")),DATA!$D$49))))</f>
        <v>0</v>
      </c>
      <c r="AE33" s="88">
        <f>_xlfn.IFNA(VLOOKUP(R33,DATA!$F$40:$G$85,2,0),10)</f>
        <v>10</v>
      </c>
      <c r="AF33" s="89">
        <f t="shared" ca="1" si="1"/>
        <v>10</v>
      </c>
      <c r="AG33" s="78" t="str">
        <f ca="1">IF(AND(AF33&gt;=DATA!$C$55),"A",IF(AND(DATA!$C$55&gt;AF33,AF33&gt;=DATA!$C$56),"B",IF(AND(DATA!$C$56&gt;AF33,AF33&gt;=DATA!$C$57),"C",IF(AND(AF33&lt;DATA!$C$57),"D"))))</f>
        <v>D</v>
      </c>
    </row>
    <row r="34" spans="1:33" x14ac:dyDescent="0.15">
      <c r="A34" s="20" t="s">
        <v>550</v>
      </c>
      <c r="B34" s="18" t="s">
        <v>30</v>
      </c>
      <c r="C34" s="5" t="s">
        <v>31</v>
      </c>
      <c r="D34" s="18"/>
      <c r="E34" s="19" t="s">
        <v>56</v>
      </c>
      <c r="F34" s="20"/>
      <c r="G34" s="19" t="s">
        <v>64</v>
      </c>
      <c r="H34" s="20" t="s">
        <v>57</v>
      </c>
      <c r="I34" s="21">
        <v>8000</v>
      </c>
      <c r="J34" s="18" t="s">
        <v>63</v>
      </c>
      <c r="K34" s="20" t="s">
        <v>60</v>
      </c>
      <c r="L34" s="8"/>
      <c r="M34" s="8"/>
      <c r="N34" s="8"/>
      <c r="O34" s="11"/>
      <c r="P34" s="60"/>
      <c r="Q34" s="12" t="s">
        <v>772</v>
      </c>
      <c r="R34" s="12"/>
      <c r="S34" s="62"/>
      <c r="T34" s="6" t="s">
        <v>20</v>
      </c>
      <c r="U34" s="22">
        <v>279</v>
      </c>
      <c r="V34" s="23" t="s">
        <v>68</v>
      </c>
      <c r="W34" s="24"/>
      <c r="Z34" s="86" t="b">
        <f>IF(AND(L34=DATA!$D$40),DATA!$D$41,IF(AND(L34=DATA!$C$40),DATA!$C$41))</f>
        <v>0</v>
      </c>
      <c r="AA34" s="86" t="b">
        <f>IF(AND(M34=DATA!$D$40),DATA!$D$42,IF(AND(M34=DATA!$C$40),DATA!$C$42))</f>
        <v>0</v>
      </c>
      <c r="AB34" s="86" t="b">
        <f>IF(AND(N34=DATA!$D$40),DATA!$D$43,IF(AND(N34=DATA!$C$40),DATA!$C$43))</f>
        <v>0</v>
      </c>
      <c r="AC34" s="87" t="b">
        <f>IF(AND(O34=DATA!$D$40),DATA!$D$44,IF(AND(O34=DATA!$C$40),DATA!$C$44))</f>
        <v>0</v>
      </c>
      <c r="AD34" s="88">
        <f ca="1">IF(AND(DATEDIF(P34,TODAY(),"D")&lt;365*3),DATA!$D$46,IF(AND(365*3&lt;=DATEDIF(P34,TODAY(),"D"), DATEDIF(P34,TODAY(),"D")&lt;365*5),DATA!$D$47,IF(AND(365*5&lt;=DATEDIF(P34,TODAY(),"D"), DATEDIF(P34,TODAY(),"D")&lt;365*10),DATA!$D$48,IF(AND(365*10&lt;DATEDIF(P34,TODAY(),"D")),DATA!$D$49))))</f>
        <v>0</v>
      </c>
      <c r="AE34" s="88">
        <f>_xlfn.IFNA(VLOOKUP(R34,DATA!$F$40:$G$85,2,0),10)</f>
        <v>10</v>
      </c>
      <c r="AF34" s="89">
        <f t="shared" ca="1" si="1"/>
        <v>10</v>
      </c>
      <c r="AG34" s="78" t="str">
        <f ca="1">IF(AND(AF34&gt;=DATA!$C$55),"A",IF(AND(DATA!$C$55&gt;AF34,AF34&gt;=DATA!$C$56),"B",IF(AND(DATA!$C$56&gt;AF34,AF34&gt;=DATA!$C$57),"C",IF(AND(AF34&lt;DATA!$C$57),"D"))))</f>
        <v>D</v>
      </c>
    </row>
    <row r="35" spans="1:33" x14ac:dyDescent="0.15">
      <c r="A35" s="20" t="s">
        <v>550</v>
      </c>
      <c r="B35" s="18" t="s">
        <v>14</v>
      </c>
      <c r="C35" s="5" t="s">
        <v>38</v>
      </c>
      <c r="D35" s="18"/>
      <c r="E35" s="19" t="s">
        <v>56</v>
      </c>
      <c r="F35" s="20"/>
      <c r="G35" s="19" t="s">
        <v>65</v>
      </c>
      <c r="H35" s="20" t="s">
        <v>69</v>
      </c>
      <c r="I35" s="21">
        <v>8000</v>
      </c>
      <c r="J35" s="18" t="s">
        <v>26</v>
      </c>
      <c r="K35" s="20" t="s">
        <v>54</v>
      </c>
      <c r="L35" s="8"/>
      <c r="M35" s="8"/>
      <c r="N35" s="8"/>
      <c r="O35" s="11"/>
      <c r="P35" s="60"/>
      <c r="Q35" s="12" t="s">
        <v>772</v>
      </c>
      <c r="R35" s="12"/>
      <c r="S35" s="62"/>
      <c r="T35" s="6" t="s">
        <v>20</v>
      </c>
      <c r="U35" s="22">
        <v>4</v>
      </c>
      <c r="V35" s="23" t="s">
        <v>68</v>
      </c>
      <c r="W35" s="24"/>
      <c r="Z35" s="86" t="b">
        <f>IF(AND(L35=DATA!$D$40),DATA!$D$41,IF(AND(L35=DATA!$C$40),DATA!$C$41))</f>
        <v>0</v>
      </c>
      <c r="AA35" s="86" t="b">
        <f>IF(AND(M35=DATA!$D$40),DATA!$D$42,IF(AND(M35=DATA!$C$40),DATA!$C$42))</f>
        <v>0</v>
      </c>
      <c r="AB35" s="86" t="b">
        <f>IF(AND(N35=DATA!$D$40),DATA!$D$43,IF(AND(N35=DATA!$C$40),DATA!$C$43))</f>
        <v>0</v>
      </c>
      <c r="AC35" s="87" t="b">
        <f>IF(AND(O35=DATA!$D$40),DATA!$D$44,IF(AND(O35=DATA!$C$40),DATA!$C$44))</f>
        <v>0</v>
      </c>
      <c r="AD35" s="88">
        <f ca="1">IF(AND(DATEDIF(P35,TODAY(),"D")&lt;365*3),DATA!$D$46,IF(AND(365*3&lt;=DATEDIF(P35,TODAY(),"D"), DATEDIF(P35,TODAY(),"D")&lt;365*5),DATA!$D$47,IF(AND(365*5&lt;=DATEDIF(P35,TODAY(),"D"), DATEDIF(P35,TODAY(),"D")&lt;365*10),DATA!$D$48,IF(AND(365*10&lt;DATEDIF(P35,TODAY(),"D")),DATA!$D$49))))</f>
        <v>0</v>
      </c>
      <c r="AE35" s="88">
        <f>_xlfn.IFNA(VLOOKUP(R35,DATA!$F$40:$G$85,2,0),10)</f>
        <v>10</v>
      </c>
      <c r="AF35" s="89">
        <f t="shared" ca="1" si="1"/>
        <v>10</v>
      </c>
      <c r="AG35" s="78" t="str">
        <f ca="1">IF(AND(AF35&gt;=DATA!$C$55),"A",IF(AND(DATA!$C$55&gt;AF35,AF35&gt;=DATA!$C$56),"B",IF(AND(DATA!$C$56&gt;AF35,AF35&gt;=DATA!$C$57),"C",IF(AND(AF35&lt;DATA!$C$57),"D"))))</f>
        <v>D</v>
      </c>
    </row>
    <row r="36" spans="1:33" x14ac:dyDescent="0.15">
      <c r="A36" s="20" t="s">
        <v>557</v>
      </c>
      <c r="B36" s="18" t="s">
        <v>22</v>
      </c>
      <c r="C36" s="5" t="s">
        <v>23</v>
      </c>
      <c r="D36" s="18"/>
      <c r="E36" s="19" t="s">
        <v>56</v>
      </c>
      <c r="F36" s="20"/>
      <c r="G36" s="19" t="s">
        <v>64</v>
      </c>
      <c r="H36" s="20" t="s">
        <v>69</v>
      </c>
      <c r="I36" s="21">
        <v>10000</v>
      </c>
      <c r="J36" s="18" t="s">
        <v>63</v>
      </c>
      <c r="K36" s="20" t="s">
        <v>49</v>
      </c>
      <c r="L36" s="8"/>
      <c r="M36" s="8"/>
      <c r="N36" s="8"/>
      <c r="O36" s="11"/>
      <c r="P36" s="60"/>
      <c r="Q36" s="12" t="s">
        <v>772</v>
      </c>
      <c r="R36" s="12"/>
      <c r="S36" s="62"/>
      <c r="T36" s="6" t="s">
        <v>20</v>
      </c>
      <c r="U36" s="22">
        <v>3</v>
      </c>
      <c r="V36" s="23" t="s">
        <v>68</v>
      </c>
      <c r="W36" s="24"/>
      <c r="Z36" s="86" t="b">
        <f>IF(AND(L36=DATA!$D$40),DATA!$D$41,IF(AND(L36=DATA!$C$40),DATA!$C$41))</f>
        <v>0</v>
      </c>
      <c r="AA36" s="86" t="b">
        <f>IF(AND(M36=DATA!$D$40),DATA!$D$42,IF(AND(M36=DATA!$C$40),DATA!$C$42))</f>
        <v>0</v>
      </c>
      <c r="AB36" s="86" t="b">
        <f>IF(AND(N36=DATA!$D$40),DATA!$D$43,IF(AND(N36=DATA!$C$40),DATA!$C$43))</f>
        <v>0</v>
      </c>
      <c r="AC36" s="87" t="b">
        <f>IF(AND(O36=DATA!$D$40),DATA!$D$44,IF(AND(O36=DATA!$C$40),DATA!$C$44))</f>
        <v>0</v>
      </c>
      <c r="AD36" s="88">
        <f ca="1">IF(AND(DATEDIF(P36,TODAY(),"D")&lt;365*3),DATA!$D$46,IF(AND(365*3&lt;=DATEDIF(P36,TODAY(),"D"), DATEDIF(P36,TODAY(),"D")&lt;365*5),DATA!$D$47,IF(AND(365*5&lt;=DATEDIF(P36,TODAY(),"D"), DATEDIF(P36,TODAY(),"D")&lt;365*10),DATA!$D$48,IF(AND(365*10&lt;DATEDIF(P36,TODAY(),"D")),DATA!$D$49))))</f>
        <v>0</v>
      </c>
      <c r="AE36" s="88">
        <f>_xlfn.IFNA(VLOOKUP(R36,DATA!$F$40:$G$85,2,0),10)</f>
        <v>10</v>
      </c>
      <c r="AF36" s="89">
        <f t="shared" ca="1" si="1"/>
        <v>10</v>
      </c>
      <c r="AG36" s="78" t="str">
        <f ca="1">IF(AND(AF36&gt;=DATA!$C$55),"A",IF(AND(DATA!$C$55&gt;AF36,AF36&gt;=DATA!$C$56),"B",IF(AND(DATA!$C$56&gt;AF36,AF36&gt;=DATA!$C$57),"C",IF(AND(AF36&lt;DATA!$C$57),"D"))))</f>
        <v>D</v>
      </c>
    </row>
    <row r="37" spans="1:33" x14ac:dyDescent="0.15">
      <c r="A37" s="20" t="s">
        <v>550</v>
      </c>
      <c r="B37" s="18" t="s">
        <v>30</v>
      </c>
      <c r="C37" s="5" t="s">
        <v>23</v>
      </c>
      <c r="D37" s="18"/>
      <c r="E37" s="19" t="s">
        <v>56</v>
      </c>
      <c r="F37" s="20"/>
      <c r="G37" s="19" t="s">
        <v>70</v>
      </c>
      <c r="H37" s="20" t="s">
        <v>48</v>
      </c>
      <c r="I37" s="21">
        <v>5700</v>
      </c>
      <c r="J37" s="18" t="s">
        <v>18</v>
      </c>
      <c r="K37" s="20" t="s">
        <v>54</v>
      </c>
      <c r="L37" s="8"/>
      <c r="M37" s="8"/>
      <c r="N37" s="8"/>
      <c r="O37" s="11"/>
      <c r="P37" s="60"/>
      <c r="Q37" s="12" t="s">
        <v>772</v>
      </c>
      <c r="R37" s="12"/>
      <c r="S37" s="62"/>
      <c r="T37" s="6" t="s">
        <v>34</v>
      </c>
      <c r="U37" s="22">
        <v>1</v>
      </c>
      <c r="V37" s="23" t="s">
        <v>71</v>
      </c>
      <c r="W37" s="24"/>
      <c r="Z37" s="86" t="b">
        <f>IF(AND(L37=DATA!$D$40),DATA!$D$41,IF(AND(L37=DATA!$C$40),DATA!$C$41))</f>
        <v>0</v>
      </c>
      <c r="AA37" s="86" t="b">
        <f>IF(AND(M37=DATA!$D$40),DATA!$D$42,IF(AND(M37=DATA!$C$40),DATA!$C$42))</f>
        <v>0</v>
      </c>
      <c r="AB37" s="86" t="b">
        <f>IF(AND(N37=DATA!$D$40),DATA!$D$43,IF(AND(N37=DATA!$C$40),DATA!$C$43))</f>
        <v>0</v>
      </c>
      <c r="AC37" s="87" t="b">
        <f>IF(AND(O37=DATA!$D$40),DATA!$D$44,IF(AND(O37=DATA!$C$40),DATA!$C$44))</f>
        <v>0</v>
      </c>
      <c r="AD37" s="88">
        <f ca="1">IF(AND(DATEDIF(P37,TODAY(),"D")&lt;365*3),DATA!$D$46,IF(AND(365*3&lt;=DATEDIF(P37,TODAY(),"D"), DATEDIF(P37,TODAY(),"D")&lt;365*5),DATA!$D$47,IF(AND(365*5&lt;=DATEDIF(P37,TODAY(),"D"), DATEDIF(P37,TODAY(),"D")&lt;365*10),DATA!$D$48,IF(AND(365*10&lt;DATEDIF(P37,TODAY(),"D")),DATA!$D$49))))</f>
        <v>0</v>
      </c>
      <c r="AE37" s="88">
        <f>_xlfn.IFNA(VLOOKUP(R37,DATA!$F$40:$G$85,2,0),10)</f>
        <v>10</v>
      </c>
      <c r="AF37" s="89">
        <f t="shared" ca="1" si="1"/>
        <v>10</v>
      </c>
      <c r="AG37" s="78" t="str">
        <f ca="1">IF(AND(AF37&gt;=DATA!$C$55),"A",IF(AND(DATA!$C$55&gt;AF37,AF37&gt;=DATA!$C$56),"B",IF(AND(DATA!$C$56&gt;AF37,AF37&gt;=DATA!$C$57),"C",IF(AND(AF37&lt;DATA!$C$57),"D"))))</f>
        <v>D</v>
      </c>
    </row>
    <row r="38" spans="1:33" x14ac:dyDescent="0.15">
      <c r="A38" s="20" t="s">
        <v>557</v>
      </c>
      <c r="B38" s="18" t="s">
        <v>14</v>
      </c>
      <c r="C38" s="5" t="s">
        <v>31</v>
      </c>
      <c r="D38" s="18"/>
      <c r="E38" s="19" t="s">
        <v>56</v>
      </c>
      <c r="F38" s="20"/>
      <c r="G38" s="19" t="s">
        <v>72</v>
      </c>
      <c r="H38" s="20" t="s">
        <v>52</v>
      </c>
      <c r="I38" s="21">
        <v>6000</v>
      </c>
      <c r="J38" s="18" t="s">
        <v>18</v>
      </c>
      <c r="K38" s="20" t="s">
        <v>54</v>
      </c>
      <c r="L38" s="8"/>
      <c r="M38" s="8"/>
      <c r="N38" s="8"/>
      <c r="O38" s="11"/>
      <c r="P38" s="60"/>
      <c r="Q38" s="12" t="s">
        <v>772</v>
      </c>
      <c r="R38" s="12"/>
      <c r="S38" s="62"/>
      <c r="T38" s="6" t="s">
        <v>20</v>
      </c>
      <c r="U38" s="22">
        <v>107</v>
      </c>
      <c r="V38" s="23" t="s">
        <v>73</v>
      </c>
      <c r="W38" s="24"/>
      <c r="Z38" s="86" t="b">
        <f>IF(AND(L38=DATA!$D$40),DATA!$D$41,IF(AND(L38=DATA!$C$40),DATA!$C$41))</f>
        <v>0</v>
      </c>
      <c r="AA38" s="86" t="b">
        <f>IF(AND(M38=DATA!$D$40),DATA!$D$42,IF(AND(M38=DATA!$C$40),DATA!$C$42))</f>
        <v>0</v>
      </c>
      <c r="AB38" s="86" t="b">
        <f>IF(AND(N38=DATA!$D$40),DATA!$D$43,IF(AND(N38=DATA!$C$40),DATA!$C$43))</f>
        <v>0</v>
      </c>
      <c r="AC38" s="87" t="b">
        <f>IF(AND(O38=DATA!$D$40),DATA!$D$44,IF(AND(O38=DATA!$C$40),DATA!$C$44))</f>
        <v>0</v>
      </c>
      <c r="AD38" s="88">
        <f ca="1">IF(AND(DATEDIF(P38,TODAY(),"D")&lt;365*3),DATA!$D$46,IF(AND(365*3&lt;=DATEDIF(P38,TODAY(),"D"), DATEDIF(P38,TODAY(),"D")&lt;365*5),DATA!$D$47,IF(AND(365*5&lt;=DATEDIF(P38,TODAY(),"D"), DATEDIF(P38,TODAY(),"D")&lt;365*10),DATA!$D$48,IF(AND(365*10&lt;DATEDIF(P38,TODAY(),"D")),DATA!$D$49))))</f>
        <v>0</v>
      </c>
      <c r="AE38" s="88">
        <f>_xlfn.IFNA(VLOOKUP(R38,DATA!$F$40:$G$85,2,0),10)</f>
        <v>10</v>
      </c>
      <c r="AF38" s="89">
        <f t="shared" ca="1" si="1"/>
        <v>10</v>
      </c>
      <c r="AG38" s="78" t="str">
        <f ca="1">IF(AND(AF38&gt;=DATA!$C$55),"A",IF(AND(DATA!$C$55&gt;AF38,AF38&gt;=DATA!$C$56),"B",IF(AND(DATA!$C$56&gt;AF38,AF38&gt;=DATA!$C$57),"C",IF(AND(AF38&lt;DATA!$C$57),"D"))))</f>
        <v>D</v>
      </c>
    </row>
    <row r="39" spans="1:33" x14ac:dyDescent="0.15">
      <c r="A39" s="20" t="s">
        <v>556</v>
      </c>
      <c r="B39" s="18" t="s">
        <v>14</v>
      </c>
      <c r="C39" s="5" t="s">
        <v>31</v>
      </c>
      <c r="D39" s="18"/>
      <c r="E39" s="19" t="s">
        <v>56</v>
      </c>
      <c r="F39" s="20"/>
      <c r="G39" s="19" t="s">
        <v>72</v>
      </c>
      <c r="H39" s="20" t="s">
        <v>62</v>
      </c>
      <c r="I39" s="21">
        <v>8000</v>
      </c>
      <c r="J39" s="18" t="s">
        <v>18</v>
      </c>
      <c r="K39" s="20" t="s">
        <v>54</v>
      </c>
      <c r="L39" s="8"/>
      <c r="M39" s="8"/>
      <c r="N39" s="8"/>
      <c r="O39" s="11"/>
      <c r="P39" s="60"/>
      <c r="Q39" s="12" t="s">
        <v>772</v>
      </c>
      <c r="R39" s="12"/>
      <c r="S39" s="62"/>
      <c r="T39" s="6" t="s">
        <v>28</v>
      </c>
      <c r="U39" s="22">
        <v>1260</v>
      </c>
      <c r="V39" s="23" t="s">
        <v>71</v>
      </c>
      <c r="W39" s="24"/>
      <c r="Z39" s="86" t="b">
        <f>IF(AND(L39=DATA!$D$40),DATA!$D$41,IF(AND(L39=DATA!$C$40),DATA!$C$41))</f>
        <v>0</v>
      </c>
      <c r="AA39" s="86" t="b">
        <f>IF(AND(M39=DATA!$D$40),DATA!$D$42,IF(AND(M39=DATA!$C$40),DATA!$C$42))</f>
        <v>0</v>
      </c>
      <c r="AB39" s="86" t="b">
        <f>IF(AND(N39=DATA!$D$40),DATA!$D$43,IF(AND(N39=DATA!$C$40),DATA!$C$43))</f>
        <v>0</v>
      </c>
      <c r="AC39" s="87" t="b">
        <f>IF(AND(O39=DATA!$D$40),DATA!$D$44,IF(AND(O39=DATA!$C$40),DATA!$C$44))</f>
        <v>0</v>
      </c>
      <c r="AD39" s="88">
        <f ca="1">IF(AND(DATEDIF(P39,TODAY(),"D")&lt;365*3),DATA!$D$46,IF(AND(365*3&lt;=DATEDIF(P39,TODAY(),"D"), DATEDIF(P39,TODAY(),"D")&lt;365*5),DATA!$D$47,IF(AND(365*5&lt;=DATEDIF(P39,TODAY(),"D"), DATEDIF(P39,TODAY(),"D")&lt;365*10),DATA!$D$48,IF(AND(365*10&lt;DATEDIF(P39,TODAY(),"D")),DATA!$D$49))))</f>
        <v>0</v>
      </c>
      <c r="AE39" s="88">
        <f>_xlfn.IFNA(VLOOKUP(R39,DATA!$F$40:$G$85,2,0),10)</f>
        <v>10</v>
      </c>
      <c r="AF39" s="89">
        <f t="shared" ca="1" si="1"/>
        <v>10</v>
      </c>
      <c r="AG39" s="78" t="str">
        <f ca="1">IF(AND(AF39&gt;=DATA!$C$55),"A",IF(AND(DATA!$C$55&gt;AF39,AF39&gt;=DATA!$C$56),"B",IF(AND(DATA!$C$56&gt;AF39,AF39&gt;=DATA!$C$57),"C",IF(AND(AF39&lt;DATA!$C$57),"D"))))</f>
        <v>D</v>
      </c>
    </row>
    <row r="40" spans="1:33" x14ac:dyDescent="0.15">
      <c r="A40" s="20" t="s">
        <v>550</v>
      </c>
      <c r="B40" s="18" t="s">
        <v>30</v>
      </c>
      <c r="C40" s="5" t="s">
        <v>31</v>
      </c>
      <c r="D40" s="18"/>
      <c r="E40" s="19" t="s">
        <v>56</v>
      </c>
      <c r="F40" s="20"/>
      <c r="G40" s="19" t="s">
        <v>74</v>
      </c>
      <c r="H40" s="20" t="s">
        <v>52</v>
      </c>
      <c r="I40" s="21">
        <v>10000</v>
      </c>
      <c r="J40" s="18" t="s">
        <v>18</v>
      </c>
      <c r="K40" s="20" t="s">
        <v>49</v>
      </c>
      <c r="L40" s="8"/>
      <c r="M40" s="8"/>
      <c r="N40" s="8"/>
      <c r="O40" s="11"/>
      <c r="P40" s="60"/>
      <c r="Q40" s="12" t="s">
        <v>772</v>
      </c>
      <c r="R40" s="12"/>
      <c r="S40" s="62"/>
      <c r="T40" s="6" t="s">
        <v>28</v>
      </c>
      <c r="U40" s="22">
        <v>630</v>
      </c>
      <c r="V40" s="23" t="s">
        <v>71</v>
      </c>
      <c r="W40" s="24"/>
      <c r="Z40" s="86" t="b">
        <f>IF(AND(L40=DATA!$D$40),DATA!$D$41,IF(AND(L40=DATA!$C$40),DATA!$C$41))</f>
        <v>0</v>
      </c>
      <c r="AA40" s="86" t="b">
        <f>IF(AND(M40=DATA!$D$40),DATA!$D$42,IF(AND(M40=DATA!$C$40),DATA!$C$42))</f>
        <v>0</v>
      </c>
      <c r="AB40" s="86" t="b">
        <f>IF(AND(N40=DATA!$D$40),DATA!$D$43,IF(AND(N40=DATA!$C$40),DATA!$C$43))</f>
        <v>0</v>
      </c>
      <c r="AC40" s="87" t="b">
        <f>IF(AND(O40=DATA!$D$40),DATA!$D$44,IF(AND(O40=DATA!$C$40),DATA!$C$44))</f>
        <v>0</v>
      </c>
      <c r="AD40" s="88">
        <f ca="1">IF(AND(DATEDIF(P40,TODAY(),"D")&lt;365*3),DATA!$D$46,IF(AND(365*3&lt;=DATEDIF(P40,TODAY(),"D"), DATEDIF(P40,TODAY(),"D")&lt;365*5),DATA!$D$47,IF(AND(365*5&lt;=DATEDIF(P40,TODAY(),"D"), DATEDIF(P40,TODAY(),"D")&lt;365*10),DATA!$D$48,IF(AND(365*10&lt;DATEDIF(P40,TODAY(),"D")),DATA!$D$49))))</f>
        <v>0</v>
      </c>
      <c r="AE40" s="88">
        <f>_xlfn.IFNA(VLOOKUP(R40,DATA!$F$40:$G$85,2,0),10)</f>
        <v>10</v>
      </c>
      <c r="AF40" s="89">
        <f t="shared" ca="1" si="1"/>
        <v>10</v>
      </c>
      <c r="AG40" s="78" t="str">
        <f ca="1">IF(AND(AF40&gt;=DATA!$C$55),"A",IF(AND(DATA!$C$55&gt;AF40,AF40&gt;=DATA!$C$56),"B",IF(AND(DATA!$C$56&gt;AF40,AF40&gt;=DATA!$C$57),"C",IF(AND(AF40&lt;DATA!$C$57),"D"))))</f>
        <v>D</v>
      </c>
    </row>
    <row r="41" spans="1:33" x14ac:dyDescent="0.15">
      <c r="A41" s="20" t="s">
        <v>550</v>
      </c>
      <c r="B41" s="18" t="s">
        <v>22</v>
      </c>
      <c r="C41" s="5" t="s">
        <v>31</v>
      </c>
      <c r="D41" s="18"/>
      <c r="E41" s="19" t="s">
        <v>56</v>
      </c>
      <c r="F41" s="20"/>
      <c r="G41" s="19" t="s">
        <v>72</v>
      </c>
      <c r="H41" s="20" t="s">
        <v>75</v>
      </c>
      <c r="I41" s="21">
        <v>6000</v>
      </c>
      <c r="J41" s="18" t="s">
        <v>26</v>
      </c>
      <c r="K41" s="20" t="s">
        <v>54</v>
      </c>
      <c r="L41" s="8"/>
      <c r="M41" s="8"/>
      <c r="N41" s="8"/>
      <c r="O41" s="11"/>
      <c r="P41" s="60"/>
      <c r="Q41" s="12" t="s">
        <v>772</v>
      </c>
      <c r="R41" s="12"/>
      <c r="S41" s="62"/>
      <c r="T41" s="6" t="s">
        <v>34</v>
      </c>
      <c r="U41" s="22">
        <v>8</v>
      </c>
      <c r="V41" s="23" t="s">
        <v>73</v>
      </c>
      <c r="W41" s="24"/>
      <c r="Z41" s="86" t="b">
        <f>IF(AND(L41=DATA!$D$40),DATA!$D$41,IF(AND(L41=DATA!$C$40),DATA!$C$41))</f>
        <v>0</v>
      </c>
      <c r="AA41" s="86" t="b">
        <f>IF(AND(M41=DATA!$D$40),DATA!$D$42,IF(AND(M41=DATA!$C$40),DATA!$C$42))</f>
        <v>0</v>
      </c>
      <c r="AB41" s="86" t="b">
        <f>IF(AND(N41=DATA!$D$40),DATA!$D$43,IF(AND(N41=DATA!$C$40),DATA!$C$43))</f>
        <v>0</v>
      </c>
      <c r="AC41" s="87" t="b">
        <f>IF(AND(O41=DATA!$D$40),DATA!$D$44,IF(AND(O41=DATA!$C$40),DATA!$C$44))</f>
        <v>0</v>
      </c>
      <c r="AD41" s="88">
        <f ca="1">IF(AND(DATEDIF(P41,TODAY(),"D")&lt;365*3),DATA!$D$46,IF(AND(365*3&lt;=DATEDIF(P41,TODAY(),"D"), DATEDIF(P41,TODAY(),"D")&lt;365*5),DATA!$D$47,IF(AND(365*5&lt;=DATEDIF(P41,TODAY(),"D"), DATEDIF(P41,TODAY(),"D")&lt;365*10),DATA!$D$48,IF(AND(365*10&lt;DATEDIF(P41,TODAY(),"D")),DATA!$D$49))))</f>
        <v>0</v>
      </c>
      <c r="AE41" s="88">
        <f>_xlfn.IFNA(VLOOKUP(R41,DATA!$F$40:$G$85,2,0),10)</f>
        <v>10</v>
      </c>
      <c r="AF41" s="89">
        <f t="shared" ca="1" si="1"/>
        <v>10</v>
      </c>
      <c r="AG41" s="78" t="str">
        <f ca="1">IF(AND(AF41&gt;=DATA!$C$55),"A",IF(AND(DATA!$C$55&gt;AF41,AF41&gt;=DATA!$C$56),"B",IF(AND(DATA!$C$56&gt;AF41,AF41&gt;=DATA!$C$57),"C",IF(AND(AF41&lt;DATA!$C$57),"D"))))</f>
        <v>D</v>
      </c>
    </row>
    <row r="42" spans="1:33" x14ac:dyDescent="0.15">
      <c r="A42" s="20" t="s">
        <v>556</v>
      </c>
      <c r="B42" s="18" t="s">
        <v>30</v>
      </c>
      <c r="C42" s="5" t="s">
        <v>38</v>
      </c>
      <c r="D42" s="18"/>
      <c r="E42" s="19" t="s">
        <v>56</v>
      </c>
      <c r="F42" s="20"/>
      <c r="G42" s="19" t="s">
        <v>74</v>
      </c>
      <c r="H42" s="20" t="s">
        <v>75</v>
      </c>
      <c r="I42" s="21">
        <v>8000</v>
      </c>
      <c r="J42" s="18" t="s">
        <v>63</v>
      </c>
      <c r="K42" s="20" t="s">
        <v>49</v>
      </c>
      <c r="L42" s="8"/>
      <c r="M42" s="8"/>
      <c r="N42" s="8"/>
      <c r="O42" s="11"/>
      <c r="P42" s="60"/>
      <c r="Q42" s="12" t="s">
        <v>772</v>
      </c>
      <c r="R42" s="12"/>
      <c r="S42" s="62"/>
      <c r="T42" s="6" t="s">
        <v>20</v>
      </c>
      <c r="U42" s="22">
        <v>154</v>
      </c>
      <c r="V42" s="23" t="s">
        <v>73</v>
      </c>
      <c r="W42" s="24"/>
      <c r="Z42" s="86" t="b">
        <f>IF(AND(L42=DATA!$D$40),DATA!$D$41,IF(AND(L42=DATA!$C$40),DATA!$C$41))</f>
        <v>0</v>
      </c>
      <c r="AA42" s="86" t="b">
        <f>IF(AND(M42=DATA!$D$40),DATA!$D$42,IF(AND(M42=DATA!$C$40),DATA!$C$42))</f>
        <v>0</v>
      </c>
      <c r="AB42" s="86" t="b">
        <f>IF(AND(N42=DATA!$D$40),DATA!$D$43,IF(AND(N42=DATA!$C$40),DATA!$C$43))</f>
        <v>0</v>
      </c>
      <c r="AC42" s="87" t="b">
        <f>IF(AND(O42=DATA!$D$40),DATA!$D$44,IF(AND(O42=DATA!$C$40),DATA!$C$44))</f>
        <v>0</v>
      </c>
      <c r="AD42" s="88">
        <f ca="1">IF(AND(DATEDIF(P42,TODAY(),"D")&lt;365*3),DATA!$D$46,IF(AND(365*3&lt;=DATEDIF(P42,TODAY(),"D"), DATEDIF(P42,TODAY(),"D")&lt;365*5),DATA!$D$47,IF(AND(365*5&lt;=DATEDIF(P42,TODAY(),"D"), DATEDIF(P42,TODAY(),"D")&lt;365*10),DATA!$D$48,IF(AND(365*10&lt;DATEDIF(P42,TODAY(),"D")),DATA!$D$49))))</f>
        <v>0</v>
      </c>
      <c r="AE42" s="88">
        <f>_xlfn.IFNA(VLOOKUP(R42,DATA!$F$40:$G$85,2,0),10)</f>
        <v>10</v>
      </c>
      <c r="AF42" s="89">
        <f t="shared" ca="1" si="1"/>
        <v>10</v>
      </c>
      <c r="AG42" s="78" t="str">
        <f ca="1">IF(AND(AF42&gt;=DATA!$C$55),"A",IF(AND(DATA!$C$55&gt;AF42,AF42&gt;=DATA!$C$56),"B",IF(AND(DATA!$C$56&gt;AF42,AF42&gt;=DATA!$C$57),"C",IF(AND(AF42&lt;DATA!$C$57),"D"))))</f>
        <v>D</v>
      </c>
    </row>
    <row r="43" spans="1:33" x14ac:dyDescent="0.15">
      <c r="A43" s="20" t="s">
        <v>550</v>
      </c>
      <c r="B43" s="18" t="s">
        <v>30</v>
      </c>
      <c r="C43" s="5" t="s">
        <v>38</v>
      </c>
      <c r="D43" s="18"/>
      <c r="E43" s="19" t="s">
        <v>56</v>
      </c>
      <c r="F43" s="20"/>
      <c r="G43" s="19" t="s">
        <v>70</v>
      </c>
      <c r="H43" s="20" t="s">
        <v>75</v>
      </c>
      <c r="I43" s="21">
        <v>10000</v>
      </c>
      <c r="J43" s="18" t="s">
        <v>18</v>
      </c>
      <c r="K43" s="20" t="s">
        <v>60</v>
      </c>
      <c r="L43" s="8"/>
      <c r="M43" s="8"/>
      <c r="N43" s="8"/>
      <c r="O43" s="11"/>
      <c r="P43" s="60"/>
      <c r="Q43" s="12" t="s">
        <v>772</v>
      </c>
      <c r="R43" s="12"/>
      <c r="S43" s="62"/>
      <c r="T43" s="6" t="s">
        <v>20</v>
      </c>
      <c r="U43" s="22">
        <v>68</v>
      </c>
      <c r="V43" s="23" t="s">
        <v>76</v>
      </c>
      <c r="W43" s="24"/>
      <c r="Z43" s="86" t="b">
        <f>IF(AND(L43=DATA!$D$40),DATA!$D$41,IF(AND(L43=DATA!$C$40),DATA!$C$41))</f>
        <v>0</v>
      </c>
      <c r="AA43" s="86" t="b">
        <f>IF(AND(M43=DATA!$D$40),DATA!$D$42,IF(AND(M43=DATA!$C$40),DATA!$C$42))</f>
        <v>0</v>
      </c>
      <c r="AB43" s="86" t="b">
        <f>IF(AND(N43=DATA!$D$40),DATA!$D$43,IF(AND(N43=DATA!$C$40),DATA!$C$43))</f>
        <v>0</v>
      </c>
      <c r="AC43" s="87" t="b">
        <f>IF(AND(O43=DATA!$D$40),DATA!$D$44,IF(AND(O43=DATA!$C$40),DATA!$C$44))</f>
        <v>0</v>
      </c>
      <c r="AD43" s="88">
        <f ca="1">IF(AND(DATEDIF(P43,TODAY(),"D")&lt;365*3),DATA!$D$46,IF(AND(365*3&lt;=DATEDIF(P43,TODAY(),"D"), DATEDIF(P43,TODAY(),"D")&lt;365*5),DATA!$D$47,IF(AND(365*5&lt;=DATEDIF(P43,TODAY(),"D"), DATEDIF(P43,TODAY(),"D")&lt;365*10),DATA!$D$48,IF(AND(365*10&lt;DATEDIF(P43,TODAY(),"D")),DATA!$D$49))))</f>
        <v>0</v>
      </c>
      <c r="AE43" s="88">
        <f>_xlfn.IFNA(VLOOKUP(R43,DATA!$F$40:$G$85,2,0),10)</f>
        <v>10</v>
      </c>
      <c r="AF43" s="89">
        <f t="shared" ca="1" si="1"/>
        <v>10</v>
      </c>
      <c r="AG43" s="78" t="str">
        <f ca="1">IF(AND(AF43&gt;=DATA!$C$55),"A",IF(AND(DATA!$C$55&gt;AF43,AF43&gt;=DATA!$C$56),"B",IF(AND(DATA!$C$56&gt;AF43,AF43&gt;=DATA!$C$57),"C",IF(AND(AF43&lt;DATA!$C$57),"D"))))</f>
        <v>D</v>
      </c>
    </row>
    <row r="44" spans="1:33" x14ac:dyDescent="0.15">
      <c r="A44" s="20" t="s">
        <v>550</v>
      </c>
      <c r="B44" s="18" t="s">
        <v>14</v>
      </c>
      <c r="C44" s="5" t="s">
        <v>38</v>
      </c>
      <c r="D44" s="18"/>
      <c r="E44" s="19" t="s">
        <v>56</v>
      </c>
      <c r="F44" s="20"/>
      <c r="G44" s="19" t="s">
        <v>72</v>
      </c>
      <c r="H44" s="20" t="s">
        <v>75</v>
      </c>
      <c r="I44" s="21">
        <v>10000</v>
      </c>
      <c r="J44" s="18" t="s">
        <v>18</v>
      </c>
      <c r="K44" s="20" t="s">
        <v>49</v>
      </c>
      <c r="L44" s="8"/>
      <c r="M44" s="8"/>
      <c r="N44" s="8"/>
      <c r="O44" s="11"/>
      <c r="P44" s="60"/>
      <c r="Q44" s="12" t="s">
        <v>772</v>
      </c>
      <c r="R44" s="12"/>
      <c r="S44" s="62"/>
      <c r="T44" s="6" t="s">
        <v>20</v>
      </c>
      <c r="U44" s="22">
        <v>39</v>
      </c>
      <c r="V44" s="23" t="s">
        <v>71</v>
      </c>
      <c r="W44" s="24"/>
      <c r="Z44" s="86" t="b">
        <f>IF(AND(L44=DATA!$D$40),DATA!$D$41,IF(AND(L44=DATA!$C$40),DATA!$C$41))</f>
        <v>0</v>
      </c>
      <c r="AA44" s="86" t="b">
        <f>IF(AND(M44=DATA!$D$40),DATA!$D$42,IF(AND(M44=DATA!$C$40),DATA!$C$42))</f>
        <v>0</v>
      </c>
      <c r="AB44" s="86" t="b">
        <f>IF(AND(N44=DATA!$D$40),DATA!$D$43,IF(AND(N44=DATA!$C$40),DATA!$C$43))</f>
        <v>0</v>
      </c>
      <c r="AC44" s="87" t="b">
        <f>IF(AND(O44=DATA!$D$40),DATA!$D$44,IF(AND(O44=DATA!$C$40),DATA!$C$44))</f>
        <v>0</v>
      </c>
      <c r="AD44" s="88">
        <f ca="1">IF(AND(DATEDIF(P44,TODAY(),"D")&lt;365*3),DATA!$D$46,IF(AND(365*3&lt;=DATEDIF(P44,TODAY(),"D"), DATEDIF(P44,TODAY(),"D")&lt;365*5),DATA!$D$47,IF(AND(365*5&lt;=DATEDIF(P44,TODAY(),"D"), DATEDIF(P44,TODAY(),"D")&lt;365*10),DATA!$D$48,IF(AND(365*10&lt;DATEDIF(P44,TODAY(),"D")),DATA!$D$49))))</f>
        <v>0</v>
      </c>
      <c r="AE44" s="88">
        <f>_xlfn.IFNA(VLOOKUP(R44,DATA!$F$40:$G$85,2,0),10)</f>
        <v>10</v>
      </c>
      <c r="AF44" s="89">
        <f t="shared" ca="1" si="1"/>
        <v>10</v>
      </c>
      <c r="AG44" s="78" t="str">
        <f ca="1">IF(AND(AF44&gt;=DATA!$C$55),"A",IF(AND(DATA!$C$55&gt;AF44,AF44&gt;=DATA!$C$56),"B",IF(AND(DATA!$C$56&gt;AF44,AF44&gt;=DATA!$C$57),"C",IF(AND(AF44&lt;DATA!$C$57),"D"))))</f>
        <v>D</v>
      </c>
    </row>
    <row r="45" spans="1:33" x14ac:dyDescent="0.15">
      <c r="A45" s="20" t="s">
        <v>549</v>
      </c>
      <c r="B45" s="18" t="s">
        <v>22</v>
      </c>
      <c r="C45" s="5" t="s">
        <v>23</v>
      </c>
      <c r="D45" s="18"/>
      <c r="E45" s="19" t="s">
        <v>56</v>
      </c>
      <c r="F45" s="20"/>
      <c r="G45" s="19" t="s">
        <v>74</v>
      </c>
      <c r="H45" s="20" t="s">
        <v>57</v>
      </c>
      <c r="I45" s="21">
        <v>8000</v>
      </c>
      <c r="J45" s="18" t="s">
        <v>26</v>
      </c>
      <c r="K45" s="20" t="s">
        <v>49</v>
      </c>
      <c r="L45" s="8"/>
      <c r="M45" s="8"/>
      <c r="N45" s="8"/>
      <c r="O45" s="11"/>
      <c r="P45" s="60"/>
      <c r="Q45" s="12" t="s">
        <v>772</v>
      </c>
      <c r="R45" s="12"/>
      <c r="S45" s="62"/>
      <c r="T45" s="6" t="s">
        <v>28</v>
      </c>
      <c r="U45" s="22">
        <v>503</v>
      </c>
      <c r="V45" s="23" t="s">
        <v>73</v>
      </c>
      <c r="W45" s="24"/>
      <c r="Z45" s="86" t="b">
        <f>IF(AND(L45=DATA!$D$40),DATA!$D$41,IF(AND(L45=DATA!$C$40),DATA!$C$41))</f>
        <v>0</v>
      </c>
      <c r="AA45" s="86" t="b">
        <f>IF(AND(M45=DATA!$D$40),DATA!$D$42,IF(AND(M45=DATA!$C$40),DATA!$C$42))</f>
        <v>0</v>
      </c>
      <c r="AB45" s="86" t="b">
        <f>IF(AND(N45=DATA!$D$40),DATA!$D$43,IF(AND(N45=DATA!$C$40),DATA!$C$43))</f>
        <v>0</v>
      </c>
      <c r="AC45" s="87" t="b">
        <f>IF(AND(O45=DATA!$D$40),DATA!$D$44,IF(AND(O45=DATA!$C$40),DATA!$C$44))</f>
        <v>0</v>
      </c>
      <c r="AD45" s="88">
        <f ca="1">IF(AND(DATEDIF(P45,TODAY(),"D")&lt;365*3),DATA!$D$46,IF(AND(365*3&lt;=DATEDIF(P45,TODAY(),"D"), DATEDIF(P45,TODAY(),"D")&lt;365*5),DATA!$D$47,IF(AND(365*5&lt;=DATEDIF(P45,TODAY(),"D"), DATEDIF(P45,TODAY(),"D")&lt;365*10),DATA!$D$48,IF(AND(365*10&lt;DATEDIF(P45,TODAY(),"D")),DATA!$D$49))))</f>
        <v>0</v>
      </c>
      <c r="AE45" s="88">
        <f>_xlfn.IFNA(VLOOKUP(R45,DATA!$F$40:$G$85,2,0),10)</f>
        <v>10</v>
      </c>
      <c r="AF45" s="89">
        <f t="shared" ca="1" si="1"/>
        <v>10</v>
      </c>
      <c r="AG45" s="78" t="str">
        <f ca="1">IF(AND(AF45&gt;=DATA!$C$55),"A",IF(AND(DATA!$C$55&gt;AF45,AF45&gt;=DATA!$C$56),"B",IF(AND(DATA!$C$56&gt;AF45,AF45&gt;=DATA!$C$57),"C",IF(AND(AF45&lt;DATA!$C$57),"D"))))</f>
        <v>D</v>
      </c>
    </row>
    <row r="46" spans="1:33" x14ac:dyDescent="0.15">
      <c r="A46" s="20" t="s">
        <v>550</v>
      </c>
      <c r="B46" s="18" t="s">
        <v>30</v>
      </c>
      <c r="C46" s="5" t="s">
        <v>31</v>
      </c>
      <c r="D46" s="18"/>
      <c r="E46" s="19" t="s">
        <v>56</v>
      </c>
      <c r="F46" s="20"/>
      <c r="G46" s="19" t="s">
        <v>70</v>
      </c>
      <c r="H46" s="20" t="s">
        <v>57</v>
      </c>
      <c r="I46" s="21">
        <v>10000</v>
      </c>
      <c r="J46" s="18" t="s">
        <v>18</v>
      </c>
      <c r="K46" s="20" t="s">
        <v>49</v>
      </c>
      <c r="L46" s="8"/>
      <c r="M46" s="8"/>
      <c r="N46" s="8"/>
      <c r="O46" s="11"/>
      <c r="P46" s="60"/>
      <c r="Q46" s="12" t="s">
        <v>772</v>
      </c>
      <c r="R46" s="12"/>
      <c r="S46" s="62"/>
      <c r="T46" s="6" t="s">
        <v>28</v>
      </c>
      <c r="U46" s="22">
        <v>23</v>
      </c>
      <c r="V46" s="23" t="s">
        <v>73</v>
      </c>
      <c r="W46" s="24"/>
      <c r="Z46" s="86" t="b">
        <f>IF(AND(L46=DATA!$D$40),DATA!$D$41,IF(AND(L46=DATA!$C$40),DATA!$C$41))</f>
        <v>0</v>
      </c>
      <c r="AA46" s="86" t="b">
        <f>IF(AND(M46=DATA!$D$40),DATA!$D$42,IF(AND(M46=DATA!$C$40),DATA!$C$42))</f>
        <v>0</v>
      </c>
      <c r="AB46" s="86" t="b">
        <f>IF(AND(N46=DATA!$D$40),DATA!$D$43,IF(AND(N46=DATA!$C$40),DATA!$C$43))</f>
        <v>0</v>
      </c>
      <c r="AC46" s="87" t="b">
        <f>IF(AND(O46=DATA!$D$40),DATA!$D$44,IF(AND(O46=DATA!$C$40),DATA!$C$44))</f>
        <v>0</v>
      </c>
      <c r="AD46" s="88">
        <f ca="1">IF(AND(DATEDIF(P46,TODAY(),"D")&lt;365*3),DATA!$D$46,IF(AND(365*3&lt;=DATEDIF(P46,TODAY(),"D"), DATEDIF(P46,TODAY(),"D")&lt;365*5),DATA!$D$47,IF(AND(365*5&lt;=DATEDIF(P46,TODAY(),"D"), DATEDIF(P46,TODAY(),"D")&lt;365*10),DATA!$D$48,IF(AND(365*10&lt;DATEDIF(P46,TODAY(),"D")),DATA!$D$49))))</f>
        <v>0</v>
      </c>
      <c r="AE46" s="88">
        <f>_xlfn.IFNA(VLOOKUP(R46,DATA!$F$40:$G$85,2,0),10)</f>
        <v>10</v>
      </c>
      <c r="AF46" s="89">
        <f t="shared" ca="1" si="1"/>
        <v>10</v>
      </c>
      <c r="AG46" s="78" t="str">
        <f ca="1">IF(AND(AF46&gt;=DATA!$C$55),"A",IF(AND(DATA!$C$55&gt;AF46,AF46&gt;=DATA!$C$56),"B",IF(AND(DATA!$C$56&gt;AF46,AF46&gt;=DATA!$C$57),"C",IF(AND(AF46&lt;DATA!$C$57),"D"))))</f>
        <v>D</v>
      </c>
    </row>
    <row r="47" spans="1:33" x14ac:dyDescent="0.15">
      <c r="A47" s="20" t="s">
        <v>557</v>
      </c>
      <c r="B47" s="18" t="s">
        <v>22</v>
      </c>
      <c r="C47" s="5" t="s">
        <v>38</v>
      </c>
      <c r="D47" s="18"/>
      <c r="E47" s="19" t="s">
        <v>56</v>
      </c>
      <c r="F47" s="20"/>
      <c r="G47" s="19" t="s">
        <v>72</v>
      </c>
      <c r="H47" s="20" t="s">
        <v>57</v>
      </c>
      <c r="I47" s="21">
        <v>11500</v>
      </c>
      <c r="J47" s="18" t="s">
        <v>26</v>
      </c>
      <c r="K47" s="20" t="s">
        <v>49</v>
      </c>
      <c r="L47" s="8"/>
      <c r="M47" s="8"/>
      <c r="N47" s="8"/>
      <c r="O47" s="11"/>
      <c r="P47" s="60"/>
      <c r="Q47" s="12" t="s">
        <v>772</v>
      </c>
      <c r="R47" s="12"/>
      <c r="S47" s="62"/>
      <c r="T47" s="6" t="s">
        <v>28</v>
      </c>
      <c r="U47" s="22">
        <v>7</v>
      </c>
      <c r="V47" s="23" t="s">
        <v>71</v>
      </c>
      <c r="W47" s="24"/>
      <c r="Z47" s="86" t="b">
        <f>IF(AND(L47=DATA!$D$40),DATA!$D$41,IF(AND(L47=DATA!$C$40),DATA!$C$41))</f>
        <v>0</v>
      </c>
      <c r="AA47" s="86" t="b">
        <f>IF(AND(M47=DATA!$D$40),DATA!$D$42,IF(AND(M47=DATA!$C$40),DATA!$C$42))</f>
        <v>0</v>
      </c>
      <c r="AB47" s="86" t="b">
        <f>IF(AND(N47=DATA!$D$40),DATA!$D$43,IF(AND(N47=DATA!$C$40),DATA!$C$43))</f>
        <v>0</v>
      </c>
      <c r="AC47" s="87" t="b">
        <f>IF(AND(O47=DATA!$D$40),DATA!$D$44,IF(AND(O47=DATA!$C$40),DATA!$C$44))</f>
        <v>0</v>
      </c>
      <c r="AD47" s="88">
        <f ca="1">IF(AND(DATEDIF(P47,TODAY(),"D")&lt;365*3),DATA!$D$46,IF(AND(365*3&lt;=DATEDIF(P47,TODAY(),"D"), DATEDIF(P47,TODAY(),"D")&lt;365*5),DATA!$D$47,IF(AND(365*5&lt;=DATEDIF(P47,TODAY(),"D"), DATEDIF(P47,TODAY(),"D")&lt;365*10),DATA!$D$48,IF(AND(365*10&lt;DATEDIF(P47,TODAY(),"D")),DATA!$D$49))))</f>
        <v>0</v>
      </c>
      <c r="AE47" s="88">
        <f>_xlfn.IFNA(VLOOKUP(R47,DATA!$F$40:$G$85,2,0),10)</f>
        <v>10</v>
      </c>
      <c r="AF47" s="89">
        <f t="shared" ca="1" si="1"/>
        <v>10</v>
      </c>
      <c r="AG47" s="78" t="str">
        <f ca="1">IF(AND(AF47&gt;=DATA!$C$55),"A",IF(AND(DATA!$C$55&gt;AF47,AF47&gt;=DATA!$C$56),"B",IF(AND(DATA!$C$56&gt;AF47,AF47&gt;=DATA!$C$57),"C",IF(AND(AF47&lt;DATA!$C$57),"D"))))</f>
        <v>D</v>
      </c>
    </row>
    <row r="48" spans="1:33" x14ac:dyDescent="0.15">
      <c r="A48" s="20" t="s">
        <v>556</v>
      </c>
      <c r="B48" s="18" t="s">
        <v>14</v>
      </c>
      <c r="C48" s="5" t="s">
        <v>31</v>
      </c>
      <c r="D48" s="18"/>
      <c r="E48" s="19" t="s">
        <v>56</v>
      </c>
      <c r="F48" s="20"/>
      <c r="G48" s="19" t="s">
        <v>77</v>
      </c>
      <c r="H48" s="20" t="s">
        <v>48</v>
      </c>
      <c r="I48" s="21">
        <v>5700</v>
      </c>
      <c r="J48" s="18" t="s">
        <v>18</v>
      </c>
      <c r="K48" s="20" t="s">
        <v>49</v>
      </c>
      <c r="L48" s="8"/>
      <c r="M48" s="8"/>
      <c r="N48" s="8"/>
      <c r="O48" s="11"/>
      <c r="P48" s="60"/>
      <c r="Q48" s="12" t="s">
        <v>772</v>
      </c>
      <c r="R48" s="12"/>
      <c r="S48" s="62"/>
      <c r="T48" s="6" t="s">
        <v>28</v>
      </c>
      <c r="U48" s="22">
        <v>9</v>
      </c>
      <c r="V48" s="23" t="s">
        <v>71</v>
      </c>
      <c r="W48" s="24"/>
      <c r="Z48" s="86" t="b">
        <f>IF(AND(L48=DATA!$D$40),DATA!$D$41,IF(AND(L48=DATA!$C$40),DATA!$C$41))</f>
        <v>0</v>
      </c>
      <c r="AA48" s="86" t="b">
        <f>IF(AND(M48=DATA!$D$40),DATA!$D$42,IF(AND(M48=DATA!$C$40),DATA!$C$42))</f>
        <v>0</v>
      </c>
      <c r="AB48" s="86" t="b">
        <f>IF(AND(N48=DATA!$D$40),DATA!$D$43,IF(AND(N48=DATA!$C$40),DATA!$C$43))</f>
        <v>0</v>
      </c>
      <c r="AC48" s="87" t="b">
        <f>IF(AND(O48=DATA!$D$40),DATA!$D$44,IF(AND(O48=DATA!$C$40),DATA!$C$44))</f>
        <v>0</v>
      </c>
      <c r="AD48" s="88">
        <f ca="1">IF(AND(DATEDIF(P48,TODAY(),"D")&lt;365*3),DATA!$D$46,IF(AND(365*3&lt;=DATEDIF(P48,TODAY(),"D"), DATEDIF(P48,TODAY(),"D")&lt;365*5),DATA!$D$47,IF(AND(365*5&lt;=DATEDIF(P48,TODAY(),"D"), DATEDIF(P48,TODAY(),"D")&lt;365*10),DATA!$D$48,IF(AND(365*10&lt;DATEDIF(P48,TODAY(),"D")),DATA!$D$49))))</f>
        <v>0</v>
      </c>
      <c r="AE48" s="88">
        <f>_xlfn.IFNA(VLOOKUP(R48,DATA!$F$40:$G$85,2,0),10)</f>
        <v>10</v>
      </c>
      <c r="AF48" s="89">
        <f t="shared" ca="1" si="1"/>
        <v>10</v>
      </c>
      <c r="AG48" s="78" t="str">
        <f ca="1">IF(AND(AF48&gt;=DATA!$C$55),"A",IF(AND(DATA!$C$55&gt;AF48,AF48&gt;=DATA!$C$56),"B",IF(AND(DATA!$C$56&gt;AF48,AF48&gt;=DATA!$C$57),"C",IF(AND(AF48&lt;DATA!$C$57),"D"))))</f>
        <v>D</v>
      </c>
    </row>
    <row r="49" spans="1:33" x14ac:dyDescent="0.15">
      <c r="A49" s="20" t="s">
        <v>556</v>
      </c>
      <c r="B49" s="18" t="s">
        <v>14</v>
      </c>
      <c r="C49" s="5" t="s">
        <v>38</v>
      </c>
      <c r="D49" s="18"/>
      <c r="E49" s="19" t="s">
        <v>56</v>
      </c>
      <c r="F49" s="20"/>
      <c r="G49" s="19" t="s">
        <v>78</v>
      </c>
      <c r="H49" s="20" t="s">
        <v>48</v>
      </c>
      <c r="I49" s="21">
        <v>6000</v>
      </c>
      <c r="J49" s="18" t="s">
        <v>26</v>
      </c>
      <c r="K49" s="20" t="s">
        <v>49</v>
      </c>
      <c r="L49" s="8"/>
      <c r="M49" s="8"/>
      <c r="N49" s="8"/>
      <c r="O49" s="11"/>
      <c r="P49" s="60"/>
      <c r="Q49" s="12" t="s">
        <v>772</v>
      </c>
      <c r="R49" s="12"/>
      <c r="S49" s="62"/>
      <c r="T49" s="6" t="s">
        <v>34</v>
      </c>
      <c r="U49" s="22">
        <v>57</v>
      </c>
      <c r="V49" s="23" t="s">
        <v>71</v>
      </c>
      <c r="W49" s="24"/>
      <c r="Z49" s="86" t="b">
        <f>IF(AND(L49=DATA!$D$40),DATA!$D$41,IF(AND(L49=DATA!$C$40),DATA!$C$41))</f>
        <v>0</v>
      </c>
      <c r="AA49" s="86" t="b">
        <f>IF(AND(M49=DATA!$D$40),DATA!$D$42,IF(AND(M49=DATA!$C$40),DATA!$C$42))</f>
        <v>0</v>
      </c>
      <c r="AB49" s="86" t="b">
        <f>IF(AND(N49=DATA!$D$40),DATA!$D$43,IF(AND(N49=DATA!$C$40),DATA!$C$43))</f>
        <v>0</v>
      </c>
      <c r="AC49" s="87" t="b">
        <f>IF(AND(O49=DATA!$D$40),DATA!$D$44,IF(AND(O49=DATA!$C$40),DATA!$C$44))</f>
        <v>0</v>
      </c>
      <c r="AD49" s="88">
        <f ca="1">IF(AND(DATEDIF(P49,TODAY(),"D")&lt;365*3),DATA!$D$46,IF(AND(365*3&lt;=DATEDIF(P49,TODAY(),"D"), DATEDIF(P49,TODAY(),"D")&lt;365*5),DATA!$D$47,IF(AND(365*5&lt;=DATEDIF(P49,TODAY(),"D"), DATEDIF(P49,TODAY(),"D")&lt;365*10),DATA!$D$48,IF(AND(365*10&lt;DATEDIF(P49,TODAY(),"D")),DATA!$D$49))))</f>
        <v>0</v>
      </c>
      <c r="AE49" s="88">
        <f>_xlfn.IFNA(VLOOKUP(R49,DATA!$F$40:$G$85,2,0),10)</f>
        <v>10</v>
      </c>
      <c r="AF49" s="89">
        <f t="shared" ca="1" si="1"/>
        <v>10</v>
      </c>
      <c r="AG49" s="78" t="str">
        <f ca="1">IF(AND(AF49&gt;=DATA!$C$55),"A",IF(AND(DATA!$C$55&gt;AF49,AF49&gt;=DATA!$C$56),"B",IF(AND(DATA!$C$56&gt;AF49,AF49&gt;=DATA!$C$57),"C",IF(AND(AF49&lt;DATA!$C$57),"D"))))</f>
        <v>D</v>
      </c>
    </row>
    <row r="50" spans="1:33" x14ac:dyDescent="0.15">
      <c r="A50" s="20" t="s">
        <v>550</v>
      </c>
      <c r="B50" s="18" t="s">
        <v>22</v>
      </c>
      <c r="C50" s="5" t="s">
        <v>31</v>
      </c>
      <c r="D50" s="18"/>
      <c r="E50" s="19" t="s">
        <v>56</v>
      </c>
      <c r="F50" s="20"/>
      <c r="G50" s="19" t="s">
        <v>77</v>
      </c>
      <c r="H50" s="20" t="s">
        <v>52</v>
      </c>
      <c r="I50" s="21">
        <v>8000</v>
      </c>
      <c r="J50" s="18" t="s">
        <v>18</v>
      </c>
      <c r="K50" s="20" t="s">
        <v>54</v>
      </c>
      <c r="L50" s="8"/>
      <c r="M50" s="8"/>
      <c r="N50" s="8"/>
      <c r="O50" s="11"/>
      <c r="P50" s="60"/>
      <c r="Q50" s="12" t="s">
        <v>772</v>
      </c>
      <c r="R50" s="12"/>
      <c r="S50" s="62"/>
      <c r="T50" s="6" t="s">
        <v>20</v>
      </c>
      <c r="U50" s="22">
        <v>312</v>
      </c>
      <c r="V50" s="23" t="s">
        <v>71</v>
      </c>
      <c r="W50" s="24"/>
      <c r="Z50" s="86" t="b">
        <f>IF(AND(L50=DATA!$D$40),DATA!$D$41,IF(AND(L50=DATA!$C$40),DATA!$C$41))</f>
        <v>0</v>
      </c>
      <c r="AA50" s="86" t="b">
        <f>IF(AND(M50=DATA!$D$40),DATA!$D$42,IF(AND(M50=DATA!$C$40),DATA!$C$42))</f>
        <v>0</v>
      </c>
      <c r="AB50" s="86" t="b">
        <f>IF(AND(N50=DATA!$D$40),DATA!$D$43,IF(AND(N50=DATA!$C$40),DATA!$C$43))</f>
        <v>0</v>
      </c>
      <c r="AC50" s="87" t="b">
        <f>IF(AND(O50=DATA!$D$40),DATA!$D$44,IF(AND(O50=DATA!$C$40),DATA!$C$44))</f>
        <v>0</v>
      </c>
      <c r="AD50" s="88">
        <f ca="1">IF(AND(DATEDIF(P50,TODAY(),"D")&lt;365*3),DATA!$D$46,IF(AND(365*3&lt;=DATEDIF(P50,TODAY(),"D"), DATEDIF(P50,TODAY(),"D")&lt;365*5),DATA!$D$47,IF(AND(365*5&lt;=DATEDIF(P50,TODAY(),"D"), DATEDIF(P50,TODAY(),"D")&lt;365*10),DATA!$D$48,IF(AND(365*10&lt;DATEDIF(P50,TODAY(),"D")),DATA!$D$49))))</f>
        <v>0</v>
      </c>
      <c r="AE50" s="88">
        <f>_xlfn.IFNA(VLOOKUP(R50,DATA!$F$40:$G$85,2,0),10)</f>
        <v>10</v>
      </c>
      <c r="AF50" s="89">
        <f t="shared" ca="1" si="1"/>
        <v>10</v>
      </c>
      <c r="AG50" s="78" t="str">
        <f ca="1">IF(AND(AF50&gt;=DATA!$C$55),"A",IF(AND(DATA!$C$55&gt;AF50,AF50&gt;=DATA!$C$56),"B",IF(AND(DATA!$C$56&gt;AF50,AF50&gt;=DATA!$C$57),"C",IF(AND(AF50&lt;DATA!$C$57),"D"))))</f>
        <v>D</v>
      </c>
    </row>
    <row r="51" spans="1:33" x14ac:dyDescent="0.15">
      <c r="A51" s="20" t="s">
        <v>556</v>
      </c>
      <c r="B51" s="18" t="s">
        <v>30</v>
      </c>
      <c r="C51" s="5" t="s">
        <v>23</v>
      </c>
      <c r="D51" s="18"/>
      <c r="E51" s="19" t="s">
        <v>56</v>
      </c>
      <c r="F51" s="20"/>
      <c r="G51" s="19" t="s">
        <v>79</v>
      </c>
      <c r="H51" s="20" t="s">
        <v>52</v>
      </c>
      <c r="I51" s="21">
        <v>10000</v>
      </c>
      <c r="J51" s="18" t="s">
        <v>26</v>
      </c>
      <c r="K51" s="20" t="s">
        <v>54</v>
      </c>
      <c r="L51" s="8"/>
      <c r="M51" s="8"/>
      <c r="N51" s="8"/>
      <c r="O51" s="11"/>
      <c r="P51" s="60"/>
      <c r="Q51" s="12" t="s">
        <v>772</v>
      </c>
      <c r="R51" s="12"/>
      <c r="S51" s="62"/>
      <c r="T51" s="6" t="s">
        <v>34</v>
      </c>
      <c r="U51" s="22">
        <v>94</v>
      </c>
      <c r="V51" s="23" t="s">
        <v>76</v>
      </c>
      <c r="W51" s="24"/>
      <c r="Z51" s="86" t="b">
        <f>IF(AND(L51=DATA!$D$40),DATA!$D$41,IF(AND(L51=DATA!$C$40),DATA!$C$41))</f>
        <v>0</v>
      </c>
      <c r="AA51" s="86" t="b">
        <f>IF(AND(M51=DATA!$D$40),DATA!$D$42,IF(AND(M51=DATA!$C$40),DATA!$C$42))</f>
        <v>0</v>
      </c>
      <c r="AB51" s="86" t="b">
        <f>IF(AND(N51=DATA!$D$40),DATA!$D$43,IF(AND(N51=DATA!$C$40),DATA!$C$43))</f>
        <v>0</v>
      </c>
      <c r="AC51" s="87" t="b">
        <f>IF(AND(O51=DATA!$D$40),DATA!$D$44,IF(AND(O51=DATA!$C$40),DATA!$C$44))</f>
        <v>0</v>
      </c>
      <c r="AD51" s="88">
        <f ca="1">IF(AND(DATEDIF(P51,TODAY(),"D")&lt;365*3),DATA!$D$46,IF(AND(365*3&lt;=DATEDIF(P51,TODAY(),"D"), DATEDIF(P51,TODAY(),"D")&lt;365*5),DATA!$D$47,IF(AND(365*5&lt;=DATEDIF(P51,TODAY(),"D"), DATEDIF(P51,TODAY(),"D")&lt;365*10),DATA!$D$48,IF(AND(365*10&lt;DATEDIF(P51,TODAY(),"D")),DATA!$D$49))))</f>
        <v>0</v>
      </c>
      <c r="AE51" s="88">
        <f>_xlfn.IFNA(VLOOKUP(R51,DATA!$F$40:$G$85,2,0),10)</f>
        <v>10</v>
      </c>
      <c r="AF51" s="89">
        <f t="shared" ca="1" si="1"/>
        <v>10</v>
      </c>
      <c r="AG51" s="78" t="str">
        <f ca="1">IF(AND(AF51&gt;=DATA!$C$55),"A",IF(AND(DATA!$C$55&gt;AF51,AF51&gt;=DATA!$C$56),"B",IF(AND(DATA!$C$56&gt;AF51,AF51&gt;=DATA!$C$57),"C",IF(AND(AF51&lt;DATA!$C$57),"D"))))</f>
        <v>D</v>
      </c>
    </row>
    <row r="52" spans="1:33" x14ac:dyDescent="0.15">
      <c r="A52" s="20" t="s">
        <v>550</v>
      </c>
      <c r="B52" s="18" t="s">
        <v>14</v>
      </c>
      <c r="C52" s="5" t="s">
        <v>31</v>
      </c>
      <c r="D52" s="18"/>
      <c r="E52" s="19" t="s">
        <v>56</v>
      </c>
      <c r="F52" s="20"/>
      <c r="G52" s="19" t="s">
        <v>78</v>
      </c>
      <c r="H52" s="20" t="s">
        <v>48</v>
      </c>
      <c r="I52" s="21">
        <v>11500</v>
      </c>
      <c r="J52" s="18" t="s">
        <v>26</v>
      </c>
      <c r="K52" s="20" t="s">
        <v>54</v>
      </c>
      <c r="L52" s="8"/>
      <c r="M52" s="8"/>
      <c r="N52" s="8"/>
      <c r="O52" s="11"/>
      <c r="P52" s="60"/>
      <c r="Q52" s="12" t="s">
        <v>772</v>
      </c>
      <c r="R52" s="12"/>
      <c r="S52" s="62"/>
      <c r="T52" s="6" t="s">
        <v>28</v>
      </c>
      <c r="U52" s="22">
        <v>36</v>
      </c>
      <c r="V52" s="23" t="s">
        <v>76</v>
      </c>
      <c r="W52" s="24"/>
      <c r="Z52" s="86" t="b">
        <f>IF(AND(L52=DATA!$D$40),DATA!$D$41,IF(AND(L52=DATA!$C$40),DATA!$C$41))</f>
        <v>0</v>
      </c>
      <c r="AA52" s="86" t="b">
        <f>IF(AND(M52=DATA!$D$40),DATA!$D$42,IF(AND(M52=DATA!$C$40),DATA!$C$42))</f>
        <v>0</v>
      </c>
      <c r="AB52" s="86" t="b">
        <f>IF(AND(N52=DATA!$D$40),DATA!$D$43,IF(AND(N52=DATA!$C$40),DATA!$C$43))</f>
        <v>0</v>
      </c>
      <c r="AC52" s="87" t="b">
        <f>IF(AND(O52=DATA!$D$40),DATA!$D$44,IF(AND(O52=DATA!$C$40),DATA!$C$44))</f>
        <v>0</v>
      </c>
      <c r="AD52" s="88">
        <f ca="1">IF(AND(DATEDIF(P52,TODAY(),"D")&lt;365*3),DATA!$D$46,IF(AND(365*3&lt;=DATEDIF(P52,TODAY(),"D"), DATEDIF(P52,TODAY(),"D")&lt;365*5),DATA!$D$47,IF(AND(365*5&lt;=DATEDIF(P52,TODAY(),"D"), DATEDIF(P52,TODAY(),"D")&lt;365*10),DATA!$D$48,IF(AND(365*10&lt;DATEDIF(P52,TODAY(),"D")),DATA!$D$49))))</f>
        <v>0</v>
      </c>
      <c r="AE52" s="88">
        <f>_xlfn.IFNA(VLOOKUP(R52,DATA!$F$40:$G$85,2,0),10)</f>
        <v>10</v>
      </c>
      <c r="AF52" s="89">
        <f t="shared" ca="1" si="1"/>
        <v>10</v>
      </c>
      <c r="AG52" s="78" t="str">
        <f ca="1">IF(AND(AF52&gt;=DATA!$C$55),"A",IF(AND(DATA!$C$55&gt;AF52,AF52&gt;=DATA!$C$56),"B",IF(AND(DATA!$C$56&gt;AF52,AF52&gt;=DATA!$C$57),"C",IF(AND(AF52&lt;DATA!$C$57),"D"))))</f>
        <v>D</v>
      </c>
    </row>
    <row r="53" spans="1:33" x14ac:dyDescent="0.15">
      <c r="A53" s="20" t="s">
        <v>556</v>
      </c>
      <c r="B53" s="18" t="s">
        <v>14</v>
      </c>
      <c r="C53" s="5" t="s">
        <v>23</v>
      </c>
      <c r="D53" s="18"/>
      <c r="E53" s="19" t="s">
        <v>56</v>
      </c>
      <c r="F53" s="20"/>
      <c r="G53" s="19" t="s">
        <v>79</v>
      </c>
      <c r="H53" s="20" t="s">
        <v>80</v>
      </c>
      <c r="I53" s="21">
        <v>5700</v>
      </c>
      <c r="J53" s="18" t="s">
        <v>18</v>
      </c>
      <c r="K53" s="20" t="s">
        <v>60</v>
      </c>
      <c r="L53" s="8"/>
      <c r="M53" s="8"/>
      <c r="N53" s="8"/>
      <c r="O53" s="11"/>
      <c r="P53" s="60"/>
      <c r="Q53" s="12" t="s">
        <v>772</v>
      </c>
      <c r="R53" s="12"/>
      <c r="S53" s="62"/>
      <c r="T53" s="6" t="s">
        <v>28</v>
      </c>
      <c r="U53" s="22">
        <v>5</v>
      </c>
      <c r="V53" s="23" t="s">
        <v>71</v>
      </c>
      <c r="W53" s="24"/>
      <c r="Z53" s="86" t="b">
        <f>IF(AND(L53=DATA!$D$40),DATA!$D$41,IF(AND(L53=DATA!$C$40),DATA!$C$41))</f>
        <v>0</v>
      </c>
      <c r="AA53" s="86" t="b">
        <f>IF(AND(M53=DATA!$D$40),DATA!$D$42,IF(AND(M53=DATA!$C$40),DATA!$C$42))</f>
        <v>0</v>
      </c>
      <c r="AB53" s="86" t="b">
        <f>IF(AND(N53=DATA!$D$40),DATA!$D$43,IF(AND(N53=DATA!$C$40),DATA!$C$43))</f>
        <v>0</v>
      </c>
      <c r="AC53" s="87" t="b">
        <f>IF(AND(O53=DATA!$D$40),DATA!$D$44,IF(AND(O53=DATA!$C$40),DATA!$C$44))</f>
        <v>0</v>
      </c>
      <c r="AD53" s="88">
        <f ca="1">IF(AND(DATEDIF(P53,TODAY(),"D")&lt;365*3),DATA!$D$46,IF(AND(365*3&lt;=DATEDIF(P53,TODAY(),"D"), DATEDIF(P53,TODAY(),"D")&lt;365*5),DATA!$D$47,IF(AND(365*5&lt;=DATEDIF(P53,TODAY(),"D"), DATEDIF(P53,TODAY(),"D")&lt;365*10),DATA!$D$48,IF(AND(365*10&lt;DATEDIF(P53,TODAY(),"D")),DATA!$D$49))))</f>
        <v>0</v>
      </c>
      <c r="AE53" s="88">
        <f>_xlfn.IFNA(VLOOKUP(R53,DATA!$F$40:$G$85,2,0),10)</f>
        <v>10</v>
      </c>
      <c r="AF53" s="89">
        <f t="shared" ca="1" si="1"/>
        <v>10</v>
      </c>
      <c r="AG53" s="78" t="str">
        <f ca="1">IF(AND(AF53&gt;=DATA!$C$55),"A",IF(AND(DATA!$C$55&gt;AF53,AF53&gt;=DATA!$C$56),"B",IF(AND(DATA!$C$56&gt;AF53,AF53&gt;=DATA!$C$57),"C",IF(AND(AF53&lt;DATA!$C$57),"D"))))</f>
        <v>D</v>
      </c>
    </row>
    <row r="54" spans="1:33" x14ac:dyDescent="0.15">
      <c r="A54" s="20" t="s">
        <v>550</v>
      </c>
      <c r="B54" s="18" t="s">
        <v>14</v>
      </c>
      <c r="C54" s="5" t="s">
        <v>31</v>
      </c>
      <c r="D54" s="18"/>
      <c r="E54" s="19" t="s">
        <v>56</v>
      </c>
      <c r="F54" s="20"/>
      <c r="G54" s="19" t="s">
        <v>77</v>
      </c>
      <c r="H54" s="20" t="s">
        <v>80</v>
      </c>
      <c r="I54" s="21">
        <v>6000</v>
      </c>
      <c r="J54" s="18" t="s">
        <v>26</v>
      </c>
      <c r="K54" s="20" t="s">
        <v>60</v>
      </c>
      <c r="L54" s="8"/>
      <c r="M54" s="8"/>
      <c r="N54" s="8"/>
      <c r="O54" s="11"/>
      <c r="P54" s="60"/>
      <c r="Q54" s="12" t="s">
        <v>772</v>
      </c>
      <c r="R54" s="12"/>
      <c r="S54" s="62"/>
      <c r="T54" s="6" t="s">
        <v>20</v>
      </c>
      <c r="U54" s="22">
        <v>2</v>
      </c>
      <c r="V54" s="23" t="s">
        <v>76</v>
      </c>
      <c r="W54" s="24"/>
      <c r="Z54" s="86" t="b">
        <f>IF(AND(L54=DATA!$D$40),DATA!$D$41,IF(AND(L54=DATA!$C$40),DATA!$C$41))</f>
        <v>0</v>
      </c>
      <c r="AA54" s="86" t="b">
        <f>IF(AND(M54=DATA!$D$40),DATA!$D$42,IF(AND(M54=DATA!$C$40),DATA!$C$42))</f>
        <v>0</v>
      </c>
      <c r="AB54" s="86" t="b">
        <f>IF(AND(N54=DATA!$D$40),DATA!$D$43,IF(AND(N54=DATA!$C$40),DATA!$C$43))</f>
        <v>0</v>
      </c>
      <c r="AC54" s="87" t="b">
        <f>IF(AND(O54=DATA!$D$40),DATA!$D$44,IF(AND(O54=DATA!$C$40),DATA!$C$44))</f>
        <v>0</v>
      </c>
      <c r="AD54" s="88">
        <f ca="1">IF(AND(DATEDIF(P54,TODAY(),"D")&lt;365*3),DATA!$D$46,IF(AND(365*3&lt;=DATEDIF(P54,TODAY(),"D"), DATEDIF(P54,TODAY(),"D")&lt;365*5),DATA!$D$47,IF(AND(365*5&lt;=DATEDIF(P54,TODAY(),"D"), DATEDIF(P54,TODAY(),"D")&lt;365*10),DATA!$D$48,IF(AND(365*10&lt;DATEDIF(P54,TODAY(),"D")),DATA!$D$49))))</f>
        <v>0</v>
      </c>
      <c r="AE54" s="88">
        <f>_xlfn.IFNA(VLOOKUP(R54,DATA!$F$40:$G$85,2,0),10)</f>
        <v>10</v>
      </c>
      <c r="AF54" s="89">
        <f t="shared" ca="1" si="1"/>
        <v>10</v>
      </c>
      <c r="AG54" s="78" t="str">
        <f ca="1">IF(AND(AF54&gt;=DATA!$C$55),"A",IF(AND(DATA!$C$55&gt;AF54,AF54&gt;=DATA!$C$56),"B",IF(AND(DATA!$C$56&gt;AF54,AF54&gt;=DATA!$C$57),"C",IF(AND(AF54&lt;DATA!$C$57),"D"))))</f>
        <v>D</v>
      </c>
    </row>
    <row r="55" spans="1:33" x14ac:dyDescent="0.15">
      <c r="A55" s="20" t="s">
        <v>550</v>
      </c>
      <c r="B55" s="18" t="s">
        <v>22</v>
      </c>
      <c r="C55" s="5" t="s">
        <v>38</v>
      </c>
      <c r="D55" s="18"/>
      <c r="E55" s="19" t="s">
        <v>56</v>
      </c>
      <c r="F55" s="20"/>
      <c r="G55" s="19" t="s">
        <v>78</v>
      </c>
      <c r="H55" s="20" t="s">
        <v>80</v>
      </c>
      <c r="I55" s="21">
        <v>8000</v>
      </c>
      <c r="J55" s="18" t="s">
        <v>18</v>
      </c>
      <c r="K55" s="20" t="s">
        <v>54</v>
      </c>
      <c r="L55" s="8"/>
      <c r="M55" s="8"/>
      <c r="N55" s="8"/>
      <c r="O55" s="11"/>
      <c r="P55" s="60"/>
      <c r="Q55" s="12" t="s">
        <v>772</v>
      </c>
      <c r="R55" s="12"/>
      <c r="S55" s="62"/>
      <c r="T55" s="6" t="s">
        <v>20</v>
      </c>
      <c r="U55" s="22">
        <v>186</v>
      </c>
      <c r="V55" s="23" t="s">
        <v>73</v>
      </c>
      <c r="W55" s="24"/>
      <c r="Z55" s="86" t="b">
        <f>IF(AND(L55=DATA!$D$40),DATA!$D$41,IF(AND(L55=DATA!$C$40),DATA!$C$41))</f>
        <v>0</v>
      </c>
      <c r="AA55" s="86" t="b">
        <f>IF(AND(M55=DATA!$D$40),DATA!$D$42,IF(AND(M55=DATA!$C$40),DATA!$C$42))</f>
        <v>0</v>
      </c>
      <c r="AB55" s="86" t="b">
        <f>IF(AND(N55=DATA!$D$40),DATA!$D$43,IF(AND(N55=DATA!$C$40),DATA!$C$43))</f>
        <v>0</v>
      </c>
      <c r="AC55" s="87" t="b">
        <f>IF(AND(O55=DATA!$D$40),DATA!$D$44,IF(AND(O55=DATA!$C$40),DATA!$C$44))</f>
        <v>0</v>
      </c>
      <c r="AD55" s="88">
        <f ca="1">IF(AND(DATEDIF(P55,TODAY(),"D")&lt;365*3),DATA!$D$46,IF(AND(365*3&lt;=DATEDIF(P55,TODAY(),"D"), DATEDIF(P55,TODAY(),"D")&lt;365*5),DATA!$D$47,IF(AND(365*5&lt;=DATEDIF(P55,TODAY(),"D"), DATEDIF(P55,TODAY(),"D")&lt;365*10),DATA!$D$48,IF(AND(365*10&lt;DATEDIF(P55,TODAY(),"D")),DATA!$D$49))))</f>
        <v>0</v>
      </c>
      <c r="AE55" s="88">
        <f>_xlfn.IFNA(VLOOKUP(R55,DATA!$F$40:$G$85,2,0),10)</f>
        <v>10</v>
      </c>
      <c r="AF55" s="89">
        <f t="shared" ca="1" si="1"/>
        <v>10</v>
      </c>
      <c r="AG55" s="78" t="str">
        <f ca="1">IF(AND(AF55&gt;=DATA!$C$55),"A",IF(AND(DATA!$C$55&gt;AF55,AF55&gt;=DATA!$C$56),"B",IF(AND(DATA!$C$56&gt;AF55,AF55&gt;=DATA!$C$57),"C",IF(AND(AF55&lt;DATA!$C$57),"D"))))</f>
        <v>D</v>
      </c>
    </row>
    <row r="56" spans="1:33" x14ac:dyDescent="0.15">
      <c r="A56" s="20" t="s">
        <v>556</v>
      </c>
      <c r="B56" s="18" t="s">
        <v>30</v>
      </c>
      <c r="C56" s="5" t="s">
        <v>23</v>
      </c>
      <c r="D56" s="18"/>
      <c r="E56" s="19" t="s">
        <v>56</v>
      </c>
      <c r="F56" s="20"/>
      <c r="G56" s="19" t="s">
        <v>78</v>
      </c>
      <c r="H56" s="20" t="s">
        <v>80</v>
      </c>
      <c r="I56" s="21">
        <v>11500</v>
      </c>
      <c r="J56" s="18" t="s">
        <v>26</v>
      </c>
      <c r="K56" s="20" t="s">
        <v>60</v>
      </c>
      <c r="L56" s="8"/>
      <c r="M56" s="8"/>
      <c r="N56" s="8"/>
      <c r="O56" s="11"/>
      <c r="P56" s="60"/>
      <c r="Q56" s="12" t="s">
        <v>772</v>
      </c>
      <c r="R56" s="12"/>
      <c r="S56" s="62"/>
      <c r="T56" s="6" t="s">
        <v>28</v>
      </c>
      <c r="U56" s="22">
        <v>19</v>
      </c>
      <c r="V56" s="23" t="s">
        <v>76</v>
      </c>
      <c r="W56" s="24"/>
      <c r="Z56" s="86" t="b">
        <f>IF(AND(L56=DATA!$D$40),DATA!$D$41,IF(AND(L56=DATA!$C$40),DATA!$C$41))</f>
        <v>0</v>
      </c>
      <c r="AA56" s="86" t="b">
        <f>IF(AND(M56=DATA!$D$40),DATA!$D$42,IF(AND(M56=DATA!$C$40),DATA!$C$42))</f>
        <v>0</v>
      </c>
      <c r="AB56" s="86" t="b">
        <f>IF(AND(N56=DATA!$D$40),DATA!$D$43,IF(AND(N56=DATA!$C$40),DATA!$C$43))</f>
        <v>0</v>
      </c>
      <c r="AC56" s="87" t="b">
        <f>IF(AND(O56=DATA!$D$40),DATA!$D$44,IF(AND(O56=DATA!$C$40),DATA!$C$44))</f>
        <v>0</v>
      </c>
      <c r="AD56" s="88">
        <f ca="1">IF(AND(DATEDIF(P56,TODAY(),"D")&lt;365*3),DATA!$D$46,IF(AND(365*3&lt;=DATEDIF(P56,TODAY(),"D"), DATEDIF(P56,TODAY(),"D")&lt;365*5),DATA!$D$47,IF(AND(365*5&lt;=DATEDIF(P56,TODAY(),"D"), DATEDIF(P56,TODAY(),"D")&lt;365*10),DATA!$D$48,IF(AND(365*10&lt;DATEDIF(P56,TODAY(),"D")),DATA!$D$49))))</f>
        <v>0</v>
      </c>
      <c r="AE56" s="88">
        <f>_xlfn.IFNA(VLOOKUP(R56,DATA!$F$40:$G$85,2,0),10)</f>
        <v>10</v>
      </c>
      <c r="AF56" s="89">
        <f t="shared" ca="1" si="1"/>
        <v>10</v>
      </c>
      <c r="AG56" s="78" t="str">
        <f ca="1">IF(AND(AF56&gt;=DATA!$C$55),"A",IF(AND(DATA!$C$55&gt;AF56,AF56&gt;=DATA!$C$56),"B",IF(AND(DATA!$C$56&gt;AF56,AF56&gt;=DATA!$C$57),"C",IF(AND(AF56&lt;DATA!$C$57),"D"))))</f>
        <v>D</v>
      </c>
    </row>
    <row r="57" spans="1:33" x14ac:dyDescent="0.15">
      <c r="A57" s="20" t="s">
        <v>550</v>
      </c>
      <c r="B57" s="18" t="s">
        <v>30</v>
      </c>
      <c r="C57" s="5" t="s">
        <v>23</v>
      </c>
      <c r="D57" s="18"/>
      <c r="E57" s="19" t="s">
        <v>56</v>
      </c>
      <c r="F57" s="20"/>
      <c r="G57" s="19" t="s">
        <v>78</v>
      </c>
      <c r="H57" s="20" t="s">
        <v>81</v>
      </c>
      <c r="I57" s="21">
        <v>8000</v>
      </c>
      <c r="J57" s="18" t="s">
        <v>26</v>
      </c>
      <c r="K57" s="20" t="s">
        <v>54</v>
      </c>
      <c r="L57" s="8"/>
      <c r="M57" s="8"/>
      <c r="N57" s="8"/>
      <c r="O57" s="11"/>
      <c r="P57" s="60"/>
      <c r="Q57" s="12" t="s">
        <v>772</v>
      </c>
      <c r="R57" s="12"/>
      <c r="S57" s="62"/>
      <c r="T57" s="6" t="s">
        <v>20</v>
      </c>
      <c r="U57" s="22">
        <v>35</v>
      </c>
      <c r="V57" s="23" t="s">
        <v>76</v>
      </c>
      <c r="W57" s="24"/>
      <c r="Z57" s="86" t="b">
        <f>IF(AND(L57=DATA!$D$40),DATA!$D$41,IF(AND(L57=DATA!$C$40),DATA!$C$41))</f>
        <v>0</v>
      </c>
      <c r="AA57" s="86" t="b">
        <f>IF(AND(M57=DATA!$D$40),DATA!$D$42,IF(AND(M57=DATA!$C$40),DATA!$C$42))</f>
        <v>0</v>
      </c>
      <c r="AB57" s="86" t="b">
        <f>IF(AND(N57=DATA!$D$40),DATA!$D$43,IF(AND(N57=DATA!$C$40),DATA!$C$43))</f>
        <v>0</v>
      </c>
      <c r="AC57" s="87" t="b">
        <f>IF(AND(O57=DATA!$D$40),DATA!$D$44,IF(AND(O57=DATA!$C$40),DATA!$C$44))</f>
        <v>0</v>
      </c>
      <c r="AD57" s="88">
        <f ca="1">IF(AND(DATEDIF(P57,TODAY(),"D")&lt;365*3),DATA!$D$46,IF(AND(365*3&lt;=DATEDIF(P57,TODAY(),"D"), DATEDIF(P57,TODAY(),"D")&lt;365*5),DATA!$D$47,IF(AND(365*5&lt;=DATEDIF(P57,TODAY(),"D"), DATEDIF(P57,TODAY(),"D")&lt;365*10),DATA!$D$48,IF(AND(365*10&lt;DATEDIF(P57,TODAY(),"D")),DATA!$D$49))))</f>
        <v>0</v>
      </c>
      <c r="AE57" s="88">
        <f>_xlfn.IFNA(VLOOKUP(R57,DATA!$F$40:$G$85,2,0),10)</f>
        <v>10</v>
      </c>
      <c r="AF57" s="89">
        <f t="shared" ca="1" si="1"/>
        <v>10</v>
      </c>
      <c r="AG57" s="78" t="str">
        <f ca="1">IF(AND(AF57&gt;=DATA!$C$55),"A",IF(AND(DATA!$C$55&gt;AF57,AF57&gt;=DATA!$C$56),"B",IF(AND(DATA!$C$56&gt;AF57,AF57&gt;=DATA!$C$57),"C",IF(AND(AF57&lt;DATA!$C$57),"D"))))</f>
        <v>D</v>
      </c>
    </row>
    <row r="58" spans="1:33" x14ac:dyDescent="0.15">
      <c r="A58" s="20" t="s">
        <v>556</v>
      </c>
      <c r="B58" s="18" t="s">
        <v>30</v>
      </c>
      <c r="C58" s="5" t="s">
        <v>23</v>
      </c>
      <c r="D58" s="18"/>
      <c r="E58" s="19" t="s">
        <v>56</v>
      </c>
      <c r="F58" s="20"/>
      <c r="G58" s="19" t="s">
        <v>79</v>
      </c>
      <c r="H58" s="20" t="s">
        <v>82</v>
      </c>
      <c r="I58" s="21">
        <v>5700</v>
      </c>
      <c r="J58" s="18" t="s">
        <v>18</v>
      </c>
      <c r="K58" s="20" t="s">
        <v>54</v>
      </c>
      <c r="L58" s="8"/>
      <c r="M58" s="8"/>
      <c r="N58" s="8"/>
      <c r="O58" s="11"/>
      <c r="P58" s="60"/>
      <c r="Q58" s="12" t="s">
        <v>772</v>
      </c>
      <c r="R58" s="12"/>
      <c r="S58" s="62"/>
      <c r="T58" s="6" t="s">
        <v>20</v>
      </c>
      <c r="U58" s="22">
        <v>2</v>
      </c>
      <c r="V58" s="23" t="s">
        <v>76</v>
      </c>
      <c r="W58" s="24"/>
      <c r="Z58" s="86" t="b">
        <f>IF(AND(L58=DATA!$D$40),DATA!$D$41,IF(AND(L58=DATA!$C$40),DATA!$C$41))</f>
        <v>0</v>
      </c>
      <c r="AA58" s="86" t="b">
        <f>IF(AND(M58=DATA!$D$40),DATA!$D$42,IF(AND(M58=DATA!$C$40),DATA!$C$42))</f>
        <v>0</v>
      </c>
      <c r="AB58" s="86" t="b">
        <f>IF(AND(N58=DATA!$D$40),DATA!$D$43,IF(AND(N58=DATA!$C$40),DATA!$C$43))</f>
        <v>0</v>
      </c>
      <c r="AC58" s="87" t="b">
        <f>IF(AND(O58=DATA!$D$40),DATA!$D$44,IF(AND(O58=DATA!$C$40),DATA!$C$44))</f>
        <v>0</v>
      </c>
      <c r="AD58" s="88">
        <f ca="1">IF(AND(DATEDIF(P58,TODAY(),"D")&lt;365*3),DATA!$D$46,IF(AND(365*3&lt;=DATEDIF(P58,TODAY(),"D"), DATEDIF(P58,TODAY(),"D")&lt;365*5),DATA!$D$47,IF(AND(365*5&lt;=DATEDIF(P58,TODAY(),"D"), DATEDIF(P58,TODAY(),"D")&lt;365*10),DATA!$D$48,IF(AND(365*10&lt;DATEDIF(P58,TODAY(),"D")),DATA!$D$49))))</f>
        <v>0</v>
      </c>
      <c r="AE58" s="88">
        <f>_xlfn.IFNA(VLOOKUP(R58,DATA!$F$40:$G$85,2,0),10)</f>
        <v>10</v>
      </c>
      <c r="AF58" s="89">
        <f t="shared" ca="1" si="1"/>
        <v>10</v>
      </c>
      <c r="AG58" s="78" t="str">
        <f ca="1">IF(AND(AF58&gt;=DATA!$C$55),"A",IF(AND(DATA!$C$55&gt;AF58,AF58&gt;=DATA!$C$56),"B",IF(AND(DATA!$C$56&gt;AF58,AF58&gt;=DATA!$C$57),"C",IF(AND(AF58&lt;DATA!$C$57),"D"))))</f>
        <v>D</v>
      </c>
    </row>
    <row r="59" spans="1:33" x14ac:dyDescent="0.15">
      <c r="A59" s="20" t="s">
        <v>550</v>
      </c>
      <c r="B59" s="18" t="s">
        <v>14</v>
      </c>
      <c r="C59" s="5" t="s">
        <v>31</v>
      </c>
      <c r="D59" s="18"/>
      <c r="E59" s="19" t="s">
        <v>56</v>
      </c>
      <c r="F59" s="20"/>
      <c r="G59" s="19" t="s">
        <v>79</v>
      </c>
      <c r="H59" s="20" t="s">
        <v>83</v>
      </c>
      <c r="I59" s="21">
        <v>6000</v>
      </c>
      <c r="J59" s="18" t="s">
        <v>63</v>
      </c>
      <c r="K59" s="20" t="s">
        <v>54</v>
      </c>
      <c r="L59" s="8"/>
      <c r="M59" s="8"/>
      <c r="N59" s="8"/>
      <c r="O59" s="11"/>
      <c r="P59" s="60"/>
      <c r="Q59" s="12" t="s">
        <v>772</v>
      </c>
      <c r="R59" s="12"/>
      <c r="S59" s="62"/>
      <c r="T59" s="6" t="s">
        <v>20</v>
      </c>
      <c r="U59" s="22">
        <v>1</v>
      </c>
      <c r="V59" s="23" t="s">
        <v>73</v>
      </c>
      <c r="W59" s="24"/>
      <c r="Z59" s="86" t="b">
        <f>IF(AND(L59=DATA!$D$40),DATA!$D$41,IF(AND(L59=DATA!$C$40),DATA!$C$41))</f>
        <v>0</v>
      </c>
      <c r="AA59" s="86" t="b">
        <f>IF(AND(M59=DATA!$D$40),DATA!$D$42,IF(AND(M59=DATA!$C$40),DATA!$C$42))</f>
        <v>0</v>
      </c>
      <c r="AB59" s="86" t="b">
        <f>IF(AND(N59=DATA!$D$40),DATA!$D$43,IF(AND(N59=DATA!$C$40),DATA!$C$43))</f>
        <v>0</v>
      </c>
      <c r="AC59" s="87" t="b">
        <f>IF(AND(O59=DATA!$D$40),DATA!$D$44,IF(AND(O59=DATA!$C$40),DATA!$C$44))</f>
        <v>0</v>
      </c>
      <c r="AD59" s="88">
        <f ca="1">IF(AND(DATEDIF(P59,TODAY(),"D")&lt;365*3),DATA!$D$46,IF(AND(365*3&lt;=DATEDIF(P59,TODAY(),"D"), DATEDIF(P59,TODAY(),"D")&lt;365*5),DATA!$D$47,IF(AND(365*5&lt;=DATEDIF(P59,TODAY(),"D"), DATEDIF(P59,TODAY(),"D")&lt;365*10),DATA!$D$48,IF(AND(365*10&lt;DATEDIF(P59,TODAY(),"D")),DATA!$D$49))))</f>
        <v>0</v>
      </c>
      <c r="AE59" s="88">
        <f>_xlfn.IFNA(VLOOKUP(R59,DATA!$F$40:$G$85,2,0),10)</f>
        <v>10</v>
      </c>
      <c r="AF59" s="89">
        <f t="shared" ca="1" si="1"/>
        <v>10</v>
      </c>
      <c r="AG59" s="78" t="str">
        <f ca="1">IF(AND(AF59&gt;=DATA!$C$55),"A",IF(AND(DATA!$C$55&gt;AF59,AF59&gt;=DATA!$C$56),"B",IF(AND(DATA!$C$56&gt;AF59,AF59&gt;=DATA!$C$57),"C",IF(AND(AF59&lt;DATA!$C$57),"D"))))</f>
        <v>D</v>
      </c>
    </row>
    <row r="60" spans="1:33" x14ac:dyDescent="0.15">
      <c r="A60" s="20" t="s">
        <v>550</v>
      </c>
      <c r="B60" s="18" t="s">
        <v>30</v>
      </c>
      <c r="C60" s="5" t="s">
        <v>38</v>
      </c>
      <c r="D60" s="18"/>
      <c r="E60" s="19" t="s">
        <v>56</v>
      </c>
      <c r="F60" s="20"/>
      <c r="G60" s="19" t="s">
        <v>79</v>
      </c>
      <c r="H60" s="20" t="s">
        <v>83</v>
      </c>
      <c r="I60" s="21">
        <v>8000</v>
      </c>
      <c r="J60" s="18" t="s">
        <v>26</v>
      </c>
      <c r="K60" s="20" t="s">
        <v>54</v>
      </c>
      <c r="L60" s="8"/>
      <c r="M60" s="8"/>
      <c r="N60" s="8"/>
      <c r="O60" s="11"/>
      <c r="P60" s="60"/>
      <c r="Q60" s="12" t="s">
        <v>772</v>
      </c>
      <c r="R60" s="12"/>
      <c r="S60" s="62"/>
      <c r="T60" s="6" t="s">
        <v>28</v>
      </c>
      <c r="U60" s="22">
        <v>14</v>
      </c>
      <c r="V60" s="23" t="s">
        <v>76</v>
      </c>
      <c r="W60" s="24"/>
      <c r="Z60" s="86" t="b">
        <f>IF(AND(L60=DATA!$D$40),DATA!$D$41,IF(AND(L60=DATA!$C$40),DATA!$C$41))</f>
        <v>0</v>
      </c>
      <c r="AA60" s="86" t="b">
        <f>IF(AND(M60=DATA!$D$40),DATA!$D$42,IF(AND(M60=DATA!$C$40),DATA!$C$42))</f>
        <v>0</v>
      </c>
      <c r="AB60" s="86" t="b">
        <f>IF(AND(N60=DATA!$D$40),DATA!$D$43,IF(AND(N60=DATA!$C$40),DATA!$C$43))</f>
        <v>0</v>
      </c>
      <c r="AC60" s="87" t="b">
        <f>IF(AND(O60=DATA!$D$40),DATA!$D$44,IF(AND(O60=DATA!$C$40),DATA!$C$44))</f>
        <v>0</v>
      </c>
      <c r="AD60" s="88">
        <f ca="1">IF(AND(DATEDIF(P60,TODAY(),"D")&lt;365*3),DATA!$D$46,IF(AND(365*3&lt;=DATEDIF(P60,TODAY(),"D"), DATEDIF(P60,TODAY(),"D")&lt;365*5),DATA!$D$47,IF(AND(365*5&lt;=DATEDIF(P60,TODAY(),"D"), DATEDIF(P60,TODAY(),"D")&lt;365*10),DATA!$D$48,IF(AND(365*10&lt;DATEDIF(P60,TODAY(),"D")),DATA!$D$49))))</f>
        <v>0</v>
      </c>
      <c r="AE60" s="88">
        <f>_xlfn.IFNA(VLOOKUP(R60,DATA!$F$40:$G$85,2,0),10)</f>
        <v>10</v>
      </c>
      <c r="AF60" s="89">
        <f t="shared" ca="1" si="1"/>
        <v>10</v>
      </c>
      <c r="AG60" s="78" t="str">
        <f ca="1">IF(AND(AF60&gt;=DATA!$C$55),"A",IF(AND(DATA!$C$55&gt;AF60,AF60&gt;=DATA!$C$56),"B",IF(AND(DATA!$C$56&gt;AF60,AF60&gt;=DATA!$C$57),"C",IF(AND(AF60&lt;DATA!$C$57),"D"))))</f>
        <v>D</v>
      </c>
    </row>
    <row r="61" spans="1:33" x14ac:dyDescent="0.15">
      <c r="A61" s="20" t="s">
        <v>550</v>
      </c>
      <c r="B61" s="18" t="s">
        <v>14</v>
      </c>
      <c r="C61" s="5" t="s">
        <v>31</v>
      </c>
      <c r="D61" s="18"/>
      <c r="E61" s="19" t="s">
        <v>56</v>
      </c>
      <c r="F61" s="20"/>
      <c r="G61" s="19" t="s">
        <v>84</v>
      </c>
      <c r="H61" s="20" t="s">
        <v>85</v>
      </c>
      <c r="I61" s="21">
        <v>5700</v>
      </c>
      <c r="J61" s="18" t="s">
        <v>18</v>
      </c>
      <c r="K61" s="20" t="s">
        <v>54</v>
      </c>
      <c r="L61" s="8"/>
      <c r="M61" s="8"/>
      <c r="N61" s="8"/>
      <c r="O61" s="11"/>
      <c r="P61" s="60"/>
      <c r="Q61" s="12" t="s">
        <v>772</v>
      </c>
      <c r="R61" s="12"/>
      <c r="S61" s="62"/>
      <c r="T61" s="6" t="s">
        <v>34</v>
      </c>
      <c r="U61" s="22">
        <v>3</v>
      </c>
      <c r="V61" s="23" t="s">
        <v>86</v>
      </c>
      <c r="W61" s="24"/>
      <c r="Z61" s="86" t="b">
        <f>IF(AND(L61=DATA!$D$40),DATA!$D$41,IF(AND(L61=DATA!$C$40),DATA!$C$41))</f>
        <v>0</v>
      </c>
      <c r="AA61" s="86" t="b">
        <f>IF(AND(M61=DATA!$D$40),DATA!$D$42,IF(AND(M61=DATA!$C$40),DATA!$C$42))</f>
        <v>0</v>
      </c>
      <c r="AB61" s="86" t="b">
        <f>IF(AND(N61=DATA!$D$40),DATA!$D$43,IF(AND(N61=DATA!$C$40),DATA!$C$43))</f>
        <v>0</v>
      </c>
      <c r="AC61" s="87" t="b">
        <f>IF(AND(O61=DATA!$D$40),DATA!$D$44,IF(AND(O61=DATA!$C$40),DATA!$C$44))</f>
        <v>0</v>
      </c>
      <c r="AD61" s="88">
        <f ca="1">IF(AND(DATEDIF(P61,TODAY(),"D")&lt;365*3),DATA!$D$46,IF(AND(365*3&lt;=DATEDIF(P61,TODAY(),"D"), DATEDIF(P61,TODAY(),"D")&lt;365*5),DATA!$D$47,IF(AND(365*5&lt;=DATEDIF(P61,TODAY(),"D"), DATEDIF(P61,TODAY(),"D")&lt;365*10),DATA!$D$48,IF(AND(365*10&lt;DATEDIF(P61,TODAY(),"D")),DATA!$D$49))))</f>
        <v>0</v>
      </c>
      <c r="AE61" s="88">
        <f>_xlfn.IFNA(VLOOKUP(R61,DATA!$F$40:$G$85,2,0),10)</f>
        <v>10</v>
      </c>
      <c r="AF61" s="89">
        <f t="shared" ca="1" si="1"/>
        <v>10</v>
      </c>
      <c r="AG61" s="78" t="str">
        <f ca="1">IF(AND(AF61&gt;=DATA!$C$55),"A",IF(AND(DATA!$C$55&gt;AF61,AF61&gt;=DATA!$C$56),"B",IF(AND(DATA!$C$56&gt;AF61,AF61&gt;=DATA!$C$57),"C",IF(AND(AF61&lt;DATA!$C$57),"D"))))</f>
        <v>D</v>
      </c>
    </row>
    <row r="62" spans="1:33" x14ac:dyDescent="0.15">
      <c r="A62" s="20" t="s">
        <v>550</v>
      </c>
      <c r="B62" s="18" t="s">
        <v>30</v>
      </c>
      <c r="C62" s="5" t="s">
        <v>23</v>
      </c>
      <c r="D62" s="18"/>
      <c r="E62" s="19" t="s">
        <v>56</v>
      </c>
      <c r="F62" s="20"/>
      <c r="G62" s="19" t="s">
        <v>84</v>
      </c>
      <c r="H62" s="20" t="s">
        <v>87</v>
      </c>
      <c r="I62" s="21">
        <v>6000</v>
      </c>
      <c r="J62" s="18" t="s">
        <v>63</v>
      </c>
      <c r="K62" s="20" t="s">
        <v>54</v>
      </c>
      <c r="L62" s="8"/>
      <c r="M62" s="8"/>
      <c r="N62" s="8"/>
      <c r="O62" s="11"/>
      <c r="P62" s="60"/>
      <c r="Q62" s="12" t="s">
        <v>772</v>
      </c>
      <c r="R62" s="12"/>
      <c r="S62" s="62"/>
      <c r="T62" s="6" t="s">
        <v>20</v>
      </c>
      <c r="U62" s="22">
        <v>46</v>
      </c>
      <c r="V62" s="23" t="s">
        <v>88</v>
      </c>
      <c r="W62" s="24"/>
      <c r="Z62" s="86" t="b">
        <f>IF(AND(L62=DATA!$D$40),DATA!$D$41,IF(AND(L62=DATA!$C$40),DATA!$C$41))</f>
        <v>0</v>
      </c>
      <c r="AA62" s="86" t="b">
        <f>IF(AND(M62=DATA!$D$40),DATA!$D$42,IF(AND(M62=DATA!$C$40),DATA!$C$42))</f>
        <v>0</v>
      </c>
      <c r="AB62" s="86" t="b">
        <f>IF(AND(N62=DATA!$D$40),DATA!$D$43,IF(AND(N62=DATA!$C$40),DATA!$C$43))</f>
        <v>0</v>
      </c>
      <c r="AC62" s="87" t="b">
        <f>IF(AND(O62=DATA!$D$40),DATA!$D$44,IF(AND(O62=DATA!$C$40),DATA!$C$44))</f>
        <v>0</v>
      </c>
      <c r="AD62" s="88">
        <f ca="1">IF(AND(DATEDIF(P62,TODAY(),"D")&lt;365*3),DATA!$D$46,IF(AND(365*3&lt;=DATEDIF(P62,TODAY(),"D"), DATEDIF(P62,TODAY(),"D")&lt;365*5),DATA!$D$47,IF(AND(365*5&lt;=DATEDIF(P62,TODAY(),"D"), DATEDIF(P62,TODAY(),"D")&lt;365*10),DATA!$D$48,IF(AND(365*10&lt;DATEDIF(P62,TODAY(),"D")),DATA!$D$49))))</f>
        <v>0</v>
      </c>
      <c r="AE62" s="88">
        <f>_xlfn.IFNA(VLOOKUP(R62,DATA!$F$40:$G$85,2,0),10)</f>
        <v>10</v>
      </c>
      <c r="AF62" s="89">
        <f t="shared" ca="1" si="1"/>
        <v>10</v>
      </c>
      <c r="AG62" s="78" t="str">
        <f ca="1">IF(AND(AF62&gt;=DATA!$C$55),"A",IF(AND(DATA!$C$55&gt;AF62,AF62&gt;=DATA!$C$56),"B",IF(AND(DATA!$C$56&gt;AF62,AF62&gt;=DATA!$C$57),"C",IF(AND(AF62&lt;DATA!$C$57),"D"))))</f>
        <v>D</v>
      </c>
    </row>
    <row r="63" spans="1:33" x14ac:dyDescent="0.15">
      <c r="A63" s="20" t="s">
        <v>550</v>
      </c>
      <c r="B63" s="18" t="s">
        <v>22</v>
      </c>
      <c r="C63" s="5" t="s">
        <v>31</v>
      </c>
      <c r="D63" s="18"/>
      <c r="E63" s="19" t="s">
        <v>56</v>
      </c>
      <c r="F63" s="20"/>
      <c r="G63" s="19" t="s">
        <v>89</v>
      </c>
      <c r="H63" s="20" t="s">
        <v>87</v>
      </c>
      <c r="I63" s="21">
        <v>8000</v>
      </c>
      <c r="J63" s="18" t="s">
        <v>63</v>
      </c>
      <c r="K63" s="20" t="s">
        <v>49</v>
      </c>
      <c r="L63" s="8"/>
      <c r="M63" s="8"/>
      <c r="N63" s="8"/>
      <c r="O63" s="11"/>
      <c r="P63" s="60"/>
      <c r="Q63" s="12" t="s">
        <v>772</v>
      </c>
      <c r="R63" s="12"/>
      <c r="S63" s="62"/>
      <c r="T63" s="6" t="s">
        <v>34</v>
      </c>
      <c r="U63" s="22">
        <v>81</v>
      </c>
      <c r="V63" s="23" t="s">
        <v>86</v>
      </c>
      <c r="W63" s="24"/>
      <c r="Z63" s="86" t="b">
        <f>IF(AND(L63=DATA!$D$40),DATA!$D$41,IF(AND(L63=DATA!$C$40),DATA!$C$41))</f>
        <v>0</v>
      </c>
      <c r="AA63" s="86" t="b">
        <f>IF(AND(M63=DATA!$D$40),DATA!$D$42,IF(AND(M63=DATA!$C$40),DATA!$C$42))</f>
        <v>0</v>
      </c>
      <c r="AB63" s="86" t="b">
        <f>IF(AND(N63=DATA!$D$40),DATA!$D$43,IF(AND(N63=DATA!$C$40),DATA!$C$43))</f>
        <v>0</v>
      </c>
      <c r="AC63" s="87" t="b">
        <f>IF(AND(O63=DATA!$D$40),DATA!$D$44,IF(AND(O63=DATA!$C$40),DATA!$C$44))</f>
        <v>0</v>
      </c>
      <c r="AD63" s="88">
        <f ca="1">IF(AND(DATEDIF(P63,TODAY(),"D")&lt;365*3),DATA!$D$46,IF(AND(365*3&lt;=DATEDIF(P63,TODAY(),"D"), DATEDIF(P63,TODAY(),"D")&lt;365*5),DATA!$D$47,IF(AND(365*5&lt;=DATEDIF(P63,TODAY(),"D"), DATEDIF(P63,TODAY(),"D")&lt;365*10),DATA!$D$48,IF(AND(365*10&lt;DATEDIF(P63,TODAY(),"D")),DATA!$D$49))))</f>
        <v>0</v>
      </c>
      <c r="AE63" s="88">
        <f>_xlfn.IFNA(VLOOKUP(R63,DATA!$F$40:$G$85,2,0),10)</f>
        <v>10</v>
      </c>
      <c r="AF63" s="89">
        <f t="shared" ca="1" si="1"/>
        <v>10</v>
      </c>
      <c r="AG63" s="78" t="str">
        <f ca="1">IF(AND(AF63&gt;=DATA!$C$55),"A",IF(AND(DATA!$C$55&gt;AF63,AF63&gt;=DATA!$C$56),"B",IF(AND(DATA!$C$56&gt;AF63,AF63&gt;=DATA!$C$57),"C",IF(AND(AF63&lt;DATA!$C$57),"D"))))</f>
        <v>D</v>
      </c>
    </row>
    <row r="64" spans="1:33" x14ac:dyDescent="0.15">
      <c r="A64" s="20" t="s">
        <v>550</v>
      </c>
      <c r="B64" s="18" t="s">
        <v>22</v>
      </c>
      <c r="C64" s="5" t="s">
        <v>38</v>
      </c>
      <c r="D64" s="18"/>
      <c r="E64" s="19" t="s">
        <v>56</v>
      </c>
      <c r="F64" s="20"/>
      <c r="G64" s="19" t="s">
        <v>84</v>
      </c>
      <c r="H64" s="20" t="s">
        <v>87</v>
      </c>
      <c r="I64" s="21">
        <v>10000</v>
      </c>
      <c r="J64" s="18" t="s">
        <v>63</v>
      </c>
      <c r="K64" s="20" t="s">
        <v>54</v>
      </c>
      <c r="L64" s="8"/>
      <c r="M64" s="8"/>
      <c r="N64" s="8"/>
      <c r="O64" s="11"/>
      <c r="P64" s="60"/>
      <c r="Q64" s="12" t="s">
        <v>772</v>
      </c>
      <c r="R64" s="12"/>
      <c r="S64" s="62"/>
      <c r="T64" s="6" t="s">
        <v>28</v>
      </c>
      <c r="U64" s="22">
        <v>18</v>
      </c>
      <c r="V64" s="23" t="s">
        <v>88</v>
      </c>
      <c r="W64" s="24"/>
      <c r="Z64" s="86" t="b">
        <f>IF(AND(L64=DATA!$D$40),DATA!$D$41,IF(AND(L64=DATA!$C$40),DATA!$C$41))</f>
        <v>0</v>
      </c>
      <c r="AA64" s="86" t="b">
        <f>IF(AND(M64=DATA!$D$40),DATA!$D$42,IF(AND(M64=DATA!$C$40),DATA!$C$42))</f>
        <v>0</v>
      </c>
      <c r="AB64" s="86" t="b">
        <f>IF(AND(N64=DATA!$D$40),DATA!$D$43,IF(AND(N64=DATA!$C$40),DATA!$C$43))</f>
        <v>0</v>
      </c>
      <c r="AC64" s="87" t="b">
        <f>IF(AND(O64=DATA!$D$40),DATA!$D$44,IF(AND(O64=DATA!$C$40),DATA!$C$44))</f>
        <v>0</v>
      </c>
      <c r="AD64" s="88">
        <f ca="1">IF(AND(DATEDIF(P64,TODAY(),"D")&lt;365*3),DATA!$D$46,IF(AND(365*3&lt;=DATEDIF(P64,TODAY(),"D"), DATEDIF(P64,TODAY(),"D")&lt;365*5),DATA!$D$47,IF(AND(365*5&lt;=DATEDIF(P64,TODAY(),"D"), DATEDIF(P64,TODAY(),"D")&lt;365*10),DATA!$D$48,IF(AND(365*10&lt;DATEDIF(P64,TODAY(),"D")),DATA!$D$49))))</f>
        <v>0</v>
      </c>
      <c r="AE64" s="88">
        <f>_xlfn.IFNA(VLOOKUP(R64,DATA!$F$40:$G$85,2,0),10)</f>
        <v>10</v>
      </c>
      <c r="AF64" s="89">
        <f t="shared" ca="1" si="1"/>
        <v>10</v>
      </c>
      <c r="AG64" s="78" t="str">
        <f ca="1">IF(AND(AF64&gt;=DATA!$C$55),"A",IF(AND(DATA!$C$55&gt;AF64,AF64&gt;=DATA!$C$56),"B",IF(AND(DATA!$C$56&gt;AF64,AF64&gt;=DATA!$C$57),"C",IF(AND(AF64&lt;DATA!$C$57),"D"))))</f>
        <v>D</v>
      </c>
    </row>
    <row r="65" spans="1:33" x14ac:dyDescent="0.15">
      <c r="A65" s="20" t="s">
        <v>550</v>
      </c>
      <c r="B65" s="18" t="s">
        <v>30</v>
      </c>
      <c r="C65" s="5" t="s">
        <v>23</v>
      </c>
      <c r="D65" s="18"/>
      <c r="E65" s="19" t="s">
        <v>56</v>
      </c>
      <c r="F65" s="20"/>
      <c r="G65" s="19" t="s">
        <v>89</v>
      </c>
      <c r="H65" s="20" t="s">
        <v>90</v>
      </c>
      <c r="I65" s="21">
        <v>5700</v>
      </c>
      <c r="J65" s="18" t="s">
        <v>26</v>
      </c>
      <c r="K65" s="20" t="s">
        <v>60</v>
      </c>
      <c r="L65" s="8"/>
      <c r="M65" s="8"/>
      <c r="N65" s="8"/>
      <c r="O65" s="11"/>
      <c r="P65" s="60"/>
      <c r="Q65" s="12" t="s">
        <v>772</v>
      </c>
      <c r="R65" s="12"/>
      <c r="S65" s="62"/>
      <c r="T65" s="6" t="s">
        <v>28</v>
      </c>
      <c r="U65" s="22">
        <v>4</v>
      </c>
      <c r="V65" s="23" t="s">
        <v>86</v>
      </c>
      <c r="W65" s="24"/>
      <c r="Z65" s="86" t="b">
        <f>IF(AND(L65=DATA!$D$40),DATA!$D$41,IF(AND(L65=DATA!$C$40),DATA!$C$41))</f>
        <v>0</v>
      </c>
      <c r="AA65" s="86" t="b">
        <f>IF(AND(M65=DATA!$D$40),DATA!$D$42,IF(AND(M65=DATA!$C$40),DATA!$C$42))</f>
        <v>0</v>
      </c>
      <c r="AB65" s="86" t="b">
        <f>IF(AND(N65=DATA!$D$40),DATA!$D$43,IF(AND(N65=DATA!$C$40),DATA!$C$43))</f>
        <v>0</v>
      </c>
      <c r="AC65" s="87" t="b">
        <f>IF(AND(O65=DATA!$D$40),DATA!$D$44,IF(AND(O65=DATA!$C$40),DATA!$C$44))</f>
        <v>0</v>
      </c>
      <c r="AD65" s="88">
        <f ca="1">IF(AND(DATEDIF(P65,TODAY(),"D")&lt;365*3),DATA!$D$46,IF(AND(365*3&lt;=DATEDIF(P65,TODAY(),"D"), DATEDIF(P65,TODAY(),"D")&lt;365*5),DATA!$D$47,IF(AND(365*5&lt;=DATEDIF(P65,TODAY(),"D"), DATEDIF(P65,TODAY(),"D")&lt;365*10),DATA!$D$48,IF(AND(365*10&lt;DATEDIF(P65,TODAY(),"D")),DATA!$D$49))))</f>
        <v>0</v>
      </c>
      <c r="AE65" s="88">
        <f>_xlfn.IFNA(VLOOKUP(R65,DATA!$F$40:$G$85,2,0),10)</f>
        <v>10</v>
      </c>
      <c r="AF65" s="89">
        <f t="shared" ca="1" si="1"/>
        <v>10</v>
      </c>
      <c r="AG65" s="78" t="str">
        <f ca="1">IF(AND(AF65&gt;=DATA!$C$55),"A",IF(AND(DATA!$C$55&gt;AF65,AF65&gt;=DATA!$C$56),"B",IF(AND(DATA!$C$56&gt;AF65,AF65&gt;=DATA!$C$57),"C",IF(AND(AF65&lt;DATA!$C$57),"D"))))</f>
        <v>D</v>
      </c>
    </row>
    <row r="66" spans="1:33" x14ac:dyDescent="0.15">
      <c r="A66" s="20" t="s">
        <v>550</v>
      </c>
      <c r="B66" s="18" t="s">
        <v>14</v>
      </c>
      <c r="C66" s="5" t="s">
        <v>31</v>
      </c>
      <c r="D66" s="18"/>
      <c r="E66" s="19" t="s">
        <v>56</v>
      </c>
      <c r="F66" s="20"/>
      <c r="G66" s="19" t="s">
        <v>89</v>
      </c>
      <c r="H66" s="20" t="s">
        <v>91</v>
      </c>
      <c r="I66" s="21">
        <v>6000</v>
      </c>
      <c r="J66" s="18" t="s">
        <v>18</v>
      </c>
      <c r="K66" s="20" t="s">
        <v>49</v>
      </c>
      <c r="L66" s="8"/>
      <c r="M66" s="8"/>
      <c r="N66" s="8"/>
      <c r="O66" s="11"/>
      <c r="P66" s="60"/>
      <c r="Q66" s="12" t="s">
        <v>772</v>
      </c>
      <c r="R66" s="12"/>
      <c r="S66" s="62"/>
      <c r="T66" s="6" t="s">
        <v>28</v>
      </c>
      <c r="U66" s="22">
        <v>79</v>
      </c>
      <c r="V66" s="23" t="s">
        <v>92</v>
      </c>
      <c r="W66" s="24"/>
      <c r="Z66" s="86" t="b">
        <f>IF(AND(L66=DATA!$D$40),DATA!$D$41,IF(AND(L66=DATA!$C$40),DATA!$C$41))</f>
        <v>0</v>
      </c>
      <c r="AA66" s="86" t="b">
        <f>IF(AND(M66=DATA!$D$40),DATA!$D$42,IF(AND(M66=DATA!$C$40),DATA!$C$42))</f>
        <v>0</v>
      </c>
      <c r="AB66" s="86" t="b">
        <f>IF(AND(N66=DATA!$D$40),DATA!$D$43,IF(AND(N66=DATA!$C$40),DATA!$C$43))</f>
        <v>0</v>
      </c>
      <c r="AC66" s="87" t="b">
        <f>IF(AND(O66=DATA!$D$40),DATA!$D$44,IF(AND(O66=DATA!$C$40),DATA!$C$44))</f>
        <v>0</v>
      </c>
      <c r="AD66" s="88">
        <f ca="1">IF(AND(DATEDIF(P66,TODAY(),"D")&lt;365*3),DATA!$D$46,IF(AND(365*3&lt;=DATEDIF(P66,TODAY(),"D"), DATEDIF(P66,TODAY(),"D")&lt;365*5),DATA!$D$47,IF(AND(365*5&lt;=DATEDIF(P66,TODAY(),"D"), DATEDIF(P66,TODAY(),"D")&lt;365*10),DATA!$D$48,IF(AND(365*10&lt;DATEDIF(P66,TODAY(),"D")),DATA!$D$49))))</f>
        <v>0</v>
      </c>
      <c r="AE66" s="88">
        <f>_xlfn.IFNA(VLOOKUP(R66,DATA!$F$40:$G$85,2,0),10)</f>
        <v>10</v>
      </c>
      <c r="AF66" s="89">
        <f t="shared" ca="1" si="1"/>
        <v>10</v>
      </c>
      <c r="AG66" s="78" t="str">
        <f ca="1">IF(AND(AF66&gt;=DATA!$C$55),"A",IF(AND(DATA!$C$55&gt;AF66,AF66&gt;=DATA!$C$56),"B",IF(AND(DATA!$C$56&gt;AF66,AF66&gt;=DATA!$C$57),"C",IF(AND(AF66&lt;DATA!$C$57),"D"))))</f>
        <v>D</v>
      </c>
    </row>
    <row r="67" spans="1:33" x14ac:dyDescent="0.15">
      <c r="A67" s="20" t="s">
        <v>556</v>
      </c>
      <c r="B67" s="18" t="s">
        <v>14</v>
      </c>
      <c r="C67" s="5" t="s">
        <v>31</v>
      </c>
      <c r="D67" s="18"/>
      <c r="E67" s="19" t="s">
        <v>56</v>
      </c>
      <c r="F67" s="20"/>
      <c r="G67" s="19" t="s">
        <v>84</v>
      </c>
      <c r="H67" s="20" t="s">
        <v>91</v>
      </c>
      <c r="I67" s="21">
        <v>8000</v>
      </c>
      <c r="J67" s="18" t="s">
        <v>18</v>
      </c>
      <c r="K67" s="20" t="s">
        <v>54</v>
      </c>
      <c r="L67" s="8"/>
      <c r="M67" s="8"/>
      <c r="N67" s="8"/>
      <c r="O67" s="11"/>
      <c r="P67" s="60"/>
      <c r="Q67" s="12" t="s">
        <v>772</v>
      </c>
      <c r="R67" s="12"/>
      <c r="S67" s="62"/>
      <c r="T67" s="6" t="s">
        <v>28</v>
      </c>
      <c r="U67" s="22">
        <v>46</v>
      </c>
      <c r="V67" s="23" t="s">
        <v>86</v>
      </c>
      <c r="W67" s="24"/>
      <c r="Z67" s="86" t="b">
        <f>IF(AND(L67=DATA!$D$40),DATA!$D$41,IF(AND(L67=DATA!$C$40),DATA!$C$41))</f>
        <v>0</v>
      </c>
      <c r="AA67" s="86" t="b">
        <f>IF(AND(M67=DATA!$D$40),DATA!$D$42,IF(AND(M67=DATA!$C$40),DATA!$C$42))</f>
        <v>0</v>
      </c>
      <c r="AB67" s="86" t="b">
        <f>IF(AND(N67=DATA!$D$40),DATA!$D$43,IF(AND(N67=DATA!$C$40),DATA!$C$43))</f>
        <v>0</v>
      </c>
      <c r="AC67" s="87" t="b">
        <f>IF(AND(O67=DATA!$D$40),DATA!$D$44,IF(AND(O67=DATA!$C$40),DATA!$C$44))</f>
        <v>0</v>
      </c>
      <c r="AD67" s="88">
        <f ca="1">IF(AND(DATEDIF(P67,TODAY(),"D")&lt;365*3),DATA!$D$46,IF(AND(365*3&lt;=DATEDIF(P67,TODAY(),"D"), DATEDIF(P67,TODAY(),"D")&lt;365*5),DATA!$D$47,IF(AND(365*5&lt;=DATEDIF(P67,TODAY(),"D"), DATEDIF(P67,TODAY(),"D")&lt;365*10),DATA!$D$48,IF(AND(365*10&lt;DATEDIF(P67,TODAY(),"D")),DATA!$D$49))))</f>
        <v>0</v>
      </c>
      <c r="AE67" s="88">
        <f>_xlfn.IFNA(VLOOKUP(R67,DATA!$F$40:$G$85,2,0),10)</f>
        <v>10</v>
      </c>
      <c r="AF67" s="89">
        <f t="shared" ca="1" si="1"/>
        <v>10</v>
      </c>
      <c r="AG67" s="78" t="str">
        <f ca="1">IF(AND(AF67&gt;=DATA!$C$55),"A",IF(AND(DATA!$C$55&gt;AF67,AF67&gt;=DATA!$C$56),"B",IF(AND(DATA!$C$56&gt;AF67,AF67&gt;=DATA!$C$57),"C",IF(AND(AF67&lt;DATA!$C$57),"D"))))</f>
        <v>D</v>
      </c>
    </row>
    <row r="68" spans="1:33" x14ac:dyDescent="0.15">
      <c r="A68" s="20" t="s">
        <v>550</v>
      </c>
      <c r="B68" s="18" t="s">
        <v>30</v>
      </c>
      <c r="C68" s="5" t="s">
        <v>31</v>
      </c>
      <c r="D68" s="18"/>
      <c r="E68" s="19" t="s">
        <v>56</v>
      </c>
      <c r="F68" s="20"/>
      <c r="G68" s="19" t="s">
        <v>93</v>
      </c>
      <c r="H68" s="20" t="s">
        <v>94</v>
      </c>
      <c r="I68" s="21">
        <v>8000</v>
      </c>
      <c r="J68" s="18" t="s">
        <v>18</v>
      </c>
      <c r="K68" s="20" t="s">
        <v>49</v>
      </c>
      <c r="L68" s="8"/>
      <c r="M68" s="8"/>
      <c r="N68" s="8"/>
      <c r="O68" s="11"/>
      <c r="P68" s="60"/>
      <c r="Q68" s="12" t="s">
        <v>772</v>
      </c>
      <c r="R68" s="12"/>
      <c r="S68" s="62"/>
      <c r="T68" s="6" t="s">
        <v>28</v>
      </c>
      <c r="U68" s="22">
        <v>1</v>
      </c>
      <c r="V68" s="23" t="s">
        <v>88</v>
      </c>
      <c r="W68" s="24"/>
      <c r="Z68" s="86" t="b">
        <f>IF(AND(L68=DATA!$D$40),DATA!$D$41,IF(AND(L68=DATA!$C$40),DATA!$C$41))</f>
        <v>0</v>
      </c>
      <c r="AA68" s="86" t="b">
        <f>IF(AND(M68=DATA!$D$40),DATA!$D$42,IF(AND(M68=DATA!$C$40),DATA!$C$42))</f>
        <v>0</v>
      </c>
      <c r="AB68" s="86" t="b">
        <f>IF(AND(N68=DATA!$D$40),DATA!$D$43,IF(AND(N68=DATA!$C$40),DATA!$C$43))</f>
        <v>0</v>
      </c>
      <c r="AC68" s="87" t="b">
        <f>IF(AND(O68=DATA!$D$40),DATA!$D$44,IF(AND(O68=DATA!$C$40),DATA!$C$44))</f>
        <v>0</v>
      </c>
      <c r="AD68" s="88">
        <f ca="1">IF(AND(DATEDIF(P68,TODAY(),"D")&lt;365*3),DATA!$D$46,IF(AND(365*3&lt;=DATEDIF(P68,TODAY(),"D"), DATEDIF(P68,TODAY(),"D")&lt;365*5),DATA!$D$47,IF(AND(365*5&lt;=DATEDIF(P68,TODAY(),"D"), DATEDIF(P68,TODAY(),"D")&lt;365*10),DATA!$D$48,IF(AND(365*10&lt;DATEDIF(P68,TODAY(),"D")),DATA!$D$49))))</f>
        <v>0</v>
      </c>
      <c r="AE68" s="88">
        <f>_xlfn.IFNA(VLOOKUP(R68,DATA!$F$40:$G$85,2,0),10)</f>
        <v>10</v>
      </c>
      <c r="AF68" s="89">
        <f t="shared" ca="1" si="1"/>
        <v>10</v>
      </c>
      <c r="AG68" s="78" t="str">
        <f ca="1">IF(AND(AF68&gt;=DATA!$C$55),"A",IF(AND(DATA!$C$55&gt;AF68,AF68&gt;=DATA!$C$56),"B",IF(AND(DATA!$C$56&gt;AF68,AF68&gt;=DATA!$C$57),"C",IF(AND(AF68&lt;DATA!$C$57),"D"))))</f>
        <v>D</v>
      </c>
    </row>
    <row r="69" spans="1:33" x14ac:dyDescent="0.15">
      <c r="A69" s="20" t="s">
        <v>550</v>
      </c>
      <c r="B69" s="18" t="s">
        <v>30</v>
      </c>
      <c r="C69" s="5" t="s">
        <v>38</v>
      </c>
      <c r="D69" s="18"/>
      <c r="E69" s="19" t="s">
        <v>56</v>
      </c>
      <c r="F69" s="20"/>
      <c r="G69" s="19" t="s">
        <v>95</v>
      </c>
      <c r="H69" s="20" t="s">
        <v>96</v>
      </c>
      <c r="I69" s="21">
        <v>10000</v>
      </c>
      <c r="J69" s="18" t="s">
        <v>18</v>
      </c>
      <c r="K69" s="20" t="s">
        <v>54</v>
      </c>
      <c r="L69" s="8"/>
      <c r="M69" s="8"/>
      <c r="N69" s="8"/>
      <c r="O69" s="11"/>
      <c r="P69" s="60"/>
      <c r="Q69" s="12" t="s">
        <v>772</v>
      </c>
      <c r="R69" s="12"/>
      <c r="S69" s="62"/>
      <c r="T69" s="6" t="s">
        <v>34</v>
      </c>
      <c r="U69" s="22">
        <v>12</v>
      </c>
      <c r="V69" s="23" t="s">
        <v>88</v>
      </c>
      <c r="W69" s="24"/>
      <c r="Z69" s="86" t="b">
        <f>IF(AND(L69=DATA!$D$40),DATA!$D$41,IF(AND(L69=DATA!$C$40),DATA!$C$41))</f>
        <v>0</v>
      </c>
      <c r="AA69" s="86" t="b">
        <f>IF(AND(M69=DATA!$D$40),DATA!$D$42,IF(AND(M69=DATA!$C$40),DATA!$C$42))</f>
        <v>0</v>
      </c>
      <c r="AB69" s="86" t="b">
        <f>IF(AND(N69=DATA!$D$40),DATA!$D$43,IF(AND(N69=DATA!$C$40),DATA!$C$43))</f>
        <v>0</v>
      </c>
      <c r="AC69" s="87" t="b">
        <f>IF(AND(O69=DATA!$D$40),DATA!$D$44,IF(AND(O69=DATA!$C$40),DATA!$C$44))</f>
        <v>0</v>
      </c>
      <c r="AD69" s="88">
        <f ca="1">IF(AND(DATEDIF(P69,TODAY(),"D")&lt;365*3),DATA!$D$46,IF(AND(365*3&lt;=DATEDIF(P69,TODAY(),"D"), DATEDIF(P69,TODAY(),"D")&lt;365*5),DATA!$D$47,IF(AND(365*5&lt;=DATEDIF(P69,TODAY(),"D"), DATEDIF(P69,TODAY(),"D")&lt;365*10),DATA!$D$48,IF(AND(365*10&lt;DATEDIF(P69,TODAY(),"D")),DATA!$D$49))))</f>
        <v>0</v>
      </c>
      <c r="AE69" s="88">
        <f>_xlfn.IFNA(VLOOKUP(R69,DATA!$F$40:$G$85,2,0),10)</f>
        <v>10</v>
      </c>
      <c r="AF69" s="89">
        <f t="shared" ca="1" si="1"/>
        <v>10</v>
      </c>
      <c r="AG69" s="78" t="str">
        <f ca="1">IF(AND(AF69&gt;=DATA!$C$55),"A",IF(AND(DATA!$C$55&gt;AF69,AF69&gt;=DATA!$C$56),"B",IF(AND(DATA!$C$56&gt;AF69,AF69&gt;=DATA!$C$57),"C",IF(AND(AF69&lt;DATA!$C$57),"D"))))</f>
        <v>D</v>
      </c>
    </row>
    <row r="70" spans="1:33" x14ac:dyDescent="0.15">
      <c r="A70" s="20" t="s">
        <v>550</v>
      </c>
      <c r="B70" s="18" t="s">
        <v>22</v>
      </c>
      <c r="C70" s="5" t="s">
        <v>31</v>
      </c>
      <c r="D70" s="18"/>
      <c r="E70" s="19" t="s">
        <v>56</v>
      </c>
      <c r="F70" s="20"/>
      <c r="G70" s="19" t="s">
        <v>95</v>
      </c>
      <c r="H70" s="20" t="s">
        <v>97</v>
      </c>
      <c r="I70" s="21">
        <v>5700</v>
      </c>
      <c r="J70" s="18" t="s">
        <v>63</v>
      </c>
      <c r="K70" s="20" t="s">
        <v>60</v>
      </c>
      <c r="L70" s="8"/>
      <c r="M70" s="8"/>
      <c r="N70" s="8"/>
      <c r="O70" s="11"/>
      <c r="P70" s="60"/>
      <c r="Q70" s="12" t="s">
        <v>772</v>
      </c>
      <c r="R70" s="12"/>
      <c r="S70" s="62"/>
      <c r="T70" s="6" t="s">
        <v>28</v>
      </c>
      <c r="U70" s="22">
        <v>3</v>
      </c>
      <c r="V70" s="23" t="s">
        <v>86</v>
      </c>
      <c r="W70" s="24"/>
      <c r="Z70" s="86" t="b">
        <f>IF(AND(L70=DATA!$D$40),DATA!$D$41,IF(AND(L70=DATA!$C$40),DATA!$C$41))</f>
        <v>0</v>
      </c>
      <c r="AA70" s="86" t="b">
        <f>IF(AND(M70=DATA!$D$40),DATA!$D$42,IF(AND(M70=DATA!$C$40),DATA!$C$42))</f>
        <v>0</v>
      </c>
      <c r="AB70" s="86" t="b">
        <f>IF(AND(N70=DATA!$D$40),DATA!$D$43,IF(AND(N70=DATA!$C$40),DATA!$C$43))</f>
        <v>0</v>
      </c>
      <c r="AC70" s="87" t="b">
        <f>IF(AND(O70=DATA!$D$40),DATA!$D$44,IF(AND(O70=DATA!$C$40),DATA!$C$44))</f>
        <v>0</v>
      </c>
      <c r="AD70" s="88">
        <f ca="1">IF(AND(DATEDIF(P70,TODAY(),"D")&lt;365*3),DATA!$D$46,IF(AND(365*3&lt;=DATEDIF(P70,TODAY(),"D"), DATEDIF(P70,TODAY(),"D")&lt;365*5),DATA!$D$47,IF(AND(365*5&lt;=DATEDIF(P70,TODAY(),"D"), DATEDIF(P70,TODAY(),"D")&lt;365*10),DATA!$D$48,IF(AND(365*10&lt;DATEDIF(P70,TODAY(),"D")),DATA!$D$49))))</f>
        <v>0</v>
      </c>
      <c r="AE70" s="88">
        <f>_xlfn.IFNA(VLOOKUP(R70,DATA!$F$40:$G$85,2,0),10)</f>
        <v>10</v>
      </c>
      <c r="AF70" s="89">
        <f t="shared" ca="1" si="1"/>
        <v>10</v>
      </c>
      <c r="AG70" s="78" t="str">
        <f ca="1">IF(AND(AF70&gt;=DATA!$C$55),"A",IF(AND(DATA!$C$55&gt;AF70,AF70&gt;=DATA!$C$56),"B",IF(AND(DATA!$C$56&gt;AF70,AF70&gt;=DATA!$C$57),"C",IF(AND(AF70&lt;DATA!$C$57),"D"))))</f>
        <v>D</v>
      </c>
    </row>
    <row r="71" spans="1:33" x14ac:dyDescent="0.15">
      <c r="A71" s="20" t="s">
        <v>549</v>
      </c>
      <c r="B71" s="18" t="s">
        <v>14</v>
      </c>
      <c r="C71" s="5" t="s">
        <v>31</v>
      </c>
      <c r="D71" s="18"/>
      <c r="E71" s="19" t="s">
        <v>56</v>
      </c>
      <c r="F71" s="20"/>
      <c r="G71" s="19" t="s">
        <v>98</v>
      </c>
      <c r="H71" s="20" t="s">
        <v>99</v>
      </c>
      <c r="I71" s="21">
        <v>6000</v>
      </c>
      <c r="J71" s="18" t="s">
        <v>26</v>
      </c>
      <c r="K71" s="20" t="s">
        <v>49</v>
      </c>
      <c r="L71" s="8"/>
      <c r="M71" s="8"/>
      <c r="N71" s="8"/>
      <c r="O71" s="11"/>
      <c r="P71" s="60"/>
      <c r="Q71" s="12" t="s">
        <v>772</v>
      </c>
      <c r="R71" s="12"/>
      <c r="S71" s="62"/>
      <c r="T71" s="6" t="s">
        <v>28</v>
      </c>
      <c r="U71" s="22">
        <v>2</v>
      </c>
      <c r="V71" s="23" t="s">
        <v>92</v>
      </c>
      <c r="W71" s="24"/>
      <c r="Z71" s="86" t="b">
        <f>IF(AND(L71=DATA!$D$40),DATA!$D$41,IF(AND(L71=DATA!$C$40),DATA!$C$41))</f>
        <v>0</v>
      </c>
      <c r="AA71" s="86" t="b">
        <f>IF(AND(M71=DATA!$D$40),DATA!$D$42,IF(AND(M71=DATA!$C$40),DATA!$C$42))</f>
        <v>0</v>
      </c>
      <c r="AB71" s="86" t="b">
        <f>IF(AND(N71=DATA!$D$40),DATA!$D$43,IF(AND(N71=DATA!$C$40),DATA!$C$43))</f>
        <v>0</v>
      </c>
      <c r="AC71" s="87" t="b">
        <f>IF(AND(O71=DATA!$D$40),DATA!$D$44,IF(AND(O71=DATA!$C$40),DATA!$C$44))</f>
        <v>0</v>
      </c>
      <c r="AD71" s="88">
        <f ca="1">IF(AND(DATEDIF(P71,TODAY(),"D")&lt;365*3),DATA!$D$46,IF(AND(365*3&lt;=DATEDIF(P71,TODAY(),"D"), DATEDIF(P71,TODAY(),"D")&lt;365*5),DATA!$D$47,IF(AND(365*5&lt;=DATEDIF(P71,TODAY(),"D"), DATEDIF(P71,TODAY(),"D")&lt;365*10),DATA!$D$48,IF(AND(365*10&lt;DATEDIF(P71,TODAY(),"D")),DATA!$D$49))))</f>
        <v>0</v>
      </c>
      <c r="AE71" s="88">
        <f>_xlfn.IFNA(VLOOKUP(R71,DATA!$F$40:$G$85,2,0),10)</f>
        <v>10</v>
      </c>
      <c r="AF71" s="89">
        <f t="shared" ref="AF71:AF134" ca="1" si="2">SUM(Z71:AE71)</f>
        <v>10</v>
      </c>
      <c r="AG71" s="78" t="str">
        <f ca="1">IF(AND(AF71&gt;=DATA!$C$55),"A",IF(AND(DATA!$C$55&gt;AF71,AF71&gt;=DATA!$C$56),"B",IF(AND(DATA!$C$56&gt;AF71,AF71&gt;=DATA!$C$57),"C",IF(AND(AF71&lt;DATA!$C$57),"D"))))</f>
        <v>D</v>
      </c>
    </row>
    <row r="72" spans="1:33" x14ac:dyDescent="0.15">
      <c r="A72" s="20" t="s">
        <v>550</v>
      </c>
      <c r="B72" s="18" t="s">
        <v>22</v>
      </c>
      <c r="C72" s="5" t="s">
        <v>23</v>
      </c>
      <c r="D72" s="18"/>
      <c r="E72" s="19" t="s">
        <v>56</v>
      </c>
      <c r="F72" s="20"/>
      <c r="G72" s="19" t="s">
        <v>95</v>
      </c>
      <c r="H72" s="20" t="s">
        <v>99</v>
      </c>
      <c r="I72" s="21">
        <v>8000</v>
      </c>
      <c r="J72" s="18" t="s">
        <v>26</v>
      </c>
      <c r="K72" s="20" t="s">
        <v>54</v>
      </c>
      <c r="L72" s="8"/>
      <c r="M72" s="8"/>
      <c r="N72" s="8"/>
      <c r="O72" s="11"/>
      <c r="P72" s="60"/>
      <c r="Q72" s="12" t="s">
        <v>772</v>
      </c>
      <c r="R72" s="12"/>
      <c r="S72" s="62"/>
      <c r="T72" s="6" t="s">
        <v>20</v>
      </c>
      <c r="U72" s="22">
        <v>34</v>
      </c>
      <c r="V72" s="23" t="s">
        <v>86</v>
      </c>
      <c r="W72" s="24"/>
      <c r="Z72" s="86" t="b">
        <f>IF(AND(L72=DATA!$D$40),DATA!$D$41,IF(AND(L72=DATA!$C$40),DATA!$C$41))</f>
        <v>0</v>
      </c>
      <c r="AA72" s="86" t="b">
        <f>IF(AND(M72=DATA!$D$40),DATA!$D$42,IF(AND(M72=DATA!$C$40),DATA!$C$42))</f>
        <v>0</v>
      </c>
      <c r="AB72" s="86" t="b">
        <f>IF(AND(N72=DATA!$D$40),DATA!$D$43,IF(AND(N72=DATA!$C$40),DATA!$C$43))</f>
        <v>0</v>
      </c>
      <c r="AC72" s="87" t="b">
        <f>IF(AND(O72=DATA!$D$40),DATA!$D$44,IF(AND(O72=DATA!$C$40),DATA!$C$44))</f>
        <v>0</v>
      </c>
      <c r="AD72" s="88">
        <f ca="1">IF(AND(DATEDIF(P72,TODAY(),"D")&lt;365*3),DATA!$D$46,IF(AND(365*3&lt;=DATEDIF(P72,TODAY(),"D"), DATEDIF(P72,TODAY(),"D")&lt;365*5),DATA!$D$47,IF(AND(365*5&lt;=DATEDIF(P72,TODAY(),"D"), DATEDIF(P72,TODAY(),"D")&lt;365*10),DATA!$D$48,IF(AND(365*10&lt;DATEDIF(P72,TODAY(),"D")),DATA!$D$49))))</f>
        <v>0</v>
      </c>
      <c r="AE72" s="88">
        <f>_xlfn.IFNA(VLOOKUP(R72,DATA!$F$40:$G$85,2,0),10)</f>
        <v>10</v>
      </c>
      <c r="AF72" s="89">
        <f t="shared" ca="1" si="2"/>
        <v>10</v>
      </c>
      <c r="AG72" s="78" t="str">
        <f ca="1">IF(AND(AF72&gt;=DATA!$C$55),"A",IF(AND(DATA!$C$55&gt;AF72,AF72&gt;=DATA!$C$56),"B",IF(AND(DATA!$C$56&gt;AF72,AF72&gt;=DATA!$C$57),"C",IF(AND(AF72&lt;DATA!$C$57),"D"))))</f>
        <v>D</v>
      </c>
    </row>
    <row r="73" spans="1:33" x14ac:dyDescent="0.15">
      <c r="A73" s="20" t="s">
        <v>550</v>
      </c>
      <c r="B73" s="18" t="s">
        <v>14</v>
      </c>
      <c r="C73" s="5" t="s">
        <v>23</v>
      </c>
      <c r="D73" s="18"/>
      <c r="E73" s="19" t="s">
        <v>56</v>
      </c>
      <c r="F73" s="20"/>
      <c r="G73" s="19" t="s">
        <v>95</v>
      </c>
      <c r="H73" s="20" t="s">
        <v>99</v>
      </c>
      <c r="I73" s="21">
        <v>10000</v>
      </c>
      <c r="J73" s="18" t="s">
        <v>26</v>
      </c>
      <c r="K73" s="20" t="s">
        <v>49</v>
      </c>
      <c r="L73" s="8"/>
      <c r="M73" s="8"/>
      <c r="N73" s="8"/>
      <c r="O73" s="11"/>
      <c r="P73" s="60"/>
      <c r="Q73" s="12" t="s">
        <v>772</v>
      </c>
      <c r="R73" s="12"/>
      <c r="S73" s="62"/>
      <c r="T73" s="6" t="s">
        <v>20</v>
      </c>
      <c r="U73" s="22">
        <v>9</v>
      </c>
      <c r="V73" s="23" t="s">
        <v>88</v>
      </c>
      <c r="W73" s="24"/>
      <c r="Z73" s="86" t="b">
        <f>IF(AND(L73=DATA!$D$40),DATA!$D$41,IF(AND(L73=DATA!$C$40),DATA!$C$41))</f>
        <v>0</v>
      </c>
      <c r="AA73" s="86" t="b">
        <f>IF(AND(M73=DATA!$D$40),DATA!$D$42,IF(AND(M73=DATA!$C$40),DATA!$C$42))</f>
        <v>0</v>
      </c>
      <c r="AB73" s="86" t="b">
        <f>IF(AND(N73=DATA!$D$40),DATA!$D$43,IF(AND(N73=DATA!$C$40),DATA!$C$43))</f>
        <v>0</v>
      </c>
      <c r="AC73" s="87" t="b">
        <f>IF(AND(O73=DATA!$D$40),DATA!$D$44,IF(AND(O73=DATA!$C$40),DATA!$C$44))</f>
        <v>0</v>
      </c>
      <c r="AD73" s="88">
        <f ca="1">IF(AND(DATEDIF(P73,TODAY(),"D")&lt;365*3),DATA!$D$46,IF(AND(365*3&lt;=DATEDIF(P73,TODAY(),"D"), DATEDIF(P73,TODAY(),"D")&lt;365*5),DATA!$D$47,IF(AND(365*5&lt;=DATEDIF(P73,TODAY(),"D"), DATEDIF(P73,TODAY(),"D")&lt;365*10),DATA!$D$48,IF(AND(365*10&lt;DATEDIF(P73,TODAY(),"D")),DATA!$D$49))))</f>
        <v>0</v>
      </c>
      <c r="AE73" s="88">
        <f>_xlfn.IFNA(VLOOKUP(R73,DATA!$F$40:$G$85,2,0),10)</f>
        <v>10</v>
      </c>
      <c r="AF73" s="89">
        <f t="shared" ca="1" si="2"/>
        <v>10</v>
      </c>
      <c r="AG73" s="78" t="str">
        <f ca="1">IF(AND(AF73&gt;=DATA!$C$55),"A",IF(AND(DATA!$C$55&gt;AF73,AF73&gt;=DATA!$C$56),"B",IF(AND(DATA!$C$56&gt;AF73,AF73&gt;=DATA!$C$57),"C",IF(AND(AF73&lt;DATA!$C$57),"D"))))</f>
        <v>D</v>
      </c>
    </row>
    <row r="74" spans="1:33" x14ac:dyDescent="0.15">
      <c r="A74" s="20" t="s">
        <v>552</v>
      </c>
      <c r="B74" s="18" t="s">
        <v>30</v>
      </c>
      <c r="C74" s="5" t="s">
        <v>31</v>
      </c>
      <c r="D74" s="18"/>
      <c r="E74" s="19" t="s">
        <v>100</v>
      </c>
      <c r="F74" s="20" t="s">
        <v>101</v>
      </c>
      <c r="G74" s="25" t="s">
        <v>102</v>
      </c>
      <c r="H74" s="20" t="s">
        <v>103</v>
      </c>
      <c r="I74" s="21">
        <v>6000</v>
      </c>
      <c r="J74" s="18"/>
      <c r="K74" s="20" t="s">
        <v>27</v>
      </c>
      <c r="L74" s="8"/>
      <c r="M74" s="8"/>
      <c r="N74" s="8"/>
      <c r="O74" s="11"/>
      <c r="P74" s="60"/>
      <c r="Q74" s="12" t="s">
        <v>772</v>
      </c>
      <c r="R74" s="12"/>
      <c r="S74" s="62"/>
      <c r="T74" s="20" t="s">
        <v>104</v>
      </c>
      <c r="U74" s="26">
        <v>7</v>
      </c>
      <c r="V74" s="24">
        <v>17028</v>
      </c>
      <c r="W74" s="24">
        <f>V74*U74</f>
        <v>119196</v>
      </c>
      <c r="Z74" s="86" t="b">
        <f>IF(AND(L74=DATA!$D$40),DATA!$D$41,IF(AND(L74=DATA!$C$40),DATA!$C$41))</f>
        <v>0</v>
      </c>
      <c r="AA74" s="86" t="b">
        <f>IF(AND(M74=DATA!$D$40),DATA!$D$42,IF(AND(M74=DATA!$C$40),DATA!$C$42))</f>
        <v>0</v>
      </c>
      <c r="AB74" s="86" t="b">
        <f>IF(AND(N74=DATA!$D$40),DATA!$D$43,IF(AND(N74=DATA!$C$40),DATA!$C$43))</f>
        <v>0</v>
      </c>
      <c r="AC74" s="87" t="b">
        <f>IF(AND(O74=DATA!$D$40),DATA!$D$44,IF(AND(O74=DATA!$C$40),DATA!$C$44))</f>
        <v>0</v>
      </c>
      <c r="AD74" s="88">
        <f ca="1">IF(AND(DATEDIF(P74,TODAY(),"D")&lt;365*3),DATA!$D$46,IF(AND(365*3&lt;=DATEDIF(P74,TODAY(),"D"), DATEDIF(P74,TODAY(),"D")&lt;365*5),DATA!$D$47,IF(AND(365*5&lt;=DATEDIF(P74,TODAY(),"D"), DATEDIF(P74,TODAY(),"D")&lt;365*10),DATA!$D$48,IF(AND(365*10&lt;DATEDIF(P74,TODAY(),"D")),DATA!$D$49))))</f>
        <v>0</v>
      </c>
      <c r="AE74" s="88">
        <f>_xlfn.IFNA(VLOOKUP(R74,DATA!$F$40:$G$85,2,0),10)</f>
        <v>10</v>
      </c>
      <c r="AF74" s="89">
        <f t="shared" ca="1" si="2"/>
        <v>10</v>
      </c>
      <c r="AG74" s="78" t="str">
        <f ca="1">IF(AND(AF74&gt;=DATA!$C$55),"A",IF(AND(DATA!$C$55&gt;AF74,AF74&gt;=DATA!$C$56),"B",IF(AND(DATA!$C$56&gt;AF74,AF74&gt;=DATA!$C$57),"C",IF(AND(AF74&lt;DATA!$C$57),"D"))))</f>
        <v>D</v>
      </c>
    </row>
    <row r="75" spans="1:33" x14ac:dyDescent="0.15">
      <c r="A75" s="20" t="s">
        <v>558</v>
      </c>
      <c r="B75" s="18" t="s">
        <v>30</v>
      </c>
      <c r="C75" s="5" t="s">
        <v>38</v>
      </c>
      <c r="D75" s="18"/>
      <c r="E75" s="19" t="s">
        <v>100</v>
      </c>
      <c r="F75" s="20" t="s">
        <v>105</v>
      </c>
      <c r="G75" s="25" t="s">
        <v>106</v>
      </c>
      <c r="H75" s="20" t="s">
        <v>107</v>
      </c>
      <c r="I75" s="21">
        <v>6000</v>
      </c>
      <c r="J75" s="18"/>
      <c r="K75" s="20" t="s">
        <v>27</v>
      </c>
      <c r="L75" s="8"/>
      <c r="M75" s="8"/>
      <c r="N75" s="8"/>
      <c r="O75" s="11"/>
      <c r="P75" s="60"/>
      <c r="Q75" s="12" t="s">
        <v>772</v>
      </c>
      <c r="R75" s="12"/>
      <c r="S75" s="62"/>
      <c r="T75" s="20" t="s">
        <v>104</v>
      </c>
      <c r="U75" s="26">
        <v>2</v>
      </c>
      <c r="V75" s="24">
        <v>41874</v>
      </c>
      <c r="W75" s="24">
        <f t="shared" ref="W75:W138" si="3">V75*U75</f>
        <v>83748</v>
      </c>
      <c r="Z75" s="86" t="b">
        <f>IF(AND(L75=DATA!$D$40),DATA!$D$41,IF(AND(L75=DATA!$C$40),DATA!$C$41))</f>
        <v>0</v>
      </c>
      <c r="AA75" s="86" t="b">
        <f>IF(AND(M75=DATA!$D$40),DATA!$D$42,IF(AND(M75=DATA!$C$40),DATA!$C$42))</f>
        <v>0</v>
      </c>
      <c r="AB75" s="86" t="b">
        <f>IF(AND(N75=DATA!$D$40),DATA!$D$43,IF(AND(N75=DATA!$C$40),DATA!$C$43))</f>
        <v>0</v>
      </c>
      <c r="AC75" s="87" t="b">
        <f>IF(AND(O75=DATA!$D$40),DATA!$D$44,IF(AND(O75=DATA!$C$40),DATA!$C$44))</f>
        <v>0</v>
      </c>
      <c r="AD75" s="88">
        <f ca="1">IF(AND(DATEDIF(P75,TODAY(),"D")&lt;365*3),DATA!$D$46,IF(AND(365*3&lt;=DATEDIF(P75,TODAY(),"D"), DATEDIF(P75,TODAY(),"D")&lt;365*5),DATA!$D$47,IF(AND(365*5&lt;=DATEDIF(P75,TODAY(),"D"), DATEDIF(P75,TODAY(),"D")&lt;365*10),DATA!$D$48,IF(AND(365*10&lt;DATEDIF(P75,TODAY(),"D")),DATA!$D$49))))</f>
        <v>0</v>
      </c>
      <c r="AE75" s="88">
        <f>_xlfn.IFNA(VLOOKUP(R75,DATA!$F$40:$G$85,2,0),10)</f>
        <v>10</v>
      </c>
      <c r="AF75" s="89">
        <f t="shared" ca="1" si="2"/>
        <v>10</v>
      </c>
      <c r="AG75" s="78" t="str">
        <f ca="1">IF(AND(AF75&gt;=DATA!$C$55),"A",IF(AND(DATA!$C$55&gt;AF75,AF75&gt;=DATA!$C$56),"B",IF(AND(DATA!$C$56&gt;AF75,AF75&gt;=DATA!$C$57),"C",IF(AND(AF75&lt;DATA!$C$57),"D"))))</f>
        <v>D</v>
      </c>
    </row>
    <row r="76" spans="1:33" x14ac:dyDescent="0.15">
      <c r="A76" s="20" t="s">
        <v>551</v>
      </c>
      <c r="B76" s="18" t="s">
        <v>14</v>
      </c>
      <c r="C76" s="5" t="s">
        <v>23</v>
      </c>
      <c r="D76" s="18"/>
      <c r="E76" s="19" t="s">
        <v>108</v>
      </c>
      <c r="F76" s="20" t="s">
        <v>109</v>
      </c>
      <c r="G76" s="25" t="s">
        <v>110</v>
      </c>
      <c r="H76" s="20" t="s">
        <v>111</v>
      </c>
      <c r="I76" s="21">
        <v>6000</v>
      </c>
      <c r="J76" s="18"/>
      <c r="K76" s="20" t="s">
        <v>27</v>
      </c>
      <c r="L76" s="8"/>
      <c r="M76" s="8"/>
      <c r="N76" s="8"/>
      <c r="O76" s="11"/>
      <c r="P76" s="60"/>
      <c r="Q76" s="12" t="s">
        <v>772</v>
      </c>
      <c r="R76" s="12"/>
      <c r="S76" s="62"/>
      <c r="T76" s="20" t="s">
        <v>112</v>
      </c>
      <c r="U76" s="26">
        <v>3</v>
      </c>
      <c r="V76" s="24">
        <v>70449</v>
      </c>
      <c r="W76" s="24">
        <f t="shared" si="3"/>
        <v>211347</v>
      </c>
      <c r="Z76" s="86" t="b">
        <f>IF(AND(L76=DATA!$D$40),DATA!$D$41,IF(AND(L76=DATA!$C$40),DATA!$C$41))</f>
        <v>0</v>
      </c>
      <c r="AA76" s="86" t="b">
        <f>IF(AND(M76=DATA!$D$40),DATA!$D$42,IF(AND(M76=DATA!$C$40),DATA!$C$42))</f>
        <v>0</v>
      </c>
      <c r="AB76" s="86" t="b">
        <f>IF(AND(N76=DATA!$D$40),DATA!$D$43,IF(AND(N76=DATA!$C$40),DATA!$C$43))</f>
        <v>0</v>
      </c>
      <c r="AC76" s="87" t="b">
        <f>IF(AND(O76=DATA!$D$40),DATA!$D$44,IF(AND(O76=DATA!$C$40),DATA!$C$44))</f>
        <v>0</v>
      </c>
      <c r="AD76" s="88">
        <f ca="1">IF(AND(DATEDIF(P76,TODAY(),"D")&lt;365*3),DATA!$D$46,IF(AND(365*3&lt;=DATEDIF(P76,TODAY(),"D"), DATEDIF(P76,TODAY(),"D")&lt;365*5),DATA!$D$47,IF(AND(365*5&lt;=DATEDIF(P76,TODAY(),"D"), DATEDIF(P76,TODAY(),"D")&lt;365*10),DATA!$D$48,IF(AND(365*10&lt;DATEDIF(P76,TODAY(),"D")),DATA!$D$49))))</f>
        <v>0</v>
      </c>
      <c r="AE76" s="88">
        <f>_xlfn.IFNA(VLOOKUP(R76,DATA!$F$40:$G$85,2,0),10)</f>
        <v>10</v>
      </c>
      <c r="AF76" s="89">
        <f t="shared" ca="1" si="2"/>
        <v>10</v>
      </c>
      <c r="AG76" s="78" t="str">
        <f ca="1">IF(AND(AF76&gt;=DATA!$C$55),"A",IF(AND(DATA!$C$55&gt;AF76,AF76&gt;=DATA!$C$56),"B",IF(AND(DATA!$C$56&gt;AF76,AF76&gt;=DATA!$C$57),"C",IF(AND(AF76&lt;DATA!$C$57),"D"))))</f>
        <v>D</v>
      </c>
    </row>
    <row r="77" spans="1:33" x14ac:dyDescent="0.15">
      <c r="A77" s="20" t="s">
        <v>551</v>
      </c>
      <c r="B77" s="18" t="s">
        <v>14</v>
      </c>
      <c r="C77" s="5" t="s">
        <v>38</v>
      </c>
      <c r="D77" s="18"/>
      <c r="E77" s="19" t="s">
        <v>113</v>
      </c>
      <c r="F77" s="20"/>
      <c r="G77" s="25" t="s">
        <v>114</v>
      </c>
      <c r="H77" s="20" t="s">
        <v>115</v>
      </c>
      <c r="I77" s="21">
        <v>6000</v>
      </c>
      <c r="J77" s="18"/>
      <c r="K77" s="20" t="s">
        <v>116</v>
      </c>
      <c r="L77" s="8"/>
      <c r="M77" s="8"/>
      <c r="N77" s="8"/>
      <c r="O77" s="11"/>
      <c r="P77" s="60"/>
      <c r="Q77" s="12" t="s">
        <v>772</v>
      </c>
      <c r="R77" s="12"/>
      <c r="S77" s="62"/>
      <c r="T77" s="20" t="s">
        <v>117</v>
      </c>
      <c r="U77" s="26">
        <v>8</v>
      </c>
      <c r="V77" s="24">
        <v>4900</v>
      </c>
      <c r="W77" s="24">
        <f t="shared" si="3"/>
        <v>39200</v>
      </c>
      <c r="Z77" s="86" t="b">
        <f>IF(AND(L77=DATA!$D$40),DATA!$D$41,IF(AND(L77=DATA!$C$40),DATA!$C$41))</f>
        <v>0</v>
      </c>
      <c r="AA77" s="86" t="b">
        <f>IF(AND(M77=DATA!$D$40),DATA!$D$42,IF(AND(M77=DATA!$C$40),DATA!$C$42))</f>
        <v>0</v>
      </c>
      <c r="AB77" s="86" t="b">
        <f>IF(AND(N77=DATA!$D$40),DATA!$D$43,IF(AND(N77=DATA!$C$40),DATA!$C$43))</f>
        <v>0</v>
      </c>
      <c r="AC77" s="87" t="b">
        <f>IF(AND(O77=DATA!$D$40),DATA!$D$44,IF(AND(O77=DATA!$C$40),DATA!$C$44))</f>
        <v>0</v>
      </c>
      <c r="AD77" s="88">
        <f ca="1">IF(AND(DATEDIF(P77,TODAY(),"D")&lt;365*3),DATA!$D$46,IF(AND(365*3&lt;=DATEDIF(P77,TODAY(),"D"), DATEDIF(P77,TODAY(),"D")&lt;365*5),DATA!$D$47,IF(AND(365*5&lt;=DATEDIF(P77,TODAY(),"D"), DATEDIF(P77,TODAY(),"D")&lt;365*10),DATA!$D$48,IF(AND(365*10&lt;DATEDIF(P77,TODAY(),"D")),DATA!$D$49))))</f>
        <v>0</v>
      </c>
      <c r="AE77" s="88">
        <f>_xlfn.IFNA(VLOOKUP(R77,DATA!$F$40:$G$85,2,0),10)</f>
        <v>10</v>
      </c>
      <c r="AF77" s="89">
        <f t="shared" ca="1" si="2"/>
        <v>10</v>
      </c>
      <c r="AG77" s="78" t="str">
        <f ca="1">IF(AND(AF77&gt;=DATA!$C$55),"A",IF(AND(DATA!$C$55&gt;AF77,AF77&gt;=DATA!$C$56),"B",IF(AND(DATA!$C$56&gt;AF77,AF77&gt;=DATA!$C$57),"C",IF(AND(AF77&lt;DATA!$C$57),"D"))))</f>
        <v>D</v>
      </c>
    </row>
    <row r="78" spans="1:33" x14ac:dyDescent="0.15">
      <c r="A78" s="20" t="s">
        <v>559</v>
      </c>
      <c r="B78" s="18" t="s">
        <v>14</v>
      </c>
      <c r="C78" s="5" t="s">
        <v>23</v>
      </c>
      <c r="D78" s="18"/>
      <c r="E78" s="19" t="s">
        <v>118</v>
      </c>
      <c r="F78" s="20"/>
      <c r="G78" s="25" t="s">
        <v>119</v>
      </c>
      <c r="H78" s="20" t="s">
        <v>120</v>
      </c>
      <c r="I78" s="21">
        <v>6000</v>
      </c>
      <c r="J78" s="18"/>
      <c r="K78" s="20" t="s">
        <v>116</v>
      </c>
      <c r="L78" s="8"/>
      <c r="M78" s="8"/>
      <c r="N78" s="8"/>
      <c r="O78" s="11"/>
      <c r="P78" s="60"/>
      <c r="Q78" s="12" t="s">
        <v>772</v>
      </c>
      <c r="R78" s="12"/>
      <c r="S78" s="62"/>
      <c r="T78" s="20" t="s">
        <v>121</v>
      </c>
      <c r="U78" s="26">
        <v>2</v>
      </c>
      <c r="V78" s="24">
        <v>4870</v>
      </c>
      <c r="W78" s="24">
        <f t="shared" si="3"/>
        <v>9740</v>
      </c>
      <c r="Z78" s="86" t="b">
        <f>IF(AND(L78=DATA!$D$40),DATA!$D$41,IF(AND(L78=DATA!$C$40),DATA!$C$41))</f>
        <v>0</v>
      </c>
      <c r="AA78" s="86" t="b">
        <f>IF(AND(M78=DATA!$D$40),DATA!$D$42,IF(AND(M78=DATA!$C$40),DATA!$C$42))</f>
        <v>0</v>
      </c>
      <c r="AB78" s="86" t="b">
        <f>IF(AND(N78=DATA!$D$40),DATA!$D$43,IF(AND(N78=DATA!$C$40),DATA!$C$43))</f>
        <v>0</v>
      </c>
      <c r="AC78" s="87" t="b">
        <f>IF(AND(O78=DATA!$D$40),DATA!$D$44,IF(AND(O78=DATA!$C$40),DATA!$C$44))</f>
        <v>0</v>
      </c>
      <c r="AD78" s="88">
        <f ca="1">IF(AND(DATEDIF(P78,TODAY(),"D")&lt;365*3),DATA!$D$46,IF(AND(365*3&lt;=DATEDIF(P78,TODAY(),"D"), DATEDIF(P78,TODAY(),"D")&lt;365*5),DATA!$D$47,IF(AND(365*5&lt;=DATEDIF(P78,TODAY(),"D"), DATEDIF(P78,TODAY(),"D")&lt;365*10),DATA!$D$48,IF(AND(365*10&lt;DATEDIF(P78,TODAY(),"D")),DATA!$D$49))))</f>
        <v>0</v>
      </c>
      <c r="AE78" s="88">
        <f>_xlfn.IFNA(VLOOKUP(R78,DATA!$F$40:$G$85,2,0),10)</f>
        <v>10</v>
      </c>
      <c r="AF78" s="89">
        <f t="shared" ca="1" si="2"/>
        <v>10</v>
      </c>
      <c r="AG78" s="78" t="str">
        <f ca="1">IF(AND(AF78&gt;=DATA!$C$55),"A",IF(AND(DATA!$C$55&gt;AF78,AF78&gt;=DATA!$C$56),"B",IF(AND(DATA!$C$56&gt;AF78,AF78&gt;=DATA!$C$57),"C",IF(AND(AF78&lt;DATA!$C$57),"D"))))</f>
        <v>D</v>
      </c>
    </row>
    <row r="79" spans="1:33" x14ac:dyDescent="0.15">
      <c r="A79" s="20" t="s">
        <v>559</v>
      </c>
      <c r="B79" s="18" t="s">
        <v>30</v>
      </c>
      <c r="C79" s="5" t="s">
        <v>23</v>
      </c>
      <c r="D79" s="18"/>
      <c r="E79" s="19" t="s">
        <v>118</v>
      </c>
      <c r="F79" s="20"/>
      <c r="G79" s="25" t="s">
        <v>119</v>
      </c>
      <c r="H79" s="20" t="s">
        <v>122</v>
      </c>
      <c r="I79" s="21">
        <v>6000</v>
      </c>
      <c r="J79" s="18"/>
      <c r="K79" s="20" t="s">
        <v>19</v>
      </c>
      <c r="L79" s="8"/>
      <c r="M79" s="8"/>
      <c r="N79" s="8"/>
      <c r="O79" s="11"/>
      <c r="P79" s="60"/>
      <c r="Q79" s="12" t="s">
        <v>772</v>
      </c>
      <c r="R79" s="12"/>
      <c r="S79" s="62"/>
      <c r="T79" s="20" t="s">
        <v>121</v>
      </c>
      <c r="U79" s="26">
        <v>1</v>
      </c>
      <c r="V79" s="24">
        <v>4310</v>
      </c>
      <c r="W79" s="24">
        <f t="shared" si="3"/>
        <v>4310</v>
      </c>
      <c r="Z79" s="86" t="b">
        <f>IF(AND(L79=DATA!$D$40),DATA!$D$41,IF(AND(L79=DATA!$C$40),DATA!$C$41))</f>
        <v>0</v>
      </c>
      <c r="AA79" s="86" t="b">
        <f>IF(AND(M79=DATA!$D$40),DATA!$D$42,IF(AND(M79=DATA!$C$40),DATA!$C$42))</f>
        <v>0</v>
      </c>
      <c r="AB79" s="86" t="b">
        <f>IF(AND(N79=DATA!$D$40),DATA!$D$43,IF(AND(N79=DATA!$C$40),DATA!$C$43))</f>
        <v>0</v>
      </c>
      <c r="AC79" s="87" t="b">
        <f>IF(AND(O79=DATA!$D$40),DATA!$D$44,IF(AND(O79=DATA!$C$40),DATA!$C$44))</f>
        <v>0</v>
      </c>
      <c r="AD79" s="88">
        <f ca="1">IF(AND(DATEDIF(P79,TODAY(),"D")&lt;365*3),DATA!$D$46,IF(AND(365*3&lt;=DATEDIF(P79,TODAY(),"D"), DATEDIF(P79,TODAY(),"D")&lt;365*5),DATA!$D$47,IF(AND(365*5&lt;=DATEDIF(P79,TODAY(),"D"), DATEDIF(P79,TODAY(),"D")&lt;365*10),DATA!$D$48,IF(AND(365*10&lt;DATEDIF(P79,TODAY(),"D")),DATA!$D$49))))</f>
        <v>0</v>
      </c>
      <c r="AE79" s="88">
        <f>_xlfn.IFNA(VLOOKUP(R79,DATA!$F$40:$G$85,2,0),10)</f>
        <v>10</v>
      </c>
      <c r="AF79" s="89">
        <f t="shared" ca="1" si="2"/>
        <v>10</v>
      </c>
      <c r="AG79" s="78" t="str">
        <f ca="1">IF(AND(AF79&gt;=DATA!$C$55),"A",IF(AND(DATA!$C$55&gt;AF79,AF79&gt;=DATA!$C$56),"B",IF(AND(DATA!$C$56&gt;AF79,AF79&gt;=DATA!$C$57),"C",IF(AND(AF79&lt;DATA!$C$57),"D"))))</f>
        <v>D</v>
      </c>
    </row>
    <row r="80" spans="1:33" x14ac:dyDescent="0.15">
      <c r="A80" s="20" t="s">
        <v>551</v>
      </c>
      <c r="B80" s="18" t="s">
        <v>14</v>
      </c>
      <c r="C80" s="5" t="s">
        <v>31</v>
      </c>
      <c r="D80" s="18"/>
      <c r="E80" s="19">
        <v>304</v>
      </c>
      <c r="F80" s="20"/>
      <c r="G80" s="25" t="s">
        <v>123</v>
      </c>
      <c r="H80" s="20" t="s">
        <v>124</v>
      </c>
      <c r="I80" s="21">
        <v>6000</v>
      </c>
      <c r="J80" s="18"/>
      <c r="K80" s="20" t="s">
        <v>125</v>
      </c>
      <c r="L80" s="8"/>
      <c r="M80" s="8"/>
      <c r="N80" s="8"/>
      <c r="O80" s="11"/>
      <c r="P80" s="60"/>
      <c r="Q80" s="12" t="s">
        <v>772</v>
      </c>
      <c r="R80" s="12"/>
      <c r="S80" s="62"/>
      <c r="T80" s="20" t="s">
        <v>126</v>
      </c>
      <c r="U80" s="26">
        <v>6</v>
      </c>
      <c r="V80" s="24">
        <v>4200</v>
      </c>
      <c r="W80" s="24">
        <f t="shared" si="3"/>
        <v>25200</v>
      </c>
      <c r="Z80" s="86" t="b">
        <f>IF(AND(L80=DATA!$D$40),DATA!$D$41,IF(AND(L80=DATA!$C$40),DATA!$C$41))</f>
        <v>0</v>
      </c>
      <c r="AA80" s="86" t="b">
        <f>IF(AND(M80=DATA!$D$40),DATA!$D$42,IF(AND(M80=DATA!$C$40),DATA!$C$42))</f>
        <v>0</v>
      </c>
      <c r="AB80" s="86" t="b">
        <f>IF(AND(N80=DATA!$D$40),DATA!$D$43,IF(AND(N80=DATA!$C$40),DATA!$C$43))</f>
        <v>0</v>
      </c>
      <c r="AC80" s="87" t="b">
        <f>IF(AND(O80=DATA!$D$40),DATA!$D$44,IF(AND(O80=DATA!$C$40),DATA!$C$44))</f>
        <v>0</v>
      </c>
      <c r="AD80" s="88">
        <f ca="1">IF(AND(DATEDIF(P80,TODAY(),"D")&lt;365*3),DATA!$D$46,IF(AND(365*3&lt;=DATEDIF(P80,TODAY(),"D"), DATEDIF(P80,TODAY(),"D")&lt;365*5),DATA!$D$47,IF(AND(365*5&lt;=DATEDIF(P80,TODAY(),"D"), DATEDIF(P80,TODAY(),"D")&lt;365*10),DATA!$D$48,IF(AND(365*10&lt;DATEDIF(P80,TODAY(),"D")),DATA!$D$49))))</f>
        <v>0</v>
      </c>
      <c r="AE80" s="88">
        <f>_xlfn.IFNA(VLOOKUP(R80,DATA!$F$40:$G$85,2,0),10)</f>
        <v>10</v>
      </c>
      <c r="AF80" s="89">
        <f t="shared" ca="1" si="2"/>
        <v>10</v>
      </c>
      <c r="AG80" s="78" t="str">
        <f ca="1">IF(AND(AF80&gt;=DATA!$C$55),"A",IF(AND(DATA!$C$55&gt;AF80,AF80&gt;=DATA!$C$56),"B",IF(AND(DATA!$C$56&gt;AF80,AF80&gt;=DATA!$C$57),"C",IF(AND(AF80&lt;DATA!$C$57),"D"))))</f>
        <v>D</v>
      </c>
    </row>
    <row r="81" spans="1:33" x14ac:dyDescent="0.15">
      <c r="A81" s="20" t="s">
        <v>551</v>
      </c>
      <c r="B81" s="18" t="s">
        <v>22</v>
      </c>
      <c r="C81" s="5" t="s">
        <v>31</v>
      </c>
      <c r="D81" s="18"/>
      <c r="E81" s="19" t="s">
        <v>127</v>
      </c>
      <c r="F81" s="20"/>
      <c r="G81" s="25" t="s">
        <v>95</v>
      </c>
      <c r="H81" s="20" t="s">
        <v>128</v>
      </c>
      <c r="I81" s="21">
        <v>6000</v>
      </c>
      <c r="J81" s="18"/>
      <c r="K81" s="20" t="s">
        <v>27</v>
      </c>
      <c r="L81" s="8"/>
      <c r="M81" s="8"/>
      <c r="N81" s="8"/>
      <c r="O81" s="11"/>
      <c r="P81" s="60"/>
      <c r="Q81" s="12" t="s">
        <v>772</v>
      </c>
      <c r="R81" s="12"/>
      <c r="S81" s="62"/>
      <c r="T81" s="20" t="s">
        <v>121</v>
      </c>
      <c r="U81" s="26">
        <v>1</v>
      </c>
      <c r="V81" s="24">
        <v>8000</v>
      </c>
      <c r="W81" s="24">
        <f t="shared" si="3"/>
        <v>8000</v>
      </c>
      <c r="Z81" s="86" t="b">
        <f>IF(AND(L81=DATA!$D$40),DATA!$D$41,IF(AND(L81=DATA!$C$40),DATA!$C$41))</f>
        <v>0</v>
      </c>
      <c r="AA81" s="86" t="b">
        <f>IF(AND(M81=DATA!$D$40),DATA!$D$42,IF(AND(M81=DATA!$C$40),DATA!$C$42))</f>
        <v>0</v>
      </c>
      <c r="AB81" s="86" t="b">
        <f>IF(AND(N81=DATA!$D$40),DATA!$D$43,IF(AND(N81=DATA!$C$40),DATA!$C$43))</f>
        <v>0</v>
      </c>
      <c r="AC81" s="87" t="b">
        <f>IF(AND(O81=DATA!$D$40),DATA!$D$44,IF(AND(O81=DATA!$C$40),DATA!$C$44))</f>
        <v>0</v>
      </c>
      <c r="AD81" s="88">
        <f ca="1">IF(AND(DATEDIF(P81,TODAY(),"D")&lt;365*3),DATA!$D$46,IF(AND(365*3&lt;=DATEDIF(P81,TODAY(),"D"), DATEDIF(P81,TODAY(),"D")&lt;365*5),DATA!$D$47,IF(AND(365*5&lt;=DATEDIF(P81,TODAY(),"D"), DATEDIF(P81,TODAY(),"D")&lt;365*10),DATA!$D$48,IF(AND(365*10&lt;DATEDIF(P81,TODAY(),"D")),DATA!$D$49))))</f>
        <v>0</v>
      </c>
      <c r="AE81" s="88">
        <f>_xlfn.IFNA(VLOOKUP(R81,DATA!$F$40:$G$85,2,0),10)</f>
        <v>10</v>
      </c>
      <c r="AF81" s="89">
        <f t="shared" ca="1" si="2"/>
        <v>10</v>
      </c>
      <c r="AG81" s="78" t="str">
        <f ca="1">IF(AND(AF81&gt;=DATA!$C$55),"A",IF(AND(DATA!$C$55&gt;AF81,AF81&gt;=DATA!$C$56),"B",IF(AND(DATA!$C$56&gt;AF81,AF81&gt;=DATA!$C$57),"C",IF(AND(AF81&lt;DATA!$C$57),"D"))))</f>
        <v>D</v>
      </c>
    </row>
    <row r="82" spans="1:33" x14ac:dyDescent="0.15">
      <c r="A82" s="20" t="s">
        <v>558</v>
      </c>
      <c r="B82" s="18" t="s">
        <v>22</v>
      </c>
      <c r="C82" s="5" t="s">
        <v>38</v>
      </c>
      <c r="D82" s="18"/>
      <c r="E82" s="19" t="s">
        <v>127</v>
      </c>
      <c r="F82" s="20"/>
      <c r="G82" s="25" t="s">
        <v>129</v>
      </c>
      <c r="H82" s="20" t="s">
        <v>130</v>
      </c>
      <c r="I82" s="21">
        <v>6000</v>
      </c>
      <c r="J82" s="18"/>
      <c r="K82" s="20" t="s">
        <v>27</v>
      </c>
      <c r="L82" s="8"/>
      <c r="M82" s="8"/>
      <c r="N82" s="8"/>
      <c r="O82" s="11"/>
      <c r="P82" s="60"/>
      <c r="Q82" s="12" t="s">
        <v>772</v>
      </c>
      <c r="R82" s="12"/>
      <c r="S82" s="62"/>
      <c r="T82" s="20" t="s">
        <v>117</v>
      </c>
      <c r="U82" s="26">
        <v>5</v>
      </c>
      <c r="V82" s="24">
        <v>3500</v>
      </c>
      <c r="W82" s="24">
        <f t="shared" si="3"/>
        <v>17500</v>
      </c>
      <c r="Z82" s="86" t="b">
        <f>IF(AND(L82=DATA!$D$40),DATA!$D$41,IF(AND(L82=DATA!$C$40),DATA!$C$41))</f>
        <v>0</v>
      </c>
      <c r="AA82" s="86" t="b">
        <f>IF(AND(M82=DATA!$D$40),DATA!$D$42,IF(AND(M82=DATA!$C$40),DATA!$C$42))</f>
        <v>0</v>
      </c>
      <c r="AB82" s="86" t="b">
        <f>IF(AND(N82=DATA!$D$40),DATA!$D$43,IF(AND(N82=DATA!$C$40),DATA!$C$43))</f>
        <v>0</v>
      </c>
      <c r="AC82" s="87" t="b">
        <f>IF(AND(O82=DATA!$D$40),DATA!$D$44,IF(AND(O82=DATA!$C$40),DATA!$C$44))</f>
        <v>0</v>
      </c>
      <c r="AD82" s="88">
        <f ca="1">IF(AND(DATEDIF(P82,TODAY(),"D")&lt;365*3),DATA!$D$46,IF(AND(365*3&lt;=DATEDIF(P82,TODAY(),"D"), DATEDIF(P82,TODAY(),"D")&lt;365*5),DATA!$D$47,IF(AND(365*5&lt;=DATEDIF(P82,TODAY(),"D"), DATEDIF(P82,TODAY(),"D")&lt;365*10),DATA!$D$48,IF(AND(365*10&lt;DATEDIF(P82,TODAY(),"D")),DATA!$D$49))))</f>
        <v>0</v>
      </c>
      <c r="AE82" s="88">
        <f>_xlfn.IFNA(VLOOKUP(R82,DATA!$F$40:$G$85,2,0),10)</f>
        <v>10</v>
      </c>
      <c r="AF82" s="89">
        <f t="shared" ca="1" si="2"/>
        <v>10</v>
      </c>
      <c r="AG82" s="78" t="str">
        <f ca="1">IF(AND(AF82&gt;=DATA!$C$55),"A",IF(AND(DATA!$C$55&gt;AF82,AF82&gt;=DATA!$C$56),"B",IF(AND(DATA!$C$56&gt;AF82,AF82&gt;=DATA!$C$57),"C",IF(AND(AF82&lt;DATA!$C$57),"D"))))</f>
        <v>D</v>
      </c>
    </row>
    <row r="83" spans="1:33" x14ac:dyDescent="0.15">
      <c r="A83" s="20" t="s">
        <v>558</v>
      </c>
      <c r="B83" s="18" t="s">
        <v>14</v>
      </c>
      <c r="C83" s="5" t="s">
        <v>38</v>
      </c>
      <c r="D83" s="18"/>
      <c r="E83" s="19" t="s">
        <v>131</v>
      </c>
      <c r="F83" s="20"/>
      <c r="G83" s="25" t="s">
        <v>132</v>
      </c>
      <c r="H83" s="20" t="s">
        <v>133</v>
      </c>
      <c r="I83" s="21">
        <v>6000</v>
      </c>
      <c r="J83" s="18"/>
      <c r="K83" s="20" t="s">
        <v>19</v>
      </c>
      <c r="L83" s="8"/>
      <c r="M83" s="8"/>
      <c r="N83" s="8"/>
      <c r="O83" s="11"/>
      <c r="P83" s="60"/>
      <c r="Q83" s="12" t="s">
        <v>772</v>
      </c>
      <c r="R83" s="12"/>
      <c r="S83" s="62"/>
      <c r="T83" s="20" t="s">
        <v>117</v>
      </c>
      <c r="U83" s="26">
        <v>5</v>
      </c>
      <c r="V83" s="24">
        <v>4200</v>
      </c>
      <c r="W83" s="24">
        <f t="shared" si="3"/>
        <v>21000</v>
      </c>
      <c r="Z83" s="86" t="b">
        <f>IF(AND(L83=DATA!$D$40),DATA!$D$41,IF(AND(L83=DATA!$C$40),DATA!$C$41))</f>
        <v>0</v>
      </c>
      <c r="AA83" s="86" t="b">
        <f>IF(AND(M83=DATA!$D$40),DATA!$D$42,IF(AND(M83=DATA!$C$40),DATA!$C$42))</f>
        <v>0</v>
      </c>
      <c r="AB83" s="86" t="b">
        <f>IF(AND(N83=DATA!$D$40),DATA!$D$43,IF(AND(N83=DATA!$C$40),DATA!$C$43))</f>
        <v>0</v>
      </c>
      <c r="AC83" s="87" t="b">
        <f>IF(AND(O83=DATA!$D$40),DATA!$D$44,IF(AND(O83=DATA!$C$40),DATA!$C$44))</f>
        <v>0</v>
      </c>
      <c r="AD83" s="88">
        <f ca="1">IF(AND(DATEDIF(P83,TODAY(),"D")&lt;365*3),DATA!$D$46,IF(AND(365*3&lt;=DATEDIF(P83,TODAY(),"D"), DATEDIF(P83,TODAY(),"D")&lt;365*5),DATA!$D$47,IF(AND(365*5&lt;=DATEDIF(P83,TODAY(),"D"), DATEDIF(P83,TODAY(),"D")&lt;365*10),DATA!$D$48,IF(AND(365*10&lt;DATEDIF(P83,TODAY(),"D")),DATA!$D$49))))</f>
        <v>0</v>
      </c>
      <c r="AE83" s="88">
        <f>_xlfn.IFNA(VLOOKUP(R83,DATA!$F$40:$G$85,2,0),10)</f>
        <v>10</v>
      </c>
      <c r="AF83" s="89">
        <f t="shared" ca="1" si="2"/>
        <v>10</v>
      </c>
      <c r="AG83" s="78" t="str">
        <f ca="1">IF(AND(AF83&gt;=DATA!$C$55),"A",IF(AND(DATA!$C$55&gt;AF83,AF83&gt;=DATA!$C$56),"B",IF(AND(DATA!$C$56&gt;AF83,AF83&gt;=DATA!$C$57),"C",IF(AND(AF83&lt;DATA!$C$57),"D"))))</f>
        <v>D</v>
      </c>
    </row>
    <row r="84" spans="1:33" x14ac:dyDescent="0.15">
      <c r="A84" s="20" t="s">
        <v>559</v>
      </c>
      <c r="B84" s="18" t="s">
        <v>22</v>
      </c>
      <c r="C84" s="5" t="s">
        <v>23</v>
      </c>
      <c r="D84" s="18"/>
      <c r="E84" s="20" t="s">
        <v>134</v>
      </c>
      <c r="F84" s="20"/>
      <c r="G84" s="25" t="s">
        <v>135</v>
      </c>
      <c r="H84" s="20" t="s">
        <v>136</v>
      </c>
      <c r="I84" s="21">
        <v>6000</v>
      </c>
      <c r="J84" s="18"/>
      <c r="K84" s="20" t="s">
        <v>137</v>
      </c>
      <c r="L84" s="8"/>
      <c r="M84" s="8"/>
      <c r="N84" s="8"/>
      <c r="O84" s="11"/>
      <c r="P84" s="60"/>
      <c r="Q84" s="12" t="s">
        <v>772</v>
      </c>
      <c r="R84" s="12"/>
      <c r="S84" s="62"/>
      <c r="T84" s="20" t="s">
        <v>121</v>
      </c>
      <c r="U84" s="26">
        <v>1</v>
      </c>
      <c r="V84" s="24">
        <v>3500</v>
      </c>
      <c r="W84" s="24">
        <f t="shared" si="3"/>
        <v>3500</v>
      </c>
      <c r="Z84" s="86" t="b">
        <f>IF(AND(L84=DATA!$D$40),DATA!$D$41,IF(AND(L84=DATA!$C$40),DATA!$C$41))</f>
        <v>0</v>
      </c>
      <c r="AA84" s="86" t="b">
        <f>IF(AND(M84=DATA!$D$40),DATA!$D$42,IF(AND(M84=DATA!$C$40),DATA!$C$42))</f>
        <v>0</v>
      </c>
      <c r="AB84" s="86" t="b">
        <f>IF(AND(N84=DATA!$D$40),DATA!$D$43,IF(AND(N84=DATA!$C$40),DATA!$C$43))</f>
        <v>0</v>
      </c>
      <c r="AC84" s="87" t="b">
        <f>IF(AND(O84=DATA!$D$40),DATA!$D$44,IF(AND(O84=DATA!$C$40),DATA!$C$44))</f>
        <v>0</v>
      </c>
      <c r="AD84" s="88">
        <f ca="1">IF(AND(DATEDIF(P84,TODAY(),"D")&lt;365*3),DATA!$D$46,IF(AND(365*3&lt;=DATEDIF(P84,TODAY(),"D"), DATEDIF(P84,TODAY(),"D")&lt;365*5),DATA!$D$47,IF(AND(365*5&lt;=DATEDIF(P84,TODAY(),"D"), DATEDIF(P84,TODAY(),"D")&lt;365*10),DATA!$D$48,IF(AND(365*10&lt;DATEDIF(P84,TODAY(),"D")),DATA!$D$49))))</f>
        <v>0</v>
      </c>
      <c r="AE84" s="88">
        <f>_xlfn.IFNA(VLOOKUP(R84,DATA!$F$40:$G$85,2,0),10)</f>
        <v>10</v>
      </c>
      <c r="AF84" s="89">
        <f t="shared" ca="1" si="2"/>
        <v>10</v>
      </c>
      <c r="AG84" s="78" t="str">
        <f ca="1">IF(AND(AF84&gt;=DATA!$C$55),"A",IF(AND(DATA!$C$55&gt;AF84,AF84&gt;=DATA!$C$56),"B",IF(AND(DATA!$C$56&gt;AF84,AF84&gt;=DATA!$C$57),"C",IF(AND(AF84&lt;DATA!$C$57),"D"))))</f>
        <v>D</v>
      </c>
    </row>
    <row r="85" spans="1:33" x14ac:dyDescent="0.15">
      <c r="A85" s="20" t="s">
        <v>551</v>
      </c>
      <c r="B85" s="18" t="s">
        <v>30</v>
      </c>
      <c r="C85" s="5" t="s">
        <v>31</v>
      </c>
      <c r="D85" s="18"/>
      <c r="E85" s="20" t="s">
        <v>138</v>
      </c>
      <c r="F85" s="20"/>
      <c r="G85" s="25" t="s">
        <v>139</v>
      </c>
      <c r="H85" s="20" t="s">
        <v>140</v>
      </c>
      <c r="I85" s="21">
        <v>6000</v>
      </c>
      <c r="J85" s="18"/>
      <c r="K85" s="20" t="s">
        <v>141</v>
      </c>
      <c r="L85" s="8"/>
      <c r="M85" s="8"/>
      <c r="N85" s="8"/>
      <c r="O85" s="11"/>
      <c r="P85" s="60"/>
      <c r="Q85" s="12" t="s">
        <v>772</v>
      </c>
      <c r="R85" s="12"/>
      <c r="S85" s="62"/>
      <c r="T85" s="20" t="s">
        <v>121</v>
      </c>
      <c r="U85" s="26">
        <v>1</v>
      </c>
      <c r="V85" s="24">
        <v>3500</v>
      </c>
      <c r="W85" s="24">
        <f t="shared" si="3"/>
        <v>3500</v>
      </c>
      <c r="Z85" s="86" t="b">
        <f>IF(AND(L85=DATA!$D$40),DATA!$D$41,IF(AND(L85=DATA!$C$40),DATA!$C$41))</f>
        <v>0</v>
      </c>
      <c r="AA85" s="86" t="b">
        <f>IF(AND(M85=DATA!$D$40),DATA!$D$42,IF(AND(M85=DATA!$C$40),DATA!$C$42))</f>
        <v>0</v>
      </c>
      <c r="AB85" s="86" t="b">
        <f>IF(AND(N85=DATA!$D$40),DATA!$D$43,IF(AND(N85=DATA!$C$40),DATA!$C$43))</f>
        <v>0</v>
      </c>
      <c r="AC85" s="87" t="b">
        <f>IF(AND(O85=DATA!$D$40),DATA!$D$44,IF(AND(O85=DATA!$C$40),DATA!$C$44))</f>
        <v>0</v>
      </c>
      <c r="AD85" s="88">
        <f ca="1">IF(AND(DATEDIF(P85,TODAY(),"D")&lt;365*3),DATA!$D$46,IF(AND(365*3&lt;=DATEDIF(P85,TODAY(),"D"), DATEDIF(P85,TODAY(),"D")&lt;365*5),DATA!$D$47,IF(AND(365*5&lt;=DATEDIF(P85,TODAY(),"D"), DATEDIF(P85,TODAY(),"D")&lt;365*10),DATA!$D$48,IF(AND(365*10&lt;DATEDIF(P85,TODAY(),"D")),DATA!$D$49))))</f>
        <v>0</v>
      </c>
      <c r="AE85" s="88">
        <f>_xlfn.IFNA(VLOOKUP(R85,DATA!$F$40:$G$85,2,0),10)</f>
        <v>10</v>
      </c>
      <c r="AF85" s="89">
        <f t="shared" ca="1" si="2"/>
        <v>10</v>
      </c>
      <c r="AG85" s="78" t="str">
        <f ca="1">IF(AND(AF85&gt;=DATA!$C$55),"A",IF(AND(DATA!$C$55&gt;AF85,AF85&gt;=DATA!$C$56),"B",IF(AND(DATA!$C$56&gt;AF85,AF85&gt;=DATA!$C$57),"C",IF(AND(AF85&lt;DATA!$C$57),"D"))))</f>
        <v>D</v>
      </c>
    </row>
    <row r="86" spans="1:33" s="53" customFormat="1" x14ac:dyDescent="0.15">
      <c r="A86" s="49" t="s">
        <v>551</v>
      </c>
      <c r="B86" s="47" t="s">
        <v>30</v>
      </c>
      <c r="C86" s="61" t="s">
        <v>771</v>
      </c>
      <c r="D86" s="47"/>
      <c r="E86" s="49" t="s">
        <v>143</v>
      </c>
      <c r="F86" s="49"/>
      <c r="G86" s="55" t="s">
        <v>98</v>
      </c>
      <c r="H86" s="49" t="s">
        <v>144</v>
      </c>
      <c r="I86" s="50">
        <v>6000</v>
      </c>
      <c r="J86" s="47"/>
      <c r="K86" s="49" t="s">
        <v>19</v>
      </c>
      <c r="L86" s="8"/>
      <c r="M86" s="8"/>
      <c r="N86" s="8"/>
      <c r="O86" s="11"/>
      <c r="P86" s="60"/>
      <c r="Q86" s="12" t="s">
        <v>772</v>
      </c>
      <c r="R86" s="12"/>
      <c r="S86" s="62"/>
      <c r="T86" s="49" t="s">
        <v>104</v>
      </c>
      <c r="U86" s="51">
        <v>1</v>
      </c>
      <c r="V86" s="52">
        <v>389100</v>
      </c>
      <c r="W86" s="52">
        <f t="shared" si="3"/>
        <v>389100</v>
      </c>
      <c r="Y86"/>
      <c r="Z86" s="86" t="b">
        <f>IF(AND(L86=DATA!$D$40),DATA!$D$41,IF(AND(L86=DATA!$C$40),DATA!$C$41))</f>
        <v>0</v>
      </c>
      <c r="AA86" s="86" t="b">
        <f>IF(AND(M86=DATA!$D$40),DATA!$D$42,IF(AND(M86=DATA!$C$40),DATA!$C$42))</f>
        <v>0</v>
      </c>
      <c r="AB86" s="86" t="b">
        <f>IF(AND(N86=DATA!$D$40),DATA!$D$43,IF(AND(N86=DATA!$C$40),DATA!$C$43))</f>
        <v>0</v>
      </c>
      <c r="AC86" s="87" t="b">
        <f>IF(AND(O86=DATA!$D$40),DATA!$D$44,IF(AND(O86=DATA!$C$40),DATA!$C$44))</f>
        <v>0</v>
      </c>
      <c r="AD86" s="88">
        <f ca="1">IF(AND(DATEDIF(P86,TODAY(),"D")&lt;365*3),DATA!$D$46,IF(AND(365*3&lt;=DATEDIF(P86,TODAY(),"D"), DATEDIF(P86,TODAY(),"D")&lt;365*5),DATA!$D$47,IF(AND(365*5&lt;=DATEDIF(P86,TODAY(),"D"), DATEDIF(P86,TODAY(),"D")&lt;365*10),DATA!$D$48,IF(AND(365*10&lt;DATEDIF(P86,TODAY(),"D")),DATA!$D$49))))</f>
        <v>0</v>
      </c>
      <c r="AE86" s="88">
        <f>_xlfn.IFNA(VLOOKUP(R86,DATA!$F$40:$G$85,2,0),10)</f>
        <v>10</v>
      </c>
      <c r="AF86" s="89">
        <f t="shared" ca="1" si="2"/>
        <v>10</v>
      </c>
      <c r="AG86" s="78" t="str">
        <f ca="1">IF(AND(AF86&gt;=DATA!$C$55),"A",IF(AND(DATA!$C$55&gt;AF86,AF86&gt;=DATA!$C$56),"B",IF(AND(DATA!$C$56&gt;AF86,AF86&gt;=DATA!$C$57),"C",IF(AND(AF86&lt;DATA!$C$57),"D"))))</f>
        <v>D</v>
      </c>
    </row>
    <row r="87" spans="1:33" s="53" customFormat="1" x14ac:dyDescent="0.15">
      <c r="A87" s="49" t="s">
        <v>551</v>
      </c>
      <c r="B87" s="47" t="s">
        <v>14</v>
      </c>
      <c r="C87" s="61" t="s">
        <v>771</v>
      </c>
      <c r="D87" s="47"/>
      <c r="E87" s="49" t="s">
        <v>143</v>
      </c>
      <c r="F87" s="49"/>
      <c r="G87" s="55" t="s">
        <v>65</v>
      </c>
      <c r="H87" s="49" t="s">
        <v>145</v>
      </c>
      <c r="I87" s="50">
        <v>6000</v>
      </c>
      <c r="J87" s="47"/>
      <c r="K87" s="49" t="s">
        <v>19</v>
      </c>
      <c r="L87" s="8"/>
      <c r="M87" s="8"/>
      <c r="N87" s="8"/>
      <c r="O87" s="11"/>
      <c r="P87" s="60"/>
      <c r="Q87" s="12" t="s">
        <v>772</v>
      </c>
      <c r="R87" s="12"/>
      <c r="S87" s="62"/>
      <c r="T87" s="49"/>
      <c r="U87" s="51">
        <v>2</v>
      </c>
      <c r="V87" s="52"/>
      <c r="W87" s="52">
        <f t="shared" si="3"/>
        <v>0</v>
      </c>
      <c r="Y87"/>
      <c r="Z87" s="86" t="b">
        <f>IF(AND(L87=DATA!$D$40),DATA!$D$41,IF(AND(L87=DATA!$C$40),DATA!$C$41))</f>
        <v>0</v>
      </c>
      <c r="AA87" s="86" t="b">
        <f>IF(AND(M87=DATA!$D$40),DATA!$D$42,IF(AND(M87=DATA!$C$40),DATA!$C$42))</f>
        <v>0</v>
      </c>
      <c r="AB87" s="86" t="b">
        <f>IF(AND(N87=DATA!$D$40),DATA!$D$43,IF(AND(N87=DATA!$C$40),DATA!$C$43))</f>
        <v>0</v>
      </c>
      <c r="AC87" s="87" t="b">
        <f>IF(AND(O87=DATA!$D$40),DATA!$D$44,IF(AND(O87=DATA!$C$40),DATA!$C$44))</f>
        <v>0</v>
      </c>
      <c r="AD87" s="88">
        <f ca="1">IF(AND(DATEDIF(P87,TODAY(),"D")&lt;365*3),DATA!$D$46,IF(AND(365*3&lt;=DATEDIF(P87,TODAY(),"D"), DATEDIF(P87,TODAY(),"D")&lt;365*5),DATA!$D$47,IF(AND(365*5&lt;=DATEDIF(P87,TODAY(),"D"), DATEDIF(P87,TODAY(),"D")&lt;365*10),DATA!$D$48,IF(AND(365*10&lt;DATEDIF(P87,TODAY(),"D")),DATA!$D$49))))</f>
        <v>0</v>
      </c>
      <c r="AE87" s="88">
        <f>_xlfn.IFNA(VLOOKUP(R87,DATA!$F$40:$G$85,2,0),10)</f>
        <v>10</v>
      </c>
      <c r="AF87" s="89">
        <f t="shared" ca="1" si="2"/>
        <v>10</v>
      </c>
      <c r="AG87" s="78" t="str">
        <f ca="1">IF(AND(AF87&gt;=DATA!$C$55),"A",IF(AND(DATA!$C$55&gt;AF87,AF87&gt;=DATA!$C$56),"B",IF(AND(DATA!$C$56&gt;AF87,AF87&gt;=DATA!$C$57),"C",IF(AND(AF87&lt;DATA!$C$57),"D"))))</f>
        <v>D</v>
      </c>
    </row>
    <row r="88" spans="1:33" s="53" customFormat="1" x14ac:dyDescent="0.15">
      <c r="A88" s="49" t="s">
        <v>551</v>
      </c>
      <c r="B88" s="47" t="s">
        <v>30</v>
      </c>
      <c r="C88" s="61" t="s">
        <v>771</v>
      </c>
      <c r="D88" s="47"/>
      <c r="E88" s="49" t="s">
        <v>143</v>
      </c>
      <c r="F88" s="49"/>
      <c r="G88" s="55" t="s">
        <v>70</v>
      </c>
      <c r="H88" s="49" t="s">
        <v>147</v>
      </c>
      <c r="I88" s="50">
        <v>6000</v>
      </c>
      <c r="J88" s="47"/>
      <c r="K88" s="49" t="s">
        <v>27</v>
      </c>
      <c r="L88" s="8"/>
      <c r="M88" s="8"/>
      <c r="N88" s="8"/>
      <c r="O88" s="11"/>
      <c r="P88" s="60"/>
      <c r="Q88" s="12" t="s">
        <v>772</v>
      </c>
      <c r="R88" s="12"/>
      <c r="S88" s="62"/>
      <c r="T88" s="49" t="s">
        <v>148</v>
      </c>
      <c r="U88" s="51">
        <v>1</v>
      </c>
      <c r="V88" s="52">
        <v>317970</v>
      </c>
      <c r="W88" s="52">
        <f t="shared" si="3"/>
        <v>317970</v>
      </c>
      <c r="Y88"/>
      <c r="Z88" s="86" t="b">
        <f>IF(AND(L88=DATA!$D$40),DATA!$D$41,IF(AND(L88=DATA!$C$40),DATA!$C$41))</f>
        <v>0</v>
      </c>
      <c r="AA88" s="86" t="b">
        <f>IF(AND(M88=DATA!$D$40),DATA!$D$42,IF(AND(M88=DATA!$C$40),DATA!$C$42))</f>
        <v>0</v>
      </c>
      <c r="AB88" s="86" t="b">
        <f>IF(AND(N88=DATA!$D$40),DATA!$D$43,IF(AND(N88=DATA!$C$40),DATA!$C$43))</f>
        <v>0</v>
      </c>
      <c r="AC88" s="87" t="b">
        <f>IF(AND(O88=DATA!$D$40),DATA!$D$44,IF(AND(O88=DATA!$C$40),DATA!$C$44))</f>
        <v>0</v>
      </c>
      <c r="AD88" s="88">
        <f ca="1">IF(AND(DATEDIF(P88,TODAY(),"D")&lt;365*3),DATA!$D$46,IF(AND(365*3&lt;=DATEDIF(P88,TODAY(),"D"), DATEDIF(P88,TODAY(),"D")&lt;365*5),DATA!$D$47,IF(AND(365*5&lt;=DATEDIF(P88,TODAY(),"D"), DATEDIF(P88,TODAY(),"D")&lt;365*10),DATA!$D$48,IF(AND(365*10&lt;DATEDIF(P88,TODAY(),"D")),DATA!$D$49))))</f>
        <v>0</v>
      </c>
      <c r="AE88" s="88">
        <f>_xlfn.IFNA(VLOOKUP(R88,DATA!$F$40:$G$85,2,0),10)</f>
        <v>10</v>
      </c>
      <c r="AF88" s="89">
        <f t="shared" ca="1" si="2"/>
        <v>10</v>
      </c>
      <c r="AG88" s="78" t="str">
        <f ca="1">IF(AND(AF88&gt;=DATA!$C$55),"A",IF(AND(DATA!$C$55&gt;AF88,AF88&gt;=DATA!$C$56),"B",IF(AND(DATA!$C$56&gt;AF88,AF88&gt;=DATA!$C$57),"C",IF(AND(AF88&lt;DATA!$C$57),"D"))))</f>
        <v>D</v>
      </c>
    </row>
    <row r="89" spans="1:33" x14ac:dyDescent="0.15">
      <c r="A89" s="20" t="s">
        <v>551</v>
      </c>
      <c r="B89" s="18" t="s">
        <v>30</v>
      </c>
      <c r="C89" s="5" t="s">
        <v>31</v>
      </c>
      <c r="D89" s="18"/>
      <c r="E89" s="20" t="s">
        <v>149</v>
      </c>
      <c r="F89" s="20"/>
      <c r="G89" s="25" t="s">
        <v>47</v>
      </c>
      <c r="H89" s="20" t="s">
        <v>150</v>
      </c>
      <c r="I89" s="21">
        <v>6000</v>
      </c>
      <c r="J89" s="18"/>
      <c r="K89" s="20" t="s">
        <v>19</v>
      </c>
      <c r="L89" s="8"/>
      <c r="M89" s="8"/>
      <c r="N89" s="8"/>
      <c r="O89" s="11"/>
      <c r="P89" s="60"/>
      <c r="Q89" s="12" t="s">
        <v>772</v>
      </c>
      <c r="R89" s="12"/>
      <c r="S89" s="62"/>
      <c r="T89" s="20" t="s">
        <v>117</v>
      </c>
      <c r="U89" s="26">
        <v>1</v>
      </c>
      <c r="V89" s="24">
        <v>3500</v>
      </c>
      <c r="W89" s="24">
        <f t="shared" si="3"/>
        <v>3500</v>
      </c>
      <c r="Z89" s="86" t="b">
        <f>IF(AND(L89=DATA!$D$40),DATA!$D$41,IF(AND(L89=DATA!$C$40),DATA!$C$41))</f>
        <v>0</v>
      </c>
      <c r="AA89" s="86" t="b">
        <f>IF(AND(M89=DATA!$D$40),DATA!$D$42,IF(AND(M89=DATA!$C$40),DATA!$C$42))</f>
        <v>0</v>
      </c>
      <c r="AB89" s="86" t="b">
        <f>IF(AND(N89=DATA!$D$40),DATA!$D$43,IF(AND(N89=DATA!$C$40),DATA!$C$43))</f>
        <v>0</v>
      </c>
      <c r="AC89" s="87" t="b">
        <f>IF(AND(O89=DATA!$D$40),DATA!$D$44,IF(AND(O89=DATA!$C$40),DATA!$C$44))</f>
        <v>0</v>
      </c>
      <c r="AD89" s="88">
        <f ca="1">IF(AND(DATEDIF(P89,TODAY(),"D")&lt;365*3),DATA!$D$46,IF(AND(365*3&lt;=DATEDIF(P89,TODAY(),"D"), DATEDIF(P89,TODAY(),"D")&lt;365*5),DATA!$D$47,IF(AND(365*5&lt;=DATEDIF(P89,TODAY(),"D"), DATEDIF(P89,TODAY(),"D")&lt;365*10),DATA!$D$48,IF(AND(365*10&lt;DATEDIF(P89,TODAY(),"D")),DATA!$D$49))))</f>
        <v>0</v>
      </c>
      <c r="AE89" s="88">
        <f>_xlfn.IFNA(VLOOKUP(R89,DATA!$F$40:$G$85,2,0),10)</f>
        <v>10</v>
      </c>
      <c r="AF89" s="89">
        <f t="shared" ca="1" si="2"/>
        <v>10</v>
      </c>
      <c r="AG89" s="78" t="str">
        <f ca="1">IF(AND(AF89&gt;=DATA!$C$55),"A",IF(AND(DATA!$C$55&gt;AF89,AF89&gt;=DATA!$C$56),"B",IF(AND(DATA!$C$56&gt;AF89,AF89&gt;=DATA!$C$57),"C",IF(AND(AF89&lt;DATA!$C$57),"D"))))</f>
        <v>D</v>
      </c>
    </row>
    <row r="90" spans="1:33" x14ac:dyDescent="0.15">
      <c r="A90" s="20" t="s">
        <v>551</v>
      </c>
      <c r="B90" s="18" t="s">
        <v>30</v>
      </c>
      <c r="C90" s="5" t="s">
        <v>31</v>
      </c>
      <c r="D90" s="18"/>
      <c r="E90" s="20" t="s">
        <v>151</v>
      </c>
      <c r="F90" s="20"/>
      <c r="G90" s="25" t="s">
        <v>152</v>
      </c>
      <c r="H90" s="20" t="s">
        <v>153</v>
      </c>
      <c r="I90" s="21">
        <v>6000</v>
      </c>
      <c r="J90" s="18"/>
      <c r="K90" s="20" t="s">
        <v>19</v>
      </c>
      <c r="L90" s="8"/>
      <c r="M90" s="8"/>
      <c r="N90" s="8"/>
      <c r="O90" s="11"/>
      <c r="P90" s="60"/>
      <c r="Q90" s="12" t="s">
        <v>772</v>
      </c>
      <c r="R90" s="12"/>
      <c r="S90" s="62"/>
      <c r="T90" s="20" t="s">
        <v>121</v>
      </c>
      <c r="U90" s="26">
        <v>1</v>
      </c>
      <c r="V90" s="24">
        <v>4350</v>
      </c>
      <c r="W90" s="24">
        <f t="shared" si="3"/>
        <v>4350</v>
      </c>
      <c r="Z90" s="86" t="b">
        <f>IF(AND(L90=DATA!$D$40),DATA!$D$41,IF(AND(L90=DATA!$C$40),DATA!$C$41))</f>
        <v>0</v>
      </c>
      <c r="AA90" s="86" t="b">
        <f>IF(AND(M90=DATA!$D$40),DATA!$D$42,IF(AND(M90=DATA!$C$40),DATA!$C$42))</f>
        <v>0</v>
      </c>
      <c r="AB90" s="86" t="b">
        <f>IF(AND(N90=DATA!$D$40),DATA!$D$43,IF(AND(N90=DATA!$C$40),DATA!$C$43))</f>
        <v>0</v>
      </c>
      <c r="AC90" s="87" t="b">
        <f>IF(AND(O90=DATA!$D$40),DATA!$D$44,IF(AND(O90=DATA!$C$40),DATA!$C$44))</f>
        <v>0</v>
      </c>
      <c r="AD90" s="88">
        <f ca="1">IF(AND(DATEDIF(P90,TODAY(),"D")&lt;365*3),DATA!$D$46,IF(AND(365*3&lt;=DATEDIF(P90,TODAY(),"D"), DATEDIF(P90,TODAY(),"D")&lt;365*5),DATA!$D$47,IF(AND(365*5&lt;=DATEDIF(P90,TODAY(),"D"), DATEDIF(P90,TODAY(),"D")&lt;365*10),DATA!$D$48,IF(AND(365*10&lt;DATEDIF(P90,TODAY(),"D")),DATA!$D$49))))</f>
        <v>0</v>
      </c>
      <c r="AE90" s="88">
        <f>_xlfn.IFNA(VLOOKUP(R90,DATA!$F$40:$G$85,2,0),10)</f>
        <v>10</v>
      </c>
      <c r="AF90" s="89">
        <f t="shared" ca="1" si="2"/>
        <v>10</v>
      </c>
      <c r="AG90" s="78" t="str">
        <f ca="1">IF(AND(AF90&gt;=DATA!$C$55),"A",IF(AND(DATA!$C$55&gt;AF90,AF90&gt;=DATA!$C$56),"B",IF(AND(DATA!$C$56&gt;AF90,AF90&gt;=DATA!$C$57),"C",IF(AND(AF90&lt;DATA!$C$57),"D"))))</f>
        <v>D</v>
      </c>
    </row>
    <row r="91" spans="1:33" x14ac:dyDescent="0.15">
      <c r="A91" s="20" t="s">
        <v>551</v>
      </c>
      <c r="B91" s="18" t="s">
        <v>30</v>
      </c>
      <c r="C91" s="5" t="s">
        <v>23</v>
      </c>
      <c r="D91" s="18"/>
      <c r="E91" s="20" t="s">
        <v>113</v>
      </c>
      <c r="F91" s="20"/>
      <c r="G91" s="25" t="s">
        <v>61</v>
      </c>
      <c r="H91" s="20" t="s">
        <v>154</v>
      </c>
      <c r="I91" s="21">
        <v>6000</v>
      </c>
      <c r="J91" s="18"/>
      <c r="K91" s="20" t="s">
        <v>27</v>
      </c>
      <c r="L91" s="8"/>
      <c r="M91" s="8"/>
      <c r="N91" s="8"/>
      <c r="O91" s="11"/>
      <c r="P91" s="60"/>
      <c r="Q91" s="12" t="s">
        <v>772</v>
      </c>
      <c r="R91" s="12"/>
      <c r="S91" s="62"/>
      <c r="T91" s="20" t="s">
        <v>121</v>
      </c>
      <c r="U91" s="26">
        <v>1</v>
      </c>
      <c r="V91" s="24">
        <v>4500</v>
      </c>
      <c r="W91" s="24">
        <f t="shared" si="3"/>
        <v>4500</v>
      </c>
      <c r="Z91" s="86" t="b">
        <f>IF(AND(L91=DATA!$D$40),DATA!$D$41,IF(AND(L91=DATA!$C$40),DATA!$C$41))</f>
        <v>0</v>
      </c>
      <c r="AA91" s="86" t="b">
        <f>IF(AND(M91=DATA!$D$40),DATA!$D$42,IF(AND(M91=DATA!$C$40),DATA!$C$42))</f>
        <v>0</v>
      </c>
      <c r="AB91" s="86" t="b">
        <f>IF(AND(N91=DATA!$D$40),DATA!$D$43,IF(AND(N91=DATA!$C$40),DATA!$C$43))</f>
        <v>0</v>
      </c>
      <c r="AC91" s="87" t="b">
        <f>IF(AND(O91=DATA!$D$40),DATA!$D$44,IF(AND(O91=DATA!$C$40),DATA!$C$44))</f>
        <v>0</v>
      </c>
      <c r="AD91" s="88">
        <f ca="1">IF(AND(DATEDIF(P91,TODAY(),"D")&lt;365*3),DATA!$D$46,IF(AND(365*3&lt;=DATEDIF(P91,TODAY(),"D"), DATEDIF(P91,TODAY(),"D")&lt;365*5),DATA!$D$47,IF(AND(365*5&lt;=DATEDIF(P91,TODAY(),"D"), DATEDIF(P91,TODAY(),"D")&lt;365*10),DATA!$D$48,IF(AND(365*10&lt;DATEDIF(P91,TODAY(),"D")),DATA!$D$49))))</f>
        <v>0</v>
      </c>
      <c r="AE91" s="88">
        <f>_xlfn.IFNA(VLOOKUP(R91,DATA!$F$40:$G$85,2,0),10)</f>
        <v>10</v>
      </c>
      <c r="AF91" s="89">
        <f t="shared" ca="1" si="2"/>
        <v>10</v>
      </c>
      <c r="AG91" s="78" t="str">
        <f ca="1">IF(AND(AF91&gt;=DATA!$C$55),"A",IF(AND(DATA!$C$55&gt;AF91,AF91&gt;=DATA!$C$56),"B",IF(AND(DATA!$C$56&gt;AF91,AF91&gt;=DATA!$C$57),"C",IF(AND(AF91&lt;DATA!$C$57),"D"))))</f>
        <v>D</v>
      </c>
    </row>
    <row r="92" spans="1:33" s="53" customFormat="1" x14ac:dyDescent="0.15">
      <c r="A92" s="49" t="s">
        <v>551</v>
      </c>
      <c r="B92" s="47" t="s">
        <v>30</v>
      </c>
      <c r="C92" s="61" t="s">
        <v>771</v>
      </c>
      <c r="D92" s="47"/>
      <c r="E92" s="49" t="s">
        <v>155</v>
      </c>
      <c r="F92" s="49"/>
      <c r="G92" s="55" t="s">
        <v>79</v>
      </c>
      <c r="H92" s="49" t="s">
        <v>156</v>
      </c>
      <c r="I92" s="50">
        <v>6000</v>
      </c>
      <c r="J92" s="47"/>
      <c r="K92" s="49" t="s">
        <v>19</v>
      </c>
      <c r="L92" s="8"/>
      <c r="M92" s="8"/>
      <c r="N92" s="8"/>
      <c r="O92" s="11"/>
      <c r="P92" s="60"/>
      <c r="Q92" s="12" t="s">
        <v>772</v>
      </c>
      <c r="R92" s="12"/>
      <c r="S92" s="62"/>
      <c r="T92" s="49" t="s">
        <v>104</v>
      </c>
      <c r="U92" s="51">
        <v>1</v>
      </c>
      <c r="V92" s="52">
        <v>270480</v>
      </c>
      <c r="W92" s="52">
        <f t="shared" si="3"/>
        <v>270480</v>
      </c>
      <c r="Y92"/>
      <c r="Z92" s="86" t="b">
        <f>IF(AND(L92=DATA!$D$40),DATA!$D$41,IF(AND(L92=DATA!$C$40),DATA!$C$41))</f>
        <v>0</v>
      </c>
      <c r="AA92" s="86" t="b">
        <f>IF(AND(M92=DATA!$D$40),DATA!$D$42,IF(AND(M92=DATA!$C$40),DATA!$C$42))</f>
        <v>0</v>
      </c>
      <c r="AB92" s="86" t="b">
        <f>IF(AND(N92=DATA!$D$40),DATA!$D$43,IF(AND(N92=DATA!$C$40),DATA!$C$43))</f>
        <v>0</v>
      </c>
      <c r="AC92" s="87" t="b">
        <f>IF(AND(O92=DATA!$D$40),DATA!$D$44,IF(AND(O92=DATA!$C$40),DATA!$C$44))</f>
        <v>0</v>
      </c>
      <c r="AD92" s="88">
        <f ca="1">IF(AND(DATEDIF(P92,TODAY(),"D")&lt;365*3),DATA!$D$46,IF(AND(365*3&lt;=DATEDIF(P92,TODAY(),"D"), DATEDIF(P92,TODAY(),"D")&lt;365*5),DATA!$D$47,IF(AND(365*5&lt;=DATEDIF(P92,TODAY(),"D"), DATEDIF(P92,TODAY(),"D")&lt;365*10),DATA!$D$48,IF(AND(365*10&lt;DATEDIF(P92,TODAY(),"D")),DATA!$D$49))))</f>
        <v>0</v>
      </c>
      <c r="AE92" s="88">
        <f>_xlfn.IFNA(VLOOKUP(R92,DATA!$F$40:$G$85,2,0),10)</f>
        <v>10</v>
      </c>
      <c r="AF92" s="89">
        <f t="shared" ca="1" si="2"/>
        <v>10</v>
      </c>
      <c r="AG92" s="78" t="str">
        <f ca="1">IF(AND(AF92&gt;=DATA!$C$55),"A",IF(AND(DATA!$C$55&gt;AF92,AF92&gt;=DATA!$C$56),"B",IF(AND(DATA!$C$56&gt;AF92,AF92&gt;=DATA!$C$57),"C",IF(AND(AF92&lt;DATA!$C$57),"D"))))</f>
        <v>D</v>
      </c>
    </row>
    <row r="93" spans="1:33" s="53" customFormat="1" x14ac:dyDescent="0.15">
      <c r="A93" s="49" t="s">
        <v>552</v>
      </c>
      <c r="B93" s="47" t="s">
        <v>22</v>
      </c>
      <c r="C93" s="61" t="s">
        <v>771</v>
      </c>
      <c r="D93" s="47"/>
      <c r="E93" s="49" t="s">
        <v>157</v>
      </c>
      <c r="F93" s="49"/>
      <c r="G93" s="55" t="s">
        <v>79</v>
      </c>
      <c r="H93" s="49" t="s">
        <v>158</v>
      </c>
      <c r="I93" s="50">
        <v>6000</v>
      </c>
      <c r="J93" s="47"/>
      <c r="K93" s="49" t="s">
        <v>19</v>
      </c>
      <c r="L93" s="8"/>
      <c r="M93" s="8"/>
      <c r="N93" s="8"/>
      <c r="O93" s="11"/>
      <c r="P93" s="60"/>
      <c r="Q93" s="12" t="s">
        <v>772</v>
      </c>
      <c r="R93" s="12"/>
      <c r="S93" s="62"/>
      <c r="T93" s="49" t="s">
        <v>148</v>
      </c>
      <c r="U93" s="51">
        <v>1</v>
      </c>
      <c r="V93" s="52">
        <v>270480</v>
      </c>
      <c r="W93" s="52">
        <f t="shared" si="3"/>
        <v>270480</v>
      </c>
      <c r="Y93"/>
      <c r="Z93" s="86" t="b">
        <f>IF(AND(L93=DATA!$D$40),DATA!$D$41,IF(AND(L93=DATA!$C$40),DATA!$C$41))</f>
        <v>0</v>
      </c>
      <c r="AA93" s="86" t="b">
        <f>IF(AND(M93=DATA!$D$40),DATA!$D$42,IF(AND(M93=DATA!$C$40),DATA!$C$42))</f>
        <v>0</v>
      </c>
      <c r="AB93" s="86" t="b">
        <f>IF(AND(N93=DATA!$D$40),DATA!$D$43,IF(AND(N93=DATA!$C$40),DATA!$C$43))</f>
        <v>0</v>
      </c>
      <c r="AC93" s="87" t="b">
        <f>IF(AND(O93=DATA!$D$40),DATA!$D$44,IF(AND(O93=DATA!$C$40),DATA!$C$44))</f>
        <v>0</v>
      </c>
      <c r="AD93" s="88">
        <f ca="1">IF(AND(DATEDIF(P93,TODAY(),"D")&lt;365*3),DATA!$D$46,IF(AND(365*3&lt;=DATEDIF(P93,TODAY(),"D"), DATEDIF(P93,TODAY(),"D")&lt;365*5),DATA!$D$47,IF(AND(365*5&lt;=DATEDIF(P93,TODAY(),"D"), DATEDIF(P93,TODAY(),"D")&lt;365*10),DATA!$D$48,IF(AND(365*10&lt;DATEDIF(P93,TODAY(),"D")),DATA!$D$49))))</f>
        <v>0</v>
      </c>
      <c r="AE93" s="88">
        <f>_xlfn.IFNA(VLOOKUP(R93,DATA!$F$40:$G$85,2,0),10)</f>
        <v>10</v>
      </c>
      <c r="AF93" s="89">
        <f t="shared" ca="1" si="2"/>
        <v>10</v>
      </c>
      <c r="AG93" s="78" t="str">
        <f ca="1">IF(AND(AF93&gt;=DATA!$C$55),"A",IF(AND(DATA!$C$55&gt;AF93,AF93&gt;=DATA!$C$56),"B",IF(AND(DATA!$C$56&gt;AF93,AF93&gt;=DATA!$C$57),"C",IF(AND(AF93&lt;DATA!$C$57),"D"))))</f>
        <v>D</v>
      </c>
    </row>
    <row r="94" spans="1:33" s="53" customFormat="1" x14ac:dyDescent="0.15">
      <c r="A94" s="49" t="s">
        <v>552</v>
      </c>
      <c r="B94" s="47" t="s">
        <v>30</v>
      </c>
      <c r="C94" s="61" t="s">
        <v>771</v>
      </c>
      <c r="D94" s="47"/>
      <c r="E94" s="49" t="s">
        <v>159</v>
      </c>
      <c r="F94" s="49"/>
      <c r="G94" s="55" t="s">
        <v>98</v>
      </c>
      <c r="H94" s="49" t="s">
        <v>144</v>
      </c>
      <c r="I94" s="50">
        <v>6000</v>
      </c>
      <c r="J94" s="47"/>
      <c r="K94" s="49" t="s">
        <v>27</v>
      </c>
      <c r="L94" s="8"/>
      <c r="M94" s="8"/>
      <c r="N94" s="8"/>
      <c r="O94" s="11"/>
      <c r="P94" s="60"/>
      <c r="Q94" s="12" t="s">
        <v>772</v>
      </c>
      <c r="R94" s="12"/>
      <c r="S94" s="62"/>
      <c r="T94" s="49" t="s">
        <v>148</v>
      </c>
      <c r="U94" s="51">
        <v>2</v>
      </c>
      <c r="V94" s="52">
        <v>441000</v>
      </c>
      <c r="W94" s="52">
        <f t="shared" si="3"/>
        <v>882000</v>
      </c>
      <c r="Y94"/>
      <c r="Z94" s="86" t="b">
        <f>IF(AND(L94=DATA!$D$40),DATA!$D$41,IF(AND(L94=DATA!$C$40),DATA!$C$41))</f>
        <v>0</v>
      </c>
      <c r="AA94" s="86" t="b">
        <f>IF(AND(M94=DATA!$D$40),DATA!$D$42,IF(AND(M94=DATA!$C$40),DATA!$C$42))</f>
        <v>0</v>
      </c>
      <c r="AB94" s="86" t="b">
        <f>IF(AND(N94=DATA!$D$40),DATA!$D$43,IF(AND(N94=DATA!$C$40),DATA!$C$43))</f>
        <v>0</v>
      </c>
      <c r="AC94" s="87" t="b">
        <f>IF(AND(O94=DATA!$D$40),DATA!$D$44,IF(AND(O94=DATA!$C$40),DATA!$C$44))</f>
        <v>0</v>
      </c>
      <c r="AD94" s="88">
        <f ca="1">IF(AND(DATEDIF(P94,TODAY(),"D")&lt;365*3),DATA!$D$46,IF(AND(365*3&lt;=DATEDIF(P94,TODAY(),"D"), DATEDIF(P94,TODAY(),"D")&lt;365*5),DATA!$D$47,IF(AND(365*5&lt;=DATEDIF(P94,TODAY(),"D"), DATEDIF(P94,TODAY(),"D")&lt;365*10),DATA!$D$48,IF(AND(365*10&lt;DATEDIF(P94,TODAY(),"D")),DATA!$D$49))))</f>
        <v>0</v>
      </c>
      <c r="AE94" s="88">
        <f>_xlfn.IFNA(VLOOKUP(R94,DATA!$F$40:$G$85,2,0),10)</f>
        <v>10</v>
      </c>
      <c r="AF94" s="89">
        <f t="shared" ca="1" si="2"/>
        <v>10</v>
      </c>
      <c r="AG94" s="78" t="str">
        <f ca="1">IF(AND(AF94&gt;=DATA!$C$55),"A",IF(AND(DATA!$C$55&gt;AF94,AF94&gt;=DATA!$C$56),"B",IF(AND(DATA!$C$56&gt;AF94,AF94&gt;=DATA!$C$57),"C",IF(AND(AF94&lt;DATA!$C$57),"D"))))</f>
        <v>D</v>
      </c>
    </row>
    <row r="95" spans="1:33" x14ac:dyDescent="0.15">
      <c r="A95" s="20" t="s">
        <v>558</v>
      </c>
      <c r="B95" s="18" t="s">
        <v>30</v>
      </c>
      <c r="C95" s="5" t="s">
        <v>23</v>
      </c>
      <c r="D95" s="18"/>
      <c r="E95" s="20" t="s">
        <v>160</v>
      </c>
      <c r="F95" s="20"/>
      <c r="G95" s="25" t="s">
        <v>114</v>
      </c>
      <c r="H95" s="20" t="s">
        <v>161</v>
      </c>
      <c r="I95" s="21">
        <v>6000</v>
      </c>
      <c r="J95" s="18"/>
      <c r="K95" s="20" t="s">
        <v>19</v>
      </c>
      <c r="L95" s="8"/>
      <c r="M95" s="8"/>
      <c r="N95" s="8"/>
      <c r="O95" s="11"/>
      <c r="P95" s="60"/>
      <c r="Q95" s="12" t="s">
        <v>772</v>
      </c>
      <c r="R95" s="12"/>
      <c r="S95" s="62"/>
      <c r="T95" s="20" t="s">
        <v>121</v>
      </c>
      <c r="U95" s="26">
        <v>4</v>
      </c>
      <c r="V95" s="24">
        <v>5410</v>
      </c>
      <c r="W95" s="24">
        <f t="shared" si="3"/>
        <v>21640</v>
      </c>
      <c r="Z95" s="86" t="b">
        <f>IF(AND(L95=DATA!$D$40),DATA!$D$41,IF(AND(L95=DATA!$C$40),DATA!$C$41))</f>
        <v>0</v>
      </c>
      <c r="AA95" s="86" t="b">
        <f>IF(AND(M95=DATA!$D$40),DATA!$D$42,IF(AND(M95=DATA!$C$40),DATA!$C$42))</f>
        <v>0</v>
      </c>
      <c r="AB95" s="86" t="b">
        <f>IF(AND(N95=DATA!$D$40),DATA!$D$43,IF(AND(N95=DATA!$C$40),DATA!$C$43))</f>
        <v>0</v>
      </c>
      <c r="AC95" s="87" t="b">
        <f>IF(AND(O95=DATA!$D$40),DATA!$D$44,IF(AND(O95=DATA!$C$40),DATA!$C$44))</f>
        <v>0</v>
      </c>
      <c r="AD95" s="88">
        <f ca="1">IF(AND(DATEDIF(P95,TODAY(),"D")&lt;365*3),DATA!$D$46,IF(AND(365*3&lt;=DATEDIF(P95,TODAY(),"D"), DATEDIF(P95,TODAY(),"D")&lt;365*5),DATA!$D$47,IF(AND(365*5&lt;=DATEDIF(P95,TODAY(),"D"), DATEDIF(P95,TODAY(),"D")&lt;365*10),DATA!$D$48,IF(AND(365*10&lt;DATEDIF(P95,TODAY(),"D")),DATA!$D$49))))</f>
        <v>0</v>
      </c>
      <c r="AE95" s="88">
        <f>_xlfn.IFNA(VLOOKUP(R95,DATA!$F$40:$G$85,2,0),10)</f>
        <v>10</v>
      </c>
      <c r="AF95" s="89">
        <f t="shared" ca="1" si="2"/>
        <v>10</v>
      </c>
      <c r="AG95" s="78" t="str">
        <f ca="1">IF(AND(AF95&gt;=DATA!$C$55),"A",IF(AND(DATA!$C$55&gt;AF95,AF95&gt;=DATA!$C$56),"B",IF(AND(DATA!$C$56&gt;AF95,AF95&gt;=DATA!$C$57),"C",IF(AND(AF95&lt;DATA!$C$57),"D"))))</f>
        <v>D</v>
      </c>
    </row>
    <row r="96" spans="1:33" x14ac:dyDescent="0.15">
      <c r="A96" s="20" t="s">
        <v>551</v>
      </c>
      <c r="B96" s="18" t="s">
        <v>14</v>
      </c>
      <c r="C96" s="5" t="s">
        <v>23</v>
      </c>
      <c r="D96" s="18"/>
      <c r="E96" s="20" t="s">
        <v>162</v>
      </c>
      <c r="F96" s="20"/>
      <c r="G96" s="25" t="s">
        <v>163</v>
      </c>
      <c r="H96" s="20" t="s">
        <v>164</v>
      </c>
      <c r="I96" s="21">
        <v>6000</v>
      </c>
      <c r="J96" s="18"/>
      <c r="K96" s="20" t="s">
        <v>19</v>
      </c>
      <c r="L96" s="8"/>
      <c r="M96" s="8"/>
      <c r="N96" s="8"/>
      <c r="O96" s="11"/>
      <c r="P96" s="60"/>
      <c r="Q96" s="12" t="s">
        <v>772</v>
      </c>
      <c r="R96" s="12"/>
      <c r="S96" s="62"/>
      <c r="T96" s="20" t="s">
        <v>121</v>
      </c>
      <c r="U96" s="26">
        <v>1</v>
      </c>
      <c r="V96" s="24">
        <v>5350</v>
      </c>
      <c r="W96" s="24">
        <f t="shared" si="3"/>
        <v>5350</v>
      </c>
      <c r="Z96" s="86" t="b">
        <f>IF(AND(L96=DATA!$D$40),DATA!$D$41,IF(AND(L96=DATA!$C$40),DATA!$C$41))</f>
        <v>0</v>
      </c>
      <c r="AA96" s="86" t="b">
        <f>IF(AND(M96=DATA!$D$40),DATA!$D$42,IF(AND(M96=DATA!$C$40),DATA!$C$42))</f>
        <v>0</v>
      </c>
      <c r="AB96" s="86" t="b">
        <f>IF(AND(N96=DATA!$D$40),DATA!$D$43,IF(AND(N96=DATA!$C$40),DATA!$C$43))</f>
        <v>0</v>
      </c>
      <c r="AC96" s="87" t="b">
        <f>IF(AND(O96=DATA!$D$40),DATA!$D$44,IF(AND(O96=DATA!$C$40),DATA!$C$44))</f>
        <v>0</v>
      </c>
      <c r="AD96" s="88">
        <f ca="1">IF(AND(DATEDIF(P96,TODAY(),"D")&lt;365*3),DATA!$D$46,IF(AND(365*3&lt;=DATEDIF(P96,TODAY(),"D"), DATEDIF(P96,TODAY(),"D")&lt;365*5),DATA!$D$47,IF(AND(365*5&lt;=DATEDIF(P96,TODAY(),"D"), DATEDIF(P96,TODAY(),"D")&lt;365*10),DATA!$D$48,IF(AND(365*10&lt;DATEDIF(P96,TODAY(),"D")),DATA!$D$49))))</f>
        <v>0</v>
      </c>
      <c r="AE96" s="88">
        <f>_xlfn.IFNA(VLOOKUP(R96,DATA!$F$40:$G$85,2,0),10)</f>
        <v>10</v>
      </c>
      <c r="AF96" s="89">
        <f t="shared" ca="1" si="2"/>
        <v>10</v>
      </c>
      <c r="AG96" s="78" t="str">
        <f ca="1">IF(AND(AF96&gt;=DATA!$C$55),"A",IF(AND(DATA!$C$55&gt;AF96,AF96&gt;=DATA!$C$56),"B",IF(AND(DATA!$C$56&gt;AF96,AF96&gt;=DATA!$C$57),"C",IF(AND(AF96&lt;DATA!$C$57),"D"))))</f>
        <v>D</v>
      </c>
    </row>
    <row r="97" spans="1:33" x14ac:dyDescent="0.15">
      <c r="A97" s="20" t="s">
        <v>551</v>
      </c>
      <c r="B97" s="18" t="s">
        <v>22</v>
      </c>
      <c r="C97" s="5" t="s">
        <v>23</v>
      </c>
      <c r="D97" s="18"/>
      <c r="E97" s="20" t="s">
        <v>160</v>
      </c>
      <c r="F97" s="20"/>
      <c r="G97" s="25" t="s">
        <v>114</v>
      </c>
      <c r="H97" s="20" t="s">
        <v>165</v>
      </c>
      <c r="I97" s="21">
        <v>6000</v>
      </c>
      <c r="J97" s="18"/>
      <c r="K97" s="20" t="s">
        <v>19</v>
      </c>
      <c r="L97" s="8"/>
      <c r="M97" s="8"/>
      <c r="N97" s="8"/>
      <c r="O97" s="11"/>
      <c r="P97" s="60"/>
      <c r="Q97" s="12" t="s">
        <v>772</v>
      </c>
      <c r="R97" s="12"/>
      <c r="S97" s="62"/>
      <c r="T97" s="20" t="s">
        <v>121</v>
      </c>
      <c r="U97" s="26">
        <v>9</v>
      </c>
      <c r="V97" s="24">
        <v>5350</v>
      </c>
      <c r="W97" s="24">
        <f t="shared" si="3"/>
        <v>48150</v>
      </c>
      <c r="Z97" s="86" t="b">
        <f>IF(AND(L97=DATA!$D$40),DATA!$D$41,IF(AND(L97=DATA!$C$40),DATA!$C$41))</f>
        <v>0</v>
      </c>
      <c r="AA97" s="86" t="b">
        <f>IF(AND(M97=DATA!$D$40),DATA!$D$42,IF(AND(M97=DATA!$C$40),DATA!$C$42))</f>
        <v>0</v>
      </c>
      <c r="AB97" s="86" t="b">
        <f>IF(AND(N97=DATA!$D$40),DATA!$D$43,IF(AND(N97=DATA!$C$40),DATA!$C$43))</f>
        <v>0</v>
      </c>
      <c r="AC97" s="87" t="b">
        <f>IF(AND(O97=DATA!$D$40),DATA!$D$44,IF(AND(O97=DATA!$C$40),DATA!$C$44))</f>
        <v>0</v>
      </c>
      <c r="AD97" s="88">
        <f ca="1">IF(AND(DATEDIF(P97,TODAY(),"D")&lt;365*3),DATA!$D$46,IF(AND(365*3&lt;=DATEDIF(P97,TODAY(),"D"), DATEDIF(P97,TODAY(),"D")&lt;365*5),DATA!$D$47,IF(AND(365*5&lt;=DATEDIF(P97,TODAY(),"D"), DATEDIF(P97,TODAY(),"D")&lt;365*10),DATA!$D$48,IF(AND(365*10&lt;DATEDIF(P97,TODAY(),"D")),DATA!$D$49))))</f>
        <v>0</v>
      </c>
      <c r="AE97" s="88">
        <f>_xlfn.IFNA(VLOOKUP(R97,DATA!$F$40:$G$85,2,0),10)</f>
        <v>10</v>
      </c>
      <c r="AF97" s="89">
        <f t="shared" ca="1" si="2"/>
        <v>10</v>
      </c>
      <c r="AG97" s="78" t="str">
        <f ca="1">IF(AND(AF97&gt;=DATA!$C$55),"A",IF(AND(DATA!$C$55&gt;AF97,AF97&gt;=DATA!$C$56),"B",IF(AND(DATA!$C$56&gt;AF97,AF97&gt;=DATA!$C$57),"C",IF(AND(AF97&lt;DATA!$C$57),"D"))))</f>
        <v>D</v>
      </c>
    </row>
    <row r="98" spans="1:33" x14ac:dyDescent="0.15">
      <c r="A98" s="20" t="s">
        <v>551</v>
      </c>
      <c r="B98" s="18" t="s">
        <v>22</v>
      </c>
      <c r="C98" s="5" t="s">
        <v>38</v>
      </c>
      <c r="D98" s="18"/>
      <c r="E98" s="20" t="s">
        <v>160</v>
      </c>
      <c r="F98" s="20"/>
      <c r="G98" s="25" t="s">
        <v>163</v>
      </c>
      <c r="H98" s="20" t="s">
        <v>166</v>
      </c>
      <c r="I98" s="21">
        <v>6000</v>
      </c>
      <c r="J98" s="18"/>
      <c r="K98" s="20" t="s">
        <v>116</v>
      </c>
      <c r="L98" s="8"/>
      <c r="M98" s="8"/>
      <c r="N98" s="8"/>
      <c r="O98" s="11"/>
      <c r="P98" s="60"/>
      <c r="Q98" s="12" t="s">
        <v>772</v>
      </c>
      <c r="R98" s="12"/>
      <c r="S98" s="62"/>
      <c r="T98" s="20" t="s">
        <v>121</v>
      </c>
      <c r="U98" s="26">
        <v>9</v>
      </c>
      <c r="V98" s="24">
        <v>5650</v>
      </c>
      <c r="W98" s="24">
        <f t="shared" si="3"/>
        <v>50850</v>
      </c>
      <c r="Z98" s="86" t="b">
        <f>IF(AND(L98=DATA!$D$40),DATA!$D$41,IF(AND(L98=DATA!$C$40),DATA!$C$41))</f>
        <v>0</v>
      </c>
      <c r="AA98" s="86" t="b">
        <f>IF(AND(M98=DATA!$D$40),DATA!$D$42,IF(AND(M98=DATA!$C$40),DATA!$C$42))</f>
        <v>0</v>
      </c>
      <c r="AB98" s="86" t="b">
        <f>IF(AND(N98=DATA!$D$40),DATA!$D$43,IF(AND(N98=DATA!$C$40),DATA!$C$43))</f>
        <v>0</v>
      </c>
      <c r="AC98" s="87" t="b">
        <f>IF(AND(O98=DATA!$D$40),DATA!$D$44,IF(AND(O98=DATA!$C$40),DATA!$C$44))</f>
        <v>0</v>
      </c>
      <c r="AD98" s="88">
        <f ca="1">IF(AND(DATEDIF(P98,TODAY(),"D")&lt;365*3),DATA!$D$46,IF(AND(365*3&lt;=DATEDIF(P98,TODAY(),"D"), DATEDIF(P98,TODAY(),"D")&lt;365*5),DATA!$D$47,IF(AND(365*5&lt;=DATEDIF(P98,TODAY(),"D"), DATEDIF(P98,TODAY(),"D")&lt;365*10),DATA!$D$48,IF(AND(365*10&lt;DATEDIF(P98,TODAY(),"D")),DATA!$D$49))))</f>
        <v>0</v>
      </c>
      <c r="AE98" s="88">
        <f>_xlfn.IFNA(VLOOKUP(R98,DATA!$F$40:$G$85,2,0),10)</f>
        <v>10</v>
      </c>
      <c r="AF98" s="89">
        <f t="shared" ca="1" si="2"/>
        <v>10</v>
      </c>
      <c r="AG98" s="78" t="str">
        <f ca="1">IF(AND(AF98&gt;=DATA!$C$55),"A",IF(AND(DATA!$C$55&gt;AF98,AF98&gt;=DATA!$C$56),"B",IF(AND(DATA!$C$56&gt;AF98,AF98&gt;=DATA!$C$57),"C",IF(AND(AF98&lt;DATA!$C$57),"D"))))</f>
        <v>D</v>
      </c>
    </row>
    <row r="99" spans="1:33" x14ac:dyDescent="0.15">
      <c r="A99" s="20" t="s">
        <v>551</v>
      </c>
      <c r="B99" s="18" t="s">
        <v>22</v>
      </c>
      <c r="C99" s="5" t="s">
        <v>38</v>
      </c>
      <c r="D99" s="18"/>
      <c r="E99" s="20" t="s">
        <v>160</v>
      </c>
      <c r="F99" s="20"/>
      <c r="G99" s="25" t="s">
        <v>167</v>
      </c>
      <c r="H99" s="20" t="s">
        <v>168</v>
      </c>
      <c r="I99" s="21">
        <v>6000</v>
      </c>
      <c r="J99" s="18"/>
      <c r="K99" s="20" t="s">
        <v>19</v>
      </c>
      <c r="L99" s="8"/>
      <c r="M99" s="8"/>
      <c r="N99" s="8"/>
      <c r="O99" s="11"/>
      <c r="P99" s="60"/>
      <c r="Q99" s="12" t="s">
        <v>772</v>
      </c>
      <c r="R99" s="12"/>
      <c r="S99" s="62"/>
      <c r="T99" s="20" t="s">
        <v>117</v>
      </c>
      <c r="U99" s="26">
        <v>33</v>
      </c>
      <c r="V99" s="24">
        <v>4160</v>
      </c>
      <c r="W99" s="24">
        <f t="shared" si="3"/>
        <v>137280</v>
      </c>
      <c r="Z99" s="86" t="b">
        <f>IF(AND(L99=DATA!$D$40),DATA!$D$41,IF(AND(L99=DATA!$C$40),DATA!$C$41))</f>
        <v>0</v>
      </c>
      <c r="AA99" s="86" t="b">
        <f>IF(AND(M99=DATA!$D$40),DATA!$D$42,IF(AND(M99=DATA!$C$40),DATA!$C$42))</f>
        <v>0</v>
      </c>
      <c r="AB99" s="86" t="b">
        <f>IF(AND(N99=DATA!$D$40),DATA!$D$43,IF(AND(N99=DATA!$C$40),DATA!$C$43))</f>
        <v>0</v>
      </c>
      <c r="AC99" s="87" t="b">
        <f>IF(AND(O99=DATA!$D$40),DATA!$D$44,IF(AND(O99=DATA!$C$40),DATA!$C$44))</f>
        <v>0</v>
      </c>
      <c r="AD99" s="88">
        <f ca="1">IF(AND(DATEDIF(P99,TODAY(),"D")&lt;365*3),DATA!$D$46,IF(AND(365*3&lt;=DATEDIF(P99,TODAY(),"D"), DATEDIF(P99,TODAY(),"D")&lt;365*5),DATA!$D$47,IF(AND(365*5&lt;=DATEDIF(P99,TODAY(),"D"), DATEDIF(P99,TODAY(),"D")&lt;365*10),DATA!$D$48,IF(AND(365*10&lt;DATEDIF(P99,TODAY(),"D")),DATA!$D$49))))</f>
        <v>0</v>
      </c>
      <c r="AE99" s="88">
        <f>_xlfn.IFNA(VLOOKUP(R99,DATA!$F$40:$G$85,2,0),10)</f>
        <v>10</v>
      </c>
      <c r="AF99" s="89">
        <f t="shared" ca="1" si="2"/>
        <v>10</v>
      </c>
      <c r="AG99" s="78" t="str">
        <f ca="1">IF(AND(AF99&gt;=DATA!$C$55),"A",IF(AND(DATA!$C$55&gt;AF99,AF99&gt;=DATA!$C$56),"B",IF(AND(DATA!$C$56&gt;AF99,AF99&gt;=DATA!$C$57),"C",IF(AND(AF99&lt;DATA!$C$57),"D"))))</f>
        <v>D</v>
      </c>
    </row>
    <row r="100" spans="1:33" x14ac:dyDescent="0.15">
      <c r="A100" s="20" t="s">
        <v>551</v>
      </c>
      <c r="B100" s="18" t="s">
        <v>30</v>
      </c>
      <c r="C100" s="5" t="s">
        <v>38</v>
      </c>
      <c r="D100" s="18"/>
      <c r="E100" s="20" t="s">
        <v>160</v>
      </c>
      <c r="F100" s="20"/>
      <c r="G100" s="25" t="s">
        <v>167</v>
      </c>
      <c r="H100" s="20" t="s">
        <v>169</v>
      </c>
      <c r="I100" s="21">
        <v>6000</v>
      </c>
      <c r="J100" s="18"/>
      <c r="K100" s="20" t="s">
        <v>27</v>
      </c>
      <c r="L100" s="8"/>
      <c r="M100" s="8"/>
      <c r="N100" s="8"/>
      <c r="O100" s="11"/>
      <c r="P100" s="60"/>
      <c r="Q100" s="12" t="s">
        <v>772</v>
      </c>
      <c r="R100" s="12"/>
      <c r="S100" s="62"/>
      <c r="T100" s="20" t="s">
        <v>121</v>
      </c>
      <c r="U100" s="26">
        <v>1</v>
      </c>
      <c r="V100" s="24">
        <v>4150</v>
      </c>
      <c r="W100" s="24">
        <f t="shared" si="3"/>
        <v>4150</v>
      </c>
      <c r="Z100" s="86" t="b">
        <f>IF(AND(L100=DATA!$D$40),DATA!$D$41,IF(AND(L100=DATA!$C$40),DATA!$C$41))</f>
        <v>0</v>
      </c>
      <c r="AA100" s="86" t="b">
        <f>IF(AND(M100=DATA!$D$40),DATA!$D$42,IF(AND(M100=DATA!$C$40),DATA!$C$42))</f>
        <v>0</v>
      </c>
      <c r="AB100" s="86" t="b">
        <f>IF(AND(N100=DATA!$D$40),DATA!$D$43,IF(AND(N100=DATA!$C$40),DATA!$C$43))</f>
        <v>0</v>
      </c>
      <c r="AC100" s="87" t="b">
        <f>IF(AND(O100=DATA!$D$40),DATA!$D$44,IF(AND(O100=DATA!$C$40),DATA!$C$44))</f>
        <v>0</v>
      </c>
      <c r="AD100" s="88">
        <f ca="1">IF(AND(DATEDIF(P100,TODAY(),"D")&lt;365*3),DATA!$D$46,IF(AND(365*3&lt;=DATEDIF(P100,TODAY(),"D"), DATEDIF(P100,TODAY(),"D")&lt;365*5),DATA!$D$47,IF(AND(365*5&lt;=DATEDIF(P100,TODAY(),"D"), DATEDIF(P100,TODAY(),"D")&lt;365*10),DATA!$D$48,IF(AND(365*10&lt;DATEDIF(P100,TODAY(),"D")),DATA!$D$49))))</f>
        <v>0</v>
      </c>
      <c r="AE100" s="88">
        <f>_xlfn.IFNA(VLOOKUP(R100,DATA!$F$40:$G$85,2,0),10)</f>
        <v>10</v>
      </c>
      <c r="AF100" s="89">
        <f t="shared" ca="1" si="2"/>
        <v>10</v>
      </c>
      <c r="AG100" s="78" t="str">
        <f ca="1">IF(AND(AF100&gt;=DATA!$C$55),"A",IF(AND(DATA!$C$55&gt;AF100,AF100&gt;=DATA!$C$56),"B",IF(AND(DATA!$C$56&gt;AF100,AF100&gt;=DATA!$C$57),"C",IF(AND(AF100&lt;DATA!$C$57),"D"))))</f>
        <v>D</v>
      </c>
    </row>
    <row r="101" spans="1:33" x14ac:dyDescent="0.15">
      <c r="A101" s="20" t="s">
        <v>558</v>
      </c>
      <c r="B101" s="18" t="s">
        <v>30</v>
      </c>
      <c r="C101" s="5" t="s">
        <v>31</v>
      </c>
      <c r="D101" s="18"/>
      <c r="E101" s="20" t="s">
        <v>160</v>
      </c>
      <c r="F101" s="20"/>
      <c r="G101" s="25" t="s">
        <v>106</v>
      </c>
      <c r="H101" s="20" t="s">
        <v>170</v>
      </c>
      <c r="I101" s="21">
        <v>6000</v>
      </c>
      <c r="J101" s="18"/>
      <c r="K101" s="20" t="s">
        <v>27</v>
      </c>
      <c r="L101" s="8"/>
      <c r="M101" s="8"/>
      <c r="N101" s="8"/>
      <c r="O101" s="11"/>
      <c r="P101" s="60"/>
      <c r="Q101" s="12" t="s">
        <v>772</v>
      </c>
      <c r="R101" s="12"/>
      <c r="S101" s="62"/>
      <c r="T101" s="20" t="s">
        <v>121</v>
      </c>
      <c r="U101" s="26">
        <v>4</v>
      </c>
      <c r="V101" s="24">
        <v>4150</v>
      </c>
      <c r="W101" s="24">
        <f t="shared" si="3"/>
        <v>16600</v>
      </c>
      <c r="Z101" s="86" t="b">
        <f>IF(AND(L101=DATA!$D$40),DATA!$D$41,IF(AND(L101=DATA!$C$40),DATA!$C$41))</f>
        <v>0</v>
      </c>
      <c r="AA101" s="86" t="b">
        <f>IF(AND(M101=DATA!$D$40),DATA!$D$42,IF(AND(M101=DATA!$C$40),DATA!$C$42))</f>
        <v>0</v>
      </c>
      <c r="AB101" s="86" t="b">
        <f>IF(AND(N101=DATA!$D$40),DATA!$D$43,IF(AND(N101=DATA!$C$40),DATA!$C$43))</f>
        <v>0</v>
      </c>
      <c r="AC101" s="87" t="b">
        <f>IF(AND(O101=DATA!$D$40),DATA!$D$44,IF(AND(O101=DATA!$C$40),DATA!$C$44))</f>
        <v>0</v>
      </c>
      <c r="AD101" s="88">
        <f ca="1">IF(AND(DATEDIF(P101,TODAY(),"D")&lt;365*3),DATA!$D$46,IF(AND(365*3&lt;=DATEDIF(P101,TODAY(),"D"), DATEDIF(P101,TODAY(),"D")&lt;365*5),DATA!$D$47,IF(AND(365*5&lt;=DATEDIF(P101,TODAY(),"D"), DATEDIF(P101,TODAY(),"D")&lt;365*10),DATA!$D$48,IF(AND(365*10&lt;DATEDIF(P101,TODAY(),"D")),DATA!$D$49))))</f>
        <v>0</v>
      </c>
      <c r="AE101" s="88">
        <f>_xlfn.IFNA(VLOOKUP(R101,DATA!$F$40:$G$85,2,0),10)</f>
        <v>10</v>
      </c>
      <c r="AF101" s="89">
        <f t="shared" ca="1" si="2"/>
        <v>10</v>
      </c>
      <c r="AG101" s="78" t="str">
        <f ca="1">IF(AND(AF101&gt;=DATA!$C$55),"A",IF(AND(DATA!$C$55&gt;AF101,AF101&gt;=DATA!$C$56),"B",IF(AND(DATA!$C$56&gt;AF101,AF101&gt;=DATA!$C$57),"C",IF(AND(AF101&lt;DATA!$C$57),"D"))))</f>
        <v>D</v>
      </c>
    </row>
    <row r="102" spans="1:33" x14ac:dyDescent="0.15">
      <c r="A102" s="20" t="s">
        <v>551</v>
      </c>
      <c r="B102" s="18" t="s">
        <v>22</v>
      </c>
      <c r="C102" s="5" t="s">
        <v>23</v>
      </c>
      <c r="D102" s="18"/>
      <c r="E102" s="20" t="s">
        <v>160</v>
      </c>
      <c r="F102" s="20"/>
      <c r="G102" s="25" t="s">
        <v>171</v>
      </c>
      <c r="H102" s="20" t="s">
        <v>172</v>
      </c>
      <c r="I102" s="21">
        <v>6000</v>
      </c>
      <c r="J102" s="18"/>
      <c r="K102" s="20" t="s">
        <v>27</v>
      </c>
      <c r="L102" s="8"/>
      <c r="M102" s="8"/>
      <c r="N102" s="8"/>
      <c r="O102" s="11"/>
      <c r="P102" s="60"/>
      <c r="Q102" s="12" t="s">
        <v>772</v>
      </c>
      <c r="R102" s="12"/>
      <c r="S102" s="62"/>
      <c r="T102" s="20" t="s">
        <v>121</v>
      </c>
      <c r="U102" s="26">
        <v>8</v>
      </c>
      <c r="V102" s="24">
        <v>5020</v>
      </c>
      <c r="W102" s="24">
        <f t="shared" si="3"/>
        <v>40160</v>
      </c>
      <c r="Z102" s="86" t="b">
        <f>IF(AND(L102=DATA!$D$40),DATA!$D$41,IF(AND(L102=DATA!$C$40),DATA!$C$41))</f>
        <v>0</v>
      </c>
      <c r="AA102" s="86" t="b">
        <f>IF(AND(M102=DATA!$D$40),DATA!$D$42,IF(AND(M102=DATA!$C$40),DATA!$C$42))</f>
        <v>0</v>
      </c>
      <c r="AB102" s="86" t="b">
        <f>IF(AND(N102=DATA!$D$40),DATA!$D$43,IF(AND(N102=DATA!$C$40),DATA!$C$43))</f>
        <v>0</v>
      </c>
      <c r="AC102" s="87" t="b">
        <f>IF(AND(O102=DATA!$D$40),DATA!$D$44,IF(AND(O102=DATA!$C$40),DATA!$C$44))</f>
        <v>0</v>
      </c>
      <c r="AD102" s="88">
        <f ca="1">IF(AND(DATEDIF(P102,TODAY(),"D")&lt;365*3),DATA!$D$46,IF(AND(365*3&lt;=DATEDIF(P102,TODAY(),"D"), DATEDIF(P102,TODAY(),"D")&lt;365*5),DATA!$D$47,IF(AND(365*5&lt;=DATEDIF(P102,TODAY(),"D"), DATEDIF(P102,TODAY(),"D")&lt;365*10),DATA!$D$48,IF(AND(365*10&lt;DATEDIF(P102,TODAY(),"D")),DATA!$D$49))))</f>
        <v>0</v>
      </c>
      <c r="AE102" s="88">
        <f>_xlfn.IFNA(VLOOKUP(R102,DATA!$F$40:$G$85,2,0),10)</f>
        <v>10</v>
      </c>
      <c r="AF102" s="89">
        <f t="shared" ca="1" si="2"/>
        <v>10</v>
      </c>
      <c r="AG102" s="78" t="str">
        <f ca="1">IF(AND(AF102&gt;=DATA!$C$55),"A",IF(AND(DATA!$C$55&gt;AF102,AF102&gt;=DATA!$C$56),"B",IF(AND(DATA!$C$56&gt;AF102,AF102&gt;=DATA!$C$57),"C",IF(AND(AF102&lt;DATA!$C$57),"D"))))</f>
        <v>D</v>
      </c>
    </row>
    <row r="103" spans="1:33" x14ac:dyDescent="0.15">
      <c r="A103" s="20" t="s">
        <v>551</v>
      </c>
      <c r="B103" s="18" t="s">
        <v>30</v>
      </c>
      <c r="C103" s="5" t="s">
        <v>31</v>
      </c>
      <c r="D103" s="18"/>
      <c r="E103" s="20" t="s">
        <v>173</v>
      </c>
      <c r="F103" s="20"/>
      <c r="G103" s="25" t="s">
        <v>132</v>
      </c>
      <c r="H103" s="20" t="s">
        <v>133</v>
      </c>
      <c r="I103" s="21">
        <v>6000</v>
      </c>
      <c r="J103" s="18"/>
      <c r="K103" s="20" t="s">
        <v>19</v>
      </c>
      <c r="L103" s="8"/>
      <c r="M103" s="8"/>
      <c r="N103" s="8"/>
      <c r="O103" s="11"/>
      <c r="P103" s="60"/>
      <c r="Q103" s="12" t="s">
        <v>772</v>
      </c>
      <c r="R103" s="12"/>
      <c r="S103" s="62"/>
      <c r="T103" s="20" t="s">
        <v>121</v>
      </c>
      <c r="U103" s="26">
        <v>4</v>
      </c>
      <c r="V103" s="24">
        <v>4530</v>
      </c>
      <c r="W103" s="24">
        <f t="shared" si="3"/>
        <v>18120</v>
      </c>
      <c r="Z103" s="86" t="b">
        <f>IF(AND(L103=DATA!$D$40),DATA!$D$41,IF(AND(L103=DATA!$C$40),DATA!$C$41))</f>
        <v>0</v>
      </c>
      <c r="AA103" s="86" t="b">
        <f>IF(AND(M103=DATA!$D$40),DATA!$D$42,IF(AND(M103=DATA!$C$40),DATA!$C$42))</f>
        <v>0</v>
      </c>
      <c r="AB103" s="86" t="b">
        <f>IF(AND(N103=DATA!$D$40),DATA!$D$43,IF(AND(N103=DATA!$C$40),DATA!$C$43))</f>
        <v>0</v>
      </c>
      <c r="AC103" s="87" t="b">
        <f>IF(AND(O103=DATA!$D$40),DATA!$D$44,IF(AND(O103=DATA!$C$40),DATA!$C$44))</f>
        <v>0</v>
      </c>
      <c r="AD103" s="88">
        <f ca="1">IF(AND(DATEDIF(P103,TODAY(),"D")&lt;365*3),DATA!$D$46,IF(AND(365*3&lt;=DATEDIF(P103,TODAY(),"D"), DATEDIF(P103,TODAY(),"D")&lt;365*5),DATA!$D$47,IF(AND(365*5&lt;=DATEDIF(P103,TODAY(),"D"), DATEDIF(P103,TODAY(),"D")&lt;365*10),DATA!$D$48,IF(AND(365*10&lt;DATEDIF(P103,TODAY(),"D")),DATA!$D$49))))</f>
        <v>0</v>
      </c>
      <c r="AE103" s="88">
        <f>_xlfn.IFNA(VLOOKUP(R103,DATA!$F$40:$G$85,2,0),10)</f>
        <v>10</v>
      </c>
      <c r="AF103" s="89">
        <f t="shared" ca="1" si="2"/>
        <v>10</v>
      </c>
      <c r="AG103" s="78" t="str">
        <f ca="1">IF(AND(AF103&gt;=DATA!$C$55),"A",IF(AND(DATA!$C$55&gt;AF103,AF103&gt;=DATA!$C$56),"B",IF(AND(DATA!$C$56&gt;AF103,AF103&gt;=DATA!$C$57),"C",IF(AND(AF103&lt;DATA!$C$57),"D"))))</f>
        <v>D</v>
      </c>
    </row>
    <row r="104" spans="1:33" x14ac:dyDescent="0.15">
      <c r="A104" s="20" t="s">
        <v>558</v>
      </c>
      <c r="B104" s="18" t="s">
        <v>30</v>
      </c>
      <c r="C104" s="5" t="s">
        <v>31</v>
      </c>
      <c r="D104" s="18"/>
      <c r="E104" s="20" t="s">
        <v>160</v>
      </c>
      <c r="F104" s="20"/>
      <c r="G104" s="25" t="s">
        <v>132</v>
      </c>
      <c r="H104" s="20" t="s">
        <v>174</v>
      </c>
      <c r="I104" s="21">
        <v>6000</v>
      </c>
      <c r="J104" s="18"/>
      <c r="K104" s="20" t="s">
        <v>27</v>
      </c>
      <c r="L104" s="8"/>
      <c r="M104" s="8"/>
      <c r="N104" s="8"/>
      <c r="O104" s="11"/>
      <c r="P104" s="60"/>
      <c r="Q104" s="12" t="s">
        <v>772</v>
      </c>
      <c r="R104" s="12"/>
      <c r="S104" s="62"/>
      <c r="T104" s="20" t="s">
        <v>126</v>
      </c>
      <c r="U104" s="26">
        <v>1</v>
      </c>
      <c r="V104" s="24">
        <v>4150</v>
      </c>
      <c r="W104" s="24">
        <f t="shared" si="3"/>
        <v>4150</v>
      </c>
      <c r="Z104" s="86" t="b">
        <f>IF(AND(L104=DATA!$D$40),DATA!$D$41,IF(AND(L104=DATA!$C$40),DATA!$C$41))</f>
        <v>0</v>
      </c>
      <c r="AA104" s="86" t="b">
        <f>IF(AND(M104=DATA!$D$40),DATA!$D$42,IF(AND(M104=DATA!$C$40),DATA!$C$42))</f>
        <v>0</v>
      </c>
      <c r="AB104" s="86" t="b">
        <f>IF(AND(N104=DATA!$D$40),DATA!$D$43,IF(AND(N104=DATA!$C$40),DATA!$C$43))</f>
        <v>0</v>
      </c>
      <c r="AC104" s="87" t="b">
        <f>IF(AND(O104=DATA!$D$40),DATA!$D$44,IF(AND(O104=DATA!$C$40),DATA!$C$44))</f>
        <v>0</v>
      </c>
      <c r="AD104" s="88">
        <f ca="1">IF(AND(DATEDIF(P104,TODAY(),"D")&lt;365*3),DATA!$D$46,IF(AND(365*3&lt;=DATEDIF(P104,TODAY(),"D"), DATEDIF(P104,TODAY(),"D")&lt;365*5),DATA!$D$47,IF(AND(365*5&lt;=DATEDIF(P104,TODAY(),"D"), DATEDIF(P104,TODAY(),"D")&lt;365*10),DATA!$D$48,IF(AND(365*10&lt;DATEDIF(P104,TODAY(),"D")),DATA!$D$49))))</f>
        <v>0</v>
      </c>
      <c r="AE104" s="88">
        <f>_xlfn.IFNA(VLOOKUP(R104,DATA!$F$40:$G$85,2,0),10)</f>
        <v>10</v>
      </c>
      <c r="AF104" s="89">
        <f t="shared" ca="1" si="2"/>
        <v>10</v>
      </c>
      <c r="AG104" s="78" t="str">
        <f ca="1">IF(AND(AF104&gt;=DATA!$C$55),"A",IF(AND(DATA!$C$55&gt;AF104,AF104&gt;=DATA!$C$56),"B",IF(AND(DATA!$C$56&gt;AF104,AF104&gt;=DATA!$C$57),"C",IF(AND(AF104&lt;DATA!$C$57),"D"))))</f>
        <v>D</v>
      </c>
    </row>
    <row r="105" spans="1:33" x14ac:dyDescent="0.15">
      <c r="A105" s="20" t="s">
        <v>559</v>
      </c>
      <c r="B105" s="18" t="s">
        <v>14</v>
      </c>
      <c r="C105" s="5" t="s">
        <v>38</v>
      </c>
      <c r="D105" s="18"/>
      <c r="E105" s="20" t="s">
        <v>173</v>
      </c>
      <c r="F105" s="20"/>
      <c r="G105" s="25" t="s">
        <v>175</v>
      </c>
      <c r="H105" s="20" t="s">
        <v>176</v>
      </c>
      <c r="I105" s="21">
        <v>6000</v>
      </c>
      <c r="J105" s="18"/>
      <c r="K105" s="20" t="s">
        <v>19</v>
      </c>
      <c r="L105" s="8"/>
      <c r="M105" s="8"/>
      <c r="N105" s="8"/>
      <c r="O105" s="11"/>
      <c r="P105" s="60"/>
      <c r="Q105" s="12" t="s">
        <v>772</v>
      </c>
      <c r="R105" s="12"/>
      <c r="S105" s="62"/>
      <c r="T105" s="20" t="s">
        <v>126</v>
      </c>
      <c r="U105" s="28">
        <v>4</v>
      </c>
      <c r="V105" s="24">
        <v>4160</v>
      </c>
      <c r="W105" s="24">
        <f t="shared" si="3"/>
        <v>16640</v>
      </c>
      <c r="Z105" s="86" t="b">
        <f>IF(AND(L105=DATA!$D$40),DATA!$D$41,IF(AND(L105=DATA!$C$40),DATA!$C$41))</f>
        <v>0</v>
      </c>
      <c r="AA105" s="86" t="b">
        <f>IF(AND(M105=DATA!$D$40),DATA!$D$42,IF(AND(M105=DATA!$C$40),DATA!$C$42))</f>
        <v>0</v>
      </c>
      <c r="AB105" s="86" t="b">
        <f>IF(AND(N105=DATA!$D$40),DATA!$D$43,IF(AND(N105=DATA!$C$40),DATA!$C$43))</f>
        <v>0</v>
      </c>
      <c r="AC105" s="87" t="b">
        <f>IF(AND(O105=DATA!$D$40),DATA!$D$44,IF(AND(O105=DATA!$C$40),DATA!$C$44))</f>
        <v>0</v>
      </c>
      <c r="AD105" s="88">
        <f ca="1">IF(AND(DATEDIF(P105,TODAY(),"D")&lt;365*3),DATA!$D$46,IF(AND(365*3&lt;=DATEDIF(P105,TODAY(),"D"), DATEDIF(P105,TODAY(),"D")&lt;365*5),DATA!$D$47,IF(AND(365*5&lt;=DATEDIF(P105,TODAY(),"D"), DATEDIF(P105,TODAY(),"D")&lt;365*10),DATA!$D$48,IF(AND(365*10&lt;DATEDIF(P105,TODAY(),"D")),DATA!$D$49))))</f>
        <v>0</v>
      </c>
      <c r="AE105" s="88">
        <f>_xlfn.IFNA(VLOOKUP(R105,DATA!$F$40:$G$85,2,0),10)</f>
        <v>10</v>
      </c>
      <c r="AF105" s="89">
        <f t="shared" ca="1" si="2"/>
        <v>10</v>
      </c>
      <c r="AG105" s="78" t="str">
        <f ca="1">IF(AND(AF105&gt;=DATA!$C$55),"A",IF(AND(DATA!$C$55&gt;AF105,AF105&gt;=DATA!$C$56),"B",IF(AND(DATA!$C$56&gt;AF105,AF105&gt;=DATA!$C$57),"C",IF(AND(AF105&lt;DATA!$C$57),"D"))))</f>
        <v>D</v>
      </c>
    </row>
    <row r="106" spans="1:33" x14ac:dyDescent="0.15">
      <c r="A106" s="20" t="s">
        <v>559</v>
      </c>
      <c r="B106" s="18" t="s">
        <v>30</v>
      </c>
      <c r="C106" s="5" t="s">
        <v>31</v>
      </c>
      <c r="D106" s="18"/>
      <c r="E106" s="20" t="s">
        <v>160</v>
      </c>
      <c r="F106" s="20"/>
      <c r="G106" s="25" t="s">
        <v>102</v>
      </c>
      <c r="H106" s="20" t="s">
        <v>122</v>
      </c>
      <c r="I106" s="21">
        <v>6000</v>
      </c>
      <c r="J106" s="18"/>
      <c r="K106" s="20" t="s">
        <v>116</v>
      </c>
      <c r="L106" s="8"/>
      <c r="M106" s="8"/>
      <c r="N106" s="8"/>
      <c r="O106" s="11"/>
      <c r="P106" s="60"/>
      <c r="Q106" s="12" t="s">
        <v>772</v>
      </c>
      <c r="R106" s="12"/>
      <c r="S106" s="62"/>
      <c r="T106" s="20" t="s">
        <v>117</v>
      </c>
      <c r="U106" s="28">
        <v>3</v>
      </c>
      <c r="V106" s="24">
        <v>4820</v>
      </c>
      <c r="W106" s="24">
        <f t="shared" si="3"/>
        <v>14460</v>
      </c>
      <c r="Z106" s="86" t="b">
        <f>IF(AND(L106=DATA!$D$40),DATA!$D$41,IF(AND(L106=DATA!$C$40),DATA!$C$41))</f>
        <v>0</v>
      </c>
      <c r="AA106" s="86" t="b">
        <f>IF(AND(M106=DATA!$D$40),DATA!$D$42,IF(AND(M106=DATA!$C$40),DATA!$C$42))</f>
        <v>0</v>
      </c>
      <c r="AB106" s="86" t="b">
        <f>IF(AND(N106=DATA!$D$40),DATA!$D$43,IF(AND(N106=DATA!$C$40),DATA!$C$43))</f>
        <v>0</v>
      </c>
      <c r="AC106" s="87" t="b">
        <f>IF(AND(O106=DATA!$D$40),DATA!$D$44,IF(AND(O106=DATA!$C$40),DATA!$C$44))</f>
        <v>0</v>
      </c>
      <c r="AD106" s="88">
        <f ca="1">IF(AND(DATEDIF(P106,TODAY(),"D")&lt;365*3),DATA!$D$46,IF(AND(365*3&lt;=DATEDIF(P106,TODAY(),"D"), DATEDIF(P106,TODAY(),"D")&lt;365*5),DATA!$D$47,IF(AND(365*5&lt;=DATEDIF(P106,TODAY(),"D"), DATEDIF(P106,TODAY(),"D")&lt;365*10),DATA!$D$48,IF(AND(365*10&lt;DATEDIF(P106,TODAY(),"D")),DATA!$D$49))))</f>
        <v>0</v>
      </c>
      <c r="AE106" s="88">
        <f>_xlfn.IFNA(VLOOKUP(R106,DATA!$F$40:$G$85,2,0),10)</f>
        <v>10</v>
      </c>
      <c r="AF106" s="89">
        <f t="shared" ca="1" si="2"/>
        <v>10</v>
      </c>
      <c r="AG106" s="78" t="str">
        <f ca="1">IF(AND(AF106&gt;=DATA!$C$55),"A",IF(AND(DATA!$C$55&gt;AF106,AF106&gt;=DATA!$C$56),"B",IF(AND(DATA!$C$56&gt;AF106,AF106&gt;=DATA!$C$57),"C",IF(AND(AF106&lt;DATA!$C$57),"D"))))</f>
        <v>D</v>
      </c>
    </row>
    <row r="107" spans="1:33" x14ac:dyDescent="0.15">
      <c r="A107" s="20" t="s">
        <v>551</v>
      </c>
      <c r="B107" s="18" t="s">
        <v>30</v>
      </c>
      <c r="C107" s="5" t="s">
        <v>23</v>
      </c>
      <c r="D107" s="18"/>
      <c r="E107" s="20" t="s">
        <v>160</v>
      </c>
      <c r="F107" s="20"/>
      <c r="G107" s="25" t="s">
        <v>177</v>
      </c>
      <c r="H107" s="20" t="s">
        <v>178</v>
      </c>
      <c r="I107" s="21">
        <v>6000</v>
      </c>
      <c r="J107" s="18"/>
      <c r="K107" s="20" t="s">
        <v>116</v>
      </c>
      <c r="L107" s="8"/>
      <c r="M107" s="8"/>
      <c r="N107" s="8"/>
      <c r="O107" s="11"/>
      <c r="P107" s="60"/>
      <c r="Q107" s="12" t="s">
        <v>772</v>
      </c>
      <c r="R107" s="12"/>
      <c r="S107" s="62"/>
      <c r="T107" s="20" t="s">
        <v>121</v>
      </c>
      <c r="U107" s="28">
        <v>44</v>
      </c>
      <c r="V107" s="24">
        <v>5140</v>
      </c>
      <c r="W107" s="24">
        <f t="shared" si="3"/>
        <v>226160</v>
      </c>
      <c r="Z107" s="86" t="b">
        <f>IF(AND(L107=DATA!$D$40),DATA!$D$41,IF(AND(L107=DATA!$C$40),DATA!$C$41))</f>
        <v>0</v>
      </c>
      <c r="AA107" s="86" t="b">
        <f>IF(AND(M107=DATA!$D$40),DATA!$D$42,IF(AND(M107=DATA!$C$40),DATA!$C$42))</f>
        <v>0</v>
      </c>
      <c r="AB107" s="86" t="b">
        <f>IF(AND(N107=DATA!$D$40),DATA!$D$43,IF(AND(N107=DATA!$C$40),DATA!$C$43))</f>
        <v>0</v>
      </c>
      <c r="AC107" s="87" t="b">
        <f>IF(AND(O107=DATA!$D$40),DATA!$D$44,IF(AND(O107=DATA!$C$40),DATA!$C$44))</f>
        <v>0</v>
      </c>
      <c r="AD107" s="88">
        <f ca="1">IF(AND(DATEDIF(P107,TODAY(),"D")&lt;365*3),DATA!$D$46,IF(AND(365*3&lt;=DATEDIF(P107,TODAY(),"D"), DATEDIF(P107,TODAY(),"D")&lt;365*5),DATA!$D$47,IF(AND(365*5&lt;=DATEDIF(P107,TODAY(),"D"), DATEDIF(P107,TODAY(),"D")&lt;365*10),DATA!$D$48,IF(AND(365*10&lt;DATEDIF(P107,TODAY(),"D")),DATA!$D$49))))</f>
        <v>0</v>
      </c>
      <c r="AE107" s="88">
        <f>_xlfn.IFNA(VLOOKUP(R107,DATA!$F$40:$G$85,2,0),10)</f>
        <v>10</v>
      </c>
      <c r="AF107" s="89">
        <f t="shared" ca="1" si="2"/>
        <v>10</v>
      </c>
      <c r="AG107" s="78" t="str">
        <f ca="1">IF(AND(AF107&gt;=DATA!$C$55),"A",IF(AND(DATA!$C$55&gt;AF107,AF107&gt;=DATA!$C$56),"B",IF(AND(DATA!$C$56&gt;AF107,AF107&gt;=DATA!$C$57),"C",IF(AND(AF107&lt;DATA!$C$57),"D"))))</f>
        <v>D</v>
      </c>
    </row>
    <row r="108" spans="1:33" x14ac:dyDescent="0.15">
      <c r="A108" s="20" t="s">
        <v>551</v>
      </c>
      <c r="B108" s="18" t="s">
        <v>22</v>
      </c>
      <c r="C108" s="5" t="s">
        <v>23</v>
      </c>
      <c r="D108" s="18"/>
      <c r="E108" s="20" t="s">
        <v>173</v>
      </c>
      <c r="F108" s="20"/>
      <c r="G108" s="25" t="s">
        <v>119</v>
      </c>
      <c r="H108" s="20" t="s">
        <v>179</v>
      </c>
      <c r="I108" s="21">
        <v>6000</v>
      </c>
      <c r="J108" s="18"/>
      <c r="K108" s="20" t="s">
        <v>19</v>
      </c>
      <c r="L108" s="8"/>
      <c r="M108" s="8"/>
      <c r="N108" s="8"/>
      <c r="O108" s="11"/>
      <c r="P108" s="60"/>
      <c r="Q108" s="12" t="s">
        <v>772</v>
      </c>
      <c r="R108" s="12"/>
      <c r="S108" s="62"/>
      <c r="T108" s="20" t="s">
        <v>121</v>
      </c>
      <c r="U108" s="28">
        <v>9</v>
      </c>
      <c r="V108" s="24">
        <v>5150</v>
      </c>
      <c r="W108" s="24">
        <f t="shared" si="3"/>
        <v>46350</v>
      </c>
      <c r="Z108" s="86" t="b">
        <f>IF(AND(L108=DATA!$D$40),DATA!$D$41,IF(AND(L108=DATA!$C$40),DATA!$C$41))</f>
        <v>0</v>
      </c>
      <c r="AA108" s="86" t="b">
        <f>IF(AND(M108=DATA!$D$40),DATA!$D$42,IF(AND(M108=DATA!$C$40),DATA!$C$42))</f>
        <v>0</v>
      </c>
      <c r="AB108" s="86" t="b">
        <f>IF(AND(N108=DATA!$D$40),DATA!$D$43,IF(AND(N108=DATA!$C$40),DATA!$C$43))</f>
        <v>0</v>
      </c>
      <c r="AC108" s="87" t="b">
        <f>IF(AND(O108=DATA!$D$40),DATA!$D$44,IF(AND(O108=DATA!$C$40),DATA!$C$44))</f>
        <v>0</v>
      </c>
      <c r="AD108" s="88">
        <f ca="1">IF(AND(DATEDIF(P108,TODAY(),"D")&lt;365*3),DATA!$D$46,IF(AND(365*3&lt;=DATEDIF(P108,TODAY(),"D"), DATEDIF(P108,TODAY(),"D")&lt;365*5),DATA!$D$47,IF(AND(365*5&lt;=DATEDIF(P108,TODAY(),"D"), DATEDIF(P108,TODAY(),"D")&lt;365*10),DATA!$D$48,IF(AND(365*10&lt;DATEDIF(P108,TODAY(),"D")),DATA!$D$49))))</f>
        <v>0</v>
      </c>
      <c r="AE108" s="88">
        <f>_xlfn.IFNA(VLOOKUP(R108,DATA!$F$40:$G$85,2,0),10)</f>
        <v>10</v>
      </c>
      <c r="AF108" s="89">
        <f t="shared" ca="1" si="2"/>
        <v>10</v>
      </c>
      <c r="AG108" s="78" t="str">
        <f ca="1">IF(AND(AF108&gt;=DATA!$C$55),"A",IF(AND(DATA!$C$55&gt;AF108,AF108&gt;=DATA!$C$56),"B",IF(AND(DATA!$C$56&gt;AF108,AF108&gt;=DATA!$C$57),"C",IF(AND(AF108&lt;DATA!$C$57),"D"))))</f>
        <v>D</v>
      </c>
    </row>
    <row r="109" spans="1:33" x14ac:dyDescent="0.15">
      <c r="A109" s="20" t="s">
        <v>552</v>
      </c>
      <c r="B109" s="18" t="s">
        <v>30</v>
      </c>
      <c r="C109" s="5" t="s">
        <v>38</v>
      </c>
      <c r="D109" s="18"/>
      <c r="E109" s="20" t="s">
        <v>162</v>
      </c>
      <c r="F109" s="20"/>
      <c r="G109" s="25" t="s">
        <v>102</v>
      </c>
      <c r="H109" s="20" t="s">
        <v>180</v>
      </c>
      <c r="I109" s="21">
        <v>6000</v>
      </c>
      <c r="J109" s="18"/>
      <c r="K109" s="20" t="s">
        <v>19</v>
      </c>
      <c r="L109" s="8"/>
      <c r="M109" s="8"/>
      <c r="N109" s="8"/>
      <c r="O109" s="11"/>
      <c r="P109" s="60"/>
      <c r="Q109" s="12" t="s">
        <v>772</v>
      </c>
      <c r="R109" s="12"/>
      <c r="S109" s="62"/>
      <c r="T109" s="20" t="s">
        <v>117</v>
      </c>
      <c r="U109" s="28">
        <v>2</v>
      </c>
      <c r="V109" s="24">
        <v>5550</v>
      </c>
      <c r="W109" s="24">
        <f t="shared" si="3"/>
        <v>11100</v>
      </c>
      <c r="Z109" s="86" t="b">
        <f>IF(AND(L109=DATA!$D$40),DATA!$D$41,IF(AND(L109=DATA!$C$40),DATA!$C$41))</f>
        <v>0</v>
      </c>
      <c r="AA109" s="86" t="b">
        <f>IF(AND(M109=DATA!$D$40),DATA!$D$42,IF(AND(M109=DATA!$C$40),DATA!$C$42))</f>
        <v>0</v>
      </c>
      <c r="AB109" s="86" t="b">
        <f>IF(AND(N109=DATA!$D$40),DATA!$D$43,IF(AND(N109=DATA!$C$40),DATA!$C$43))</f>
        <v>0</v>
      </c>
      <c r="AC109" s="87" t="b">
        <f>IF(AND(O109=DATA!$D$40),DATA!$D$44,IF(AND(O109=DATA!$C$40),DATA!$C$44))</f>
        <v>0</v>
      </c>
      <c r="AD109" s="88">
        <f ca="1">IF(AND(DATEDIF(P109,TODAY(),"D")&lt;365*3),DATA!$D$46,IF(AND(365*3&lt;=DATEDIF(P109,TODAY(),"D"), DATEDIF(P109,TODAY(),"D")&lt;365*5),DATA!$D$47,IF(AND(365*5&lt;=DATEDIF(P109,TODAY(),"D"), DATEDIF(P109,TODAY(),"D")&lt;365*10),DATA!$D$48,IF(AND(365*10&lt;DATEDIF(P109,TODAY(),"D")),DATA!$D$49))))</f>
        <v>0</v>
      </c>
      <c r="AE109" s="88">
        <f>_xlfn.IFNA(VLOOKUP(R109,DATA!$F$40:$G$85,2,0),10)</f>
        <v>10</v>
      </c>
      <c r="AF109" s="89">
        <f t="shared" ca="1" si="2"/>
        <v>10</v>
      </c>
      <c r="AG109" s="78" t="str">
        <f ca="1">IF(AND(AF109&gt;=DATA!$C$55),"A",IF(AND(DATA!$C$55&gt;AF109,AF109&gt;=DATA!$C$56),"B",IF(AND(DATA!$C$56&gt;AF109,AF109&gt;=DATA!$C$57),"C",IF(AND(AF109&lt;DATA!$C$57),"D"))))</f>
        <v>D</v>
      </c>
    </row>
    <row r="110" spans="1:33" x14ac:dyDescent="0.15">
      <c r="A110" s="20" t="s">
        <v>551</v>
      </c>
      <c r="B110" s="18" t="s">
        <v>30</v>
      </c>
      <c r="C110" s="5" t="s">
        <v>23</v>
      </c>
      <c r="D110" s="18"/>
      <c r="E110" s="20" t="s">
        <v>160</v>
      </c>
      <c r="F110" s="20"/>
      <c r="G110" s="25" t="s">
        <v>181</v>
      </c>
      <c r="H110" s="20" t="s">
        <v>182</v>
      </c>
      <c r="I110" s="21">
        <v>6000</v>
      </c>
      <c r="J110" s="18"/>
      <c r="K110" s="20" t="s">
        <v>27</v>
      </c>
      <c r="L110" s="8"/>
      <c r="M110" s="8"/>
      <c r="N110" s="8"/>
      <c r="O110" s="11"/>
      <c r="P110" s="60"/>
      <c r="Q110" s="12" t="s">
        <v>772</v>
      </c>
      <c r="R110" s="12"/>
      <c r="S110" s="62"/>
      <c r="T110" s="20" t="s">
        <v>121</v>
      </c>
      <c r="U110" s="28">
        <v>1</v>
      </c>
      <c r="V110" s="24">
        <v>4770</v>
      </c>
      <c r="W110" s="24">
        <f t="shared" si="3"/>
        <v>4770</v>
      </c>
      <c r="Z110" s="86" t="b">
        <f>IF(AND(L110=DATA!$D$40),DATA!$D$41,IF(AND(L110=DATA!$C$40),DATA!$C$41))</f>
        <v>0</v>
      </c>
      <c r="AA110" s="86" t="b">
        <f>IF(AND(M110=DATA!$D$40),DATA!$D$42,IF(AND(M110=DATA!$C$40),DATA!$C$42))</f>
        <v>0</v>
      </c>
      <c r="AB110" s="86" t="b">
        <f>IF(AND(N110=DATA!$D$40),DATA!$D$43,IF(AND(N110=DATA!$C$40),DATA!$C$43))</f>
        <v>0</v>
      </c>
      <c r="AC110" s="87" t="b">
        <f>IF(AND(O110=DATA!$D$40),DATA!$D$44,IF(AND(O110=DATA!$C$40),DATA!$C$44))</f>
        <v>0</v>
      </c>
      <c r="AD110" s="88">
        <f ca="1">IF(AND(DATEDIF(P110,TODAY(),"D")&lt;365*3),DATA!$D$46,IF(AND(365*3&lt;=DATEDIF(P110,TODAY(),"D"), DATEDIF(P110,TODAY(),"D")&lt;365*5),DATA!$D$47,IF(AND(365*5&lt;=DATEDIF(P110,TODAY(),"D"), DATEDIF(P110,TODAY(),"D")&lt;365*10),DATA!$D$48,IF(AND(365*10&lt;DATEDIF(P110,TODAY(),"D")),DATA!$D$49))))</f>
        <v>0</v>
      </c>
      <c r="AE110" s="88">
        <f>_xlfn.IFNA(VLOOKUP(R110,DATA!$F$40:$G$85,2,0),10)</f>
        <v>10</v>
      </c>
      <c r="AF110" s="89">
        <f t="shared" ca="1" si="2"/>
        <v>10</v>
      </c>
      <c r="AG110" s="78" t="str">
        <f ca="1">IF(AND(AF110&gt;=DATA!$C$55),"A",IF(AND(DATA!$C$55&gt;AF110,AF110&gt;=DATA!$C$56),"B",IF(AND(DATA!$C$56&gt;AF110,AF110&gt;=DATA!$C$57),"C",IF(AND(AF110&lt;DATA!$C$57),"D"))))</f>
        <v>D</v>
      </c>
    </row>
    <row r="111" spans="1:33" x14ac:dyDescent="0.15">
      <c r="A111" s="20" t="s">
        <v>558</v>
      </c>
      <c r="B111" s="18" t="s">
        <v>30</v>
      </c>
      <c r="C111" s="5" t="s">
        <v>38</v>
      </c>
      <c r="D111" s="18"/>
      <c r="E111" s="20" t="s">
        <v>160</v>
      </c>
      <c r="F111" s="20"/>
      <c r="G111" s="25" t="s">
        <v>47</v>
      </c>
      <c r="H111" s="20" t="s">
        <v>182</v>
      </c>
      <c r="I111" s="21">
        <v>6000</v>
      </c>
      <c r="J111" s="18"/>
      <c r="K111" s="20" t="s">
        <v>27</v>
      </c>
      <c r="L111" s="8"/>
      <c r="M111" s="8"/>
      <c r="N111" s="8"/>
      <c r="O111" s="11"/>
      <c r="P111" s="60"/>
      <c r="Q111" s="12" t="s">
        <v>772</v>
      </c>
      <c r="R111" s="12"/>
      <c r="S111" s="62"/>
      <c r="T111" s="20" t="s">
        <v>121</v>
      </c>
      <c r="U111" s="28">
        <v>1</v>
      </c>
      <c r="V111" s="24">
        <v>4890</v>
      </c>
      <c r="W111" s="24">
        <f t="shared" si="3"/>
        <v>4890</v>
      </c>
      <c r="Z111" s="86" t="b">
        <f>IF(AND(L111=DATA!$D$40),DATA!$D$41,IF(AND(L111=DATA!$C$40),DATA!$C$41))</f>
        <v>0</v>
      </c>
      <c r="AA111" s="86" t="b">
        <f>IF(AND(M111=DATA!$D$40),DATA!$D$42,IF(AND(M111=DATA!$C$40),DATA!$C$42))</f>
        <v>0</v>
      </c>
      <c r="AB111" s="86" t="b">
        <f>IF(AND(N111=DATA!$D$40),DATA!$D$43,IF(AND(N111=DATA!$C$40),DATA!$C$43))</f>
        <v>0</v>
      </c>
      <c r="AC111" s="87" t="b">
        <f>IF(AND(O111=DATA!$D$40),DATA!$D$44,IF(AND(O111=DATA!$C$40),DATA!$C$44))</f>
        <v>0</v>
      </c>
      <c r="AD111" s="88">
        <f ca="1">IF(AND(DATEDIF(P111,TODAY(),"D")&lt;365*3),DATA!$D$46,IF(AND(365*3&lt;=DATEDIF(P111,TODAY(),"D"), DATEDIF(P111,TODAY(),"D")&lt;365*5),DATA!$D$47,IF(AND(365*5&lt;=DATEDIF(P111,TODAY(),"D"), DATEDIF(P111,TODAY(),"D")&lt;365*10),DATA!$D$48,IF(AND(365*10&lt;DATEDIF(P111,TODAY(),"D")),DATA!$D$49))))</f>
        <v>0</v>
      </c>
      <c r="AE111" s="88">
        <f>_xlfn.IFNA(VLOOKUP(R111,DATA!$F$40:$G$85,2,0),10)</f>
        <v>10</v>
      </c>
      <c r="AF111" s="89">
        <f t="shared" ca="1" si="2"/>
        <v>10</v>
      </c>
      <c r="AG111" s="78" t="str">
        <f ca="1">IF(AND(AF111&gt;=DATA!$C$55),"A",IF(AND(DATA!$C$55&gt;AF111,AF111&gt;=DATA!$C$56),"B",IF(AND(DATA!$C$56&gt;AF111,AF111&gt;=DATA!$C$57),"C",IF(AND(AF111&lt;DATA!$C$57),"D"))))</f>
        <v>D</v>
      </c>
    </row>
    <row r="112" spans="1:33" s="53" customFormat="1" x14ac:dyDescent="0.15">
      <c r="A112" s="49" t="s">
        <v>559</v>
      </c>
      <c r="B112" s="47" t="s">
        <v>22</v>
      </c>
      <c r="C112" s="61" t="s">
        <v>771</v>
      </c>
      <c r="D112" s="47"/>
      <c r="E112" s="49" t="s">
        <v>160</v>
      </c>
      <c r="F112" s="49"/>
      <c r="G112" s="55" t="s">
        <v>79</v>
      </c>
      <c r="H112" s="49" t="s">
        <v>156</v>
      </c>
      <c r="I112" s="50">
        <v>6000</v>
      </c>
      <c r="J112" s="47"/>
      <c r="K112" s="49" t="s">
        <v>19</v>
      </c>
      <c r="L112" s="8"/>
      <c r="M112" s="8"/>
      <c r="N112" s="8"/>
      <c r="O112" s="11"/>
      <c r="P112" s="60"/>
      <c r="Q112" s="12" t="s">
        <v>772</v>
      </c>
      <c r="R112" s="12"/>
      <c r="S112" s="62"/>
      <c r="T112" s="49" t="s">
        <v>104</v>
      </c>
      <c r="U112" s="51">
        <v>1</v>
      </c>
      <c r="V112" s="52">
        <v>409230</v>
      </c>
      <c r="W112" s="52">
        <f t="shared" si="3"/>
        <v>409230</v>
      </c>
      <c r="Y112"/>
      <c r="Z112" s="86" t="b">
        <f>IF(AND(L112=DATA!$D$40),DATA!$D$41,IF(AND(L112=DATA!$C$40),DATA!$C$41))</f>
        <v>0</v>
      </c>
      <c r="AA112" s="86" t="b">
        <f>IF(AND(M112=DATA!$D$40),DATA!$D$42,IF(AND(M112=DATA!$C$40),DATA!$C$42))</f>
        <v>0</v>
      </c>
      <c r="AB112" s="86" t="b">
        <f>IF(AND(N112=DATA!$D$40),DATA!$D$43,IF(AND(N112=DATA!$C$40),DATA!$C$43))</f>
        <v>0</v>
      </c>
      <c r="AC112" s="87" t="b">
        <f>IF(AND(O112=DATA!$D$40),DATA!$D$44,IF(AND(O112=DATA!$C$40),DATA!$C$44))</f>
        <v>0</v>
      </c>
      <c r="AD112" s="88">
        <f ca="1">IF(AND(DATEDIF(P112,TODAY(),"D")&lt;365*3),DATA!$D$46,IF(AND(365*3&lt;=DATEDIF(P112,TODAY(),"D"), DATEDIF(P112,TODAY(),"D")&lt;365*5),DATA!$D$47,IF(AND(365*5&lt;=DATEDIF(P112,TODAY(),"D"), DATEDIF(P112,TODAY(),"D")&lt;365*10),DATA!$D$48,IF(AND(365*10&lt;DATEDIF(P112,TODAY(),"D")),DATA!$D$49))))</f>
        <v>0</v>
      </c>
      <c r="AE112" s="88">
        <f>_xlfn.IFNA(VLOOKUP(R112,DATA!$F$40:$G$85,2,0),10)</f>
        <v>10</v>
      </c>
      <c r="AF112" s="89">
        <f t="shared" ca="1" si="2"/>
        <v>10</v>
      </c>
      <c r="AG112" s="78" t="str">
        <f ca="1">IF(AND(AF112&gt;=DATA!$C$55),"A",IF(AND(DATA!$C$55&gt;AF112,AF112&gt;=DATA!$C$56),"B",IF(AND(DATA!$C$56&gt;AF112,AF112&gt;=DATA!$C$57),"C",IF(AND(AF112&lt;DATA!$C$57),"D"))))</f>
        <v>D</v>
      </c>
    </row>
    <row r="113" spans="1:33" s="53" customFormat="1" x14ac:dyDescent="0.15">
      <c r="A113" s="49" t="s">
        <v>551</v>
      </c>
      <c r="B113" s="47" t="s">
        <v>30</v>
      </c>
      <c r="C113" s="61" t="s">
        <v>771</v>
      </c>
      <c r="D113" s="47"/>
      <c r="E113" s="49" t="s">
        <v>160</v>
      </c>
      <c r="F113" s="49"/>
      <c r="G113" s="55" t="s">
        <v>79</v>
      </c>
      <c r="H113" s="49" t="s">
        <v>183</v>
      </c>
      <c r="I113" s="50">
        <v>6000</v>
      </c>
      <c r="J113" s="47"/>
      <c r="K113" s="49" t="s">
        <v>27</v>
      </c>
      <c r="L113" s="8"/>
      <c r="M113" s="8"/>
      <c r="N113" s="8"/>
      <c r="O113" s="11"/>
      <c r="P113" s="60"/>
      <c r="Q113" s="12" t="s">
        <v>772</v>
      </c>
      <c r="R113" s="12"/>
      <c r="S113" s="62"/>
      <c r="T113" s="49" t="s">
        <v>104</v>
      </c>
      <c r="U113" s="51">
        <v>2</v>
      </c>
      <c r="V113" s="52">
        <v>409230</v>
      </c>
      <c r="W113" s="52">
        <f t="shared" si="3"/>
        <v>818460</v>
      </c>
      <c r="Y113"/>
      <c r="Z113" s="86" t="b">
        <f>IF(AND(L113=DATA!$D$40),DATA!$D$41,IF(AND(L113=DATA!$C$40),DATA!$C$41))</f>
        <v>0</v>
      </c>
      <c r="AA113" s="86" t="b">
        <f>IF(AND(M113=DATA!$D$40),DATA!$D$42,IF(AND(M113=DATA!$C$40),DATA!$C$42))</f>
        <v>0</v>
      </c>
      <c r="AB113" s="86" t="b">
        <f>IF(AND(N113=DATA!$D$40),DATA!$D$43,IF(AND(N113=DATA!$C$40),DATA!$C$43))</f>
        <v>0</v>
      </c>
      <c r="AC113" s="87" t="b">
        <f>IF(AND(O113=DATA!$D$40),DATA!$D$44,IF(AND(O113=DATA!$C$40),DATA!$C$44))</f>
        <v>0</v>
      </c>
      <c r="AD113" s="88">
        <f ca="1">IF(AND(DATEDIF(P113,TODAY(),"D")&lt;365*3),DATA!$D$46,IF(AND(365*3&lt;=DATEDIF(P113,TODAY(),"D"), DATEDIF(P113,TODAY(),"D")&lt;365*5),DATA!$D$47,IF(AND(365*5&lt;=DATEDIF(P113,TODAY(),"D"), DATEDIF(P113,TODAY(),"D")&lt;365*10),DATA!$D$48,IF(AND(365*10&lt;DATEDIF(P113,TODAY(),"D")),DATA!$D$49))))</f>
        <v>0</v>
      </c>
      <c r="AE113" s="88">
        <f>_xlfn.IFNA(VLOOKUP(R113,DATA!$F$40:$G$85,2,0),10)</f>
        <v>10</v>
      </c>
      <c r="AF113" s="89">
        <f t="shared" ca="1" si="2"/>
        <v>10</v>
      </c>
      <c r="AG113" s="78" t="str">
        <f ca="1">IF(AND(AF113&gt;=DATA!$C$55),"A",IF(AND(DATA!$C$55&gt;AF113,AF113&gt;=DATA!$C$56),"B",IF(AND(DATA!$C$56&gt;AF113,AF113&gt;=DATA!$C$57),"C",IF(AND(AF113&lt;DATA!$C$57),"D"))))</f>
        <v>D</v>
      </c>
    </row>
    <row r="114" spans="1:33" s="53" customFormat="1" x14ac:dyDescent="0.15">
      <c r="A114" s="49" t="s">
        <v>551</v>
      </c>
      <c r="B114" s="47" t="s">
        <v>22</v>
      </c>
      <c r="C114" s="61" t="s">
        <v>771</v>
      </c>
      <c r="D114" s="47"/>
      <c r="E114" s="49" t="s">
        <v>173</v>
      </c>
      <c r="F114" s="49"/>
      <c r="G114" s="55" t="s">
        <v>184</v>
      </c>
      <c r="H114" s="49" t="s">
        <v>144</v>
      </c>
      <c r="I114" s="50">
        <v>6000</v>
      </c>
      <c r="J114" s="47"/>
      <c r="K114" s="49" t="s">
        <v>19</v>
      </c>
      <c r="L114" s="8"/>
      <c r="M114" s="8"/>
      <c r="N114" s="8"/>
      <c r="O114" s="11"/>
      <c r="P114" s="60"/>
      <c r="Q114" s="12" t="s">
        <v>772</v>
      </c>
      <c r="R114" s="12"/>
      <c r="S114" s="62"/>
      <c r="T114" s="49" t="s">
        <v>148</v>
      </c>
      <c r="U114" s="51">
        <v>1</v>
      </c>
      <c r="V114" s="52">
        <v>763800</v>
      </c>
      <c r="W114" s="52">
        <f t="shared" si="3"/>
        <v>763800</v>
      </c>
      <c r="Y114"/>
      <c r="Z114" s="86" t="b">
        <f>IF(AND(L114=DATA!$D$40),DATA!$D$41,IF(AND(L114=DATA!$C$40),DATA!$C$41))</f>
        <v>0</v>
      </c>
      <c r="AA114" s="86" t="b">
        <f>IF(AND(M114=DATA!$D$40),DATA!$D$42,IF(AND(M114=DATA!$C$40),DATA!$C$42))</f>
        <v>0</v>
      </c>
      <c r="AB114" s="86" t="b">
        <f>IF(AND(N114=DATA!$D$40),DATA!$D$43,IF(AND(N114=DATA!$C$40),DATA!$C$43))</f>
        <v>0</v>
      </c>
      <c r="AC114" s="87" t="b">
        <f>IF(AND(O114=DATA!$D$40),DATA!$D$44,IF(AND(O114=DATA!$C$40),DATA!$C$44))</f>
        <v>0</v>
      </c>
      <c r="AD114" s="88">
        <f ca="1">IF(AND(DATEDIF(P114,TODAY(),"D")&lt;365*3),DATA!$D$46,IF(AND(365*3&lt;=DATEDIF(P114,TODAY(),"D"), DATEDIF(P114,TODAY(),"D")&lt;365*5),DATA!$D$47,IF(AND(365*5&lt;=DATEDIF(P114,TODAY(),"D"), DATEDIF(P114,TODAY(),"D")&lt;365*10),DATA!$D$48,IF(AND(365*10&lt;DATEDIF(P114,TODAY(),"D")),DATA!$D$49))))</f>
        <v>0</v>
      </c>
      <c r="AE114" s="88">
        <f>_xlfn.IFNA(VLOOKUP(R114,DATA!$F$40:$G$85,2,0),10)</f>
        <v>10</v>
      </c>
      <c r="AF114" s="89">
        <f t="shared" ca="1" si="2"/>
        <v>10</v>
      </c>
      <c r="AG114" s="78" t="str">
        <f ca="1">IF(AND(AF114&gt;=DATA!$C$55),"A",IF(AND(DATA!$C$55&gt;AF114,AF114&gt;=DATA!$C$56),"B",IF(AND(DATA!$C$56&gt;AF114,AF114&gt;=DATA!$C$57),"C",IF(AND(AF114&lt;DATA!$C$57),"D"))))</f>
        <v>D</v>
      </c>
    </row>
    <row r="115" spans="1:33" s="53" customFormat="1" x14ac:dyDescent="0.15">
      <c r="A115" s="49" t="s">
        <v>551</v>
      </c>
      <c r="B115" s="47" t="s">
        <v>22</v>
      </c>
      <c r="C115" s="61" t="s">
        <v>771</v>
      </c>
      <c r="D115" s="47"/>
      <c r="E115" s="49" t="s">
        <v>162</v>
      </c>
      <c r="F115" s="49"/>
      <c r="G115" s="55" t="s">
        <v>185</v>
      </c>
      <c r="H115" s="49" t="s">
        <v>186</v>
      </c>
      <c r="I115" s="50">
        <v>6000</v>
      </c>
      <c r="J115" s="47"/>
      <c r="K115" s="49" t="s">
        <v>19</v>
      </c>
      <c r="L115" s="8"/>
      <c r="M115" s="8"/>
      <c r="N115" s="8"/>
      <c r="O115" s="11"/>
      <c r="P115" s="60"/>
      <c r="Q115" s="12" t="s">
        <v>772</v>
      </c>
      <c r="R115" s="12"/>
      <c r="S115" s="62"/>
      <c r="T115" s="49" t="s">
        <v>121</v>
      </c>
      <c r="U115" s="51">
        <v>1</v>
      </c>
      <c r="V115" s="52">
        <v>2400</v>
      </c>
      <c r="W115" s="52">
        <f t="shared" si="3"/>
        <v>2400</v>
      </c>
      <c r="Y115"/>
      <c r="Z115" s="86" t="b">
        <f>IF(AND(L115=DATA!$D$40),DATA!$D$41,IF(AND(L115=DATA!$C$40),DATA!$C$41))</f>
        <v>0</v>
      </c>
      <c r="AA115" s="86" t="b">
        <f>IF(AND(M115=DATA!$D$40),DATA!$D$42,IF(AND(M115=DATA!$C$40),DATA!$C$42))</f>
        <v>0</v>
      </c>
      <c r="AB115" s="86" t="b">
        <f>IF(AND(N115=DATA!$D$40),DATA!$D$43,IF(AND(N115=DATA!$C$40),DATA!$C$43))</f>
        <v>0</v>
      </c>
      <c r="AC115" s="87" t="b">
        <f>IF(AND(O115=DATA!$D$40),DATA!$D$44,IF(AND(O115=DATA!$C$40),DATA!$C$44))</f>
        <v>0</v>
      </c>
      <c r="AD115" s="88">
        <f ca="1">IF(AND(DATEDIF(P115,TODAY(),"D")&lt;365*3),DATA!$D$46,IF(AND(365*3&lt;=DATEDIF(P115,TODAY(),"D"), DATEDIF(P115,TODAY(),"D")&lt;365*5),DATA!$D$47,IF(AND(365*5&lt;=DATEDIF(P115,TODAY(),"D"), DATEDIF(P115,TODAY(),"D")&lt;365*10),DATA!$D$48,IF(AND(365*10&lt;DATEDIF(P115,TODAY(),"D")),DATA!$D$49))))</f>
        <v>0</v>
      </c>
      <c r="AE115" s="88">
        <f>_xlfn.IFNA(VLOOKUP(R115,DATA!$F$40:$G$85,2,0),10)</f>
        <v>10</v>
      </c>
      <c r="AF115" s="89">
        <f t="shared" ca="1" si="2"/>
        <v>10</v>
      </c>
      <c r="AG115" s="78" t="str">
        <f ca="1">IF(AND(AF115&gt;=DATA!$C$55),"A",IF(AND(DATA!$C$55&gt;AF115,AF115&gt;=DATA!$C$56),"B",IF(AND(DATA!$C$56&gt;AF115,AF115&gt;=DATA!$C$57),"C",IF(AND(AF115&lt;DATA!$C$57),"D"))))</f>
        <v>D</v>
      </c>
    </row>
    <row r="116" spans="1:33" s="53" customFormat="1" x14ac:dyDescent="0.15">
      <c r="A116" s="49" t="s">
        <v>551</v>
      </c>
      <c r="B116" s="47" t="s">
        <v>30</v>
      </c>
      <c r="C116" s="61" t="s">
        <v>771</v>
      </c>
      <c r="D116" s="47"/>
      <c r="E116" s="49" t="s">
        <v>173</v>
      </c>
      <c r="F116" s="49"/>
      <c r="G116" s="55" t="s">
        <v>187</v>
      </c>
      <c r="H116" s="49" t="s">
        <v>188</v>
      </c>
      <c r="I116" s="50">
        <v>6000</v>
      </c>
      <c r="J116" s="47"/>
      <c r="K116" s="49" t="s">
        <v>27</v>
      </c>
      <c r="L116" s="8"/>
      <c r="M116" s="8"/>
      <c r="N116" s="8"/>
      <c r="O116" s="11"/>
      <c r="P116" s="60"/>
      <c r="Q116" s="12" t="s">
        <v>772</v>
      </c>
      <c r="R116" s="12"/>
      <c r="S116" s="62"/>
      <c r="T116" s="49" t="s">
        <v>104</v>
      </c>
      <c r="U116" s="51">
        <v>1</v>
      </c>
      <c r="V116" s="52">
        <v>129060</v>
      </c>
      <c r="W116" s="52">
        <f t="shared" si="3"/>
        <v>129060</v>
      </c>
      <c r="Y116"/>
      <c r="Z116" s="86" t="b">
        <f>IF(AND(L116=DATA!$D$40),DATA!$D$41,IF(AND(L116=DATA!$C$40),DATA!$C$41))</f>
        <v>0</v>
      </c>
      <c r="AA116" s="86" t="b">
        <f>IF(AND(M116=DATA!$D$40),DATA!$D$42,IF(AND(M116=DATA!$C$40),DATA!$C$42))</f>
        <v>0</v>
      </c>
      <c r="AB116" s="86" t="b">
        <f>IF(AND(N116=DATA!$D$40),DATA!$D$43,IF(AND(N116=DATA!$C$40),DATA!$C$43))</f>
        <v>0</v>
      </c>
      <c r="AC116" s="87" t="b">
        <f>IF(AND(O116=DATA!$D$40),DATA!$D$44,IF(AND(O116=DATA!$C$40),DATA!$C$44))</f>
        <v>0</v>
      </c>
      <c r="AD116" s="88">
        <f ca="1">IF(AND(DATEDIF(P116,TODAY(),"D")&lt;365*3),DATA!$D$46,IF(AND(365*3&lt;=DATEDIF(P116,TODAY(),"D"), DATEDIF(P116,TODAY(),"D")&lt;365*5),DATA!$D$47,IF(AND(365*5&lt;=DATEDIF(P116,TODAY(),"D"), DATEDIF(P116,TODAY(),"D")&lt;365*10),DATA!$D$48,IF(AND(365*10&lt;DATEDIF(P116,TODAY(),"D")),DATA!$D$49))))</f>
        <v>0</v>
      </c>
      <c r="AE116" s="88">
        <f>_xlfn.IFNA(VLOOKUP(R116,DATA!$F$40:$G$85,2,0),10)</f>
        <v>10</v>
      </c>
      <c r="AF116" s="89">
        <f t="shared" ca="1" si="2"/>
        <v>10</v>
      </c>
      <c r="AG116" s="78" t="str">
        <f ca="1">IF(AND(AF116&gt;=DATA!$C$55),"A",IF(AND(DATA!$C$55&gt;AF116,AF116&gt;=DATA!$C$56),"B",IF(AND(DATA!$C$56&gt;AF116,AF116&gt;=DATA!$C$57),"C",IF(AND(AF116&lt;DATA!$C$57),"D"))))</f>
        <v>D</v>
      </c>
    </row>
    <row r="117" spans="1:33" s="53" customFormat="1" x14ac:dyDescent="0.15">
      <c r="A117" s="49" t="s">
        <v>551</v>
      </c>
      <c r="B117" s="47" t="s">
        <v>14</v>
      </c>
      <c r="C117" s="61" t="s">
        <v>771</v>
      </c>
      <c r="D117" s="47"/>
      <c r="E117" s="49" t="s">
        <v>160</v>
      </c>
      <c r="F117" s="49"/>
      <c r="G117" s="55" t="s">
        <v>47</v>
      </c>
      <c r="H117" s="49" t="s">
        <v>189</v>
      </c>
      <c r="I117" s="50">
        <v>6000</v>
      </c>
      <c r="J117" s="47"/>
      <c r="K117" s="49" t="s">
        <v>19</v>
      </c>
      <c r="L117" s="8"/>
      <c r="M117" s="8"/>
      <c r="N117" s="8"/>
      <c r="O117" s="11"/>
      <c r="P117" s="60"/>
      <c r="Q117" s="12" t="s">
        <v>772</v>
      </c>
      <c r="R117" s="12"/>
      <c r="S117" s="62"/>
      <c r="T117" s="49" t="s">
        <v>148</v>
      </c>
      <c r="U117" s="51">
        <v>2</v>
      </c>
      <c r="V117" s="52">
        <v>259350</v>
      </c>
      <c r="W117" s="52">
        <f t="shared" si="3"/>
        <v>518700</v>
      </c>
      <c r="Y117"/>
      <c r="Z117" s="86" t="b">
        <f>IF(AND(L117=DATA!$D$40),DATA!$D$41,IF(AND(L117=DATA!$C$40),DATA!$C$41))</f>
        <v>0</v>
      </c>
      <c r="AA117" s="86" t="b">
        <f>IF(AND(M117=DATA!$D$40),DATA!$D$42,IF(AND(M117=DATA!$C$40),DATA!$C$42))</f>
        <v>0</v>
      </c>
      <c r="AB117" s="86" t="b">
        <f>IF(AND(N117=DATA!$D$40),DATA!$D$43,IF(AND(N117=DATA!$C$40),DATA!$C$43))</f>
        <v>0</v>
      </c>
      <c r="AC117" s="87" t="b">
        <f>IF(AND(O117=DATA!$D$40),DATA!$D$44,IF(AND(O117=DATA!$C$40),DATA!$C$44))</f>
        <v>0</v>
      </c>
      <c r="AD117" s="88">
        <f ca="1">IF(AND(DATEDIF(P117,TODAY(),"D")&lt;365*3),DATA!$D$46,IF(AND(365*3&lt;=DATEDIF(P117,TODAY(),"D"), DATEDIF(P117,TODAY(),"D")&lt;365*5),DATA!$D$47,IF(AND(365*5&lt;=DATEDIF(P117,TODAY(),"D"), DATEDIF(P117,TODAY(),"D")&lt;365*10),DATA!$D$48,IF(AND(365*10&lt;DATEDIF(P117,TODAY(),"D")),DATA!$D$49))))</f>
        <v>0</v>
      </c>
      <c r="AE117" s="88">
        <f>_xlfn.IFNA(VLOOKUP(R117,DATA!$F$40:$G$85,2,0),10)</f>
        <v>10</v>
      </c>
      <c r="AF117" s="89">
        <f t="shared" ca="1" si="2"/>
        <v>10</v>
      </c>
      <c r="AG117" s="78" t="str">
        <f ca="1">IF(AND(AF117&gt;=DATA!$C$55),"A",IF(AND(DATA!$C$55&gt;AF117,AF117&gt;=DATA!$C$56),"B",IF(AND(DATA!$C$56&gt;AF117,AF117&gt;=DATA!$C$57),"C",IF(AND(AF117&lt;DATA!$C$57),"D"))))</f>
        <v>D</v>
      </c>
    </row>
    <row r="118" spans="1:33" s="53" customFormat="1" x14ac:dyDescent="0.15">
      <c r="A118" s="49" t="s">
        <v>558</v>
      </c>
      <c r="B118" s="47" t="s">
        <v>30</v>
      </c>
      <c r="C118" s="61" t="s">
        <v>771</v>
      </c>
      <c r="D118" s="47"/>
      <c r="E118" s="49" t="s">
        <v>160</v>
      </c>
      <c r="F118" s="49"/>
      <c r="G118" s="55" t="s">
        <v>152</v>
      </c>
      <c r="H118" s="49" t="s">
        <v>190</v>
      </c>
      <c r="I118" s="50">
        <v>6000</v>
      </c>
      <c r="J118" s="47"/>
      <c r="K118" s="49" t="s">
        <v>116</v>
      </c>
      <c r="L118" s="8"/>
      <c r="M118" s="8"/>
      <c r="N118" s="8"/>
      <c r="O118" s="11"/>
      <c r="P118" s="60"/>
      <c r="Q118" s="12" t="s">
        <v>772</v>
      </c>
      <c r="R118" s="12"/>
      <c r="S118" s="62"/>
      <c r="T118" s="49" t="s">
        <v>104</v>
      </c>
      <c r="U118" s="51">
        <v>9</v>
      </c>
      <c r="V118" s="52">
        <v>170310</v>
      </c>
      <c r="W118" s="52">
        <f t="shared" si="3"/>
        <v>1532790</v>
      </c>
      <c r="Y118"/>
      <c r="Z118" s="86" t="b">
        <f>IF(AND(L118=DATA!$D$40),DATA!$D$41,IF(AND(L118=DATA!$C$40),DATA!$C$41))</f>
        <v>0</v>
      </c>
      <c r="AA118" s="86" t="b">
        <f>IF(AND(M118=DATA!$D$40),DATA!$D$42,IF(AND(M118=DATA!$C$40),DATA!$C$42))</f>
        <v>0</v>
      </c>
      <c r="AB118" s="86" t="b">
        <f>IF(AND(N118=DATA!$D$40),DATA!$D$43,IF(AND(N118=DATA!$C$40),DATA!$C$43))</f>
        <v>0</v>
      </c>
      <c r="AC118" s="87" t="b">
        <f>IF(AND(O118=DATA!$D$40),DATA!$D$44,IF(AND(O118=DATA!$C$40),DATA!$C$44))</f>
        <v>0</v>
      </c>
      <c r="AD118" s="88">
        <f ca="1">IF(AND(DATEDIF(P118,TODAY(),"D")&lt;365*3),DATA!$D$46,IF(AND(365*3&lt;=DATEDIF(P118,TODAY(),"D"), DATEDIF(P118,TODAY(),"D")&lt;365*5),DATA!$D$47,IF(AND(365*5&lt;=DATEDIF(P118,TODAY(),"D"), DATEDIF(P118,TODAY(),"D")&lt;365*10),DATA!$D$48,IF(AND(365*10&lt;DATEDIF(P118,TODAY(),"D")),DATA!$D$49))))</f>
        <v>0</v>
      </c>
      <c r="AE118" s="88">
        <f>_xlfn.IFNA(VLOOKUP(R118,DATA!$F$40:$G$85,2,0),10)</f>
        <v>10</v>
      </c>
      <c r="AF118" s="89">
        <f t="shared" ca="1" si="2"/>
        <v>10</v>
      </c>
      <c r="AG118" s="78" t="str">
        <f ca="1">IF(AND(AF118&gt;=DATA!$C$55),"A",IF(AND(DATA!$C$55&gt;AF118,AF118&gt;=DATA!$C$56),"B",IF(AND(DATA!$C$56&gt;AF118,AF118&gt;=DATA!$C$57),"C",IF(AND(AF118&lt;DATA!$C$57),"D"))))</f>
        <v>D</v>
      </c>
    </row>
    <row r="119" spans="1:33" s="53" customFormat="1" x14ac:dyDescent="0.15">
      <c r="A119" s="49" t="s">
        <v>559</v>
      </c>
      <c r="B119" s="47" t="s">
        <v>30</v>
      </c>
      <c r="C119" s="61" t="s">
        <v>771</v>
      </c>
      <c r="D119" s="47"/>
      <c r="E119" s="49" t="s">
        <v>173</v>
      </c>
      <c r="F119" s="49"/>
      <c r="G119" s="55" t="s">
        <v>74</v>
      </c>
      <c r="H119" s="49" t="s">
        <v>191</v>
      </c>
      <c r="I119" s="50">
        <v>6000</v>
      </c>
      <c r="J119" s="47"/>
      <c r="K119" s="49" t="s">
        <v>19</v>
      </c>
      <c r="L119" s="8"/>
      <c r="M119" s="8"/>
      <c r="N119" s="8"/>
      <c r="O119" s="11"/>
      <c r="P119" s="60"/>
      <c r="Q119" s="12" t="s">
        <v>772</v>
      </c>
      <c r="R119" s="12"/>
      <c r="S119" s="62"/>
      <c r="T119" s="49" t="s">
        <v>121</v>
      </c>
      <c r="U119" s="51">
        <v>3</v>
      </c>
      <c r="V119" s="52">
        <v>2250</v>
      </c>
      <c r="W119" s="52">
        <f t="shared" si="3"/>
        <v>6750</v>
      </c>
      <c r="Y119"/>
      <c r="Z119" s="86" t="b">
        <f>IF(AND(L119=DATA!$D$40),DATA!$D$41,IF(AND(L119=DATA!$C$40),DATA!$C$41))</f>
        <v>0</v>
      </c>
      <c r="AA119" s="86" t="b">
        <f>IF(AND(M119=DATA!$D$40),DATA!$D$42,IF(AND(M119=DATA!$C$40),DATA!$C$42))</f>
        <v>0</v>
      </c>
      <c r="AB119" s="86" t="b">
        <f>IF(AND(N119=DATA!$D$40),DATA!$D$43,IF(AND(N119=DATA!$C$40),DATA!$C$43))</f>
        <v>0</v>
      </c>
      <c r="AC119" s="87" t="b">
        <f>IF(AND(O119=DATA!$D$40),DATA!$D$44,IF(AND(O119=DATA!$C$40),DATA!$C$44))</f>
        <v>0</v>
      </c>
      <c r="AD119" s="88">
        <f ca="1">IF(AND(DATEDIF(P119,TODAY(),"D")&lt;365*3),DATA!$D$46,IF(AND(365*3&lt;=DATEDIF(P119,TODAY(),"D"), DATEDIF(P119,TODAY(),"D")&lt;365*5),DATA!$D$47,IF(AND(365*5&lt;=DATEDIF(P119,TODAY(),"D"), DATEDIF(P119,TODAY(),"D")&lt;365*10),DATA!$D$48,IF(AND(365*10&lt;DATEDIF(P119,TODAY(),"D")),DATA!$D$49))))</f>
        <v>0</v>
      </c>
      <c r="AE119" s="88">
        <f>_xlfn.IFNA(VLOOKUP(R119,DATA!$F$40:$G$85,2,0),10)</f>
        <v>10</v>
      </c>
      <c r="AF119" s="89">
        <f t="shared" ca="1" si="2"/>
        <v>10</v>
      </c>
      <c r="AG119" s="78" t="str">
        <f ca="1">IF(AND(AF119&gt;=DATA!$C$55),"A",IF(AND(DATA!$C$55&gt;AF119,AF119&gt;=DATA!$C$56),"B",IF(AND(DATA!$C$56&gt;AF119,AF119&gt;=DATA!$C$57),"C",IF(AND(AF119&lt;DATA!$C$57),"D"))))</f>
        <v>D</v>
      </c>
    </row>
    <row r="120" spans="1:33" s="53" customFormat="1" x14ac:dyDescent="0.15">
      <c r="A120" s="49" t="s">
        <v>551</v>
      </c>
      <c r="B120" s="47" t="s">
        <v>30</v>
      </c>
      <c r="C120" s="61" t="s">
        <v>771</v>
      </c>
      <c r="D120" s="47"/>
      <c r="E120" s="49" t="s">
        <v>162</v>
      </c>
      <c r="F120" s="49"/>
      <c r="G120" s="55" t="s">
        <v>70</v>
      </c>
      <c r="H120" s="49" t="s">
        <v>192</v>
      </c>
      <c r="I120" s="50">
        <v>6000</v>
      </c>
      <c r="J120" s="47"/>
      <c r="K120" s="49" t="s">
        <v>19</v>
      </c>
      <c r="L120" s="8"/>
      <c r="M120" s="8"/>
      <c r="N120" s="8"/>
      <c r="O120" s="11"/>
      <c r="P120" s="60"/>
      <c r="Q120" s="12" t="s">
        <v>772</v>
      </c>
      <c r="R120" s="12"/>
      <c r="S120" s="62"/>
      <c r="T120" s="49" t="s">
        <v>126</v>
      </c>
      <c r="U120" s="51">
        <v>3</v>
      </c>
      <c r="V120" s="52">
        <v>2450</v>
      </c>
      <c r="W120" s="52">
        <f t="shared" si="3"/>
        <v>7350</v>
      </c>
      <c r="Y120"/>
      <c r="Z120" s="86" t="b">
        <f>IF(AND(L120=DATA!$D$40),DATA!$D$41,IF(AND(L120=DATA!$C$40),DATA!$C$41))</f>
        <v>0</v>
      </c>
      <c r="AA120" s="86" t="b">
        <f>IF(AND(M120=DATA!$D$40),DATA!$D$42,IF(AND(M120=DATA!$C$40),DATA!$C$42))</f>
        <v>0</v>
      </c>
      <c r="AB120" s="86" t="b">
        <f>IF(AND(N120=DATA!$D$40),DATA!$D$43,IF(AND(N120=DATA!$C$40),DATA!$C$43))</f>
        <v>0</v>
      </c>
      <c r="AC120" s="87" t="b">
        <f>IF(AND(O120=DATA!$D$40),DATA!$D$44,IF(AND(O120=DATA!$C$40),DATA!$C$44))</f>
        <v>0</v>
      </c>
      <c r="AD120" s="88">
        <f ca="1">IF(AND(DATEDIF(P120,TODAY(),"D")&lt;365*3),DATA!$D$46,IF(AND(365*3&lt;=DATEDIF(P120,TODAY(),"D"), DATEDIF(P120,TODAY(),"D")&lt;365*5),DATA!$D$47,IF(AND(365*5&lt;=DATEDIF(P120,TODAY(),"D"), DATEDIF(P120,TODAY(),"D")&lt;365*10),DATA!$D$48,IF(AND(365*10&lt;DATEDIF(P120,TODAY(),"D")),DATA!$D$49))))</f>
        <v>0</v>
      </c>
      <c r="AE120" s="88">
        <f>_xlfn.IFNA(VLOOKUP(R120,DATA!$F$40:$G$85,2,0),10)</f>
        <v>10</v>
      </c>
      <c r="AF120" s="89">
        <f t="shared" ca="1" si="2"/>
        <v>10</v>
      </c>
      <c r="AG120" s="78" t="str">
        <f ca="1">IF(AND(AF120&gt;=DATA!$C$55),"A",IF(AND(DATA!$C$55&gt;AF120,AF120&gt;=DATA!$C$56),"B",IF(AND(DATA!$C$56&gt;AF120,AF120&gt;=DATA!$C$57),"C",IF(AND(AF120&lt;DATA!$C$57),"D"))))</f>
        <v>D</v>
      </c>
    </row>
    <row r="121" spans="1:33" x14ac:dyDescent="0.15">
      <c r="A121" s="20" t="s">
        <v>551</v>
      </c>
      <c r="B121" s="18" t="s">
        <v>22</v>
      </c>
      <c r="C121" s="5" t="s">
        <v>31</v>
      </c>
      <c r="D121" s="18"/>
      <c r="E121" s="20" t="s">
        <v>193</v>
      </c>
      <c r="F121" s="20"/>
      <c r="G121" s="25" t="s">
        <v>194</v>
      </c>
      <c r="H121" s="20" t="s">
        <v>164</v>
      </c>
      <c r="I121" s="21">
        <v>6000</v>
      </c>
      <c r="J121" s="18"/>
      <c r="K121" s="20" t="s">
        <v>27</v>
      </c>
      <c r="L121" s="8"/>
      <c r="M121" s="8"/>
      <c r="N121" s="8"/>
      <c r="O121" s="11"/>
      <c r="P121" s="60"/>
      <c r="Q121" s="12" t="s">
        <v>772</v>
      </c>
      <c r="R121" s="12"/>
      <c r="S121" s="62"/>
      <c r="T121" s="20" t="s">
        <v>117</v>
      </c>
      <c r="U121" s="28">
        <v>5</v>
      </c>
      <c r="V121" s="24">
        <v>7140</v>
      </c>
      <c r="W121" s="24">
        <f t="shared" si="3"/>
        <v>35700</v>
      </c>
      <c r="Z121" s="86" t="b">
        <f>IF(AND(L121=DATA!$D$40),DATA!$D$41,IF(AND(L121=DATA!$C$40),DATA!$C$41))</f>
        <v>0</v>
      </c>
      <c r="AA121" s="86" t="b">
        <f>IF(AND(M121=DATA!$D$40),DATA!$D$42,IF(AND(M121=DATA!$C$40),DATA!$C$42))</f>
        <v>0</v>
      </c>
      <c r="AB121" s="86" t="b">
        <f>IF(AND(N121=DATA!$D$40),DATA!$D$43,IF(AND(N121=DATA!$C$40),DATA!$C$43))</f>
        <v>0</v>
      </c>
      <c r="AC121" s="87" t="b">
        <f>IF(AND(O121=DATA!$D$40),DATA!$D$44,IF(AND(O121=DATA!$C$40),DATA!$C$44))</f>
        <v>0</v>
      </c>
      <c r="AD121" s="88">
        <f ca="1">IF(AND(DATEDIF(P121,TODAY(),"D")&lt;365*3),DATA!$D$46,IF(AND(365*3&lt;=DATEDIF(P121,TODAY(),"D"), DATEDIF(P121,TODAY(),"D")&lt;365*5),DATA!$D$47,IF(AND(365*5&lt;=DATEDIF(P121,TODAY(),"D"), DATEDIF(P121,TODAY(),"D")&lt;365*10),DATA!$D$48,IF(AND(365*10&lt;DATEDIF(P121,TODAY(),"D")),DATA!$D$49))))</f>
        <v>0</v>
      </c>
      <c r="AE121" s="88">
        <f>_xlfn.IFNA(VLOOKUP(R121,DATA!$F$40:$G$85,2,0),10)</f>
        <v>10</v>
      </c>
      <c r="AF121" s="89">
        <f t="shared" ca="1" si="2"/>
        <v>10</v>
      </c>
      <c r="AG121" s="78" t="str">
        <f ca="1">IF(AND(AF121&gt;=DATA!$C$55),"A",IF(AND(DATA!$C$55&gt;AF121,AF121&gt;=DATA!$C$56),"B",IF(AND(DATA!$C$56&gt;AF121,AF121&gt;=DATA!$C$57),"C",IF(AND(AF121&lt;DATA!$C$57),"D"))))</f>
        <v>D</v>
      </c>
    </row>
    <row r="122" spans="1:33" x14ac:dyDescent="0.15">
      <c r="A122" s="20" t="s">
        <v>551</v>
      </c>
      <c r="B122" s="18" t="s">
        <v>30</v>
      </c>
      <c r="C122" s="5" t="s">
        <v>31</v>
      </c>
      <c r="D122" s="18"/>
      <c r="E122" s="20" t="s">
        <v>195</v>
      </c>
      <c r="F122" s="20"/>
      <c r="G122" s="25" t="s">
        <v>114</v>
      </c>
      <c r="H122" s="20" t="s">
        <v>196</v>
      </c>
      <c r="I122" s="21">
        <v>6000</v>
      </c>
      <c r="J122" s="18"/>
      <c r="K122" s="20" t="s">
        <v>19</v>
      </c>
      <c r="L122" s="8"/>
      <c r="M122" s="8"/>
      <c r="N122" s="8"/>
      <c r="O122" s="11"/>
      <c r="P122" s="60"/>
      <c r="Q122" s="12" t="s">
        <v>772</v>
      </c>
      <c r="R122" s="12"/>
      <c r="S122" s="62"/>
      <c r="T122" s="20" t="s">
        <v>121</v>
      </c>
      <c r="U122" s="28">
        <v>5</v>
      </c>
      <c r="V122" s="24">
        <v>12660</v>
      </c>
      <c r="W122" s="24">
        <f t="shared" si="3"/>
        <v>63300</v>
      </c>
      <c r="Z122" s="86" t="b">
        <f>IF(AND(L122=DATA!$D$40),DATA!$D$41,IF(AND(L122=DATA!$C$40),DATA!$C$41))</f>
        <v>0</v>
      </c>
      <c r="AA122" s="86" t="b">
        <f>IF(AND(M122=DATA!$D$40),DATA!$D$42,IF(AND(M122=DATA!$C$40),DATA!$C$42))</f>
        <v>0</v>
      </c>
      <c r="AB122" s="86" t="b">
        <f>IF(AND(N122=DATA!$D$40),DATA!$D$43,IF(AND(N122=DATA!$C$40),DATA!$C$43))</f>
        <v>0</v>
      </c>
      <c r="AC122" s="87" t="b">
        <f>IF(AND(O122=DATA!$D$40),DATA!$D$44,IF(AND(O122=DATA!$C$40),DATA!$C$44))</f>
        <v>0</v>
      </c>
      <c r="AD122" s="88">
        <f ca="1">IF(AND(DATEDIF(P122,TODAY(),"D")&lt;365*3),DATA!$D$46,IF(AND(365*3&lt;=DATEDIF(P122,TODAY(),"D"), DATEDIF(P122,TODAY(),"D")&lt;365*5),DATA!$D$47,IF(AND(365*5&lt;=DATEDIF(P122,TODAY(),"D"), DATEDIF(P122,TODAY(),"D")&lt;365*10),DATA!$D$48,IF(AND(365*10&lt;DATEDIF(P122,TODAY(),"D")),DATA!$D$49))))</f>
        <v>0</v>
      </c>
      <c r="AE122" s="88">
        <f>_xlfn.IFNA(VLOOKUP(R122,DATA!$F$40:$G$85,2,0),10)</f>
        <v>10</v>
      </c>
      <c r="AF122" s="89">
        <f t="shared" ca="1" si="2"/>
        <v>10</v>
      </c>
      <c r="AG122" s="78" t="str">
        <f ca="1">IF(AND(AF122&gt;=DATA!$C$55),"A",IF(AND(DATA!$C$55&gt;AF122,AF122&gt;=DATA!$C$56),"B",IF(AND(DATA!$C$56&gt;AF122,AF122&gt;=DATA!$C$57),"C",IF(AND(AF122&lt;DATA!$C$57),"D"))))</f>
        <v>D</v>
      </c>
    </row>
    <row r="123" spans="1:33" s="53" customFormat="1" x14ac:dyDescent="0.15">
      <c r="A123" s="49" t="s">
        <v>551</v>
      </c>
      <c r="B123" s="47" t="s">
        <v>30</v>
      </c>
      <c r="C123" s="61" t="s">
        <v>771</v>
      </c>
      <c r="D123" s="47"/>
      <c r="E123" s="49">
        <v>304</v>
      </c>
      <c r="F123" s="49"/>
      <c r="G123" s="55" t="s">
        <v>197</v>
      </c>
      <c r="H123" s="49" t="s">
        <v>198</v>
      </c>
      <c r="I123" s="50">
        <v>6000</v>
      </c>
      <c r="J123" s="47"/>
      <c r="K123" s="49" t="s">
        <v>137</v>
      </c>
      <c r="L123" s="8"/>
      <c r="M123" s="8"/>
      <c r="N123" s="8"/>
      <c r="O123" s="11"/>
      <c r="P123" s="60"/>
      <c r="Q123" s="12" t="s">
        <v>772</v>
      </c>
      <c r="R123" s="12"/>
      <c r="S123" s="62"/>
      <c r="T123" s="49" t="s">
        <v>148</v>
      </c>
      <c r="U123" s="51">
        <v>1</v>
      </c>
      <c r="V123" s="52">
        <v>300600</v>
      </c>
      <c r="W123" s="52">
        <f t="shared" si="3"/>
        <v>300600</v>
      </c>
      <c r="Y123"/>
      <c r="Z123" s="86" t="b">
        <f>IF(AND(L123=DATA!$D$40),DATA!$D$41,IF(AND(L123=DATA!$C$40),DATA!$C$41))</f>
        <v>0</v>
      </c>
      <c r="AA123" s="86" t="b">
        <f>IF(AND(M123=DATA!$D$40),DATA!$D$42,IF(AND(M123=DATA!$C$40),DATA!$C$42))</f>
        <v>0</v>
      </c>
      <c r="AB123" s="86" t="b">
        <f>IF(AND(N123=DATA!$D$40),DATA!$D$43,IF(AND(N123=DATA!$C$40),DATA!$C$43))</f>
        <v>0</v>
      </c>
      <c r="AC123" s="87" t="b">
        <f>IF(AND(O123=DATA!$D$40),DATA!$D$44,IF(AND(O123=DATA!$C$40),DATA!$C$44))</f>
        <v>0</v>
      </c>
      <c r="AD123" s="88">
        <f ca="1">IF(AND(DATEDIF(P123,TODAY(),"D")&lt;365*3),DATA!$D$46,IF(AND(365*3&lt;=DATEDIF(P123,TODAY(),"D"), DATEDIF(P123,TODAY(),"D")&lt;365*5),DATA!$D$47,IF(AND(365*5&lt;=DATEDIF(P123,TODAY(),"D"), DATEDIF(P123,TODAY(),"D")&lt;365*10),DATA!$D$48,IF(AND(365*10&lt;DATEDIF(P123,TODAY(),"D")),DATA!$D$49))))</f>
        <v>0</v>
      </c>
      <c r="AE123" s="88">
        <f>_xlfn.IFNA(VLOOKUP(R123,DATA!$F$40:$G$85,2,0),10)</f>
        <v>10</v>
      </c>
      <c r="AF123" s="89">
        <f t="shared" ca="1" si="2"/>
        <v>10</v>
      </c>
      <c r="AG123" s="78" t="str">
        <f ca="1">IF(AND(AF123&gt;=DATA!$C$55),"A",IF(AND(DATA!$C$55&gt;AF123,AF123&gt;=DATA!$C$56),"B",IF(AND(DATA!$C$56&gt;AF123,AF123&gt;=DATA!$C$57),"C",IF(AND(AF123&lt;DATA!$C$57),"D"))))</f>
        <v>D</v>
      </c>
    </row>
    <row r="124" spans="1:33" x14ac:dyDescent="0.15">
      <c r="A124" s="20" t="s">
        <v>551</v>
      </c>
      <c r="B124" s="18" t="s">
        <v>30</v>
      </c>
      <c r="C124" s="5" t="s">
        <v>38</v>
      </c>
      <c r="D124" s="18"/>
      <c r="E124" s="20">
        <v>304</v>
      </c>
      <c r="F124" s="20"/>
      <c r="G124" s="25" t="s">
        <v>199</v>
      </c>
      <c r="H124" s="20" t="s">
        <v>200</v>
      </c>
      <c r="I124" s="21">
        <v>6000</v>
      </c>
      <c r="J124" s="18"/>
      <c r="K124" s="20" t="s">
        <v>137</v>
      </c>
      <c r="L124" s="8"/>
      <c r="M124" s="8"/>
      <c r="N124" s="8"/>
      <c r="O124" s="11"/>
      <c r="P124" s="60"/>
      <c r="Q124" s="12" t="s">
        <v>772</v>
      </c>
      <c r="R124" s="12"/>
      <c r="S124" s="62"/>
      <c r="T124" s="20" t="s">
        <v>126</v>
      </c>
      <c r="U124" s="28">
        <v>3</v>
      </c>
      <c r="V124" s="24">
        <v>3500</v>
      </c>
      <c r="W124" s="24">
        <f t="shared" si="3"/>
        <v>10500</v>
      </c>
      <c r="Z124" s="86" t="b">
        <f>IF(AND(L124=DATA!$D$40),DATA!$D$41,IF(AND(L124=DATA!$C$40),DATA!$C$41))</f>
        <v>0</v>
      </c>
      <c r="AA124" s="86" t="b">
        <f>IF(AND(M124=DATA!$D$40),DATA!$D$42,IF(AND(M124=DATA!$C$40),DATA!$C$42))</f>
        <v>0</v>
      </c>
      <c r="AB124" s="86" t="b">
        <f>IF(AND(N124=DATA!$D$40),DATA!$D$43,IF(AND(N124=DATA!$C$40),DATA!$C$43))</f>
        <v>0</v>
      </c>
      <c r="AC124" s="87" t="b">
        <f>IF(AND(O124=DATA!$D$40),DATA!$D$44,IF(AND(O124=DATA!$C$40),DATA!$C$44))</f>
        <v>0</v>
      </c>
      <c r="AD124" s="88">
        <f ca="1">IF(AND(DATEDIF(P124,TODAY(),"D")&lt;365*3),DATA!$D$46,IF(AND(365*3&lt;=DATEDIF(P124,TODAY(),"D"), DATEDIF(P124,TODAY(),"D")&lt;365*5),DATA!$D$47,IF(AND(365*5&lt;=DATEDIF(P124,TODAY(),"D"), DATEDIF(P124,TODAY(),"D")&lt;365*10),DATA!$D$48,IF(AND(365*10&lt;DATEDIF(P124,TODAY(),"D")),DATA!$D$49))))</f>
        <v>0</v>
      </c>
      <c r="AE124" s="88">
        <f>_xlfn.IFNA(VLOOKUP(R124,DATA!$F$40:$G$85,2,0),10)</f>
        <v>10</v>
      </c>
      <c r="AF124" s="89">
        <f t="shared" ca="1" si="2"/>
        <v>10</v>
      </c>
      <c r="AG124" s="78" t="str">
        <f ca="1">IF(AND(AF124&gt;=DATA!$C$55),"A",IF(AND(DATA!$C$55&gt;AF124,AF124&gt;=DATA!$C$56),"B",IF(AND(DATA!$C$56&gt;AF124,AF124&gt;=DATA!$C$57),"C",IF(AND(AF124&lt;DATA!$C$57),"D"))))</f>
        <v>D</v>
      </c>
    </row>
    <row r="125" spans="1:33" x14ac:dyDescent="0.15">
      <c r="A125" s="20" t="s">
        <v>551</v>
      </c>
      <c r="B125" s="18" t="s">
        <v>30</v>
      </c>
      <c r="C125" s="5" t="s">
        <v>23</v>
      </c>
      <c r="D125" s="18"/>
      <c r="E125" s="20" t="s">
        <v>201</v>
      </c>
      <c r="F125" s="20"/>
      <c r="G125" s="25" t="s">
        <v>202</v>
      </c>
      <c r="H125" s="20" t="s">
        <v>203</v>
      </c>
      <c r="I125" s="21">
        <v>6000</v>
      </c>
      <c r="J125" s="18"/>
      <c r="K125" s="20" t="s">
        <v>137</v>
      </c>
      <c r="L125" s="8"/>
      <c r="M125" s="8"/>
      <c r="N125" s="8"/>
      <c r="O125" s="11"/>
      <c r="P125" s="60"/>
      <c r="Q125" s="12" t="s">
        <v>772</v>
      </c>
      <c r="R125" s="12"/>
      <c r="S125" s="62"/>
      <c r="T125" s="20" t="s">
        <v>126</v>
      </c>
      <c r="U125" s="28">
        <v>1</v>
      </c>
      <c r="V125" s="24">
        <v>3490</v>
      </c>
      <c r="W125" s="24">
        <f t="shared" si="3"/>
        <v>3490</v>
      </c>
      <c r="Z125" s="86" t="b">
        <f>IF(AND(L125=DATA!$D$40),DATA!$D$41,IF(AND(L125=DATA!$C$40),DATA!$C$41))</f>
        <v>0</v>
      </c>
      <c r="AA125" s="86" t="b">
        <f>IF(AND(M125=DATA!$D$40),DATA!$D$42,IF(AND(M125=DATA!$C$40),DATA!$C$42))</f>
        <v>0</v>
      </c>
      <c r="AB125" s="86" t="b">
        <f>IF(AND(N125=DATA!$D$40),DATA!$D$43,IF(AND(N125=DATA!$C$40),DATA!$C$43))</f>
        <v>0</v>
      </c>
      <c r="AC125" s="87" t="b">
        <f>IF(AND(O125=DATA!$D$40),DATA!$D$44,IF(AND(O125=DATA!$C$40),DATA!$C$44))</f>
        <v>0</v>
      </c>
      <c r="AD125" s="88">
        <f ca="1">IF(AND(DATEDIF(P125,TODAY(),"D")&lt;365*3),DATA!$D$46,IF(AND(365*3&lt;=DATEDIF(P125,TODAY(),"D"), DATEDIF(P125,TODAY(),"D")&lt;365*5),DATA!$D$47,IF(AND(365*5&lt;=DATEDIF(P125,TODAY(),"D"), DATEDIF(P125,TODAY(),"D")&lt;365*10),DATA!$D$48,IF(AND(365*10&lt;DATEDIF(P125,TODAY(),"D")),DATA!$D$49))))</f>
        <v>0</v>
      </c>
      <c r="AE125" s="88">
        <f>_xlfn.IFNA(VLOOKUP(R125,DATA!$F$40:$G$85,2,0),10)</f>
        <v>10</v>
      </c>
      <c r="AF125" s="89">
        <f t="shared" ca="1" si="2"/>
        <v>10</v>
      </c>
      <c r="AG125" s="78" t="str">
        <f ca="1">IF(AND(AF125&gt;=DATA!$C$55),"A",IF(AND(DATA!$C$55&gt;AF125,AF125&gt;=DATA!$C$56),"B",IF(AND(DATA!$C$56&gt;AF125,AF125&gt;=DATA!$C$57),"C",IF(AND(AF125&lt;DATA!$C$57),"D"))))</f>
        <v>D</v>
      </c>
    </row>
    <row r="126" spans="1:33" s="53" customFormat="1" x14ac:dyDescent="0.15">
      <c r="A126" s="49" t="s">
        <v>559</v>
      </c>
      <c r="B126" s="47" t="s">
        <v>14</v>
      </c>
      <c r="C126" s="61" t="s">
        <v>771</v>
      </c>
      <c r="D126" s="47"/>
      <c r="E126" s="49" t="s">
        <v>204</v>
      </c>
      <c r="F126" s="49"/>
      <c r="G126" s="55" t="s">
        <v>205</v>
      </c>
      <c r="H126" s="49" t="s">
        <v>145</v>
      </c>
      <c r="I126" s="50">
        <v>6000</v>
      </c>
      <c r="J126" s="47"/>
      <c r="K126" s="49" t="s">
        <v>137</v>
      </c>
      <c r="L126" s="8"/>
      <c r="M126" s="8"/>
      <c r="N126" s="8"/>
      <c r="O126" s="11"/>
      <c r="P126" s="60"/>
      <c r="Q126" s="12" t="s">
        <v>772</v>
      </c>
      <c r="R126" s="12"/>
      <c r="S126" s="62"/>
      <c r="T126" s="49" t="s">
        <v>112</v>
      </c>
      <c r="U126" s="51">
        <v>1</v>
      </c>
      <c r="V126" s="52">
        <v>404800</v>
      </c>
      <c r="W126" s="52">
        <f t="shared" si="3"/>
        <v>404800</v>
      </c>
      <c r="Y126"/>
      <c r="Z126" s="86" t="b">
        <f>IF(AND(L126=DATA!$D$40),DATA!$D$41,IF(AND(L126=DATA!$C$40),DATA!$C$41))</f>
        <v>0</v>
      </c>
      <c r="AA126" s="86" t="b">
        <f>IF(AND(M126=DATA!$D$40),DATA!$D$42,IF(AND(M126=DATA!$C$40),DATA!$C$42))</f>
        <v>0</v>
      </c>
      <c r="AB126" s="86" t="b">
        <f>IF(AND(N126=DATA!$D$40),DATA!$D$43,IF(AND(N126=DATA!$C$40),DATA!$C$43))</f>
        <v>0</v>
      </c>
      <c r="AC126" s="87" t="b">
        <f>IF(AND(O126=DATA!$D$40),DATA!$D$44,IF(AND(O126=DATA!$C$40),DATA!$C$44))</f>
        <v>0</v>
      </c>
      <c r="AD126" s="88">
        <f ca="1">IF(AND(DATEDIF(P126,TODAY(),"D")&lt;365*3),DATA!$D$46,IF(AND(365*3&lt;=DATEDIF(P126,TODAY(),"D"), DATEDIF(P126,TODAY(),"D")&lt;365*5),DATA!$D$47,IF(AND(365*5&lt;=DATEDIF(P126,TODAY(),"D"), DATEDIF(P126,TODAY(),"D")&lt;365*10),DATA!$D$48,IF(AND(365*10&lt;DATEDIF(P126,TODAY(),"D")),DATA!$D$49))))</f>
        <v>0</v>
      </c>
      <c r="AE126" s="88">
        <f>_xlfn.IFNA(VLOOKUP(R126,DATA!$F$40:$G$85,2,0),10)</f>
        <v>10</v>
      </c>
      <c r="AF126" s="89">
        <f t="shared" ca="1" si="2"/>
        <v>10</v>
      </c>
      <c r="AG126" s="78" t="str">
        <f ca="1">IF(AND(AF126&gt;=DATA!$C$55),"A",IF(AND(DATA!$C$55&gt;AF126,AF126&gt;=DATA!$C$56),"B",IF(AND(DATA!$C$56&gt;AF126,AF126&gt;=DATA!$C$57),"C",IF(AND(AF126&lt;DATA!$C$57),"D"))))</f>
        <v>D</v>
      </c>
    </row>
    <row r="127" spans="1:33" s="53" customFormat="1" x14ac:dyDescent="0.15">
      <c r="A127" s="49" t="s">
        <v>551</v>
      </c>
      <c r="B127" s="47" t="s">
        <v>22</v>
      </c>
      <c r="C127" s="61" t="s">
        <v>771</v>
      </c>
      <c r="D127" s="47"/>
      <c r="E127" s="49" t="s">
        <v>206</v>
      </c>
      <c r="F127" s="49"/>
      <c r="G127" s="55" t="s">
        <v>207</v>
      </c>
      <c r="H127" s="49" t="s">
        <v>208</v>
      </c>
      <c r="I127" s="50">
        <v>6000</v>
      </c>
      <c r="J127" s="47"/>
      <c r="K127" s="49" t="s">
        <v>137</v>
      </c>
      <c r="L127" s="8"/>
      <c r="M127" s="8"/>
      <c r="N127" s="8"/>
      <c r="O127" s="11"/>
      <c r="P127" s="60"/>
      <c r="Q127" s="12" t="s">
        <v>772</v>
      </c>
      <c r="R127" s="12"/>
      <c r="S127" s="62"/>
      <c r="T127" s="49" t="s">
        <v>121</v>
      </c>
      <c r="U127" s="51">
        <v>1</v>
      </c>
      <c r="V127" s="52">
        <v>2350</v>
      </c>
      <c r="W127" s="52">
        <f t="shared" si="3"/>
        <v>2350</v>
      </c>
      <c r="Y127"/>
      <c r="Z127" s="86" t="b">
        <f>IF(AND(L127=DATA!$D$40),DATA!$D$41,IF(AND(L127=DATA!$C$40),DATA!$C$41))</f>
        <v>0</v>
      </c>
      <c r="AA127" s="86" t="b">
        <f>IF(AND(M127=DATA!$D$40),DATA!$D$42,IF(AND(M127=DATA!$C$40),DATA!$C$42))</f>
        <v>0</v>
      </c>
      <c r="AB127" s="86" t="b">
        <f>IF(AND(N127=DATA!$D$40),DATA!$D$43,IF(AND(N127=DATA!$C$40),DATA!$C$43))</f>
        <v>0</v>
      </c>
      <c r="AC127" s="87" t="b">
        <f>IF(AND(O127=DATA!$D$40),DATA!$D$44,IF(AND(O127=DATA!$C$40),DATA!$C$44))</f>
        <v>0</v>
      </c>
      <c r="AD127" s="88">
        <f ca="1">IF(AND(DATEDIF(P127,TODAY(),"D")&lt;365*3),DATA!$D$46,IF(AND(365*3&lt;=DATEDIF(P127,TODAY(),"D"), DATEDIF(P127,TODAY(),"D")&lt;365*5),DATA!$D$47,IF(AND(365*5&lt;=DATEDIF(P127,TODAY(),"D"), DATEDIF(P127,TODAY(),"D")&lt;365*10),DATA!$D$48,IF(AND(365*10&lt;DATEDIF(P127,TODAY(),"D")),DATA!$D$49))))</f>
        <v>0</v>
      </c>
      <c r="AE127" s="88">
        <f>_xlfn.IFNA(VLOOKUP(R127,DATA!$F$40:$G$85,2,0),10)</f>
        <v>10</v>
      </c>
      <c r="AF127" s="89">
        <f t="shared" ca="1" si="2"/>
        <v>10</v>
      </c>
      <c r="AG127" s="78" t="str">
        <f ca="1">IF(AND(AF127&gt;=DATA!$C$55),"A",IF(AND(DATA!$C$55&gt;AF127,AF127&gt;=DATA!$C$56),"B",IF(AND(DATA!$C$56&gt;AF127,AF127&gt;=DATA!$C$57),"C",IF(AND(AF127&lt;DATA!$C$57),"D"))))</f>
        <v>D</v>
      </c>
    </row>
    <row r="128" spans="1:33" x14ac:dyDescent="0.15">
      <c r="A128" s="20" t="s">
        <v>551</v>
      </c>
      <c r="B128" s="18" t="s">
        <v>30</v>
      </c>
      <c r="C128" s="5" t="s">
        <v>31</v>
      </c>
      <c r="D128" s="18"/>
      <c r="E128" s="20" t="s">
        <v>206</v>
      </c>
      <c r="F128" s="20"/>
      <c r="G128" s="25" t="s">
        <v>209</v>
      </c>
      <c r="H128" s="20" t="s">
        <v>210</v>
      </c>
      <c r="I128" s="21">
        <v>6000</v>
      </c>
      <c r="J128" s="18"/>
      <c r="K128" s="20" t="s">
        <v>137</v>
      </c>
      <c r="L128" s="8"/>
      <c r="M128" s="8"/>
      <c r="N128" s="8"/>
      <c r="O128" s="11"/>
      <c r="P128" s="60"/>
      <c r="Q128" s="12" t="s">
        <v>772</v>
      </c>
      <c r="R128" s="12"/>
      <c r="S128" s="62"/>
      <c r="T128" s="20" t="s">
        <v>121</v>
      </c>
      <c r="U128" s="28">
        <v>1</v>
      </c>
      <c r="V128" s="24">
        <v>5440</v>
      </c>
      <c r="W128" s="24">
        <f t="shared" si="3"/>
        <v>5440</v>
      </c>
      <c r="Z128" s="86" t="b">
        <f>IF(AND(L128=DATA!$D$40),DATA!$D$41,IF(AND(L128=DATA!$C$40),DATA!$C$41))</f>
        <v>0</v>
      </c>
      <c r="AA128" s="86" t="b">
        <f>IF(AND(M128=DATA!$D$40),DATA!$D$42,IF(AND(M128=DATA!$C$40),DATA!$C$42))</f>
        <v>0</v>
      </c>
      <c r="AB128" s="86" t="b">
        <f>IF(AND(N128=DATA!$D$40),DATA!$D$43,IF(AND(N128=DATA!$C$40),DATA!$C$43))</f>
        <v>0</v>
      </c>
      <c r="AC128" s="87" t="b">
        <f>IF(AND(O128=DATA!$D$40),DATA!$D$44,IF(AND(O128=DATA!$C$40),DATA!$C$44))</f>
        <v>0</v>
      </c>
      <c r="AD128" s="88">
        <f ca="1">IF(AND(DATEDIF(P128,TODAY(),"D")&lt;365*3),DATA!$D$46,IF(AND(365*3&lt;=DATEDIF(P128,TODAY(),"D"), DATEDIF(P128,TODAY(),"D")&lt;365*5),DATA!$D$47,IF(AND(365*5&lt;=DATEDIF(P128,TODAY(),"D"), DATEDIF(P128,TODAY(),"D")&lt;365*10),DATA!$D$48,IF(AND(365*10&lt;DATEDIF(P128,TODAY(),"D")),DATA!$D$49))))</f>
        <v>0</v>
      </c>
      <c r="AE128" s="88">
        <f>_xlfn.IFNA(VLOOKUP(R128,DATA!$F$40:$G$85,2,0),10)</f>
        <v>10</v>
      </c>
      <c r="AF128" s="89">
        <f t="shared" ca="1" si="2"/>
        <v>10</v>
      </c>
      <c r="AG128" s="78" t="str">
        <f ca="1">IF(AND(AF128&gt;=DATA!$C$55),"A",IF(AND(DATA!$C$55&gt;AF128,AF128&gt;=DATA!$C$56),"B",IF(AND(DATA!$C$56&gt;AF128,AF128&gt;=DATA!$C$57),"C",IF(AND(AF128&lt;DATA!$C$57),"D"))))</f>
        <v>D</v>
      </c>
    </row>
    <row r="129" spans="1:33" x14ac:dyDescent="0.15">
      <c r="A129" s="20" t="s">
        <v>560</v>
      </c>
      <c r="B129" s="18" t="s">
        <v>22</v>
      </c>
      <c r="C129" s="5" t="s">
        <v>31</v>
      </c>
      <c r="D129" s="18"/>
      <c r="E129" s="20" t="s">
        <v>211</v>
      </c>
      <c r="F129" s="20"/>
      <c r="G129" s="25" t="s">
        <v>212</v>
      </c>
      <c r="H129" s="20" t="s">
        <v>213</v>
      </c>
      <c r="I129" s="21">
        <v>6000</v>
      </c>
      <c r="J129" s="18"/>
      <c r="K129" s="20" t="s">
        <v>137</v>
      </c>
      <c r="L129" s="8"/>
      <c r="M129" s="8"/>
      <c r="N129" s="8"/>
      <c r="O129" s="11"/>
      <c r="P129" s="60"/>
      <c r="Q129" s="12" t="s">
        <v>772</v>
      </c>
      <c r="R129" s="12"/>
      <c r="S129" s="62"/>
      <c r="T129" s="20" t="s">
        <v>117</v>
      </c>
      <c r="U129" s="28">
        <v>1</v>
      </c>
      <c r="V129" s="24">
        <v>5650</v>
      </c>
      <c r="W129" s="24">
        <f t="shared" si="3"/>
        <v>5650</v>
      </c>
      <c r="Z129" s="86" t="b">
        <f>IF(AND(L129=DATA!$D$40),DATA!$D$41,IF(AND(L129=DATA!$C$40),DATA!$C$41))</f>
        <v>0</v>
      </c>
      <c r="AA129" s="86" t="b">
        <f>IF(AND(M129=DATA!$D$40),DATA!$D$42,IF(AND(M129=DATA!$C$40),DATA!$C$42))</f>
        <v>0</v>
      </c>
      <c r="AB129" s="86" t="b">
        <f>IF(AND(N129=DATA!$D$40),DATA!$D$43,IF(AND(N129=DATA!$C$40),DATA!$C$43))</f>
        <v>0</v>
      </c>
      <c r="AC129" s="87" t="b">
        <f>IF(AND(O129=DATA!$D$40),DATA!$D$44,IF(AND(O129=DATA!$C$40),DATA!$C$44))</f>
        <v>0</v>
      </c>
      <c r="AD129" s="88">
        <f ca="1">IF(AND(DATEDIF(P129,TODAY(),"D")&lt;365*3),DATA!$D$46,IF(AND(365*3&lt;=DATEDIF(P129,TODAY(),"D"), DATEDIF(P129,TODAY(),"D")&lt;365*5),DATA!$D$47,IF(AND(365*5&lt;=DATEDIF(P129,TODAY(),"D"), DATEDIF(P129,TODAY(),"D")&lt;365*10),DATA!$D$48,IF(AND(365*10&lt;DATEDIF(P129,TODAY(),"D")),DATA!$D$49))))</f>
        <v>0</v>
      </c>
      <c r="AE129" s="88">
        <f>_xlfn.IFNA(VLOOKUP(R129,DATA!$F$40:$G$85,2,0),10)</f>
        <v>10</v>
      </c>
      <c r="AF129" s="89">
        <f t="shared" ca="1" si="2"/>
        <v>10</v>
      </c>
      <c r="AG129" s="78" t="str">
        <f ca="1">IF(AND(AF129&gt;=DATA!$C$55),"A",IF(AND(DATA!$C$55&gt;AF129,AF129&gt;=DATA!$C$56),"B",IF(AND(DATA!$C$56&gt;AF129,AF129&gt;=DATA!$C$57),"C",IF(AND(AF129&lt;DATA!$C$57),"D"))))</f>
        <v>D</v>
      </c>
    </row>
    <row r="130" spans="1:33" x14ac:dyDescent="0.15">
      <c r="A130" s="20" t="s">
        <v>551</v>
      </c>
      <c r="B130" s="18" t="s">
        <v>22</v>
      </c>
      <c r="C130" s="5" t="s">
        <v>23</v>
      </c>
      <c r="D130" s="18"/>
      <c r="E130" s="20" t="s">
        <v>206</v>
      </c>
      <c r="F130" s="20"/>
      <c r="G130" s="25" t="s">
        <v>214</v>
      </c>
      <c r="H130" s="20" t="s">
        <v>215</v>
      </c>
      <c r="I130" s="21">
        <v>6000</v>
      </c>
      <c r="J130" s="18"/>
      <c r="K130" s="20" t="s">
        <v>137</v>
      </c>
      <c r="L130" s="8"/>
      <c r="M130" s="8"/>
      <c r="N130" s="8"/>
      <c r="O130" s="11"/>
      <c r="P130" s="60"/>
      <c r="Q130" s="12" t="s">
        <v>772</v>
      </c>
      <c r="R130" s="12"/>
      <c r="S130" s="62"/>
      <c r="T130" s="20" t="s">
        <v>126</v>
      </c>
      <c r="U130" s="28">
        <v>2</v>
      </c>
      <c r="V130" s="24">
        <v>5540</v>
      </c>
      <c r="W130" s="24">
        <f t="shared" si="3"/>
        <v>11080</v>
      </c>
      <c r="Z130" s="86" t="b">
        <f>IF(AND(L130=DATA!$D$40),DATA!$D$41,IF(AND(L130=DATA!$C$40),DATA!$C$41))</f>
        <v>0</v>
      </c>
      <c r="AA130" s="86" t="b">
        <f>IF(AND(M130=DATA!$D$40),DATA!$D$42,IF(AND(M130=DATA!$C$40),DATA!$C$42))</f>
        <v>0</v>
      </c>
      <c r="AB130" s="86" t="b">
        <f>IF(AND(N130=DATA!$D$40),DATA!$D$43,IF(AND(N130=DATA!$C$40),DATA!$C$43))</f>
        <v>0</v>
      </c>
      <c r="AC130" s="87" t="b">
        <f>IF(AND(O130=DATA!$D$40),DATA!$D$44,IF(AND(O130=DATA!$C$40),DATA!$C$44))</f>
        <v>0</v>
      </c>
      <c r="AD130" s="88">
        <f ca="1">IF(AND(DATEDIF(P130,TODAY(),"D")&lt;365*3),DATA!$D$46,IF(AND(365*3&lt;=DATEDIF(P130,TODAY(),"D"), DATEDIF(P130,TODAY(),"D")&lt;365*5),DATA!$D$47,IF(AND(365*5&lt;=DATEDIF(P130,TODAY(),"D"), DATEDIF(P130,TODAY(),"D")&lt;365*10),DATA!$D$48,IF(AND(365*10&lt;DATEDIF(P130,TODAY(),"D")),DATA!$D$49))))</f>
        <v>0</v>
      </c>
      <c r="AE130" s="88">
        <f>_xlfn.IFNA(VLOOKUP(R130,DATA!$F$40:$G$85,2,0),10)</f>
        <v>10</v>
      </c>
      <c r="AF130" s="89">
        <f t="shared" ca="1" si="2"/>
        <v>10</v>
      </c>
      <c r="AG130" s="78" t="str">
        <f ca="1">IF(AND(AF130&gt;=DATA!$C$55),"A",IF(AND(DATA!$C$55&gt;AF130,AF130&gt;=DATA!$C$56),"B",IF(AND(DATA!$C$56&gt;AF130,AF130&gt;=DATA!$C$57),"C",IF(AND(AF130&lt;DATA!$C$57),"D"))))</f>
        <v>D</v>
      </c>
    </row>
    <row r="131" spans="1:33" x14ac:dyDescent="0.15">
      <c r="A131" s="20" t="s">
        <v>559</v>
      </c>
      <c r="B131" s="18" t="s">
        <v>22</v>
      </c>
      <c r="C131" s="5" t="s">
        <v>31</v>
      </c>
      <c r="D131" s="18"/>
      <c r="E131" s="20" t="s">
        <v>206</v>
      </c>
      <c r="F131" s="20"/>
      <c r="G131" s="25" t="s">
        <v>216</v>
      </c>
      <c r="H131" s="20" t="s">
        <v>210</v>
      </c>
      <c r="I131" s="21">
        <v>6000</v>
      </c>
      <c r="J131" s="18"/>
      <c r="K131" s="20" t="s">
        <v>137</v>
      </c>
      <c r="L131" s="8"/>
      <c r="M131" s="8"/>
      <c r="N131" s="8"/>
      <c r="O131" s="11"/>
      <c r="P131" s="60"/>
      <c r="Q131" s="12" t="s">
        <v>772</v>
      </c>
      <c r="R131" s="12"/>
      <c r="S131" s="62"/>
      <c r="T131" s="20" t="s">
        <v>121</v>
      </c>
      <c r="U131" s="28">
        <v>1</v>
      </c>
      <c r="V131" s="24">
        <v>4740</v>
      </c>
      <c r="W131" s="24">
        <f t="shared" si="3"/>
        <v>4740</v>
      </c>
      <c r="Z131" s="86" t="b">
        <f>IF(AND(L131=DATA!$D$40),DATA!$D$41,IF(AND(L131=DATA!$C$40),DATA!$C$41))</f>
        <v>0</v>
      </c>
      <c r="AA131" s="86" t="b">
        <f>IF(AND(M131=DATA!$D$40),DATA!$D$42,IF(AND(M131=DATA!$C$40),DATA!$C$42))</f>
        <v>0</v>
      </c>
      <c r="AB131" s="86" t="b">
        <f>IF(AND(N131=DATA!$D$40),DATA!$D$43,IF(AND(N131=DATA!$C$40),DATA!$C$43))</f>
        <v>0</v>
      </c>
      <c r="AC131" s="87" t="b">
        <f>IF(AND(O131=DATA!$D$40),DATA!$D$44,IF(AND(O131=DATA!$C$40),DATA!$C$44))</f>
        <v>0</v>
      </c>
      <c r="AD131" s="88">
        <f ca="1">IF(AND(DATEDIF(P131,TODAY(),"D")&lt;365*3),DATA!$D$46,IF(AND(365*3&lt;=DATEDIF(P131,TODAY(),"D"), DATEDIF(P131,TODAY(),"D")&lt;365*5),DATA!$D$47,IF(AND(365*5&lt;=DATEDIF(P131,TODAY(),"D"), DATEDIF(P131,TODAY(),"D")&lt;365*10),DATA!$D$48,IF(AND(365*10&lt;DATEDIF(P131,TODAY(),"D")),DATA!$D$49))))</f>
        <v>0</v>
      </c>
      <c r="AE131" s="88">
        <f>_xlfn.IFNA(VLOOKUP(R131,DATA!$F$40:$G$85,2,0),10)</f>
        <v>10</v>
      </c>
      <c r="AF131" s="89">
        <f t="shared" ca="1" si="2"/>
        <v>10</v>
      </c>
      <c r="AG131" s="78" t="str">
        <f ca="1">IF(AND(AF131&gt;=DATA!$C$55),"A",IF(AND(DATA!$C$55&gt;AF131,AF131&gt;=DATA!$C$56),"B",IF(AND(DATA!$C$56&gt;AF131,AF131&gt;=DATA!$C$57),"C",IF(AND(AF131&lt;DATA!$C$57),"D"))))</f>
        <v>D</v>
      </c>
    </row>
    <row r="132" spans="1:33" x14ac:dyDescent="0.15">
      <c r="A132" s="20" t="s">
        <v>551</v>
      </c>
      <c r="B132" s="18" t="s">
        <v>14</v>
      </c>
      <c r="C132" s="5" t="s">
        <v>38</v>
      </c>
      <c r="D132" s="18"/>
      <c r="E132" s="20" t="s">
        <v>211</v>
      </c>
      <c r="F132" s="20"/>
      <c r="G132" s="25" t="s">
        <v>217</v>
      </c>
      <c r="H132" s="20" t="s">
        <v>218</v>
      </c>
      <c r="I132" s="21">
        <v>6000</v>
      </c>
      <c r="J132" s="18"/>
      <c r="K132" s="20" t="s">
        <v>137</v>
      </c>
      <c r="L132" s="8"/>
      <c r="M132" s="8"/>
      <c r="N132" s="8"/>
      <c r="O132" s="11"/>
      <c r="P132" s="60"/>
      <c r="Q132" s="12" t="s">
        <v>772</v>
      </c>
      <c r="R132" s="12"/>
      <c r="S132" s="62"/>
      <c r="T132" s="20" t="s">
        <v>126</v>
      </c>
      <c r="U132" s="28">
        <v>20</v>
      </c>
      <c r="V132" s="24">
        <v>5540</v>
      </c>
      <c r="W132" s="24">
        <f t="shared" si="3"/>
        <v>110800</v>
      </c>
      <c r="Z132" s="86" t="b">
        <f>IF(AND(L132=DATA!$D$40),DATA!$D$41,IF(AND(L132=DATA!$C$40),DATA!$C$41))</f>
        <v>0</v>
      </c>
      <c r="AA132" s="86" t="b">
        <f>IF(AND(M132=DATA!$D$40),DATA!$D$42,IF(AND(M132=DATA!$C$40),DATA!$C$42))</f>
        <v>0</v>
      </c>
      <c r="AB132" s="86" t="b">
        <f>IF(AND(N132=DATA!$D$40),DATA!$D$43,IF(AND(N132=DATA!$C$40),DATA!$C$43))</f>
        <v>0</v>
      </c>
      <c r="AC132" s="87" t="b">
        <f>IF(AND(O132=DATA!$D$40),DATA!$D$44,IF(AND(O132=DATA!$C$40),DATA!$C$44))</f>
        <v>0</v>
      </c>
      <c r="AD132" s="88">
        <f ca="1">IF(AND(DATEDIF(P132,TODAY(),"D")&lt;365*3),DATA!$D$46,IF(AND(365*3&lt;=DATEDIF(P132,TODAY(),"D"), DATEDIF(P132,TODAY(),"D")&lt;365*5),DATA!$D$47,IF(AND(365*5&lt;=DATEDIF(P132,TODAY(),"D"), DATEDIF(P132,TODAY(),"D")&lt;365*10),DATA!$D$48,IF(AND(365*10&lt;DATEDIF(P132,TODAY(),"D")),DATA!$D$49))))</f>
        <v>0</v>
      </c>
      <c r="AE132" s="88">
        <f>_xlfn.IFNA(VLOOKUP(R132,DATA!$F$40:$G$85,2,0),10)</f>
        <v>10</v>
      </c>
      <c r="AF132" s="89">
        <f t="shared" ca="1" si="2"/>
        <v>10</v>
      </c>
      <c r="AG132" s="78" t="str">
        <f ca="1">IF(AND(AF132&gt;=DATA!$C$55),"A",IF(AND(DATA!$C$55&gt;AF132,AF132&gt;=DATA!$C$56),"B",IF(AND(DATA!$C$56&gt;AF132,AF132&gt;=DATA!$C$57),"C",IF(AND(AF132&lt;DATA!$C$57),"D"))))</f>
        <v>D</v>
      </c>
    </row>
    <row r="133" spans="1:33" x14ac:dyDescent="0.15">
      <c r="A133" s="20" t="s">
        <v>551</v>
      </c>
      <c r="B133" s="18" t="s">
        <v>22</v>
      </c>
      <c r="C133" s="5" t="s">
        <v>23</v>
      </c>
      <c r="D133" s="18"/>
      <c r="E133" s="20" t="s">
        <v>211</v>
      </c>
      <c r="F133" s="20"/>
      <c r="G133" s="25" t="s">
        <v>219</v>
      </c>
      <c r="H133" s="20" t="s">
        <v>220</v>
      </c>
      <c r="I133" s="21">
        <v>6000</v>
      </c>
      <c r="J133" s="18"/>
      <c r="K133" s="20" t="s">
        <v>141</v>
      </c>
      <c r="L133" s="8"/>
      <c r="M133" s="8"/>
      <c r="N133" s="8"/>
      <c r="O133" s="11"/>
      <c r="P133" s="60"/>
      <c r="Q133" s="12" t="s">
        <v>772</v>
      </c>
      <c r="R133" s="12"/>
      <c r="S133" s="62"/>
      <c r="T133" s="20" t="s">
        <v>121</v>
      </c>
      <c r="U133" s="28">
        <v>1</v>
      </c>
      <c r="V133" s="24">
        <v>4750</v>
      </c>
      <c r="W133" s="24">
        <f t="shared" si="3"/>
        <v>4750</v>
      </c>
      <c r="Z133" s="86" t="b">
        <f>IF(AND(L133=DATA!$D$40),DATA!$D$41,IF(AND(L133=DATA!$C$40),DATA!$C$41))</f>
        <v>0</v>
      </c>
      <c r="AA133" s="86" t="b">
        <f>IF(AND(M133=DATA!$D$40),DATA!$D$42,IF(AND(M133=DATA!$C$40),DATA!$C$42))</f>
        <v>0</v>
      </c>
      <c r="AB133" s="86" t="b">
        <f>IF(AND(N133=DATA!$D$40),DATA!$D$43,IF(AND(N133=DATA!$C$40),DATA!$C$43))</f>
        <v>0</v>
      </c>
      <c r="AC133" s="87" t="b">
        <f>IF(AND(O133=DATA!$D$40),DATA!$D$44,IF(AND(O133=DATA!$C$40),DATA!$C$44))</f>
        <v>0</v>
      </c>
      <c r="AD133" s="88">
        <f ca="1">IF(AND(DATEDIF(P133,TODAY(),"D")&lt;365*3),DATA!$D$46,IF(AND(365*3&lt;=DATEDIF(P133,TODAY(),"D"), DATEDIF(P133,TODAY(),"D")&lt;365*5),DATA!$D$47,IF(AND(365*5&lt;=DATEDIF(P133,TODAY(),"D"), DATEDIF(P133,TODAY(),"D")&lt;365*10),DATA!$D$48,IF(AND(365*10&lt;DATEDIF(P133,TODAY(),"D")),DATA!$D$49))))</f>
        <v>0</v>
      </c>
      <c r="AE133" s="88">
        <f>_xlfn.IFNA(VLOOKUP(R133,DATA!$F$40:$G$85,2,0),10)</f>
        <v>10</v>
      </c>
      <c r="AF133" s="89">
        <f t="shared" ca="1" si="2"/>
        <v>10</v>
      </c>
      <c r="AG133" s="78" t="str">
        <f ca="1">IF(AND(AF133&gt;=DATA!$C$55),"A",IF(AND(DATA!$C$55&gt;AF133,AF133&gt;=DATA!$C$56),"B",IF(AND(DATA!$C$56&gt;AF133,AF133&gt;=DATA!$C$57),"C",IF(AND(AF133&lt;DATA!$C$57),"D"))))</f>
        <v>D</v>
      </c>
    </row>
    <row r="134" spans="1:33" x14ac:dyDescent="0.15">
      <c r="A134" s="20" t="s">
        <v>551</v>
      </c>
      <c r="B134" s="18" t="s">
        <v>22</v>
      </c>
      <c r="C134" s="5" t="s">
        <v>23</v>
      </c>
      <c r="D134" s="18"/>
      <c r="E134" s="20" t="s">
        <v>206</v>
      </c>
      <c r="F134" s="20"/>
      <c r="G134" s="25" t="s">
        <v>221</v>
      </c>
      <c r="H134" s="20" t="s">
        <v>222</v>
      </c>
      <c r="I134" s="21">
        <v>6000</v>
      </c>
      <c r="J134" s="18"/>
      <c r="K134" s="20" t="s">
        <v>137</v>
      </c>
      <c r="L134" s="8"/>
      <c r="M134" s="8"/>
      <c r="N134" s="8"/>
      <c r="O134" s="11"/>
      <c r="P134" s="60"/>
      <c r="Q134" s="12" t="s">
        <v>772</v>
      </c>
      <c r="R134" s="12"/>
      <c r="S134" s="62"/>
      <c r="T134" s="20" t="s">
        <v>121</v>
      </c>
      <c r="U134" s="28">
        <v>1</v>
      </c>
      <c r="V134" s="24">
        <v>5540</v>
      </c>
      <c r="W134" s="24">
        <f t="shared" si="3"/>
        <v>5540</v>
      </c>
      <c r="Z134" s="86" t="b">
        <f>IF(AND(L134=DATA!$D$40),DATA!$D$41,IF(AND(L134=DATA!$C$40),DATA!$C$41))</f>
        <v>0</v>
      </c>
      <c r="AA134" s="86" t="b">
        <f>IF(AND(M134=DATA!$D$40),DATA!$D$42,IF(AND(M134=DATA!$C$40),DATA!$C$42))</f>
        <v>0</v>
      </c>
      <c r="AB134" s="86" t="b">
        <f>IF(AND(N134=DATA!$D$40),DATA!$D$43,IF(AND(N134=DATA!$C$40),DATA!$C$43))</f>
        <v>0</v>
      </c>
      <c r="AC134" s="87" t="b">
        <f>IF(AND(O134=DATA!$D$40),DATA!$D$44,IF(AND(O134=DATA!$C$40),DATA!$C$44))</f>
        <v>0</v>
      </c>
      <c r="AD134" s="88">
        <f ca="1">IF(AND(DATEDIF(P134,TODAY(),"D")&lt;365*3),DATA!$D$46,IF(AND(365*3&lt;=DATEDIF(P134,TODAY(),"D"), DATEDIF(P134,TODAY(),"D")&lt;365*5),DATA!$D$47,IF(AND(365*5&lt;=DATEDIF(P134,TODAY(),"D"), DATEDIF(P134,TODAY(),"D")&lt;365*10),DATA!$D$48,IF(AND(365*10&lt;DATEDIF(P134,TODAY(),"D")),DATA!$D$49))))</f>
        <v>0</v>
      </c>
      <c r="AE134" s="88">
        <f>_xlfn.IFNA(VLOOKUP(R134,DATA!$F$40:$G$85,2,0),10)</f>
        <v>10</v>
      </c>
      <c r="AF134" s="89">
        <f t="shared" ca="1" si="2"/>
        <v>10</v>
      </c>
      <c r="AG134" s="78" t="str">
        <f ca="1">IF(AND(AF134&gt;=DATA!$C$55),"A",IF(AND(DATA!$C$55&gt;AF134,AF134&gt;=DATA!$C$56),"B",IF(AND(DATA!$C$56&gt;AF134,AF134&gt;=DATA!$C$57),"C",IF(AND(AF134&lt;DATA!$C$57),"D"))))</f>
        <v>D</v>
      </c>
    </row>
    <row r="135" spans="1:33" s="53" customFormat="1" x14ac:dyDescent="0.15">
      <c r="A135" s="49" t="s">
        <v>551</v>
      </c>
      <c r="B135" s="47" t="s">
        <v>30</v>
      </c>
      <c r="C135" s="61" t="s">
        <v>771</v>
      </c>
      <c r="D135" s="47"/>
      <c r="E135" s="49" t="s">
        <v>223</v>
      </c>
      <c r="F135" s="49"/>
      <c r="G135" s="55" t="s">
        <v>224</v>
      </c>
      <c r="H135" s="49" t="s">
        <v>225</v>
      </c>
      <c r="I135" s="50">
        <v>6000</v>
      </c>
      <c r="J135" s="47"/>
      <c r="K135" s="49" t="s">
        <v>137</v>
      </c>
      <c r="L135" s="8"/>
      <c r="M135" s="8"/>
      <c r="N135" s="8"/>
      <c r="O135" s="11"/>
      <c r="P135" s="60"/>
      <c r="Q135" s="12" t="s">
        <v>772</v>
      </c>
      <c r="R135" s="12"/>
      <c r="S135" s="62"/>
      <c r="T135" s="49" t="s">
        <v>148</v>
      </c>
      <c r="U135" s="51">
        <v>10</v>
      </c>
      <c r="V135" s="52">
        <v>8500</v>
      </c>
      <c r="W135" s="52">
        <f t="shared" si="3"/>
        <v>85000</v>
      </c>
      <c r="Y135"/>
      <c r="Z135" s="86" t="b">
        <f>IF(AND(L135=DATA!$D$40),DATA!$D$41,IF(AND(L135=DATA!$C$40),DATA!$C$41))</f>
        <v>0</v>
      </c>
      <c r="AA135" s="86" t="b">
        <f>IF(AND(M135=DATA!$D$40),DATA!$D$42,IF(AND(M135=DATA!$C$40),DATA!$C$42))</f>
        <v>0</v>
      </c>
      <c r="AB135" s="86" t="b">
        <f>IF(AND(N135=DATA!$D$40),DATA!$D$43,IF(AND(N135=DATA!$C$40),DATA!$C$43))</f>
        <v>0</v>
      </c>
      <c r="AC135" s="87" t="b">
        <f>IF(AND(O135=DATA!$D$40),DATA!$D$44,IF(AND(O135=DATA!$C$40),DATA!$C$44))</f>
        <v>0</v>
      </c>
      <c r="AD135" s="88">
        <f ca="1">IF(AND(DATEDIF(P135,TODAY(),"D")&lt;365*3),DATA!$D$46,IF(AND(365*3&lt;=DATEDIF(P135,TODAY(),"D"), DATEDIF(P135,TODAY(),"D")&lt;365*5),DATA!$D$47,IF(AND(365*5&lt;=DATEDIF(P135,TODAY(),"D"), DATEDIF(P135,TODAY(),"D")&lt;365*10),DATA!$D$48,IF(AND(365*10&lt;DATEDIF(P135,TODAY(),"D")),DATA!$D$49))))</f>
        <v>0</v>
      </c>
      <c r="AE135" s="88">
        <f>_xlfn.IFNA(VLOOKUP(R135,DATA!$F$40:$G$85,2,0),10)</f>
        <v>10</v>
      </c>
      <c r="AF135" s="89">
        <f t="shared" ref="AF135:AF150" ca="1" si="4">SUM(Z135:AE135)</f>
        <v>10</v>
      </c>
      <c r="AG135" s="78" t="str">
        <f ca="1">IF(AND(AF135&gt;=DATA!$C$55),"A",IF(AND(DATA!$C$55&gt;AF135,AF135&gt;=DATA!$C$56),"B",IF(AND(DATA!$C$56&gt;AF135,AF135&gt;=DATA!$C$57),"C",IF(AND(AF135&lt;DATA!$C$57),"D"))))</f>
        <v>D</v>
      </c>
    </row>
    <row r="136" spans="1:33" s="53" customFormat="1" x14ac:dyDescent="0.15">
      <c r="A136" s="49" t="s">
        <v>551</v>
      </c>
      <c r="B136" s="47" t="s">
        <v>30</v>
      </c>
      <c r="C136" s="61" t="s">
        <v>771</v>
      </c>
      <c r="D136" s="47"/>
      <c r="E136" s="49" t="s">
        <v>226</v>
      </c>
      <c r="F136" s="49"/>
      <c r="G136" s="55" t="s">
        <v>227</v>
      </c>
      <c r="H136" s="54" t="s">
        <v>771</v>
      </c>
      <c r="I136" s="50">
        <v>6000</v>
      </c>
      <c r="J136" s="47"/>
      <c r="K136" s="49" t="s">
        <v>137</v>
      </c>
      <c r="L136" s="8"/>
      <c r="M136" s="8"/>
      <c r="N136" s="8"/>
      <c r="O136" s="11"/>
      <c r="P136" s="60"/>
      <c r="Q136" s="12" t="s">
        <v>772</v>
      </c>
      <c r="R136" s="12"/>
      <c r="S136" s="62"/>
      <c r="T136" s="49" t="s">
        <v>104</v>
      </c>
      <c r="U136" s="51">
        <v>4</v>
      </c>
      <c r="V136" s="52">
        <v>41757</v>
      </c>
      <c r="W136" s="52">
        <f t="shared" si="3"/>
        <v>167028</v>
      </c>
      <c r="Y136"/>
      <c r="Z136" s="86" t="b">
        <f>IF(AND(L136=DATA!$D$40),DATA!$D$41,IF(AND(L136=DATA!$C$40),DATA!$C$41))</f>
        <v>0</v>
      </c>
      <c r="AA136" s="86" t="b">
        <f>IF(AND(M136=DATA!$D$40),DATA!$D$42,IF(AND(M136=DATA!$C$40),DATA!$C$42))</f>
        <v>0</v>
      </c>
      <c r="AB136" s="86" t="b">
        <f>IF(AND(N136=DATA!$D$40),DATA!$D$43,IF(AND(N136=DATA!$C$40),DATA!$C$43))</f>
        <v>0</v>
      </c>
      <c r="AC136" s="87" t="b">
        <f>IF(AND(O136=DATA!$D$40),DATA!$D$44,IF(AND(O136=DATA!$C$40),DATA!$C$44))</f>
        <v>0</v>
      </c>
      <c r="AD136" s="88">
        <f ca="1">IF(AND(DATEDIF(P136,TODAY(),"D")&lt;365*3),DATA!$D$46,IF(AND(365*3&lt;=DATEDIF(P136,TODAY(),"D"), DATEDIF(P136,TODAY(),"D")&lt;365*5),DATA!$D$47,IF(AND(365*5&lt;=DATEDIF(P136,TODAY(),"D"), DATEDIF(P136,TODAY(),"D")&lt;365*10),DATA!$D$48,IF(AND(365*10&lt;DATEDIF(P136,TODAY(),"D")),DATA!$D$49))))</f>
        <v>0</v>
      </c>
      <c r="AE136" s="88">
        <f>_xlfn.IFNA(VLOOKUP(R136,DATA!$F$40:$G$85,2,0),10)</f>
        <v>10</v>
      </c>
      <c r="AF136" s="89">
        <f t="shared" ca="1" si="4"/>
        <v>10</v>
      </c>
      <c r="AG136" s="78" t="str">
        <f ca="1">IF(AND(AF136&gt;=DATA!$C$55),"A",IF(AND(DATA!$C$55&gt;AF136,AF136&gt;=DATA!$C$56),"B",IF(AND(DATA!$C$56&gt;AF136,AF136&gt;=DATA!$C$57),"C",IF(AND(AF136&lt;DATA!$C$57),"D"))))</f>
        <v>D</v>
      </c>
    </row>
    <row r="137" spans="1:33" s="53" customFormat="1" x14ac:dyDescent="0.15">
      <c r="A137" s="49" t="s">
        <v>560</v>
      </c>
      <c r="B137" s="47" t="s">
        <v>22</v>
      </c>
      <c r="C137" s="61" t="s">
        <v>771</v>
      </c>
      <c r="D137" s="47"/>
      <c r="E137" s="49" t="s">
        <v>226</v>
      </c>
      <c r="F137" s="49"/>
      <c r="G137" s="55" t="s">
        <v>228</v>
      </c>
      <c r="H137" s="54" t="s">
        <v>771</v>
      </c>
      <c r="I137" s="50">
        <v>6000</v>
      </c>
      <c r="J137" s="47"/>
      <c r="K137" s="49" t="s">
        <v>137</v>
      </c>
      <c r="L137" s="8"/>
      <c r="M137" s="8"/>
      <c r="N137" s="8"/>
      <c r="O137" s="11"/>
      <c r="P137" s="60"/>
      <c r="Q137" s="12" t="s">
        <v>772</v>
      </c>
      <c r="R137" s="12"/>
      <c r="S137" s="62"/>
      <c r="T137" s="49" t="s">
        <v>104</v>
      </c>
      <c r="U137" s="51">
        <v>2</v>
      </c>
      <c r="V137" s="52">
        <v>2709</v>
      </c>
      <c r="W137" s="52">
        <f t="shared" si="3"/>
        <v>5418</v>
      </c>
      <c r="Y137"/>
      <c r="Z137" s="86" t="b">
        <f>IF(AND(L137=DATA!$D$40),DATA!$D$41,IF(AND(L137=DATA!$C$40),DATA!$C$41))</f>
        <v>0</v>
      </c>
      <c r="AA137" s="86" t="b">
        <f>IF(AND(M137=DATA!$D$40),DATA!$D$42,IF(AND(M137=DATA!$C$40),DATA!$C$42))</f>
        <v>0</v>
      </c>
      <c r="AB137" s="86" t="b">
        <f>IF(AND(N137=DATA!$D$40),DATA!$D$43,IF(AND(N137=DATA!$C$40),DATA!$C$43))</f>
        <v>0</v>
      </c>
      <c r="AC137" s="87" t="b">
        <f>IF(AND(O137=DATA!$D$40),DATA!$D$44,IF(AND(O137=DATA!$C$40),DATA!$C$44))</f>
        <v>0</v>
      </c>
      <c r="AD137" s="88">
        <f ca="1">IF(AND(DATEDIF(P137,TODAY(),"D")&lt;365*3),DATA!$D$46,IF(AND(365*3&lt;=DATEDIF(P137,TODAY(),"D"), DATEDIF(P137,TODAY(),"D")&lt;365*5),DATA!$D$47,IF(AND(365*5&lt;=DATEDIF(P137,TODAY(),"D"), DATEDIF(P137,TODAY(),"D")&lt;365*10),DATA!$D$48,IF(AND(365*10&lt;DATEDIF(P137,TODAY(),"D")),DATA!$D$49))))</f>
        <v>0</v>
      </c>
      <c r="AE137" s="88">
        <f>_xlfn.IFNA(VLOOKUP(R137,DATA!$F$40:$G$85,2,0),10)</f>
        <v>10</v>
      </c>
      <c r="AF137" s="89">
        <f t="shared" ca="1" si="4"/>
        <v>10</v>
      </c>
      <c r="AG137" s="78" t="str">
        <f ca="1">IF(AND(AF137&gt;=DATA!$C$55),"A",IF(AND(DATA!$C$55&gt;AF137,AF137&gt;=DATA!$C$56),"B",IF(AND(DATA!$C$56&gt;AF137,AF137&gt;=DATA!$C$57),"C",IF(AND(AF137&lt;DATA!$C$57),"D"))))</f>
        <v>D</v>
      </c>
    </row>
    <row r="138" spans="1:33" s="53" customFormat="1" x14ac:dyDescent="0.15">
      <c r="A138" s="49" t="s">
        <v>551</v>
      </c>
      <c r="B138" s="47" t="s">
        <v>30</v>
      </c>
      <c r="C138" s="61" t="s">
        <v>771</v>
      </c>
      <c r="D138" s="47"/>
      <c r="E138" s="49" t="s">
        <v>226</v>
      </c>
      <c r="F138" s="49"/>
      <c r="G138" s="55" t="s">
        <v>229</v>
      </c>
      <c r="H138" s="54" t="s">
        <v>771</v>
      </c>
      <c r="I138" s="50">
        <v>6000</v>
      </c>
      <c r="J138" s="47"/>
      <c r="K138" s="49" t="s">
        <v>137</v>
      </c>
      <c r="L138" s="8"/>
      <c r="M138" s="8"/>
      <c r="N138" s="8"/>
      <c r="O138" s="11"/>
      <c r="P138" s="60"/>
      <c r="Q138" s="12" t="s">
        <v>772</v>
      </c>
      <c r="R138" s="12"/>
      <c r="S138" s="62"/>
      <c r="T138" s="49" t="s">
        <v>104</v>
      </c>
      <c r="U138" s="51">
        <v>1</v>
      </c>
      <c r="V138" s="52">
        <v>66102</v>
      </c>
      <c r="W138" s="52">
        <f t="shared" si="3"/>
        <v>66102</v>
      </c>
      <c r="Y138"/>
      <c r="Z138" s="86" t="b">
        <f>IF(AND(L138=DATA!$D$40),DATA!$D$41,IF(AND(L138=DATA!$C$40),DATA!$C$41))</f>
        <v>0</v>
      </c>
      <c r="AA138" s="86" t="b">
        <f>IF(AND(M138=DATA!$D$40),DATA!$D$42,IF(AND(M138=DATA!$C$40),DATA!$C$42))</f>
        <v>0</v>
      </c>
      <c r="AB138" s="86" t="b">
        <f>IF(AND(N138=DATA!$D$40),DATA!$D$43,IF(AND(N138=DATA!$C$40),DATA!$C$43))</f>
        <v>0</v>
      </c>
      <c r="AC138" s="87" t="b">
        <f>IF(AND(O138=DATA!$D$40),DATA!$D$44,IF(AND(O138=DATA!$C$40),DATA!$C$44))</f>
        <v>0</v>
      </c>
      <c r="AD138" s="88">
        <f ca="1">IF(AND(DATEDIF(P138,TODAY(),"D")&lt;365*3),DATA!$D$46,IF(AND(365*3&lt;=DATEDIF(P138,TODAY(),"D"), DATEDIF(P138,TODAY(),"D")&lt;365*5),DATA!$D$47,IF(AND(365*5&lt;=DATEDIF(P138,TODAY(),"D"), DATEDIF(P138,TODAY(),"D")&lt;365*10),DATA!$D$48,IF(AND(365*10&lt;DATEDIF(P138,TODAY(),"D")),DATA!$D$49))))</f>
        <v>0</v>
      </c>
      <c r="AE138" s="88">
        <f>_xlfn.IFNA(VLOOKUP(R138,DATA!$F$40:$G$85,2,0),10)</f>
        <v>10</v>
      </c>
      <c r="AF138" s="89">
        <f t="shared" ca="1" si="4"/>
        <v>10</v>
      </c>
      <c r="AG138" s="78" t="str">
        <f ca="1">IF(AND(AF138&gt;=DATA!$C$55),"A",IF(AND(DATA!$C$55&gt;AF138,AF138&gt;=DATA!$C$56),"B",IF(AND(DATA!$C$56&gt;AF138,AF138&gt;=DATA!$C$57),"C",IF(AND(AF138&lt;DATA!$C$57),"D"))))</f>
        <v>D</v>
      </c>
    </row>
    <row r="139" spans="1:33" s="53" customFormat="1" x14ac:dyDescent="0.15">
      <c r="A139" s="49" t="s">
        <v>551</v>
      </c>
      <c r="B139" s="47" t="s">
        <v>30</v>
      </c>
      <c r="C139" s="61" t="s">
        <v>771</v>
      </c>
      <c r="D139" s="47"/>
      <c r="E139" s="49" t="s">
        <v>226</v>
      </c>
      <c r="F139" s="49"/>
      <c r="G139" s="55" t="s">
        <v>209</v>
      </c>
      <c r="H139" s="54" t="s">
        <v>771</v>
      </c>
      <c r="I139" s="50">
        <v>6000</v>
      </c>
      <c r="J139" s="47"/>
      <c r="K139" s="49" t="s">
        <v>137</v>
      </c>
      <c r="L139" s="8"/>
      <c r="M139" s="8"/>
      <c r="N139" s="8"/>
      <c r="O139" s="11"/>
      <c r="P139" s="60"/>
      <c r="Q139" s="12" t="s">
        <v>772</v>
      </c>
      <c r="R139" s="12"/>
      <c r="S139" s="62"/>
      <c r="T139" s="49" t="s">
        <v>148</v>
      </c>
      <c r="U139" s="51">
        <v>4</v>
      </c>
      <c r="V139" s="52">
        <v>5367</v>
      </c>
      <c r="W139" s="52">
        <f t="shared" ref="W139:W150" si="5">V139*U139</f>
        <v>21468</v>
      </c>
      <c r="Y139"/>
      <c r="Z139" s="86" t="b">
        <f>IF(AND(L139=DATA!$D$40),DATA!$D$41,IF(AND(L139=DATA!$C$40),DATA!$C$41))</f>
        <v>0</v>
      </c>
      <c r="AA139" s="86" t="b">
        <f>IF(AND(M139=DATA!$D$40),DATA!$D$42,IF(AND(M139=DATA!$C$40),DATA!$C$42))</f>
        <v>0</v>
      </c>
      <c r="AB139" s="86" t="b">
        <f>IF(AND(N139=DATA!$D$40),DATA!$D$43,IF(AND(N139=DATA!$C$40),DATA!$C$43))</f>
        <v>0</v>
      </c>
      <c r="AC139" s="87" t="b">
        <f>IF(AND(O139=DATA!$D$40),DATA!$D$44,IF(AND(O139=DATA!$C$40),DATA!$C$44))</f>
        <v>0</v>
      </c>
      <c r="AD139" s="88">
        <f ca="1">IF(AND(DATEDIF(P139,TODAY(),"D")&lt;365*3),DATA!$D$46,IF(AND(365*3&lt;=DATEDIF(P139,TODAY(),"D"), DATEDIF(P139,TODAY(),"D")&lt;365*5),DATA!$D$47,IF(AND(365*5&lt;=DATEDIF(P139,TODAY(),"D"), DATEDIF(P139,TODAY(),"D")&lt;365*10),DATA!$D$48,IF(AND(365*10&lt;DATEDIF(P139,TODAY(),"D")),DATA!$D$49))))</f>
        <v>0</v>
      </c>
      <c r="AE139" s="88">
        <f>_xlfn.IFNA(VLOOKUP(R139,DATA!$F$40:$G$85,2,0),10)</f>
        <v>10</v>
      </c>
      <c r="AF139" s="89">
        <f t="shared" ca="1" si="4"/>
        <v>10</v>
      </c>
      <c r="AG139" s="78" t="str">
        <f ca="1">IF(AND(AF139&gt;=DATA!$C$55),"A",IF(AND(DATA!$C$55&gt;AF139,AF139&gt;=DATA!$C$56),"B",IF(AND(DATA!$C$56&gt;AF139,AF139&gt;=DATA!$C$57),"C",IF(AND(AF139&lt;DATA!$C$57),"D"))))</f>
        <v>D</v>
      </c>
    </row>
    <row r="140" spans="1:33" x14ac:dyDescent="0.15">
      <c r="A140" s="20" t="s">
        <v>558</v>
      </c>
      <c r="B140" s="18" t="s">
        <v>30</v>
      </c>
      <c r="C140" s="27" t="s">
        <v>771</v>
      </c>
      <c r="D140" s="18"/>
      <c r="E140" s="20" t="s">
        <v>226</v>
      </c>
      <c r="F140" s="20"/>
      <c r="G140" s="25" t="s">
        <v>230</v>
      </c>
      <c r="H140" s="29" t="s">
        <v>771</v>
      </c>
      <c r="I140" s="21">
        <v>6000</v>
      </c>
      <c r="J140" s="18"/>
      <c r="K140" s="20" t="s">
        <v>137</v>
      </c>
      <c r="L140" s="8"/>
      <c r="M140" s="8"/>
      <c r="N140" s="8"/>
      <c r="O140" s="11"/>
      <c r="P140" s="60"/>
      <c r="Q140" s="12" t="s">
        <v>772</v>
      </c>
      <c r="R140" s="12"/>
      <c r="S140" s="62"/>
      <c r="T140" s="20" t="s">
        <v>148</v>
      </c>
      <c r="U140" s="28">
        <v>4</v>
      </c>
      <c r="V140" s="24">
        <v>7911</v>
      </c>
      <c r="W140" s="24">
        <f t="shared" si="5"/>
        <v>31644</v>
      </c>
      <c r="Z140" s="86" t="b">
        <f>IF(AND(L140=DATA!$D$40),DATA!$D$41,IF(AND(L140=DATA!$C$40),DATA!$C$41))</f>
        <v>0</v>
      </c>
      <c r="AA140" s="86" t="b">
        <f>IF(AND(M140=DATA!$D$40),DATA!$D$42,IF(AND(M140=DATA!$C$40),DATA!$C$42))</f>
        <v>0</v>
      </c>
      <c r="AB140" s="86" t="b">
        <f>IF(AND(N140=DATA!$D$40),DATA!$D$43,IF(AND(N140=DATA!$C$40),DATA!$C$43))</f>
        <v>0</v>
      </c>
      <c r="AC140" s="87" t="b">
        <f>IF(AND(O140=DATA!$D$40),DATA!$D$44,IF(AND(O140=DATA!$C$40),DATA!$C$44))</f>
        <v>0</v>
      </c>
      <c r="AD140" s="88">
        <f ca="1">IF(AND(DATEDIF(P140,TODAY(),"D")&lt;365*3),DATA!$D$46,IF(AND(365*3&lt;=DATEDIF(P140,TODAY(),"D"), DATEDIF(P140,TODAY(),"D")&lt;365*5),DATA!$D$47,IF(AND(365*5&lt;=DATEDIF(P140,TODAY(),"D"), DATEDIF(P140,TODAY(),"D")&lt;365*10),DATA!$D$48,IF(AND(365*10&lt;DATEDIF(P140,TODAY(),"D")),DATA!$D$49))))</f>
        <v>0</v>
      </c>
      <c r="AE140" s="88">
        <f>_xlfn.IFNA(VLOOKUP(R140,DATA!$F$40:$G$85,2,0),10)</f>
        <v>10</v>
      </c>
      <c r="AF140" s="89">
        <f t="shared" ca="1" si="4"/>
        <v>10</v>
      </c>
      <c r="AG140" s="78" t="str">
        <f ca="1">IF(AND(AF140&gt;=DATA!$C$55),"A",IF(AND(DATA!$C$55&gt;AF140,AF140&gt;=DATA!$C$56),"B",IF(AND(DATA!$C$56&gt;AF140,AF140&gt;=DATA!$C$57),"C",IF(AND(AF140&lt;DATA!$C$57),"D"))))</f>
        <v>D</v>
      </c>
    </row>
    <row r="141" spans="1:33" x14ac:dyDescent="0.15">
      <c r="A141" s="20" t="s">
        <v>559</v>
      </c>
      <c r="B141" s="18" t="s">
        <v>22</v>
      </c>
      <c r="C141" s="27" t="s">
        <v>771</v>
      </c>
      <c r="D141" s="18"/>
      <c r="E141" s="20" t="s">
        <v>226</v>
      </c>
      <c r="F141" s="20"/>
      <c r="G141" s="25" t="s">
        <v>202</v>
      </c>
      <c r="H141" s="29" t="s">
        <v>771</v>
      </c>
      <c r="I141" s="21">
        <v>6000</v>
      </c>
      <c r="J141" s="18"/>
      <c r="K141" s="20" t="s">
        <v>125</v>
      </c>
      <c r="L141" s="8"/>
      <c r="M141" s="8"/>
      <c r="N141" s="8"/>
      <c r="O141" s="11"/>
      <c r="P141" s="60"/>
      <c r="Q141" s="12" t="s">
        <v>772</v>
      </c>
      <c r="R141" s="12"/>
      <c r="S141" s="62"/>
      <c r="T141" s="20" t="s">
        <v>104</v>
      </c>
      <c r="U141" s="28">
        <v>18</v>
      </c>
      <c r="V141" s="24">
        <v>11139</v>
      </c>
      <c r="W141" s="24">
        <f t="shared" si="5"/>
        <v>200502</v>
      </c>
      <c r="Z141" s="86" t="b">
        <f>IF(AND(L141=DATA!$D$40),DATA!$D$41,IF(AND(L141=DATA!$C$40),DATA!$C$41))</f>
        <v>0</v>
      </c>
      <c r="AA141" s="86" t="b">
        <f>IF(AND(M141=DATA!$D$40),DATA!$D$42,IF(AND(M141=DATA!$C$40),DATA!$C$42))</f>
        <v>0</v>
      </c>
      <c r="AB141" s="86" t="b">
        <f>IF(AND(N141=DATA!$D$40),DATA!$D$43,IF(AND(N141=DATA!$C$40),DATA!$C$43))</f>
        <v>0</v>
      </c>
      <c r="AC141" s="87" t="b">
        <f>IF(AND(O141=DATA!$D$40),DATA!$D$44,IF(AND(O141=DATA!$C$40),DATA!$C$44))</f>
        <v>0</v>
      </c>
      <c r="AD141" s="88">
        <f ca="1">IF(AND(DATEDIF(P141,TODAY(),"D")&lt;365*3),DATA!$D$46,IF(AND(365*3&lt;=DATEDIF(P141,TODAY(),"D"), DATEDIF(P141,TODAY(),"D")&lt;365*5),DATA!$D$47,IF(AND(365*5&lt;=DATEDIF(P141,TODAY(),"D"), DATEDIF(P141,TODAY(),"D")&lt;365*10),DATA!$D$48,IF(AND(365*10&lt;DATEDIF(P141,TODAY(),"D")),DATA!$D$49))))</f>
        <v>0</v>
      </c>
      <c r="AE141" s="88">
        <f>_xlfn.IFNA(VLOOKUP(R141,DATA!$F$40:$G$85,2,0),10)</f>
        <v>10</v>
      </c>
      <c r="AF141" s="89">
        <f t="shared" ca="1" si="4"/>
        <v>10</v>
      </c>
      <c r="AG141" s="78" t="str">
        <f ca="1">IF(AND(AF141&gt;=DATA!$C$55),"A",IF(AND(DATA!$C$55&gt;AF141,AF141&gt;=DATA!$C$56),"B",IF(AND(DATA!$C$56&gt;AF141,AF141&gt;=DATA!$C$57),"C",IF(AND(AF141&lt;DATA!$C$57),"D"))))</f>
        <v>D</v>
      </c>
    </row>
    <row r="142" spans="1:33" x14ac:dyDescent="0.15">
      <c r="A142" s="20" t="s">
        <v>551</v>
      </c>
      <c r="B142" s="18" t="s">
        <v>30</v>
      </c>
      <c r="C142" s="18" t="s">
        <v>231</v>
      </c>
      <c r="D142" s="18" t="s">
        <v>232</v>
      </c>
      <c r="E142" s="20" t="s">
        <v>233</v>
      </c>
      <c r="F142" s="20"/>
      <c r="G142" s="25" t="s">
        <v>234</v>
      </c>
      <c r="H142" s="20" t="s">
        <v>235</v>
      </c>
      <c r="I142" s="21">
        <v>6000</v>
      </c>
      <c r="J142" s="18"/>
      <c r="K142" s="20" t="s">
        <v>141</v>
      </c>
      <c r="L142" s="8"/>
      <c r="M142" s="8"/>
      <c r="N142" s="8"/>
      <c r="O142" s="11"/>
      <c r="P142" s="60"/>
      <c r="Q142" s="12" t="s">
        <v>772</v>
      </c>
      <c r="R142" s="12"/>
      <c r="S142" s="62"/>
      <c r="T142" s="20" t="s">
        <v>236</v>
      </c>
      <c r="U142" s="28">
        <v>1</v>
      </c>
      <c r="V142" s="24">
        <v>2982</v>
      </c>
      <c r="W142" s="24">
        <f t="shared" si="5"/>
        <v>2982</v>
      </c>
      <c r="Z142" s="86" t="b">
        <f>IF(AND(L142=DATA!$D$40),DATA!$D$41,IF(AND(L142=DATA!$C$40),DATA!$C$41))</f>
        <v>0</v>
      </c>
      <c r="AA142" s="86" t="b">
        <f>IF(AND(M142=DATA!$D$40),DATA!$D$42,IF(AND(M142=DATA!$C$40),DATA!$C$42))</f>
        <v>0</v>
      </c>
      <c r="AB142" s="86" t="b">
        <f>IF(AND(N142=DATA!$D$40),DATA!$D$43,IF(AND(N142=DATA!$C$40),DATA!$C$43))</f>
        <v>0</v>
      </c>
      <c r="AC142" s="87" t="b">
        <f>IF(AND(O142=DATA!$D$40),DATA!$D$44,IF(AND(O142=DATA!$C$40),DATA!$C$44))</f>
        <v>0</v>
      </c>
      <c r="AD142" s="88">
        <f ca="1">IF(AND(DATEDIF(P142,TODAY(),"D")&lt;365*3),DATA!$D$46,IF(AND(365*3&lt;=DATEDIF(P142,TODAY(),"D"), DATEDIF(P142,TODAY(),"D")&lt;365*5),DATA!$D$47,IF(AND(365*5&lt;=DATEDIF(P142,TODAY(),"D"), DATEDIF(P142,TODAY(),"D")&lt;365*10),DATA!$D$48,IF(AND(365*10&lt;DATEDIF(P142,TODAY(),"D")),DATA!$D$49))))</f>
        <v>0</v>
      </c>
      <c r="AE142" s="88">
        <f>_xlfn.IFNA(VLOOKUP(R142,DATA!$F$40:$G$85,2,0),10)</f>
        <v>10</v>
      </c>
      <c r="AF142" s="89">
        <f t="shared" ca="1" si="4"/>
        <v>10</v>
      </c>
      <c r="AG142" s="78" t="str">
        <f ca="1">IF(AND(AF142&gt;=DATA!$C$55),"A",IF(AND(DATA!$C$55&gt;AF142,AF142&gt;=DATA!$C$56),"B",IF(AND(DATA!$C$56&gt;AF142,AF142&gt;=DATA!$C$57),"C",IF(AND(AF142&lt;DATA!$C$57),"D"))))</f>
        <v>D</v>
      </c>
    </row>
    <row r="143" spans="1:33" x14ac:dyDescent="0.15">
      <c r="A143" s="20" t="s">
        <v>551</v>
      </c>
      <c r="B143" s="18" t="s">
        <v>30</v>
      </c>
      <c r="C143" s="18" t="s">
        <v>231</v>
      </c>
      <c r="D143" s="18" t="s">
        <v>232</v>
      </c>
      <c r="E143" s="20" t="s">
        <v>237</v>
      </c>
      <c r="F143" s="20"/>
      <c r="G143" s="25" t="s">
        <v>135</v>
      </c>
      <c r="H143" s="20" t="s">
        <v>238</v>
      </c>
      <c r="I143" s="21">
        <v>6000</v>
      </c>
      <c r="J143" s="18"/>
      <c r="K143" s="20" t="s">
        <v>239</v>
      </c>
      <c r="L143" s="8"/>
      <c r="M143" s="8"/>
      <c r="N143" s="8"/>
      <c r="O143" s="11"/>
      <c r="P143" s="60"/>
      <c r="Q143" s="12" t="s">
        <v>772</v>
      </c>
      <c r="R143" s="12"/>
      <c r="S143" s="62"/>
      <c r="T143" s="20" t="s">
        <v>148</v>
      </c>
      <c r="U143" s="28">
        <v>2</v>
      </c>
      <c r="V143" s="24">
        <v>7929</v>
      </c>
      <c r="W143" s="24">
        <f t="shared" si="5"/>
        <v>15858</v>
      </c>
      <c r="Z143" s="86" t="b">
        <f>IF(AND(L143=DATA!$D$40),DATA!$D$41,IF(AND(L143=DATA!$C$40),DATA!$C$41))</f>
        <v>0</v>
      </c>
      <c r="AA143" s="86" t="b">
        <f>IF(AND(M143=DATA!$D$40),DATA!$D$42,IF(AND(M143=DATA!$C$40),DATA!$C$42))</f>
        <v>0</v>
      </c>
      <c r="AB143" s="86" t="b">
        <f>IF(AND(N143=DATA!$D$40),DATA!$D$43,IF(AND(N143=DATA!$C$40),DATA!$C$43))</f>
        <v>0</v>
      </c>
      <c r="AC143" s="87" t="b">
        <f>IF(AND(O143=DATA!$D$40),DATA!$D$44,IF(AND(O143=DATA!$C$40),DATA!$C$44))</f>
        <v>0</v>
      </c>
      <c r="AD143" s="88">
        <f ca="1">IF(AND(DATEDIF(P143,TODAY(),"D")&lt;365*3),DATA!$D$46,IF(AND(365*3&lt;=DATEDIF(P143,TODAY(),"D"), DATEDIF(P143,TODAY(),"D")&lt;365*5),DATA!$D$47,IF(AND(365*5&lt;=DATEDIF(P143,TODAY(),"D"), DATEDIF(P143,TODAY(),"D")&lt;365*10),DATA!$D$48,IF(AND(365*10&lt;DATEDIF(P143,TODAY(),"D")),DATA!$D$49))))</f>
        <v>0</v>
      </c>
      <c r="AE143" s="88">
        <f>_xlfn.IFNA(VLOOKUP(R143,DATA!$F$40:$G$85,2,0),10)</f>
        <v>10</v>
      </c>
      <c r="AF143" s="89">
        <f t="shared" ca="1" si="4"/>
        <v>10</v>
      </c>
      <c r="AG143" s="78" t="str">
        <f ca="1">IF(AND(AF143&gt;=DATA!$C$55),"A",IF(AND(DATA!$C$55&gt;AF143,AF143&gt;=DATA!$C$56),"B",IF(AND(DATA!$C$56&gt;AF143,AF143&gt;=DATA!$C$57),"C",IF(AND(AF143&lt;DATA!$C$57),"D"))))</f>
        <v>D</v>
      </c>
    </row>
    <row r="144" spans="1:33" x14ac:dyDescent="0.15">
      <c r="A144" s="20" t="s">
        <v>551</v>
      </c>
      <c r="B144" s="18" t="s">
        <v>240</v>
      </c>
      <c r="C144" s="18" t="s">
        <v>241</v>
      </c>
      <c r="D144" s="18" t="s">
        <v>232</v>
      </c>
      <c r="E144" s="20" t="s">
        <v>233</v>
      </c>
      <c r="F144" s="20" t="s">
        <v>242</v>
      </c>
      <c r="G144" s="25" t="s">
        <v>243</v>
      </c>
      <c r="H144" s="20" t="s">
        <v>235</v>
      </c>
      <c r="I144" s="21">
        <v>6000</v>
      </c>
      <c r="J144" s="18"/>
      <c r="K144" s="20" t="s">
        <v>137</v>
      </c>
      <c r="L144" s="8"/>
      <c r="M144" s="8"/>
      <c r="N144" s="8"/>
      <c r="O144" s="11"/>
      <c r="P144" s="60"/>
      <c r="Q144" s="12" t="s">
        <v>772</v>
      </c>
      <c r="R144" s="12"/>
      <c r="S144" s="62"/>
      <c r="T144" s="20" t="s">
        <v>104</v>
      </c>
      <c r="U144" s="28">
        <v>2</v>
      </c>
      <c r="V144" s="24">
        <v>223539</v>
      </c>
      <c r="W144" s="24">
        <f t="shared" si="5"/>
        <v>447078</v>
      </c>
      <c r="Z144" s="86" t="b">
        <f>IF(AND(L144=DATA!$D$40),DATA!$D$41,IF(AND(L144=DATA!$C$40),DATA!$C$41))</f>
        <v>0</v>
      </c>
      <c r="AA144" s="86" t="b">
        <f>IF(AND(M144=DATA!$D$40),DATA!$D$42,IF(AND(M144=DATA!$C$40),DATA!$C$42))</f>
        <v>0</v>
      </c>
      <c r="AB144" s="86" t="b">
        <f>IF(AND(N144=DATA!$D$40),DATA!$D$43,IF(AND(N144=DATA!$C$40),DATA!$C$43))</f>
        <v>0</v>
      </c>
      <c r="AC144" s="87" t="b">
        <f>IF(AND(O144=DATA!$D$40),DATA!$D$44,IF(AND(O144=DATA!$C$40),DATA!$C$44))</f>
        <v>0</v>
      </c>
      <c r="AD144" s="88">
        <f ca="1">IF(AND(DATEDIF(P144,TODAY(),"D")&lt;365*3),DATA!$D$46,IF(AND(365*3&lt;=DATEDIF(P144,TODAY(),"D"), DATEDIF(P144,TODAY(),"D")&lt;365*5),DATA!$D$47,IF(AND(365*5&lt;=DATEDIF(P144,TODAY(),"D"), DATEDIF(P144,TODAY(),"D")&lt;365*10),DATA!$D$48,IF(AND(365*10&lt;DATEDIF(P144,TODAY(),"D")),DATA!$D$49))))</f>
        <v>0</v>
      </c>
      <c r="AE144" s="88">
        <f>_xlfn.IFNA(VLOOKUP(R144,DATA!$F$40:$G$85,2,0),10)</f>
        <v>10</v>
      </c>
      <c r="AF144" s="89">
        <f t="shared" ca="1" si="4"/>
        <v>10</v>
      </c>
      <c r="AG144" s="78" t="str">
        <f ca="1">IF(AND(AF144&gt;=DATA!$C$55),"A",IF(AND(DATA!$C$55&gt;AF144,AF144&gt;=DATA!$C$56),"B",IF(AND(DATA!$C$56&gt;AF144,AF144&gt;=DATA!$C$57),"C",IF(AND(AF144&lt;DATA!$C$57),"D"))))</f>
        <v>D</v>
      </c>
    </row>
    <row r="145" spans="1:33" x14ac:dyDescent="0.15">
      <c r="A145" s="20" t="s">
        <v>551</v>
      </c>
      <c r="B145" s="18" t="s">
        <v>14</v>
      </c>
      <c r="C145" s="18" t="s">
        <v>241</v>
      </c>
      <c r="D145" s="18" t="s">
        <v>244</v>
      </c>
      <c r="E145" s="20" t="s">
        <v>237</v>
      </c>
      <c r="F145" s="20"/>
      <c r="G145" s="25" t="s">
        <v>230</v>
      </c>
      <c r="H145" s="20" t="s">
        <v>235</v>
      </c>
      <c r="I145" s="21">
        <v>6000</v>
      </c>
      <c r="J145" s="18"/>
      <c r="K145" s="20" t="s">
        <v>141</v>
      </c>
      <c r="L145" s="8"/>
      <c r="M145" s="8"/>
      <c r="N145" s="8"/>
      <c r="O145" s="11"/>
      <c r="P145" s="60"/>
      <c r="Q145" s="12" t="s">
        <v>772</v>
      </c>
      <c r="R145" s="12"/>
      <c r="S145" s="62"/>
      <c r="T145" s="20" t="s">
        <v>112</v>
      </c>
      <c r="U145" s="28">
        <v>1</v>
      </c>
      <c r="V145" s="24">
        <v>9354</v>
      </c>
      <c r="W145" s="24">
        <f t="shared" si="5"/>
        <v>9354</v>
      </c>
      <c r="Z145" s="86" t="b">
        <f>IF(AND(L145=DATA!$D$40),DATA!$D$41,IF(AND(L145=DATA!$C$40),DATA!$C$41))</f>
        <v>0</v>
      </c>
      <c r="AA145" s="86" t="b">
        <f>IF(AND(M145=DATA!$D$40),DATA!$D$42,IF(AND(M145=DATA!$C$40),DATA!$C$42))</f>
        <v>0</v>
      </c>
      <c r="AB145" s="86" t="b">
        <f>IF(AND(N145=DATA!$D$40),DATA!$D$43,IF(AND(N145=DATA!$C$40),DATA!$C$43))</f>
        <v>0</v>
      </c>
      <c r="AC145" s="87" t="b">
        <f>IF(AND(O145=DATA!$D$40),DATA!$D$44,IF(AND(O145=DATA!$C$40),DATA!$C$44))</f>
        <v>0</v>
      </c>
      <c r="AD145" s="88">
        <f ca="1">IF(AND(DATEDIF(P145,TODAY(),"D")&lt;365*3),DATA!$D$46,IF(AND(365*3&lt;=DATEDIF(P145,TODAY(),"D"), DATEDIF(P145,TODAY(),"D")&lt;365*5),DATA!$D$47,IF(AND(365*5&lt;=DATEDIF(P145,TODAY(),"D"), DATEDIF(P145,TODAY(),"D")&lt;365*10),DATA!$D$48,IF(AND(365*10&lt;DATEDIF(P145,TODAY(),"D")),DATA!$D$49))))</f>
        <v>0</v>
      </c>
      <c r="AE145" s="88">
        <f>_xlfn.IFNA(VLOOKUP(R145,DATA!$F$40:$G$85,2,0),10)</f>
        <v>10</v>
      </c>
      <c r="AF145" s="89">
        <f t="shared" ca="1" si="4"/>
        <v>10</v>
      </c>
      <c r="AG145" s="78" t="str">
        <f ca="1">IF(AND(AF145&gt;=DATA!$C$55),"A",IF(AND(DATA!$C$55&gt;AF145,AF145&gt;=DATA!$C$56),"B",IF(AND(DATA!$C$56&gt;AF145,AF145&gt;=DATA!$C$57),"C",IF(AND(AF145&lt;DATA!$C$57),"D"))))</f>
        <v>D</v>
      </c>
    </row>
    <row r="146" spans="1:33" x14ac:dyDescent="0.15">
      <c r="A146" s="20" t="s">
        <v>551</v>
      </c>
      <c r="B146" s="18" t="s">
        <v>240</v>
      </c>
      <c r="C146" s="18" t="s">
        <v>241</v>
      </c>
      <c r="D146" s="18" t="s">
        <v>244</v>
      </c>
      <c r="E146" s="20" t="s">
        <v>237</v>
      </c>
      <c r="F146" s="20"/>
      <c r="G146" s="25" t="s">
        <v>245</v>
      </c>
      <c r="H146" s="20" t="s">
        <v>246</v>
      </c>
      <c r="I146" s="21">
        <v>6000</v>
      </c>
      <c r="J146" s="18"/>
      <c r="K146" s="20" t="s">
        <v>141</v>
      </c>
      <c r="L146" s="8"/>
      <c r="M146" s="8"/>
      <c r="N146" s="8"/>
      <c r="O146" s="11"/>
      <c r="P146" s="60"/>
      <c r="Q146" s="12" t="s">
        <v>772</v>
      </c>
      <c r="R146" s="12"/>
      <c r="S146" s="62"/>
      <c r="T146" s="20" t="s">
        <v>148</v>
      </c>
      <c r="U146" s="28">
        <v>1</v>
      </c>
      <c r="V146" s="24">
        <v>12432</v>
      </c>
      <c r="W146" s="24">
        <f t="shared" si="5"/>
        <v>12432</v>
      </c>
      <c r="Z146" s="86" t="b">
        <f>IF(AND(L146=DATA!$D$40),DATA!$D$41,IF(AND(L146=DATA!$C$40),DATA!$C$41))</f>
        <v>0</v>
      </c>
      <c r="AA146" s="86" t="b">
        <f>IF(AND(M146=DATA!$D$40),DATA!$D$42,IF(AND(M146=DATA!$C$40),DATA!$C$42))</f>
        <v>0</v>
      </c>
      <c r="AB146" s="86" t="b">
        <f>IF(AND(N146=DATA!$D$40),DATA!$D$43,IF(AND(N146=DATA!$C$40),DATA!$C$43))</f>
        <v>0</v>
      </c>
      <c r="AC146" s="87" t="b">
        <f>IF(AND(O146=DATA!$D$40),DATA!$D$44,IF(AND(O146=DATA!$C$40),DATA!$C$44))</f>
        <v>0</v>
      </c>
      <c r="AD146" s="88">
        <f ca="1">IF(AND(DATEDIF(P146,TODAY(),"D")&lt;365*3),DATA!$D$46,IF(AND(365*3&lt;=DATEDIF(P146,TODAY(),"D"), DATEDIF(P146,TODAY(),"D")&lt;365*5),DATA!$D$47,IF(AND(365*5&lt;=DATEDIF(P146,TODAY(),"D"), DATEDIF(P146,TODAY(),"D")&lt;365*10),DATA!$D$48,IF(AND(365*10&lt;DATEDIF(P146,TODAY(),"D")),DATA!$D$49))))</f>
        <v>0</v>
      </c>
      <c r="AE146" s="88">
        <f>_xlfn.IFNA(VLOOKUP(R146,DATA!$F$40:$G$85,2,0),10)</f>
        <v>10</v>
      </c>
      <c r="AF146" s="89">
        <f t="shared" ca="1" si="4"/>
        <v>10</v>
      </c>
      <c r="AG146" s="78" t="str">
        <f ca="1">IF(AND(AF146&gt;=DATA!$C$55),"A",IF(AND(DATA!$C$55&gt;AF146,AF146&gt;=DATA!$C$56),"B",IF(AND(DATA!$C$56&gt;AF146,AF146&gt;=DATA!$C$57),"C",IF(AND(AF146&lt;DATA!$C$57),"D"))))</f>
        <v>D</v>
      </c>
    </row>
    <row r="147" spans="1:33" x14ac:dyDescent="0.15">
      <c r="A147" s="20" t="s">
        <v>551</v>
      </c>
      <c r="B147" s="18" t="s">
        <v>22</v>
      </c>
      <c r="C147" s="18" t="s">
        <v>241</v>
      </c>
      <c r="D147" s="18" t="s">
        <v>244</v>
      </c>
      <c r="E147" s="20" t="s">
        <v>237</v>
      </c>
      <c r="F147" s="20"/>
      <c r="G147" s="25" t="s">
        <v>205</v>
      </c>
      <c r="H147" s="20" t="s">
        <v>247</v>
      </c>
      <c r="I147" s="21">
        <v>6000</v>
      </c>
      <c r="J147" s="18"/>
      <c r="K147" s="20" t="s">
        <v>125</v>
      </c>
      <c r="L147" s="8"/>
      <c r="M147" s="8"/>
      <c r="N147" s="8"/>
      <c r="O147" s="11"/>
      <c r="P147" s="60"/>
      <c r="Q147" s="12" t="s">
        <v>772</v>
      </c>
      <c r="R147" s="12"/>
      <c r="S147" s="62"/>
      <c r="T147" s="20" t="s">
        <v>148</v>
      </c>
      <c r="U147" s="28">
        <v>9</v>
      </c>
      <c r="V147" s="24">
        <v>25899</v>
      </c>
      <c r="W147" s="24">
        <f t="shared" si="5"/>
        <v>233091</v>
      </c>
      <c r="Z147" s="86" t="b">
        <f>IF(AND(L147=DATA!$D$40),DATA!$D$41,IF(AND(L147=DATA!$C$40),DATA!$C$41))</f>
        <v>0</v>
      </c>
      <c r="AA147" s="86" t="b">
        <f>IF(AND(M147=DATA!$D$40),DATA!$D$42,IF(AND(M147=DATA!$C$40),DATA!$C$42))</f>
        <v>0</v>
      </c>
      <c r="AB147" s="86" t="b">
        <f>IF(AND(N147=DATA!$D$40),DATA!$D$43,IF(AND(N147=DATA!$C$40),DATA!$C$43))</f>
        <v>0</v>
      </c>
      <c r="AC147" s="87" t="b">
        <f>IF(AND(O147=DATA!$D$40),DATA!$D$44,IF(AND(O147=DATA!$C$40),DATA!$C$44))</f>
        <v>0</v>
      </c>
      <c r="AD147" s="88">
        <f ca="1">IF(AND(DATEDIF(P147,TODAY(),"D")&lt;365*3),DATA!$D$46,IF(AND(365*3&lt;=DATEDIF(P147,TODAY(),"D"), DATEDIF(P147,TODAY(),"D")&lt;365*5),DATA!$D$47,IF(AND(365*5&lt;=DATEDIF(P147,TODAY(),"D"), DATEDIF(P147,TODAY(),"D")&lt;365*10),DATA!$D$48,IF(AND(365*10&lt;DATEDIF(P147,TODAY(),"D")),DATA!$D$49))))</f>
        <v>0</v>
      </c>
      <c r="AE147" s="88">
        <f>_xlfn.IFNA(VLOOKUP(R147,DATA!$F$40:$G$85,2,0),10)</f>
        <v>10</v>
      </c>
      <c r="AF147" s="89">
        <f t="shared" ca="1" si="4"/>
        <v>10</v>
      </c>
      <c r="AG147" s="78" t="str">
        <f ca="1">IF(AND(AF147&gt;=DATA!$C$55),"A",IF(AND(DATA!$C$55&gt;AF147,AF147&gt;=DATA!$C$56),"B",IF(AND(DATA!$C$56&gt;AF147,AF147&gt;=DATA!$C$57),"C",IF(AND(AF147&lt;DATA!$C$57),"D"))))</f>
        <v>D</v>
      </c>
    </row>
    <row r="148" spans="1:33" x14ac:dyDescent="0.15">
      <c r="A148" s="20" t="s">
        <v>559</v>
      </c>
      <c r="B148" s="18" t="s">
        <v>30</v>
      </c>
      <c r="C148" s="18" t="s">
        <v>23</v>
      </c>
      <c r="D148" s="18"/>
      <c r="E148" s="20" t="s">
        <v>248</v>
      </c>
      <c r="F148" s="20"/>
      <c r="G148" s="25" t="s">
        <v>249</v>
      </c>
      <c r="H148" s="20" t="s">
        <v>250</v>
      </c>
      <c r="I148" s="21">
        <v>6000</v>
      </c>
      <c r="J148" s="18"/>
      <c r="K148" s="20" t="s">
        <v>141</v>
      </c>
      <c r="L148" s="8"/>
      <c r="M148" s="8"/>
      <c r="N148" s="8"/>
      <c r="O148" s="11"/>
      <c r="P148" s="60"/>
      <c r="Q148" s="12" t="s">
        <v>772</v>
      </c>
      <c r="R148" s="12"/>
      <c r="S148" s="62"/>
      <c r="T148" s="20" t="s">
        <v>148</v>
      </c>
      <c r="U148" s="28">
        <v>10</v>
      </c>
      <c r="V148" s="24">
        <v>11808</v>
      </c>
      <c r="W148" s="24">
        <f t="shared" si="5"/>
        <v>118080</v>
      </c>
      <c r="Z148" s="86" t="b">
        <f>IF(AND(L148=DATA!$D$40),DATA!$D$41,IF(AND(L148=DATA!$C$40),DATA!$C$41))</f>
        <v>0</v>
      </c>
      <c r="AA148" s="86" t="b">
        <f>IF(AND(M148=DATA!$D$40),DATA!$D$42,IF(AND(M148=DATA!$C$40),DATA!$C$42))</f>
        <v>0</v>
      </c>
      <c r="AB148" s="86" t="b">
        <f>IF(AND(N148=DATA!$D$40),DATA!$D$43,IF(AND(N148=DATA!$C$40),DATA!$C$43))</f>
        <v>0</v>
      </c>
      <c r="AC148" s="87" t="b">
        <f>IF(AND(O148=DATA!$D$40),DATA!$D$44,IF(AND(O148=DATA!$C$40),DATA!$C$44))</f>
        <v>0</v>
      </c>
      <c r="AD148" s="88">
        <f ca="1">IF(AND(DATEDIF(P148,TODAY(),"D")&lt;365*3),DATA!$D$46,IF(AND(365*3&lt;=DATEDIF(P148,TODAY(),"D"), DATEDIF(P148,TODAY(),"D")&lt;365*5),DATA!$D$47,IF(AND(365*5&lt;=DATEDIF(P148,TODAY(),"D"), DATEDIF(P148,TODAY(),"D")&lt;365*10),DATA!$D$48,IF(AND(365*10&lt;DATEDIF(P148,TODAY(),"D")),DATA!$D$49))))</f>
        <v>0</v>
      </c>
      <c r="AE148" s="88">
        <f>_xlfn.IFNA(VLOOKUP(R148,DATA!$F$40:$G$85,2,0),10)</f>
        <v>10</v>
      </c>
      <c r="AF148" s="89">
        <f t="shared" ca="1" si="4"/>
        <v>10</v>
      </c>
      <c r="AG148" s="78" t="str">
        <f ca="1">IF(AND(AF148&gt;=DATA!$C$55),"A",IF(AND(DATA!$C$55&gt;AF148,AF148&gt;=DATA!$C$56),"B",IF(AND(DATA!$C$56&gt;AF148,AF148&gt;=DATA!$C$57),"C",IF(AND(AF148&lt;DATA!$C$57),"D"))))</f>
        <v>D</v>
      </c>
    </row>
    <row r="149" spans="1:33" x14ac:dyDescent="0.15">
      <c r="A149" s="20" t="s">
        <v>551</v>
      </c>
      <c r="B149" s="18" t="s">
        <v>30</v>
      </c>
      <c r="C149" s="18" t="s">
        <v>31</v>
      </c>
      <c r="D149" s="18"/>
      <c r="E149" s="20" t="s">
        <v>237</v>
      </c>
      <c r="F149" s="20"/>
      <c r="G149" s="25" t="s">
        <v>251</v>
      </c>
      <c r="H149" s="20" t="s">
        <v>252</v>
      </c>
      <c r="I149" s="21">
        <v>6000</v>
      </c>
      <c r="J149" s="18"/>
      <c r="K149" s="20" t="s">
        <v>125</v>
      </c>
      <c r="L149" s="8"/>
      <c r="M149" s="8"/>
      <c r="N149" s="8"/>
      <c r="O149" s="11"/>
      <c r="P149" s="60"/>
      <c r="Q149" s="12" t="s">
        <v>772</v>
      </c>
      <c r="R149" s="12"/>
      <c r="S149" s="62"/>
      <c r="T149" s="20" t="s">
        <v>148</v>
      </c>
      <c r="U149" s="28">
        <v>2</v>
      </c>
      <c r="V149" s="24">
        <v>10962</v>
      </c>
      <c r="W149" s="24">
        <f t="shared" si="5"/>
        <v>21924</v>
      </c>
      <c r="Z149" s="86" t="b">
        <f>IF(AND(L149=DATA!$D$40),DATA!$D$41,IF(AND(L149=DATA!$C$40),DATA!$C$41))</f>
        <v>0</v>
      </c>
      <c r="AA149" s="86" t="b">
        <f>IF(AND(M149=DATA!$D$40),DATA!$D$42,IF(AND(M149=DATA!$C$40),DATA!$C$42))</f>
        <v>0</v>
      </c>
      <c r="AB149" s="86" t="b">
        <f>IF(AND(N149=DATA!$D$40),DATA!$D$43,IF(AND(N149=DATA!$C$40),DATA!$C$43))</f>
        <v>0</v>
      </c>
      <c r="AC149" s="87" t="b">
        <f>IF(AND(O149=DATA!$D$40),DATA!$D$44,IF(AND(O149=DATA!$C$40),DATA!$C$44))</f>
        <v>0</v>
      </c>
      <c r="AD149" s="88">
        <f ca="1">IF(AND(DATEDIF(P149,TODAY(),"D")&lt;365*3),DATA!$D$46,IF(AND(365*3&lt;=DATEDIF(P149,TODAY(),"D"), DATEDIF(P149,TODAY(),"D")&lt;365*5),DATA!$D$47,IF(AND(365*5&lt;=DATEDIF(P149,TODAY(),"D"), DATEDIF(P149,TODAY(),"D")&lt;365*10),DATA!$D$48,IF(AND(365*10&lt;DATEDIF(P149,TODAY(),"D")),DATA!$D$49))))</f>
        <v>0</v>
      </c>
      <c r="AE149" s="88">
        <f>_xlfn.IFNA(VLOOKUP(R149,DATA!$F$40:$G$85,2,0),10)</f>
        <v>10</v>
      </c>
      <c r="AF149" s="89">
        <f t="shared" ca="1" si="4"/>
        <v>10</v>
      </c>
      <c r="AG149" s="78" t="str">
        <f ca="1">IF(AND(AF149&gt;=DATA!$C$55),"A",IF(AND(DATA!$C$55&gt;AF149,AF149&gt;=DATA!$C$56),"B",IF(AND(DATA!$C$56&gt;AF149,AF149&gt;=DATA!$C$57),"C",IF(AND(AF149&lt;DATA!$C$57),"D"))))</f>
        <v>D</v>
      </c>
    </row>
    <row r="150" spans="1:33" x14ac:dyDescent="0.15">
      <c r="A150" s="20" t="s">
        <v>560</v>
      </c>
      <c r="B150" s="18" t="s">
        <v>22</v>
      </c>
      <c r="C150" s="18" t="s">
        <v>38</v>
      </c>
      <c r="D150" s="18"/>
      <c r="E150" s="20" t="s">
        <v>233</v>
      </c>
      <c r="F150" s="20"/>
      <c r="G150" s="25" t="s">
        <v>253</v>
      </c>
      <c r="H150" s="20" t="s">
        <v>254</v>
      </c>
      <c r="I150" s="21">
        <v>6000</v>
      </c>
      <c r="J150" s="18"/>
      <c r="K150" s="20" t="s">
        <v>137</v>
      </c>
      <c r="L150" s="8"/>
      <c r="M150" s="8"/>
      <c r="N150" s="8"/>
      <c r="O150" s="11"/>
      <c r="P150" s="60"/>
      <c r="Q150" s="12" t="s">
        <v>772</v>
      </c>
      <c r="R150" s="12"/>
      <c r="S150" s="62"/>
      <c r="T150" s="20" t="s">
        <v>104</v>
      </c>
      <c r="U150" s="28">
        <v>1</v>
      </c>
      <c r="V150" s="24">
        <v>54432</v>
      </c>
      <c r="W150" s="24">
        <f t="shared" si="5"/>
        <v>54432</v>
      </c>
      <c r="Z150" s="86" t="b">
        <f>IF(AND(L150=DATA!$D$40),DATA!$D$41,IF(AND(L150=DATA!$C$40),DATA!$C$41))</f>
        <v>0</v>
      </c>
      <c r="AA150" s="86" t="b">
        <f>IF(AND(M150=DATA!$D$40),DATA!$D$42,IF(AND(M150=DATA!$C$40),DATA!$C$42))</f>
        <v>0</v>
      </c>
      <c r="AB150" s="86" t="b">
        <f>IF(AND(N150=DATA!$D$40),DATA!$D$43,IF(AND(N150=DATA!$C$40),DATA!$C$43))</f>
        <v>0</v>
      </c>
      <c r="AC150" s="87" t="b">
        <f>IF(AND(O150=DATA!$D$40),DATA!$D$44,IF(AND(O150=DATA!$C$40),DATA!$C$44))</f>
        <v>0</v>
      </c>
      <c r="AD150" s="88">
        <f ca="1">IF(AND(DATEDIF(P150,TODAY(),"D")&lt;365*3),DATA!$D$46,IF(AND(365*3&lt;=DATEDIF(P150,TODAY(),"D"), DATEDIF(P150,TODAY(),"D")&lt;365*5),DATA!$D$47,IF(AND(365*5&lt;=DATEDIF(P150,TODAY(),"D"), DATEDIF(P150,TODAY(),"D")&lt;365*10),DATA!$D$48,IF(AND(365*10&lt;DATEDIF(P150,TODAY(),"D")),DATA!$D$49))))</f>
        <v>0</v>
      </c>
      <c r="AE150" s="88">
        <f>_xlfn.IFNA(VLOOKUP(R150,DATA!$F$40:$G$85,2,0),10)</f>
        <v>10</v>
      </c>
      <c r="AF150" s="89">
        <f t="shared" ca="1" si="4"/>
        <v>10</v>
      </c>
      <c r="AG150" s="78" t="str">
        <f ca="1">IF(AND(AF150&gt;=DATA!$C$55),"A",IF(AND(DATA!$C$55&gt;AF150,AF150&gt;=DATA!$C$56),"B",IF(AND(DATA!$C$56&gt;AF150,AF150&gt;=DATA!$C$57),"C",IF(AND(AF150&lt;DATA!$C$57),"D"))))</f>
        <v>D</v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DATA!$B$4:$B$5</xm:f>
          </x14:formula1>
          <xm:sqref>C3:C150</xm:sqref>
        </x14:dataValidation>
        <x14:dataValidation type="list" allowBlank="1" showInputMessage="1" showErrorMessage="1" xr:uid="{00000000-0002-0000-0000-000001000000}">
          <x14:formula1>
            <xm:f>DATA!$C$4:$C$8</xm:f>
          </x14:formula1>
          <xm:sqref>D3:D150</xm:sqref>
        </x14:dataValidation>
        <x14:dataValidation type="list" allowBlank="1" showInputMessage="1" showErrorMessage="1" xr:uid="{00000000-0002-0000-0000-000002000000}">
          <x14:formula1>
            <xm:f>DATA!$D$4:$D$6</xm:f>
          </x14:formula1>
          <xm:sqref>F3:F150</xm:sqref>
        </x14:dataValidation>
        <x14:dataValidation type="list" allowBlank="1" showInputMessage="1" showErrorMessage="1" xr:uid="{00000000-0002-0000-0000-000003000000}">
          <x14:formula1>
            <xm:f>DATA!$E$4:$E$6</xm:f>
          </x14:formula1>
          <xm:sqref>J3:J150</xm:sqref>
        </x14:dataValidation>
        <x14:dataValidation type="list" allowBlank="1" showInputMessage="1" showErrorMessage="1" xr:uid="{00000000-0002-0000-0000-000004000000}">
          <x14:formula1>
            <xm:f>DATA!$F$4:$F$7</xm:f>
          </x14:formula1>
          <xm:sqref>K3:K150</xm:sqref>
        </x14:dataValidation>
        <x14:dataValidation type="list" allowBlank="1" showInputMessage="1" showErrorMessage="1" xr:uid="{00000000-0002-0000-0000-000005000000}">
          <x14:formula1>
            <xm:f>DATA!$G$4:$G$5</xm:f>
          </x14:formula1>
          <xm:sqref>L3:L150</xm:sqref>
        </x14:dataValidation>
        <x14:dataValidation type="list" allowBlank="1" showInputMessage="1" showErrorMessage="1" xr:uid="{00000000-0002-0000-0000-000006000000}">
          <x14:formula1>
            <xm:f>DATA!$J$4:$J$5</xm:f>
          </x14:formula1>
          <xm:sqref>O3:O150</xm:sqref>
        </x14:dataValidation>
        <x14:dataValidation type="date" allowBlank="1" showInputMessage="1" showErrorMessage="1" xr:uid="{00000000-0002-0000-0000-000007000000}">
          <x14:formula1>
            <xm:f>DATA!K4</xm:f>
          </x14:formula1>
          <x14:formula2>
            <xm:f>DATA!K5</xm:f>
          </x14:formula2>
          <xm:sqref>P3:P150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92"/>
  <sheetViews>
    <sheetView tabSelected="1" topLeftCell="O1" workbookViewId="0">
      <selection activeCell="U5" sqref="U5"/>
    </sheetView>
  </sheetViews>
  <sheetFormatPr defaultRowHeight="16.5" x14ac:dyDescent="0.3"/>
  <cols>
    <col min="2" max="28" width="26" customWidth="1"/>
    <col min="31" max="31" width="12.125" bestFit="1" customWidth="1"/>
    <col min="32" max="32" width="16.625" bestFit="1" customWidth="1"/>
    <col min="33" max="33" width="9.75" bestFit="1" customWidth="1"/>
    <col min="34" max="34" width="10.5" bestFit="1" customWidth="1"/>
    <col min="35" max="35" width="18" bestFit="1" customWidth="1"/>
    <col min="36" max="36" width="10.125" bestFit="1" customWidth="1"/>
    <col min="37" max="37" width="5.875" bestFit="1" customWidth="1"/>
    <col min="38" max="38" width="14.375" bestFit="1" customWidth="1"/>
    <col min="39" max="39" width="27.875" bestFit="1" customWidth="1"/>
  </cols>
  <sheetData>
    <row r="1" spans="1:41" ht="66" x14ac:dyDescent="0.3">
      <c r="E1" s="18"/>
      <c r="G1" s="18"/>
      <c r="H1" s="20"/>
      <c r="I1" s="20"/>
      <c r="K1" s="25"/>
      <c r="L1" s="20"/>
      <c r="M1" s="18"/>
      <c r="N1" s="20"/>
      <c r="O1" s="63" t="s">
        <v>665</v>
      </c>
      <c r="P1" s="63" t="s">
        <v>666</v>
      </c>
      <c r="Q1" s="63" t="s">
        <v>667</v>
      </c>
      <c r="R1" s="63" t="s">
        <v>661</v>
      </c>
      <c r="S1" s="66" t="s">
        <v>681</v>
      </c>
      <c r="T1" s="63" t="s">
        <v>680</v>
      </c>
      <c r="U1" s="63" t="s">
        <v>675</v>
      </c>
      <c r="V1" s="63" t="s">
        <v>660</v>
      </c>
      <c r="W1" s="63" t="s">
        <v>659</v>
      </c>
      <c r="X1" s="63" t="s">
        <v>682</v>
      </c>
    </row>
    <row r="2" spans="1:41" ht="40.5" x14ac:dyDescent="0.3">
      <c r="A2" s="1" t="s">
        <v>553</v>
      </c>
      <c r="B2" s="1" t="s">
        <v>612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617</v>
      </c>
      <c r="H2" s="1" t="s">
        <v>618</v>
      </c>
      <c r="I2" s="1" t="s">
        <v>619</v>
      </c>
      <c r="J2" s="1" t="s">
        <v>620</v>
      </c>
      <c r="K2" s="1" t="s">
        <v>621</v>
      </c>
      <c r="L2" s="1" t="s">
        <v>622</v>
      </c>
      <c r="M2" s="1" t="s">
        <v>623</v>
      </c>
      <c r="N2" s="1" t="s">
        <v>624</v>
      </c>
      <c r="O2" s="1" t="s">
        <v>662</v>
      </c>
      <c r="P2" s="1" t="s">
        <v>663</v>
      </c>
      <c r="Q2" s="1" t="s">
        <v>664</v>
      </c>
      <c r="R2" s="1" t="s">
        <v>673</v>
      </c>
      <c r="S2" s="1" t="s">
        <v>658</v>
      </c>
      <c r="T2" s="1" t="s">
        <v>679</v>
      </c>
      <c r="U2" s="1" t="s">
        <v>674</v>
      </c>
      <c r="V2" s="1" t="s">
        <v>589</v>
      </c>
      <c r="W2" s="1" t="s">
        <v>590</v>
      </c>
      <c r="X2" s="1" t="s">
        <v>591</v>
      </c>
      <c r="Y2" s="1" t="s">
        <v>625</v>
      </c>
      <c r="Z2" s="1" t="s">
        <v>608</v>
      </c>
      <c r="AA2" s="1" t="s">
        <v>626</v>
      </c>
      <c r="AB2" s="1" t="s">
        <v>610</v>
      </c>
      <c r="AE2" s="68" t="s">
        <v>687</v>
      </c>
      <c r="AF2" s="69" t="s">
        <v>692</v>
      </c>
      <c r="AG2" s="70" t="s">
        <v>688</v>
      </c>
      <c r="AH2" s="71" t="s">
        <v>693</v>
      </c>
      <c r="AI2" s="72" t="s">
        <v>694</v>
      </c>
      <c r="AJ2" s="70" t="s">
        <v>695</v>
      </c>
      <c r="AK2" s="73" t="s">
        <v>696</v>
      </c>
      <c r="AL2" s="71" t="s">
        <v>757</v>
      </c>
      <c r="AM2" s="71" t="s">
        <v>758</v>
      </c>
      <c r="AN2" s="83" t="s">
        <v>759</v>
      </c>
      <c r="AO2" s="83" t="s">
        <v>770</v>
      </c>
    </row>
    <row r="3" spans="1:41" x14ac:dyDescent="0.15">
      <c r="A3" s="20" t="s">
        <v>565</v>
      </c>
      <c r="B3" s="4" t="s">
        <v>472</v>
      </c>
      <c r="C3" s="18" t="s">
        <v>473</v>
      </c>
      <c r="D3" s="18" t="s">
        <v>474</v>
      </c>
      <c r="E3" s="18"/>
      <c r="F3" s="18"/>
      <c r="G3" s="18"/>
      <c r="H3" s="20" t="s">
        <v>313</v>
      </c>
      <c r="I3" s="20"/>
      <c r="J3" s="20"/>
      <c r="K3" s="20" t="s">
        <v>301</v>
      </c>
      <c r="L3" s="20" t="s">
        <v>431</v>
      </c>
      <c r="M3" s="18" t="s">
        <v>453</v>
      </c>
      <c r="N3" s="6" t="s">
        <v>19</v>
      </c>
      <c r="O3" s="6"/>
      <c r="P3" s="6"/>
      <c r="Q3" s="6"/>
      <c r="R3" s="11"/>
      <c r="S3" s="11"/>
      <c r="T3" s="20"/>
      <c r="U3" s="82"/>
      <c r="V3" s="20" t="s">
        <v>773</v>
      </c>
      <c r="W3" s="78"/>
      <c r="X3" s="62"/>
      <c r="Y3" s="6" t="s">
        <v>28</v>
      </c>
      <c r="Z3" s="28">
        <v>6</v>
      </c>
      <c r="AA3" s="24"/>
      <c r="AB3" s="24"/>
      <c r="AE3" s="74" t="b">
        <f>IF(AND(O3=DATA!$D$40),DATA!$D$41,IF(AND(O3=DATA!$C$40),DATA!$C$41))</f>
        <v>0</v>
      </c>
      <c r="AF3" s="74" t="b">
        <f>IF(AND(P3=DATA!$D$40),DATA!$D$42,IF(AND(P3=DATA!$C$40),DATA!$C$42))</f>
        <v>0</v>
      </c>
      <c r="AG3" s="74" t="b">
        <f>IF(AND(Q3=DATA!$D$40),DATA!$D$43,IF(AND(Q3=DATA!$C$40),DATA!$C$43))</f>
        <v>0</v>
      </c>
      <c r="AH3" s="75" t="b">
        <f>IF(AND(R3=DATA!$D$40),DATA!$D$44,IF(AND(R3=DATA!$C$40),DATA!$C$44))</f>
        <v>0</v>
      </c>
      <c r="AI3" s="76">
        <f ca="1">IF(AND(DATEDIF(U3,TODAY(),"D")&lt;365*3),DATA!$D$46,IF(AND(365*3&lt;=DATEDIF(U3,TODAY(),"D"), DATEDIF(U3,TODAY(),"D")&lt;365*5),DATA!$D$47,IF(AND(365*5&lt;=DATEDIF(U3,TODAY(),"D"), DATEDIF(U3,TODAY(),"D")&lt;365*10),DATA!$D$48,IF(AND(365*10&lt;DATEDIF(U3,TODAY(),"D")),DATA!$D$49))))</f>
        <v>0</v>
      </c>
      <c r="AJ3" s="76">
        <f>_xlfn.IFNA(VLOOKUP(W3,DATA!$F$40:$G$85,2,0),10)</f>
        <v>10</v>
      </c>
      <c r="AK3" s="77">
        <f ca="1">SUM(AE3:AJ3)</f>
        <v>10</v>
      </c>
      <c r="AL3" s="75" t="b">
        <f>IF(AND(S3=DATA!$D$40),DATA!$D$44/8,IF(AND(S3=DATA!$C$40),DATA!$C$44/8))</f>
        <v>0</v>
      </c>
      <c r="AM3" s="75" t="b">
        <f>IF(AND(T3=DATA!$D$40),DATA!$D$44/8,IF(AND(T3=DATA!$C$40),DATA!$C$44/8))</f>
        <v>0</v>
      </c>
      <c r="AN3" s="77">
        <f t="shared" ref="AN3:AN66" ca="1" si="0">IF(AND(AK3+AL3+AM3&lt;=100),(AK3+AL3+AM3),IF(AND(AK3+AL3+AM3&gt;100),100))</f>
        <v>10</v>
      </c>
      <c r="AO3" s="78" t="str">
        <f ca="1">IF(AND(AN3&gt;=DATA!$C$55),"A",IF(AND(DATA!$C$55&gt;AN3,AN3&gt;=DATA!$C$56),"B",IF(AND(DATA!$C$56&gt;AN3,AN3&gt;=DATA!$C$57),"C",IF(AND(AN3&lt;DATA!$C$57),"D"))))</f>
        <v>D</v>
      </c>
    </row>
    <row r="4" spans="1:41" x14ac:dyDescent="0.15">
      <c r="A4" s="20" t="s">
        <v>565</v>
      </c>
      <c r="B4" s="4" t="s">
        <v>472</v>
      </c>
      <c r="C4" s="18" t="s">
        <v>473</v>
      </c>
      <c r="D4" s="18" t="s">
        <v>474</v>
      </c>
      <c r="E4" s="18"/>
      <c r="F4" s="18"/>
      <c r="G4" s="18"/>
      <c r="H4" s="20" t="s">
        <v>313</v>
      </c>
      <c r="I4" s="20"/>
      <c r="J4" s="20"/>
      <c r="K4" s="20" t="s">
        <v>303</v>
      </c>
      <c r="L4" s="20" t="s">
        <v>464</v>
      </c>
      <c r="M4" s="18" t="s">
        <v>299</v>
      </c>
      <c r="N4" s="6" t="s">
        <v>19</v>
      </c>
      <c r="O4" s="6"/>
      <c r="P4" s="6"/>
      <c r="Q4" s="6"/>
      <c r="R4" s="11"/>
      <c r="S4" s="11"/>
      <c r="T4" s="20"/>
      <c r="U4" s="82"/>
      <c r="V4" s="20" t="s">
        <v>773</v>
      </c>
      <c r="W4" s="78"/>
      <c r="X4" s="62"/>
      <c r="Y4" s="6" t="s">
        <v>28</v>
      </c>
      <c r="Z4" s="28">
        <v>5</v>
      </c>
      <c r="AA4" s="24"/>
      <c r="AB4" s="24"/>
      <c r="AE4" s="74" t="b">
        <f>IF(AND(O4=DATA!$D$40),DATA!$D$41,IF(AND(O4=DATA!$C$40),DATA!$C$41))</f>
        <v>0</v>
      </c>
      <c r="AF4" s="74" t="b">
        <f>IF(AND(P4=DATA!$D$40),DATA!$D$42,IF(AND(P4=DATA!$C$40),DATA!$C$42))</f>
        <v>0</v>
      </c>
      <c r="AG4" s="74" t="b">
        <f>IF(AND(Q4=DATA!$D$40),DATA!$D$43,IF(AND(Q4=DATA!$C$40),DATA!$C$43))</f>
        <v>0</v>
      </c>
      <c r="AH4" s="75" t="b">
        <f>IF(AND(R4=DATA!$D$40),DATA!$D$44,IF(AND(R4=DATA!$C$40),DATA!$C$44))</f>
        <v>0</v>
      </c>
      <c r="AI4" s="76">
        <f ca="1">IF(AND(DATEDIF(U4,TODAY(),"D")&lt;365*3),DATA!$D$46,IF(AND(365*3&lt;=DATEDIF(U4,TODAY(),"D"), DATEDIF(U4,TODAY(),"D")&lt;365*5),DATA!$D$47,IF(AND(365*5&lt;=DATEDIF(U4,TODAY(),"D"), DATEDIF(U4,TODAY(),"D")&lt;365*10),DATA!$D$48,IF(AND(365*10&lt;DATEDIF(U4,TODAY(),"D")),DATA!$D$49))))</f>
        <v>0</v>
      </c>
      <c r="AJ4" s="76">
        <f>_xlfn.IFNA(VLOOKUP(W4,DATA!$F$40:$G$85,2,0),10)</f>
        <v>10</v>
      </c>
      <c r="AK4" s="77">
        <f ca="1">SUM(AE4:AJ4)</f>
        <v>10</v>
      </c>
      <c r="AL4" s="75" t="b">
        <f>IF(AND(S4=DATA!$D$40),DATA!$D$44/8,IF(AND(S4=DATA!$C$40),DATA!$C$44/8))</f>
        <v>0</v>
      </c>
      <c r="AM4" s="75" t="b">
        <f>IF(AND(T4=DATA!$D$40),DATA!$D$44/8,IF(AND(T4=DATA!$C$40),DATA!$C$44/8))</f>
        <v>0</v>
      </c>
      <c r="AN4" s="77">
        <f t="shared" ca="1" si="0"/>
        <v>10</v>
      </c>
      <c r="AO4" s="78" t="str">
        <f ca="1">IF(AND(AN4&gt;=DATA!$C$55),"A",IF(AND(DATA!$C$55&gt;AN4,AN4&gt;=DATA!$C$56),"B",IF(AND(DATA!$C$56&gt;AN4,AN4&gt;=DATA!$C$57),"C",IF(AND(AN4&lt;DATA!$C$57),"D"))))</f>
        <v>D</v>
      </c>
    </row>
    <row r="5" spans="1:41" x14ac:dyDescent="0.15">
      <c r="A5" s="20" t="s">
        <v>565</v>
      </c>
      <c r="B5" s="4" t="s">
        <v>472</v>
      </c>
      <c r="C5" s="18" t="s">
        <v>473</v>
      </c>
      <c r="D5" s="18" t="s">
        <v>474</v>
      </c>
      <c r="E5" s="18"/>
      <c r="F5" s="18"/>
      <c r="G5" s="18"/>
      <c r="H5" s="20" t="s">
        <v>313</v>
      </c>
      <c r="I5" s="20"/>
      <c r="J5" s="20"/>
      <c r="K5" s="20" t="s">
        <v>297</v>
      </c>
      <c r="L5" s="20" t="s">
        <v>464</v>
      </c>
      <c r="M5" s="18" t="s">
        <v>299</v>
      </c>
      <c r="N5" s="6" t="s">
        <v>19</v>
      </c>
      <c r="O5" s="6"/>
      <c r="P5" s="6"/>
      <c r="Q5" s="6"/>
      <c r="R5" s="11"/>
      <c r="S5" s="11"/>
      <c r="T5" s="20"/>
      <c r="U5" s="82"/>
      <c r="V5" s="20" t="s">
        <v>773</v>
      </c>
      <c r="W5" s="78"/>
      <c r="X5" s="62"/>
      <c r="Y5" s="6" t="s">
        <v>28</v>
      </c>
      <c r="Z5" s="28">
        <v>2</v>
      </c>
      <c r="AA5" s="24"/>
      <c r="AB5" s="24"/>
      <c r="AE5" s="74" t="b">
        <f>IF(AND(O5=DATA!$D$40),DATA!$D$41,IF(AND(O5=DATA!$C$40),DATA!$C$41))</f>
        <v>0</v>
      </c>
      <c r="AF5" s="74" t="b">
        <f>IF(AND(P5=DATA!$D$40),DATA!$D$42,IF(AND(P5=DATA!$C$40),DATA!$C$42))</f>
        <v>0</v>
      </c>
      <c r="AG5" s="74" t="b">
        <f>IF(AND(Q5=DATA!$D$40),DATA!$D$43,IF(AND(Q5=DATA!$C$40),DATA!$C$43))</f>
        <v>0</v>
      </c>
      <c r="AH5" s="75" t="b">
        <f>IF(AND(R5=DATA!$D$40),DATA!$D$44,IF(AND(R5=DATA!$C$40),DATA!$C$44))</f>
        <v>0</v>
      </c>
      <c r="AI5" s="76">
        <f ca="1">IF(AND(DATEDIF(U5,TODAY(),"D")&lt;365*3),DATA!$D$46,IF(AND(365*3&lt;=DATEDIF(U5,TODAY(),"D"), DATEDIF(U5,TODAY(),"D")&lt;365*5),DATA!$D$47,IF(AND(365*5&lt;=DATEDIF(U5,TODAY(),"D"), DATEDIF(U5,TODAY(),"D")&lt;365*10),DATA!$D$48,IF(AND(365*10&lt;DATEDIF(U5,TODAY(),"D")),DATA!$D$49))))</f>
        <v>0</v>
      </c>
      <c r="AJ5" s="76">
        <f>_xlfn.IFNA(VLOOKUP(W5,DATA!$F$40:$G$85,2,0),10)</f>
        <v>10</v>
      </c>
      <c r="AK5" s="77">
        <f ca="1">SUM(AE5:AJ5)</f>
        <v>10</v>
      </c>
      <c r="AL5" s="75" t="b">
        <f>IF(AND(S5=DATA!$D$40),DATA!$D$44/8,IF(AND(S5=DATA!$C$40),DATA!$C$44/8))</f>
        <v>0</v>
      </c>
      <c r="AM5" s="75" t="b">
        <f>IF(AND(T5=DATA!$D$40),DATA!$D$44/8,IF(AND(T5=DATA!$C$40),DATA!$C$44/8))</f>
        <v>0</v>
      </c>
      <c r="AN5" s="77">
        <f t="shared" ca="1" si="0"/>
        <v>10</v>
      </c>
      <c r="AO5" s="78" t="str">
        <f ca="1">IF(AND(AN5&gt;=DATA!$C$55),"A",IF(AND(DATA!$C$55&gt;AN5,AN5&gt;=DATA!$C$56),"B",IF(AND(DATA!$C$56&gt;AN5,AN5&gt;=DATA!$C$57),"C",IF(AND(AN5&lt;DATA!$C$57),"D"))))</f>
        <v>D</v>
      </c>
    </row>
    <row r="6" spans="1:41" x14ac:dyDescent="0.15">
      <c r="A6" s="20" t="s">
        <v>565</v>
      </c>
      <c r="B6" s="4" t="s">
        <v>472</v>
      </c>
      <c r="C6" s="18" t="s">
        <v>473</v>
      </c>
      <c r="D6" s="18" t="s">
        <v>474</v>
      </c>
      <c r="E6" s="18"/>
      <c r="F6" s="18"/>
      <c r="G6" s="18"/>
      <c r="H6" s="20" t="s">
        <v>475</v>
      </c>
      <c r="I6" s="20"/>
      <c r="J6" s="20"/>
      <c r="K6" s="20" t="s">
        <v>297</v>
      </c>
      <c r="L6" s="20" t="s">
        <v>476</v>
      </c>
      <c r="M6" s="18" t="s">
        <v>299</v>
      </c>
      <c r="N6" s="6" t="s">
        <v>19</v>
      </c>
      <c r="O6" s="6"/>
      <c r="P6" s="6"/>
      <c r="Q6" s="6"/>
      <c r="R6" s="11"/>
      <c r="S6" s="11"/>
      <c r="T6" s="20"/>
      <c r="U6" s="82"/>
      <c r="V6" s="20"/>
      <c r="W6" s="78"/>
      <c r="X6" s="62"/>
      <c r="Y6" s="6" t="s">
        <v>28</v>
      </c>
      <c r="Z6" s="28">
        <v>1</v>
      </c>
      <c r="AA6" s="24"/>
      <c r="AB6" s="24"/>
      <c r="AE6" s="74" t="b">
        <f>IF(AND(O6=DATA!$D$40),DATA!$D$41,IF(AND(O6=DATA!$C$40),DATA!$C$41))</f>
        <v>0</v>
      </c>
      <c r="AF6" s="74" t="b">
        <f>IF(AND(P6=DATA!$D$40),DATA!$D$42,IF(AND(P6=DATA!$C$40),DATA!$C$42))</f>
        <v>0</v>
      </c>
      <c r="AG6" s="74" t="b">
        <f>IF(AND(Q6=DATA!$D$40),DATA!$D$43,IF(AND(Q6=DATA!$C$40),DATA!$C$43))</f>
        <v>0</v>
      </c>
      <c r="AH6" s="75" t="b">
        <f>IF(AND(R6=DATA!$D$40),DATA!$D$44,IF(AND(R6=DATA!$C$40),DATA!$C$44))</f>
        <v>0</v>
      </c>
      <c r="AI6" s="76">
        <f ca="1">IF(AND(DATEDIF(U6,TODAY(),"D")&lt;365*3),DATA!$D$46,IF(AND(365*3&lt;=DATEDIF(U6,TODAY(),"D"), DATEDIF(U6,TODAY(),"D")&lt;365*5),DATA!$D$47,IF(AND(365*5&lt;=DATEDIF(U6,TODAY(),"D"), DATEDIF(U6,TODAY(),"D")&lt;365*10),DATA!$D$48,IF(AND(365*10&lt;DATEDIF(U6,TODAY(),"D")),DATA!$D$49))))</f>
        <v>0</v>
      </c>
      <c r="AJ6" s="76">
        <f>_xlfn.IFNA(VLOOKUP(W6,DATA!$F$40:$G$85,2,0),10)</f>
        <v>10</v>
      </c>
      <c r="AK6" s="77">
        <f ca="1">SUM(AE6:AJ6)</f>
        <v>10</v>
      </c>
      <c r="AL6" s="75" t="b">
        <f>IF(AND(S6=DATA!$D$40),DATA!$D$44/8,IF(AND(S6=DATA!$C$40),DATA!$C$44/8))</f>
        <v>0</v>
      </c>
      <c r="AM6" s="75" t="b">
        <f>IF(AND(T6=DATA!$D$40),DATA!$D$44/8,IF(AND(T6=DATA!$C$40),DATA!$C$44/8))</f>
        <v>0</v>
      </c>
      <c r="AN6" s="77">
        <f t="shared" ca="1" si="0"/>
        <v>10</v>
      </c>
      <c r="AO6" s="78" t="str">
        <f ca="1">IF(AND(AN6&gt;=DATA!$C$55),"A",IF(AND(DATA!$C$55&gt;AN6,AN6&gt;=DATA!$C$56),"B",IF(AND(DATA!$C$56&gt;AN6,AN6&gt;=DATA!$C$57),"C",IF(AND(AN6&lt;DATA!$C$57),"D"))))</f>
        <v>D</v>
      </c>
    </row>
    <row r="7" spans="1:41" x14ac:dyDescent="0.15">
      <c r="A7" s="20" t="s">
        <v>565</v>
      </c>
      <c r="B7" s="4" t="s">
        <v>472</v>
      </c>
      <c r="C7" s="18" t="s">
        <v>473</v>
      </c>
      <c r="D7" s="18" t="s">
        <v>474</v>
      </c>
      <c r="E7" s="18"/>
      <c r="F7" s="18"/>
      <c r="G7" s="18"/>
      <c r="H7" s="20" t="s">
        <v>317</v>
      </c>
      <c r="I7" s="20"/>
      <c r="J7" s="20"/>
      <c r="K7" s="20" t="s">
        <v>303</v>
      </c>
      <c r="L7" s="20" t="s">
        <v>464</v>
      </c>
      <c r="M7" s="18" t="s">
        <v>299</v>
      </c>
      <c r="N7" s="6" t="s">
        <v>19</v>
      </c>
      <c r="O7" s="6"/>
      <c r="P7" s="6"/>
      <c r="Q7" s="6"/>
      <c r="R7" s="11"/>
      <c r="S7" s="11"/>
      <c r="T7" s="20"/>
      <c r="U7" s="82"/>
      <c r="V7" s="20"/>
      <c r="W7" s="78"/>
      <c r="X7" s="62"/>
      <c r="Y7" s="6" t="s">
        <v>28</v>
      </c>
      <c r="Z7" s="28">
        <v>4</v>
      </c>
      <c r="AA7" s="24"/>
      <c r="AB7" s="24"/>
      <c r="AE7" s="74" t="b">
        <f>IF(AND(O7=DATA!$D$40),DATA!$D$41,IF(AND(O7=DATA!$C$40),DATA!$C$41))</f>
        <v>0</v>
      </c>
      <c r="AF7" s="74" t="b">
        <f>IF(AND(P7=DATA!$D$40),DATA!$D$42,IF(AND(P7=DATA!$C$40),DATA!$C$42))</f>
        <v>0</v>
      </c>
      <c r="AG7" s="74" t="b">
        <f>IF(AND(Q7=DATA!$D$40),DATA!$D$43,IF(AND(Q7=DATA!$C$40),DATA!$C$43))</f>
        <v>0</v>
      </c>
      <c r="AH7" s="75" t="b">
        <f>IF(AND(R7=DATA!$D$40),DATA!$D$44,IF(AND(R7=DATA!$C$40),DATA!$C$44))</f>
        <v>0</v>
      </c>
      <c r="AI7" s="76">
        <f ca="1">IF(AND(DATEDIF(U7,TODAY(),"D")&lt;365*3),DATA!$D$46,IF(AND(365*3&lt;=DATEDIF(U7,TODAY(),"D"), DATEDIF(U7,TODAY(),"D")&lt;365*5),DATA!$D$47,IF(AND(365*5&lt;=DATEDIF(U7,TODAY(),"D"), DATEDIF(U7,TODAY(),"D")&lt;365*10),DATA!$D$48,IF(AND(365*10&lt;DATEDIF(U7,TODAY(),"D")),DATA!$D$49))))</f>
        <v>0</v>
      </c>
      <c r="AJ7" s="76">
        <f>_xlfn.IFNA(VLOOKUP(W7,DATA!$F$40:$G$85,2,0),10)</f>
        <v>10</v>
      </c>
      <c r="AK7" s="77">
        <f t="shared" ref="AK7:AK70" ca="1" si="1">SUM(AE7:AJ7)</f>
        <v>10</v>
      </c>
      <c r="AL7" s="75" t="b">
        <f>IF(AND(S7=DATA!$D$40),DATA!$D$44/8,IF(AND(S7=DATA!$C$40),DATA!$C$44/8))</f>
        <v>0</v>
      </c>
      <c r="AM7" s="75" t="b">
        <f>IF(AND(T7=DATA!$D$40),DATA!$D$44/8,IF(AND(T7=DATA!$C$40),DATA!$C$44/8))</f>
        <v>0</v>
      </c>
      <c r="AN7" s="77">
        <f t="shared" ca="1" si="0"/>
        <v>10</v>
      </c>
      <c r="AO7" s="78" t="str">
        <f ca="1">IF(AND(AN7&gt;=DATA!$C$55),"A",IF(AND(DATA!$C$55&gt;AN7,AN7&gt;=DATA!$C$56),"B",IF(AND(DATA!$C$56&gt;AN7,AN7&gt;=DATA!$C$57),"C",IF(AND(AN7&lt;DATA!$C$57),"D"))))</f>
        <v>D</v>
      </c>
    </row>
    <row r="8" spans="1:41" x14ac:dyDescent="0.15">
      <c r="A8" s="20" t="s">
        <v>564</v>
      </c>
      <c r="B8" s="4" t="s">
        <v>472</v>
      </c>
      <c r="C8" s="18" t="s">
        <v>473</v>
      </c>
      <c r="D8" s="18" t="s">
        <v>474</v>
      </c>
      <c r="E8" s="18"/>
      <c r="F8" s="18"/>
      <c r="G8" s="18"/>
      <c r="H8" s="20" t="s">
        <v>293</v>
      </c>
      <c r="I8" s="20"/>
      <c r="J8" s="20"/>
      <c r="K8" s="20" t="s">
        <v>303</v>
      </c>
      <c r="L8" s="20" t="s">
        <v>464</v>
      </c>
      <c r="M8" s="18" t="s">
        <v>299</v>
      </c>
      <c r="N8" s="6" t="s">
        <v>19</v>
      </c>
      <c r="O8" s="6"/>
      <c r="P8" s="6"/>
      <c r="Q8" s="6"/>
      <c r="R8" s="11"/>
      <c r="S8" s="11"/>
      <c r="T8" s="20"/>
      <c r="U8" s="82"/>
      <c r="V8" s="20"/>
      <c r="W8" s="78"/>
      <c r="X8" s="62"/>
      <c r="Y8" s="6" t="s">
        <v>28</v>
      </c>
      <c r="Z8" s="28">
        <v>16</v>
      </c>
      <c r="AA8" s="24"/>
      <c r="AB8" s="24"/>
      <c r="AE8" s="74" t="b">
        <f>IF(AND(O8=DATA!$D$40),DATA!$D$41,IF(AND(O8=DATA!$C$40),DATA!$C$41))</f>
        <v>0</v>
      </c>
      <c r="AF8" s="74" t="b">
        <f>IF(AND(P8=DATA!$D$40),DATA!$D$42,IF(AND(P8=DATA!$C$40),DATA!$C$42))</f>
        <v>0</v>
      </c>
      <c r="AG8" s="74" t="b">
        <f>IF(AND(Q8=DATA!$D$40),DATA!$D$43,IF(AND(Q8=DATA!$C$40),DATA!$C$43))</f>
        <v>0</v>
      </c>
      <c r="AH8" s="75" t="b">
        <f>IF(AND(R8=DATA!$D$40),DATA!$D$44,IF(AND(R8=DATA!$C$40),DATA!$C$44))</f>
        <v>0</v>
      </c>
      <c r="AI8" s="76">
        <f ca="1">IF(AND(DATEDIF(U8,TODAY(),"D")&lt;365*3),DATA!$D$46,IF(AND(365*3&lt;=DATEDIF(U8,TODAY(),"D"), DATEDIF(U8,TODAY(),"D")&lt;365*5),DATA!$D$47,IF(AND(365*5&lt;=DATEDIF(U8,TODAY(),"D"), DATEDIF(U8,TODAY(),"D")&lt;365*10),DATA!$D$48,IF(AND(365*10&lt;DATEDIF(U8,TODAY(),"D")),DATA!$D$49))))</f>
        <v>0</v>
      </c>
      <c r="AJ8" s="76">
        <f>_xlfn.IFNA(VLOOKUP(W8,DATA!$F$40:$G$85,2,0),10)</f>
        <v>10</v>
      </c>
      <c r="AK8" s="77">
        <f t="shared" ca="1" si="1"/>
        <v>10</v>
      </c>
      <c r="AL8" s="75" t="b">
        <f>IF(AND(S8=DATA!$D$40),DATA!$D$44/8,IF(AND(S8=DATA!$C$40),DATA!$C$44/8))</f>
        <v>0</v>
      </c>
      <c r="AM8" s="75" t="b">
        <f>IF(AND(T8=DATA!$D$40),DATA!$D$44/8,IF(AND(T8=DATA!$C$40),DATA!$C$44/8))</f>
        <v>0</v>
      </c>
      <c r="AN8" s="77">
        <f t="shared" ca="1" si="0"/>
        <v>10</v>
      </c>
      <c r="AO8" s="78" t="str">
        <f ca="1">IF(AND(AN8&gt;=DATA!$C$55),"A",IF(AND(DATA!$C$55&gt;AN8,AN8&gt;=DATA!$C$56),"B",IF(AND(DATA!$C$56&gt;AN8,AN8&gt;=DATA!$C$57),"C",IF(AND(AN8&lt;DATA!$C$57),"D"))))</f>
        <v>D</v>
      </c>
    </row>
    <row r="9" spans="1:41" x14ac:dyDescent="0.15">
      <c r="A9" s="20" t="s">
        <v>565</v>
      </c>
      <c r="B9" s="4" t="s">
        <v>472</v>
      </c>
      <c r="C9" s="18" t="s">
        <v>473</v>
      </c>
      <c r="D9" s="18" t="s">
        <v>474</v>
      </c>
      <c r="E9" s="18"/>
      <c r="F9" s="18"/>
      <c r="G9" s="18"/>
      <c r="H9" s="20" t="s">
        <v>293</v>
      </c>
      <c r="I9" s="20"/>
      <c r="J9" s="20"/>
      <c r="K9" s="20" t="s">
        <v>303</v>
      </c>
      <c r="L9" s="20" t="s">
        <v>464</v>
      </c>
      <c r="M9" s="18" t="s">
        <v>299</v>
      </c>
      <c r="N9" s="6" t="s">
        <v>19</v>
      </c>
      <c r="O9" s="6"/>
      <c r="P9" s="6"/>
      <c r="Q9" s="6"/>
      <c r="R9" s="11"/>
      <c r="S9" s="11"/>
      <c r="T9" s="20"/>
      <c r="U9" s="82"/>
      <c r="V9" s="20"/>
      <c r="W9" s="78"/>
      <c r="X9" s="62"/>
      <c r="Y9" s="6" t="s">
        <v>28</v>
      </c>
      <c r="Z9" s="28">
        <v>1</v>
      </c>
      <c r="AA9" s="24"/>
      <c r="AB9" s="24"/>
      <c r="AE9" s="74" t="b">
        <f>IF(AND(O9=DATA!$D$40),DATA!$D$41,IF(AND(O9=DATA!$C$40),DATA!$C$41))</f>
        <v>0</v>
      </c>
      <c r="AF9" s="74" t="b">
        <f>IF(AND(P9=DATA!$D$40),DATA!$D$42,IF(AND(P9=DATA!$C$40),DATA!$C$42))</f>
        <v>0</v>
      </c>
      <c r="AG9" s="74" t="b">
        <f>IF(AND(Q9=DATA!$D$40),DATA!$D$43,IF(AND(Q9=DATA!$C$40),DATA!$C$43))</f>
        <v>0</v>
      </c>
      <c r="AH9" s="75" t="b">
        <f>IF(AND(R9=DATA!$D$40),DATA!$D$44,IF(AND(R9=DATA!$C$40),DATA!$C$44))</f>
        <v>0</v>
      </c>
      <c r="AI9" s="76">
        <f ca="1">IF(AND(DATEDIF(U9,TODAY(),"D")&lt;365*3),DATA!$D$46,IF(AND(365*3&lt;=DATEDIF(U9,TODAY(),"D"), DATEDIF(U9,TODAY(),"D")&lt;365*5),DATA!$D$47,IF(AND(365*5&lt;=DATEDIF(U9,TODAY(),"D"), DATEDIF(U9,TODAY(),"D")&lt;365*10),DATA!$D$48,IF(AND(365*10&lt;DATEDIF(U9,TODAY(),"D")),DATA!$D$49))))</f>
        <v>0</v>
      </c>
      <c r="AJ9" s="76">
        <f>_xlfn.IFNA(VLOOKUP(W9,DATA!$F$40:$G$85,2,0),10)</f>
        <v>10</v>
      </c>
      <c r="AK9" s="77">
        <f t="shared" ca="1" si="1"/>
        <v>10</v>
      </c>
      <c r="AL9" s="75" t="b">
        <f>IF(AND(S9=DATA!$D$40),DATA!$D$44/8,IF(AND(S9=DATA!$C$40),DATA!$C$44/8))</f>
        <v>0</v>
      </c>
      <c r="AM9" s="75" t="b">
        <f>IF(AND(T9=DATA!$D$40),DATA!$D$44/8,IF(AND(T9=DATA!$C$40),DATA!$C$44/8))</f>
        <v>0</v>
      </c>
      <c r="AN9" s="77">
        <f t="shared" ca="1" si="0"/>
        <v>10</v>
      </c>
      <c r="AO9" s="78" t="str">
        <f ca="1">IF(AND(AN9&gt;=DATA!$C$55),"A",IF(AND(DATA!$C$55&gt;AN9,AN9&gt;=DATA!$C$56),"B",IF(AND(DATA!$C$56&gt;AN9,AN9&gt;=DATA!$C$57),"C",IF(AND(AN9&lt;DATA!$C$57),"D"))))</f>
        <v>D</v>
      </c>
    </row>
    <row r="10" spans="1:41" x14ac:dyDescent="0.15">
      <c r="A10" s="20" t="s">
        <v>564</v>
      </c>
      <c r="B10" s="4" t="s">
        <v>472</v>
      </c>
      <c r="C10" s="18" t="s">
        <v>473</v>
      </c>
      <c r="D10" s="18" t="s">
        <v>474</v>
      </c>
      <c r="E10" s="18"/>
      <c r="F10" s="18"/>
      <c r="G10" s="18"/>
      <c r="H10" s="20" t="s">
        <v>293</v>
      </c>
      <c r="I10" s="20"/>
      <c r="J10" s="20"/>
      <c r="K10" s="20" t="s">
        <v>303</v>
      </c>
      <c r="L10" s="20" t="s">
        <v>464</v>
      </c>
      <c r="M10" s="18" t="s">
        <v>299</v>
      </c>
      <c r="N10" s="6" t="s">
        <v>19</v>
      </c>
      <c r="O10" s="6"/>
      <c r="P10" s="6"/>
      <c r="Q10" s="6"/>
      <c r="R10" s="11"/>
      <c r="S10" s="11"/>
      <c r="T10" s="20"/>
      <c r="U10" s="82"/>
      <c r="V10" s="20"/>
      <c r="W10" s="78"/>
      <c r="X10" s="62"/>
      <c r="Y10" s="6" t="s">
        <v>28</v>
      </c>
      <c r="Z10" s="28">
        <v>1</v>
      </c>
      <c r="AA10" s="24"/>
      <c r="AB10" s="24"/>
      <c r="AE10" s="74" t="b">
        <f>IF(AND(O10=DATA!$D$40),DATA!$D$41,IF(AND(O10=DATA!$C$40),DATA!$C$41))</f>
        <v>0</v>
      </c>
      <c r="AF10" s="74" t="b">
        <f>IF(AND(P10=DATA!$D$40),DATA!$D$42,IF(AND(P10=DATA!$C$40),DATA!$C$42))</f>
        <v>0</v>
      </c>
      <c r="AG10" s="74" t="b">
        <f>IF(AND(Q10=DATA!$D$40),DATA!$D$43,IF(AND(Q10=DATA!$C$40),DATA!$C$43))</f>
        <v>0</v>
      </c>
      <c r="AH10" s="75" t="b">
        <f>IF(AND(R10=DATA!$D$40),DATA!$D$44,IF(AND(R10=DATA!$C$40),DATA!$C$44))</f>
        <v>0</v>
      </c>
      <c r="AI10" s="76">
        <f ca="1">IF(AND(DATEDIF(U10,TODAY(),"D")&lt;365*3),DATA!$D$46,IF(AND(365*3&lt;=DATEDIF(U10,TODAY(),"D"), DATEDIF(U10,TODAY(),"D")&lt;365*5),DATA!$D$47,IF(AND(365*5&lt;=DATEDIF(U10,TODAY(),"D"), DATEDIF(U10,TODAY(),"D")&lt;365*10),DATA!$D$48,IF(AND(365*10&lt;DATEDIF(U10,TODAY(),"D")),DATA!$D$49))))</f>
        <v>0</v>
      </c>
      <c r="AJ10" s="76">
        <f>_xlfn.IFNA(VLOOKUP(W10,DATA!$F$40:$G$85,2,0),10)</f>
        <v>10</v>
      </c>
      <c r="AK10" s="77">
        <f t="shared" ca="1" si="1"/>
        <v>10</v>
      </c>
      <c r="AL10" s="75" t="b">
        <f>IF(AND(S10=DATA!$D$40),DATA!$D$44/8,IF(AND(S10=DATA!$C$40),DATA!$C$44/8))</f>
        <v>0</v>
      </c>
      <c r="AM10" s="75" t="b">
        <f>IF(AND(T10=DATA!$D$40),DATA!$D$44/8,IF(AND(T10=DATA!$C$40),DATA!$C$44/8))</f>
        <v>0</v>
      </c>
      <c r="AN10" s="77">
        <f t="shared" ca="1" si="0"/>
        <v>10</v>
      </c>
      <c r="AO10" s="78" t="str">
        <f ca="1">IF(AND(AN10&gt;=DATA!$C$55),"A",IF(AND(DATA!$C$55&gt;AN10,AN10&gt;=DATA!$C$56),"B",IF(AND(DATA!$C$56&gt;AN10,AN10&gt;=DATA!$C$57),"C",IF(AND(AN10&lt;DATA!$C$57),"D"))))</f>
        <v>D</v>
      </c>
    </row>
    <row r="11" spans="1:41" x14ac:dyDescent="0.15">
      <c r="A11" s="20" t="s">
        <v>565</v>
      </c>
      <c r="B11" s="4" t="s">
        <v>472</v>
      </c>
      <c r="C11" s="18" t="s">
        <v>473</v>
      </c>
      <c r="D11" s="18" t="s">
        <v>474</v>
      </c>
      <c r="E11" s="18"/>
      <c r="F11" s="18"/>
      <c r="G11" s="18"/>
      <c r="H11" s="20" t="s">
        <v>293</v>
      </c>
      <c r="I11" s="20"/>
      <c r="J11" s="20"/>
      <c r="K11" s="20" t="s">
        <v>297</v>
      </c>
      <c r="L11" s="20" t="s">
        <v>464</v>
      </c>
      <c r="M11" s="18" t="s">
        <v>299</v>
      </c>
      <c r="N11" s="6" t="s">
        <v>19</v>
      </c>
      <c r="O11" s="6"/>
      <c r="P11" s="6"/>
      <c r="Q11" s="6"/>
      <c r="R11" s="11"/>
      <c r="S11" s="11"/>
      <c r="T11" s="20"/>
      <c r="U11" s="82"/>
      <c r="V11" s="20"/>
      <c r="W11" s="78"/>
      <c r="X11" s="62"/>
      <c r="Y11" s="6" t="s">
        <v>28</v>
      </c>
      <c r="Z11" s="28">
        <v>1</v>
      </c>
      <c r="AA11" s="24"/>
      <c r="AB11" s="24"/>
      <c r="AE11" s="74" t="b">
        <f>IF(AND(O11=DATA!$D$40),DATA!$D$41,IF(AND(O11=DATA!$C$40),DATA!$C$41))</f>
        <v>0</v>
      </c>
      <c r="AF11" s="74" t="b">
        <f>IF(AND(P11=DATA!$D$40),DATA!$D$42,IF(AND(P11=DATA!$C$40),DATA!$C$42))</f>
        <v>0</v>
      </c>
      <c r="AG11" s="74" t="b">
        <f>IF(AND(Q11=DATA!$D$40),DATA!$D$43,IF(AND(Q11=DATA!$C$40),DATA!$C$43))</f>
        <v>0</v>
      </c>
      <c r="AH11" s="75" t="b">
        <f>IF(AND(R11=DATA!$D$40),DATA!$D$44,IF(AND(R11=DATA!$C$40),DATA!$C$44))</f>
        <v>0</v>
      </c>
      <c r="AI11" s="76">
        <f ca="1">IF(AND(DATEDIF(U11,TODAY(),"D")&lt;365*3),DATA!$D$46,IF(AND(365*3&lt;=DATEDIF(U11,TODAY(),"D"), DATEDIF(U11,TODAY(),"D")&lt;365*5),DATA!$D$47,IF(AND(365*5&lt;=DATEDIF(U11,TODAY(),"D"), DATEDIF(U11,TODAY(),"D")&lt;365*10),DATA!$D$48,IF(AND(365*10&lt;DATEDIF(U11,TODAY(),"D")),DATA!$D$49))))</f>
        <v>0</v>
      </c>
      <c r="AJ11" s="76">
        <f>_xlfn.IFNA(VLOOKUP(W11,DATA!$F$40:$G$85,2,0),10)</f>
        <v>10</v>
      </c>
      <c r="AK11" s="77">
        <f t="shared" ca="1" si="1"/>
        <v>10</v>
      </c>
      <c r="AL11" s="75" t="b">
        <f>IF(AND(S11=DATA!$D$40),DATA!$D$44/8,IF(AND(S11=DATA!$C$40),DATA!$C$44/8))</f>
        <v>0</v>
      </c>
      <c r="AM11" s="75" t="b">
        <f>IF(AND(T11=DATA!$D$40),DATA!$D$44/8,IF(AND(T11=DATA!$C$40),DATA!$C$44/8))</f>
        <v>0</v>
      </c>
      <c r="AN11" s="77">
        <f t="shared" ca="1" si="0"/>
        <v>10</v>
      </c>
      <c r="AO11" s="78" t="str">
        <f ca="1">IF(AND(AN11&gt;=DATA!$C$55),"A",IF(AND(DATA!$C$55&gt;AN11,AN11&gt;=DATA!$C$56),"B",IF(AND(DATA!$C$56&gt;AN11,AN11&gt;=DATA!$C$57),"C",IF(AND(AN11&lt;DATA!$C$57),"D"))))</f>
        <v>D</v>
      </c>
    </row>
    <row r="12" spans="1:41" x14ac:dyDescent="0.15">
      <c r="A12" s="20" t="s">
        <v>565</v>
      </c>
      <c r="B12" s="4" t="s">
        <v>472</v>
      </c>
      <c r="C12" s="18" t="s">
        <v>473</v>
      </c>
      <c r="D12" s="18" t="s">
        <v>477</v>
      </c>
      <c r="E12" s="18"/>
      <c r="F12" s="18"/>
      <c r="G12" s="18"/>
      <c r="H12" s="20" t="s">
        <v>293</v>
      </c>
      <c r="I12" s="20"/>
      <c r="J12" s="20"/>
      <c r="K12" s="20" t="s">
        <v>297</v>
      </c>
      <c r="L12" s="20" t="s">
        <v>464</v>
      </c>
      <c r="M12" s="18" t="s">
        <v>299</v>
      </c>
      <c r="N12" s="6" t="s">
        <v>19</v>
      </c>
      <c r="O12" s="6"/>
      <c r="P12" s="6"/>
      <c r="Q12" s="6"/>
      <c r="R12" s="11"/>
      <c r="S12" s="11"/>
      <c r="T12" s="20"/>
      <c r="U12" s="82"/>
      <c r="V12" s="20"/>
      <c r="W12" s="78"/>
      <c r="X12" s="62"/>
      <c r="Y12" s="6" t="s">
        <v>28</v>
      </c>
      <c r="Z12" s="28">
        <v>10</v>
      </c>
      <c r="AA12" s="24"/>
      <c r="AB12" s="24"/>
      <c r="AE12" s="74" t="b">
        <f>IF(AND(O12=DATA!$D$40),DATA!$D$41,IF(AND(O12=DATA!$C$40),DATA!$C$41))</f>
        <v>0</v>
      </c>
      <c r="AF12" s="74" t="b">
        <f>IF(AND(P12=DATA!$D$40),DATA!$D$42,IF(AND(P12=DATA!$C$40),DATA!$C$42))</f>
        <v>0</v>
      </c>
      <c r="AG12" s="74" t="b">
        <f>IF(AND(Q12=DATA!$D$40),DATA!$D$43,IF(AND(Q12=DATA!$C$40),DATA!$C$43))</f>
        <v>0</v>
      </c>
      <c r="AH12" s="75" t="b">
        <f>IF(AND(R12=DATA!$D$40),DATA!$D$44,IF(AND(R12=DATA!$C$40),DATA!$C$44))</f>
        <v>0</v>
      </c>
      <c r="AI12" s="76">
        <f ca="1">IF(AND(DATEDIF(U12,TODAY(),"D")&lt;365*3),DATA!$D$46,IF(AND(365*3&lt;=DATEDIF(U12,TODAY(),"D"), DATEDIF(U12,TODAY(),"D")&lt;365*5),DATA!$D$47,IF(AND(365*5&lt;=DATEDIF(U12,TODAY(),"D"), DATEDIF(U12,TODAY(),"D")&lt;365*10),DATA!$D$48,IF(AND(365*10&lt;DATEDIF(U12,TODAY(),"D")),DATA!$D$49))))</f>
        <v>0</v>
      </c>
      <c r="AJ12" s="76">
        <f>_xlfn.IFNA(VLOOKUP(W12,DATA!$F$40:$G$85,2,0),10)</f>
        <v>10</v>
      </c>
      <c r="AK12" s="77">
        <f t="shared" ca="1" si="1"/>
        <v>10</v>
      </c>
      <c r="AL12" s="75" t="b">
        <f>IF(AND(S12=DATA!$D$40),DATA!$D$44/8,IF(AND(S12=DATA!$C$40),DATA!$C$44/8))</f>
        <v>0</v>
      </c>
      <c r="AM12" s="75" t="b">
        <f>IF(AND(T12=DATA!$D$40),DATA!$D$44/8,IF(AND(T12=DATA!$C$40),DATA!$C$44/8))</f>
        <v>0</v>
      </c>
      <c r="AN12" s="77">
        <f t="shared" ca="1" si="0"/>
        <v>10</v>
      </c>
      <c r="AO12" s="78" t="str">
        <f ca="1">IF(AND(AN12&gt;=DATA!$C$55),"A",IF(AND(DATA!$C$55&gt;AN12,AN12&gt;=DATA!$C$56),"B",IF(AND(DATA!$C$56&gt;AN12,AN12&gt;=DATA!$C$57),"C",IF(AND(AN12&lt;DATA!$C$57),"D"))))</f>
        <v>D</v>
      </c>
    </row>
    <row r="13" spans="1:41" x14ac:dyDescent="0.15">
      <c r="A13" s="20" t="s">
        <v>565</v>
      </c>
      <c r="B13" s="4" t="s">
        <v>472</v>
      </c>
      <c r="C13" s="18" t="s">
        <v>473</v>
      </c>
      <c r="D13" s="18" t="s">
        <v>474</v>
      </c>
      <c r="E13" s="18"/>
      <c r="F13" s="18"/>
      <c r="G13" s="18"/>
      <c r="H13" s="20" t="s">
        <v>293</v>
      </c>
      <c r="I13" s="20"/>
      <c r="J13" s="20"/>
      <c r="K13" s="20" t="s">
        <v>297</v>
      </c>
      <c r="L13" s="20" t="s">
        <v>476</v>
      </c>
      <c r="M13" s="18" t="s">
        <v>295</v>
      </c>
      <c r="N13" s="6" t="s">
        <v>19</v>
      </c>
      <c r="O13" s="6"/>
      <c r="P13" s="6"/>
      <c r="Q13" s="6"/>
      <c r="R13" s="11"/>
      <c r="S13" s="11"/>
      <c r="T13" s="20"/>
      <c r="U13" s="82"/>
      <c r="V13" s="20"/>
      <c r="W13" s="78"/>
      <c r="X13" s="62"/>
      <c r="Y13" s="6" t="s">
        <v>28</v>
      </c>
      <c r="Z13" s="28">
        <v>1</v>
      </c>
      <c r="AA13" s="24"/>
      <c r="AB13" s="24"/>
      <c r="AE13" s="74" t="b">
        <f>IF(AND(O13=DATA!$D$40),DATA!$D$41,IF(AND(O13=DATA!$C$40),DATA!$C$41))</f>
        <v>0</v>
      </c>
      <c r="AF13" s="74" t="b">
        <f>IF(AND(P13=DATA!$D$40),DATA!$D$42,IF(AND(P13=DATA!$C$40),DATA!$C$42))</f>
        <v>0</v>
      </c>
      <c r="AG13" s="74" t="b">
        <f>IF(AND(Q13=DATA!$D$40),DATA!$D$43,IF(AND(Q13=DATA!$C$40),DATA!$C$43))</f>
        <v>0</v>
      </c>
      <c r="AH13" s="75" t="b">
        <f>IF(AND(R13=DATA!$D$40),DATA!$D$44,IF(AND(R13=DATA!$C$40),DATA!$C$44))</f>
        <v>0</v>
      </c>
      <c r="AI13" s="76">
        <f ca="1">IF(AND(DATEDIF(U13,TODAY(),"D")&lt;365*3),DATA!$D$46,IF(AND(365*3&lt;=DATEDIF(U13,TODAY(),"D"), DATEDIF(U13,TODAY(),"D")&lt;365*5),DATA!$D$47,IF(AND(365*5&lt;=DATEDIF(U13,TODAY(),"D"), DATEDIF(U13,TODAY(),"D")&lt;365*10),DATA!$D$48,IF(AND(365*10&lt;DATEDIF(U13,TODAY(),"D")),DATA!$D$49))))</f>
        <v>0</v>
      </c>
      <c r="AJ13" s="76">
        <f>_xlfn.IFNA(VLOOKUP(W13,DATA!$F$40:$G$85,2,0),10)</f>
        <v>10</v>
      </c>
      <c r="AK13" s="77">
        <f t="shared" ca="1" si="1"/>
        <v>10</v>
      </c>
      <c r="AL13" s="75" t="b">
        <f>IF(AND(S13=DATA!$D$40),DATA!$D$44/8,IF(AND(S13=DATA!$C$40),DATA!$C$44/8))</f>
        <v>0</v>
      </c>
      <c r="AM13" s="75" t="b">
        <f>IF(AND(T13=DATA!$D$40),DATA!$D$44/8,IF(AND(T13=DATA!$C$40),DATA!$C$44/8))</f>
        <v>0</v>
      </c>
      <c r="AN13" s="77">
        <f t="shared" ca="1" si="0"/>
        <v>10</v>
      </c>
      <c r="AO13" s="78" t="str">
        <f ca="1">IF(AND(AN13&gt;=DATA!$C$55),"A",IF(AND(DATA!$C$55&gt;AN13,AN13&gt;=DATA!$C$56),"B",IF(AND(DATA!$C$56&gt;AN13,AN13&gt;=DATA!$C$57),"C",IF(AND(AN13&lt;DATA!$C$57),"D"))))</f>
        <v>D</v>
      </c>
    </row>
    <row r="14" spans="1:41" x14ac:dyDescent="0.15">
      <c r="A14" s="20" t="s">
        <v>564</v>
      </c>
      <c r="B14" s="4" t="s">
        <v>472</v>
      </c>
      <c r="C14" s="18" t="s">
        <v>473</v>
      </c>
      <c r="D14" s="18" t="s">
        <v>474</v>
      </c>
      <c r="E14" s="18"/>
      <c r="F14" s="18"/>
      <c r="G14" s="18"/>
      <c r="H14" s="20" t="s">
        <v>293</v>
      </c>
      <c r="I14" s="20"/>
      <c r="J14" s="20"/>
      <c r="K14" s="20" t="s">
        <v>297</v>
      </c>
      <c r="L14" s="20" t="s">
        <v>476</v>
      </c>
      <c r="M14" s="18" t="s">
        <v>295</v>
      </c>
      <c r="N14" s="6" t="s">
        <v>19</v>
      </c>
      <c r="O14" s="6"/>
      <c r="P14" s="6"/>
      <c r="Q14" s="6"/>
      <c r="R14" s="11"/>
      <c r="S14" s="11"/>
      <c r="T14" s="20"/>
      <c r="U14" s="82"/>
      <c r="V14" s="20"/>
      <c r="W14" s="78"/>
      <c r="X14" s="62"/>
      <c r="Y14" s="6" t="s">
        <v>28</v>
      </c>
      <c r="Z14" s="28">
        <v>2</v>
      </c>
      <c r="AA14" s="24"/>
      <c r="AB14" s="24"/>
      <c r="AE14" s="74" t="b">
        <f>IF(AND(O14=DATA!$D$40),DATA!$D$41,IF(AND(O14=DATA!$C$40),DATA!$C$41))</f>
        <v>0</v>
      </c>
      <c r="AF14" s="74" t="b">
        <f>IF(AND(P14=DATA!$D$40),DATA!$D$42,IF(AND(P14=DATA!$C$40),DATA!$C$42))</f>
        <v>0</v>
      </c>
      <c r="AG14" s="74" t="b">
        <f>IF(AND(Q14=DATA!$D$40),DATA!$D$43,IF(AND(Q14=DATA!$C$40),DATA!$C$43))</f>
        <v>0</v>
      </c>
      <c r="AH14" s="75" t="b">
        <f>IF(AND(R14=DATA!$D$40),DATA!$D$44,IF(AND(R14=DATA!$C$40),DATA!$C$44))</f>
        <v>0</v>
      </c>
      <c r="AI14" s="76">
        <f ca="1">IF(AND(DATEDIF(U14,TODAY(),"D")&lt;365*3),DATA!$D$46,IF(AND(365*3&lt;=DATEDIF(U14,TODAY(),"D"), DATEDIF(U14,TODAY(),"D")&lt;365*5),DATA!$D$47,IF(AND(365*5&lt;=DATEDIF(U14,TODAY(),"D"), DATEDIF(U14,TODAY(),"D")&lt;365*10),DATA!$D$48,IF(AND(365*10&lt;DATEDIF(U14,TODAY(),"D")),DATA!$D$49))))</f>
        <v>0</v>
      </c>
      <c r="AJ14" s="76">
        <f>_xlfn.IFNA(VLOOKUP(W14,DATA!$F$40:$G$85,2,0),10)</f>
        <v>10</v>
      </c>
      <c r="AK14" s="77">
        <f t="shared" ca="1" si="1"/>
        <v>10</v>
      </c>
      <c r="AL14" s="75" t="b">
        <f>IF(AND(S14=DATA!$D$40),DATA!$D$44/8,IF(AND(S14=DATA!$C$40),DATA!$C$44/8))</f>
        <v>0</v>
      </c>
      <c r="AM14" s="75" t="b">
        <f>IF(AND(T14=DATA!$D$40),DATA!$D$44/8,IF(AND(T14=DATA!$C$40),DATA!$C$44/8))</f>
        <v>0</v>
      </c>
      <c r="AN14" s="77">
        <f t="shared" ca="1" si="0"/>
        <v>10</v>
      </c>
      <c r="AO14" s="78" t="str">
        <f ca="1">IF(AND(AN14&gt;=DATA!$C$55),"A",IF(AND(DATA!$C$55&gt;AN14,AN14&gt;=DATA!$C$56),"B",IF(AND(DATA!$C$56&gt;AN14,AN14&gt;=DATA!$C$57),"C",IF(AND(AN14&lt;DATA!$C$57),"D"))))</f>
        <v>D</v>
      </c>
    </row>
    <row r="15" spans="1:41" x14ac:dyDescent="0.15">
      <c r="A15" s="20" t="s">
        <v>564</v>
      </c>
      <c r="B15" s="4" t="s">
        <v>472</v>
      </c>
      <c r="C15" s="18" t="s">
        <v>473</v>
      </c>
      <c r="D15" s="18" t="s">
        <v>477</v>
      </c>
      <c r="E15" s="18"/>
      <c r="F15" s="18"/>
      <c r="G15" s="18"/>
      <c r="H15" s="20" t="s">
        <v>296</v>
      </c>
      <c r="I15" s="20"/>
      <c r="J15" s="20"/>
      <c r="K15" s="20" t="s">
        <v>297</v>
      </c>
      <c r="L15" s="20" t="s">
        <v>476</v>
      </c>
      <c r="M15" s="18" t="s">
        <v>299</v>
      </c>
      <c r="N15" s="6" t="s">
        <v>19</v>
      </c>
      <c r="O15" s="6"/>
      <c r="P15" s="6"/>
      <c r="Q15" s="6"/>
      <c r="R15" s="11"/>
      <c r="S15" s="11"/>
      <c r="T15" s="20"/>
      <c r="U15" s="82"/>
      <c r="V15" s="20"/>
      <c r="W15" s="78"/>
      <c r="X15" s="62"/>
      <c r="Y15" s="6" t="s">
        <v>20</v>
      </c>
      <c r="Z15" s="28">
        <v>6</v>
      </c>
      <c r="AA15" s="24"/>
      <c r="AB15" s="24"/>
      <c r="AE15" s="74" t="b">
        <f>IF(AND(O15=DATA!$D$40),DATA!$D$41,IF(AND(O15=DATA!$C$40),DATA!$C$41))</f>
        <v>0</v>
      </c>
      <c r="AF15" s="74" t="b">
        <f>IF(AND(P15=DATA!$D$40),DATA!$D$42,IF(AND(P15=DATA!$C$40),DATA!$C$42))</f>
        <v>0</v>
      </c>
      <c r="AG15" s="74" t="b">
        <f>IF(AND(Q15=DATA!$D$40),DATA!$D$43,IF(AND(Q15=DATA!$C$40),DATA!$C$43))</f>
        <v>0</v>
      </c>
      <c r="AH15" s="75" t="b">
        <f>IF(AND(R15=DATA!$D$40),DATA!$D$44,IF(AND(R15=DATA!$C$40),DATA!$C$44))</f>
        <v>0</v>
      </c>
      <c r="AI15" s="76">
        <f ca="1">IF(AND(DATEDIF(U15,TODAY(),"D")&lt;365*3),DATA!$D$46,IF(AND(365*3&lt;=DATEDIF(U15,TODAY(),"D"), DATEDIF(U15,TODAY(),"D")&lt;365*5),DATA!$D$47,IF(AND(365*5&lt;=DATEDIF(U15,TODAY(),"D"), DATEDIF(U15,TODAY(),"D")&lt;365*10),DATA!$D$48,IF(AND(365*10&lt;DATEDIF(U15,TODAY(),"D")),DATA!$D$49))))</f>
        <v>0</v>
      </c>
      <c r="AJ15" s="76">
        <f>_xlfn.IFNA(VLOOKUP(W15,DATA!$F$40:$G$85,2,0),10)</f>
        <v>10</v>
      </c>
      <c r="AK15" s="77">
        <f t="shared" ca="1" si="1"/>
        <v>10</v>
      </c>
      <c r="AL15" s="75" t="b">
        <f>IF(AND(S15=DATA!$D$40),DATA!$D$44/8,IF(AND(S15=DATA!$C$40),DATA!$C$44/8))</f>
        <v>0</v>
      </c>
      <c r="AM15" s="75" t="b">
        <f>IF(AND(T15=DATA!$D$40),DATA!$D$44/8,IF(AND(T15=DATA!$C$40),DATA!$C$44/8))</f>
        <v>0</v>
      </c>
      <c r="AN15" s="77">
        <f t="shared" ca="1" si="0"/>
        <v>10</v>
      </c>
      <c r="AO15" s="78" t="str">
        <f ca="1">IF(AND(AN15&gt;=DATA!$C$55),"A",IF(AND(DATA!$C$55&gt;AN15,AN15&gt;=DATA!$C$56),"B",IF(AND(DATA!$C$56&gt;AN15,AN15&gt;=DATA!$C$57),"C",IF(AND(AN15&lt;DATA!$C$57),"D"))))</f>
        <v>D</v>
      </c>
    </row>
    <row r="16" spans="1:41" x14ac:dyDescent="0.15">
      <c r="A16" s="20" t="s">
        <v>565</v>
      </c>
      <c r="B16" s="4" t="s">
        <v>472</v>
      </c>
      <c r="C16" s="18" t="s">
        <v>473</v>
      </c>
      <c r="D16" s="18" t="s">
        <v>474</v>
      </c>
      <c r="E16" s="18"/>
      <c r="F16" s="18"/>
      <c r="G16" s="18"/>
      <c r="H16" s="20" t="s">
        <v>300</v>
      </c>
      <c r="I16" s="20"/>
      <c r="J16" s="20"/>
      <c r="K16" s="20" t="s">
        <v>294</v>
      </c>
      <c r="L16" s="20" t="s">
        <v>431</v>
      </c>
      <c r="M16" s="18" t="s">
        <v>453</v>
      </c>
      <c r="N16" s="6" t="s">
        <v>19</v>
      </c>
      <c r="O16" s="6"/>
      <c r="P16" s="6"/>
      <c r="Q16" s="6"/>
      <c r="R16" s="11"/>
      <c r="S16" s="11"/>
      <c r="T16" s="20"/>
      <c r="U16" s="82"/>
      <c r="V16" s="20"/>
      <c r="W16" s="78"/>
      <c r="X16" s="62"/>
      <c r="Y16" s="6" t="s">
        <v>28</v>
      </c>
      <c r="Z16" s="28">
        <v>43</v>
      </c>
      <c r="AA16" s="24"/>
      <c r="AB16" s="24"/>
      <c r="AE16" s="74" t="b">
        <f>IF(AND(O16=DATA!$D$40),DATA!$D$41,IF(AND(O16=DATA!$C$40),DATA!$C$41))</f>
        <v>0</v>
      </c>
      <c r="AF16" s="74" t="b">
        <f>IF(AND(P16=DATA!$D$40),DATA!$D$42,IF(AND(P16=DATA!$C$40),DATA!$C$42))</f>
        <v>0</v>
      </c>
      <c r="AG16" s="74" t="b">
        <f>IF(AND(Q16=DATA!$D$40),DATA!$D$43,IF(AND(Q16=DATA!$C$40),DATA!$C$43))</f>
        <v>0</v>
      </c>
      <c r="AH16" s="75" t="b">
        <f>IF(AND(R16=DATA!$D$40),DATA!$D$44,IF(AND(R16=DATA!$C$40),DATA!$C$44))</f>
        <v>0</v>
      </c>
      <c r="AI16" s="76">
        <f ca="1">IF(AND(DATEDIF(U16,TODAY(),"D")&lt;365*3),DATA!$D$46,IF(AND(365*3&lt;=DATEDIF(U16,TODAY(),"D"), DATEDIF(U16,TODAY(),"D")&lt;365*5),DATA!$D$47,IF(AND(365*5&lt;=DATEDIF(U16,TODAY(),"D"), DATEDIF(U16,TODAY(),"D")&lt;365*10),DATA!$D$48,IF(AND(365*10&lt;DATEDIF(U16,TODAY(),"D")),DATA!$D$49))))</f>
        <v>0</v>
      </c>
      <c r="AJ16" s="76">
        <f>_xlfn.IFNA(VLOOKUP(W16,DATA!$F$40:$G$85,2,0),10)</f>
        <v>10</v>
      </c>
      <c r="AK16" s="77">
        <f t="shared" ca="1" si="1"/>
        <v>10</v>
      </c>
      <c r="AL16" s="75" t="b">
        <f>IF(AND(S16=DATA!$D$40),DATA!$D$44/8,IF(AND(S16=DATA!$C$40),DATA!$C$44/8))</f>
        <v>0</v>
      </c>
      <c r="AM16" s="75" t="b">
        <f>IF(AND(T16=DATA!$D$40),DATA!$D$44/8,IF(AND(T16=DATA!$C$40),DATA!$C$44/8))</f>
        <v>0</v>
      </c>
      <c r="AN16" s="77">
        <f t="shared" ca="1" si="0"/>
        <v>10</v>
      </c>
      <c r="AO16" s="78" t="str">
        <f ca="1">IF(AND(AN16&gt;=DATA!$C$55),"A",IF(AND(DATA!$C$55&gt;AN16,AN16&gt;=DATA!$C$56),"B",IF(AND(DATA!$C$56&gt;AN16,AN16&gt;=DATA!$C$57),"C",IF(AND(AN16&lt;DATA!$C$57),"D"))))</f>
        <v>D</v>
      </c>
    </row>
    <row r="17" spans="1:41" x14ac:dyDescent="0.15">
      <c r="A17" s="20" t="s">
        <v>565</v>
      </c>
      <c r="B17" s="4" t="s">
        <v>472</v>
      </c>
      <c r="C17" s="18" t="s">
        <v>473</v>
      </c>
      <c r="D17" s="18" t="s">
        <v>474</v>
      </c>
      <c r="E17" s="18"/>
      <c r="F17" s="18"/>
      <c r="G17" s="18"/>
      <c r="H17" s="20" t="s">
        <v>300</v>
      </c>
      <c r="I17" s="20"/>
      <c r="J17" s="20"/>
      <c r="K17" s="20" t="s">
        <v>303</v>
      </c>
      <c r="L17" s="20" t="s">
        <v>462</v>
      </c>
      <c r="M17" s="18" t="s">
        <v>453</v>
      </c>
      <c r="N17" s="6" t="s">
        <v>19</v>
      </c>
      <c r="O17" s="6"/>
      <c r="P17" s="6"/>
      <c r="Q17" s="6"/>
      <c r="R17" s="11"/>
      <c r="S17" s="11"/>
      <c r="T17" s="20"/>
      <c r="U17" s="82"/>
      <c r="V17" s="20"/>
      <c r="W17" s="78"/>
      <c r="X17" s="62"/>
      <c r="Y17" s="6" t="s">
        <v>28</v>
      </c>
      <c r="Z17" s="28">
        <v>2</v>
      </c>
      <c r="AA17" s="24"/>
      <c r="AB17" s="24"/>
      <c r="AE17" s="74" t="b">
        <f>IF(AND(O17=DATA!$D$40),DATA!$D$41,IF(AND(O17=DATA!$C$40),DATA!$C$41))</f>
        <v>0</v>
      </c>
      <c r="AF17" s="74" t="b">
        <f>IF(AND(P17=DATA!$D$40),DATA!$D$42,IF(AND(P17=DATA!$C$40),DATA!$C$42))</f>
        <v>0</v>
      </c>
      <c r="AG17" s="74" t="b">
        <f>IF(AND(Q17=DATA!$D$40),DATA!$D$43,IF(AND(Q17=DATA!$C$40),DATA!$C$43))</f>
        <v>0</v>
      </c>
      <c r="AH17" s="75" t="b">
        <f>IF(AND(R17=DATA!$D$40),DATA!$D$44,IF(AND(R17=DATA!$C$40),DATA!$C$44))</f>
        <v>0</v>
      </c>
      <c r="AI17" s="76">
        <f ca="1">IF(AND(DATEDIF(U17,TODAY(),"D")&lt;365*3),DATA!$D$46,IF(AND(365*3&lt;=DATEDIF(U17,TODAY(),"D"), DATEDIF(U17,TODAY(),"D")&lt;365*5),DATA!$D$47,IF(AND(365*5&lt;=DATEDIF(U17,TODAY(),"D"), DATEDIF(U17,TODAY(),"D")&lt;365*10),DATA!$D$48,IF(AND(365*10&lt;DATEDIF(U17,TODAY(),"D")),DATA!$D$49))))</f>
        <v>0</v>
      </c>
      <c r="AJ17" s="76">
        <f>_xlfn.IFNA(VLOOKUP(W17,DATA!$F$40:$G$85,2,0),10)</f>
        <v>10</v>
      </c>
      <c r="AK17" s="77">
        <f t="shared" ca="1" si="1"/>
        <v>10</v>
      </c>
      <c r="AL17" s="75" t="b">
        <f>IF(AND(S17=DATA!$D$40),DATA!$D$44/8,IF(AND(S17=DATA!$C$40),DATA!$C$44/8))</f>
        <v>0</v>
      </c>
      <c r="AM17" s="75" t="b">
        <f>IF(AND(T17=DATA!$D$40),DATA!$D$44/8,IF(AND(T17=DATA!$C$40),DATA!$C$44/8))</f>
        <v>0</v>
      </c>
      <c r="AN17" s="77">
        <f t="shared" ca="1" si="0"/>
        <v>10</v>
      </c>
      <c r="AO17" s="78" t="str">
        <f ca="1">IF(AND(AN17&gt;=DATA!$C$55),"A",IF(AND(DATA!$C$55&gt;AN17,AN17&gt;=DATA!$C$56),"B",IF(AND(DATA!$C$56&gt;AN17,AN17&gt;=DATA!$C$57),"C",IF(AND(AN17&lt;DATA!$C$57),"D"))))</f>
        <v>D</v>
      </c>
    </row>
    <row r="18" spans="1:41" x14ac:dyDescent="0.15">
      <c r="A18" s="20" t="s">
        <v>565</v>
      </c>
      <c r="B18" s="4" t="s">
        <v>472</v>
      </c>
      <c r="C18" s="18" t="s">
        <v>473</v>
      </c>
      <c r="D18" s="18" t="s">
        <v>474</v>
      </c>
      <c r="E18" s="18"/>
      <c r="F18" s="18"/>
      <c r="G18" s="18"/>
      <c r="H18" s="20" t="s">
        <v>300</v>
      </c>
      <c r="I18" s="20"/>
      <c r="J18" s="20"/>
      <c r="K18" s="20" t="s">
        <v>301</v>
      </c>
      <c r="L18" s="20" t="s">
        <v>462</v>
      </c>
      <c r="M18" s="18" t="s">
        <v>453</v>
      </c>
      <c r="N18" s="6" t="s">
        <v>19</v>
      </c>
      <c r="O18" s="6"/>
      <c r="P18" s="6"/>
      <c r="Q18" s="6"/>
      <c r="R18" s="11"/>
      <c r="S18" s="11"/>
      <c r="T18" s="20"/>
      <c r="U18" s="82"/>
      <c r="V18" s="20"/>
      <c r="W18" s="78"/>
      <c r="X18" s="62"/>
      <c r="Y18" s="6" t="s">
        <v>28</v>
      </c>
      <c r="Z18" s="28">
        <v>4</v>
      </c>
      <c r="AA18" s="24"/>
      <c r="AB18" s="24"/>
      <c r="AE18" s="74" t="b">
        <f>IF(AND(O18=DATA!$D$40),DATA!$D$41,IF(AND(O18=DATA!$C$40),DATA!$C$41))</f>
        <v>0</v>
      </c>
      <c r="AF18" s="74" t="b">
        <f>IF(AND(P18=DATA!$D$40),DATA!$D$42,IF(AND(P18=DATA!$C$40),DATA!$C$42))</f>
        <v>0</v>
      </c>
      <c r="AG18" s="74" t="b">
        <f>IF(AND(Q18=DATA!$D$40),DATA!$D$43,IF(AND(Q18=DATA!$C$40),DATA!$C$43))</f>
        <v>0</v>
      </c>
      <c r="AH18" s="75" t="b">
        <f>IF(AND(R18=DATA!$D$40),DATA!$D$44,IF(AND(R18=DATA!$C$40),DATA!$C$44))</f>
        <v>0</v>
      </c>
      <c r="AI18" s="76">
        <f ca="1">IF(AND(DATEDIF(U18,TODAY(),"D")&lt;365*3),DATA!$D$46,IF(AND(365*3&lt;=DATEDIF(U18,TODAY(),"D"), DATEDIF(U18,TODAY(),"D")&lt;365*5),DATA!$D$47,IF(AND(365*5&lt;=DATEDIF(U18,TODAY(),"D"), DATEDIF(U18,TODAY(),"D")&lt;365*10),DATA!$D$48,IF(AND(365*10&lt;DATEDIF(U18,TODAY(),"D")),DATA!$D$49))))</f>
        <v>0</v>
      </c>
      <c r="AJ18" s="76">
        <f>_xlfn.IFNA(VLOOKUP(W18,DATA!$F$40:$G$85,2,0),10)</f>
        <v>10</v>
      </c>
      <c r="AK18" s="77">
        <f t="shared" ca="1" si="1"/>
        <v>10</v>
      </c>
      <c r="AL18" s="75" t="b">
        <f>IF(AND(S18=DATA!$D$40),DATA!$D$44/8,IF(AND(S18=DATA!$C$40),DATA!$C$44/8))</f>
        <v>0</v>
      </c>
      <c r="AM18" s="75" t="b">
        <f>IF(AND(T18=DATA!$D$40),DATA!$D$44/8,IF(AND(T18=DATA!$C$40),DATA!$C$44/8))</f>
        <v>0</v>
      </c>
      <c r="AN18" s="77">
        <f t="shared" ca="1" si="0"/>
        <v>10</v>
      </c>
      <c r="AO18" s="78" t="str">
        <f ca="1">IF(AND(AN18&gt;=DATA!$C$55),"A",IF(AND(DATA!$C$55&gt;AN18,AN18&gt;=DATA!$C$56),"B",IF(AND(DATA!$C$56&gt;AN18,AN18&gt;=DATA!$C$57),"C",IF(AND(AN18&lt;DATA!$C$57),"D"))))</f>
        <v>D</v>
      </c>
    </row>
    <row r="19" spans="1:41" x14ac:dyDescent="0.15">
      <c r="A19" s="20" t="s">
        <v>565</v>
      </c>
      <c r="B19" s="4" t="s">
        <v>472</v>
      </c>
      <c r="C19" s="18" t="s">
        <v>473</v>
      </c>
      <c r="D19" s="18" t="s">
        <v>474</v>
      </c>
      <c r="E19" s="18"/>
      <c r="F19" s="18"/>
      <c r="G19" s="18"/>
      <c r="H19" s="20" t="s">
        <v>300</v>
      </c>
      <c r="I19" s="20"/>
      <c r="J19" s="20"/>
      <c r="K19" s="20" t="s">
        <v>303</v>
      </c>
      <c r="L19" s="20" t="s">
        <v>464</v>
      </c>
      <c r="M19" s="18" t="s">
        <v>299</v>
      </c>
      <c r="N19" s="6" t="s">
        <v>19</v>
      </c>
      <c r="O19" s="6"/>
      <c r="P19" s="6"/>
      <c r="Q19" s="6"/>
      <c r="R19" s="11"/>
      <c r="S19" s="11"/>
      <c r="T19" s="20"/>
      <c r="U19" s="82"/>
      <c r="V19" s="20"/>
      <c r="W19" s="78"/>
      <c r="X19" s="62"/>
      <c r="Y19" s="6" t="s">
        <v>28</v>
      </c>
      <c r="Z19" s="28">
        <v>3</v>
      </c>
      <c r="AA19" s="24"/>
      <c r="AB19" s="24"/>
      <c r="AE19" s="74" t="b">
        <f>IF(AND(O19=DATA!$D$40),DATA!$D$41,IF(AND(O19=DATA!$C$40),DATA!$C$41))</f>
        <v>0</v>
      </c>
      <c r="AF19" s="74" t="b">
        <f>IF(AND(P19=DATA!$D$40),DATA!$D$42,IF(AND(P19=DATA!$C$40),DATA!$C$42))</f>
        <v>0</v>
      </c>
      <c r="AG19" s="74" t="b">
        <f>IF(AND(Q19=DATA!$D$40),DATA!$D$43,IF(AND(Q19=DATA!$C$40),DATA!$C$43))</f>
        <v>0</v>
      </c>
      <c r="AH19" s="75" t="b">
        <f>IF(AND(R19=DATA!$D$40),DATA!$D$44,IF(AND(R19=DATA!$C$40),DATA!$C$44))</f>
        <v>0</v>
      </c>
      <c r="AI19" s="76">
        <f ca="1">IF(AND(DATEDIF(U19,TODAY(),"D")&lt;365*3),DATA!$D$46,IF(AND(365*3&lt;=DATEDIF(U19,TODAY(),"D"), DATEDIF(U19,TODAY(),"D")&lt;365*5),DATA!$D$47,IF(AND(365*5&lt;=DATEDIF(U19,TODAY(),"D"), DATEDIF(U19,TODAY(),"D")&lt;365*10),DATA!$D$48,IF(AND(365*10&lt;DATEDIF(U19,TODAY(),"D")),DATA!$D$49))))</f>
        <v>0</v>
      </c>
      <c r="AJ19" s="76">
        <f>_xlfn.IFNA(VLOOKUP(W19,DATA!$F$40:$G$85,2,0),10)</f>
        <v>10</v>
      </c>
      <c r="AK19" s="77">
        <f t="shared" ca="1" si="1"/>
        <v>10</v>
      </c>
      <c r="AL19" s="75" t="b">
        <f>IF(AND(S19=DATA!$D$40),DATA!$D$44/8,IF(AND(S19=DATA!$C$40),DATA!$C$44/8))</f>
        <v>0</v>
      </c>
      <c r="AM19" s="75" t="b">
        <f>IF(AND(T19=DATA!$D$40),DATA!$D$44/8,IF(AND(T19=DATA!$C$40),DATA!$C$44/8))</f>
        <v>0</v>
      </c>
      <c r="AN19" s="77">
        <f t="shared" ca="1" si="0"/>
        <v>10</v>
      </c>
      <c r="AO19" s="78" t="str">
        <f ca="1">IF(AND(AN19&gt;=DATA!$C$55),"A",IF(AND(DATA!$C$55&gt;AN19,AN19&gt;=DATA!$C$56),"B",IF(AND(DATA!$C$56&gt;AN19,AN19&gt;=DATA!$C$57),"C",IF(AND(AN19&lt;DATA!$C$57),"D"))))</f>
        <v>D</v>
      </c>
    </row>
    <row r="20" spans="1:41" x14ac:dyDescent="0.15">
      <c r="A20" s="20" t="s">
        <v>564</v>
      </c>
      <c r="B20" s="4" t="s">
        <v>472</v>
      </c>
      <c r="C20" s="18" t="s">
        <v>473</v>
      </c>
      <c r="D20" s="18" t="s">
        <v>474</v>
      </c>
      <c r="E20" s="18"/>
      <c r="F20" s="18"/>
      <c r="G20" s="18"/>
      <c r="H20" s="20" t="s">
        <v>300</v>
      </c>
      <c r="I20" s="20"/>
      <c r="J20" s="20"/>
      <c r="K20" s="20" t="s">
        <v>303</v>
      </c>
      <c r="L20" s="20" t="s">
        <v>464</v>
      </c>
      <c r="M20" s="18" t="s">
        <v>295</v>
      </c>
      <c r="N20" s="6" t="s">
        <v>19</v>
      </c>
      <c r="O20" s="6"/>
      <c r="P20" s="6"/>
      <c r="Q20" s="6"/>
      <c r="R20" s="11"/>
      <c r="S20" s="11"/>
      <c r="T20" s="20"/>
      <c r="U20" s="82"/>
      <c r="V20" s="20"/>
      <c r="W20" s="78"/>
      <c r="X20" s="62"/>
      <c r="Y20" s="6" t="s">
        <v>28</v>
      </c>
      <c r="Z20" s="28">
        <v>1</v>
      </c>
      <c r="AA20" s="24"/>
      <c r="AB20" s="24"/>
      <c r="AE20" s="74" t="b">
        <f>IF(AND(O20=DATA!$D$40),DATA!$D$41,IF(AND(O20=DATA!$C$40),DATA!$C$41))</f>
        <v>0</v>
      </c>
      <c r="AF20" s="74" t="b">
        <f>IF(AND(P20=DATA!$D$40),DATA!$D$42,IF(AND(P20=DATA!$C$40),DATA!$C$42))</f>
        <v>0</v>
      </c>
      <c r="AG20" s="74" t="b">
        <f>IF(AND(Q20=DATA!$D$40),DATA!$D$43,IF(AND(Q20=DATA!$C$40),DATA!$C$43))</f>
        <v>0</v>
      </c>
      <c r="AH20" s="75" t="b">
        <f>IF(AND(R20=DATA!$D$40),DATA!$D$44,IF(AND(R20=DATA!$C$40),DATA!$C$44))</f>
        <v>0</v>
      </c>
      <c r="AI20" s="76">
        <f ca="1">IF(AND(DATEDIF(U20,TODAY(),"D")&lt;365*3),DATA!$D$46,IF(AND(365*3&lt;=DATEDIF(U20,TODAY(),"D"), DATEDIF(U20,TODAY(),"D")&lt;365*5),DATA!$D$47,IF(AND(365*5&lt;=DATEDIF(U20,TODAY(),"D"), DATEDIF(U20,TODAY(),"D")&lt;365*10),DATA!$D$48,IF(AND(365*10&lt;DATEDIF(U20,TODAY(),"D")),DATA!$D$49))))</f>
        <v>0</v>
      </c>
      <c r="AJ20" s="76">
        <f>_xlfn.IFNA(VLOOKUP(W20,DATA!$F$40:$G$85,2,0),10)</f>
        <v>10</v>
      </c>
      <c r="AK20" s="77">
        <f t="shared" ca="1" si="1"/>
        <v>10</v>
      </c>
      <c r="AL20" s="75" t="b">
        <f>IF(AND(S20=DATA!$D$40),DATA!$D$44/8,IF(AND(S20=DATA!$C$40),DATA!$C$44/8))</f>
        <v>0</v>
      </c>
      <c r="AM20" s="75" t="b">
        <f>IF(AND(T20=DATA!$D$40),DATA!$D$44/8,IF(AND(T20=DATA!$C$40),DATA!$C$44/8))</f>
        <v>0</v>
      </c>
      <c r="AN20" s="77">
        <f t="shared" ca="1" si="0"/>
        <v>10</v>
      </c>
      <c r="AO20" s="78" t="str">
        <f ca="1">IF(AND(AN20&gt;=DATA!$C$55),"A",IF(AND(DATA!$C$55&gt;AN20,AN20&gt;=DATA!$C$56),"B",IF(AND(DATA!$C$56&gt;AN20,AN20&gt;=DATA!$C$57),"C",IF(AND(AN20&lt;DATA!$C$57),"D"))))</f>
        <v>D</v>
      </c>
    </row>
    <row r="21" spans="1:41" x14ac:dyDescent="0.15">
      <c r="A21" s="20" t="s">
        <v>565</v>
      </c>
      <c r="B21" s="4" t="s">
        <v>472</v>
      </c>
      <c r="C21" s="18" t="s">
        <v>473</v>
      </c>
      <c r="D21" s="18" t="s">
        <v>474</v>
      </c>
      <c r="E21" s="18"/>
      <c r="F21" s="18"/>
      <c r="G21" s="18"/>
      <c r="H21" s="20" t="s">
        <v>300</v>
      </c>
      <c r="I21" s="20"/>
      <c r="J21" s="20"/>
      <c r="K21" s="20" t="s">
        <v>301</v>
      </c>
      <c r="L21" s="20" t="s">
        <v>464</v>
      </c>
      <c r="M21" s="18" t="s">
        <v>295</v>
      </c>
      <c r="N21" s="6" t="s">
        <v>19</v>
      </c>
      <c r="O21" s="6"/>
      <c r="P21" s="6"/>
      <c r="Q21" s="6"/>
      <c r="R21" s="11"/>
      <c r="S21" s="11"/>
      <c r="T21" s="20"/>
      <c r="U21" s="82"/>
      <c r="V21" s="20"/>
      <c r="W21" s="78"/>
      <c r="X21" s="62"/>
      <c r="Y21" s="6" t="s">
        <v>28</v>
      </c>
      <c r="Z21" s="28">
        <v>1</v>
      </c>
      <c r="AA21" s="24"/>
      <c r="AB21" s="24"/>
      <c r="AE21" s="74" t="b">
        <f>IF(AND(O21=DATA!$D$40),DATA!$D$41,IF(AND(O21=DATA!$C$40),DATA!$C$41))</f>
        <v>0</v>
      </c>
      <c r="AF21" s="74" t="b">
        <f>IF(AND(P21=DATA!$D$40),DATA!$D$42,IF(AND(P21=DATA!$C$40),DATA!$C$42))</f>
        <v>0</v>
      </c>
      <c r="AG21" s="74" t="b">
        <f>IF(AND(Q21=DATA!$D$40),DATA!$D$43,IF(AND(Q21=DATA!$C$40),DATA!$C$43))</f>
        <v>0</v>
      </c>
      <c r="AH21" s="75" t="b">
        <f>IF(AND(R21=DATA!$D$40),DATA!$D$44,IF(AND(R21=DATA!$C$40),DATA!$C$44))</f>
        <v>0</v>
      </c>
      <c r="AI21" s="76">
        <f ca="1">IF(AND(DATEDIF(U21,TODAY(),"D")&lt;365*3),DATA!$D$46,IF(AND(365*3&lt;=DATEDIF(U21,TODAY(),"D"), DATEDIF(U21,TODAY(),"D")&lt;365*5),DATA!$D$47,IF(AND(365*5&lt;=DATEDIF(U21,TODAY(),"D"), DATEDIF(U21,TODAY(),"D")&lt;365*10),DATA!$D$48,IF(AND(365*10&lt;DATEDIF(U21,TODAY(),"D")),DATA!$D$49))))</f>
        <v>0</v>
      </c>
      <c r="AJ21" s="76">
        <f>_xlfn.IFNA(VLOOKUP(W21,DATA!$F$40:$G$85,2,0),10)</f>
        <v>10</v>
      </c>
      <c r="AK21" s="77">
        <f t="shared" ca="1" si="1"/>
        <v>10</v>
      </c>
      <c r="AL21" s="75" t="b">
        <f>IF(AND(S21=DATA!$D$40),DATA!$D$44/8,IF(AND(S21=DATA!$C$40),DATA!$C$44/8))</f>
        <v>0</v>
      </c>
      <c r="AM21" s="75" t="b">
        <f>IF(AND(T21=DATA!$D$40),DATA!$D$44/8,IF(AND(T21=DATA!$C$40),DATA!$C$44/8))</f>
        <v>0</v>
      </c>
      <c r="AN21" s="77">
        <f t="shared" ca="1" si="0"/>
        <v>10</v>
      </c>
      <c r="AO21" s="78" t="str">
        <f ca="1">IF(AND(AN21&gt;=DATA!$C$55),"A",IF(AND(DATA!$C$55&gt;AN21,AN21&gt;=DATA!$C$56),"B",IF(AND(DATA!$C$56&gt;AN21,AN21&gt;=DATA!$C$57),"C",IF(AND(AN21&lt;DATA!$C$57),"D"))))</f>
        <v>D</v>
      </c>
    </row>
    <row r="22" spans="1:41" x14ac:dyDescent="0.15">
      <c r="A22" s="20" t="s">
        <v>565</v>
      </c>
      <c r="B22" s="4" t="s">
        <v>472</v>
      </c>
      <c r="C22" s="18" t="s">
        <v>473</v>
      </c>
      <c r="D22" s="18" t="s">
        <v>474</v>
      </c>
      <c r="E22" s="18"/>
      <c r="F22" s="18"/>
      <c r="G22" s="18"/>
      <c r="H22" s="20" t="s">
        <v>300</v>
      </c>
      <c r="I22" s="20"/>
      <c r="J22" s="20"/>
      <c r="K22" s="20" t="s">
        <v>297</v>
      </c>
      <c r="L22" s="20" t="s">
        <v>464</v>
      </c>
      <c r="M22" s="18" t="s">
        <v>299</v>
      </c>
      <c r="N22" s="6" t="s">
        <v>19</v>
      </c>
      <c r="O22" s="6"/>
      <c r="P22" s="6"/>
      <c r="Q22" s="6"/>
      <c r="R22" s="11"/>
      <c r="S22" s="11"/>
      <c r="T22" s="20"/>
      <c r="U22" s="82"/>
      <c r="V22" s="20"/>
      <c r="W22" s="78"/>
      <c r="X22" s="62"/>
      <c r="Y22" s="6" t="s">
        <v>28</v>
      </c>
      <c r="Z22" s="28">
        <v>2</v>
      </c>
      <c r="AA22" s="24"/>
      <c r="AB22" s="24"/>
      <c r="AE22" s="74" t="b">
        <f>IF(AND(O22=DATA!$D$40),DATA!$D$41,IF(AND(O22=DATA!$C$40),DATA!$C$41))</f>
        <v>0</v>
      </c>
      <c r="AF22" s="74" t="b">
        <f>IF(AND(P22=DATA!$D$40),DATA!$D$42,IF(AND(P22=DATA!$C$40),DATA!$C$42))</f>
        <v>0</v>
      </c>
      <c r="AG22" s="74" t="b">
        <f>IF(AND(Q22=DATA!$D$40),DATA!$D$43,IF(AND(Q22=DATA!$C$40),DATA!$C$43))</f>
        <v>0</v>
      </c>
      <c r="AH22" s="75" t="b">
        <f>IF(AND(R22=DATA!$D$40),DATA!$D$44,IF(AND(R22=DATA!$C$40),DATA!$C$44))</f>
        <v>0</v>
      </c>
      <c r="AI22" s="76">
        <f ca="1">IF(AND(DATEDIF(U22,TODAY(),"D")&lt;365*3),DATA!$D$46,IF(AND(365*3&lt;=DATEDIF(U22,TODAY(),"D"), DATEDIF(U22,TODAY(),"D")&lt;365*5),DATA!$D$47,IF(AND(365*5&lt;=DATEDIF(U22,TODAY(),"D"), DATEDIF(U22,TODAY(),"D")&lt;365*10),DATA!$D$48,IF(AND(365*10&lt;DATEDIF(U22,TODAY(),"D")),DATA!$D$49))))</f>
        <v>0</v>
      </c>
      <c r="AJ22" s="76">
        <f>_xlfn.IFNA(VLOOKUP(W22,DATA!$F$40:$G$85,2,0),10)</f>
        <v>10</v>
      </c>
      <c r="AK22" s="77">
        <f t="shared" ca="1" si="1"/>
        <v>10</v>
      </c>
      <c r="AL22" s="75" t="b">
        <f>IF(AND(S22=DATA!$D$40),DATA!$D$44/8,IF(AND(S22=DATA!$C$40),DATA!$C$44/8))</f>
        <v>0</v>
      </c>
      <c r="AM22" s="75" t="b">
        <f>IF(AND(T22=DATA!$D$40),DATA!$D$44/8,IF(AND(T22=DATA!$C$40),DATA!$C$44/8))</f>
        <v>0</v>
      </c>
      <c r="AN22" s="77">
        <f t="shared" ca="1" si="0"/>
        <v>10</v>
      </c>
      <c r="AO22" s="78" t="str">
        <f ca="1">IF(AND(AN22&gt;=DATA!$C$55),"A",IF(AND(DATA!$C$55&gt;AN22,AN22&gt;=DATA!$C$56),"B",IF(AND(DATA!$C$56&gt;AN22,AN22&gt;=DATA!$C$57),"C",IF(AND(AN22&lt;DATA!$C$57),"D"))))</f>
        <v>D</v>
      </c>
    </row>
    <row r="23" spans="1:41" x14ac:dyDescent="0.15">
      <c r="A23" s="20" t="s">
        <v>565</v>
      </c>
      <c r="B23" s="4" t="s">
        <v>472</v>
      </c>
      <c r="C23" s="18" t="s">
        <v>473</v>
      </c>
      <c r="D23" s="18" t="s">
        <v>474</v>
      </c>
      <c r="E23" s="18"/>
      <c r="F23" s="18"/>
      <c r="G23" s="18"/>
      <c r="H23" s="20" t="s">
        <v>300</v>
      </c>
      <c r="I23" s="20"/>
      <c r="J23" s="20"/>
      <c r="K23" s="20" t="s">
        <v>294</v>
      </c>
      <c r="L23" s="20" t="s">
        <v>476</v>
      </c>
      <c r="M23" s="18" t="s">
        <v>295</v>
      </c>
      <c r="N23" s="6" t="s">
        <v>19</v>
      </c>
      <c r="O23" s="6"/>
      <c r="P23" s="6"/>
      <c r="Q23" s="6"/>
      <c r="R23" s="11"/>
      <c r="S23" s="11"/>
      <c r="T23" s="20"/>
      <c r="U23" s="82"/>
      <c r="V23" s="20"/>
      <c r="W23" s="78"/>
      <c r="X23" s="62"/>
      <c r="Y23" s="6" t="s">
        <v>28</v>
      </c>
      <c r="Z23" s="28">
        <v>1</v>
      </c>
      <c r="AA23" s="24"/>
      <c r="AB23" s="24"/>
      <c r="AE23" s="74" t="b">
        <f>IF(AND(O23=DATA!$D$40),DATA!$D$41,IF(AND(O23=DATA!$C$40),DATA!$C$41))</f>
        <v>0</v>
      </c>
      <c r="AF23" s="74" t="b">
        <f>IF(AND(P23=DATA!$D$40),DATA!$D$42,IF(AND(P23=DATA!$C$40),DATA!$C$42))</f>
        <v>0</v>
      </c>
      <c r="AG23" s="74" t="b">
        <f>IF(AND(Q23=DATA!$D$40),DATA!$D$43,IF(AND(Q23=DATA!$C$40),DATA!$C$43))</f>
        <v>0</v>
      </c>
      <c r="AH23" s="75" t="b">
        <f>IF(AND(R23=DATA!$D$40),DATA!$D$44,IF(AND(R23=DATA!$C$40),DATA!$C$44))</f>
        <v>0</v>
      </c>
      <c r="AI23" s="76">
        <f ca="1">IF(AND(DATEDIF(U23,TODAY(),"D")&lt;365*3),DATA!$D$46,IF(AND(365*3&lt;=DATEDIF(U23,TODAY(),"D"), DATEDIF(U23,TODAY(),"D")&lt;365*5),DATA!$D$47,IF(AND(365*5&lt;=DATEDIF(U23,TODAY(),"D"), DATEDIF(U23,TODAY(),"D")&lt;365*10),DATA!$D$48,IF(AND(365*10&lt;DATEDIF(U23,TODAY(),"D")),DATA!$D$49))))</f>
        <v>0</v>
      </c>
      <c r="AJ23" s="76">
        <f>_xlfn.IFNA(VLOOKUP(W23,DATA!$F$40:$G$85,2,0),10)</f>
        <v>10</v>
      </c>
      <c r="AK23" s="77">
        <f t="shared" ca="1" si="1"/>
        <v>10</v>
      </c>
      <c r="AL23" s="75" t="b">
        <f>IF(AND(S23=DATA!$D$40),DATA!$D$44/8,IF(AND(S23=DATA!$C$40),DATA!$C$44/8))</f>
        <v>0</v>
      </c>
      <c r="AM23" s="75" t="b">
        <f>IF(AND(T23=DATA!$D$40),DATA!$D$44/8,IF(AND(T23=DATA!$C$40),DATA!$C$44/8))</f>
        <v>0</v>
      </c>
      <c r="AN23" s="77">
        <f t="shared" ca="1" si="0"/>
        <v>10</v>
      </c>
      <c r="AO23" s="78" t="str">
        <f ca="1">IF(AND(AN23&gt;=DATA!$C$55),"A",IF(AND(DATA!$C$55&gt;AN23,AN23&gt;=DATA!$C$56),"B",IF(AND(DATA!$C$56&gt;AN23,AN23&gt;=DATA!$C$57),"C",IF(AND(AN23&lt;DATA!$C$57),"D"))))</f>
        <v>D</v>
      </c>
    </row>
    <row r="24" spans="1:41" x14ac:dyDescent="0.15">
      <c r="A24" s="20" t="s">
        <v>565</v>
      </c>
      <c r="B24" s="4" t="s">
        <v>472</v>
      </c>
      <c r="C24" s="18" t="s">
        <v>473</v>
      </c>
      <c r="D24" s="18" t="s">
        <v>474</v>
      </c>
      <c r="E24" s="18"/>
      <c r="F24" s="18"/>
      <c r="G24" s="18"/>
      <c r="H24" s="20" t="s">
        <v>300</v>
      </c>
      <c r="I24" s="20"/>
      <c r="J24" s="20"/>
      <c r="K24" s="20" t="s">
        <v>303</v>
      </c>
      <c r="L24" s="20" t="s">
        <v>476</v>
      </c>
      <c r="M24" s="18" t="s">
        <v>299</v>
      </c>
      <c r="N24" s="6" t="s">
        <v>19</v>
      </c>
      <c r="O24" s="6"/>
      <c r="P24" s="6"/>
      <c r="Q24" s="6"/>
      <c r="R24" s="11"/>
      <c r="S24" s="11"/>
      <c r="T24" s="20"/>
      <c r="U24" s="82"/>
      <c r="V24" s="20"/>
      <c r="W24" s="78"/>
      <c r="X24" s="62"/>
      <c r="Y24" s="6" t="s">
        <v>20</v>
      </c>
      <c r="Z24" s="28">
        <v>1</v>
      </c>
      <c r="AA24" s="24"/>
      <c r="AB24" s="24"/>
      <c r="AE24" s="74" t="b">
        <f>IF(AND(O24=DATA!$D$40),DATA!$D$41,IF(AND(O24=DATA!$C$40),DATA!$C$41))</f>
        <v>0</v>
      </c>
      <c r="AF24" s="74" t="b">
        <f>IF(AND(P24=DATA!$D$40),DATA!$D$42,IF(AND(P24=DATA!$C$40),DATA!$C$42))</f>
        <v>0</v>
      </c>
      <c r="AG24" s="74" t="b">
        <f>IF(AND(Q24=DATA!$D$40),DATA!$D$43,IF(AND(Q24=DATA!$C$40),DATA!$C$43))</f>
        <v>0</v>
      </c>
      <c r="AH24" s="75" t="b">
        <f>IF(AND(R24=DATA!$D$40),DATA!$D$44,IF(AND(R24=DATA!$C$40),DATA!$C$44))</f>
        <v>0</v>
      </c>
      <c r="AI24" s="76">
        <f ca="1">IF(AND(DATEDIF(U24,TODAY(),"D")&lt;365*3),DATA!$D$46,IF(AND(365*3&lt;=DATEDIF(U24,TODAY(),"D"), DATEDIF(U24,TODAY(),"D")&lt;365*5),DATA!$D$47,IF(AND(365*5&lt;=DATEDIF(U24,TODAY(),"D"), DATEDIF(U24,TODAY(),"D")&lt;365*10),DATA!$D$48,IF(AND(365*10&lt;DATEDIF(U24,TODAY(),"D")),DATA!$D$49))))</f>
        <v>0</v>
      </c>
      <c r="AJ24" s="76">
        <f>_xlfn.IFNA(VLOOKUP(W24,DATA!$F$40:$G$85,2,0),10)</f>
        <v>10</v>
      </c>
      <c r="AK24" s="77">
        <f t="shared" ca="1" si="1"/>
        <v>10</v>
      </c>
      <c r="AL24" s="75" t="b">
        <f>IF(AND(S24=DATA!$D$40),DATA!$D$44/8,IF(AND(S24=DATA!$C$40),DATA!$C$44/8))</f>
        <v>0</v>
      </c>
      <c r="AM24" s="75" t="b">
        <f>IF(AND(T24=DATA!$D$40),DATA!$D$44/8,IF(AND(T24=DATA!$C$40),DATA!$C$44/8))</f>
        <v>0</v>
      </c>
      <c r="AN24" s="77">
        <f t="shared" ca="1" si="0"/>
        <v>10</v>
      </c>
      <c r="AO24" s="78" t="str">
        <f ca="1">IF(AND(AN24&gt;=DATA!$C$55),"A",IF(AND(DATA!$C$55&gt;AN24,AN24&gt;=DATA!$C$56),"B",IF(AND(DATA!$C$56&gt;AN24,AN24&gt;=DATA!$C$57),"C",IF(AND(AN24&lt;DATA!$C$57),"D"))))</f>
        <v>D</v>
      </c>
    </row>
    <row r="25" spans="1:41" x14ac:dyDescent="0.15">
      <c r="A25" s="20" t="s">
        <v>564</v>
      </c>
      <c r="B25" s="4" t="s">
        <v>472</v>
      </c>
      <c r="C25" s="18" t="s">
        <v>473</v>
      </c>
      <c r="D25" s="18" t="s">
        <v>474</v>
      </c>
      <c r="E25" s="18"/>
      <c r="F25" s="18"/>
      <c r="G25" s="18"/>
      <c r="H25" s="20" t="s">
        <v>300</v>
      </c>
      <c r="I25" s="20"/>
      <c r="J25" s="20"/>
      <c r="K25" s="20" t="s">
        <v>303</v>
      </c>
      <c r="L25" s="20" t="s">
        <v>476</v>
      </c>
      <c r="M25" s="18" t="s">
        <v>295</v>
      </c>
      <c r="N25" s="6" t="s">
        <v>19</v>
      </c>
      <c r="O25" s="6"/>
      <c r="P25" s="6"/>
      <c r="Q25" s="6"/>
      <c r="R25" s="11"/>
      <c r="S25" s="11"/>
      <c r="T25" s="20"/>
      <c r="U25" s="82"/>
      <c r="V25" s="20"/>
      <c r="W25" s="78"/>
      <c r="X25" s="62"/>
      <c r="Y25" s="6" t="s">
        <v>28</v>
      </c>
      <c r="Z25" s="28">
        <v>2</v>
      </c>
      <c r="AA25" s="24"/>
      <c r="AB25" s="24"/>
      <c r="AE25" s="74" t="b">
        <f>IF(AND(O25=DATA!$D$40),DATA!$D$41,IF(AND(O25=DATA!$C$40),DATA!$C$41))</f>
        <v>0</v>
      </c>
      <c r="AF25" s="74" t="b">
        <f>IF(AND(P25=DATA!$D$40),DATA!$D$42,IF(AND(P25=DATA!$C$40),DATA!$C$42))</f>
        <v>0</v>
      </c>
      <c r="AG25" s="74" t="b">
        <f>IF(AND(Q25=DATA!$D$40),DATA!$D$43,IF(AND(Q25=DATA!$C$40),DATA!$C$43))</f>
        <v>0</v>
      </c>
      <c r="AH25" s="75" t="b">
        <f>IF(AND(R25=DATA!$D$40),DATA!$D$44,IF(AND(R25=DATA!$C$40),DATA!$C$44))</f>
        <v>0</v>
      </c>
      <c r="AI25" s="76">
        <f ca="1">IF(AND(DATEDIF(U25,TODAY(),"D")&lt;365*3),DATA!$D$46,IF(AND(365*3&lt;=DATEDIF(U25,TODAY(),"D"), DATEDIF(U25,TODAY(),"D")&lt;365*5),DATA!$D$47,IF(AND(365*5&lt;=DATEDIF(U25,TODAY(),"D"), DATEDIF(U25,TODAY(),"D")&lt;365*10),DATA!$D$48,IF(AND(365*10&lt;DATEDIF(U25,TODAY(),"D")),DATA!$D$49))))</f>
        <v>0</v>
      </c>
      <c r="AJ25" s="76">
        <f>_xlfn.IFNA(VLOOKUP(W25,DATA!$F$40:$G$85,2,0),10)</f>
        <v>10</v>
      </c>
      <c r="AK25" s="77">
        <f t="shared" ca="1" si="1"/>
        <v>10</v>
      </c>
      <c r="AL25" s="75" t="b">
        <f>IF(AND(S25=DATA!$D$40),DATA!$D$44/8,IF(AND(S25=DATA!$C$40),DATA!$C$44/8))</f>
        <v>0</v>
      </c>
      <c r="AM25" s="75" t="b">
        <f>IF(AND(T25=DATA!$D$40),DATA!$D$44/8,IF(AND(T25=DATA!$C$40),DATA!$C$44/8))</f>
        <v>0</v>
      </c>
      <c r="AN25" s="77">
        <f t="shared" ca="1" si="0"/>
        <v>10</v>
      </c>
      <c r="AO25" s="78" t="str">
        <f ca="1">IF(AND(AN25&gt;=DATA!$C$55),"A",IF(AND(DATA!$C$55&gt;AN25,AN25&gt;=DATA!$C$56),"B",IF(AND(DATA!$C$56&gt;AN25,AN25&gt;=DATA!$C$57),"C",IF(AND(AN25&lt;DATA!$C$57),"D"))))</f>
        <v>D</v>
      </c>
    </row>
    <row r="26" spans="1:41" x14ac:dyDescent="0.15">
      <c r="A26" s="20" t="s">
        <v>564</v>
      </c>
      <c r="B26" s="4" t="s">
        <v>472</v>
      </c>
      <c r="C26" s="18" t="s">
        <v>473</v>
      </c>
      <c r="D26" s="18" t="s">
        <v>474</v>
      </c>
      <c r="E26" s="18"/>
      <c r="F26" s="18"/>
      <c r="G26" s="18"/>
      <c r="H26" s="20" t="s">
        <v>300</v>
      </c>
      <c r="I26" s="20"/>
      <c r="J26" s="20"/>
      <c r="K26" s="20" t="s">
        <v>303</v>
      </c>
      <c r="L26" s="20" t="s">
        <v>476</v>
      </c>
      <c r="M26" s="18" t="s">
        <v>295</v>
      </c>
      <c r="N26" s="6" t="s">
        <v>19</v>
      </c>
      <c r="O26" s="6"/>
      <c r="P26" s="6"/>
      <c r="Q26" s="6"/>
      <c r="R26" s="11"/>
      <c r="S26" s="11"/>
      <c r="T26" s="20"/>
      <c r="U26" s="82"/>
      <c r="V26" s="20"/>
      <c r="W26" s="78"/>
      <c r="X26" s="62"/>
      <c r="Y26" s="6" t="s">
        <v>28</v>
      </c>
      <c r="Z26" s="28">
        <v>2</v>
      </c>
      <c r="AA26" s="24"/>
      <c r="AB26" s="24"/>
      <c r="AE26" s="74" t="b">
        <f>IF(AND(O26=DATA!$D$40),DATA!$D$41,IF(AND(O26=DATA!$C$40),DATA!$C$41))</f>
        <v>0</v>
      </c>
      <c r="AF26" s="74" t="b">
        <f>IF(AND(P26=DATA!$D$40),DATA!$D$42,IF(AND(P26=DATA!$C$40),DATA!$C$42))</f>
        <v>0</v>
      </c>
      <c r="AG26" s="74" t="b">
        <f>IF(AND(Q26=DATA!$D$40),DATA!$D$43,IF(AND(Q26=DATA!$C$40),DATA!$C$43))</f>
        <v>0</v>
      </c>
      <c r="AH26" s="75" t="b">
        <f>IF(AND(R26=DATA!$D$40),DATA!$D$44,IF(AND(R26=DATA!$C$40),DATA!$C$44))</f>
        <v>0</v>
      </c>
      <c r="AI26" s="76">
        <f ca="1">IF(AND(DATEDIF(U26,TODAY(),"D")&lt;365*3),DATA!$D$46,IF(AND(365*3&lt;=DATEDIF(U26,TODAY(),"D"), DATEDIF(U26,TODAY(),"D")&lt;365*5),DATA!$D$47,IF(AND(365*5&lt;=DATEDIF(U26,TODAY(),"D"), DATEDIF(U26,TODAY(),"D")&lt;365*10),DATA!$D$48,IF(AND(365*10&lt;DATEDIF(U26,TODAY(),"D")),DATA!$D$49))))</f>
        <v>0</v>
      </c>
      <c r="AJ26" s="76">
        <f>_xlfn.IFNA(VLOOKUP(W26,DATA!$F$40:$G$85,2,0),10)</f>
        <v>10</v>
      </c>
      <c r="AK26" s="77">
        <f t="shared" ca="1" si="1"/>
        <v>10</v>
      </c>
      <c r="AL26" s="75" t="b">
        <f>IF(AND(S26=DATA!$D$40),DATA!$D$44/8,IF(AND(S26=DATA!$C$40),DATA!$C$44/8))</f>
        <v>0</v>
      </c>
      <c r="AM26" s="75" t="b">
        <f>IF(AND(T26=DATA!$D$40),DATA!$D$44/8,IF(AND(T26=DATA!$C$40),DATA!$C$44/8))</f>
        <v>0</v>
      </c>
      <c r="AN26" s="77">
        <f t="shared" ca="1" si="0"/>
        <v>10</v>
      </c>
      <c r="AO26" s="78" t="str">
        <f ca="1">IF(AND(AN26&gt;=DATA!$C$55),"A",IF(AND(DATA!$C$55&gt;AN26,AN26&gt;=DATA!$C$56),"B",IF(AND(DATA!$C$56&gt;AN26,AN26&gt;=DATA!$C$57),"C",IF(AND(AN26&lt;DATA!$C$57),"D"))))</f>
        <v>D</v>
      </c>
    </row>
    <row r="27" spans="1:41" x14ac:dyDescent="0.15">
      <c r="A27" s="20" t="s">
        <v>565</v>
      </c>
      <c r="B27" s="4" t="s">
        <v>472</v>
      </c>
      <c r="C27" s="18" t="s">
        <v>473</v>
      </c>
      <c r="D27" s="18" t="s">
        <v>474</v>
      </c>
      <c r="E27" s="18"/>
      <c r="F27" s="18"/>
      <c r="G27" s="18"/>
      <c r="H27" s="20" t="s">
        <v>300</v>
      </c>
      <c r="I27" s="20"/>
      <c r="J27" s="20"/>
      <c r="K27" s="20" t="s">
        <v>297</v>
      </c>
      <c r="L27" s="20" t="s">
        <v>476</v>
      </c>
      <c r="M27" s="18" t="s">
        <v>350</v>
      </c>
      <c r="N27" s="6" t="s">
        <v>19</v>
      </c>
      <c r="O27" s="6"/>
      <c r="P27" s="6"/>
      <c r="Q27" s="6"/>
      <c r="R27" s="11"/>
      <c r="S27" s="11"/>
      <c r="T27" s="20"/>
      <c r="U27" s="82"/>
      <c r="V27" s="20"/>
      <c r="W27" s="78"/>
      <c r="X27" s="62"/>
      <c r="Y27" s="6" t="s">
        <v>28</v>
      </c>
      <c r="Z27" s="28">
        <v>3</v>
      </c>
      <c r="AA27" s="24"/>
      <c r="AB27" s="24"/>
      <c r="AE27" s="74" t="b">
        <f>IF(AND(O27=DATA!$D$40),DATA!$D$41,IF(AND(O27=DATA!$C$40),DATA!$C$41))</f>
        <v>0</v>
      </c>
      <c r="AF27" s="74" t="b">
        <f>IF(AND(P27=DATA!$D$40),DATA!$D$42,IF(AND(P27=DATA!$C$40),DATA!$C$42))</f>
        <v>0</v>
      </c>
      <c r="AG27" s="74" t="b">
        <f>IF(AND(Q27=DATA!$D$40),DATA!$D$43,IF(AND(Q27=DATA!$C$40),DATA!$C$43))</f>
        <v>0</v>
      </c>
      <c r="AH27" s="75" t="b">
        <f>IF(AND(R27=DATA!$D$40),DATA!$D$44,IF(AND(R27=DATA!$C$40),DATA!$C$44))</f>
        <v>0</v>
      </c>
      <c r="AI27" s="76">
        <f ca="1">IF(AND(DATEDIF(U27,TODAY(),"D")&lt;365*3),DATA!$D$46,IF(AND(365*3&lt;=DATEDIF(U27,TODAY(),"D"), DATEDIF(U27,TODAY(),"D")&lt;365*5),DATA!$D$47,IF(AND(365*5&lt;=DATEDIF(U27,TODAY(),"D"), DATEDIF(U27,TODAY(),"D")&lt;365*10),DATA!$D$48,IF(AND(365*10&lt;DATEDIF(U27,TODAY(),"D")),DATA!$D$49))))</f>
        <v>0</v>
      </c>
      <c r="AJ27" s="76">
        <f>_xlfn.IFNA(VLOOKUP(W27,DATA!$F$40:$G$85,2,0),10)</f>
        <v>10</v>
      </c>
      <c r="AK27" s="77">
        <f t="shared" ca="1" si="1"/>
        <v>10</v>
      </c>
      <c r="AL27" s="75" t="b">
        <f>IF(AND(S27=DATA!$D$40),DATA!$D$44/8,IF(AND(S27=DATA!$C$40),DATA!$C$44/8))</f>
        <v>0</v>
      </c>
      <c r="AM27" s="75" t="b">
        <f>IF(AND(T27=DATA!$D$40),DATA!$D$44/8,IF(AND(T27=DATA!$C$40),DATA!$C$44/8))</f>
        <v>0</v>
      </c>
      <c r="AN27" s="77">
        <f t="shared" ca="1" si="0"/>
        <v>10</v>
      </c>
      <c r="AO27" s="78" t="str">
        <f ca="1">IF(AND(AN27&gt;=DATA!$C$55),"A",IF(AND(DATA!$C$55&gt;AN27,AN27&gt;=DATA!$C$56),"B",IF(AND(DATA!$C$56&gt;AN27,AN27&gt;=DATA!$C$57),"C",IF(AND(AN27&lt;DATA!$C$57),"D"))))</f>
        <v>D</v>
      </c>
    </row>
    <row r="28" spans="1:41" x14ac:dyDescent="0.15">
      <c r="A28" s="20" t="s">
        <v>564</v>
      </c>
      <c r="B28" s="4" t="s">
        <v>472</v>
      </c>
      <c r="C28" s="18" t="s">
        <v>473</v>
      </c>
      <c r="D28" s="18" t="s">
        <v>474</v>
      </c>
      <c r="E28" s="18"/>
      <c r="F28" s="18"/>
      <c r="G28" s="18"/>
      <c r="H28" s="20" t="s">
        <v>336</v>
      </c>
      <c r="I28" s="20"/>
      <c r="J28" s="20"/>
      <c r="K28" s="20" t="s">
        <v>303</v>
      </c>
      <c r="L28" s="20" t="s">
        <v>462</v>
      </c>
      <c r="M28" s="18" t="s">
        <v>453</v>
      </c>
      <c r="N28" s="6" t="s">
        <v>19</v>
      </c>
      <c r="O28" s="6"/>
      <c r="P28" s="6"/>
      <c r="Q28" s="6"/>
      <c r="R28" s="11"/>
      <c r="S28" s="11"/>
      <c r="T28" s="20"/>
      <c r="U28" s="82"/>
      <c r="V28" s="20"/>
      <c r="W28" s="78"/>
      <c r="X28" s="62"/>
      <c r="Y28" s="6" t="s">
        <v>28</v>
      </c>
      <c r="Z28" s="28">
        <v>4</v>
      </c>
      <c r="AA28" s="24"/>
      <c r="AB28" s="24"/>
      <c r="AE28" s="74" t="b">
        <f>IF(AND(O28=DATA!$D$40),DATA!$D$41,IF(AND(O28=DATA!$C$40),DATA!$C$41))</f>
        <v>0</v>
      </c>
      <c r="AF28" s="74" t="b">
        <f>IF(AND(P28=DATA!$D$40),DATA!$D$42,IF(AND(P28=DATA!$C$40),DATA!$C$42))</f>
        <v>0</v>
      </c>
      <c r="AG28" s="74" t="b">
        <f>IF(AND(Q28=DATA!$D$40),DATA!$D$43,IF(AND(Q28=DATA!$C$40),DATA!$C$43))</f>
        <v>0</v>
      </c>
      <c r="AH28" s="75" t="b">
        <f>IF(AND(R28=DATA!$D$40),DATA!$D$44,IF(AND(R28=DATA!$C$40),DATA!$C$44))</f>
        <v>0</v>
      </c>
      <c r="AI28" s="76">
        <f ca="1">IF(AND(DATEDIF(U28,TODAY(),"D")&lt;365*3),DATA!$D$46,IF(AND(365*3&lt;=DATEDIF(U28,TODAY(),"D"), DATEDIF(U28,TODAY(),"D")&lt;365*5),DATA!$D$47,IF(AND(365*5&lt;=DATEDIF(U28,TODAY(),"D"), DATEDIF(U28,TODAY(),"D")&lt;365*10),DATA!$D$48,IF(AND(365*10&lt;DATEDIF(U28,TODAY(),"D")),DATA!$D$49))))</f>
        <v>0</v>
      </c>
      <c r="AJ28" s="76">
        <f>_xlfn.IFNA(VLOOKUP(W28,DATA!$F$40:$G$85,2,0),10)</f>
        <v>10</v>
      </c>
      <c r="AK28" s="77">
        <f t="shared" ca="1" si="1"/>
        <v>10</v>
      </c>
      <c r="AL28" s="75" t="b">
        <f>IF(AND(S28=DATA!$D$40),DATA!$D$44/8,IF(AND(S28=DATA!$C$40),DATA!$C$44/8))</f>
        <v>0</v>
      </c>
      <c r="AM28" s="75" t="b">
        <f>IF(AND(T28=DATA!$D$40),DATA!$D$44/8,IF(AND(T28=DATA!$C$40),DATA!$C$44/8))</f>
        <v>0</v>
      </c>
      <c r="AN28" s="77">
        <f t="shared" ca="1" si="0"/>
        <v>10</v>
      </c>
      <c r="AO28" s="78" t="str">
        <f ca="1">IF(AND(AN28&gt;=DATA!$C$55),"A",IF(AND(DATA!$C$55&gt;AN28,AN28&gt;=DATA!$C$56),"B",IF(AND(DATA!$C$56&gt;AN28,AN28&gt;=DATA!$C$57),"C",IF(AND(AN28&lt;DATA!$C$57),"D"))))</f>
        <v>D</v>
      </c>
    </row>
    <row r="29" spans="1:41" x14ac:dyDescent="0.15">
      <c r="A29" s="20" t="s">
        <v>564</v>
      </c>
      <c r="B29" s="4" t="s">
        <v>472</v>
      </c>
      <c r="C29" s="18" t="s">
        <v>478</v>
      </c>
      <c r="D29" s="18" t="s">
        <v>474</v>
      </c>
      <c r="E29" s="18" t="s">
        <v>479</v>
      </c>
      <c r="F29" s="18"/>
      <c r="G29" s="18"/>
      <c r="H29" s="20" t="s">
        <v>313</v>
      </c>
      <c r="I29" s="20"/>
      <c r="J29" s="20"/>
      <c r="K29" s="20" t="s">
        <v>294</v>
      </c>
      <c r="L29" s="20" t="s">
        <v>452</v>
      </c>
      <c r="M29" s="18" t="s">
        <v>295</v>
      </c>
      <c r="N29" s="6" t="s">
        <v>19</v>
      </c>
      <c r="O29" s="6"/>
      <c r="P29" s="6"/>
      <c r="Q29" s="6"/>
      <c r="R29" s="11"/>
      <c r="S29" s="11"/>
      <c r="T29" s="20"/>
      <c r="U29" s="82"/>
      <c r="V29" s="20"/>
      <c r="W29" s="78"/>
      <c r="X29" s="62"/>
      <c r="Y29" s="6" t="s">
        <v>28</v>
      </c>
      <c r="Z29" s="28">
        <v>3</v>
      </c>
      <c r="AA29" s="24"/>
      <c r="AB29" s="24"/>
      <c r="AE29" s="74" t="b">
        <f>IF(AND(O29=DATA!$D$40),DATA!$D$41,IF(AND(O29=DATA!$C$40),DATA!$C$41))</f>
        <v>0</v>
      </c>
      <c r="AF29" s="74" t="b">
        <f>IF(AND(P29=DATA!$D$40),DATA!$D$42,IF(AND(P29=DATA!$C$40),DATA!$C$42))</f>
        <v>0</v>
      </c>
      <c r="AG29" s="74" t="b">
        <f>IF(AND(Q29=DATA!$D$40),DATA!$D$43,IF(AND(Q29=DATA!$C$40),DATA!$C$43))</f>
        <v>0</v>
      </c>
      <c r="AH29" s="75" t="b">
        <f>IF(AND(R29=DATA!$D$40),DATA!$D$44,IF(AND(R29=DATA!$C$40),DATA!$C$44))</f>
        <v>0</v>
      </c>
      <c r="AI29" s="76">
        <f ca="1">IF(AND(DATEDIF(U29,TODAY(),"D")&lt;365*3),DATA!$D$46,IF(AND(365*3&lt;=DATEDIF(U29,TODAY(),"D"), DATEDIF(U29,TODAY(),"D")&lt;365*5),DATA!$D$47,IF(AND(365*5&lt;=DATEDIF(U29,TODAY(),"D"), DATEDIF(U29,TODAY(),"D")&lt;365*10),DATA!$D$48,IF(AND(365*10&lt;DATEDIF(U29,TODAY(),"D")),DATA!$D$49))))</f>
        <v>0</v>
      </c>
      <c r="AJ29" s="76">
        <f>_xlfn.IFNA(VLOOKUP(W29,DATA!$F$40:$G$85,2,0),10)</f>
        <v>10</v>
      </c>
      <c r="AK29" s="77">
        <f t="shared" ca="1" si="1"/>
        <v>10</v>
      </c>
      <c r="AL29" s="75" t="b">
        <f>IF(AND(S29=DATA!$D$40),DATA!$D$44/8,IF(AND(S29=DATA!$C$40),DATA!$C$44/8))</f>
        <v>0</v>
      </c>
      <c r="AM29" s="75" t="b">
        <f>IF(AND(T29=DATA!$D$40),DATA!$D$44/8,IF(AND(T29=DATA!$C$40),DATA!$C$44/8))</f>
        <v>0</v>
      </c>
      <c r="AN29" s="77">
        <f t="shared" ca="1" si="0"/>
        <v>10</v>
      </c>
      <c r="AO29" s="78" t="str">
        <f ca="1">IF(AND(AN29&gt;=DATA!$C$55),"A",IF(AND(DATA!$C$55&gt;AN29,AN29&gt;=DATA!$C$56),"B",IF(AND(DATA!$C$56&gt;AN29,AN29&gt;=DATA!$C$57),"C",IF(AND(AN29&lt;DATA!$C$57),"D"))))</f>
        <v>D</v>
      </c>
    </row>
    <row r="30" spans="1:41" x14ac:dyDescent="0.15">
      <c r="A30" s="20" t="s">
        <v>565</v>
      </c>
      <c r="B30" s="4" t="s">
        <v>472</v>
      </c>
      <c r="C30" s="18" t="s">
        <v>478</v>
      </c>
      <c r="D30" s="18" t="s">
        <v>474</v>
      </c>
      <c r="E30" s="18" t="s">
        <v>479</v>
      </c>
      <c r="F30" s="18"/>
      <c r="G30" s="18"/>
      <c r="H30" s="20" t="s">
        <v>313</v>
      </c>
      <c r="I30" s="20"/>
      <c r="J30" s="20"/>
      <c r="K30" s="20" t="s">
        <v>294</v>
      </c>
      <c r="L30" s="20" t="s">
        <v>464</v>
      </c>
      <c r="M30" s="18" t="s">
        <v>295</v>
      </c>
      <c r="N30" s="6" t="s">
        <v>19</v>
      </c>
      <c r="O30" s="6"/>
      <c r="P30" s="6"/>
      <c r="Q30" s="6"/>
      <c r="R30" s="11"/>
      <c r="S30" s="11"/>
      <c r="T30" s="20"/>
      <c r="U30" s="82"/>
      <c r="V30" s="20"/>
      <c r="W30" s="78"/>
      <c r="X30" s="62"/>
      <c r="Y30" s="6" t="s">
        <v>28</v>
      </c>
      <c r="Z30" s="28">
        <v>2</v>
      </c>
      <c r="AA30" s="24"/>
      <c r="AB30" s="24"/>
      <c r="AE30" s="74" t="b">
        <f>IF(AND(O30=DATA!$D$40),DATA!$D$41,IF(AND(O30=DATA!$C$40),DATA!$C$41))</f>
        <v>0</v>
      </c>
      <c r="AF30" s="74" t="b">
        <f>IF(AND(P30=DATA!$D$40),DATA!$D$42,IF(AND(P30=DATA!$C$40),DATA!$C$42))</f>
        <v>0</v>
      </c>
      <c r="AG30" s="74" t="b">
        <f>IF(AND(Q30=DATA!$D$40),DATA!$D$43,IF(AND(Q30=DATA!$C$40),DATA!$C$43))</f>
        <v>0</v>
      </c>
      <c r="AH30" s="75" t="b">
        <f>IF(AND(R30=DATA!$D$40),DATA!$D$44,IF(AND(R30=DATA!$C$40),DATA!$C$44))</f>
        <v>0</v>
      </c>
      <c r="AI30" s="76">
        <f ca="1">IF(AND(DATEDIF(U30,TODAY(),"D")&lt;365*3),DATA!$D$46,IF(AND(365*3&lt;=DATEDIF(U30,TODAY(),"D"), DATEDIF(U30,TODAY(),"D")&lt;365*5),DATA!$D$47,IF(AND(365*5&lt;=DATEDIF(U30,TODAY(),"D"), DATEDIF(U30,TODAY(),"D")&lt;365*10),DATA!$D$48,IF(AND(365*10&lt;DATEDIF(U30,TODAY(),"D")),DATA!$D$49))))</f>
        <v>0</v>
      </c>
      <c r="AJ30" s="76">
        <f>_xlfn.IFNA(VLOOKUP(W30,DATA!$F$40:$G$85,2,0),10)</f>
        <v>10</v>
      </c>
      <c r="AK30" s="77">
        <f t="shared" ca="1" si="1"/>
        <v>10</v>
      </c>
      <c r="AL30" s="75" t="b">
        <f>IF(AND(S30=DATA!$D$40),DATA!$D$44/8,IF(AND(S30=DATA!$C$40),DATA!$C$44/8))</f>
        <v>0</v>
      </c>
      <c r="AM30" s="75" t="b">
        <f>IF(AND(T30=DATA!$D$40),DATA!$D$44/8,IF(AND(T30=DATA!$C$40),DATA!$C$44/8))</f>
        <v>0</v>
      </c>
      <c r="AN30" s="77">
        <f t="shared" ca="1" si="0"/>
        <v>10</v>
      </c>
      <c r="AO30" s="78" t="str">
        <f ca="1">IF(AND(AN30&gt;=DATA!$C$55),"A",IF(AND(DATA!$C$55&gt;AN30,AN30&gt;=DATA!$C$56),"B",IF(AND(DATA!$C$56&gt;AN30,AN30&gt;=DATA!$C$57),"C",IF(AND(AN30&lt;DATA!$C$57),"D"))))</f>
        <v>D</v>
      </c>
    </row>
    <row r="31" spans="1:41" x14ac:dyDescent="0.15">
      <c r="A31" s="20" t="s">
        <v>565</v>
      </c>
      <c r="B31" s="4" t="s">
        <v>472</v>
      </c>
      <c r="C31" s="18" t="s">
        <v>478</v>
      </c>
      <c r="D31" s="18" t="s">
        <v>474</v>
      </c>
      <c r="E31" s="18" t="s">
        <v>480</v>
      </c>
      <c r="F31" s="18"/>
      <c r="G31" s="18"/>
      <c r="H31" s="20" t="s">
        <v>313</v>
      </c>
      <c r="I31" s="20"/>
      <c r="J31" s="20"/>
      <c r="K31" s="20" t="s">
        <v>286</v>
      </c>
      <c r="L31" s="20" t="s">
        <v>464</v>
      </c>
      <c r="M31" s="18" t="s">
        <v>295</v>
      </c>
      <c r="N31" s="6" t="s">
        <v>19</v>
      </c>
      <c r="O31" s="6"/>
      <c r="P31" s="6"/>
      <c r="Q31" s="6"/>
      <c r="R31" s="11"/>
      <c r="S31" s="11"/>
      <c r="T31" s="20"/>
      <c r="U31" s="82"/>
      <c r="V31" s="20"/>
      <c r="W31" s="78"/>
      <c r="X31" s="62"/>
      <c r="Y31" s="6" t="s">
        <v>28</v>
      </c>
      <c r="Z31" s="28">
        <v>4</v>
      </c>
      <c r="AA31" s="24"/>
      <c r="AB31" s="24"/>
      <c r="AE31" s="74" t="b">
        <f>IF(AND(O31=DATA!$D$40),DATA!$D$41,IF(AND(O31=DATA!$C$40),DATA!$C$41))</f>
        <v>0</v>
      </c>
      <c r="AF31" s="74" t="b">
        <f>IF(AND(P31=DATA!$D$40),DATA!$D$42,IF(AND(P31=DATA!$C$40),DATA!$C$42))</f>
        <v>0</v>
      </c>
      <c r="AG31" s="74" t="b">
        <f>IF(AND(Q31=DATA!$D$40),DATA!$D$43,IF(AND(Q31=DATA!$C$40),DATA!$C$43))</f>
        <v>0</v>
      </c>
      <c r="AH31" s="75" t="b">
        <f>IF(AND(R31=DATA!$D$40),DATA!$D$44,IF(AND(R31=DATA!$C$40),DATA!$C$44))</f>
        <v>0</v>
      </c>
      <c r="AI31" s="76">
        <f ca="1">IF(AND(DATEDIF(U31,TODAY(),"D")&lt;365*3),DATA!$D$46,IF(AND(365*3&lt;=DATEDIF(U31,TODAY(),"D"), DATEDIF(U31,TODAY(),"D")&lt;365*5),DATA!$D$47,IF(AND(365*5&lt;=DATEDIF(U31,TODAY(),"D"), DATEDIF(U31,TODAY(),"D")&lt;365*10),DATA!$D$48,IF(AND(365*10&lt;DATEDIF(U31,TODAY(),"D")),DATA!$D$49))))</f>
        <v>0</v>
      </c>
      <c r="AJ31" s="76">
        <f>_xlfn.IFNA(VLOOKUP(W31,DATA!$F$40:$G$85,2,0),10)</f>
        <v>10</v>
      </c>
      <c r="AK31" s="77">
        <f t="shared" ca="1" si="1"/>
        <v>10</v>
      </c>
      <c r="AL31" s="75" t="b">
        <f>IF(AND(S31=DATA!$D$40),DATA!$D$44/8,IF(AND(S31=DATA!$C$40),DATA!$C$44/8))</f>
        <v>0</v>
      </c>
      <c r="AM31" s="75" t="b">
        <f>IF(AND(T31=DATA!$D$40),DATA!$D$44/8,IF(AND(T31=DATA!$C$40),DATA!$C$44/8))</f>
        <v>0</v>
      </c>
      <c r="AN31" s="77">
        <f t="shared" ca="1" si="0"/>
        <v>10</v>
      </c>
      <c r="AO31" s="78" t="str">
        <f ca="1">IF(AND(AN31&gt;=DATA!$C$55),"A",IF(AND(DATA!$C$55&gt;AN31,AN31&gt;=DATA!$C$56),"B",IF(AND(DATA!$C$56&gt;AN31,AN31&gt;=DATA!$C$57),"C",IF(AND(AN31&lt;DATA!$C$57),"D"))))</f>
        <v>D</v>
      </c>
    </row>
    <row r="32" spans="1:41" x14ac:dyDescent="0.15">
      <c r="A32" s="20" t="s">
        <v>565</v>
      </c>
      <c r="B32" s="4" t="s">
        <v>472</v>
      </c>
      <c r="C32" s="18" t="s">
        <v>478</v>
      </c>
      <c r="D32" s="18" t="s">
        <v>474</v>
      </c>
      <c r="E32" s="18" t="s">
        <v>479</v>
      </c>
      <c r="F32" s="18"/>
      <c r="G32" s="18"/>
      <c r="H32" s="20" t="s">
        <v>313</v>
      </c>
      <c r="I32" s="20"/>
      <c r="J32" s="20"/>
      <c r="K32" s="20" t="s">
        <v>303</v>
      </c>
      <c r="L32" s="20" t="s">
        <v>476</v>
      </c>
      <c r="M32" s="18" t="s">
        <v>299</v>
      </c>
      <c r="N32" s="6" t="s">
        <v>19</v>
      </c>
      <c r="O32" s="6"/>
      <c r="P32" s="6"/>
      <c r="Q32" s="6"/>
      <c r="R32" s="11"/>
      <c r="S32" s="11"/>
      <c r="T32" s="20"/>
      <c r="U32" s="82"/>
      <c r="V32" s="20"/>
      <c r="W32" s="78"/>
      <c r="X32" s="62"/>
      <c r="Y32" s="6" t="s">
        <v>28</v>
      </c>
      <c r="Z32" s="28">
        <v>2</v>
      </c>
      <c r="AA32" s="24"/>
      <c r="AB32" s="24"/>
      <c r="AE32" s="74" t="b">
        <f>IF(AND(O32=DATA!$D$40),DATA!$D$41,IF(AND(O32=DATA!$C$40),DATA!$C$41))</f>
        <v>0</v>
      </c>
      <c r="AF32" s="74" t="b">
        <f>IF(AND(P32=DATA!$D$40),DATA!$D$42,IF(AND(P32=DATA!$C$40),DATA!$C$42))</f>
        <v>0</v>
      </c>
      <c r="AG32" s="74" t="b">
        <f>IF(AND(Q32=DATA!$D$40),DATA!$D$43,IF(AND(Q32=DATA!$C$40),DATA!$C$43))</f>
        <v>0</v>
      </c>
      <c r="AH32" s="75" t="b">
        <f>IF(AND(R32=DATA!$D$40),DATA!$D$44,IF(AND(R32=DATA!$C$40),DATA!$C$44))</f>
        <v>0</v>
      </c>
      <c r="AI32" s="76">
        <f ca="1">IF(AND(DATEDIF(U32,TODAY(),"D")&lt;365*3),DATA!$D$46,IF(AND(365*3&lt;=DATEDIF(U32,TODAY(),"D"), DATEDIF(U32,TODAY(),"D")&lt;365*5),DATA!$D$47,IF(AND(365*5&lt;=DATEDIF(U32,TODAY(),"D"), DATEDIF(U32,TODAY(),"D")&lt;365*10),DATA!$D$48,IF(AND(365*10&lt;DATEDIF(U32,TODAY(),"D")),DATA!$D$49))))</f>
        <v>0</v>
      </c>
      <c r="AJ32" s="76">
        <f>_xlfn.IFNA(VLOOKUP(W32,DATA!$F$40:$G$85,2,0),10)</f>
        <v>10</v>
      </c>
      <c r="AK32" s="77">
        <f t="shared" ca="1" si="1"/>
        <v>10</v>
      </c>
      <c r="AL32" s="75" t="b">
        <f>IF(AND(S32=DATA!$D$40),DATA!$D$44/8,IF(AND(S32=DATA!$C$40),DATA!$C$44/8))</f>
        <v>0</v>
      </c>
      <c r="AM32" s="75" t="b">
        <f>IF(AND(T32=DATA!$D$40),DATA!$D$44/8,IF(AND(T32=DATA!$C$40),DATA!$C$44/8))</f>
        <v>0</v>
      </c>
      <c r="AN32" s="77">
        <f t="shared" ca="1" si="0"/>
        <v>10</v>
      </c>
      <c r="AO32" s="78" t="str">
        <f ca="1">IF(AND(AN32&gt;=DATA!$C$55),"A",IF(AND(DATA!$C$55&gt;AN32,AN32&gt;=DATA!$C$56),"B",IF(AND(DATA!$C$56&gt;AN32,AN32&gt;=DATA!$C$57),"C",IF(AND(AN32&lt;DATA!$C$57),"D"))))</f>
        <v>D</v>
      </c>
    </row>
    <row r="33" spans="1:41" x14ac:dyDescent="0.15">
      <c r="A33" s="20" t="s">
        <v>565</v>
      </c>
      <c r="B33" s="4" t="s">
        <v>472</v>
      </c>
      <c r="C33" s="18" t="s">
        <v>478</v>
      </c>
      <c r="D33" s="18" t="s">
        <v>474</v>
      </c>
      <c r="E33" s="18" t="s">
        <v>480</v>
      </c>
      <c r="F33" s="18"/>
      <c r="G33" s="18"/>
      <c r="H33" s="20" t="s">
        <v>313</v>
      </c>
      <c r="I33" s="20"/>
      <c r="J33" s="20"/>
      <c r="K33" s="20" t="s">
        <v>303</v>
      </c>
      <c r="L33" s="20" t="s">
        <v>476</v>
      </c>
      <c r="M33" s="18" t="s">
        <v>295</v>
      </c>
      <c r="N33" s="6" t="s">
        <v>19</v>
      </c>
      <c r="O33" s="6"/>
      <c r="P33" s="6"/>
      <c r="Q33" s="6"/>
      <c r="R33" s="11"/>
      <c r="S33" s="11"/>
      <c r="T33" s="20"/>
      <c r="U33" s="82"/>
      <c r="V33" s="20"/>
      <c r="W33" s="78"/>
      <c r="X33" s="62"/>
      <c r="Y33" s="6" t="s">
        <v>28</v>
      </c>
      <c r="Z33" s="28">
        <v>1</v>
      </c>
      <c r="AA33" s="24"/>
      <c r="AB33" s="24"/>
      <c r="AE33" s="74" t="b">
        <f>IF(AND(O33=DATA!$D$40),DATA!$D$41,IF(AND(O33=DATA!$C$40),DATA!$C$41))</f>
        <v>0</v>
      </c>
      <c r="AF33" s="74" t="b">
        <f>IF(AND(P33=DATA!$D$40),DATA!$D$42,IF(AND(P33=DATA!$C$40),DATA!$C$42))</f>
        <v>0</v>
      </c>
      <c r="AG33" s="74" t="b">
        <f>IF(AND(Q33=DATA!$D$40),DATA!$D$43,IF(AND(Q33=DATA!$C$40),DATA!$C$43))</f>
        <v>0</v>
      </c>
      <c r="AH33" s="75" t="b">
        <f>IF(AND(R33=DATA!$D$40),DATA!$D$44,IF(AND(R33=DATA!$C$40),DATA!$C$44))</f>
        <v>0</v>
      </c>
      <c r="AI33" s="76">
        <f ca="1">IF(AND(DATEDIF(U33,TODAY(),"D")&lt;365*3),DATA!$D$46,IF(AND(365*3&lt;=DATEDIF(U33,TODAY(),"D"), DATEDIF(U33,TODAY(),"D")&lt;365*5),DATA!$D$47,IF(AND(365*5&lt;=DATEDIF(U33,TODAY(),"D"), DATEDIF(U33,TODAY(),"D")&lt;365*10),DATA!$D$48,IF(AND(365*10&lt;DATEDIF(U33,TODAY(),"D")),DATA!$D$49))))</f>
        <v>0</v>
      </c>
      <c r="AJ33" s="76">
        <f>_xlfn.IFNA(VLOOKUP(W33,DATA!$F$40:$G$85,2,0),10)</f>
        <v>10</v>
      </c>
      <c r="AK33" s="77">
        <f t="shared" ca="1" si="1"/>
        <v>10</v>
      </c>
      <c r="AL33" s="75" t="b">
        <f>IF(AND(S33=DATA!$D$40),DATA!$D$44/8,IF(AND(S33=DATA!$C$40),DATA!$C$44/8))</f>
        <v>0</v>
      </c>
      <c r="AM33" s="75" t="b">
        <f>IF(AND(T33=DATA!$D$40),DATA!$D$44/8,IF(AND(T33=DATA!$C$40),DATA!$C$44/8))</f>
        <v>0</v>
      </c>
      <c r="AN33" s="77">
        <f t="shared" ca="1" si="0"/>
        <v>10</v>
      </c>
      <c r="AO33" s="78" t="str">
        <f ca="1">IF(AND(AN33&gt;=DATA!$C$55),"A",IF(AND(DATA!$C$55&gt;AN33,AN33&gt;=DATA!$C$56),"B",IF(AND(DATA!$C$56&gt;AN33,AN33&gt;=DATA!$C$57),"C",IF(AND(AN33&lt;DATA!$C$57),"D"))))</f>
        <v>D</v>
      </c>
    </row>
    <row r="34" spans="1:41" x14ac:dyDescent="0.15">
      <c r="A34" s="20" t="s">
        <v>565</v>
      </c>
      <c r="B34" s="4" t="s">
        <v>472</v>
      </c>
      <c r="C34" s="18" t="s">
        <v>481</v>
      </c>
      <c r="D34" s="18" t="s">
        <v>474</v>
      </c>
      <c r="E34" s="18"/>
      <c r="F34" s="18"/>
      <c r="G34" s="18"/>
      <c r="H34" s="20" t="s">
        <v>313</v>
      </c>
      <c r="I34" s="20"/>
      <c r="J34" s="20"/>
      <c r="K34" s="20" t="s">
        <v>301</v>
      </c>
      <c r="L34" s="20" t="s">
        <v>452</v>
      </c>
      <c r="M34" s="18" t="s">
        <v>295</v>
      </c>
      <c r="N34" s="6" t="s">
        <v>19</v>
      </c>
      <c r="O34" s="6"/>
      <c r="P34" s="6"/>
      <c r="Q34" s="6"/>
      <c r="R34" s="11"/>
      <c r="S34" s="11"/>
      <c r="T34" s="20"/>
      <c r="U34" s="82"/>
      <c r="V34" s="20"/>
      <c r="W34" s="78"/>
      <c r="X34" s="62"/>
      <c r="Y34" s="6" t="s">
        <v>28</v>
      </c>
      <c r="Z34" s="28">
        <v>2</v>
      </c>
      <c r="AA34" s="24"/>
      <c r="AB34" s="24"/>
      <c r="AE34" s="74" t="b">
        <f>IF(AND(O34=DATA!$D$40),DATA!$D$41,IF(AND(O34=DATA!$C$40),DATA!$C$41))</f>
        <v>0</v>
      </c>
      <c r="AF34" s="74" t="b">
        <f>IF(AND(P34=DATA!$D$40),DATA!$D$42,IF(AND(P34=DATA!$C$40),DATA!$C$42))</f>
        <v>0</v>
      </c>
      <c r="AG34" s="74" t="b">
        <f>IF(AND(Q34=DATA!$D$40),DATA!$D$43,IF(AND(Q34=DATA!$C$40),DATA!$C$43))</f>
        <v>0</v>
      </c>
      <c r="AH34" s="75" t="b">
        <f>IF(AND(R34=DATA!$D$40),DATA!$D$44,IF(AND(R34=DATA!$C$40),DATA!$C$44))</f>
        <v>0</v>
      </c>
      <c r="AI34" s="76">
        <f ca="1">IF(AND(DATEDIF(U34,TODAY(),"D")&lt;365*3),DATA!$D$46,IF(AND(365*3&lt;=DATEDIF(U34,TODAY(),"D"), DATEDIF(U34,TODAY(),"D")&lt;365*5),DATA!$D$47,IF(AND(365*5&lt;=DATEDIF(U34,TODAY(),"D"), DATEDIF(U34,TODAY(),"D")&lt;365*10),DATA!$D$48,IF(AND(365*10&lt;DATEDIF(U34,TODAY(),"D")),DATA!$D$49))))</f>
        <v>0</v>
      </c>
      <c r="AJ34" s="76">
        <f>_xlfn.IFNA(VLOOKUP(W34,DATA!$F$40:$G$85,2,0),10)</f>
        <v>10</v>
      </c>
      <c r="AK34" s="77">
        <f t="shared" ca="1" si="1"/>
        <v>10</v>
      </c>
      <c r="AL34" s="75" t="b">
        <f>IF(AND(S34=DATA!$D$40),DATA!$D$44/8,IF(AND(S34=DATA!$C$40),DATA!$C$44/8))</f>
        <v>0</v>
      </c>
      <c r="AM34" s="75" t="b">
        <f>IF(AND(T34=DATA!$D$40),DATA!$D$44/8,IF(AND(T34=DATA!$C$40),DATA!$C$44/8))</f>
        <v>0</v>
      </c>
      <c r="AN34" s="77">
        <f t="shared" ca="1" si="0"/>
        <v>10</v>
      </c>
      <c r="AO34" s="78" t="str">
        <f ca="1">IF(AND(AN34&gt;=DATA!$C$55),"A",IF(AND(DATA!$C$55&gt;AN34,AN34&gt;=DATA!$C$56),"B",IF(AND(DATA!$C$56&gt;AN34,AN34&gt;=DATA!$C$57),"C",IF(AND(AN34&lt;DATA!$C$57),"D"))))</f>
        <v>D</v>
      </c>
    </row>
    <row r="35" spans="1:41" x14ac:dyDescent="0.15">
      <c r="A35" s="20" t="s">
        <v>565</v>
      </c>
      <c r="B35" s="4" t="s">
        <v>472</v>
      </c>
      <c r="C35" s="18" t="s">
        <v>481</v>
      </c>
      <c r="D35" s="18" t="s">
        <v>474</v>
      </c>
      <c r="E35" s="18"/>
      <c r="F35" s="18"/>
      <c r="G35" s="18"/>
      <c r="H35" s="20" t="s">
        <v>313</v>
      </c>
      <c r="I35" s="20"/>
      <c r="J35" s="20"/>
      <c r="K35" s="20" t="s">
        <v>294</v>
      </c>
      <c r="L35" s="20" t="s">
        <v>431</v>
      </c>
      <c r="M35" s="18" t="s">
        <v>453</v>
      </c>
      <c r="N35" s="6" t="s">
        <v>19</v>
      </c>
      <c r="O35" s="6"/>
      <c r="P35" s="6"/>
      <c r="Q35" s="6"/>
      <c r="R35" s="11"/>
      <c r="S35" s="11"/>
      <c r="T35" s="20"/>
      <c r="U35" s="82"/>
      <c r="V35" s="20"/>
      <c r="W35" s="78"/>
      <c r="X35" s="62"/>
      <c r="Y35" s="6" t="s">
        <v>28</v>
      </c>
      <c r="Z35" s="28">
        <v>6</v>
      </c>
      <c r="AA35" s="24"/>
      <c r="AB35" s="24"/>
      <c r="AE35" s="74" t="b">
        <f>IF(AND(O35=DATA!$D$40),DATA!$D$41,IF(AND(O35=DATA!$C$40),DATA!$C$41))</f>
        <v>0</v>
      </c>
      <c r="AF35" s="74" t="b">
        <f>IF(AND(P35=DATA!$D$40),DATA!$D$42,IF(AND(P35=DATA!$C$40),DATA!$C$42))</f>
        <v>0</v>
      </c>
      <c r="AG35" s="74" t="b">
        <f>IF(AND(Q35=DATA!$D$40),DATA!$D$43,IF(AND(Q35=DATA!$C$40),DATA!$C$43))</f>
        <v>0</v>
      </c>
      <c r="AH35" s="75" t="b">
        <f>IF(AND(R35=DATA!$D$40),DATA!$D$44,IF(AND(R35=DATA!$C$40),DATA!$C$44))</f>
        <v>0</v>
      </c>
      <c r="AI35" s="76">
        <f ca="1">IF(AND(DATEDIF(U35,TODAY(),"D")&lt;365*3),DATA!$D$46,IF(AND(365*3&lt;=DATEDIF(U35,TODAY(),"D"), DATEDIF(U35,TODAY(),"D")&lt;365*5),DATA!$D$47,IF(AND(365*5&lt;=DATEDIF(U35,TODAY(),"D"), DATEDIF(U35,TODAY(),"D")&lt;365*10),DATA!$D$48,IF(AND(365*10&lt;DATEDIF(U35,TODAY(),"D")),DATA!$D$49))))</f>
        <v>0</v>
      </c>
      <c r="AJ35" s="76">
        <f>_xlfn.IFNA(VLOOKUP(W35,DATA!$F$40:$G$85,2,0),10)</f>
        <v>10</v>
      </c>
      <c r="AK35" s="77">
        <f t="shared" ca="1" si="1"/>
        <v>10</v>
      </c>
      <c r="AL35" s="75" t="b">
        <f>IF(AND(S35=DATA!$D$40),DATA!$D$44/8,IF(AND(S35=DATA!$C$40),DATA!$C$44/8))</f>
        <v>0</v>
      </c>
      <c r="AM35" s="75" t="b">
        <f>IF(AND(T35=DATA!$D$40),DATA!$D$44/8,IF(AND(T35=DATA!$C$40),DATA!$C$44/8))</f>
        <v>0</v>
      </c>
      <c r="AN35" s="77">
        <f t="shared" ca="1" si="0"/>
        <v>10</v>
      </c>
      <c r="AO35" s="78" t="str">
        <f ca="1">IF(AND(AN35&gt;=DATA!$C$55),"A",IF(AND(DATA!$C$55&gt;AN35,AN35&gt;=DATA!$C$56),"B",IF(AND(DATA!$C$56&gt;AN35,AN35&gt;=DATA!$C$57),"C",IF(AND(AN35&lt;DATA!$C$57),"D"))))</f>
        <v>D</v>
      </c>
    </row>
    <row r="36" spans="1:41" x14ac:dyDescent="0.15">
      <c r="A36" s="20" t="s">
        <v>565</v>
      </c>
      <c r="B36" s="4" t="s">
        <v>472</v>
      </c>
      <c r="C36" s="18" t="s">
        <v>481</v>
      </c>
      <c r="D36" s="18" t="s">
        <v>474</v>
      </c>
      <c r="E36" s="18"/>
      <c r="F36" s="18"/>
      <c r="G36" s="18"/>
      <c r="H36" s="20" t="s">
        <v>313</v>
      </c>
      <c r="I36" s="20"/>
      <c r="J36" s="20"/>
      <c r="K36" s="20" t="s">
        <v>290</v>
      </c>
      <c r="L36" s="20" t="s">
        <v>431</v>
      </c>
      <c r="M36" s="18" t="s">
        <v>453</v>
      </c>
      <c r="N36" s="6" t="s">
        <v>19</v>
      </c>
      <c r="O36" s="6"/>
      <c r="P36" s="6"/>
      <c r="Q36" s="6"/>
      <c r="R36" s="11"/>
      <c r="S36" s="11"/>
      <c r="T36" s="20"/>
      <c r="U36" s="82"/>
      <c r="V36" s="20"/>
      <c r="W36" s="78"/>
      <c r="X36" s="62"/>
      <c r="Y36" s="6" t="s">
        <v>28</v>
      </c>
      <c r="Z36" s="28">
        <v>8</v>
      </c>
      <c r="AA36" s="24"/>
      <c r="AB36" s="24"/>
      <c r="AE36" s="74" t="b">
        <f>IF(AND(O36=DATA!$D$40),DATA!$D$41,IF(AND(O36=DATA!$C$40),DATA!$C$41))</f>
        <v>0</v>
      </c>
      <c r="AF36" s="74" t="b">
        <f>IF(AND(P36=DATA!$D$40),DATA!$D$42,IF(AND(P36=DATA!$C$40),DATA!$C$42))</f>
        <v>0</v>
      </c>
      <c r="AG36" s="74" t="b">
        <f>IF(AND(Q36=DATA!$D$40),DATA!$D$43,IF(AND(Q36=DATA!$C$40),DATA!$C$43))</f>
        <v>0</v>
      </c>
      <c r="AH36" s="75" t="b">
        <f>IF(AND(R36=DATA!$D$40),DATA!$D$44,IF(AND(R36=DATA!$C$40),DATA!$C$44))</f>
        <v>0</v>
      </c>
      <c r="AI36" s="76">
        <f ca="1">IF(AND(DATEDIF(U36,TODAY(),"D")&lt;365*3),DATA!$D$46,IF(AND(365*3&lt;=DATEDIF(U36,TODAY(),"D"), DATEDIF(U36,TODAY(),"D")&lt;365*5),DATA!$D$47,IF(AND(365*5&lt;=DATEDIF(U36,TODAY(),"D"), DATEDIF(U36,TODAY(),"D")&lt;365*10),DATA!$D$48,IF(AND(365*10&lt;DATEDIF(U36,TODAY(),"D")),DATA!$D$49))))</f>
        <v>0</v>
      </c>
      <c r="AJ36" s="76">
        <f>_xlfn.IFNA(VLOOKUP(W36,DATA!$F$40:$G$85,2,0),10)</f>
        <v>10</v>
      </c>
      <c r="AK36" s="77">
        <f t="shared" ca="1" si="1"/>
        <v>10</v>
      </c>
      <c r="AL36" s="75" t="b">
        <f>IF(AND(S36=DATA!$D$40),DATA!$D$44/8,IF(AND(S36=DATA!$C$40),DATA!$C$44/8))</f>
        <v>0</v>
      </c>
      <c r="AM36" s="75" t="b">
        <f>IF(AND(T36=DATA!$D$40),DATA!$D$44/8,IF(AND(T36=DATA!$C$40),DATA!$C$44/8))</f>
        <v>0</v>
      </c>
      <c r="AN36" s="77">
        <f t="shared" ca="1" si="0"/>
        <v>10</v>
      </c>
      <c r="AO36" s="78" t="str">
        <f ca="1">IF(AND(AN36&gt;=DATA!$C$55),"A",IF(AND(DATA!$C$55&gt;AN36,AN36&gt;=DATA!$C$56),"B",IF(AND(DATA!$C$56&gt;AN36,AN36&gt;=DATA!$C$57),"C",IF(AND(AN36&lt;DATA!$C$57),"D"))))</f>
        <v>D</v>
      </c>
    </row>
    <row r="37" spans="1:41" x14ac:dyDescent="0.15">
      <c r="A37" s="20" t="s">
        <v>565</v>
      </c>
      <c r="B37" s="4" t="s">
        <v>472</v>
      </c>
      <c r="C37" s="18" t="s">
        <v>481</v>
      </c>
      <c r="D37" s="18" t="s">
        <v>474</v>
      </c>
      <c r="E37" s="18"/>
      <c r="F37" s="18"/>
      <c r="G37" s="18"/>
      <c r="H37" s="20" t="s">
        <v>313</v>
      </c>
      <c r="I37" s="20"/>
      <c r="J37" s="20"/>
      <c r="K37" s="20" t="s">
        <v>301</v>
      </c>
      <c r="L37" s="20" t="s">
        <v>431</v>
      </c>
      <c r="M37" s="18" t="s">
        <v>453</v>
      </c>
      <c r="N37" s="6" t="s">
        <v>19</v>
      </c>
      <c r="O37" s="6"/>
      <c r="P37" s="6"/>
      <c r="Q37" s="6"/>
      <c r="R37" s="11"/>
      <c r="S37" s="11"/>
      <c r="T37" s="20"/>
      <c r="U37" s="82"/>
      <c r="V37" s="20"/>
      <c r="W37" s="78"/>
      <c r="X37" s="62"/>
      <c r="Y37" s="6" t="s">
        <v>28</v>
      </c>
      <c r="Z37" s="28">
        <v>4</v>
      </c>
      <c r="AA37" s="24"/>
      <c r="AB37" s="24"/>
      <c r="AE37" s="74" t="b">
        <f>IF(AND(O37=DATA!$D$40),DATA!$D$41,IF(AND(O37=DATA!$C$40),DATA!$C$41))</f>
        <v>0</v>
      </c>
      <c r="AF37" s="74" t="b">
        <f>IF(AND(P37=DATA!$D$40),DATA!$D$42,IF(AND(P37=DATA!$C$40),DATA!$C$42))</f>
        <v>0</v>
      </c>
      <c r="AG37" s="74" t="b">
        <f>IF(AND(Q37=DATA!$D$40),DATA!$D$43,IF(AND(Q37=DATA!$C$40),DATA!$C$43))</f>
        <v>0</v>
      </c>
      <c r="AH37" s="75" t="b">
        <f>IF(AND(R37=DATA!$D$40),DATA!$D$44,IF(AND(R37=DATA!$C$40),DATA!$C$44))</f>
        <v>0</v>
      </c>
      <c r="AI37" s="76">
        <f ca="1">IF(AND(DATEDIF(U37,TODAY(),"D")&lt;365*3),DATA!$D$46,IF(AND(365*3&lt;=DATEDIF(U37,TODAY(),"D"), DATEDIF(U37,TODAY(),"D")&lt;365*5),DATA!$D$47,IF(AND(365*5&lt;=DATEDIF(U37,TODAY(),"D"), DATEDIF(U37,TODAY(),"D")&lt;365*10),DATA!$D$48,IF(AND(365*10&lt;DATEDIF(U37,TODAY(),"D")),DATA!$D$49))))</f>
        <v>0</v>
      </c>
      <c r="AJ37" s="76">
        <f>_xlfn.IFNA(VLOOKUP(W37,DATA!$F$40:$G$85,2,0),10)</f>
        <v>10</v>
      </c>
      <c r="AK37" s="77">
        <f t="shared" ca="1" si="1"/>
        <v>10</v>
      </c>
      <c r="AL37" s="75" t="b">
        <f>IF(AND(S37=DATA!$D$40),DATA!$D$44/8,IF(AND(S37=DATA!$C$40),DATA!$C$44/8))</f>
        <v>0</v>
      </c>
      <c r="AM37" s="75" t="b">
        <f>IF(AND(T37=DATA!$D$40),DATA!$D$44/8,IF(AND(T37=DATA!$C$40),DATA!$C$44/8))</f>
        <v>0</v>
      </c>
      <c r="AN37" s="77">
        <f t="shared" ca="1" si="0"/>
        <v>10</v>
      </c>
      <c r="AO37" s="78" t="str">
        <f ca="1">IF(AND(AN37&gt;=DATA!$C$55),"A",IF(AND(DATA!$C$55&gt;AN37,AN37&gt;=DATA!$C$56),"B",IF(AND(DATA!$C$56&gt;AN37,AN37&gt;=DATA!$C$57),"C",IF(AND(AN37&lt;DATA!$C$57),"D"))))</f>
        <v>D</v>
      </c>
    </row>
    <row r="38" spans="1:41" x14ac:dyDescent="0.15">
      <c r="A38" s="20" t="s">
        <v>565</v>
      </c>
      <c r="B38" s="4" t="s">
        <v>472</v>
      </c>
      <c r="C38" s="18" t="s">
        <v>481</v>
      </c>
      <c r="D38" s="18" t="s">
        <v>474</v>
      </c>
      <c r="E38" s="18"/>
      <c r="F38" s="18"/>
      <c r="G38" s="18"/>
      <c r="H38" s="20" t="s">
        <v>313</v>
      </c>
      <c r="I38" s="20"/>
      <c r="J38" s="20"/>
      <c r="K38" s="20" t="s">
        <v>301</v>
      </c>
      <c r="L38" s="20" t="s">
        <v>431</v>
      </c>
      <c r="M38" s="18" t="s">
        <v>453</v>
      </c>
      <c r="N38" s="6" t="s">
        <v>19</v>
      </c>
      <c r="O38" s="6"/>
      <c r="P38" s="6"/>
      <c r="Q38" s="6"/>
      <c r="R38" s="11"/>
      <c r="S38" s="11"/>
      <c r="T38" s="20"/>
      <c r="U38" s="82"/>
      <c r="V38" s="20"/>
      <c r="W38" s="78"/>
      <c r="X38" s="62"/>
      <c r="Y38" s="6" t="s">
        <v>28</v>
      </c>
      <c r="Z38" s="28">
        <v>17</v>
      </c>
      <c r="AA38" s="24"/>
      <c r="AB38" s="24"/>
      <c r="AE38" s="74" t="b">
        <f>IF(AND(O38=DATA!$D$40),DATA!$D$41,IF(AND(O38=DATA!$C$40),DATA!$C$41))</f>
        <v>0</v>
      </c>
      <c r="AF38" s="74" t="b">
        <f>IF(AND(P38=DATA!$D$40),DATA!$D$42,IF(AND(P38=DATA!$C$40),DATA!$C$42))</f>
        <v>0</v>
      </c>
      <c r="AG38" s="74" t="b">
        <f>IF(AND(Q38=DATA!$D$40),DATA!$D$43,IF(AND(Q38=DATA!$C$40),DATA!$C$43))</f>
        <v>0</v>
      </c>
      <c r="AH38" s="75" t="b">
        <f>IF(AND(R38=DATA!$D$40),DATA!$D$44,IF(AND(R38=DATA!$C$40),DATA!$C$44))</f>
        <v>0</v>
      </c>
      <c r="AI38" s="76">
        <f ca="1">IF(AND(DATEDIF(U38,TODAY(),"D")&lt;365*3),DATA!$D$46,IF(AND(365*3&lt;=DATEDIF(U38,TODAY(),"D"), DATEDIF(U38,TODAY(),"D")&lt;365*5),DATA!$D$47,IF(AND(365*5&lt;=DATEDIF(U38,TODAY(),"D"), DATEDIF(U38,TODAY(),"D")&lt;365*10),DATA!$D$48,IF(AND(365*10&lt;DATEDIF(U38,TODAY(),"D")),DATA!$D$49))))</f>
        <v>0</v>
      </c>
      <c r="AJ38" s="76">
        <f>_xlfn.IFNA(VLOOKUP(W38,DATA!$F$40:$G$85,2,0),10)</f>
        <v>10</v>
      </c>
      <c r="AK38" s="77">
        <f t="shared" ca="1" si="1"/>
        <v>10</v>
      </c>
      <c r="AL38" s="75" t="b">
        <f>IF(AND(S38=DATA!$D$40),DATA!$D$44/8,IF(AND(S38=DATA!$C$40),DATA!$C$44/8))</f>
        <v>0</v>
      </c>
      <c r="AM38" s="75" t="b">
        <f>IF(AND(T38=DATA!$D$40),DATA!$D$44/8,IF(AND(T38=DATA!$C$40),DATA!$C$44/8))</f>
        <v>0</v>
      </c>
      <c r="AN38" s="77">
        <f t="shared" ca="1" si="0"/>
        <v>10</v>
      </c>
      <c r="AO38" s="78" t="str">
        <f ca="1">IF(AND(AN38&gt;=DATA!$C$55),"A",IF(AND(DATA!$C$55&gt;AN38,AN38&gt;=DATA!$C$56),"B",IF(AND(DATA!$C$56&gt;AN38,AN38&gt;=DATA!$C$57),"C",IF(AND(AN38&lt;DATA!$C$57),"D"))))</f>
        <v>D</v>
      </c>
    </row>
    <row r="39" spans="1:41" x14ac:dyDescent="0.15">
      <c r="A39" s="20" t="s">
        <v>565</v>
      </c>
      <c r="B39" s="4" t="s">
        <v>472</v>
      </c>
      <c r="C39" s="18" t="s">
        <v>481</v>
      </c>
      <c r="D39" s="18" t="s">
        <v>474</v>
      </c>
      <c r="E39" s="18"/>
      <c r="F39" s="18"/>
      <c r="G39" s="18"/>
      <c r="H39" s="20" t="s">
        <v>313</v>
      </c>
      <c r="I39" s="20"/>
      <c r="J39" s="20"/>
      <c r="K39" s="20" t="s">
        <v>301</v>
      </c>
      <c r="L39" s="20" t="s">
        <v>431</v>
      </c>
      <c r="M39" s="18" t="s">
        <v>453</v>
      </c>
      <c r="N39" s="6" t="s">
        <v>19</v>
      </c>
      <c r="O39" s="6"/>
      <c r="P39" s="6"/>
      <c r="Q39" s="6"/>
      <c r="R39" s="11"/>
      <c r="S39" s="11"/>
      <c r="T39" s="20"/>
      <c r="U39" s="82"/>
      <c r="V39" s="20"/>
      <c r="W39" s="78"/>
      <c r="X39" s="62"/>
      <c r="Y39" s="6" t="s">
        <v>28</v>
      </c>
      <c r="Z39" s="28">
        <v>1</v>
      </c>
      <c r="AA39" s="24"/>
      <c r="AB39" s="24"/>
      <c r="AE39" s="74" t="b">
        <f>IF(AND(O39=DATA!$D$40),DATA!$D$41,IF(AND(O39=DATA!$C$40),DATA!$C$41))</f>
        <v>0</v>
      </c>
      <c r="AF39" s="74" t="b">
        <f>IF(AND(P39=DATA!$D$40),DATA!$D$42,IF(AND(P39=DATA!$C$40),DATA!$C$42))</f>
        <v>0</v>
      </c>
      <c r="AG39" s="74" t="b">
        <f>IF(AND(Q39=DATA!$D$40),DATA!$D$43,IF(AND(Q39=DATA!$C$40),DATA!$C$43))</f>
        <v>0</v>
      </c>
      <c r="AH39" s="75" t="b">
        <f>IF(AND(R39=DATA!$D$40),DATA!$D$44,IF(AND(R39=DATA!$C$40),DATA!$C$44))</f>
        <v>0</v>
      </c>
      <c r="AI39" s="76">
        <f ca="1">IF(AND(DATEDIF(U39,TODAY(),"D")&lt;365*3),DATA!$D$46,IF(AND(365*3&lt;=DATEDIF(U39,TODAY(),"D"), DATEDIF(U39,TODAY(),"D")&lt;365*5),DATA!$D$47,IF(AND(365*5&lt;=DATEDIF(U39,TODAY(),"D"), DATEDIF(U39,TODAY(),"D")&lt;365*10),DATA!$D$48,IF(AND(365*10&lt;DATEDIF(U39,TODAY(),"D")),DATA!$D$49))))</f>
        <v>0</v>
      </c>
      <c r="AJ39" s="76">
        <f>_xlfn.IFNA(VLOOKUP(W39,DATA!$F$40:$G$85,2,0),10)</f>
        <v>10</v>
      </c>
      <c r="AK39" s="77">
        <f t="shared" ca="1" si="1"/>
        <v>10</v>
      </c>
      <c r="AL39" s="75" t="b">
        <f>IF(AND(S39=DATA!$D$40),DATA!$D$44/8,IF(AND(S39=DATA!$C$40),DATA!$C$44/8))</f>
        <v>0</v>
      </c>
      <c r="AM39" s="75" t="b">
        <f>IF(AND(T39=DATA!$D$40),DATA!$D$44/8,IF(AND(T39=DATA!$C$40),DATA!$C$44/8))</f>
        <v>0</v>
      </c>
      <c r="AN39" s="77">
        <f t="shared" ca="1" si="0"/>
        <v>10</v>
      </c>
      <c r="AO39" s="78" t="str">
        <f ca="1">IF(AND(AN39&gt;=DATA!$C$55),"A",IF(AND(DATA!$C$55&gt;AN39,AN39&gt;=DATA!$C$56),"B",IF(AND(DATA!$C$56&gt;AN39,AN39&gt;=DATA!$C$57),"C",IF(AND(AN39&lt;DATA!$C$57),"D"))))</f>
        <v>D</v>
      </c>
    </row>
    <row r="40" spans="1:41" x14ac:dyDescent="0.15">
      <c r="A40" s="20" t="s">
        <v>565</v>
      </c>
      <c r="B40" s="4" t="s">
        <v>472</v>
      </c>
      <c r="C40" s="18" t="s">
        <v>481</v>
      </c>
      <c r="D40" s="18" t="s">
        <v>474</v>
      </c>
      <c r="E40" s="18"/>
      <c r="F40" s="18"/>
      <c r="G40" s="18"/>
      <c r="H40" s="20" t="s">
        <v>313</v>
      </c>
      <c r="I40" s="20"/>
      <c r="J40" s="20"/>
      <c r="K40" s="20" t="s">
        <v>294</v>
      </c>
      <c r="L40" s="20" t="s">
        <v>462</v>
      </c>
      <c r="M40" s="18" t="s">
        <v>453</v>
      </c>
      <c r="N40" s="6" t="s">
        <v>19</v>
      </c>
      <c r="O40" s="6"/>
      <c r="P40" s="6"/>
      <c r="Q40" s="6"/>
      <c r="R40" s="11"/>
      <c r="S40" s="11"/>
      <c r="T40" s="20"/>
      <c r="U40" s="82"/>
      <c r="V40" s="20"/>
      <c r="W40" s="78"/>
      <c r="X40" s="62"/>
      <c r="Y40" s="6" t="s">
        <v>28</v>
      </c>
      <c r="Z40" s="28">
        <v>4</v>
      </c>
      <c r="AA40" s="24"/>
      <c r="AB40" s="24"/>
      <c r="AE40" s="74" t="b">
        <f>IF(AND(O40=DATA!$D$40),DATA!$D$41,IF(AND(O40=DATA!$C$40),DATA!$C$41))</f>
        <v>0</v>
      </c>
      <c r="AF40" s="74" t="b">
        <f>IF(AND(P40=DATA!$D$40),DATA!$D$42,IF(AND(P40=DATA!$C$40),DATA!$C$42))</f>
        <v>0</v>
      </c>
      <c r="AG40" s="74" t="b">
        <f>IF(AND(Q40=DATA!$D$40),DATA!$D$43,IF(AND(Q40=DATA!$C$40),DATA!$C$43))</f>
        <v>0</v>
      </c>
      <c r="AH40" s="75" t="b">
        <f>IF(AND(R40=DATA!$D$40),DATA!$D$44,IF(AND(R40=DATA!$C$40),DATA!$C$44))</f>
        <v>0</v>
      </c>
      <c r="AI40" s="76">
        <f ca="1">IF(AND(DATEDIF(U40,TODAY(),"D")&lt;365*3),DATA!$D$46,IF(AND(365*3&lt;=DATEDIF(U40,TODAY(),"D"), DATEDIF(U40,TODAY(),"D")&lt;365*5),DATA!$D$47,IF(AND(365*5&lt;=DATEDIF(U40,TODAY(),"D"), DATEDIF(U40,TODAY(),"D")&lt;365*10),DATA!$D$48,IF(AND(365*10&lt;DATEDIF(U40,TODAY(),"D")),DATA!$D$49))))</f>
        <v>0</v>
      </c>
      <c r="AJ40" s="76">
        <f>_xlfn.IFNA(VLOOKUP(W40,DATA!$F$40:$G$85,2,0),10)</f>
        <v>10</v>
      </c>
      <c r="AK40" s="77">
        <f t="shared" ca="1" si="1"/>
        <v>10</v>
      </c>
      <c r="AL40" s="75" t="b">
        <f>IF(AND(S40=DATA!$D$40),DATA!$D$44/8,IF(AND(S40=DATA!$C$40),DATA!$C$44/8))</f>
        <v>0</v>
      </c>
      <c r="AM40" s="75" t="b">
        <f>IF(AND(T40=DATA!$D$40),DATA!$D$44/8,IF(AND(T40=DATA!$C$40),DATA!$C$44/8))</f>
        <v>0</v>
      </c>
      <c r="AN40" s="77">
        <f t="shared" ca="1" si="0"/>
        <v>10</v>
      </c>
      <c r="AO40" s="78" t="str">
        <f ca="1">IF(AND(AN40&gt;=DATA!$C$55),"A",IF(AND(DATA!$C$55&gt;AN40,AN40&gt;=DATA!$C$56),"B",IF(AND(DATA!$C$56&gt;AN40,AN40&gt;=DATA!$C$57),"C",IF(AND(AN40&lt;DATA!$C$57),"D"))))</f>
        <v>D</v>
      </c>
    </row>
    <row r="41" spans="1:41" x14ac:dyDescent="0.15">
      <c r="A41" s="20" t="s">
        <v>565</v>
      </c>
      <c r="B41" s="4" t="s">
        <v>472</v>
      </c>
      <c r="C41" s="18" t="s">
        <v>481</v>
      </c>
      <c r="D41" s="18" t="s">
        <v>474</v>
      </c>
      <c r="E41" s="18"/>
      <c r="F41" s="18"/>
      <c r="G41" s="18"/>
      <c r="H41" s="20" t="s">
        <v>313</v>
      </c>
      <c r="I41" s="20"/>
      <c r="J41" s="20"/>
      <c r="K41" s="20" t="s">
        <v>303</v>
      </c>
      <c r="L41" s="20" t="s">
        <v>462</v>
      </c>
      <c r="M41" s="18" t="s">
        <v>453</v>
      </c>
      <c r="N41" s="6" t="s">
        <v>19</v>
      </c>
      <c r="O41" s="6"/>
      <c r="P41" s="6"/>
      <c r="Q41" s="6"/>
      <c r="R41" s="11"/>
      <c r="S41" s="11"/>
      <c r="T41" s="20"/>
      <c r="U41" s="82"/>
      <c r="V41" s="20"/>
      <c r="W41" s="78"/>
      <c r="X41" s="62"/>
      <c r="Y41" s="6" t="s">
        <v>28</v>
      </c>
      <c r="Z41" s="28">
        <v>16</v>
      </c>
      <c r="AA41" s="24"/>
      <c r="AB41" s="24"/>
      <c r="AE41" s="74" t="b">
        <f>IF(AND(O41=DATA!$D$40),DATA!$D$41,IF(AND(O41=DATA!$C$40),DATA!$C$41))</f>
        <v>0</v>
      </c>
      <c r="AF41" s="74" t="b">
        <f>IF(AND(P41=DATA!$D$40),DATA!$D$42,IF(AND(P41=DATA!$C$40),DATA!$C$42))</f>
        <v>0</v>
      </c>
      <c r="AG41" s="74" t="b">
        <f>IF(AND(Q41=DATA!$D$40),DATA!$D$43,IF(AND(Q41=DATA!$C$40),DATA!$C$43))</f>
        <v>0</v>
      </c>
      <c r="AH41" s="75" t="b">
        <f>IF(AND(R41=DATA!$D$40),DATA!$D$44,IF(AND(R41=DATA!$C$40),DATA!$C$44))</f>
        <v>0</v>
      </c>
      <c r="AI41" s="76">
        <f ca="1">IF(AND(DATEDIF(U41,TODAY(),"D")&lt;365*3),DATA!$D$46,IF(AND(365*3&lt;=DATEDIF(U41,TODAY(),"D"), DATEDIF(U41,TODAY(),"D")&lt;365*5),DATA!$D$47,IF(AND(365*5&lt;=DATEDIF(U41,TODAY(),"D"), DATEDIF(U41,TODAY(),"D")&lt;365*10),DATA!$D$48,IF(AND(365*10&lt;DATEDIF(U41,TODAY(),"D")),DATA!$D$49))))</f>
        <v>0</v>
      </c>
      <c r="AJ41" s="76">
        <f>_xlfn.IFNA(VLOOKUP(W41,DATA!$F$40:$G$85,2,0),10)</f>
        <v>10</v>
      </c>
      <c r="AK41" s="77">
        <f t="shared" ca="1" si="1"/>
        <v>10</v>
      </c>
      <c r="AL41" s="75" t="b">
        <f>IF(AND(S41=DATA!$D$40),DATA!$D$44/8,IF(AND(S41=DATA!$C$40),DATA!$C$44/8))</f>
        <v>0</v>
      </c>
      <c r="AM41" s="75" t="b">
        <f>IF(AND(T41=DATA!$D$40),DATA!$D$44/8,IF(AND(T41=DATA!$C$40),DATA!$C$44/8))</f>
        <v>0</v>
      </c>
      <c r="AN41" s="77">
        <f t="shared" ca="1" si="0"/>
        <v>10</v>
      </c>
      <c r="AO41" s="78" t="str">
        <f ca="1">IF(AND(AN41&gt;=DATA!$C$55),"A",IF(AND(DATA!$C$55&gt;AN41,AN41&gt;=DATA!$C$56),"B",IF(AND(DATA!$C$56&gt;AN41,AN41&gt;=DATA!$C$57),"C",IF(AND(AN41&lt;DATA!$C$57),"D"))))</f>
        <v>D</v>
      </c>
    </row>
    <row r="42" spans="1:41" x14ac:dyDescent="0.15">
      <c r="A42" s="20" t="s">
        <v>564</v>
      </c>
      <c r="B42" s="4" t="s">
        <v>472</v>
      </c>
      <c r="C42" s="18" t="s">
        <v>481</v>
      </c>
      <c r="D42" s="18" t="s">
        <v>474</v>
      </c>
      <c r="E42" s="18"/>
      <c r="F42" s="18"/>
      <c r="G42" s="18"/>
      <c r="H42" s="20" t="s">
        <v>313</v>
      </c>
      <c r="I42" s="20"/>
      <c r="J42" s="20"/>
      <c r="K42" s="20" t="s">
        <v>303</v>
      </c>
      <c r="L42" s="20" t="s">
        <v>462</v>
      </c>
      <c r="M42" s="18" t="s">
        <v>453</v>
      </c>
      <c r="N42" s="6" t="s">
        <v>19</v>
      </c>
      <c r="O42" s="6"/>
      <c r="P42" s="6"/>
      <c r="Q42" s="6"/>
      <c r="R42" s="11"/>
      <c r="S42" s="11"/>
      <c r="T42" s="20"/>
      <c r="U42" s="82"/>
      <c r="V42" s="20"/>
      <c r="W42" s="78"/>
      <c r="X42" s="62"/>
      <c r="Y42" s="6" t="s">
        <v>28</v>
      </c>
      <c r="Z42" s="28">
        <v>3</v>
      </c>
      <c r="AA42" s="24"/>
      <c r="AB42" s="24"/>
      <c r="AE42" s="74" t="b">
        <f>IF(AND(O42=DATA!$D$40),DATA!$D$41,IF(AND(O42=DATA!$C$40),DATA!$C$41))</f>
        <v>0</v>
      </c>
      <c r="AF42" s="74" t="b">
        <f>IF(AND(P42=DATA!$D$40),DATA!$D$42,IF(AND(P42=DATA!$C$40),DATA!$C$42))</f>
        <v>0</v>
      </c>
      <c r="AG42" s="74" t="b">
        <f>IF(AND(Q42=DATA!$D$40),DATA!$D$43,IF(AND(Q42=DATA!$C$40),DATA!$C$43))</f>
        <v>0</v>
      </c>
      <c r="AH42" s="75" t="b">
        <f>IF(AND(R42=DATA!$D$40),DATA!$D$44,IF(AND(R42=DATA!$C$40),DATA!$C$44))</f>
        <v>0</v>
      </c>
      <c r="AI42" s="76">
        <f ca="1">IF(AND(DATEDIF(U42,TODAY(),"D")&lt;365*3),DATA!$D$46,IF(AND(365*3&lt;=DATEDIF(U42,TODAY(),"D"), DATEDIF(U42,TODAY(),"D")&lt;365*5),DATA!$D$47,IF(AND(365*5&lt;=DATEDIF(U42,TODAY(),"D"), DATEDIF(U42,TODAY(),"D")&lt;365*10),DATA!$D$48,IF(AND(365*10&lt;DATEDIF(U42,TODAY(),"D")),DATA!$D$49))))</f>
        <v>0</v>
      </c>
      <c r="AJ42" s="76">
        <f>_xlfn.IFNA(VLOOKUP(W42,DATA!$F$40:$G$85,2,0),10)</f>
        <v>10</v>
      </c>
      <c r="AK42" s="77">
        <f t="shared" ca="1" si="1"/>
        <v>10</v>
      </c>
      <c r="AL42" s="75" t="b">
        <f>IF(AND(S42=DATA!$D$40),DATA!$D$44/8,IF(AND(S42=DATA!$C$40),DATA!$C$44/8))</f>
        <v>0</v>
      </c>
      <c r="AM42" s="75" t="b">
        <f>IF(AND(T42=DATA!$D$40),DATA!$D$44/8,IF(AND(T42=DATA!$C$40),DATA!$C$44/8))</f>
        <v>0</v>
      </c>
      <c r="AN42" s="77">
        <f t="shared" ca="1" si="0"/>
        <v>10</v>
      </c>
      <c r="AO42" s="78" t="str">
        <f ca="1">IF(AND(AN42&gt;=DATA!$C$55),"A",IF(AND(DATA!$C$55&gt;AN42,AN42&gt;=DATA!$C$56),"B",IF(AND(DATA!$C$56&gt;AN42,AN42&gt;=DATA!$C$57),"C",IF(AND(AN42&lt;DATA!$C$57),"D"))))</f>
        <v>D</v>
      </c>
    </row>
    <row r="43" spans="1:41" x14ac:dyDescent="0.15">
      <c r="A43" s="20" t="s">
        <v>565</v>
      </c>
      <c r="B43" s="4" t="s">
        <v>472</v>
      </c>
      <c r="C43" s="18" t="s">
        <v>481</v>
      </c>
      <c r="D43" s="18" t="s">
        <v>474</v>
      </c>
      <c r="E43" s="18"/>
      <c r="F43" s="18"/>
      <c r="G43" s="18"/>
      <c r="H43" s="20" t="s">
        <v>313</v>
      </c>
      <c r="I43" s="20"/>
      <c r="J43" s="20"/>
      <c r="K43" s="20" t="s">
        <v>290</v>
      </c>
      <c r="L43" s="20" t="s">
        <v>462</v>
      </c>
      <c r="M43" s="18" t="s">
        <v>453</v>
      </c>
      <c r="N43" s="6" t="s">
        <v>19</v>
      </c>
      <c r="O43" s="6"/>
      <c r="P43" s="6"/>
      <c r="Q43" s="6"/>
      <c r="R43" s="11"/>
      <c r="S43" s="11"/>
      <c r="T43" s="20"/>
      <c r="U43" s="82"/>
      <c r="V43" s="20"/>
      <c r="W43" s="78"/>
      <c r="X43" s="62"/>
      <c r="Y43" s="6" t="s">
        <v>28</v>
      </c>
      <c r="Z43" s="28">
        <v>2</v>
      </c>
      <c r="AA43" s="24"/>
      <c r="AB43" s="24"/>
      <c r="AE43" s="74" t="b">
        <f>IF(AND(O43=DATA!$D$40),DATA!$D$41,IF(AND(O43=DATA!$C$40),DATA!$C$41))</f>
        <v>0</v>
      </c>
      <c r="AF43" s="74" t="b">
        <f>IF(AND(P43=DATA!$D$40),DATA!$D$42,IF(AND(P43=DATA!$C$40),DATA!$C$42))</f>
        <v>0</v>
      </c>
      <c r="AG43" s="74" t="b">
        <f>IF(AND(Q43=DATA!$D$40),DATA!$D$43,IF(AND(Q43=DATA!$C$40),DATA!$C$43))</f>
        <v>0</v>
      </c>
      <c r="AH43" s="75" t="b">
        <f>IF(AND(R43=DATA!$D$40),DATA!$D$44,IF(AND(R43=DATA!$C$40),DATA!$C$44))</f>
        <v>0</v>
      </c>
      <c r="AI43" s="76">
        <f ca="1">IF(AND(DATEDIF(U43,TODAY(),"D")&lt;365*3),DATA!$D$46,IF(AND(365*3&lt;=DATEDIF(U43,TODAY(),"D"), DATEDIF(U43,TODAY(),"D")&lt;365*5),DATA!$D$47,IF(AND(365*5&lt;=DATEDIF(U43,TODAY(),"D"), DATEDIF(U43,TODAY(),"D")&lt;365*10),DATA!$D$48,IF(AND(365*10&lt;DATEDIF(U43,TODAY(),"D")),DATA!$D$49))))</f>
        <v>0</v>
      </c>
      <c r="AJ43" s="76">
        <f>_xlfn.IFNA(VLOOKUP(W43,DATA!$F$40:$G$85,2,0),10)</f>
        <v>10</v>
      </c>
      <c r="AK43" s="77">
        <f t="shared" ca="1" si="1"/>
        <v>10</v>
      </c>
      <c r="AL43" s="75" t="b">
        <f>IF(AND(S43=DATA!$D$40),DATA!$D$44/8,IF(AND(S43=DATA!$C$40),DATA!$C$44/8))</f>
        <v>0</v>
      </c>
      <c r="AM43" s="75" t="b">
        <f>IF(AND(T43=DATA!$D$40),DATA!$D$44/8,IF(AND(T43=DATA!$C$40),DATA!$C$44/8))</f>
        <v>0</v>
      </c>
      <c r="AN43" s="77">
        <f t="shared" ca="1" si="0"/>
        <v>10</v>
      </c>
      <c r="AO43" s="78" t="str">
        <f ca="1">IF(AND(AN43&gt;=DATA!$C$55),"A",IF(AND(DATA!$C$55&gt;AN43,AN43&gt;=DATA!$C$56),"B",IF(AND(DATA!$C$56&gt;AN43,AN43&gt;=DATA!$C$57),"C",IF(AND(AN43&lt;DATA!$C$57),"D"))))</f>
        <v>D</v>
      </c>
    </row>
    <row r="44" spans="1:41" x14ac:dyDescent="0.15">
      <c r="A44" s="20" t="s">
        <v>564</v>
      </c>
      <c r="B44" s="4" t="s">
        <v>472</v>
      </c>
      <c r="C44" s="18" t="s">
        <v>481</v>
      </c>
      <c r="D44" s="18" t="s">
        <v>474</v>
      </c>
      <c r="E44" s="18"/>
      <c r="F44" s="18"/>
      <c r="G44" s="18"/>
      <c r="H44" s="20" t="s">
        <v>313</v>
      </c>
      <c r="I44" s="20"/>
      <c r="J44" s="20"/>
      <c r="K44" s="20" t="s">
        <v>301</v>
      </c>
      <c r="L44" s="20" t="s">
        <v>462</v>
      </c>
      <c r="M44" s="18" t="s">
        <v>453</v>
      </c>
      <c r="N44" s="6" t="s">
        <v>19</v>
      </c>
      <c r="O44" s="6"/>
      <c r="P44" s="6"/>
      <c r="Q44" s="6"/>
      <c r="R44" s="11"/>
      <c r="S44" s="11"/>
      <c r="T44" s="20"/>
      <c r="U44" s="82"/>
      <c r="V44" s="20"/>
      <c r="W44" s="78"/>
      <c r="X44" s="62"/>
      <c r="Y44" s="6" t="s">
        <v>28</v>
      </c>
      <c r="Z44" s="28">
        <v>17</v>
      </c>
      <c r="AA44" s="24"/>
      <c r="AB44" s="24"/>
      <c r="AE44" s="74" t="b">
        <f>IF(AND(O44=DATA!$D$40),DATA!$D$41,IF(AND(O44=DATA!$C$40),DATA!$C$41))</f>
        <v>0</v>
      </c>
      <c r="AF44" s="74" t="b">
        <f>IF(AND(P44=DATA!$D$40),DATA!$D$42,IF(AND(P44=DATA!$C$40),DATA!$C$42))</f>
        <v>0</v>
      </c>
      <c r="AG44" s="74" t="b">
        <f>IF(AND(Q44=DATA!$D$40),DATA!$D$43,IF(AND(Q44=DATA!$C$40),DATA!$C$43))</f>
        <v>0</v>
      </c>
      <c r="AH44" s="75" t="b">
        <f>IF(AND(R44=DATA!$D$40),DATA!$D$44,IF(AND(R44=DATA!$C$40),DATA!$C$44))</f>
        <v>0</v>
      </c>
      <c r="AI44" s="76">
        <f ca="1">IF(AND(DATEDIF(U44,TODAY(),"D")&lt;365*3),DATA!$D$46,IF(AND(365*3&lt;=DATEDIF(U44,TODAY(),"D"), DATEDIF(U44,TODAY(),"D")&lt;365*5),DATA!$D$47,IF(AND(365*5&lt;=DATEDIF(U44,TODAY(),"D"), DATEDIF(U44,TODAY(),"D")&lt;365*10),DATA!$D$48,IF(AND(365*10&lt;DATEDIF(U44,TODAY(),"D")),DATA!$D$49))))</f>
        <v>0</v>
      </c>
      <c r="AJ44" s="76">
        <f>_xlfn.IFNA(VLOOKUP(W44,DATA!$F$40:$G$85,2,0),10)</f>
        <v>10</v>
      </c>
      <c r="AK44" s="77">
        <f t="shared" ca="1" si="1"/>
        <v>10</v>
      </c>
      <c r="AL44" s="75" t="b">
        <f>IF(AND(S44=DATA!$D$40),DATA!$D$44/8,IF(AND(S44=DATA!$C$40),DATA!$C$44/8))</f>
        <v>0</v>
      </c>
      <c r="AM44" s="75" t="b">
        <f>IF(AND(T44=DATA!$D$40),DATA!$D$44/8,IF(AND(T44=DATA!$C$40),DATA!$C$44/8))</f>
        <v>0</v>
      </c>
      <c r="AN44" s="77">
        <f t="shared" ca="1" si="0"/>
        <v>10</v>
      </c>
      <c r="AO44" s="78" t="str">
        <f ca="1">IF(AND(AN44&gt;=DATA!$C$55),"A",IF(AND(DATA!$C$55&gt;AN44,AN44&gt;=DATA!$C$56),"B",IF(AND(DATA!$C$56&gt;AN44,AN44&gt;=DATA!$C$57),"C",IF(AND(AN44&lt;DATA!$C$57),"D"))))</f>
        <v>D</v>
      </c>
    </row>
    <row r="45" spans="1:41" x14ac:dyDescent="0.15">
      <c r="A45" s="20" t="s">
        <v>565</v>
      </c>
      <c r="B45" s="4" t="s">
        <v>472</v>
      </c>
      <c r="C45" s="18" t="s">
        <v>481</v>
      </c>
      <c r="D45" s="18" t="s">
        <v>474</v>
      </c>
      <c r="E45" s="18"/>
      <c r="F45" s="18"/>
      <c r="G45" s="18"/>
      <c r="H45" s="20" t="s">
        <v>313</v>
      </c>
      <c r="I45" s="20"/>
      <c r="J45" s="20"/>
      <c r="K45" s="20" t="s">
        <v>301</v>
      </c>
      <c r="L45" s="20" t="s">
        <v>462</v>
      </c>
      <c r="M45" s="18" t="s">
        <v>453</v>
      </c>
      <c r="N45" s="6" t="s">
        <v>19</v>
      </c>
      <c r="O45" s="6"/>
      <c r="P45" s="6"/>
      <c r="Q45" s="6"/>
      <c r="R45" s="11"/>
      <c r="S45" s="11"/>
      <c r="T45" s="20"/>
      <c r="U45" s="82"/>
      <c r="V45" s="20"/>
      <c r="W45" s="78"/>
      <c r="X45" s="62"/>
      <c r="Y45" s="6" t="s">
        <v>28</v>
      </c>
      <c r="Z45" s="28">
        <v>19</v>
      </c>
      <c r="AA45" s="24"/>
      <c r="AB45" s="24"/>
      <c r="AE45" s="74" t="b">
        <f>IF(AND(O45=DATA!$D$40),DATA!$D$41,IF(AND(O45=DATA!$C$40),DATA!$C$41))</f>
        <v>0</v>
      </c>
      <c r="AF45" s="74" t="b">
        <f>IF(AND(P45=DATA!$D$40),DATA!$D$42,IF(AND(P45=DATA!$C$40),DATA!$C$42))</f>
        <v>0</v>
      </c>
      <c r="AG45" s="74" t="b">
        <f>IF(AND(Q45=DATA!$D$40),DATA!$D$43,IF(AND(Q45=DATA!$C$40),DATA!$C$43))</f>
        <v>0</v>
      </c>
      <c r="AH45" s="75" t="b">
        <f>IF(AND(R45=DATA!$D$40),DATA!$D$44,IF(AND(R45=DATA!$C$40),DATA!$C$44))</f>
        <v>0</v>
      </c>
      <c r="AI45" s="76">
        <f ca="1">IF(AND(DATEDIF(U45,TODAY(),"D")&lt;365*3),DATA!$D$46,IF(AND(365*3&lt;=DATEDIF(U45,TODAY(),"D"), DATEDIF(U45,TODAY(),"D")&lt;365*5),DATA!$D$47,IF(AND(365*5&lt;=DATEDIF(U45,TODAY(),"D"), DATEDIF(U45,TODAY(),"D")&lt;365*10),DATA!$D$48,IF(AND(365*10&lt;DATEDIF(U45,TODAY(),"D")),DATA!$D$49))))</f>
        <v>0</v>
      </c>
      <c r="AJ45" s="76">
        <f>_xlfn.IFNA(VLOOKUP(W45,DATA!$F$40:$G$85,2,0),10)</f>
        <v>10</v>
      </c>
      <c r="AK45" s="77">
        <f t="shared" ca="1" si="1"/>
        <v>10</v>
      </c>
      <c r="AL45" s="75" t="b">
        <f>IF(AND(S45=DATA!$D$40),DATA!$D$44/8,IF(AND(S45=DATA!$C$40),DATA!$C$44/8))</f>
        <v>0</v>
      </c>
      <c r="AM45" s="75" t="b">
        <f>IF(AND(T45=DATA!$D$40),DATA!$D$44/8,IF(AND(T45=DATA!$C$40),DATA!$C$44/8))</f>
        <v>0</v>
      </c>
      <c r="AN45" s="77">
        <f t="shared" ca="1" si="0"/>
        <v>10</v>
      </c>
      <c r="AO45" s="78" t="str">
        <f ca="1">IF(AND(AN45&gt;=DATA!$C$55),"A",IF(AND(DATA!$C$55&gt;AN45,AN45&gt;=DATA!$C$56),"B",IF(AND(DATA!$C$56&gt;AN45,AN45&gt;=DATA!$C$57),"C",IF(AND(AN45&lt;DATA!$C$57),"D"))))</f>
        <v>D</v>
      </c>
    </row>
    <row r="46" spans="1:41" x14ac:dyDescent="0.15">
      <c r="A46" s="20" t="s">
        <v>565</v>
      </c>
      <c r="B46" s="4" t="s">
        <v>472</v>
      </c>
      <c r="C46" s="18" t="s">
        <v>481</v>
      </c>
      <c r="D46" s="18" t="s">
        <v>474</v>
      </c>
      <c r="E46" s="18"/>
      <c r="F46" s="18"/>
      <c r="G46" s="18"/>
      <c r="H46" s="20" t="s">
        <v>313</v>
      </c>
      <c r="I46" s="20"/>
      <c r="J46" s="20"/>
      <c r="K46" s="20" t="s">
        <v>294</v>
      </c>
      <c r="L46" s="20" t="s">
        <v>464</v>
      </c>
      <c r="M46" s="18" t="s">
        <v>453</v>
      </c>
      <c r="N46" s="6" t="s">
        <v>19</v>
      </c>
      <c r="O46" s="6"/>
      <c r="P46" s="6"/>
      <c r="Q46" s="6"/>
      <c r="R46" s="11"/>
      <c r="S46" s="11"/>
      <c r="T46" s="20"/>
      <c r="U46" s="82"/>
      <c r="V46" s="20"/>
      <c r="W46" s="78"/>
      <c r="X46" s="62"/>
      <c r="Y46" s="6" t="s">
        <v>28</v>
      </c>
      <c r="Z46" s="28">
        <v>1</v>
      </c>
      <c r="AA46" s="24"/>
      <c r="AB46" s="24"/>
      <c r="AE46" s="74" t="b">
        <f>IF(AND(O46=DATA!$D$40),DATA!$D$41,IF(AND(O46=DATA!$C$40),DATA!$C$41))</f>
        <v>0</v>
      </c>
      <c r="AF46" s="74" t="b">
        <f>IF(AND(P46=DATA!$D$40),DATA!$D$42,IF(AND(P46=DATA!$C$40),DATA!$C$42))</f>
        <v>0</v>
      </c>
      <c r="AG46" s="74" t="b">
        <f>IF(AND(Q46=DATA!$D$40),DATA!$D$43,IF(AND(Q46=DATA!$C$40),DATA!$C$43))</f>
        <v>0</v>
      </c>
      <c r="AH46" s="75" t="b">
        <f>IF(AND(R46=DATA!$D$40),DATA!$D$44,IF(AND(R46=DATA!$C$40),DATA!$C$44))</f>
        <v>0</v>
      </c>
      <c r="AI46" s="76">
        <f ca="1">IF(AND(DATEDIF(U46,TODAY(),"D")&lt;365*3),DATA!$D$46,IF(AND(365*3&lt;=DATEDIF(U46,TODAY(),"D"), DATEDIF(U46,TODAY(),"D")&lt;365*5),DATA!$D$47,IF(AND(365*5&lt;=DATEDIF(U46,TODAY(),"D"), DATEDIF(U46,TODAY(),"D")&lt;365*10),DATA!$D$48,IF(AND(365*10&lt;DATEDIF(U46,TODAY(),"D")),DATA!$D$49))))</f>
        <v>0</v>
      </c>
      <c r="AJ46" s="76">
        <f>_xlfn.IFNA(VLOOKUP(W46,DATA!$F$40:$G$85,2,0),10)</f>
        <v>10</v>
      </c>
      <c r="AK46" s="77">
        <f t="shared" ca="1" si="1"/>
        <v>10</v>
      </c>
      <c r="AL46" s="75" t="b">
        <f>IF(AND(S46=DATA!$D$40),DATA!$D$44/8,IF(AND(S46=DATA!$C$40),DATA!$C$44/8))</f>
        <v>0</v>
      </c>
      <c r="AM46" s="75" t="b">
        <f>IF(AND(T46=DATA!$D$40),DATA!$D$44/8,IF(AND(T46=DATA!$C$40),DATA!$C$44/8))</f>
        <v>0</v>
      </c>
      <c r="AN46" s="77">
        <f t="shared" ca="1" si="0"/>
        <v>10</v>
      </c>
      <c r="AO46" s="78" t="str">
        <f ca="1">IF(AND(AN46&gt;=DATA!$C$55),"A",IF(AND(DATA!$C$55&gt;AN46,AN46&gt;=DATA!$C$56),"B",IF(AND(DATA!$C$56&gt;AN46,AN46&gt;=DATA!$C$57),"C",IF(AND(AN46&lt;DATA!$C$57),"D"))))</f>
        <v>D</v>
      </c>
    </row>
    <row r="47" spans="1:41" x14ac:dyDescent="0.15">
      <c r="A47" s="20" t="s">
        <v>565</v>
      </c>
      <c r="B47" s="4" t="s">
        <v>482</v>
      </c>
      <c r="C47" s="18" t="s">
        <v>481</v>
      </c>
      <c r="D47" s="18" t="s">
        <v>474</v>
      </c>
      <c r="E47" s="18"/>
      <c r="F47" s="18"/>
      <c r="G47" s="18"/>
      <c r="H47" s="20" t="s">
        <v>313</v>
      </c>
      <c r="I47" s="20"/>
      <c r="J47" s="20"/>
      <c r="K47" s="20" t="s">
        <v>303</v>
      </c>
      <c r="L47" s="20" t="s">
        <v>464</v>
      </c>
      <c r="M47" s="18" t="s">
        <v>453</v>
      </c>
      <c r="N47" s="6" t="s">
        <v>19</v>
      </c>
      <c r="O47" s="6"/>
      <c r="P47" s="6"/>
      <c r="Q47" s="6"/>
      <c r="R47" s="11"/>
      <c r="S47" s="11"/>
      <c r="T47" s="20"/>
      <c r="U47" s="82"/>
      <c r="V47" s="20"/>
      <c r="W47" s="78"/>
      <c r="X47" s="62"/>
      <c r="Y47" s="6" t="s">
        <v>28</v>
      </c>
      <c r="Z47" s="28">
        <v>2</v>
      </c>
      <c r="AA47" s="24"/>
      <c r="AB47" s="24"/>
      <c r="AE47" s="74" t="b">
        <f>IF(AND(O47=DATA!$D$40),DATA!$D$41,IF(AND(O47=DATA!$C$40),DATA!$C$41))</f>
        <v>0</v>
      </c>
      <c r="AF47" s="74" t="b">
        <f>IF(AND(P47=DATA!$D$40),DATA!$D$42,IF(AND(P47=DATA!$C$40),DATA!$C$42))</f>
        <v>0</v>
      </c>
      <c r="AG47" s="74" t="b">
        <f>IF(AND(Q47=DATA!$D$40),DATA!$D$43,IF(AND(Q47=DATA!$C$40),DATA!$C$43))</f>
        <v>0</v>
      </c>
      <c r="AH47" s="75" t="b">
        <f>IF(AND(R47=DATA!$D$40),DATA!$D$44,IF(AND(R47=DATA!$C$40),DATA!$C$44))</f>
        <v>0</v>
      </c>
      <c r="AI47" s="76">
        <f ca="1">IF(AND(DATEDIF(U47,TODAY(),"D")&lt;365*3),DATA!$D$46,IF(AND(365*3&lt;=DATEDIF(U47,TODAY(),"D"), DATEDIF(U47,TODAY(),"D")&lt;365*5),DATA!$D$47,IF(AND(365*5&lt;=DATEDIF(U47,TODAY(),"D"), DATEDIF(U47,TODAY(),"D")&lt;365*10),DATA!$D$48,IF(AND(365*10&lt;DATEDIF(U47,TODAY(),"D")),DATA!$D$49))))</f>
        <v>0</v>
      </c>
      <c r="AJ47" s="76">
        <f>_xlfn.IFNA(VLOOKUP(W47,DATA!$F$40:$G$85,2,0),10)</f>
        <v>10</v>
      </c>
      <c r="AK47" s="77">
        <f t="shared" ca="1" si="1"/>
        <v>10</v>
      </c>
      <c r="AL47" s="75" t="b">
        <f>IF(AND(S47=DATA!$D$40),DATA!$D$44/8,IF(AND(S47=DATA!$C$40),DATA!$C$44/8))</f>
        <v>0</v>
      </c>
      <c r="AM47" s="75" t="b">
        <f>IF(AND(T47=DATA!$D$40),DATA!$D$44/8,IF(AND(T47=DATA!$C$40),DATA!$C$44/8))</f>
        <v>0</v>
      </c>
      <c r="AN47" s="77">
        <f t="shared" ca="1" si="0"/>
        <v>10</v>
      </c>
      <c r="AO47" s="78" t="str">
        <f ca="1">IF(AND(AN47&gt;=DATA!$C$55),"A",IF(AND(DATA!$C$55&gt;AN47,AN47&gt;=DATA!$C$56),"B",IF(AND(DATA!$C$56&gt;AN47,AN47&gt;=DATA!$C$57),"C",IF(AND(AN47&lt;DATA!$C$57),"D"))))</f>
        <v>D</v>
      </c>
    </row>
    <row r="48" spans="1:41" x14ac:dyDescent="0.15">
      <c r="A48" s="20" t="s">
        <v>564</v>
      </c>
      <c r="B48" s="4" t="s">
        <v>472</v>
      </c>
      <c r="C48" s="18" t="s">
        <v>481</v>
      </c>
      <c r="D48" s="18" t="s">
        <v>474</v>
      </c>
      <c r="E48" s="18"/>
      <c r="F48" s="18"/>
      <c r="G48" s="18"/>
      <c r="H48" s="20" t="s">
        <v>313</v>
      </c>
      <c r="I48" s="20"/>
      <c r="J48" s="20"/>
      <c r="K48" s="20" t="s">
        <v>303</v>
      </c>
      <c r="L48" s="20" t="s">
        <v>464</v>
      </c>
      <c r="M48" s="18" t="s">
        <v>295</v>
      </c>
      <c r="N48" s="6" t="s">
        <v>19</v>
      </c>
      <c r="O48" s="6"/>
      <c r="P48" s="6"/>
      <c r="Q48" s="6"/>
      <c r="R48" s="11"/>
      <c r="S48" s="11"/>
      <c r="T48" s="20"/>
      <c r="U48" s="82"/>
      <c r="V48" s="20"/>
      <c r="W48" s="78"/>
      <c r="X48" s="62"/>
      <c r="Y48" s="6" t="s">
        <v>28</v>
      </c>
      <c r="Z48" s="28">
        <v>5</v>
      </c>
      <c r="AA48" s="24"/>
      <c r="AB48" s="24"/>
      <c r="AE48" s="74" t="b">
        <f>IF(AND(O48=DATA!$D$40),DATA!$D$41,IF(AND(O48=DATA!$C$40),DATA!$C$41))</f>
        <v>0</v>
      </c>
      <c r="AF48" s="74" t="b">
        <f>IF(AND(P48=DATA!$D$40),DATA!$D$42,IF(AND(P48=DATA!$C$40),DATA!$C$42))</f>
        <v>0</v>
      </c>
      <c r="AG48" s="74" t="b">
        <f>IF(AND(Q48=DATA!$D$40),DATA!$D$43,IF(AND(Q48=DATA!$C$40),DATA!$C$43))</f>
        <v>0</v>
      </c>
      <c r="AH48" s="75" t="b">
        <f>IF(AND(R48=DATA!$D$40),DATA!$D$44,IF(AND(R48=DATA!$C$40),DATA!$C$44))</f>
        <v>0</v>
      </c>
      <c r="AI48" s="76">
        <f ca="1">IF(AND(DATEDIF(U48,TODAY(),"D")&lt;365*3),DATA!$D$46,IF(AND(365*3&lt;=DATEDIF(U48,TODAY(),"D"), DATEDIF(U48,TODAY(),"D")&lt;365*5),DATA!$D$47,IF(AND(365*5&lt;=DATEDIF(U48,TODAY(),"D"), DATEDIF(U48,TODAY(),"D")&lt;365*10),DATA!$D$48,IF(AND(365*10&lt;DATEDIF(U48,TODAY(),"D")),DATA!$D$49))))</f>
        <v>0</v>
      </c>
      <c r="AJ48" s="76">
        <f>_xlfn.IFNA(VLOOKUP(W48,DATA!$F$40:$G$85,2,0),10)</f>
        <v>10</v>
      </c>
      <c r="AK48" s="77">
        <f t="shared" ca="1" si="1"/>
        <v>10</v>
      </c>
      <c r="AL48" s="75" t="b">
        <f>IF(AND(S48=DATA!$D$40),DATA!$D$44/8,IF(AND(S48=DATA!$C$40),DATA!$C$44/8))</f>
        <v>0</v>
      </c>
      <c r="AM48" s="75" t="b">
        <f>IF(AND(T48=DATA!$D$40),DATA!$D$44/8,IF(AND(T48=DATA!$C$40),DATA!$C$44/8))</f>
        <v>0</v>
      </c>
      <c r="AN48" s="77">
        <f t="shared" ca="1" si="0"/>
        <v>10</v>
      </c>
      <c r="AO48" s="78" t="str">
        <f ca="1">IF(AND(AN48&gt;=DATA!$C$55),"A",IF(AND(DATA!$C$55&gt;AN48,AN48&gt;=DATA!$C$56),"B",IF(AND(DATA!$C$56&gt;AN48,AN48&gt;=DATA!$C$57),"C",IF(AND(AN48&lt;DATA!$C$57),"D"))))</f>
        <v>D</v>
      </c>
    </row>
    <row r="49" spans="1:41" x14ac:dyDescent="0.15">
      <c r="A49" s="20" t="s">
        <v>565</v>
      </c>
      <c r="B49" s="4" t="s">
        <v>482</v>
      </c>
      <c r="C49" s="18" t="s">
        <v>481</v>
      </c>
      <c r="D49" s="18" t="s">
        <v>474</v>
      </c>
      <c r="E49" s="18"/>
      <c r="F49" s="18"/>
      <c r="G49" s="18"/>
      <c r="H49" s="20" t="s">
        <v>313</v>
      </c>
      <c r="I49" s="20"/>
      <c r="J49" s="20"/>
      <c r="K49" s="20" t="s">
        <v>301</v>
      </c>
      <c r="L49" s="20" t="s">
        <v>464</v>
      </c>
      <c r="M49" s="18" t="s">
        <v>295</v>
      </c>
      <c r="N49" s="6" t="s">
        <v>19</v>
      </c>
      <c r="O49" s="6"/>
      <c r="P49" s="6"/>
      <c r="Q49" s="6"/>
      <c r="R49" s="11"/>
      <c r="S49" s="11"/>
      <c r="T49" s="20"/>
      <c r="U49" s="82"/>
      <c r="V49" s="20"/>
      <c r="W49" s="78"/>
      <c r="X49" s="62"/>
      <c r="Y49" s="6" t="s">
        <v>28</v>
      </c>
      <c r="Z49" s="28">
        <v>4</v>
      </c>
      <c r="AA49" s="24"/>
      <c r="AB49" s="24"/>
      <c r="AE49" s="74" t="b">
        <f>IF(AND(O49=DATA!$D$40),DATA!$D$41,IF(AND(O49=DATA!$C$40),DATA!$C$41))</f>
        <v>0</v>
      </c>
      <c r="AF49" s="74" t="b">
        <f>IF(AND(P49=DATA!$D$40),DATA!$D$42,IF(AND(P49=DATA!$C$40),DATA!$C$42))</f>
        <v>0</v>
      </c>
      <c r="AG49" s="74" t="b">
        <f>IF(AND(Q49=DATA!$D$40),DATA!$D$43,IF(AND(Q49=DATA!$C$40),DATA!$C$43))</f>
        <v>0</v>
      </c>
      <c r="AH49" s="75" t="b">
        <f>IF(AND(R49=DATA!$D$40),DATA!$D$44,IF(AND(R49=DATA!$C$40),DATA!$C$44))</f>
        <v>0</v>
      </c>
      <c r="AI49" s="76">
        <f ca="1">IF(AND(DATEDIF(U49,TODAY(),"D")&lt;365*3),DATA!$D$46,IF(AND(365*3&lt;=DATEDIF(U49,TODAY(),"D"), DATEDIF(U49,TODAY(),"D")&lt;365*5),DATA!$D$47,IF(AND(365*5&lt;=DATEDIF(U49,TODAY(),"D"), DATEDIF(U49,TODAY(),"D")&lt;365*10),DATA!$D$48,IF(AND(365*10&lt;DATEDIF(U49,TODAY(),"D")),DATA!$D$49))))</f>
        <v>0</v>
      </c>
      <c r="AJ49" s="76">
        <f>_xlfn.IFNA(VLOOKUP(W49,DATA!$F$40:$G$85,2,0),10)</f>
        <v>10</v>
      </c>
      <c r="AK49" s="77">
        <f t="shared" ca="1" si="1"/>
        <v>10</v>
      </c>
      <c r="AL49" s="75" t="b">
        <f>IF(AND(S49=DATA!$D$40),DATA!$D$44/8,IF(AND(S49=DATA!$C$40),DATA!$C$44/8))</f>
        <v>0</v>
      </c>
      <c r="AM49" s="75" t="b">
        <f>IF(AND(T49=DATA!$D$40),DATA!$D$44/8,IF(AND(T49=DATA!$C$40),DATA!$C$44/8))</f>
        <v>0</v>
      </c>
      <c r="AN49" s="77">
        <f t="shared" ca="1" si="0"/>
        <v>10</v>
      </c>
      <c r="AO49" s="78" t="str">
        <f ca="1">IF(AND(AN49&gt;=DATA!$C$55),"A",IF(AND(DATA!$C$55&gt;AN49,AN49&gt;=DATA!$C$56),"B",IF(AND(DATA!$C$56&gt;AN49,AN49&gt;=DATA!$C$57),"C",IF(AND(AN49&lt;DATA!$C$57),"D"))))</f>
        <v>D</v>
      </c>
    </row>
    <row r="50" spans="1:41" x14ac:dyDescent="0.15">
      <c r="A50" s="20" t="s">
        <v>565</v>
      </c>
      <c r="B50" s="4" t="s">
        <v>472</v>
      </c>
      <c r="C50" s="18" t="s">
        <v>481</v>
      </c>
      <c r="D50" s="18" t="s">
        <v>474</v>
      </c>
      <c r="E50" s="18"/>
      <c r="F50" s="18"/>
      <c r="G50" s="18"/>
      <c r="H50" s="20" t="s">
        <v>313</v>
      </c>
      <c r="I50" s="20"/>
      <c r="J50" s="20"/>
      <c r="K50" s="20" t="s">
        <v>297</v>
      </c>
      <c r="L50" s="20" t="s">
        <v>464</v>
      </c>
      <c r="M50" s="18" t="s">
        <v>295</v>
      </c>
      <c r="N50" s="6" t="s">
        <v>19</v>
      </c>
      <c r="O50" s="6"/>
      <c r="P50" s="6"/>
      <c r="Q50" s="6"/>
      <c r="R50" s="11"/>
      <c r="S50" s="11"/>
      <c r="T50" s="20"/>
      <c r="U50" s="82"/>
      <c r="V50" s="20"/>
      <c r="W50" s="78"/>
      <c r="X50" s="62"/>
      <c r="Y50" s="6" t="s">
        <v>28</v>
      </c>
      <c r="Z50" s="28">
        <v>4</v>
      </c>
      <c r="AA50" s="24"/>
      <c r="AB50" s="24"/>
      <c r="AE50" s="74" t="b">
        <f>IF(AND(O50=DATA!$D$40),DATA!$D$41,IF(AND(O50=DATA!$C$40),DATA!$C$41))</f>
        <v>0</v>
      </c>
      <c r="AF50" s="74" t="b">
        <f>IF(AND(P50=DATA!$D$40),DATA!$D$42,IF(AND(P50=DATA!$C$40),DATA!$C$42))</f>
        <v>0</v>
      </c>
      <c r="AG50" s="74" t="b">
        <f>IF(AND(Q50=DATA!$D$40),DATA!$D$43,IF(AND(Q50=DATA!$C$40),DATA!$C$43))</f>
        <v>0</v>
      </c>
      <c r="AH50" s="75" t="b">
        <f>IF(AND(R50=DATA!$D$40),DATA!$D$44,IF(AND(R50=DATA!$C$40),DATA!$C$44))</f>
        <v>0</v>
      </c>
      <c r="AI50" s="76">
        <f ca="1">IF(AND(DATEDIF(U50,TODAY(),"D")&lt;365*3),DATA!$D$46,IF(AND(365*3&lt;=DATEDIF(U50,TODAY(),"D"), DATEDIF(U50,TODAY(),"D")&lt;365*5),DATA!$D$47,IF(AND(365*5&lt;=DATEDIF(U50,TODAY(),"D"), DATEDIF(U50,TODAY(),"D")&lt;365*10),DATA!$D$48,IF(AND(365*10&lt;DATEDIF(U50,TODAY(),"D")),DATA!$D$49))))</f>
        <v>0</v>
      </c>
      <c r="AJ50" s="76">
        <f>_xlfn.IFNA(VLOOKUP(W50,DATA!$F$40:$G$85,2,0),10)</f>
        <v>10</v>
      </c>
      <c r="AK50" s="77">
        <f t="shared" ca="1" si="1"/>
        <v>10</v>
      </c>
      <c r="AL50" s="75" t="b">
        <f>IF(AND(S50=DATA!$D$40),DATA!$D$44/8,IF(AND(S50=DATA!$C$40),DATA!$C$44/8))</f>
        <v>0</v>
      </c>
      <c r="AM50" s="75" t="b">
        <f>IF(AND(T50=DATA!$D$40),DATA!$D$44/8,IF(AND(T50=DATA!$C$40),DATA!$C$44/8))</f>
        <v>0</v>
      </c>
      <c r="AN50" s="77">
        <f t="shared" ca="1" si="0"/>
        <v>10</v>
      </c>
      <c r="AO50" s="78" t="str">
        <f ca="1">IF(AND(AN50&gt;=DATA!$C$55),"A",IF(AND(DATA!$C$55&gt;AN50,AN50&gt;=DATA!$C$56),"B",IF(AND(DATA!$C$56&gt;AN50,AN50&gt;=DATA!$C$57),"C",IF(AND(AN50&lt;DATA!$C$57),"D"))))</f>
        <v>D</v>
      </c>
    </row>
    <row r="51" spans="1:41" x14ac:dyDescent="0.15">
      <c r="A51" s="20" t="s">
        <v>565</v>
      </c>
      <c r="B51" s="4" t="s">
        <v>472</v>
      </c>
      <c r="C51" s="18" t="s">
        <v>481</v>
      </c>
      <c r="D51" s="18" t="s">
        <v>474</v>
      </c>
      <c r="E51" s="18"/>
      <c r="F51" s="18"/>
      <c r="G51" s="18"/>
      <c r="H51" s="20" t="s">
        <v>313</v>
      </c>
      <c r="I51" s="20"/>
      <c r="J51" s="20"/>
      <c r="K51" s="20" t="s">
        <v>457</v>
      </c>
      <c r="L51" s="20" t="s">
        <v>476</v>
      </c>
      <c r="M51" s="18" t="s">
        <v>299</v>
      </c>
      <c r="N51" s="6" t="s">
        <v>19</v>
      </c>
      <c r="O51" s="6"/>
      <c r="P51" s="6"/>
      <c r="Q51" s="6"/>
      <c r="R51" s="11"/>
      <c r="S51" s="11"/>
      <c r="T51" s="20"/>
      <c r="U51" s="82"/>
      <c r="V51" s="20"/>
      <c r="W51" s="78"/>
      <c r="X51" s="62"/>
      <c r="Y51" s="6" t="s">
        <v>28</v>
      </c>
      <c r="Z51" s="28">
        <v>2</v>
      </c>
      <c r="AA51" s="24"/>
      <c r="AB51" s="24"/>
      <c r="AE51" s="74" t="b">
        <f>IF(AND(O51=DATA!$D$40),DATA!$D$41,IF(AND(O51=DATA!$C$40),DATA!$C$41))</f>
        <v>0</v>
      </c>
      <c r="AF51" s="74" t="b">
        <f>IF(AND(P51=DATA!$D$40),DATA!$D$42,IF(AND(P51=DATA!$C$40),DATA!$C$42))</f>
        <v>0</v>
      </c>
      <c r="AG51" s="74" t="b">
        <f>IF(AND(Q51=DATA!$D$40),DATA!$D$43,IF(AND(Q51=DATA!$C$40),DATA!$C$43))</f>
        <v>0</v>
      </c>
      <c r="AH51" s="75" t="b">
        <f>IF(AND(R51=DATA!$D$40),DATA!$D$44,IF(AND(R51=DATA!$C$40),DATA!$C$44))</f>
        <v>0</v>
      </c>
      <c r="AI51" s="76">
        <f ca="1">IF(AND(DATEDIF(U51,TODAY(),"D")&lt;365*3),DATA!$D$46,IF(AND(365*3&lt;=DATEDIF(U51,TODAY(),"D"), DATEDIF(U51,TODAY(),"D")&lt;365*5),DATA!$D$47,IF(AND(365*5&lt;=DATEDIF(U51,TODAY(),"D"), DATEDIF(U51,TODAY(),"D")&lt;365*10),DATA!$D$48,IF(AND(365*10&lt;DATEDIF(U51,TODAY(),"D")),DATA!$D$49))))</f>
        <v>0</v>
      </c>
      <c r="AJ51" s="76">
        <f>_xlfn.IFNA(VLOOKUP(W51,DATA!$F$40:$G$85,2,0),10)</f>
        <v>10</v>
      </c>
      <c r="AK51" s="77">
        <f t="shared" ca="1" si="1"/>
        <v>10</v>
      </c>
      <c r="AL51" s="75" t="b">
        <f>IF(AND(S51=DATA!$D$40),DATA!$D$44/8,IF(AND(S51=DATA!$C$40),DATA!$C$44/8))</f>
        <v>0</v>
      </c>
      <c r="AM51" s="75" t="b">
        <f>IF(AND(T51=DATA!$D$40),DATA!$D$44/8,IF(AND(T51=DATA!$C$40),DATA!$C$44/8))</f>
        <v>0</v>
      </c>
      <c r="AN51" s="77">
        <f t="shared" ca="1" si="0"/>
        <v>10</v>
      </c>
      <c r="AO51" s="78" t="str">
        <f ca="1">IF(AND(AN51&gt;=DATA!$C$55),"A",IF(AND(DATA!$C$55&gt;AN51,AN51&gt;=DATA!$C$56),"B",IF(AND(DATA!$C$56&gt;AN51,AN51&gt;=DATA!$C$57),"C",IF(AND(AN51&lt;DATA!$C$57),"D"))))</f>
        <v>D</v>
      </c>
    </row>
    <row r="52" spans="1:41" x14ac:dyDescent="0.15">
      <c r="A52" s="20" t="s">
        <v>565</v>
      </c>
      <c r="B52" s="4" t="s">
        <v>472</v>
      </c>
      <c r="C52" s="18" t="s">
        <v>481</v>
      </c>
      <c r="D52" s="18" t="s">
        <v>474</v>
      </c>
      <c r="E52" s="18"/>
      <c r="F52" s="18"/>
      <c r="G52" s="18"/>
      <c r="H52" s="20" t="s">
        <v>313</v>
      </c>
      <c r="I52" s="20"/>
      <c r="J52" s="20"/>
      <c r="K52" s="20" t="s">
        <v>294</v>
      </c>
      <c r="L52" s="20" t="s">
        <v>476</v>
      </c>
      <c r="M52" s="18" t="s">
        <v>299</v>
      </c>
      <c r="N52" s="6" t="s">
        <v>27</v>
      </c>
      <c r="O52" s="6"/>
      <c r="P52" s="6"/>
      <c r="Q52" s="6"/>
      <c r="R52" s="11"/>
      <c r="S52" s="11"/>
      <c r="T52" s="20"/>
      <c r="U52" s="82"/>
      <c r="V52" s="20"/>
      <c r="W52" s="78"/>
      <c r="X52" s="62"/>
      <c r="Y52" s="6" t="s">
        <v>28</v>
      </c>
      <c r="Z52" s="28">
        <v>1</v>
      </c>
      <c r="AA52" s="24"/>
      <c r="AB52" s="24"/>
      <c r="AE52" s="74" t="b">
        <f>IF(AND(O52=DATA!$D$40),DATA!$D$41,IF(AND(O52=DATA!$C$40),DATA!$C$41))</f>
        <v>0</v>
      </c>
      <c r="AF52" s="74" t="b">
        <f>IF(AND(P52=DATA!$D$40),DATA!$D$42,IF(AND(P52=DATA!$C$40),DATA!$C$42))</f>
        <v>0</v>
      </c>
      <c r="AG52" s="74" t="b">
        <f>IF(AND(Q52=DATA!$D$40),DATA!$D$43,IF(AND(Q52=DATA!$C$40),DATA!$C$43))</f>
        <v>0</v>
      </c>
      <c r="AH52" s="75" t="b">
        <f>IF(AND(R52=DATA!$D$40),DATA!$D$44,IF(AND(R52=DATA!$C$40),DATA!$C$44))</f>
        <v>0</v>
      </c>
      <c r="AI52" s="76">
        <f ca="1">IF(AND(DATEDIF(U52,TODAY(),"D")&lt;365*3),DATA!$D$46,IF(AND(365*3&lt;=DATEDIF(U52,TODAY(),"D"), DATEDIF(U52,TODAY(),"D")&lt;365*5),DATA!$D$47,IF(AND(365*5&lt;=DATEDIF(U52,TODAY(),"D"), DATEDIF(U52,TODAY(),"D")&lt;365*10),DATA!$D$48,IF(AND(365*10&lt;DATEDIF(U52,TODAY(),"D")),DATA!$D$49))))</f>
        <v>0</v>
      </c>
      <c r="AJ52" s="76">
        <f>_xlfn.IFNA(VLOOKUP(W52,DATA!$F$40:$G$85,2,0),10)</f>
        <v>10</v>
      </c>
      <c r="AK52" s="77">
        <f t="shared" ca="1" si="1"/>
        <v>10</v>
      </c>
      <c r="AL52" s="75" t="b">
        <f>IF(AND(S52=DATA!$D$40),DATA!$D$44/8,IF(AND(S52=DATA!$C$40),DATA!$C$44/8))</f>
        <v>0</v>
      </c>
      <c r="AM52" s="75" t="b">
        <f>IF(AND(T52=DATA!$D$40),DATA!$D$44/8,IF(AND(T52=DATA!$C$40),DATA!$C$44/8))</f>
        <v>0</v>
      </c>
      <c r="AN52" s="77">
        <f t="shared" ca="1" si="0"/>
        <v>10</v>
      </c>
      <c r="AO52" s="78" t="str">
        <f ca="1">IF(AND(AN52&gt;=DATA!$C$55),"A",IF(AND(DATA!$C$55&gt;AN52,AN52&gt;=DATA!$C$56),"B",IF(AND(DATA!$C$56&gt;AN52,AN52&gt;=DATA!$C$57),"C",IF(AND(AN52&lt;DATA!$C$57),"D"))))</f>
        <v>D</v>
      </c>
    </row>
    <row r="53" spans="1:41" x14ac:dyDescent="0.15">
      <c r="A53" s="20" t="s">
        <v>565</v>
      </c>
      <c r="B53" s="4" t="s">
        <v>472</v>
      </c>
      <c r="C53" s="18" t="s">
        <v>481</v>
      </c>
      <c r="D53" s="18" t="s">
        <v>474</v>
      </c>
      <c r="E53" s="18"/>
      <c r="F53" s="18"/>
      <c r="G53" s="18"/>
      <c r="H53" s="20" t="s">
        <v>313</v>
      </c>
      <c r="I53" s="20"/>
      <c r="J53" s="20"/>
      <c r="K53" s="20" t="s">
        <v>294</v>
      </c>
      <c r="L53" s="20" t="s">
        <v>476</v>
      </c>
      <c r="M53" s="18" t="s">
        <v>295</v>
      </c>
      <c r="N53" s="6" t="s">
        <v>19</v>
      </c>
      <c r="O53" s="6"/>
      <c r="P53" s="6"/>
      <c r="Q53" s="6"/>
      <c r="R53" s="11"/>
      <c r="S53" s="11"/>
      <c r="T53" s="20"/>
      <c r="U53" s="82"/>
      <c r="V53" s="20"/>
      <c r="W53" s="78"/>
      <c r="X53" s="62"/>
      <c r="Y53" s="6" t="s">
        <v>28</v>
      </c>
      <c r="Z53" s="28">
        <v>2</v>
      </c>
      <c r="AA53" s="24"/>
      <c r="AB53" s="24"/>
      <c r="AE53" s="74" t="b">
        <f>IF(AND(O53=DATA!$D$40),DATA!$D$41,IF(AND(O53=DATA!$C$40),DATA!$C$41))</f>
        <v>0</v>
      </c>
      <c r="AF53" s="74" t="b">
        <f>IF(AND(P53=DATA!$D$40),DATA!$D$42,IF(AND(P53=DATA!$C$40),DATA!$C$42))</f>
        <v>0</v>
      </c>
      <c r="AG53" s="74" t="b">
        <f>IF(AND(Q53=DATA!$D$40),DATA!$D$43,IF(AND(Q53=DATA!$C$40),DATA!$C$43))</f>
        <v>0</v>
      </c>
      <c r="AH53" s="75" t="b">
        <f>IF(AND(R53=DATA!$D$40),DATA!$D$44,IF(AND(R53=DATA!$C$40),DATA!$C$44))</f>
        <v>0</v>
      </c>
      <c r="AI53" s="76">
        <f ca="1">IF(AND(DATEDIF(U53,TODAY(),"D")&lt;365*3),DATA!$D$46,IF(AND(365*3&lt;=DATEDIF(U53,TODAY(),"D"), DATEDIF(U53,TODAY(),"D")&lt;365*5),DATA!$D$47,IF(AND(365*5&lt;=DATEDIF(U53,TODAY(),"D"), DATEDIF(U53,TODAY(),"D")&lt;365*10),DATA!$D$48,IF(AND(365*10&lt;DATEDIF(U53,TODAY(),"D")),DATA!$D$49))))</f>
        <v>0</v>
      </c>
      <c r="AJ53" s="76">
        <f>_xlfn.IFNA(VLOOKUP(W53,DATA!$F$40:$G$85,2,0),10)</f>
        <v>10</v>
      </c>
      <c r="AK53" s="77">
        <f t="shared" ca="1" si="1"/>
        <v>10</v>
      </c>
      <c r="AL53" s="75" t="b">
        <f>IF(AND(S53=DATA!$D$40),DATA!$D$44/8,IF(AND(S53=DATA!$C$40),DATA!$C$44/8))</f>
        <v>0</v>
      </c>
      <c r="AM53" s="75" t="b">
        <f>IF(AND(T53=DATA!$D$40),DATA!$D$44/8,IF(AND(T53=DATA!$C$40),DATA!$C$44/8))</f>
        <v>0</v>
      </c>
      <c r="AN53" s="77">
        <f t="shared" ca="1" si="0"/>
        <v>10</v>
      </c>
      <c r="AO53" s="78" t="str">
        <f ca="1">IF(AND(AN53&gt;=DATA!$C$55),"A",IF(AND(DATA!$C$55&gt;AN53,AN53&gt;=DATA!$C$56),"B",IF(AND(DATA!$C$56&gt;AN53,AN53&gt;=DATA!$C$57),"C",IF(AND(AN53&lt;DATA!$C$57),"D"))))</f>
        <v>D</v>
      </c>
    </row>
    <row r="54" spans="1:41" x14ac:dyDescent="0.15">
      <c r="A54" s="20" t="s">
        <v>565</v>
      </c>
      <c r="B54" s="4" t="s">
        <v>472</v>
      </c>
      <c r="C54" s="18" t="s">
        <v>481</v>
      </c>
      <c r="D54" s="18" t="s">
        <v>474</v>
      </c>
      <c r="E54" s="18"/>
      <c r="F54" s="18"/>
      <c r="G54" s="18"/>
      <c r="H54" s="20" t="s">
        <v>313</v>
      </c>
      <c r="I54" s="20"/>
      <c r="J54" s="20"/>
      <c r="K54" s="20" t="s">
        <v>294</v>
      </c>
      <c r="L54" s="20" t="s">
        <v>476</v>
      </c>
      <c r="M54" s="18" t="s">
        <v>295</v>
      </c>
      <c r="N54" s="6" t="s">
        <v>19</v>
      </c>
      <c r="O54" s="6"/>
      <c r="P54" s="6"/>
      <c r="Q54" s="6"/>
      <c r="R54" s="11"/>
      <c r="S54" s="11"/>
      <c r="T54" s="20"/>
      <c r="U54" s="82"/>
      <c r="V54" s="20"/>
      <c r="W54" s="78"/>
      <c r="X54" s="62"/>
      <c r="Y54" s="6" t="s">
        <v>28</v>
      </c>
      <c r="Z54" s="28">
        <v>1</v>
      </c>
      <c r="AA54" s="24"/>
      <c r="AB54" s="24"/>
      <c r="AE54" s="74" t="b">
        <f>IF(AND(O54=DATA!$D$40),DATA!$D$41,IF(AND(O54=DATA!$C$40),DATA!$C$41))</f>
        <v>0</v>
      </c>
      <c r="AF54" s="74" t="b">
        <f>IF(AND(P54=DATA!$D$40),DATA!$D$42,IF(AND(P54=DATA!$C$40),DATA!$C$42))</f>
        <v>0</v>
      </c>
      <c r="AG54" s="74" t="b">
        <f>IF(AND(Q54=DATA!$D$40),DATA!$D$43,IF(AND(Q54=DATA!$C$40),DATA!$C$43))</f>
        <v>0</v>
      </c>
      <c r="AH54" s="75" t="b">
        <f>IF(AND(R54=DATA!$D$40),DATA!$D$44,IF(AND(R54=DATA!$C$40),DATA!$C$44))</f>
        <v>0</v>
      </c>
      <c r="AI54" s="76">
        <f ca="1">IF(AND(DATEDIF(U54,TODAY(),"D")&lt;365*3),DATA!$D$46,IF(AND(365*3&lt;=DATEDIF(U54,TODAY(),"D"), DATEDIF(U54,TODAY(),"D")&lt;365*5),DATA!$D$47,IF(AND(365*5&lt;=DATEDIF(U54,TODAY(),"D"), DATEDIF(U54,TODAY(),"D")&lt;365*10),DATA!$D$48,IF(AND(365*10&lt;DATEDIF(U54,TODAY(),"D")),DATA!$D$49))))</f>
        <v>0</v>
      </c>
      <c r="AJ54" s="76">
        <f>_xlfn.IFNA(VLOOKUP(W54,DATA!$F$40:$G$85,2,0),10)</f>
        <v>10</v>
      </c>
      <c r="AK54" s="77">
        <f t="shared" ca="1" si="1"/>
        <v>10</v>
      </c>
      <c r="AL54" s="75" t="b">
        <f>IF(AND(S54=DATA!$D$40),DATA!$D$44/8,IF(AND(S54=DATA!$C$40),DATA!$C$44/8))</f>
        <v>0</v>
      </c>
      <c r="AM54" s="75" t="b">
        <f>IF(AND(T54=DATA!$D$40),DATA!$D$44/8,IF(AND(T54=DATA!$C$40),DATA!$C$44/8))</f>
        <v>0</v>
      </c>
      <c r="AN54" s="77">
        <f t="shared" ca="1" si="0"/>
        <v>10</v>
      </c>
      <c r="AO54" s="78" t="str">
        <f ca="1">IF(AND(AN54&gt;=DATA!$C$55),"A",IF(AND(DATA!$C$55&gt;AN54,AN54&gt;=DATA!$C$56),"B",IF(AND(DATA!$C$56&gt;AN54,AN54&gt;=DATA!$C$57),"C",IF(AND(AN54&lt;DATA!$C$57),"D"))))</f>
        <v>D</v>
      </c>
    </row>
    <row r="55" spans="1:41" x14ac:dyDescent="0.15">
      <c r="A55" s="20" t="s">
        <v>565</v>
      </c>
      <c r="B55" s="4" t="s">
        <v>472</v>
      </c>
      <c r="C55" s="5" t="s">
        <v>481</v>
      </c>
      <c r="D55" s="18" t="s">
        <v>474</v>
      </c>
      <c r="E55" s="18"/>
      <c r="F55" s="18"/>
      <c r="G55" s="18"/>
      <c r="H55" s="6" t="s">
        <v>313</v>
      </c>
      <c r="I55" s="6"/>
      <c r="J55" s="6"/>
      <c r="K55" s="6" t="s">
        <v>303</v>
      </c>
      <c r="L55" s="6" t="s">
        <v>476</v>
      </c>
      <c r="M55" s="5" t="s">
        <v>288</v>
      </c>
      <c r="N55" s="6" t="s">
        <v>19</v>
      </c>
      <c r="O55" s="6"/>
      <c r="P55" s="6"/>
      <c r="Q55" s="6"/>
      <c r="R55" s="11"/>
      <c r="S55" s="11"/>
      <c r="T55" s="20"/>
      <c r="U55" s="82"/>
      <c r="V55" s="20"/>
      <c r="W55" s="78"/>
      <c r="X55" s="62"/>
      <c r="Y55" s="6" t="s">
        <v>28</v>
      </c>
      <c r="Z55" s="16">
        <v>4</v>
      </c>
      <c r="AA55" s="24"/>
      <c r="AB55" s="24"/>
      <c r="AE55" s="74" t="b">
        <f>IF(AND(O55=DATA!$D$40),DATA!$D$41,IF(AND(O55=DATA!$C$40),DATA!$C$41))</f>
        <v>0</v>
      </c>
      <c r="AF55" s="74" t="b">
        <f>IF(AND(P55=DATA!$D$40),DATA!$D$42,IF(AND(P55=DATA!$C$40),DATA!$C$42))</f>
        <v>0</v>
      </c>
      <c r="AG55" s="74" t="b">
        <f>IF(AND(Q55=DATA!$D$40),DATA!$D$43,IF(AND(Q55=DATA!$C$40),DATA!$C$43))</f>
        <v>0</v>
      </c>
      <c r="AH55" s="75" t="b">
        <f>IF(AND(R55=DATA!$D$40),DATA!$D$44,IF(AND(R55=DATA!$C$40),DATA!$C$44))</f>
        <v>0</v>
      </c>
      <c r="AI55" s="76">
        <f ca="1">IF(AND(DATEDIF(U55,TODAY(),"D")&lt;365*3),DATA!$D$46,IF(AND(365*3&lt;=DATEDIF(U55,TODAY(),"D"), DATEDIF(U55,TODAY(),"D")&lt;365*5),DATA!$D$47,IF(AND(365*5&lt;=DATEDIF(U55,TODAY(),"D"), DATEDIF(U55,TODAY(),"D")&lt;365*10),DATA!$D$48,IF(AND(365*10&lt;DATEDIF(U55,TODAY(),"D")),DATA!$D$49))))</f>
        <v>0</v>
      </c>
      <c r="AJ55" s="76">
        <f>_xlfn.IFNA(VLOOKUP(W55,DATA!$F$40:$G$85,2,0),10)</f>
        <v>10</v>
      </c>
      <c r="AK55" s="77">
        <f t="shared" ca="1" si="1"/>
        <v>10</v>
      </c>
      <c r="AL55" s="75" t="b">
        <f>IF(AND(S55=DATA!$D$40),DATA!$D$44/8,IF(AND(S55=DATA!$C$40),DATA!$C$44/8))</f>
        <v>0</v>
      </c>
      <c r="AM55" s="75" t="b">
        <f>IF(AND(T55=DATA!$D$40),DATA!$D$44/8,IF(AND(T55=DATA!$C$40),DATA!$C$44/8))</f>
        <v>0</v>
      </c>
      <c r="AN55" s="77">
        <f t="shared" ca="1" si="0"/>
        <v>10</v>
      </c>
      <c r="AO55" s="78" t="str">
        <f ca="1">IF(AND(AN55&gt;=DATA!$C$55),"A",IF(AND(DATA!$C$55&gt;AN55,AN55&gt;=DATA!$C$56),"B",IF(AND(DATA!$C$56&gt;AN55,AN55&gt;=DATA!$C$57),"C",IF(AND(AN55&lt;DATA!$C$57),"D"))))</f>
        <v>D</v>
      </c>
    </row>
    <row r="56" spans="1:41" x14ac:dyDescent="0.15">
      <c r="A56" s="20" t="s">
        <v>564</v>
      </c>
      <c r="B56" s="4" t="s">
        <v>472</v>
      </c>
      <c r="C56" s="18" t="s">
        <v>481</v>
      </c>
      <c r="D56" s="18" t="s">
        <v>474</v>
      </c>
      <c r="E56" s="18"/>
      <c r="F56" s="18"/>
      <c r="G56" s="18"/>
      <c r="H56" s="20" t="s">
        <v>313</v>
      </c>
      <c r="I56" s="20"/>
      <c r="J56" s="20"/>
      <c r="K56" s="20" t="s">
        <v>303</v>
      </c>
      <c r="L56" s="20" t="s">
        <v>476</v>
      </c>
      <c r="M56" s="18" t="s">
        <v>299</v>
      </c>
      <c r="N56" s="6" t="s">
        <v>19</v>
      </c>
      <c r="O56" s="6"/>
      <c r="P56" s="6"/>
      <c r="Q56" s="6"/>
      <c r="R56" s="11"/>
      <c r="S56" s="11"/>
      <c r="T56" s="20"/>
      <c r="U56" s="82"/>
      <c r="V56" s="20"/>
      <c r="W56" s="78"/>
      <c r="X56" s="62"/>
      <c r="Y56" s="6" t="s">
        <v>28</v>
      </c>
      <c r="Z56" s="28">
        <v>10</v>
      </c>
      <c r="AA56" s="24"/>
      <c r="AB56" s="24"/>
      <c r="AE56" s="74" t="b">
        <f>IF(AND(O56=DATA!$D$40),DATA!$D$41,IF(AND(O56=DATA!$C$40),DATA!$C$41))</f>
        <v>0</v>
      </c>
      <c r="AF56" s="74" t="b">
        <f>IF(AND(P56=DATA!$D$40),DATA!$D$42,IF(AND(P56=DATA!$C$40),DATA!$C$42))</f>
        <v>0</v>
      </c>
      <c r="AG56" s="74" t="b">
        <f>IF(AND(Q56=DATA!$D$40),DATA!$D$43,IF(AND(Q56=DATA!$C$40),DATA!$C$43))</f>
        <v>0</v>
      </c>
      <c r="AH56" s="75" t="b">
        <f>IF(AND(R56=DATA!$D$40),DATA!$D$44,IF(AND(R56=DATA!$C$40),DATA!$C$44))</f>
        <v>0</v>
      </c>
      <c r="AI56" s="76">
        <f ca="1">IF(AND(DATEDIF(U56,TODAY(),"D")&lt;365*3),DATA!$D$46,IF(AND(365*3&lt;=DATEDIF(U56,TODAY(),"D"), DATEDIF(U56,TODAY(),"D")&lt;365*5),DATA!$D$47,IF(AND(365*5&lt;=DATEDIF(U56,TODAY(),"D"), DATEDIF(U56,TODAY(),"D")&lt;365*10),DATA!$D$48,IF(AND(365*10&lt;DATEDIF(U56,TODAY(),"D")),DATA!$D$49))))</f>
        <v>0</v>
      </c>
      <c r="AJ56" s="76">
        <f>_xlfn.IFNA(VLOOKUP(W56,DATA!$F$40:$G$85,2,0),10)</f>
        <v>10</v>
      </c>
      <c r="AK56" s="77">
        <f t="shared" ca="1" si="1"/>
        <v>10</v>
      </c>
      <c r="AL56" s="75" t="b">
        <f>IF(AND(S56=DATA!$D$40),DATA!$D$44/8,IF(AND(S56=DATA!$C$40),DATA!$C$44/8))</f>
        <v>0</v>
      </c>
      <c r="AM56" s="75" t="b">
        <f>IF(AND(T56=DATA!$D$40),DATA!$D$44/8,IF(AND(T56=DATA!$C$40),DATA!$C$44/8))</f>
        <v>0</v>
      </c>
      <c r="AN56" s="77">
        <f t="shared" ca="1" si="0"/>
        <v>10</v>
      </c>
      <c r="AO56" s="78" t="str">
        <f ca="1">IF(AND(AN56&gt;=DATA!$C$55),"A",IF(AND(DATA!$C$55&gt;AN56,AN56&gt;=DATA!$C$56),"B",IF(AND(DATA!$C$56&gt;AN56,AN56&gt;=DATA!$C$57),"C",IF(AND(AN56&lt;DATA!$C$57),"D"))))</f>
        <v>D</v>
      </c>
    </row>
    <row r="57" spans="1:41" x14ac:dyDescent="0.15">
      <c r="A57" s="20" t="s">
        <v>565</v>
      </c>
      <c r="B57" s="4" t="s">
        <v>472</v>
      </c>
      <c r="C57" s="18" t="s">
        <v>481</v>
      </c>
      <c r="D57" s="18" t="s">
        <v>474</v>
      </c>
      <c r="E57" s="18"/>
      <c r="F57" s="18"/>
      <c r="G57" s="18"/>
      <c r="H57" s="20" t="s">
        <v>313</v>
      </c>
      <c r="I57" s="20"/>
      <c r="J57" s="20"/>
      <c r="K57" s="20" t="s">
        <v>303</v>
      </c>
      <c r="L57" s="20" t="s">
        <v>476</v>
      </c>
      <c r="M57" s="18" t="s">
        <v>299</v>
      </c>
      <c r="N57" s="6" t="s">
        <v>19</v>
      </c>
      <c r="O57" s="6"/>
      <c r="P57" s="6"/>
      <c r="Q57" s="6"/>
      <c r="R57" s="11"/>
      <c r="S57" s="11"/>
      <c r="T57" s="20"/>
      <c r="U57" s="82"/>
      <c r="V57" s="20"/>
      <c r="W57" s="78"/>
      <c r="X57" s="62"/>
      <c r="Y57" s="6" t="s">
        <v>28</v>
      </c>
      <c r="Z57" s="28">
        <v>9</v>
      </c>
      <c r="AA57" s="24"/>
      <c r="AB57" s="24"/>
      <c r="AE57" s="74" t="b">
        <f>IF(AND(O57=DATA!$D$40),DATA!$D$41,IF(AND(O57=DATA!$C$40),DATA!$C$41))</f>
        <v>0</v>
      </c>
      <c r="AF57" s="74" t="b">
        <f>IF(AND(P57=DATA!$D$40),DATA!$D$42,IF(AND(P57=DATA!$C$40),DATA!$C$42))</f>
        <v>0</v>
      </c>
      <c r="AG57" s="74" t="b">
        <f>IF(AND(Q57=DATA!$D$40),DATA!$D$43,IF(AND(Q57=DATA!$C$40),DATA!$C$43))</f>
        <v>0</v>
      </c>
      <c r="AH57" s="75" t="b">
        <f>IF(AND(R57=DATA!$D$40),DATA!$D$44,IF(AND(R57=DATA!$C$40),DATA!$C$44))</f>
        <v>0</v>
      </c>
      <c r="AI57" s="76">
        <f ca="1">IF(AND(DATEDIF(U57,TODAY(),"D")&lt;365*3),DATA!$D$46,IF(AND(365*3&lt;=DATEDIF(U57,TODAY(),"D"), DATEDIF(U57,TODAY(),"D")&lt;365*5),DATA!$D$47,IF(AND(365*5&lt;=DATEDIF(U57,TODAY(),"D"), DATEDIF(U57,TODAY(),"D")&lt;365*10),DATA!$D$48,IF(AND(365*10&lt;DATEDIF(U57,TODAY(),"D")),DATA!$D$49))))</f>
        <v>0</v>
      </c>
      <c r="AJ57" s="76">
        <f>_xlfn.IFNA(VLOOKUP(W57,DATA!$F$40:$G$85,2,0),10)</f>
        <v>10</v>
      </c>
      <c r="AK57" s="77">
        <f t="shared" ca="1" si="1"/>
        <v>10</v>
      </c>
      <c r="AL57" s="75" t="b">
        <f>IF(AND(S57=DATA!$D$40),DATA!$D$44/8,IF(AND(S57=DATA!$C$40),DATA!$C$44/8))</f>
        <v>0</v>
      </c>
      <c r="AM57" s="75" t="b">
        <f>IF(AND(T57=DATA!$D$40),DATA!$D$44/8,IF(AND(T57=DATA!$C$40),DATA!$C$44/8))</f>
        <v>0</v>
      </c>
      <c r="AN57" s="77">
        <f t="shared" ca="1" si="0"/>
        <v>10</v>
      </c>
      <c r="AO57" s="78" t="str">
        <f ca="1">IF(AND(AN57&gt;=DATA!$C$55),"A",IF(AND(DATA!$C$55&gt;AN57,AN57&gt;=DATA!$C$56),"B",IF(AND(DATA!$C$56&gt;AN57,AN57&gt;=DATA!$C$57),"C",IF(AND(AN57&lt;DATA!$C$57),"D"))))</f>
        <v>D</v>
      </c>
    </row>
    <row r="58" spans="1:41" x14ac:dyDescent="0.15">
      <c r="A58" s="20" t="s">
        <v>565</v>
      </c>
      <c r="B58" s="4" t="s">
        <v>472</v>
      </c>
      <c r="C58" s="18" t="s">
        <v>481</v>
      </c>
      <c r="D58" s="18" t="s">
        <v>474</v>
      </c>
      <c r="E58" s="18"/>
      <c r="F58" s="18"/>
      <c r="G58" s="18"/>
      <c r="H58" s="20" t="s">
        <v>313</v>
      </c>
      <c r="I58" s="20"/>
      <c r="J58" s="20"/>
      <c r="K58" s="20" t="s">
        <v>303</v>
      </c>
      <c r="L58" s="20" t="s">
        <v>476</v>
      </c>
      <c r="M58" s="18" t="s">
        <v>295</v>
      </c>
      <c r="N58" s="6" t="s">
        <v>19</v>
      </c>
      <c r="O58" s="6"/>
      <c r="P58" s="6"/>
      <c r="Q58" s="6"/>
      <c r="R58" s="11"/>
      <c r="S58" s="11"/>
      <c r="T58" s="20"/>
      <c r="U58" s="82"/>
      <c r="V58" s="20"/>
      <c r="W58" s="78"/>
      <c r="X58" s="62"/>
      <c r="Y58" s="6" t="s">
        <v>28</v>
      </c>
      <c r="Z58" s="28">
        <v>5</v>
      </c>
      <c r="AA58" s="24"/>
      <c r="AB58" s="24"/>
      <c r="AE58" s="74" t="b">
        <f>IF(AND(O58=DATA!$D$40),DATA!$D$41,IF(AND(O58=DATA!$C$40),DATA!$C$41))</f>
        <v>0</v>
      </c>
      <c r="AF58" s="74" t="b">
        <f>IF(AND(P58=DATA!$D$40),DATA!$D$42,IF(AND(P58=DATA!$C$40),DATA!$C$42))</f>
        <v>0</v>
      </c>
      <c r="AG58" s="74" t="b">
        <f>IF(AND(Q58=DATA!$D$40),DATA!$D$43,IF(AND(Q58=DATA!$C$40),DATA!$C$43))</f>
        <v>0</v>
      </c>
      <c r="AH58" s="75" t="b">
        <f>IF(AND(R58=DATA!$D$40),DATA!$D$44,IF(AND(R58=DATA!$C$40),DATA!$C$44))</f>
        <v>0</v>
      </c>
      <c r="AI58" s="76">
        <f ca="1">IF(AND(DATEDIF(U58,TODAY(),"D")&lt;365*3),DATA!$D$46,IF(AND(365*3&lt;=DATEDIF(U58,TODAY(),"D"), DATEDIF(U58,TODAY(),"D")&lt;365*5),DATA!$D$47,IF(AND(365*5&lt;=DATEDIF(U58,TODAY(),"D"), DATEDIF(U58,TODAY(),"D")&lt;365*10),DATA!$D$48,IF(AND(365*10&lt;DATEDIF(U58,TODAY(),"D")),DATA!$D$49))))</f>
        <v>0</v>
      </c>
      <c r="AJ58" s="76">
        <f>_xlfn.IFNA(VLOOKUP(W58,DATA!$F$40:$G$85,2,0),10)</f>
        <v>10</v>
      </c>
      <c r="AK58" s="77">
        <f t="shared" ca="1" si="1"/>
        <v>10</v>
      </c>
      <c r="AL58" s="75" t="b">
        <f>IF(AND(S58=DATA!$D$40),DATA!$D$44/8,IF(AND(S58=DATA!$C$40),DATA!$C$44/8))</f>
        <v>0</v>
      </c>
      <c r="AM58" s="75" t="b">
        <f>IF(AND(T58=DATA!$D$40),DATA!$D$44/8,IF(AND(T58=DATA!$C$40),DATA!$C$44/8))</f>
        <v>0</v>
      </c>
      <c r="AN58" s="77">
        <f t="shared" ca="1" si="0"/>
        <v>10</v>
      </c>
      <c r="AO58" s="78" t="str">
        <f ca="1">IF(AND(AN58&gt;=DATA!$C$55),"A",IF(AND(DATA!$C$55&gt;AN58,AN58&gt;=DATA!$C$56),"B",IF(AND(DATA!$C$56&gt;AN58,AN58&gt;=DATA!$C$57),"C",IF(AND(AN58&lt;DATA!$C$57),"D"))))</f>
        <v>D</v>
      </c>
    </row>
    <row r="59" spans="1:41" x14ac:dyDescent="0.15">
      <c r="A59" s="20" t="s">
        <v>565</v>
      </c>
      <c r="B59" s="4" t="s">
        <v>472</v>
      </c>
      <c r="C59" s="18" t="s">
        <v>481</v>
      </c>
      <c r="D59" s="18" t="s">
        <v>474</v>
      </c>
      <c r="E59" s="18"/>
      <c r="F59" s="18"/>
      <c r="G59" s="18"/>
      <c r="H59" s="20" t="s">
        <v>313</v>
      </c>
      <c r="I59" s="20"/>
      <c r="J59" s="20"/>
      <c r="K59" s="20" t="s">
        <v>303</v>
      </c>
      <c r="L59" s="20" t="s">
        <v>476</v>
      </c>
      <c r="M59" s="18" t="s">
        <v>295</v>
      </c>
      <c r="N59" s="6" t="s">
        <v>19</v>
      </c>
      <c r="O59" s="6"/>
      <c r="P59" s="6"/>
      <c r="Q59" s="6"/>
      <c r="R59" s="11"/>
      <c r="S59" s="11"/>
      <c r="T59" s="20"/>
      <c r="U59" s="82"/>
      <c r="V59" s="20"/>
      <c r="W59" s="78"/>
      <c r="X59" s="62"/>
      <c r="Y59" s="6" t="s">
        <v>28</v>
      </c>
      <c r="Z59" s="28">
        <v>25</v>
      </c>
      <c r="AA59" s="24"/>
      <c r="AB59" s="24"/>
      <c r="AE59" s="74" t="b">
        <f>IF(AND(O59=DATA!$D$40),DATA!$D$41,IF(AND(O59=DATA!$C$40),DATA!$C$41))</f>
        <v>0</v>
      </c>
      <c r="AF59" s="74" t="b">
        <f>IF(AND(P59=DATA!$D$40),DATA!$D$42,IF(AND(P59=DATA!$C$40),DATA!$C$42))</f>
        <v>0</v>
      </c>
      <c r="AG59" s="74" t="b">
        <f>IF(AND(Q59=DATA!$D$40),DATA!$D$43,IF(AND(Q59=DATA!$C$40),DATA!$C$43))</f>
        <v>0</v>
      </c>
      <c r="AH59" s="75" t="b">
        <f>IF(AND(R59=DATA!$D$40),DATA!$D$44,IF(AND(R59=DATA!$C$40),DATA!$C$44))</f>
        <v>0</v>
      </c>
      <c r="AI59" s="76">
        <f ca="1">IF(AND(DATEDIF(U59,TODAY(),"D")&lt;365*3),DATA!$D$46,IF(AND(365*3&lt;=DATEDIF(U59,TODAY(),"D"), DATEDIF(U59,TODAY(),"D")&lt;365*5),DATA!$D$47,IF(AND(365*5&lt;=DATEDIF(U59,TODAY(),"D"), DATEDIF(U59,TODAY(),"D")&lt;365*10),DATA!$D$48,IF(AND(365*10&lt;DATEDIF(U59,TODAY(),"D")),DATA!$D$49))))</f>
        <v>0</v>
      </c>
      <c r="AJ59" s="76">
        <f>_xlfn.IFNA(VLOOKUP(W59,DATA!$F$40:$G$85,2,0),10)</f>
        <v>10</v>
      </c>
      <c r="AK59" s="77">
        <f t="shared" ca="1" si="1"/>
        <v>10</v>
      </c>
      <c r="AL59" s="75" t="b">
        <f>IF(AND(S59=DATA!$D$40),DATA!$D$44/8,IF(AND(S59=DATA!$C$40),DATA!$C$44/8))</f>
        <v>0</v>
      </c>
      <c r="AM59" s="75" t="b">
        <f>IF(AND(T59=DATA!$D$40),DATA!$D$44/8,IF(AND(T59=DATA!$C$40),DATA!$C$44/8))</f>
        <v>0</v>
      </c>
      <c r="AN59" s="77">
        <f t="shared" ca="1" si="0"/>
        <v>10</v>
      </c>
      <c r="AO59" s="78" t="str">
        <f ca="1">IF(AND(AN59&gt;=DATA!$C$55),"A",IF(AND(DATA!$C$55&gt;AN59,AN59&gt;=DATA!$C$56),"B",IF(AND(DATA!$C$56&gt;AN59,AN59&gt;=DATA!$C$57),"C",IF(AND(AN59&lt;DATA!$C$57),"D"))))</f>
        <v>D</v>
      </c>
    </row>
    <row r="60" spans="1:41" x14ac:dyDescent="0.15">
      <c r="A60" s="20" t="s">
        <v>565</v>
      </c>
      <c r="B60" s="4" t="s">
        <v>472</v>
      </c>
      <c r="C60" s="18" t="s">
        <v>481</v>
      </c>
      <c r="D60" s="18" t="s">
        <v>474</v>
      </c>
      <c r="E60" s="18"/>
      <c r="F60" s="18"/>
      <c r="G60" s="18"/>
      <c r="H60" s="20" t="s">
        <v>313</v>
      </c>
      <c r="I60" s="20"/>
      <c r="J60" s="20"/>
      <c r="K60" s="20" t="s">
        <v>303</v>
      </c>
      <c r="L60" s="20" t="s">
        <v>476</v>
      </c>
      <c r="M60" s="18" t="s">
        <v>295</v>
      </c>
      <c r="N60" s="6" t="s">
        <v>19</v>
      </c>
      <c r="O60" s="6"/>
      <c r="P60" s="6"/>
      <c r="Q60" s="6"/>
      <c r="R60" s="11"/>
      <c r="S60" s="11"/>
      <c r="T60" s="20"/>
      <c r="U60" s="82"/>
      <c r="V60" s="20"/>
      <c r="W60" s="78"/>
      <c r="X60" s="62"/>
      <c r="Y60" s="6" t="s">
        <v>28</v>
      </c>
      <c r="Z60" s="28">
        <v>8</v>
      </c>
      <c r="AA60" s="24"/>
      <c r="AB60" s="24"/>
      <c r="AE60" s="74" t="b">
        <f>IF(AND(O60=DATA!$D$40),DATA!$D$41,IF(AND(O60=DATA!$C$40),DATA!$C$41))</f>
        <v>0</v>
      </c>
      <c r="AF60" s="74" t="b">
        <f>IF(AND(P60=DATA!$D$40),DATA!$D$42,IF(AND(P60=DATA!$C$40),DATA!$C$42))</f>
        <v>0</v>
      </c>
      <c r="AG60" s="74" t="b">
        <f>IF(AND(Q60=DATA!$D$40),DATA!$D$43,IF(AND(Q60=DATA!$C$40),DATA!$C$43))</f>
        <v>0</v>
      </c>
      <c r="AH60" s="75" t="b">
        <f>IF(AND(R60=DATA!$D$40),DATA!$D$44,IF(AND(R60=DATA!$C$40),DATA!$C$44))</f>
        <v>0</v>
      </c>
      <c r="AI60" s="76">
        <f ca="1">IF(AND(DATEDIF(U60,TODAY(),"D")&lt;365*3),DATA!$D$46,IF(AND(365*3&lt;=DATEDIF(U60,TODAY(),"D"), DATEDIF(U60,TODAY(),"D")&lt;365*5),DATA!$D$47,IF(AND(365*5&lt;=DATEDIF(U60,TODAY(),"D"), DATEDIF(U60,TODAY(),"D")&lt;365*10),DATA!$D$48,IF(AND(365*10&lt;DATEDIF(U60,TODAY(),"D")),DATA!$D$49))))</f>
        <v>0</v>
      </c>
      <c r="AJ60" s="76">
        <f>_xlfn.IFNA(VLOOKUP(W60,DATA!$F$40:$G$85,2,0),10)</f>
        <v>10</v>
      </c>
      <c r="AK60" s="77">
        <f t="shared" ca="1" si="1"/>
        <v>10</v>
      </c>
      <c r="AL60" s="75" t="b">
        <f>IF(AND(S60=DATA!$D$40),DATA!$D$44/8,IF(AND(S60=DATA!$C$40),DATA!$C$44/8))</f>
        <v>0</v>
      </c>
      <c r="AM60" s="75" t="b">
        <f>IF(AND(T60=DATA!$D$40),DATA!$D$44/8,IF(AND(T60=DATA!$C$40),DATA!$C$44/8))</f>
        <v>0</v>
      </c>
      <c r="AN60" s="77">
        <f t="shared" ca="1" si="0"/>
        <v>10</v>
      </c>
      <c r="AO60" s="78" t="str">
        <f ca="1">IF(AND(AN60&gt;=DATA!$C$55),"A",IF(AND(DATA!$C$55&gt;AN60,AN60&gt;=DATA!$C$56),"B",IF(AND(DATA!$C$56&gt;AN60,AN60&gt;=DATA!$C$57),"C",IF(AND(AN60&lt;DATA!$C$57),"D"))))</f>
        <v>D</v>
      </c>
    </row>
    <row r="61" spans="1:41" x14ac:dyDescent="0.15">
      <c r="A61" s="20" t="s">
        <v>564</v>
      </c>
      <c r="B61" s="4" t="s">
        <v>472</v>
      </c>
      <c r="C61" s="18" t="s">
        <v>481</v>
      </c>
      <c r="D61" s="18" t="s">
        <v>474</v>
      </c>
      <c r="E61" s="18"/>
      <c r="F61" s="18"/>
      <c r="G61" s="18"/>
      <c r="H61" s="20" t="s">
        <v>313</v>
      </c>
      <c r="I61" s="20"/>
      <c r="J61" s="20"/>
      <c r="K61" s="20" t="s">
        <v>290</v>
      </c>
      <c r="L61" s="20" t="s">
        <v>476</v>
      </c>
      <c r="M61" s="18" t="s">
        <v>299</v>
      </c>
      <c r="N61" s="6" t="s">
        <v>19</v>
      </c>
      <c r="O61" s="6"/>
      <c r="P61" s="6"/>
      <c r="Q61" s="6"/>
      <c r="R61" s="11"/>
      <c r="S61" s="11"/>
      <c r="T61" s="20"/>
      <c r="U61" s="82"/>
      <c r="V61" s="20"/>
      <c r="W61" s="78"/>
      <c r="X61" s="62"/>
      <c r="Y61" s="6" t="s">
        <v>28</v>
      </c>
      <c r="Z61" s="28">
        <v>3</v>
      </c>
      <c r="AA61" s="24"/>
      <c r="AB61" s="24"/>
      <c r="AE61" s="74" t="b">
        <f>IF(AND(O61=DATA!$D$40),DATA!$D$41,IF(AND(O61=DATA!$C$40),DATA!$C$41))</f>
        <v>0</v>
      </c>
      <c r="AF61" s="74" t="b">
        <f>IF(AND(P61=DATA!$D$40),DATA!$D$42,IF(AND(P61=DATA!$C$40),DATA!$C$42))</f>
        <v>0</v>
      </c>
      <c r="AG61" s="74" t="b">
        <f>IF(AND(Q61=DATA!$D$40),DATA!$D$43,IF(AND(Q61=DATA!$C$40),DATA!$C$43))</f>
        <v>0</v>
      </c>
      <c r="AH61" s="75" t="b">
        <f>IF(AND(R61=DATA!$D$40),DATA!$D$44,IF(AND(R61=DATA!$C$40),DATA!$C$44))</f>
        <v>0</v>
      </c>
      <c r="AI61" s="76">
        <f ca="1">IF(AND(DATEDIF(U61,TODAY(),"D")&lt;365*3),DATA!$D$46,IF(AND(365*3&lt;=DATEDIF(U61,TODAY(),"D"), DATEDIF(U61,TODAY(),"D")&lt;365*5),DATA!$D$47,IF(AND(365*5&lt;=DATEDIF(U61,TODAY(),"D"), DATEDIF(U61,TODAY(),"D")&lt;365*10),DATA!$D$48,IF(AND(365*10&lt;DATEDIF(U61,TODAY(),"D")),DATA!$D$49))))</f>
        <v>0</v>
      </c>
      <c r="AJ61" s="76">
        <f>_xlfn.IFNA(VLOOKUP(W61,DATA!$F$40:$G$85,2,0),10)</f>
        <v>10</v>
      </c>
      <c r="AK61" s="77">
        <f t="shared" ca="1" si="1"/>
        <v>10</v>
      </c>
      <c r="AL61" s="75" t="b">
        <f>IF(AND(S61=DATA!$D$40),DATA!$D$44/8,IF(AND(S61=DATA!$C$40),DATA!$C$44/8))</f>
        <v>0</v>
      </c>
      <c r="AM61" s="75" t="b">
        <f>IF(AND(T61=DATA!$D$40),DATA!$D$44/8,IF(AND(T61=DATA!$C$40),DATA!$C$44/8))</f>
        <v>0</v>
      </c>
      <c r="AN61" s="77">
        <f t="shared" ca="1" si="0"/>
        <v>10</v>
      </c>
      <c r="AO61" s="78" t="str">
        <f ca="1">IF(AND(AN61&gt;=DATA!$C$55),"A",IF(AND(DATA!$C$55&gt;AN61,AN61&gt;=DATA!$C$56),"B",IF(AND(DATA!$C$56&gt;AN61,AN61&gt;=DATA!$C$57),"C",IF(AND(AN61&lt;DATA!$C$57),"D"))))</f>
        <v>D</v>
      </c>
    </row>
    <row r="62" spans="1:41" x14ac:dyDescent="0.15">
      <c r="A62" s="20" t="s">
        <v>565</v>
      </c>
      <c r="B62" s="4" t="s">
        <v>472</v>
      </c>
      <c r="C62" s="18" t="s">
        <v>481</v>
      </c>
      <c r="D62" s="18" t="s">
        <v>474</v>
      </c>
      <c r="E62" s="18"/>
      <c r="F62" s="18"/>
      <c r="G62" s="18"/>
      <c r="H62" s="20" t="s">
        <v>313</v>
      </c>
      <c r="I62" s="20"/>
      <c r="J62" s="20"/>
      <c r="K62" s="20" t="s">
        <v>290</v>
      </c>
      <c r="L62" s="20" t="s">
        <v>476</v>
      </c>
      <c r="M62" s="18" t="s">
        <v>295</v>
      </c>
      <c r="N62" s="6" t="s">
        <v>19</v>
      </c>
      <c r="O62" s="6"/>
      <c r="P62" s="6"/>
      <c r="Q62" s="6"/>
      <c r="R62" s="11"/>
      <c r="S62" s="11"/>
      <c r="T62" s="20"/>
      <c r="U62" s="82"/>
      <c r="V62" s="20"/>
      <c r="W62" s="78"/>
      <c r="X62" s="62"/>
      <c r="Y62" s="6" t="s">
        <v>28</v>
      </c>
      <c r="Z62" s="28">
        <v>2</v>
      </c>
      <c r="AA62" s="24"/>
      <c r="AB62" s="24"/>
      <c r="AE62" s="74" t="b">
        <f>IF(AND(O62=DATA!$D$40),DATA!$D$41,IF(AND(O62=DATA!$C$40),DATA!$C$41))</f>
        <v>0</v>
      </c>
      <c r="AF62" s="74" t="b">
        <f>IF(AND(P62=DATA!$D$40),DATA!$D$42,IF(AND(P62=DATA!$C$40),DATA!$C$42))</f>
        <v>0</v>
      </c>
      <c r="AG62" s="74" t="b">
        <f>IF(AND(Q62=DATA!$D$40),DATA!$D$43,IF(AND(Q62=DATA!$C$40),DATA!$C$43))</f>
        <v>0</v>
      </c>
      <c r="AH62" s="75" t="b">
        <f>IF(AND(R62=DATA!$D$40),DATA!$D$44,IF(AND(R62=DATA!$C$40),DATA!$C$44))</f>
        <v>0</v>
      </c>
      <c r="AI62" s="76">
        <f ca="1">IF(AND(DATEDIF(U62,TODAY(),"D")&lt;365*3),DATA!$D$46,IF(AND(365*3&lt;=DATEDIF(U62,TODAY(),"D"), DATEDIF(U62,TODAY(),"D")&lt;365*5),DATA!$D$47,IF(AND(365*5&lt;=DATEDIF(U62,TODAY(),"D"), DATEDIF(U62,TODAY(),"D")&lt;365*10),DATA!$D$48,IF(AND(365*10&lt;DATEDIF(U62,TODAY(),"D")),DATA!$D$49))))</f>
        <v>0</v>
      </c>
      <c r="AJ62" s="76">
        <f>_xlfn.IFNA(VLOOKUP(W62,DATA!$F$40:$G$85,2,0),10)</f>
        <v>10</v>
      </c>
      <c r="AK62" s="77">
        <f t="shared" ca="1" si="1"/>
        <v>10</v>
      </c>
      <c r="AL62" s="75" t="b">
        <f>IF(AND(S62=DATA!$D$40),DATA!$D$44/8,IF(AND(S62=DATA!$C$40),DATA!$C$44/8))</f>
        <v>0</v>
      </c>
      <c r="AM62" s="75" t="b">
        <f>IF(AND(T62=DATA!$D$40),DATA!$D$44/8,IF(AND(T62=DATA!$C$40),DATA!$C$44/8))</f>
        <v>0</v>
      </c>
      <c r="AN62" s="77">
        <f t="shared" ca="1" si="0"/>
        <v>10</v>
      </c>
      <c r="AO62" s="78" t="str">
        <f ca="1">IF(AND(AN62&gt;=DATA!$C$55),"A",IF(AND(DATA!$C$55&gt;AN62,AN62&gt;=DATA!$C$56),"B",IF(AND(DATA!$C$56&gt;AN62,AN62&gt;=DATA!$C$57),"C",IF(AND(AN62&lt;DATA!$C$57),"D"))))</f>
        <v>D</v>
      </c>
    </row>
    <row r="63" spans="1:41" x14ac:dyDescent="0.15">
      <c r="A63" s="20" t="s">
        <v>565</v>
      </c>
      <c r="B63" s="4" t="s">
        <v>472</v>
      </c>
      <c r="C63" s="18" t="s">
        <v>481</v>
      </c>
      <c r="D63" s="18" t="s">
        <v>474</v>
      </c>
      <c r="E63" s="18"/>
      <c r="F63" s="18"/>
      <c r="G63" s="18"/>
      <c r="H63" s="20" t="s">
        <v>313</v>
      </c>
      <c r="I63" s="20"/>
      <c r="J63" s="20"/>
      <c r="K63" s="20" t="s">
        <v>290</v>
      </c>
      <c r="L63" s="20" t="s">
        <v>476</v>
      </c>
      <c r="M63" s="18" t="s">
        <v>295</v>
      </c>
      <c r="N63" s="6" t="s">
        <v>19</v>
      </c>
      <c r="O63" s="6"/>
      <c r="P63" s="6"/>
      <c r="Q63" s="6"/>
      <c r="R63" s="11"/>
      <c r="S63" s="11"/>
      <c r="T63" s="20"/>
      <c r="U63" s="82"/>
      <c r="V63" s="20"/>
      <c r="W63" s="78"/>
      <c r="X63" s="62"/>
      <c r="Y63" s="6" t="s">
        <v>28</v>
      </c>
      <c r="Z63" s="28">
        <v>1</v>
      </c>
      <c r="AA63" s="24"/>
      <c r="AB63" s="24"/>
      <c r="AE63" s="74" t="b">
        <f>IF(AND(O63=DATA!$D$40),DATA!$D$41,IF(AND(O63=DATA!$C$40),DATA!$C$41))</f>
        <v>0</v>
      </c>
      <c r="AF63" s="74" t="b">
        <f>IF(AND(P63=DATA!$D$40),DATA!$D$42,IF(AND(P63=DATA!$C$40),DATA!$C$42))</f>
        <v>0</v>
      </c>
      <c r="AG63" s="74" t="b">
        <f>IF(AND(Q63=DATA!$D$40),DATA!$D$43,IF(AND(Q63=DATA!$C$40),DATA!$C$43))</f>
        <v>0</v>
      </c>
      <c r="AH63" s="75" t="b">
        <f>IF(AND(R63=DATA!$D$40),DATA!$D$44,IF(AND(R63=DATA!$C$40),DATA!$C$44))</f>
        <v>0</v>
      </c>
      <c r="AI63" s="76">
        <f ca="1">IF(AND(DATEDIF(U63,TODAY(),"D")&lt;365*3),DATA!$D$46,IF(AND(365*3&lt;=DATEDIF(U63,TODAY(),"D"), DATEDIF(U63,TODAY(),"D")&lt;365*5),DATA!$D$47,IF(AND(365*5&lt;=DATEDIF(U63,TODAY(),"D"), DATEDIF(U63,TODAY(),"D")&lt;365*10),DATA!$D$48,IF(AND(365*10&lt;DATEDIF(U63,TODAY(),"D")),DATA!$D$49))))</f>
        <v>0</v>
      </c>
      <c r="AJ63" s="76">
        <f>_xlfn.IFNA(VLOOKUP(W63,DATA!$F$40:$G$85,2,0),10)</f>
        <v>10</v>
      </c>
      <c r="AK63" s="77">
        <f t="shared" ca="1" si="1"/>
        <v>10</v>
      </c>
      <c r="AL63" s="75" t="b">
        <f>IF(AND(S63=DATA!$D$40),DATA!$D$44/8,IF(AND(S63=DATA!$C$40),DATA!$C$44/8))</f>
        <v>0</v>
      </c>
      <c r="AM63" s="75" t="b">
        <f>IF(AND(T63=DATA!$D$40),DATA!$D$44/8,IF(AND(T63=DATA!$C$40),DATA!$C$44/8))</f>
        <v>0</v>
      </c>
      <c r="AN63" s="77">
        <f t="shared" ca="1" si="0"/>
        <v>10</v>
      </c>
      <c r="AO63" s="78" t="str">
        <f ca="1">IF(AND(AN63&gt;=DATA!$C$55),"A",IF(AND(DATA!$C$55&gt;AN63,AN63&gt;=DATA!$C$56),"B",IF(AND(DATA!$C$56&gt;AN63,AN63&gt;=DATA!$C$57),"C",IF(AND(AN63&lt;DATA!$C$57),"D"))))</f>
        <v>D</v>
      </c>
    </row>
    <row r="64" spans="1:41" x14ac:dyDescent="0.15">
      <c r="A64" s="20" t="s">
        <v>565</v>
      </c>
      <c r="B64" s="4" t="s">
        <v>472</v>
      </c>
      <c r="C64" s="18" t="s">
        <v>481</v>
      </c>
      <c r="D64" s="18" t="s">
        <v>474</v>
      </c>
      <c r="E64" s="18"/>
      <c r="F64" s="18"/>
      <c r="G64" s="18"/>
      <c r="H64" s="20" t="s">
        <v>313</v>
      </c>
      <c r="I64" s="20"/>
      <c r="J64" s="20"/>
      <c r="K64" s="20" t="s">
        <v>286</v>
      </c>
      <c r="L64" s="20" t="s">
        <v>476</v>
      </c>
      <c r="M64" s="18" t="s">
        <v>299</v>
      </c>
      <c r="N64" s="6" t="s">
        <v>19</v>
      </c>
      <c r="O64" s="6"/>
      <c r="P64" s="6"/>
      <c r="Q64" s="6"/>
      <c r="R64" s="11"/>
      <c r="S64" s="11"/>
      <c r="T64" s="20"/>
      <c r="U64" s="82"/>
      <c r="V64" s="20"/>
      <c r="W64" s="78"/>
      <c r="X64" s="62"/>
      <c r="Y64" s="6" t="s">
        <v>28</v>
      </c>
      <c r="Z64" s="28">
        <v>3</v>
      </c>
      <c r="AA64" s="24"/>
      <c r="AB64" s="24"/>
      <c r="AE64" s="74" t="b">
        <f>IF(AND(O64=DATA!$D$40),DATA!$D$41,IF(AND(O64=DATA!$C$40),DATA!$C$41))</f>
        <v>0</v>
      </c>
      <c r="AF64" s="74" t="b">
        <f>IF(AND(P64=DATA!$D$40),DATA!$D$42,IF(AND(P64=DATA!$C$40),DATA!$C$42))</f>
        <v>0</v>
      </c>
      <c r="AG64" s="74" t="b">
        <f>IF(AND(Q64=DATA!$D$40),DATA!$D$43,IF(AND(Q64=DATA!$C$40),DATA!$C$43))</f>
        <v>0</v>
      </c>
      <c r="AH64" s="75" t="b">
        <f>IF(AND(R64=DATA!$D$40),DATA!$D$44,IF(AND(R64=DATA!$C$40),DATA!$C$44))</f>
        <v>0</v>
      </c>
      <c r="AI64" s="76">
        <f ca="1">IF(AND(DATEDIF(U64,TODAY(),"D")&lt;365*3),DATA!$D$46,IF(AND(365*3&lt;=DATEDIF(U64,TODAY(),"D"), DATEDIF(U64,TODAY(),"D")&lt;365*5),DATA!$D$47,IF(AND(365*5&lt;=DATEDIF(U64,TODAY(),"D"), DATEDIF(U64,TODAY(),"D")&lt;365*10),DATA!$D$48,IF(AND(365*10&lt;DATEDIF(U64,TODAY(),"D")),DATA!$D$49))))</f>
        <v>0</v>
      </c>
      <c r="AJ64" s="76">
        <f>_xlfn.IFNA(VLOOKUP(W64,DATA!$F$40:$G$85,2,0),10)</f>
        <v>10</v>
      </c>
      <c r="AK64" s="77">
        <f t="shared" ca="1" si="1"/>
        <v>10</v>
      </c>
      <c r="AL64" s="75" t="b">
        <f>IF(AND(S64=DATA!$D$40),DATA!$D$44/8,IF(AND(S64=DATA!$C$40),DATA!$C$44/8))</f>
        <v>0</v>
      </c>
      <c r="AM64" s="75" t="b">
        <f>IF(AND(T64=DATA!$D$40),DATA!$D$44/8,IF(AND(T64=DATA!$C$40),DATA!$C$44/8))</f>
        <v>0</v>
      </c>
      <c r="AN64" s="77">
        <f t="shared" ca="1" si="0"/>
        <v>10</v>
      </c>
      <c r="AO64" s="78" t="str">
        <f ca="1">IF(AND(AN64&gt;=DATA!$C$55),"A",IF(AND(DATA!$C$55&gt;AN64,AN64&gt;=DATA!$C$56),"B",IF(AND(DATA!$C$56&gt;AN64,AN64&gt;=DATA!$C$57),"C",IF(AND(AN64&lt;DATA!$C$57),"D"))))</f>
        <v>D</v>
      </c>
    </row>
    <row r="65" spans="1:41" x14ac:dyDescent="0.15">
      <c r="A65" s="20" t="s">
        <v>564</v>
      </c>
      <c r="B65" s="4" t="s">
        <v>472</v>
      </c>
      <c r="C65" s="18" t="s">
        <v>481</v>
      </c>
      <c r="D65" s="18" t="s">
        <v>474</v>
      </c>
      <c r="E65" s="18"/>
      <c r="F65" s="18"/>
      <c r="G65" s="18"/>
      <c r="H65" s="20" t="s">
        <v>313</v>
      </c>
      <c r="I65" s="20"/>
      <c r="J65" s="20"/>
      <c r="K65" s="20" t="s">
        <v>286</v>
      </c>
      <c r="L65" s="20" t="s">
        <v>476</v>
      </c>
      <c r="M65" s="18" t="s">
        <v>295</v>
      </c>
      <c r="N65" s="6" t="s">
        <v>19</v>
      </c>
      <c r="O65" s="6"/>
      <c r="P65" s="6"/>
      <c r="Q65" s="6"/>
      <c r="R65" s="11"/>
      <c r="S65" s="11"/>
      <c r="T65" s="20"/>
      <c r="U65" s="82"/>
      <c r="V65" s="20"/>
      <c r="W65" s="78"/>
      <c r="X65" s="62"/>
      <c r="Y65" s="6" t="s">
        <v>28</v>
      </c>
      <c r="Z65" s="28">
        <v>19</v>
      </c>
      <c r="AA65" s="24"/>
      <c r="AB65" s="24"/>
      <c r="AE65" s="74" t="b">
        <f>IF(AND(O65=DATA!$D$40),DATA!$D$41,IF(AND(O65=DATA!$C$40),DATA!$C$41))</f>
        <v>0</v>
      </c>
      <c r="AF65" s="74" t="b">
        <f>IF(AND(P65=DATA!$D$40),DATA!$D$42,IF(AND(P65=DATA!$C$40),DATA!$C$42))</f>
        <v>0</v>
      </c>
      <c r="AG65" s="74" t="b">
        <f>IF(AND(Q65=DATA!$D$40),DATA!$D$43,IF(AND(Q65=DATA!$C$40),DATA!$C$43))</f>
        <v>0</v>
      </c>
      <c r="AH65" s="75" t="b">
        <f>IF(AND(R65=DATA!$D$40),DATA!$D$44,IF(AND(R65=DATA!$C$40),DATA!$C$44))</f>
        <v>0</v>
      </c>
      <c r="AI65" s="76">
        <f ca="1">IF(AND(DATEDIF(U65,TODAY(),"D")&lt;365*3),DATA!$D$46,IF(AND(365*3&lt;=DATEDIF(U65,TODAY(),"D"), DATEDIF(U65,TODAY(),"D")&lt;365*5),DATA!$D$47,IF(AND(365*5&lt;=DATEDIF(U65,TODAY(),"D"), DATEDIF(U65,TODAY(),"D")&lt;365*10),DATA!$D$48,IF(AND(365*10&lt;DATEDIF(U65,TODAY(),"D")),DATA!$D$49))))</f>
        <v>0</v>
      </c>
      <c r="AJ65" s="76">
        <f>_xlfn.IFNA(VLOOKUP(W65,DATA!$F$40:$G$85,2,0),10)</f>
        <v>10</v>
      </c>
      <c r="AK65" s="77">
        <f t="shared" ca="1" si="1"/>
        <v>10</v>
      </c>
      <c r="AL65" s="75" t="b">
        <f>IF(AND(S65=DATA!$D$40),DATA!$D$44/8,IF(AND(S65=DATA!$C$40),DATA!$C$44/8))</f>
        <v>0</v>
      </c>
      <c r="AM65" s="75" t="b">
        <f>IF(AND(T65=DATA!$D$40),DATA!$D$44/8,IF(AND(T65=DATA!$C$40),DATA!$C$44/8))</f>
        <v>0</v>
      </c>
      <c r="AN65" s="77">
        <f t="shared" ca="1" si="0"/>
        <v>10</v>
      </c>
      <c r="AO65" s="78" t="str">
        <f ca="1">IF(AND(AN65&gt;=DATA!$C$55),"A",IF(AND(DATA!$C$55&gt;AN65,AN65&gt;=DATA!$C$56),"B",IF(AND(DATA!$C$56&gt;AN65,AN65&gt;=DATA!$C$57),"C",IF(AND(AN65&lt;DATA!$C$57),"D"))))</f>
        <v>D</v>
      </c>
    </row>
    <row r="66" spans="1:41" x14ac:dyDescent="0.15">
      <c r="A66" s="20" t="s">
        <v>565</v>
      </c>
      <c r="B66" s="4" t="s">
        <v>472</v>
      </c>
      <c r="C66" s="18" t="s">
        <v>481</v>
      </c>
      <c r="D66" s="18" t="s">
        <v>474</v>
      </c>
      <c r="E66" s="18"/>
      <c r="F66" s="18"/>
      <c r="G66" s="18"/>
      <c r="H66" s="20" t="s">
        <v>313</v>
      </c>
      <c r="I66" s="20"/>
      <c r="J66" s="20"/>
      <c r="K66" s="20" t="s">
        <v>286</v>
      </c>
      <c r="L66" s="20" t="s">
        <v>476</v>
      </c>
      <c r="M66" s="18" t="s">
        <v>295</v>
      </c>
      <c r="N66" s="6" t="s">
        <v>19</v>
      </c>
      <c r="O66" s="6"/>
      <c r="P66" s="6"/>
      <c r="Q66" s="6"/>
      <c r="R66" s="11"/>
      <c r="S66" s="11"/>
      <c r="T66" s="20"/>
      <c r="U66" s="82"/>
      <c r="V66" s="20"/>
      <c r="W66" s="78"/>
      <c r="X66" s="62"/>
      <c r="Y66" s="6" t="s">
        <v>28</v>
      </c>
      <c r="Z66" s="28">
        <v>1</v>
      </c>
      <c r="AA66" s="24"/>
      <c r="AB66" s="24"/>
      <c r="AE66" s="74" t="b">
        <f>IF(AND(O66=DATA!$D$40),DATA!$D$41,IF(AND(O66=DATA!$C$40),DATA!$C$41))</f>
        <v>0</v>
      </c>
      <c r="AF66" s="74" t="b">
        <f>IF(AND(P66=DATA!$D$40),DATA!$D$42,IF(AND(P66=DATA!$C$40),DATA!$C$42))</f>
        <v>0</v>
      </c>
      <c r="AG66" s="74" t="b">
        <f>IF(AND(Q66=DATA!$D$40),DATA!$D$43,IF(AND(Q66=DATA!$C$40),DATA!$C$43))</f>
        <v>0</v>
      </c>
      <c r="AH66" s="75" t="b">
        <f>IF(AND(R66=DATA!$D$40),DATA!$D$44,IF(AND(R66=DATA!$C$40),DATA!$C$44))</f>
        <v>0</v>
      </c>
      <c r="AI66" s="76">
        <f ca="1">IF(AND(DATEDIF(U66,TODAY(),"D")&lt;365*3),DATA!$D$46,IF(AND(365*3&lt;=DATEDIF(U66,TODAY(),"D"), DATEDIF(U66,TODAY(),"D")&lt;365*5),DATA!$D$47,IF(AND(365*5&lt;=DATEDIF(U66,TODAY(),"D"), DATEDIF(U66,TODAY(),"D")&lt;365*10),DATA!$D$48,IF(AND(365*10&lt;DATEDIF(U66,TODAY(),"D")),DATA!$D$49))))</f>
        <v>0</v>
      </c>
      <c r="AJ66" s="76">
        <f>_xlfn.IFNA(VLOOKUP(W66,DATA!$F$40:$G$85,2,0),10)</f>
        <v>10</v>
      </c>
      <c r="AK66" s="77">
        <f t="shared" ca="1" si="1"/>
        <v>10</v>
      </c>
      <c r="AL66" s="75" t="b">
        <f>IF(AND(S66=DATA!$D$40),DATA!$D$44/8,IF(AND(S66=DATA!$C$40),DATA!$C$44/8))</f>
        <v>0</v>
      </c>
      <c r="AM66" s="75" t="b">
        <f>IF(AND(T66=DATA!$D$40),DATA!$D$44/8,IF(AND(T66=DATA!$C$40),DATA!$C$44/8))</f>
        <v>0</v>
      </c>
      <c r="AN66" s="77">
        <f t="shared" ca="1" si="0"/>
        <v>10</v>
      </c>
      <c r="AO66" s="78" t="str">
        <f ca="1">IF(AND(AN66&gt;=DATA!$C$55),"A",IF(AND(DATA!$C$55&gt;AN66,AN66&gt;=DATA!$C$56),"B",IF(AND(DATA!$C$56&gt;AN66,AN66&gt;=DATA!$C$57),"C",IF(AND(AN66&lt;DATA!$C$57),"D"))))</f>
        <v>D</v>
      </c>
    </row>
    <row r="67" spans="1:41" x14ac:dyDescent="0.15">
      <c r="A67" s="20" t="s">
        <v>565</v>
      </c>
      <c r="B67" s="4" t="s">
        <v>472</v>
      </c>
      <c r="C67" s="5" t="s">
        <v>481</v>
      </c>
      <c r="D67" s="18" t="s">
        <v>474</v>
      </c>
      <c r="E67" s="18"/>
      <c r="F67" s="18"/>
      <c r="G67" s="18"/>
      <c r="H67" s="6" t="s">
        <v>313</v>
      </c>
      <c r="I67" s="6"/>
      <c r="J67" s="6"/>
      <c r="K67" s="6" t="s">
        <v>301</v>
      </c>
      <c r="L67" s="6" t="s">
        <v>476</v>
      </c>
      <c r="M67" s="5" t="s">
        <v>288</v>
      </c>
      <c r="N67" s="6" t="s">
        <v>19</v>
      </c>
      <c r="O67" s="6"/>
      <c r="P67" s="6"/>
      <c r="Q67" s="6"/>
      <c r="R67" s="11"/>
      <c r="S67" s="11"/>
      <c r="T67" s="20"/>
      <c r="U67" s="82"/>
      <c r="V67" s="20"/>
      <c r="W67" s="78"/>
      <c r="X67" s="62"/>
      <c r="Y67" s="6" t="s">
        <v>28</v>
      </c>
      <c r="Z67" s="16">
        <v>3</v>
      </c>
      <c r="AA67" s="24"/>
      <c r="AB67" s="24"/>
      <c r="AE67" s="74" t="b">
        <f>IF(AND(O67=DATA!$D$40),DATA!$D$41,IF(AND(O67=DATA!$C$40),DATA!$C$41))</f>
        <v>0</v>
      </c>
      <c r="AF67" s="74" t="b">
        <f>IF(AND(P67=DATA!$D$40),DATA!$D$42,IF(AND(P67=DATA!$C$40),DATA!$C$42))</f>
        <v>0</v>
      </c>
      <c r="AG67" s="74" t="b">
        <f>IF(AND(Q67=DATA!$D$40),DATA!$D$43,IF(AND(Q67=DATA!$C$40),DATA!$C$43))</f>
        <v>0</v>
      </c>
      <c r="AH67" s="75" t="b">
        <f>IF(AND(R67=DATA!$D$40),DATA!$D$44,IF(AND(R67=DATA!$C$40),DATA!$C$44))</f>
        <v>0</v>
      </c>
      <c r="AI67" s="76">
        <f ca="1">IF(AND(DATEDIF(U67,TODAY(),"D")&lt;365*3),DATA!$D$46,IF(AND(365*3&lt;=DATEDIF(U67,TODAY(),"D"), DATEDIF(U67,TODAY(),"D")&lt;365*5),DATA!$D$47,IF(AND(365*5&lt;=DATEDIF(U67,TODAY(),"D"), DATEDIF(U67,TODAY(),"D")&lt;365*10),DATA!$D$48,IF(AND(365*10&lt;DATEDIF(U67,TODAY(),"D")),DATA!$D$49))))</f>
        <v>0</v>
      </c>
      <c r="AJ67" s="76">
        <f>_xlfn.IFNA(VLOOKUP(W67,DATA!$F$40:$G$85,2,0),10)</f>
        <v>10</v>
      </c>
      <c r="AK67" s="77">
        <f t="shared" ca="1" si="1"/>
        <v>10</v>
      </c>
      <c r="AL67" s="75" t="b">
        <f>IF(AND(S67=DATA!$D$40),DATA!$D$44/8,IF(AND(S67=DATA!$C$40),DATA!$C$44/8))</f>
        <v>0</v>
      </c>
      <c r="AM67" s="75" t="b">
        <f>IF(AND(T67=DATA!$D$40),DATA!$D$44/8,IF(AND(T67=DATA!$C$40),DATA!$C$44/8))</f>
        <v>0</v>
      </c>
      <c r="AN67" s="77">
        <f t="shared" ref="AN67:AN130" ca="1" si="2">IF(AND(AK67+AL67+AM67&lt;=100),(AK67+AL67+AM67),IF(AND(AK67+AL67+AM67&gt;100),100))</f>
        <v>10</v>
      </c>
      <c r="AO67" s="78" t="str">
        <f ca="1">IF(AND(AN67&gt;=DATA!$C$55),"A",IF(AND(DATA!$C$55&gt;AN67,AN67&gt;=DATA!$C$56),"B",IF(AND(DATA!$C$56&gt;AN67,AN67&gt;=DATA!$C$57),"C",IF(AND(AN67&lt;DATA!$C$57),"D"))))</f>
        <v>D</v>
      </c>
    </row>
    <row r="68" spans="1:41" x14ac:dyDescent="0.15">
      <c r="A68" s="20" t="s">
        <v>565</v>
      </c>
      <c r="B68" s="4" t="s">
        <v>472</v>
      </c>
      <c r="C68" s="5" t="s">
        <v>481</v>
      </c>
      <c r="D68" s="18" t="s">
        <v>474</v>
      </c>
      <c r="E68" s="18"/>
      <c r="F68" s="18"/>
      <c r="G68" s="18"/>
      <c r="H68" s="6" t="s">
        <v>313</v>
      </c>
      <c r="I68" s="6"/>
      <c r="J68" s="6"/>
      <c r="K68" s="6" t="s">
        <v>301</v>
      </c>
      <c r="L68" s="6" t="s">
        <v>476</v>
      </c>
      <c r="M68" s="5" t="s">
        <v>288</v>
      </c>
      <c r="N68" s="6" t="s">
        <v>19</v>
      </c>
      <c r="O68" s="6"/>
      <c r="P68" s="6"/>
      <c r="Q68" s="6"/>
      <c r="R68" s="11"/>
      <c r="S68" s="11"/>
      <c r="T68" s="20"/>
      <c r="U68" s="82"/>
      <c r="V68" s="20"/>
      <c r="W68" s="78"/>
      <c r="X68" s="62"/>
      <c r="Y68" s="6" t="s">
        <v>28</v>
      </c>
      <c r="Z68" s="16">
        <v>6</v>
      </c>
      <c r="AA68" s="24"/>
      <c r="AB68" s="24"/>
      <c r="AE68" s="74" t="b">
        <f>IF(AND(O68=DATA!$D$40),DATA!$D$41,IF(AND(O68=DATA!$C$40),DATA!$C$41))</f>
        <v>0</v>
      </c>
      <c r="AF68" s="74" t="b">
        <f>IF(AND(P68=DATA!$D$40),DATA!$D$42,IF(AND(P68=DATA!$C$40),DATA!$C$42))</f>
        <v>0</v>
      </c>
      <c r="AG68" s="74" t="b">
        <f>IF(AND(Q68=DATA!$D$40),DATA!$D$43,IF(AND(Q68=DATA!$C$40),DATA!$C$43))</f>
        <v>0</v>
      </c>
      <c r="AH68" s="75" t="b">
        <f>IF(AND(R68=DATA!$D$40),DATA!$D$44,IF(AND(R68=DATA!$C$40),DATA!$C$44))</f>
        <v>0</v>
      </c>
      <c r="AI68" s="76">
        <f ca="1">IF(AND(DATEDIF(U68,TODAY(),"D")&lt;365*3),DATA!$D$46,IF(AND(365*3&lt;=DATEDIF(U68,TODAY(),"D"), DATEDIF(U68,TODAY(),"D")&lt;365*5),DATA!$D$47,IF(AND(365*5&lt;=DATEDIF(U68,TODAY(),"D"), DATEDIF(U68,TODAY(),"D")&lt;365*10),DATA!$D$48,IF(AND(365*10&lt;DATEDIF(U68,TODAY(),"D")),DATA!$D$49))))</f>
        <v>0</v>
      </c>
      <c r="AJ68" s="76">
        <f>_xlfn.IFNA(VLOOKUP(W68,DATA!$F$40:$G$85,2,0),10)</f>
        <v>10</v>
      </c>
      <c r="AK68" s="77">
        <f t="shared" ca="1" si="1"/>
        <v>10</v>
      </c>
      <c r="AL68" s="75" t="b">
        <f>IF(AND(S68=DATA!$D$40),DATA!$D$44/8,IF(AND(S68=DATA!$C$40),DATA!$C$44/8))</f>
        <v>0</v>
      </c>
      <c r="AM68" s="75" t="b">
        <f>IF(AND(T68=DATA!$D$40),DATA!$D$44/8,IF(AND(T68=DATA!$C$40),DATA!$C$44/8))</f>
        <v>0</v>
      </c>
      <c r="AN68" s="77">
        <f t="shared" ca="1" si="2"/>
        <v>10</v>
      </c>
      <c r="AO68" s="78" t="str">
        <f ca="1">IF(AND(AN68&gt;=DATA!$C$55),"A",IF(AND(DATA!$C$55&gt;AN68,AN68&gt;=DATA!$C$56),"B",IF(AND(DATA!$C$56&gt;AN68,AN68&gt;=DATA!$C$57),"C",IF(AND(AN68&lt;DATA!$C$57),"D"))))</f>
        <v>D</v>
      </c>
    </row>
    <row r="69" spans="1:41" x14ac:dyDescent="0.15">
      <c r="A69" s="20" t="s">
        <v>565</v>
      </c>
      <c r="B69" s="4" t="s">
        <v>472</v>
      </c>
      <c r="C69" s="18" t="s">
        <v>481</v>
      </c>
      <c r="D69" s="18" t="s">
        <v>474</v>
      </c>
      <c r="E69" s="18"/>
      <c r="F69" s="18"/>
      <c r="G69" s="18"/>
      <c r="H69" s="20" t="s">
        <v>313</v>
      </c>
      <c r="I69" s="20"/>
      <c r="J69" s="20"/>
      <c r="K69" s="20" t="s">
        <v>301</v>
      </c>
      <c r="L69" s="20" t="s">
        <v>476</v>
      </c>
      <c r="M69" s="18" t="s">
        <v>299</v>
      </c>
      <c r="N69" s="6" t="s">
        <v>19</v>
      </c>
      <c r="O69" s="6"/>
      <c r="P69" s="6"/>
      <c r="Q69" s="6"/>
      <c r="R69" s="11"/>
      <c r="S69" s="11"/>
      <c r="T69" s="20"/>
      <c r="U69" s="82"/>
      <c r="V69" s="20"/>
      <c r="W69" s="78"/>
      <c r="X69" s="62"/>
      <c r="Y69" s="6" t="s">
        <v>28</v>
      </c>
      <c r="Z69" s="28">
        <v>1</v>
      </c>
      <c r="AA69" s="24"/>
      <c r="AB69" s="24"/>
      <c r="AE69" s="74" t="b">
        <f>IF(AND(O69=DATA!$D$40),DATA!$D$41,IF(AND(O69=DATA!$C$40),DATA!$C$41))</f>
        <v>0</v>
      </c>
      <c r="AF69" s="74" t="b">
        <f>IF(AND(P69=DATA!$D$40),DATA!$D$42,IF(AND(P69=DATA!$C$40),DATA!$C$42))</f>
        <v>0</v>
      </c>
      <c r="AG69" s="74" t="b">
        <f>IF(AND(Q69=DATA!$D$40),DATA!$D$43,IF(AND(Q69=DATA!$C$40),DATA!$C$43))</f>
        <v>0</v>
      </c>
      <c r="AH69" s="75" t="b">
        <f>IF(AND(R69=DATA!$D$40),DATA!$D$44,IF(AND(R69=DATA!$C$40),DATA!$C$44))</f>
        <v>0</v>
      </c>
      <c r="AI69" s="76">
        <f ca="1">IF(AND(DATEDIF(U69,TODAY(),"D")&lt;365*3),DATA!$D$46,IF(AND(365*3&lt;=DATEDIF(U69,TODAY(),"D"), DATEDIF(U69,TODAY(),"D")&lt;365*5),DATA!$D$47,IF(AND(365*5&lt;=DATEDIF(U69,TODAY(),"D"), DATEDIF(U69,TODAY(),"D")&lt;365*10),DATA!$D$48,IF(AND(365*10&lt;DATEDIF(U69,TODAY(),"D")),DATA!$D$49))))</f>
        <v>0</v>
      </c>
      <c r="AJ69" s="76">
        <f>_xlfn.IFNA(VLOOKUP(W69,DATA!$F$40:$G$85,2,0),10)</f>
        <v>10</v>
      </c>
      <c r="AK69" s="77">
        <f t="shared" ca="1" si="1"/>
        <v>10</v>
      </c>
      <c r="AL69" s="75" t="b">
        <f>IF(AND(S69=DATA!$D$40),DATA!$D$44/8,IF(AND(S69=DATA!$C$40),DATA!$C$44/8))</f>
        <v>0</v>
      </c>
      <c r="AM69" s="75" t="b">
        <f>IF(AND(T69=DATA!$D$40),DATA!$D$44/8,IF(AND(T69=DATA!$C$40),DATA!$C$44/8))</f>
        <v>0</v>
      </c>
      <c r="AN69" s="77">
        <f t="shared" ca="1" si="2"/>
        <v>10</v>
      </c>
      <c r="AO69" s="78" t="str">
        <f ca="1">IF(AND(AN69&gt;=DATA!$C$55),"A",IF(AND(DATA!$C$55&gt;AN69,AN69&gt;=DATA!$C$56),"B",IF(AND(DATA!$C$56&gt;AN69,AN69&gt;=DATA!$C$57),"C",IF(AND(AN69&lt;DATA!$C$57),"D"))))</f>
        <v>D</v>
      </c>
    </row>
    <row r="70" spans="1:41" x14ac:dyDescent="0.15">
      <c r="A70" s="20" t="s">
        <v>565</v>
      </c>
      <c r="B70" s="4" t="s">
        <v>472</v>
      </c>
      <c r="C70" s="18" t="s">
        <v>481</v>
      </c>
      <c r="D70" s="18" t="s">
        <v>474</v>
      </c>
      <c r="E70" s="18"/>
      <c r="F70" s="18"/>
      <c r="G70" s="18"/>
      <c r="H70" s="20" t="s">
        <v>313</v>
      </c>
      <c r="I70" s="20"/>
      <c r="J70" s="20"/>
      <c r="K70" s="20" t="s">
        <v>301</v>
      </c>
      <c r="L70" s="20" t="s">
        <v>476</v>
      </c>
      <c r="M70" s="18" t="s">
        <v>295</v>
      </c>
      <c r="N70" s="6" t="s">
        <v>19</v>
      </c>
      <c r="O70" s="6"/>
      <c r="P70" s="6"/>
      <c r="Q70" s="6"/>
      <c r="R70" s="11"/>
      <c r="S70" s="11"/>
      <c r="T70" s="20"/>
      <c r="U70" s="82"/>
      <c r="V70" s="20"/>
      <c r="W70" s="78"/>
      <c r="X70" s="62"/>
      <c r="Y70" s="6" t="s">
        <v>28</v>
      </c>
      <c r="Z70" s="28">
        <v>3</v>
      </c>
      <c r="AA70" s="24"/>
      <c r="AB70" s="24"/>
      <c r="AE70" s="74" t="b">
        <f>IF(AND(O70=DATA!$D$40),DATA!$D$41,IF(AND(O70=DATA!$C$40),DATA!$C$41))</f>
        <v>0</v>
      </c>
      <c r="AF70" s="74" t="b">
        <f>IF(AND(P70=DATA!$D$40),DATA!$D$42,IF(AND(P70=DATA!$C$40),DATA!$C$42))</f>
        <v>0</v>
      </c>
      <c r="AG70" s="74" t="b">
        <f>IF(AND(Q70=DATA!$D$40),DATA!$D$43,IF(AND(Q70=DATA!$C$40),DATA!$C$43))</f>
        <v>0</v>
      </c>
      <c r="AH70" s="75" t="b">
        <f>IF(AND(R70=DATA!$D$40),DATA!$D$44,IF(AND(R70=DATA!$C$40),DATA!$C$44))</f>
        <v>0</v>
      </c>
      <c r="AI70" s="76">
        <f ca="1">IF(AND(DATEDIF(U70,TODAY(),"D")&lt;365*3),DATA!$D$46,IF(AND(365*3&lt;=DATEDIF(U70,TODAY(),"D"), DATEDIF(U70,TODAY(),"D")&lt;365*5),DATA!$D$47,IF(AND(365*5&lt;=DATEDIF(U70,TODAY(),"D"), DATEDIF(U70,TODAY(),"D")&lt;365*10),DATA!$D$48,IF(AND(365*10&lt;DATEDIF(U70,TODAY(),"D")),DATA!$D$49))))</f>
        <v>0</v>
      </c>
      <c r="AJ70" s="76">
        <f>_xlfn.IFNA(VLOOKUP(W70,DATA!$F$40:$G$85,2,0),10)</f>
        <v>10</v>
      </c>
      <c r="AK70" s="77">
        <f t="shared" ca="1" si="1"/>
        <v>10</v>
      </c>
      <c r="AL70" s="75" t="b">
        <f>IF(AND(S70=DATA!$D$40),DATA!$D$44/8,IF(AND(S70=DATA!$C$40),DATA!$C$44/8))</f>
        <v>0</v>
      </c>
      <c r="AM70" s="75" t="b">
        <f>IF(AND(T70=DATA!$D$40),DATA!$D$44/8,IF(AND(T70=DATA!$C$40),DATA!$C$44/8))</f>
        <v>0</v>
      </c>
      <c r="AN70" s="77">
        <f t="shared" ca="1" si="2"/>
        <v>10</v>
      </c>
      <c r="AO70" s="78" t="str">
        <f ca="1">IF(AND(AN70&gt;=DATA!$C$55),"A",IF(AND(DATA!$C$55&gt;AN70,AN70&gt;=DATA!$C$56),"B",IF(AND(DATA!$C$56&gt;AN70,AN70&gt;=DATA!$C$57),"C",IF(AND(AN70&lt;DATA!$C$57),"D"))))</f>
        <v>D</v>
      </c>
    </row>
    <row r="71" spans="1:41" x14ac:dyDescent="0.15">
      <c r="A71" s="20" t="s">
        <v>564</v>
      </c>
      <c r="B71" s="4" t="s">
        <v>472</v>
      </c>
      <c r="C71" s="18" t="s">
        <v>481</v>
      </c>
      <c r="D71" s="18" t="s">
        <v>474</v>
      </c>
      <c r="E71" s="18"/>
      <c r="F71" s="18"/>
      <c r="G71" s="18"/>
      <c r="H71" s="20" t="s">
        <v>313</v>
      </c>
      <c r="I71" s="20"/>
      <c r="J71" s="20"/>
      <c r="K71" s="20" t="s">
        <v>301</v>
      </c>
      <c r="L71" s="20" t="s">
        <v>476</v>
      </c>
      <c r="M71" s="18" t="s">
        <v>295</v>
      </c>
      <c r="N71" s="6" t="s">
        <v>19</v>
      </c>
      <c r="O71" s="6"/>
      <c r="P71" s="6"/>
      <c r="Q71" s="6"/>
      <c r="R71" s="11"/>
      <c r="S71" s="11"/>
      <c r="T71" s="20"/>
      <c r="U71" s="82"/>
      <c r="V71" s="20"/>
      <c r="W71" s="78"/>
      <c r="X71" s="62"/>
      <c r="Y71" s="6" t="s">
        <v>28</v>
      </c>
      <c r="Z71" s="28">
        <v>1</v>
      </c>
      <c r="AA71" s="24"/>
      <c r="AB71" s="24"/>
      <c r="AE71" s="74" t="b">
        <f>IF(AND(O71=DATA!$D$40),DATA!$D$41,IF(AND(O71=DATA!$C$40),DATA!$C$41))</f>
        <v>0</v>
      </c>
      <c r="AF71" s="74" t="b">
        <f>IF(AND(P71=DATA!$D$40),DATA!$D$42,IF(AND(P71=DATA!$C$40),DATA!$C$42))</f>
        <v>0</v>
      </c>
      <c r="AG71" s="74" t="b">
        <f>IF(AND(Q71=DATA!$D$40),DATA!$D$43,IF(AND(Q71=DATA!$C$40),DATA!$C$43))</f>
        <v>0</v>
      </c>
      <c r="AH71" s="75" t="b">
        <f>IF(AND(R71=DATA!$D$40),DATA!$D$44,IF(AND(R71=DATA!$C$40),DATA!$C$44))</f>
        <v>0</v>
      </c>
      <c r="AI71" s="76">
        <f ca="1">IF(AND(DATEDIF(U71,TODAY(),"D")&lt;365*3),DATA!$D$46,IF(AND(365*3&lt;=DATEDIF(U71,TODAY(),"D"), DATEDIF(U71,TODAY(),"D")&lt;365*5),DATA!$D$47,IF(AND(365*5&lt;=DATEDIF(U71,TODAY(),"D"), DATEDIF(U71,TODAY(),"D")&lt;365*10),DATA!$D$48,IF(AND(365*10&lt;DATEDIF(U71,TODAY(),"D")),DATA!$D$49))))</f>
        <v>0</v>
      </c>
      <c r="AJ71" s="76">
        <f>_xlfn.IFNA(VLOOKUP(W71,DATA!$F$40:$G$85,2,0),10)</f>
        <v>10</v>
      </c>
      <c r="AK71" s="77">
        <f t="shared" ref="AK71:AK134" ca="1" si="3">SUM(AE71:AJ71)</f>
        <v>10</v>
      </c>
      <c r="AL71" s="75" t="b">
        <f>IF(AND(S71=DATA!$D$40),DATA!$D$44/8,IF(AND(S71=DATA!$C$40),DATA!$C$44/8))</f>
        <v>0</v>
      </c>
      <c r="AM71" s="75" t="b">
        <f>IF(AND(T71=DATA!$D$40),DATA!$D$44/8,IF(AND(T71=DATA!$C$40),DATA!$C$44/8))</f>
        <v>0</v>
      </c>
      <c r="AN71" s="77">
        <f t="shared" ca="1" si="2"/>
        <v>10</v>
      </c>
      <c r="AO71" s="78" t="str">
        <f ca="1">IF(AND(AN71&gt;=DATA!$C$55),"A",IF(AND(DATA!$C$55&gt;AN71,AN71&gt;=DATA!$C$56),"B",IF(AND(DATA!$C$56&gt;AN71,AN71&gt;=DATA!$C$57),"C",IF(AND(AN71&lt;DATA!$C$57),"D"))))</f>
        <v>D</v>
      </c>
    </row>
    <row r="72" spans="1:41" x14ac:dyDescent="0.15">
      <c r="A72" s="20" t="s">
        <v>565</v>
      </c>
      <c r="B72" s="4" t="s">
        <v>472</v>
      </c>
      <c r="C72" s="18" t="s">
        <v>481</v>
      </c>
      <c r="D72" s="18" t="s">
        <v>474</v>
      </c>
      <c r="E72" s="18"/>
      <c r="F72" s="18"/>
      <c r="G72" s="18"/>
      <c r="H72" s="20" t="s">
        <v>313</v>
      </c>
      <c r="I72" s="20"/>
      <c r="J72" s="20"/>
      <c r="K72" s="20" t="s">
        <v>301</v>
      </c>
      <c r="L72" s="20" t="s">
        <v>476</v>
      </c>
      <c r="M72" s="18" t="s">
        <v>295</v>
      </c>
      <c r="N72" s="6" t="s">
        <v>19</v>
      </c>
      <c r="O72" s="6"/>
      <c r="P72" s="6"/>
      <c r="Q72" s="6"/>
      <c r="R72" s="11"/>
      <c r="S72" s="11"/>
      <c r="T72" s="20"/>
      <c r="U72" s="82"/>
      <c r="V72" s="20"/>
      <c r="W72" s="78"/>
      <c r="X72" s="62"/>
      <c r="Y72" s="6" t="s">
        <v>28</v>
      </c>
      <c r="Z72" s="28">
        <v>20</v>
      </c>
      <c r="AA72" s="24"/>
      <c r="AB72" s="24"/>
      <c r="AE72" s="74" t="b">
        <f>IF(AND(O72=DATA!$D$40),DATA!$D$41,IF(AND(O72=DATA!$C$40),DATA!$C$41))</f>
        <v>0</v>
      </c>
      <c r="AF72" s="74" t="b">
        <f>IF(AND(P72=DATA!$D$40),DATA!$D$42,IF(AND(P72=DATA!$C$40),DATA!$C$42))</f>
        <v>0</v>
      </c>
      <c r="AG72" s="74" t="b">
        <f>IF(AND(Q72=DATA!$D$40),DATA!$D$43,IF(AND(Q72=DATA!$C$40),DATA!$C$43))</f>
        <v>0</v>
      </c>
      <c r="AH72" s="75" t="b">
        <f>IF(AND(R72=DATA!$D$40),DATA!$D$44,IF(AND(R72=DATA!$C$40),DATA!$C$44))</f>
        <v>0</v>
      </c>
      <c r="AI72" s="76">
        <f ca="1">IF(AND(DATEDIF(U72,TODAY(),"D")&lt;365*3),DATA!$D$46,IF(AND(365*3&lt;=DATEDIF(U72,TODAY(),"D"), DATEDIF(U72,TODAY(),"D")&lt;365*5),DATA!$D$47,IF(AND(365*5&lt;=DATEDIF(U72,TODAY(),"D"), DATEDIF(U72,TODAY(),"D")&lt;365*10),DATA!$D$48,IF(AND(365*10&lt;DATEDIF(U72,TODAY(),"D")),DATA!$D$49))))</f>
        <v>0</v>
      </c>
      <c r="AJ72" s="76">
        <f>_xlfn.IFNA(VLOOKUP(W72,DATA!$F$40:$G$85,2,0),10)</f>
        <v>10</v>
      </c>
      <c r="AK72" s="77">
        <f t="shared" ca="1" si="3"/>
        <v>10</v>
      </c>
      <c r="AL72" s="75" t="b">
        <f>IF(AND(S72=DATA!$D$40),DATA!$D$44/8,IF(AND(S72=DATA!$C$40),DATA!$C$44/8))</f>
        <v>0</v>
      </c>
      <c r="AM72" s="75" t="b">
        <f>IF(AND(T72=DATA!$D$40),DATA!$D$44/8,IF(AND(T72=DATA!$C$40),DATA!$C$44/8))</f>
        <v>0</v>
      </c>
      <c r="AN72" s="77">
        <f t="shared" ca="1" si="2"/>
        <v>10</v>
      </c>
      <c r="AO72" s="78" t="str">
        <f ca="1">IF(AND(AN72&gt;=DATA!$C$55),"A",IF(AND(DATA!$C$55&gt;AN72,AN72&gt;=DATA!$C$56),"B",IF(AND(DATA!$C$56&gt;AN72,AN72&gt;=DATA!$C$57),"C",IF(AND(AN72&lt;DATA!$C$57),"D"))))</f>
        <v>D</v>
      </c>
    </row>
    <row r="73" spans="1:41" x14ac:dyDescent="0.15">
      <c r="A73" s="20" t="s">
        <v>565</v>
      </c>
      <c r="B73" s="4" t="s">
        <v>472</v>
      </c>
      <c r="C73" s="18" t="s">
        <v>481</v>
      </c>
      <c r="D73" s="18" t="s">
        <v>474</v>
      </c>
      <c r="E73" s="18"/>
      <c r="F73" s="18"/>
      <c r="G73" s="18"/>
      <c r="H73" s="20" t="s">
        <v>313</v>
      </c>
      <c r="I73" s="20"/>
      <c r="J73" s="20"/>
      <c r="K73" s="20" t="s">
        <v>297</v>
      </c>
      <c r="L73" s="20" t="s">
        <v>476</v>
      </c>
      <c r="M73" s="18" t="s">
        <v>295</v>
      </c>
      <c r="N73" s="6" t="s">
        <v>19</v>
      </c>
      <c r="O73" s="6"/>
      <c r="P73" s="6"/>
      <c r="Q73" s="6"/>
      <c r="R73" s="11"/>
      <c r="S73" s="11"/>
      <c r="T73" s="20"/>
      <c r="U73" s="82"/>
      <c r="V73" s="20"/>
      <c r="W73" s="78"/>
      <c r="X73" s="62"/>
      <c r="Y73" s="6" t="s">
        <v>28</v>
      </c>
      <c r="Z73" s="28">
        <v>1</v>
      </c>
      <c r="AA73" s="24"/>
      <c r="AB73" s="24"/>
      <c r="AE73" s="74" t="b">
        <f>IF(AND(O73=DATA!$D$40),DATA!$D$41,IF(AND(O73=DATA!$C$40),DATA!$C$41))</f>
        <v>0</v>
      </c>
      <c r="AF73" s="74" t="b">
        <f>IF(AND(P73=DATA!$D$40),DATA!$D$42,IF(AND(P73=DATA!$C$40),DATA!$C$42))</f>
        <v>0</v>
      </c>
      <c r="AG73" s="74" t="b">
        <f>IF(AND(Q73=DATA!$D$40),DATA!$D$43,IF(AND(Q73=DATA!$C$40),DATA!$C$43))</f>
        <v>0</v>
      </c>
      <c r="AH73" s="75" t="b">
        <f>IF(AND(R73=DATA!$D$40),DATA!$D$44,IF(AND(R73=DATA!$C$40),DATA!$C$44))</f>
        <v>0</v>
      </c>
      <c r="AI73" s="76">
        <f ca="1">IF(AND(DATEDIF(U73,TODAY(),"D")&lt;365*3),DATA!$D$46,IF(AND(365*3&lt;=DATEDIF(U73,TODAY(),"D"), DATEDIF(U73,TODAY(),"D")&lt;365*5),DATA!$D$47,IF(AND(365*5&lt;=DATEDIF(U73,TODAY(),"D"), DATEDIF(U73,TODAY(),"D")&lt;365*10),DATA!$D$48,IF(AND(365*10&lt;DATEDIF(U73,TODAY(),"D")),DATA!$D$49))))</f>
        <v>0</v>
      </c>
      <c r="AJ73" s="76">
        <f>_xlfn.IFNA(VLOOKUP(W73,DATA!$F$40:$G$85,2,0),10)</f>
        <v>10</v>
      </c>
      <c r="AK73" s="77">
        <f t="shared" ca="1" si="3"/>
        <v>10</v>
      </c>
      <c r="AL73" s="75" t="b">
        <f>IF(AND(S73=DATA!$D$40),DATA!$D$44/8,IF(AND(S73=DATA!$C$40),DATA!$C$44/8))</f>
        <v>0</v>
      </c>
      <c r="AM73" s="75" t="b">
        <f>IF(AND(T73=DATA!$D$40),DATA!$D$44/8,IF(AND(T73=DATA!$C$40),DATA!$C$44/8))</f>
        <v>0</v>
      </c>
      <c r="AN73" s="77">
        <f t="shared" ca="1" si="2"/>
        <v>10</v>
      </c>
      <c r="AO73" s="78" t="str">
        <f ca="1">IF(AND(AN73&gt;=DATA!$C$55),"A",IF(AND(DATA!$C$55&gt;AN73,AN73&gt;=DATA!$C$56),"B",IF(AND(DATA!$C$56&gt;AN73,AN73&gt;=DATA!$C$57),"C",IF(AND(AN73&lt;DATA!$C$57),"D"))))</f>
        <v>D</v>
      </c>
    </row>
    <row r="74" spans="1:41" x14ac:dyDescent="0.15">
      <c r="A74" s="20" t="s">
        <v>565</v>
      </c>
      <c r="B74" s="4" t="s">
        <v>472</v>
      </c>
      <c r="C74" s="18" t="s">
        <v>481</v>
      </c>
      <c r="D74" s="18" t="s">
        <v>474</v>
      </c>
      <c r="E74" s="18"/>
      <c r="F74" s="18"/>
      <c r="G74" s="18"/>
      <c r="H74" s="20" t="s">
        <v>313</v>
      </c>
      <c r="I74" s="20"/>
      <c r="J74" s="20"/>
      <c r="K74" s="20" t="s">
        <v>290</v>
      </c>
      <c r="L74" s="20" t="s">
        <v>465</v>
      </c>
      <c r="M74" s="18" t="s">
        <v>295</v>
      </c>
      <c r="N74" s="6" t="s">
        <v>19</v>
      </c>
      <c r="O74" s="6"/>
      <c r="P74" s="6"/>
      <c r="Q74" s="6"/>
      <c r="R74" s="11"/>
      <c r="S74" s="11"/>
      <c r="T74" s="20"/>
      <c r="U74" s="82"/>
      <c r="V74" s="20"/>
      <c r="W74" s="78"/>
      <c r="X74" s="62"/>
      <c r="Y74" s="6" t="s">
        <v>28</v>
      </c>
      <c r="Z74" s="28">
        <v>1</v>
      </c>
      <c r="AA74" s="24"/>
      <c r="AB74" s="24"/>
      <c r="AE74" s="74" t="b">
        <f>IF(AND(O74=DATA!$D$40),DATA!$D$41,IF(AND(O74=DATA!$C$40),DATA!$C$41))</f>
        <v>0</v>
      </c>
      <c r="AF74" s="74" t="b">
        <f>IF(AND(P74=DATA!$D$40),DATA!$D$42,IF(AND(P74=DATA!$C$40),DATA!$C$42))</f>
        <v>0</v>
      </c>
      <c r="AG74" s="74" t="b">
        <f>IF(AND(Q74=DATA!$D$40),DATA!$D$43,IF(AND(Q74=DATA!$C$40),DATA!$C$43))</f>
        <v>0</v>
      </c>
      <c r="AH74" s="75" t="b">
        <f>IF(AND(R74=DATA!$D$40),DATA!$D$44,IF(AND(R74=DATA!$C$40),DATA!$C$44))</f>
        <v>0</v>
      </c>
      <c r="AI74" s="76">
        <f ca="1">IF(AND(DATEDIF(U74,TODAY(),"D")&lt;365*3),DATA!$D$46,IF(AND(365*3&lt;=DATEDIF(U74,TODAY(),"D"), DATEDIF(U74,TODAY(),"D")&lt;365*5),DATA!$D$47,IF(AND(365*5&lt;=DATEDIF(U74,TODAY(),"D"), DATEDIF(U74,TODAY(),"D")&lt;365*10),DATA!$D$48,IF(AND(365*10&lt;DATEDIF(U74,TODAY(),"D")),DATA!$D$49))))</f>
        <v>0</v>
      </c>
      <c r="AJ74" s="76">
        <f>_xlfn.IFNA(VLOOKUP(W74,DATA!$F$40:$G$85,2,0),10)</f>
        <v>10</v>
      </c>
      <c r="AK74" s="77">
        <f t="shared" ca="1" si="3"/>
        <v>10</v>
      </c>
      <c r="AL74" s="75" t="b">
        <f>IF(AND(S74=DATA!$D$40),DATA!$D$44/8,IF(AND(S74=DATA!$C$40),DATA!$C$44/8))</f>
        <v>0</v>
      </c>
      <c r="AM74" s="75" t="b">
        <f>IF(AND(T74=DATA!$D$40),DATA!$D$44/8,IF(AND(T74=DATA!$C$40),DATA!$C$44/8))</f>
        <v>0</v>
      </c>
      <c r="AN74" s="77">
        <f t="shared" ca="1" si="2"/>
        <v>10</v>
      </c>
      <c r="AO74" s="78" t="str">
        <f ca="1">IF(AND(AN74&gt;=DATA!$C$55),"A",IF(AND(DATA!$C$55&gt;AN74,AN74&gt;=DATA!$C$56),"B",IF(AND(DATA!$C$56&gt;AN74,AN74&gt;=DATA!$C$57),"C",IF(AND(AN74&lt;DATA!$C$57),"D"))))</f>
        <v>D</v>
      </c>
    </row>
    <row r="75" spans="1:41" x14ac:dyDescent="0.15">
      <c r="A75" s="20" t="s">
        <v>565</v>
      </c>
      <c r="B75" s="4" t="s">
        <v>472</v>
      </c>
      <c r="C75" s="18" t="s">
        <v>481</v>
      </c>
      <c r="D75" s="18" t="s">
        <v>474</v>
      </c>
      <c r="E75" s="18"/>
      <c r="F75" s="18"/>
      <c r="G75" s="18"/>
      <c r="H75" s="20" t="s">
        <v>466</v>
      </c>
      <c r="I75" s="20"/>
      <c r="J75" s="20"/>
      <c r="K75" s="20" t="s">
        <v>303</v>
      </c>
      <c r="L75" s="20" t="s">
        <v>476</v>
      </c>
      <c r="M75" s="18" t="s">
        <v>295</v>
      </c>
      <c r="N75" s="6" t="s">
        <v>19</v>
      </c>
      <c r="O75" s="6"/>
      <c r="P75" s="6"/>
      <c r="Q75" s="6"/>
      <c r="R75" s="11"/>
      <c r="S75" s="11"/>
      <c r="T75" s="20"/>
      <c r="U75" s="82"/>
      <c r="V75" s="20"/>
      <c r="W75" s="78"/>
      <c r="X75" s="62"/>
      <c r="Y75" s="6" t="s">
        <v>28</v>
      </c>
      <c r="Z75" s="28">
        <v>20</v>
      </c>
      <c r="AA75" s="24"/>
      <c r="AB75" s="24"/>
      <c r="AE75" s="74" t="b">
        <f>IF(AND(O75=DATA!$D$40),DATA!$D$41,IF(AND(O75=DATA!$C$40),DATA!$C$41))</f>
        <v>0</v>
      </c>
      <c r="AF75" s="74" t="b">
        <f>IF(AND(P75=DATA!$D$40),DATA!$D$42,IF(AND(P75=DATA!$C$40),DATA!$C$42))</f>
        <v>0</v>
      </c>
      <c r="AG75" s="74" t="b">
        <f>IF(AND(Q75=DATA!$D$40),DATA!$D$43,IF(AND(Q75=DATA!$C$40),DATA!$C$43))</f>
        <v>0</v>
      </c>
      <c r="AH75" s="75" t="b">
        <f>IF(AND(R75=DATA!$D$40),DATA!$D$44,IF(AND(R75=DATA!$C$40),DATA!$C$44))</f>
        <v>0</v>
      </c>
      <c r="AI75" s="76">
        <f ca="1">IF(AND(DATEDIF(U75,TODAY(),"D")&lt;365*3),DATA!$D$46,IF(AND(365*3&lt;=DATEDIF(U75,TODAY(),"D"), DATEDIF(U75,TODAY(),"D")&lt;365*5),DATA!$D$47,IF(AND(365*5&lt;=DATEDIF(U75,TODAY(),"D"), DATEDIF(U75,TODAY(),"D")&lt;365*10),DATA!$D$48,IF(AND(365*10&lt;DATEDIF(U75,TODAY(),"D")),DATA!$D$49))))</f>
        <v>0</v>
      </c>
      <c r="AJ75" s="76">
        <f>_xlfn.IFNA(VLOOKUP(W75,DATA!$F$40:$G$85,2,0),10)</f>
        <v>10</v>
      </c>
      <c r="AK75" s="77">
        <f t="shared" ca="1" si="3"/>
        <v>10</v>
      </c>
      <c r="AL75" s="75" t="b">
        <f>IF(AND(S75=DATA!$D$40),DATA!$D$44/8,IF(AND(S75=DATA!$C$40),DATA!$C$44/8))</f>
        <v>0</v>
      </c>
      <c r="AM75" s="75" t="b">
        <f>IF(AND(T75=DATA!$D$40),DATA!$D$44/8,IF(AND(T75=DATA!$C$40),DATA!$C$44/8))</f>
        <v>0</v>
      </c>
      <c r="AN75" s="77">
        <f t="shared" ca="1" si="2"/>
        <v>10</v>
      </c>
      <c r="AO75" s="78" t="str">
        <f ca="1">IF(AND(AN75&gt;=DATA!$C$55),"A",IF(AND(DATA!$C$55&gt;AN75,AN75&gt;=DATA!$C$56),"B",IF(AND(DATA!$C$56&gt;AN75,AN75&gt;=DATA!$C$57),"C",IF(AND(AN75&lt;DATA!$C$57),"D"))))</f>
        <v>D</v>
      </c>
    </row>
    <row r="76" spans="1:41" x14ac:dyDescent="0.15">
      <c r="A76" s="20" t="s">
        <v>565</v>
      </c>
      <c r="B76" s="4" t="s">
        <v>472</v>
      </c>
      <c r="C76" s="18" t="s">
        <v>481</v>
      </c>
      <c r="D76" s="18" t="s">
        <v>474</v>
      </c>
      <c r="E76" s="18"/>
      <c r="F76" s="18"/>
      <c r="G76" s="18"/>
      <c r="H76" s="20" t="s">
        <v>317</v>
      </c>
      <c r="I76" s="20"/>
      <c r="J76" s="20"/>
      <c r="K76" s="20" t="s">
        <v>303</v>
      </c>
      <c r="L76" s="20" t="s">
        <v>476</v>
      </c>
      <c r="M76" s="18" t="s">
        <v>453</v>
      </c>
      <c r="N76" s="6" t="s">
        <v>19</v>
      </c>
      <c r="O76" s="6"/>
      <c r="P76" s="6"/>
      <c r="Q76" s="6"/>
      <c r="R76" s="11"/>
      <c r="S76" s="11"/>
      <c r="T76" s="20"/>
      <c r="U76" s="82"/>
      <c r="V76" s="20"/>
      <c r="W76" s="78"/>
      <c r="X76" s="62"/>
      <c r="Y76" s="6" t="s">
        <v>28</v>
      </c>
      <c r="Z76" s="28">
        <v>4</v>
      </c>
      <c r="AA76" s="24"/>
      <c r="AB76" s="24"/>
      <c r="AE76" s="74" t="b">
        <f>IF(AND(O76=DATA!$D$40),DATA!$D$41,IF(AND(O76=DATA!$C$40),DATA!$C$41))</f>
        <v>0</v>
      </c>
      <c r="AF76" s="74" t="b">
        <f>IF(AND(P76=DATA!$D$40),DATA!$D$42,IF(AND(P76=DATA!$C$40),DATA!$C$42))</f>
        <v>0</v>
      </c>
      <c r="AG76" s="74" t="b">
        <f>IF(AND(Q76=DATA!$D$40),DATA!$D$43,IF(AND(Q76=DATA!$C$40),DATA!$C$43))</f>
        <v>0</v>
      </c>
      <c r="AH76" s="75" t="b">
        <f>IF(AND(R76=DATA!$D$40),DATA!$D$44,IF(AND(R76=DATA!$C$40),DATA!$C$44))</f>
        <v>0</v>
      </c>
      <c r="AI76" s="76">
        <f ca="1">IF(AND(DATEDIF(U76,TODAY(),"D")&lt;365*3),DATA!$D$46,IF(AND(365*3&lt;=DATEDIF(U76,TODAY(),"D"), DATEDIF(U76,TODAY(),"D")&lt;365*5),DATA!$D$47,IF(AND(365*5&lt;=DATEDIF(U76,TODAY(),"D"), DATEDIF(U76,TODAY(),"D")&lt;365*10),DATA!$D$48,IF(AND(365*10&lt;DATEDIF(U76,TODAY(),"D")),DATA!$D$49))))</f>
        <v>0</v>
      </c>
      <c r="AJ76" s="76">
        <f>_xlfn.IFNA(VLOOKUP(W76,DATA!$F$40:$G$85,2,0),10)</f>
        <v>10</v>
      </c>
      <c r="AK76" s="77">
        <f t="shared" ca="1" si="3"/>
        <v>10</v>
      </c>
      <c r="AL76" s="75" t="b">
        <f>IF(AND(S76=DATA!$D$40),DATA!$D$44/8,IF(AND(S76=DATA!$C$40),DATA!$C$44/8))</f>
        <v>0</v>
      </c>
      <c r="AM76" s="75" t="b">
        <f>IF(AND(T76=DATA!$D$40),DATA!$D$44/8,IF(AND(T76=DATA!$C$40),DATA!$C$44/8))</f>
        <v>0</v>
      </c>
      <c r="AN76" s="77">
        <f t="shared" ca="1" si="2"/>
        <v>10</v>
      </c>
      <c r="AO76" s="78" t="str">
        <f ca="1">IF(AND(AN76&gt;=DATA!$C$55),"A",IF(AND(DATA!$C$55&gt;AN76,AN76&gt;=DATA!$C$56),"B",IF(AND(DATA!$C$56&gt;AN76,AN76&gt;=DATA!$C$57),"C",IF(AND(AN76&lt;DATA!$C$57),"D"))))</f>
        <v>D</v>
      </c>
    </row>
    <row r="77" spans="1:41" x14ac:dyDescent="0.15">
      <c r="A77" s="20" t="s">
        <v>565</v>
      </c>
      <c r="B77" s="4" t="s">
        <v>472</v>
      </c>
      <c r="C77" s="18" t="s">
        <v>481</v>
      </c>
      <c r="D77" s="18" t="s">
        <v>477</v>
      </c>
      <c r="E77" s="18"/>
      <c r="F77" s="18"/>
      <c r="G77" s="18"/>
      <c r="H77" s="20" t="s">
        <v>293</v>
      </c>
      <c r="I77" s="20"/>
      <c r="J77" s="20"/>
      <c r="K77" s="20" t="s">
        <v>303</v>
      </c>
      <c r="L77" s="20" t="s">
        <v>452</v>
      </c>
      <c r="M77" s="18" t="s">
        <v>295</v>
      </c>
      <c r="N77" s="6" t="s">
        <v>19</v>
      </c>
      <c r="O77" s="6"/>
      <c r="P77" s="6"/>
      <c r="Q77" s="6"/>
      <c r="R77" s="11"/>
      <c r="S77" s="11"/>
      <c r="T77" s="20"/>
      <c r="U77" s="82"/>
      <c r="V77" s="20"/>
      <c r="W77" s="78"/>
      <c r="X77" s="62"/>
      <c r="Y77" s="6" t="s">
        <v>28</v>
      </c>
      <c r="Z77" s="28">
        <v>1</v>
      </c>
      <c r="AA77" s="24"/>
      <c r="AB77" s="24"/>
      <c r="AE77" s="74" t="b">
        <f>IF(AND(O77=DATA!$D$40),DATA!$D$41,IF(AND(O77=DATA!$C$40),DATA!$C$41))</f>
        <v>0</v>
      </c>
      <c r="AF77" s="74" t="b">
        <f>IF(AND(P77=DATA!$D$40),DATA!$D$42,IF(AND(P77=DATA!$C$40),DATA!$C$42))</f>
        <v>0</v>
      </c>
      <c r="AG77" s="74" t="b">
        <f>IF(AND(Q77=DATA!$D$40),DATA!$D$43,IF(AND(Q77=DATA!$C$40),DATA!$C$43))</f>
        <v>0</v>
      </c>
      <c r="AH77" s="75" t="b">
        <f>IF(AND(R77=DATA!$D$40),DATA!$D$44,IF(AND(R77=DATA!$C$40),DATA!$C$44))</f>
        <v>0</v>
      </c>
      <c r="AI77" s="76">
        <f ca="1">IF(AND(DATEDIF(U77,TODAY(),"D")&lt;365*3),DATA!$D$46,IF(AND(365*3&lt;=DATEDIF(U77,TODAY(),"D"), DATEDIF(U77,TODAY(),"D")&lt;365*5),DATA!$D$47,IF(AND(365*5&lt;=DATEDIF(U77,TODAY(),"D"), DATEDIF(U77,TODAY(),"D")&lt;365*10),DATA!$D$48,IF(AND(365*10&lt;DATEDIF(U77,TODAY(),"D")),DATA!$D$49))))</f>
        <v>0</v>
      </c>
      <c r="AJ77" s="76">
        <f>_xlfn.IFNA(VLOOKUP(W77,DATA!$F$40:$G$85,2,0),10)</f>
        <v>10</v>
      </c>
      <c r="AK77" s="77">
        <f t="shared" ca="1" si="3"/>
        <v>10</v>
      </c>
      <c r="AL77" s="75" t="b">
        <f>IF(AND(S77=DATA!$D$40),DATA!$D$44/8,IF(AND(S77=DATA!$C$40),DATA!$C$44/8))</f>
        <v>0</v>
      </c>
      <c r="AM77" s="75" t="b">
        <f>IF(AND(T77=DATA!$D$40),DATA!$D$44/8,IF(AND(T77=DATA!$C$40),DATA!$C$44/8))</f>
        <v>0</v>
      </c>
      <c r="AN77" s="77">
        <f t="shared" ca="1" si="2"/>
        <v>10</v>
      </c>
      <c r="AO77" s="78" t="str">
        <f ca="1">IF(AND(AN77&gt;=DATA!$C$55),"A",IF(AND(DATA!$C$55&gt;AN77,AN77&gt;=DATA!$C$56),"B",IF(AND(DATA!$C$56&gt;AN77,AN77&gt;=DATA!$C$57),"C",IF(AND(AN77&lt;DATA!$C$57),"D"))))</f>
        <v>D</v>
      </c>
    </row>
    <row r="78" spans="1:41" x14ac:dyDescent="0.15">
      <c r="A78" s="20" t="s">
        <v>565</v>
      </c>
      <c r="B78" s="4" t="s">
        <v>472</v>
      </c>
      <c r="C78" s="18" t="s">
        <v>481</v>
      </c>
      <c r="D78" s="18" t="s">
        <v>474</v>
      </c>
      <c r="E78" s="18"/>
      <c r="F78" s="18"/>
      <c r="G78" s="18"/>
      <c r="H78" s="20" t="s">
        <v>293</v>
      </c>
      <c r="I78" s="20"/>
      <c r="J78" s="20"/>
      <c r="K78" s="20" t="s">
        <v>303</v>
      </c>
      <c r="L78" s="20" t="s">
        <v>431</v>
      </c>
      <c r="M78" s="18" t="s">
        <v>453</v>
      </c>
      <c r="N78" s="6" t="s">
        <v>19</v>
      </c>
      <c r="O78" s="6"/>
      <c r="P78" s="6"/>
      <c r="Q78" s="6"/>
      <c r="R78" s="11"/>
      <c r="S78" s="11"/>
      <c r="T78" s="20"/>
      <c r="U78" s="82"/>
      <c r="V78" s="20"/>
      <c r="W78" s="78"/>
      <c r="X78" s="62"/>
      <c r="Y78" s="6" t="s">
        <v>28</v>
      </c>
      <c r="Z78" s="28">
        <v>8</v>
      </c>
      <c r="AA78" s="24"/>
      <c r="AB78" s="24"/>
      <c r="AE78" s="74" t="b">
        <f>IF(AND(O78=DATA!$D$40),DATA!$D$41,IF(AND(O78=DATA!$C$40),DATA!$C$41))</f>
        <v>0</v>
      </c>
      <c r="AF78" s="74" t="b">
        <f>IF(AND(P78=DATA!$D$40),DATA!$D$42,IF(AND(P78=DATA!$C$40),DATA!$C$42))</f>
        <v>0</v>
      </c>
      <c r="AG78" s="74" t="b">
        <f>IF(AND(Q78=DATA!$D$40),DATA!$D$43,IF(AND(Q78=DATA!$C$40),DATA!$C$43))</f>
        <v>0</v>
      </c>
      <c r="AH78" s="75" t="b">
        <f>IF(AND(R78=DATA!$D$40),DATA!$D$44,IF(AND(R78=DATA!$C$40),DATA!$C$44))</f>
        <v>0</v>
      </c>
      <c r="AI78" s="76">
        <f ca="1">IF(AND(DATEDIF(U78,TODAY(),"D")&lt;365*3),DATA!$D$46,IF(AND(365*3&lt;=DATEDIF(U78,TODAY(),"D"), DATEDIF(U78,TODAY(),"D")&lt;365*5),DATA!$D$47,IF(AND(365*5&lt;=DATEDIF(U78,TODAY(),"D"), DATEDIF(U78,TODAY(),"D")&lt;365*10),DATA!$D$48,IF(AND(365*10&lt;DATEDIF(U78,TODAY(),"D")),DATA!$D$49))))</f>
        <v>0</v>
      </c>
      <c r="AJ78" s="76">
        <f>_xlfn.IFNA(VLOOKUP(W78,DATA!$F$40:$G$85,2,0),10)</f>
        <v>10</v>
      </c>
      <c r="AK78" s="77">
        <f t="shared" ca="1" si="3"/>
        <v>10</v>
      </c>
      <c r="AL78" s="75" t="b">
        <f>IF(AND(S78=DATA!$D$40),DATA!$D$44/8,IF(AND(S78=DATA!$C$40),DATA!$C$44/8))</f>
        <v>0</v>
      </c>
      <c r="AM78" s="75" t="b">
        <f>IF(AND(T78=DATA!$D$40),DATA!$D$44/8,IF(AND(T78=DATA!$C$40),DATA!$C$44/8))</f>
        <v>0</v>
      </c>
      <c r="AN78" s="77">
        <f t="shared" ca="1" si="2"/>
        <v>10</v>
      </c>
      <c r="AO78" s="78" t="str">
        <f ca="1">IF(AND(AN78&gt;=DATA!$C$55),"A",IF(AND(DATA!$C$55&gt;AN78,AN78&gt;=DATA!$C$56),"B",IF(AND(DATA!$C$56&gt;AN78,AN78&gt;=DATA!$C$57),"C",IF(AND(AN78&lt;DATA!$C$57),"D"))))</f>
        <v>D</v>
      </c>
    </row>
    <row r="79" spans="1:41" x14ac:dyDescent="0.15">
      <c r="A79" s="20" t="s">
        <v>565</v>
      </c>
      <c r="B79" s="4" t="s">
        <v>472</v>
      </c>
      <c r="C79" s="18" t="s">
        <v>481</v>
      </c>
      <c r="D79" s="18" t="s">
        <v>474</v>
      </c>
      <c r="E79" s="18"/>
      <c r="F79" s="18"/>
      <c r="G79" s="18"/>
      <c r="H79" s="20" t="s">
        <v>293</v>
      </c>
      <c r="I79" s="20"/>
      <c r="J79" s="20"/>
      <c r="K79" s="20" t="s">
        <v>303</v>
      </c>
      <c r="L79" s="20" t="s">
        <v>462</v>
      </c>
      <c r="M79" s="18" t="s">
        <v>453</v>
      </c>
      <c r="N79" s="6" t="s">
        <v>19</v>
      </c>
      <c r="O79" s="6"/>
      <c r="P79" s="6"/>
      <c r="Q79" s="6"/>
      <c r="R79" s="11"/>
      <c r="S79" s="11"/>
      <c r="T79" s="20"/>
      <c r="U79" s="82"/>
      <c r="V79" s="20"/>
      <c r="W79" s="78"/>
      <c r="X79" s="62"/>
      <c r="Y79" s="6" t="s">
        <v>20</v>
      </c>
      <c r="Z79" s="28">
        <v>12</v>
      </c>
      <c r="AA79" s="24"/>
      <c r="AB79" s="24"/>
      <c r="AE79" s="74" t="b">
        <f>IF(AND(O79=DATA!$D$40),DATA!$D$41,IF(AND(O79=DATA!$C$40),DATA!$C$41))</f>
        <v>0</v>
      </c>
      <c r="AF79" s="74" t="b">
        <f>IF(AND(P79=DATA!$D$40),DATA!$D$42,IF(AND(P79=DATA!$C$40),DATA!$C$42))</f>
        <v>0</v>
      </c>
      <c r="AG79" s="74" t="b">
        <f>IF(AND(Q79=DATA!$D$40),DATA!$D$43,IF(AND(Q79=DATA!$C$40),DATA!$C$43))</f>
        <v>0</v>
      </c>
      <c r="AH79" s="75" t="b">
        <f>IF(AND(R79=DATA!$D$40),DATA!$D$44,IF(AND(R79=DATA!$C$40),DATA!$C$44))</f>
        <v>0</v>
      </c>
      <c r="AI79" s="76">
        <f ca="1">IF(AND(DATEDIF(U79,TODAY(),"D")&lt;365*3),DATA!$D$46,IF(AND(365*3&lt;=DATEDIF(U79,TODAY(),"D"), DATEDIF(U79,TODAY(),"D")&lt;365*5),DATA!$D$47,IF(AND(365*5&lt;=DATEDIF(U79,TODAY(),"D"), DATEDIF(U79,TODAY(),"D")&lt;365*10),DATA!$D$48,IF(AND(365*10&lt;DATEDIF(U79,TODAY(),"D")),DATA!$D$49))))</f>
        <v>0</v>
      </c>
      <c r="AJ79" s="76">
        <f>_xlfn.IFNA(VLOOKUP(W79,DATA!$F$40:$G$85,2,0),10)</f>
        <v>10</v>
      </c>
      <c r="AK79" s="77">
        <f t="shared" ca="1" si="3"/>
        <v>10</v>
      </c>
      <c r="AL79" s="75" t="b">
        <f>IF(AND(S79=DATA!$D$40),DATA!$D$44/8,IF(AND(S79=DATA!$C$40),DATA!$C$44/8))</f>
        <v>0</v>
      </c>
      <c r="AM79" s="75" t="b">
        <f>IF(AND(T79=DATA!$D$40),DATA!$D$44/8,IF(AND(T79=DATA!$C$40),DATA!$C$44/8))</f>
        <v>0</v>
      </c>
      <c r="AN79" s="77">
        <f t="shared" ca="1" si="2"/>
        <v>10</v>
      </c>
      <c r="AO79" s="78" t="str">
        <f ca="1">IF(AND(AN79&gt;=DATA!$C$55),"A",IF(AND(DATA!$C$55&gt;AN79,AN79&gt;=DATA!$C$56),"B",IF(AND(DATA!$C$56&gt;AN79,AN79&gt;=DATA!$C$57),"C",IF(AND(AN79&lt;DATA!$C$57),"D"))))</f>
        <v>D</v>
      </c>
    </row>
    <row r="80" spans="1:41" x14ac:dyDescent="0.15">
      <c r="A80" s="20" t="s">
        <v>565</v>
      </c>
      <c r="B80" s="4" t="s">
        <v>472</v>
      </c>
      <c r="C80" s="18" t="s">
        <v>481</v>
      </c>
      <c r="D80" s="18" t="s">
        <v>474</v>
      </c>
      <c r="E80" s="18"/>
      <c r="F80" s="18"/>
      <c r="G80" s="18"/>
      <c r="H80" s="20" t="s">
        <v>293</v>
      </c>
      <c r="I80" s="20"/>
      <c r="J80" s="20"/>
      <c r="K80" s="20" t="s">
        <v>303</v>
      </c>
      <c r="L80" s="20" t="s">
        <v>462</v>
      </c>
      <c r="M80" s="18" t="s">
        <v>453</v>
      </c>
      <c r="N80" s="6" t="s">
        <v>19</v>
      </c>
      <c r="O80" s="6"/>
      <c r="P80" s="6"/>
      <c r="Q80" s="6"/>
      <c r="R80" s="11"/>
      <c r="S80" s="11"/>
      <c r="T80" s="20"/>
      <c r="U80" s="82"/>
      <c r="V80" s="20"/>
      <c r="W80" s="78"/>
      <c r="X80" s="62"/>
      <c r="Y80" s="6" t="s">
        <v>28</v>
      </c>
      <c r="Z80" s="28">
        <v>12</v>
      </c>
      <c r="AA80" s="24"/>
      <c r="AB80" s="24"/>
      <c r="AE80" s="74" t="b">
        <f>IF(AND(O80=DATA!$D$40),DATA!$D$41,IF(AND(O80=DATA!$C$40),DATA!$C$41))</f>
        <v>0</v>
      </c>
      <c r="AF80" s="74" t="b">
        <f>IF(AND(P80=DATA!$D$40),DATA!$D$42,IF(AND(P80=DATA!$C$40),DATA!$C$42))</f>
        <v>0</v>
      </c>
      <c r="AG80" s="74" t="b">
        <f>IF(AND(Q80=DATA!$D$40),DATA!$D$43,IF(AND(Q80=DATA!$C$40),DATA!$C$43))</f>
        <v>0</v>
      </c>
      <c r="AH80" s="75" t="b">
        <f>IF(AND(R80=DATA!$D$40),DATA!$D$44,IF(AND(R80=DATA!$C$40),DATA!$C$44))</f>
        <v>0</v>
      </c>
      <c r="AI80" s="76">
        <f ca="1">IF(AND(DATEDIF(U80,TODAY(),"D")&lt;365*3),DATA!$D$46,IF(AND(365*3&lt;=DATEDIF(U80,TODAY(),"D"), DATEDIF(U80,TODAY(),"D")&lt;365*5),DATA!$D$47,IF(AND(365*5&lt;=DATEDIF(U80,TODAY(),"D"), DATEDIF(U80,TODAY(),"D")&lt;365*10),DATA!$D$48,IF(AND(365*10&lt;DATEDIF(U80,TODAY(),"D")),DATA!$D$49))))</f>
        <v>0</v>
      </c>
      <c r="AJ80" s="76">
        <f>_xlfn.IFNA(VLOOKUP(W80,DATA!$F$40:$G$85,2,0),10)</f>
        <v>10</v>
      </c>
      <c r="AK80" s="77">
        <f t="shared" ca="1" si="3"/>
        <v>10</v>
      </c>
      <c r="AL80" s="75" t="b">
        <f>IF(AND(S80=DATA!$D$40),DATA!$D$44/8,IF(AND(S80=DATA!$C$40),DATA!$C$44/8))</f>
        <v>0</v>
      </c>
      <c r="AM80" s="75" t="b">
        <f>IF(AND(T80=DATA!$D$40),DATA!$D$44/8,IF(AND(T80=DATA!$C$40),DATA!$C$44/8))</f>
        <v>0</v>
      </c>
      <c r="AN80" s="77">
        <f t="shared" ca="1" si="2"/>
        <v>10</v>
      </c>
      <c r="AO80" s="78" t="str">
        <f ca="1">IF(AND(AN80&gt;=DATA!$C$55),"A",IF(AND(DATA!$C$55&gt;AN80,AN80&gt;=DATA!$C$56),"B",IF(AND(DATA!$C$56&gt;AN80,AN80&gt;=DATA!$C$57),"C",IF(AND(AN80&lt;DATA!$C$57),"D"))))</f>
        <v>D</v>
      </c>
    </row>
    <row r="81" spans="1:41" x14ac:dyDescent="0.15">
      <c r="A81" s="20" t="s">
        <v>565</v>
      </c>
      <c r="B81" s="4" t="s">
        <v>472</v>
      </c>
      <c r="C81" s="18" t="s">
        <v>481</v>
      </c>
      <c r="D81" s="18" t="s">
        <v>474</v>
      </c>
      <c r="E81" s="18"/>
      <c r="F81" s="18"/>
      <c r="G81" s="18"/>
      <c r="H81" s="20" t="s">
        <v>293</v>
      </c>
      <c r="I81" s="20"/>
      <c r="J81" s="20"/>
      <c r="K81" s="20" t="s">
        <v>294</v>
      </c>
      <c r="L81" s="20" t="s">
        <v>464</v>
      </c>
      <c r="M81" s="18" t="s">
        <v>295</v>
      </c>
      <c r="N81" s="6" t="s">
        <v>19</v>
      </c>
      <c r="O81" s="6"/>
      <c r="P81" s="6"/>
      <c r="Q81" s="6"/>
      <c r="R81" s="11"/>
      <c r="S81" s="11"/>
      <c r="T81" s="20"/>
      <c r="U81" s="82"/>
      <c r="V81" s="20"/>
      <c r="W81" s="78"/>
      <c r="X81" s="62"/>
      <c r="Y81" s="6" t="s">
        <v>20</v>
      </c>
      <c r="Z81" s="28">
        <v>5</v>
      </c>
      <c r="AA81" s="24"/>
      <c r="AB81" s="24"/>
      <c r="AE81" s="74" t="b">
        <f>IF(AND(O81=DATA!$D$40),DATA!$D$41,IF(AND(O81=DATA!$C$40),DATA!$C$41))</f>
        <v>0</v>
      </c>
      <c r="AF81" s="74" t="b">
        <f>IF(AND(P81=DATA!$D$40),DATA!$D$42,IF(AND(P81=DATA!$C$40),DATA!$C$42))</f>
        <v>0</v>
      </c>
      <c r="AG81" s="74" t="b">
        <f>IF(AND(Q81=DATA!$D$40),DATA!$D$43,IF(AND(Q81=DATA!$C$40),DATA!$C$43))</f>
        <v>0</v>
      </c>
      <c r="AH81" s="75" t="b">
        <f>IF(AND(R81=DATA!$D$40),DATA!$D$44,IF(AND(R81=DATA!$C$40),DATA!$C$44))</f>
        <v>0</v>
      </c>
      <c r="AI81" s="76">
        <f ca="1">IF(AND(DATEDIF(U81,TODAY(),"D")&lt;365*3),DATA!$D$46,IF(AND(365*3&lt;=DATEDIF(U81,TODAY(),"D"), DATEDIF(U81,TODAY(),"D")&lt;365*5),DATA!$D$47,IF(AND(365*5&lt;=DATEDIF(U81,TODAY(),"D"), DATEDIF(U81,TODAY(),"D")&lt;365*10),DATA!$D$48,IF(AND(365*10&lt;DATEDIF(U81,TODAY(),"D")),DATA!$D$49))))</f>
        <v>0</v>
      </c>
      <c r="AJ81" s="76">
        <f>_xlfn.IFNA(VLOOKUP(W81,DATA!$F$40:$G$85,2,0),10)</f>
        <v>10</v>
      </c>
      <c r="AK81" s="77">
        <f t="shared" ca="1" si="3"/>
        <v>10</v>
      </c>
      <c r="AL81" s="75" t="b">
        <f>IF(AND(S81=DATA!$D$40),DATA!$D$44/8,IF(AND(S81=DATA!$C$40),DATA!$C$44/8))</f>
        <v>0</v>
      </c>
      <c r="AM81" s="75" t="b">
        <f>IF(AND(T81=DATA!$D$40),DATA!$D$44/8,IF(AND(T81=DATA!$C$40),DATA!$C$44/8))</f>
        <v>0</v>
      </c>
      <c r="AN81" s="77">
        <f t="shared" ca="1" si="2"/>
        <v>10</v>
      </c>
      <c r="AO81" s="78" t="str">
        <f ca="1">IF(AND(AN81&gt;=DATA!$C$55),"A",IF(AND(DATA!$C$55&gt;AN81,AN81&gt;=DATA!$C$56),"B",IF(AND(DATA!$C$56&gt;AN81,AN81&gt;=DATA!$C$57),"C",IF(AND(AN81&lt;DATA!$C$57),"D"))))</f>
        <v>D</v>
      </c>
    </row>
    <row r="82" spans="1:41" x14ac:dyDescent="0.15">
      <c r="A82" s="20" t="s">
        <v>565</v>
      </c>
      <c r="B82" s="4" t="s">
        <v>472</v>
      </c>
      <c r="C82" s="18" t="s">
        <v>481</v>
      </c>
      <c r="D82" s="18" t="s">
        <v>474</v>
      </c>
      <c r="E82" s="18"/>
      <c r="F82" s="18"/>
      <c r="G82" s="18"/>
      <c r="H82" s="20" t="s">
        <v>293</v>
      </c>
      <c r="I82" s="20"/>
      <c r="J82" s="20"/>
      <c r="K82" s="20" t="s">
        <v>303</v>
      </c>
      <c r="L82" s="20" t="s">
        <v>464</v>
      </c>
      <c r="M82" s="18" t="s">
        <v>299</v>
      </c>
      <c r="N82" s="6" t="s">
        <v>19</v>
      </c>
      <c r="O82" s="6"/>
      <c r="P82" s="6"/>
      <c r="Q82" s="6"/>
      <c r="R82" s="11"/>
      <c r="S82" s="11"/>
      <c r="T82" s="20"/>
      <c r="U82" s="82"/>
      <c r="V82" s="20"/>
      <c r="W82" s="78"/>
      <c r="X82" s="62"/>
      <c r="Y82" s="6" t="s">
        <v>28</v>
      </c>
      <c r="Z82" s="28">
        <v>2</v>
      </c>
      <c r="AA82" s="24"/>
      <c r="AB82" s="24"/>
      <c r="AE82" s="74" t="b">
        <f>IF(AND(O82=DATA!$D$40),DATA!$D$41,IF(AND(O82=DATA!$C$40),DATA!$C$41))</f>
        <v>0</v>
      </c>
      <c r="AF82" s="74" t="b">
        <f>IF(AND(P82=DATA!$D$40),DATA!$D$42,IF(AND(P82=DATA!$C$40),DATA!$C$42))</f>
        <v>0</v>
      </c>
      <c r="AG82" s="74" t="b">
        <f>IF(AND(Q82=DATA!$D$40),DATA!$D$43,IF(AND(Q82=DATA!$C$40),DATA!$C$43))</f>
        <v>0</v>
      </c>
      <c r="AH82" s="75" t="b">
        <f>IF(AND(R82=DATA!$D$40),DATA!$D$44,IF(AND(R82=DATA!$C$40),DATA!$C$44))</f>
        <v>0</v>
      </c>
      <c r="AI82" s="76">
        <f ca="1">IF(AND(DATEDIF(U82,TODAY(),"D")&lt;365*3),DATA!$D$46,IF(AND(365*3&lt;=DATEDIF(U82,TODAY(),"D"), DATEDIF(U82,TODAY(),"D")&lt;365*5),DATA!$D$47,IF(AND(365*5&lt;=DATEDIF(U82,TODAY(),"D"), DATEDIF(U82,TODAY(),"D")&lt;365*10),DATA!$D$48,IF(AND(365*10&lt;DATEDIF(U82,TODAY(),"D")),DATA!$D$49))))</f>
        <v>0</v>
      </c>
      <c r="AJ82" s="76">
        <f>_xlfn.IFNA(VLOOKUP(W82,DATA!$F$40:$G$85,2,0),10)</f>
        <v>10</v>
      </c>
      <c r="AK82" s="77">
        <f t="shared" ca="1" si="3"/>
        <v>10</v>
      </c>
      <c r="AL82" s="75" t="b">
        <f>IF(AND(S82=DATA!$D$40),DATA!$D$44/8,IF(AND(S82=DATA!$C$40),DATA!$C$44/8))</f>
        <v>0</v>
      </c>
      <c r="AM82" s="75" t="b">
        <f>IF(AND(T82=DATA!$D$40),DATA!$D$44/8,IF(AND(T82=DATA!$C$40),DATA!$C$44/8))</f>
        <v>0</v>
      </c>
      <c r="AN82" s="77">
        <f t="shared" ca="1" si="2"/>
        <v>10</v>
      </c>
      <c r="AO82" s="78" t="str">
        <f ca="1">IF(AND(AN82&gt;=DATA!$C$55),"A",IF(AND(DATA!$C$55&gt;AN82,AN82&gt;=DATA!$C$56),"B",IF(AND(DATA!$C$56&gt;AN82,AN82&gt;=DATA!$C$57),"C",IF(AND(AN82&lt;DATA!$C$57),"D"))))</f>
        <v>D</v>
      </c>
    </row>
    <row r="83" spans="1:41" x14ac:dyDescent="0.15">
      <c r="A83" s="20" t="s">
        <v>565</v>
      </c>
      <c r="B83" s="4" t="s">
        <v>472</v>
      </c>
      <c r="C83" s="18" t="s">
        <v>481</v>
      </c>
      <c r="D83" s="18" t="s">
        <v>474</v>
      </c>
      <c r="E83" s="18"/>
      <c r="F83" s="18"/>
      <c r="G83" s="18"/>
      <c r="H83" s="20" t="s">
        <v>293</v>
      </c>
      <c r="I83" s="20"/>
      <c r="J83" s="20"/>
      <c r="K83" s="20" t="s">
        <v>303</v>
      </c>
      <c r="L83" s="20" t="s">
        <v>464</v>
      </c>
      <c r="M83" s="18" t="s">
        <v>453</v>
      </c>
      <c r="N83" s="6" t="s">
        <v>19</v>
      </c>
      <c r="O83" s="6"/>
      <c r="P83" s="6"/>
      <c r="Q83" s="6"/>
      <c r="R83" s="11"/>
      <c r="S83" s="11"/>
      <c r="T83" s="20"/>
      <c r="U83" s="82"/>
      <c r="V83" s="20"/>
      <c r="W83" s="78"/>
      <c r="X83" s="62"/>
      <c r="Y83" s="6" t="s">
        <v>28</v>
      </c>
      <c r="Z83" s="28">
        <v>6</v>
      </c>
      <c r="AA83" s="24"/>
      <c r="AB83" s="24"/>
      <c r="AE83" s="74" t="b">
        <f>IF(AND(O83=DATA!$D$40),DATA!$D$41,IF(AND(O83=DATA!$C$40),DATA!$C$41))</f>
        <v>0</v>
      </c>
      <c r="AF83" s="74" t="b">
        <f>IF(AND(P83=DATA!$D$40),DATA!$D$42,IF(AND(P83=DATA!$C$40),DATA!$C$42))</f>
        <v>0</v>
      </c>
      <c r="AG83" s="74" t="b">
        <f>IF(AND(Q83=DATA!$D$40),DATA!$D$43,IF(AND(Q83=DATA!$C$40),DATA!$C$43))</f>
        <v>0</v>
      </c>
      <c r="AH83" s="75" t="b">
        <f>IF(AND(R83=DATA!$D$40),DATA!$D$44,IF(AND(R83=DATA!$C$40),DATA!$C$44))</f>
        <v>0</v>
      </c>
      <c r="AI83" s="76">
        <f ca="1">IF(AND(DATEDIF(U83,TODAY(),"D")&lt;365*3),DATA!$D$46,IF(AND(365*3&lt;=DATEDIF(U83,TODAY(),"D"), DATEDIF(U83,TODAY(),"D")&lt;365*5),DATA!$D$47,IF(AND(365*5&lt;=DATEDIF(U83,TODAY(),"D"), DATEDIF(U83,TODAY(),"D")&lt;365*10),DATA!$D$48,IF(AND(365*10&lt;DATEDIF(U83,TODAY(),"D")),DATA!$D$49))))</f>
        <v>0</v>
      </c>
      <c r="AJ83" s="76">
        <f>_xlfn.IFNA(VLOOKUP(W83,DATA!$F$40:$G$85,2,0),10)</f>
        <v>10</v>
      </c>
      <c r="AK83" s="77">
        <f t="shared" ca="1" si="3"/>
        <v>10</v>
      </c>
      <c r="AL83" s="75" t="b">
        <f>IF(AND(S83=DATA!$D$40),DATA!$D$44/8,IF(AND(S83=DATA!$C$40),DATA!$C$44/8))</f>
        <v>0</v>
      </c>
      <c r="AM83" s="75" t="b">
        <f>IF(AND(T83=DATA!$D$40),DATA!$D$44/8,IF(AND(T83=DATA!$C$40),DATA!$C$44/8))</f>
        <v>0</v>
      </c>
      <c r="AN83" s="77">
        <f t="shared" ca="1" si="2"/>
        <v>10</v>
      </c>
      <c r="AO83" s="78" t="str">
        <f ca="1">IF(AND(AN83&gt;=DATA!$C$55),"A",IF(AND(DATA!$C$55&gt;AN83,AN83&gt;=DATA!$C$56),"B",IF(AND(DATA!$C$56&gt;AN83,AN83&gt;=DATA!$C$57),"C",IF(AND(AN83&lt;DATA!$C$57),"D"))))</f>
        <v>D</v>
      </c>
    </row>
    <row r="84" spans="1:41" x14ac:dyDescent="0.15">
      <c r="A84" s="20" t="s">
        <v>565</v>
      </c>
      <c r="B84" s="4" t="s">
        <v>472</v>
      </c>
      <c r="C84" s="18" t="s">
        <v>481</v>
      </c>
      <c r="D84" s="18" t="s">
        <v>474</v>
      </c>
      <c r="E84" s="18"/>
      <c r="F84" s="18"/>
      <c r="G84" s="18"/>
      <c r="H84" s="20" t="s">
        <v>293</v>
      </c>
      <c r="I84" s="20"/>
      <c r="J84" s="20"/>
      <c r="K84" s="20" t="s">
        <v>303</v>
      </c>
      <c r="L84" s="20" t="s">
        <v>464</v>
      </c>
      <c r="M84" s="18" t="s">
        <v>295</v>
      </c>
      <c r="N84" s="6" t="s">
        <v>19</v>
      </c>
      <c r="O84" s="6"/>
      <c r="P84" s="6"/>
      <c r="Q84" s="6"/>
      <c r="R84" s="11"/>
      <c r="S84" s="11"/>
      <c r="T84" s="20"/>
      <c r="U84" s="82"/>
      <c r="V84" s="20"/>
      <c r="W84" s="78"/>
      <c r="X84" s="62"/>
      <c r="Y84" s="6" t="s">
        <v>28</v>
      </c>
      <c r="Z84" s="28">
        <v>6</v>
      </c>
      <c r="AA84" s="24"/>
      <c r="AB84" s="24"/>
      <c r="AE84" s="74" t="b">
        <f>IF(AND(O84=DATA!$D$40),DATA!$D$41,IF(AND(O84=DATA!$C$40),DATA!$C$41))</f>
        <v>0</v>
      </c>
      <c r="AF84" s="74" t="b">
        <f>IF(AND(P84=DATA!$D$40),DATA!$D$42,IF(AND(P84=DATA!$C$40),DATA!$C$42))</f>
        <v>0</v>
      </c>
      <c r="AG84" s="74" t="b">
        <f>IF(AND(Q84=DATA!$D$40),DATA!$D$43,IF(AND(Q84=DATA!$C$40),DATA!$C$43))</f>
        <v>0</v>
      </c>
      <c r="AH84" s="75" t="b">
        <f>IF(AND(R84=DATA!$D$40),DATA!$D$44,IF(AND(R84=DATA!$C$40),DATA!$C$44))</f>
        <v>0</v>
      </c>
      <c r="AI84" s="76">
        <f ca="1">IF(AND(DATEDIF(U84,TODAY(),"D")&lt;365*3),DATA!$D$46,IF(AND(365*3&lt;=DATEDIF(U84,TODAY(),"D"), DATEDIF(U84,TODAY(),"D")&lt;365*5),DATA!$D$47,IF(AND(365*5&lt;=DATEDIF(U84,TODAY(),"D"), DATEDIF(U84,TODAY(),"D")&lt;365*10),DATA!$D$48,IF(AND(365*10&lt;DATEDIF(U84,TODAY(),"D")),DATA!$D$49))))</f>
        <v>0</v>
      </c>
      <c r="AJ84" s="76">
        <f>_xlfn.IFNA(VLOOKUP(W84,DATA!$F$40:$G$85,2,0),10)</f>
        <v>10</v>
      </c>
      <c r="AK84" s="77">
        <f t="shared" ca="1" si="3"/>
        <v>10</v>
      </c>
      <c r="AL84" s="75" t="b">
        <f>IF(AND(S84=DATA!$D$40),DATA!$D$44/8,IF(AND(S84=DATA!$C$40),DATA!$C$44/8))</f>
        <v>0</v>
      </c>
      <c r="AM84" s="75" t="b">
        <f>IF(AND(T84=DATA!$D$40),DATA!$D$44/8,IF(AND(T84=DATA!$C$40),DATA!$C$44/8))</f>
        <v>0</v>
      </c>
      <c r="AN84" s="77">
        <f t="shared" ca="1" si="2"/>
        <v>10</v>
      </c>
      <c r="AO84" s="78" t="str">
        <f ca="1">IF(AND(AN84&gt;=DATA!$C$55),"A",IF(AND(DATA!$C$55&gt;AN84,AN84&gt;=DATA!$C$56),"B",IF(AND(DATA!$C$56&gt;AN84,AN84&gt;=DATA!$C$57),"C",IF(AND(AN84&lt;DATA!$C$57),"D"))))</f>
        <v>D</v>
      </c>
    </row>
    <row r="85" spans="1:41" x14ac:dyDescent="0.15">
      <c r="A85" s="20" t="s">
        <v>565</v>
      </c>
      <c r="B85" s="4" t="s">
        <v>472</v>
      </c>
      <c r="C85" s="18" t="s">
        <v>481</v>
      </c>
      <c r="D85" s="18" t="s">
        <v>474</v>
      </c>
      <c r="E85" s="18"/>
      <c r="F85" s="18"/>
      <c r="G85" s="18"/>
      <c r="H85" s="20" t="s">
        <v>293</v>
      </c>
      <c r="I85" s="20"/>
      <c r="J85" s="20"/>
      <c r="K85" s="20" t="s">
        <v>294</v>
      </c>
      <c r="L85" s="20" t="s">
        <v>476</v>
      </c>
      <c r="M85" s="18" t="s">
        <v>299</v>
      </c>
      <c r="N85" s="6" t="s">
        <v>19</v>
      </c>
      <c r="O85" s="6"/>
      <c r="P85" s="6"/>
      <c r="Q85" s="6"/>
      <c r="R85" s="11"/>
      <c r="S85" s="11"/>
      <c r="T85" s="20"/>
      <c r="U85" s="82"/>
      <c r="V85" s="20"/>
      <c r="W85" s="78"/>
      <c r="X85" s="62"/>
      <c r="Y85" s="6" t="s">
        <v>28</v>
      </c>
      <c r="Z85" s="28">
        <v>13</v>
      </c>
      <c r="AA85" s="24"/>
      <c r="AB85" s="24"/>
      <c r="AE85" s="74" t="b">
        <f>IF(AND(O85=DATA!$D$40),DATA!$D$41,IF(AND(O85=DATA!$C$40),DATA!$C$41))</f>
        <v>0</v>
      </c>
      <c r="AF85" s="74" t="b">
        <f>IF(AND(P85=DATA!$D$40),DATA!$D$42,IF(AND(P85=DATA!$C$40),DATA!$C$42))</f>
        <v>0</v>
      </c>
      <c r="AG85" s="74" t="b">
        <f>IF(AND(Q85=DATA!$D$40),DATA!$D$43,IF(AND(Q85=DATA!$C$40),DATA!$C$43))</f>
        <v>0</v>
      </c>
      <c r="AH85" s="75" t="b">
        <f>IF(AND(R85=DATA!$D$40),DATA!$D$44,IF(AND(R85=DATA!$C$40),DATA!$C$44))</f>
        <v>0</v>
      </c>
      <c r="AI85" s="76">
        <f ca="1">IF(AND(DATEDIF(U85,TODAY(),"D")&lt;365*3),DATA!$D$46,IF(AND(365*3&lt;=DATEDIF(U85,TODAY(),"D"), DATEDIF(U85,TODAY(),"D")&lt;365*5),DATA!$D$47,IF(AND(365*5&lt;=DATEDIF(U85,TODAY(),"D"), DATEDIF(U85,TODAY(),"D")&lt;365*10),DATA!$D$48,IF(AND(365*10&lt;DATEDIF(U85,TODAY(),"D")),DATA!$D$49))))</f>
        <v>0</v>
      </c>
      <c r="AJ85" s="76">
        <f>_xlfn.IFNA(VLOOKUP(W85,DATA!$F$40:$G$85,2,0),10)</f>
        <v>10</v>
      </c>
      <c r="AK85" s="77">
        <f t="shared" ca="1" si="3"/>
        <v>10</v>
      </c>
      <c r="AL85" s="75" t="b">
        <f>IF(AND(S85=DATA!$D$40),DATA!$D$44/8,IF(AND(S85=DATA!$C$40),DATA!$C$44/8))</f>
        <v>0</v>
      </c>
      <c r="AM85" s="75" t="b">
        <f>IF(AND(T85=DATA!$D$40),DATA!$D$44/8,IF(AND(T85=DATA!$C$40),DATA!$C$44/8))</f>
        <v>0</v>
      </c>
      <c r="AN85" s="77">
        <f t="shared" ca="1" si="2"/>
        <v>10</v>
      </c>
      <c r="AO85" s="78" t="str">
        <f ca="1">IF(AND(AN85&gt;=DATA!$C$55),"A",IF(AND(DATA!$C$55&gt;AN85,AN85&gt;=DATA!$C$56),"B",IF(AND(DATA!$C$56&gt;AN85,AN85&gt;=DATA!$C$57),"C",IF(AND(AN85&lt;DATA!$C$57),"D"))))</f>
        <v>D</v>
      </c>
    </row>
    <row r="86" spans="1:41" x14ac:dyDescent="0.15">
      <c r="A86" s="20" t="s">
        <v>565</v>
      </c>
      <c r="B86" s="4" t="s">
        <v>472</v>
      </c>
      <c r="C86" s="18" t="s">
        <v>481</v>
      </c>
      <c r="D86" s="18" t="s">
        <v>474</v>
      </c>
      <c r="E86" s="18"/>
      <c r="F86" s="18"/>
      <c r="G86" s="18"/>
      <c r="H86" s="20" t="s">
        <v>293</v>
      </c>
      <c r="I86" s="20"/>
      <c r="J86" s="20"/>
      <c r="K86" s="20" t="s">
        <v>294</v>
      </c>
      <c r="L86" s="20" t="s">
        <v>476</v>
      </c>
      <c r="M86" s="18" t="s">
        <v>295</v>
      </c>
      <c r="N86" s="6" t="s">
        <v>19</v>
      </c>
      <c r="O86" s="6"/>
      <c r="P86" s="6"/>
      <c r="Q86" s="6"/>
      <c r="R86" s="11"/>
      <c r="S86" s="11"/>
      <c r="T86" s="20"/>
      <c r="U86" s="82"/>
      <c r="V86" s="20"/>
      <c r="W86" s="78"/>
      <c r="X86" s="62"/>
      <c r="Y86" s="6" t="s">
        <v>28</v>
      </c>
      <c r="Z86" s="28">
        <v>1</v>
      </c>
      <c r="AA86" s="24"/>
      <c r="AB86" s="24"/>
      <c r="AE86" s="74" t="b">
        <f>IF(AND(O86=DATA!$D$40),DATA!$D$41,IF(AND(O86=DATA!$C$40),DATA!$C$41))</f>
        <v>0</v>
      </c>
      <c r="AF86" s="74" t="b">
        <f>IF(AND(P86=DATA!$D$40),DATA!$D$42,IF(AND(P86=DATA!$C$40),DATA!$C$42))</f>
        <v>0</v>
      </c>
      <c r="AG86" s="74" t="b">
        <f>IF(AND(Q86=DATA!$D$40),DATA!$D$43,IF(AND(Q86=DATA!$C$40),DATA!$C$43))</f>
        <v>0</v>
      </c>
      <c r="AH86" s="75" t="b">
        <f>IF(AND(R86=DATA!$D$40),DATA!$D$44,IF(AND(R86=DATA!$C$40),DATA!$C$44))</f>
        <v>0</v>
      </c>
      <c r="AI86" s="76">
        <f ca="1">IF(AND(DATEDIF(U86,TODAY(),"D")&lt;365*3),DATA!$D$46,IF(AND(365*3&lt;=DATEDIF(U86,TODAY(),"D"), DATEDIF(U86,TODAY(),"D")&lt;365*5),DATA!$D$47,IF(AND(365*5&lt;=DATEDIF(U86,TODAY(),"D"), DATEDIF(U86,TODAY(),"D")&lt;365*10),DATA!$D$48,IF(AND(365*10&lt;DATEDIF(U86,TODAY(),"D")),DATA!$D$49))))</f>
        <v>0</v>
      </c>
      <c r="AJ86" s="76">
        <f>_xlfn.IFNA(VLOOKUP(W86,DATA!$F$40:$G$85,2,0),10)</f>
        <v>10</v>
      </c>
      <c r="AK86" s="77">
        <f t="shared" ca="1" si="3"/>
        <v>10</v>
      </c>
      <c r="AL86" s="75" t="b">
        <f>IF(AND(S86=DATA!$D$40),DATA!$D$44/8,IF(AND(S86=DATA!$C$40),DATA!$C$44/8))</f>
        <v>0</v>
      </c>
      <c r="AM86" s="75" t="b">
        <f>IF(AND(T86=DATA!$D$40),DATA!$D$44/8,IF(AND(T86=DATA!$C$40),DATA!$C$44/8))</f>
        <v>0</v>
      </c>
      <c r="AN86" s="77">
        <f t="shared" ca="1" si="2"/>
        <v>10</v>
      </c>
      <c r="AO86" s="78" t="str">
        <f ca="1">IF(AND(AN86&gt;=DATA!$C$55),"A",IF(AND(DATA!$C$55&gt;AN86,AN86&gt;=DATA!$C$56),"B",IF(AND(DATA!$C$56&gt;AN86,AN86&gt;=DATA!$C$57),"C",IF(AND(AN86&lt;DATA!$C$57),"D"))))</f>
        <v>D</v>
      </c>
    </row>
    <row r="87" spans="1:41" x14ac:dyDescent="0.15">
      <c r="A87" s="20" t="s">
        <v>565</v>
      </c>
      <c r="B87" s="4" t="s">
        <v>472</v>
      </c>
      <c r="C87" s="18" t="s">
        <v>481</v>
      </c>
      <c r="D87" s="18" t="s">
        <v>474</v>
      </c>
      <c r="E87" s="18"/>
      <c r="F87" s="18"/>
      <c r="G87" s="18"/>
      <c r="H87" s="20" t="s">
        <v>293</v>
      </c>
      <c r="I87" s="20"/>
      <c r="J87" s="20"/>
      <c r="K87" s="20" t="s">
        <v>294</v>
      </c>
      <c r="L87" s="20" t="s">
        <v>476</v>
      </c>
      <c r="M87" s="18" t="s">
        <v>295</v>
      </c>
      <c r="N87" s="6" t="s">
        <v>19</v>
      </c>
      <c r="O87" s="6"/>
      <c r="P87" s="6"/>
      <c r="Q87" s="6"/>
      <c r="R87" s="11"/>
      <c r="S87" s="11"/>
      <c r="T87" s="20"/>
      <c r="U87" s="82"/>
      <c r="V87" s="20"/>
      <c r="W87" s="78"/>
      <c r="X87" s="62"/>
      <c r="Y87" s="6" t="s">
        <v>28</v>
      </c>
      <c r="Z87" s="28">
        <v>2</v>
      </c>
      <c r="AA87" s="24"/>
      <c r="AB87" s="24"/>
      <c r="AE87" s="74" t="b">
        <f>IF(AND(O87=DATA!$D$40),DATA!$D$41,IF(AND(O87=DATA!$C$40),DATA!$C$41))</f>
        <v>0</v>
      </c>
      <c r="AF87" s="74" t="b">
        <f>IF(AND(P87=DATA!$D$40),DATA!$D$42,IF(AND(P87=DATA!$C$40),DATA!$C$42))</f>
        <v>0</v>
      </c>
      <c r="AG87" s="74" t="b">
        <f>IF(AND(Q87=DATA!$D$40),DATA!$D$43,IF(AND(Q87=DATA!$C$40),DATA!$C$43))</f>
        <v>0</v>
      </c>
      <c r="AH87" s="75" t="b">
        <f>IF(AND(R87=DATA!$D$40),DATA!$D$44,IF(AND(R87=DATA!$C$40),DATA!$C$44))</f>
        <v>0</v>
      </c>
      <c r="AI87" s="76">
        <f ca="1">IF(AND(DATEDIF(U87,TODAY(),"D")&lt;365*3),DATA!$D$46,IF(AND(365*3&lt;=DATEDIF(U87,TODAY(),"D"), DATEDIF(U87,TODAY(),"D")&lt;365*5),DATA!$D$47,IF(AND(365*5&lt;=DATEDIF(U87,TODAY(),"D"), DATEDIF(U87,TODAY(),"D")&lt;365*10),DATA!$D$48,IF(AND(365*10&lt;DATEDIF(U87,TODAY(),"D")),DATA!$D$49))))</f>
        <v>0</v>
      </c>
      <c r="AJ87" s="76">
        <f>_xlfn.IFNA(VLOOKUP(W87,DATA!$F$40:$G$85,2,0),10)</f>
        <v>10</v>
      </c>
      <c r="AK87" s="77">
        <f t="shared" ca="1" si="3"/>
        <v>10</v>
      </c>
      <c r="AL87" s="75" t="b">
        <f>IF(AND(S87=DATA!$D$40),DATA!$D$44/8,IF(AND(S87=DATA!$C$40),DATA!$C$44/8))</f>
        <v>0</v>
      </c>
      <c r="AM87" s="75" t="b">
        <f>IF(AND(T87=DATA!$D$40),DATA!$D$44/8,IF(AND(T87=DATA!$C$40),DATA!$C$44/8))</f>
        <v>0</v>
      </c>
      <c r="AN87" s="77">
        <f t="shared" ca="1" si="2"/>
        <v>10</v>
      </c>
      <c r="AO87" s="78" t="str">
        <f ca="1">IF(AND(AN87&gt;=DATA!$C$55),"A",IF(AND(DATA!$C$55&gt;AN87,AN87&gt;=DATA!$C$56),"B",IF(AND(DATA!$C$56&gt;AN87,AN87&gt;=DATA!$C$57),"C",IF(AND(AN87&lt;DATA!$C$57),"D"))))</f>
        <v>D</v>
      </c>
    </row>
    <row r="88" spans="1:41" x14ac:dyDescent="0.15">
      <c r="A88" s="20" t="s">
        <v>565</v>
      </c>
      <c r="B88" s="4" t="s">
        <v>472</v>
      </c>
      <c r="C88" s="18" t="s">
        <v>481</v>
      </c>
      <c r="D88" s="18" t="s">
        <v>474</v>
      </c>
      <c r="E88" s="18"/>
      <c r="F88" s="18"/>
      <c r="G88" s="18"/>
      <c r="H88" s="20" t="s">
        <v>293</v>
      </c>
      <c r="I88" s="20"/>
      <c r="J88" s="20"/>
      <c r="K88" s="20" t="s">
        <v>303</v>
      </c>
      <c r="L88" s="20" t="s">
        <v>476</v>
      </c>
      <c r="M88" s="18" t="s">
        <v>299</v>
      </c>
      <c r="N88" s="6" t="s">
        <v>19</v>
      </c>
      <c r="O88" s="6"/>
      <c r="P88" s="6"/>
      <c r="Q88" s="6"/>
      <c r="R88" s="11"/>
      <c r="S88" s="11"/>
      <c r="T88" s="20"/>
      <c r="U88" s="82"/>
      <c r="V88" s="20"/>
      <c r="W88" s="78"/>
      <c r="X88" s="62"/>
      <c r="Y88" s="6" t="s">
        <v>28</v>
      </c>
      <c r="Z88" s="28">
        <v>2</v>
      </c>
      <c r="AA88" s="24"/>
      <c r="AB88" s="24"/>
      <c r="AE88" s="74" t="b">
        <f>IF(AND(O88=DATA!$D$40),DATA!$D$41,IF(AND(O88=DATA!$C$40),DATA!$C$41))</f>
        <v>0</v>
      </c>
      <c r="AF88" s="74" t="b">
        <f>IF(AND(P88=DATA!$D$40),DATA!$D$42,IF(AND(P88=DATA!$C$40),DATA!$C$42))</f>
        <v>0</v>
      </c>
      <c r="AG88" s="74" t="b">
        <f>IF(AND(Q88=DATA!$D$40),DATA!$D$43,IF(AND(Q88=DATA!$C$40),DATA!$C$43))</f>
        <v>0</v>
      </c>
      <c r="AH88" s="75" t="b">
        <f>IF(AND(R88=DATA!$D$40),DATA!$D$44,IF(AND(R88=DATA!$C$40),DATA!$C$44))</f>
        <v>0</v>
      </c>
      <c r="AI88" s="76">
        <f ca="1">IF(AND(DATEDIF(U88,TODAY(),"D")&lt;365*3),DATA!$D$46,IF(AND(365*3&lt;=DATEDIF(U88,TODAY(),"D"), DATEDIF(U88,TODAY(),"D")&lt;365*5),DATA!$D$47,IF(AND(365*5&lt;=DATEDIF(U88,TODAY(),"D"), DATEDIF(U88,TODAY(),"D")&lt;365*10),DATA!$D$48,IF(AND(365*10&lt;DATEDIF(U88,TODAY(),"D")),DATA!$D$49))))</f>
        <v>0</v>
      </c>
      <c r="AJ88" s="76">
        <f>_xlfn.IFNA(VLOOKUP(W88,DATA!$F$40:$G$85,2,0),10)</f>
        <v>10</v>
      </c>
      <c r="AK88" s="77">
        <f t="shared" ca="1" si="3"/>
        <v>10</v>
      </c>
      <c r="AL88" s="75" t="b">
        <f>IF(AND(S88=DATA!$D$40),DATA!$D$44/8,IF(AND(S88=DATA!$C$40),DATA!$C$44/8))</f>
        <v>0</v>
      </c>
      <c r="AM88" s="75" t="b">
        <f>IF(AND(T88=DATA!$D$40),DATA!$D$44/8,IF(AND(T88=DATA!$C$40),DATA!$C$44/8))</f>
        <v>0</v>
      </c>
      <c r="AN88" s="77">
        <f t="shared" ca="1" si="2"/>
        <v>10</v>
      </c>
      <c r="AO88" s="78" t="str">
        <f ca="1">IF(AND(AN88&gt;=DATA!$C$55),"A",IF(AND(DATA!$C$55&gt;AN88,AN88&gt;=DATA!$C$56),"B",IF(AND(DATA!$C$56&gt;AN88,AN88&gt;=DATA!$C$57),"C",IF(AND(AN88&lt;DATA!$C$57),"D"))))</f>
        <v>D</v>
      </c>
    </row>
    <row r="89" spans="1:41" x14ac:dyDescent="0.15">
      <c r="A89" s="20" t="s">
        <v>565</v>
      </c>
      <c r="B89" s="4" t="s">
        <v>472</v>
      </c>
      <c r="C89" s="18" t="s">
        <v>481</v>
      </c>
      <c r="D89" s="18" t="s">
        <v>474</v>
      </c>
      <c r="E89" s="18"/>
      <c r="F89" s="18"/>
      <c r="G89" s="18"/>
      <c r="H89" s="20" t="s">
        <v>293</v>
      </c>
      <c r="I89" s="20"/>
      <c r="J89" s="20"/>
      <c r="K89" s="20" t="s">
        <v>303</v>
      </c>
      <c r="L89" s="20" t="s">
        <v>476</v>
      </c>
      <c r="M89" s="18" t="s">
        <v>295</v>
      </c>
      <c r="N89" s="6" t="s">
        <v>19</v>
      </c>
      <c r="O89" s="6"/>
      <c r="P89" s="6"/>
      <c r="Q89" s="6"/>
      <c r="R89" s="11"/>
      <c r="S89" s="11"/>
      <c r="T89" s="20"/>
      <c r="U89" s="82"/>
      <c r="V89" s="20"/>
      <c r="W89" s="78"/>
      <c r="X89" s="62"/>
      <c r="Y89" s="6" t="s">
        <v>28</v>
      </c>
      <c r="Z89" s="28">
        <v>3</v>
      </c>
      <c r="AA89" s="24"/>
      <c r="AB89" s="24"/>
      <c r="AE89" s="74" t="b">
        <f>IF(AND(O89=DATA!$D$40),DATA!$D$41,IF(AND(O89=DATA!$C$40),DATA!$C$41))</f>
        <v>0</v>
      </c>
      <c r="AF89" s="74" t="b">
        <f>IF(AND(P89=DATA!$D$40),DATA!$D$42,IF(AND(P89=DATA!$C$40),DATA!$C$42))</f>
        <v>0</v>
      </c>
      <c r="AG89" s="74" t="b">
        <f>IF(AND(Q89=DATA!$D$40),DATA!$D$43,IF(AND(Q89=DATA!$C$40),DATA!$C$43))</f>
        <v>0</v>
      </c>
      <c r="AH89" s="75" t="b">
        <f>IF(AND(R89=DATA!$D$40),DATA!$D$44,IF(AND(R89=DATA!$C$40),DATA!$C$44))</f>
        <v>0</v>
      </c>
      <c r="AI89" s="76">
        <f ca="1">IF(AND(DATEDIF(U89,TODAY(),"D")&lt;365*3),DATA!$D$46,IF(AND(365*3&lt;=DATEDIF(U89,TODAY(),"D"), DATEDIF(U89,TODAY(),"D")&lt;365*5),DATA!$D$47,IF(AND(365*5&lt;=DATEDIF(U89,TODAY(),"D"), DATEDIF(U89,TODAY(),"D")&lt;365*10),DATA!$D$48,IF(AND(365*10&lt;DATEDIF(U89,TODAY(),"D")),DATA!$D$49))))</f>
        <v>0</v>
      </c>
      <c r="AJ89" s="76">
        <f>_xlfn.IFNA(VLOOKUP(W89,DATA!$F$40:$G$85,2,0),10)</f>
        <v>10</v>
      </c>
      <c r="AK89" s="77">
        <f t="shared" ca="1" si="3"/>
        <v>10</v>
      </c>
      <c r="AL89" s="75" t="b">
        <f>IF(AND(S89=DATA!$D$40),DATA!$D$44/8,IF(AND(S89=DATA!$C$40),DATA!$C$44/8))</f>
        <v>0</v>
      </c>
      <c r="AM89" s="75" t="b">
        <f>IF(AND(T89=DATA!$D$40),DATA!$D$44/8,IF(AND(T89=DATA!$C$40),DATA!$C$44/8))</f>
        <v>0</v>
      </c>
      <c r="AN89" s="77">
        <f t="shared" ca="1" si="2"/>
        <v>10</v>
      </c>
      <c r="AO89" s="78" t="str">
        <f ca="1">IF(AND(AN89&gt;=DATA!$C$55),"A",IF(AND(DATA!$C$55&gt;AN89,AN89&gt;=DATA!$C$56),"B",IF(AND(DATA!$C$56&gt;AN89,AN89&gt;=DATA!$C$57),"C",IF(AND(AN89&lt;DATA!$C$57),"D"))))</f>
        <v>D</v>
      </c>
    </row>
    <row r="90" spans="1:41" x14ac:dyDescent="0.15">
      <c r="A90" s="20" t="s">
        <v>565</v>
      </c>
      <c r="B90" s="4" t="s">
        <v>472</v>
      </c>
      <c r="C90" s="18" t="s">
        <v>481</v>
      </c>
      <c r="D90" s="18" t="s">
        <v>474</v>
      </c>
      <c r="E90" s="18"/>
      <c r="F90" s="18"/>
      <c r="G90" s="18"/>
      <c r="H90" s="20" t="s">
        <v>293</v>
      </c>
      <c r="I90" s="20"/>
      <c r="J90" s="20"/>
      <c r="K90" s="20" t="s">
        <v>303</v>
      </c>
      <c r="L90" s="20" t="s">
        <v>476</v>
      </c>
      <c r="M90" s="18" t="s">
        <v>295</v>
      </c>
      <c r="N90" s="6" t="s">
        <v>19</v>
      </c>
      <c r="O90" s="6"/>
      <c r="P90" s="6"/>
      <c r="Q90" s="6"/>
      <c r="R90" s="11"/>
      <c r="S90" s="11"/>
      <c r="T90" s="20"/>
      <c r="U90" s="82"/>
      <c r="V90" s="20"/>
      <c r="W90" s="78"/>
      <c r="X90" s="62"/>
      <c r="Y90" s="6" t="s">
        <v>28</v>
      </c>
      <c r="Z90" s="28">
        <v>20</v>
      </c>
      <c r="AA90" s="24"/>
      <c r="AB90" s="24"/>
      <c r="AE90" s="74" t="b">
        <f>IF(AND(O90=DATA!$D$40),DATA!$D$41,IF(AND(O90=DATA!$C$40),DATA!$C$41))</f>
        <v>0</v>
      </c>
      <c r="AF90" s="74" t="b">
        <f>IF(AND(P90=DATA!$D$40),DATA!$D$42,IF(AND(P90=DATA!$C$40),DATA!$C$42))</f>
        <v>0</v>
      </c>
      <c r="AG90" s="74" t="b">
        <f>IF(AND(Q90=DATA!$D$40),DATA!$D$43,IF(AND(Q90=DATA!$C$40),DATA!$C$43))</f>
        <v>0</v>
      </c>
      <c r="AH90" s="75" t="b">
        <f>IF(AND(R90=DATA!$D$40),DATA!$D$44,IF(AND(R90=DATA!$C$40),DATA!$C$44))</f>
        <v>0</v>
      </c>
      <c r="AI90" s="76">
        <f ca="1">IF(AND(DATEDIF(U90,TODAY(),"D")&lt;365*3),DATA!$D$46,IF(AND(365*3&lt;=DATEDIF(U90,TODAY(),"D"), DATEDIF(U90,TODAY(),"D")&lt;365*5),DATA!$D$47,IF(AND(365*5&lt;=DATEDIF(U90,TODAY(),"D"), DATEDIF(U90,TODAY(),"D")&lt;365*10),DATA!$D$48,IF(AND(365*10&lt;DATEDIF(U90,TODAY(),"D")),DATA!$D$49))))</f>
        <v>0</v>
      </c>
      <c r="AJ90" s="76">
        <f>_xlfn.IFNA(VLOOKUP(W90,DATA!$F$40:$G$85,2,0),10)</f>
        <v>10</v>
      </c>
      <c r="AK90" s="77">
        <f t="shared" ca="1" si="3"/>
        <v>10</v>
      </c>
      <c r="AL90" s="75" t="b">
        <f>IF(AND(S90=DATA!$D$40),DATA!$D$44/8,IF(AND(S90=DATA!$C$40),DATA!$C$44/8))</f>
        <v>0</v>
      </c>
      <c r="AM90" s="75" t="b">
        <f>IF(AND(T90=DATA!$D$40),DATA!$D$44/8,IF(AND(T90=DATA!$C$40),DATA!$C$44/8))</f>
        <v>0</v>
      </c>
      <c r="AN90" s="77">
        <f t="shared" ca="1" si="2"/>
        <v>10</v>
      </c>
      <c r="AO90" s="78" t="str">
        <f ca="1">IF(AND(AN90&gt;=DATA!$C$55),"A",IF(AND(DATA!$C$55&gt;AN90,AN90&gt;=DATA!$C$56),"B",IF(AND(DATA!$C$56&gt;AN90,AN90&gt;=DATA!$C$57),"C",IF(AND(AN90&lt;DATA!$C$57),"D"))))</f>
        <v>D</v>
      </c>
    </row>
    <row r="91" spans="1:41" x14ac:dyDescent="0.15">
      <c r="A91" s="20" t="s">
        <v>564</v>
      </c>
      <c r="B91" s="4" t="s">
        <v>472</v>
      </c>
      <c r="C91" s="18" t="s">
        <v>481</v>
      </c>
      <c r="D91" s="18" t="s">
        <v>474</v>
      </c>
      <c r="E91" s="18"/>
      <c r="F91" s="18"/>
      <c r="G91" s="18"/>
      <c r="H91" s="20" t="s">
        <v>293</v>
      </c>
      <c r="I91" s="20"/>
      <c r="J91" s="20"/>
      <c r="K91" s="20" t="s">
        <v>303</v>
      </c>
      <c r="L91" s="20" t="s">
        <v>476</v>
      </c>
      <c r="M91" s="18" t="s">
        <v>295</v>
      </c>
      <c r="N91" s="6" t="s">
        <v>19</v>
      </c>
      <c r="O91" s="6"/>
      <c r="P91" s="6"/>
      <c r="Q91" s="6"/>
      <c r="R91" s="11"/>
      <c r="S91" s="11"/>
      <c r="T91" s="20"/>
      <c r="U91" s="82"/>
      <c r="V91" s="20"/>
      <c r="W91" s="78"/>
      <c r="X91" s="62"/>
      <c r="Y91" s="6" t="s">
        <v>28</v>
      </c>
      <c r="Z91" s="28">
        <v>3</v>
      </c>
      <c r="AA91" s="24"/>
      <c r="AB91" s="24"/>
      <c r="AE91" s="74" t="b">
        <f>IF(AND(O91=DATA!$D$40),DATA!$D$41,IF(AND(O91=DATA!$C$40),DATA!$C$41))</f>
        <v>0</v>
      </c>
      <c r="AF91" s="74" t="b">
        <f>IF(AND(P91=DATA!$D$40),DATA!$D$42,IF(AND(P91=DATA!$C$40),DATA!$C$42))</f>
        <v>0</v>
      </c>
      <c r="AG91" s="74" t="b">
        <f>IF(AND(Q91=DATA!$D$40),DATA!$D$43,IF(AND(Q91=DATA!$C$40),DATA!$C$43))</f>
        <v>0</v>
      </c>
      <c r="AH91" s="75" t="b">
        <f>IF(AND(R91=DATA!$D$40),DATA!$D$44,IF(AND(R91=DATA!$C$40),DATA!$C$44))</f>
        <v>0</v>
      </c>
      <c r="AI91" s="76">
        <f ca="1">IF(AND(DATEDIF(U91,TODAY(),"D")&lt;365*3),DATA!$D$46,IF(AND(365*3&lt;=DATEDIF(U91,TODAY(),"D"), DATEDIF(U91,TODAY(),"D")&lt;365*5),DATA!$D$47,IF(AND(365*5&lt;=DATEDIF(U91,TODAY(),"D"), DATEDIF(U91,TODAY(),"D")&lt;365*10),DATA!$D$48,IF(AND(365*10&lt;DATEDIF(U91,TODAY(),"D")),DATA!$D$49))))</f>
        <v>0</v>
      </c>
      <c r="AJ91" s="76">
        <f>_xlfn.IFNA(VLOOKUP(W91,DATA!$F$40:$G$85,2,0),10)</f>
        <v>10</v>
      </c>
      <c r="AK91" s="77">
        <f t="shared" ca="1" si="3"/>
        <v>10</v>
      </c>
      <c r="AL91" s="75" t="b">
        <f>IF(AND(S91=DATA!$D$40),DATA!$D$44/8,IF(AND(S91=DATA!$C$40),DATA!$C$44/8))</f>
        <v>0</v>
      </c>
      <c r="AM91" s="75" t="b">
        <f>IF(AND(T91=DATA!$D$40),DATA!$D$44/8,IF(AND(T91=DATA!$C$40),DATA!$C$44/8))</f>
        <v>0</v>
      </c>
      <c r="AN91" s="77">
        <f t="shared" ca="1" si="2"/>
        <v>10</v>
      </c>
      <c r="AO91" s="78" t="str">
        <f ca="1">IF(AND(AN91&gt;=DATA!$C$55),"A",IF(AND(DATA!$C$55&gt;AN91,AN91&gt;=DATA!$C$56),"B",IF(AND(DATA!$C$56&gt;AN91,AN91&gt;=DATA!$C$57),"C",IF(AND(AN91&lt;DATA!$C$57),"D"))))</f>
        <v>D</v>
      </c>
    </row>
    <row r="92" spans="1:41" x14ac:dyDescent="0.15">
      <c r="A92" s="20" t="s">
        <v>565</v>
      </c>
      <c r="B92" s="4" t="s">
        <v>472</v>
      </c>
      <c r="C92" s="18" t="s">
        <v>481</v>
      </c>
      <c r="D92" s="18" t="s">
        <v>474</v>
      </c>
      <c r="E92" s="18"/>
      <c r="F92" s="18"/>
      <c r="G92" s="18"/>
      <c r="H92" s="20" t="s">
        <v>293</v>
      </c>
      <c r="I92" s="20"/>
      <c r="J92" s="20"/>
      <c r="K92" s="20" t="s">
        <v>301</v>
      </c>
      <c r="L92" s="20" t="s">
        <v>476</v>
      </c>
      <c r="M92" s="18" t="s">
        <v>295</v>
      </c>
      <c r="N92" s="6" t="s">
        <v>19</v>
      </c>
      <c r="O92" s="6"/>
      <c r="P92" s="6"/>
      <c r="Q92" s="6"/>
      <c r="R92" s="11"/>
      <c r="S92" s="11"/>
      <c r="T92" s="20"/>
      <c r="U92" s="82"/>
      <c r="V92" s="20"/>
      <c r="W92" s="78"/>
      <c r="X92" s="62"/>
      <c r="Y92" s="6" t="s">
        <v>28</v>
      </c>
      <c r="Z92" s="28">
        <v>13</v>
      </c>
      <c r="AA92" s="24"/>
      <c r="AB92" s="24"/>
      <c r="AE92" s="74" t="b">
        <f>IF(AND(O92=DATA!$D$40),DATA!$D$41,IF(AND(O92=DATA!$C$40),DATA!$C$41))</f>
        <v>0</v>
      </c>
      <c r="AF92" s="74" t="b">
        <f>IF(AND(P92=DATA!$D$40),DATA!$D$42,IF(AND(P92=DATA!$C$40),DATA!$C$42))</f>
        <v>0</v>
      </c>
      <c r="AG92" s="74" t="b">
        <f>IF(AND(Q92=DATA!$D$40),DATA!$D$43,IF(AND(Q92=DATA!$C$40),DATA!$C$43))</f>
        <v>0</v>
      </c>
      <c r="AH92" s="75" t="b">
        <f>IF(AND(R92=DATA!$D$40),DATA!$D$44,IF(AND(R92=DATA!$C$40),DATA!$C$44))</f>
        <v>0</v>
      </c>
      <c r="AI92" s="76">
        <f ca="1">IF(AND(DATEDIF(U92,TODAY(),"D")&lt;365*3),DATA!$D$46,IF(AND(365*3&lt;=DATEDIF(U92,TODAY(),"D"), DATEDIF(U92,TODAY(),"D")&lt;365*5),DATA!$D$47,IF(AND(365*5&lt;=DATEDIF(U92,TODAY(),"D"), DATEDIF(U92,TODAY(),"D")&lt;365*10),DATA!$D$48,IF(AND(365*10&lt;DATEDIF(U92,TODAY(),"D")),DATA!$D$49))))</f>
        <v>0</v>
      </c>
      <c r="AJ92" s="76">
        <f>_xlfn.IFNA(VLOOKUP(W92,DATA!$F$40:$G$85,2,0),10)</f>
        <v>10</v>
      </c>
      <c r="AK92" s="77">
        <f t="shared" ca="1" si="3"/>
        <v>10</v>
      </c>
      <c r="AL92" s="75" t="b">
        <f>IF(AND(S92=DATA!$D$40),DATA!$D$44/8,IF(AND(S92=DATA!$C$40),DATA!$C$44/8))</f>
        <v>0</v>
      </c>
      <c r="AM92" s="75" t="b">
        <f>IF(AND(T92=DATA!$D$40),DATA!$D$44/8,IF(AND(T92=DATA!$C$40),DATA!$C$44/8))</f>
        <v>0</v>
      </c>
      <c r="AN92" s="77">
        <f t="shared" ca="1" si="2"/>
        <v>10</v>
      </c>
      <c r="AO92" s="78" t="str">
        <f ca="1">IF(AND(AN92&gt;=DATA!$C$55),"A",IF(AND(DATA!$C$55&gt;AN92,AN92&gt;=DATA!$C$56),"B",IF(AND(DATA!$C$56&gt;AN92,AN92&gt;=DATA!$C$57),"C",IF(AND(AN92&lt;DATA!$C$57),"D"))))</f>
        <v>D</v>
      </c>
    </row>
    <row r="93" spans="1:41" x14ac:dyDescent="0.15">
      <c r="A93" s="20" t="s">
        <v>565</v>
      </c>
      <c r="B93" s="4" t="s">
        <v>472</v>
      </c>
      <c r="C93" s="18" t="s">
        <v>481</v>
      </c>
      <c r="D93" s="18" t="s">
        <v>474</v>
      </c>
      <c r="E93" s="18"/>
      <c r="F93" s="18"/>
      <c r="G93" s="18"/>
      <c r="H93" s="20" t="s">
        <v>293</v>
      </c>
      <c r="I93" s="20"/>
      <c r="J93" s="20"/>
      <c r="K93" s="20" t="s">
        <v>301</v>
      </c>
      <c r="L93" s="20" t="s">
        <v>476</v>
      </c>
      <c r="M93" s="18" t="s">
        <v>295</v>
      </c>
      <c r="N93" s="6" t="s">
        <v>19</v>
      </c>
      <c r="O93" s="6"/>
      <c r="P93" s="6"/>
      <c r="Q93" s="6"/>
      <c r="R93" s="11"/>
      <c r="S93" s="11"/>
      <c r="T93" s="20"/>
      <c r="U93" s="82"/>
      <c r="V93" s="20"/>
      <c r="W93" s="78"/>
      <c r="X93" s="62"/>
      <c r="Y93" s="6" t="s">
        <v>28</v>
      </c>
      <c r="Z93" s="28">
        <v>1</v>
      </c>
      <c r="AA93" s="24"/>
      <c r="AB93" s="24"/>
      <c r="AE93" s="74" t="b">
        <f>IF(AND(O93=DATA!$D$40),DATA!$D$41,IF(AND(O93=DATA!$C$40),DATA!$C$41))</f>
        <v>0</v>
      </c>
      <c r="AF93" s="74" t="b">
        <f>IF(AND(P93=DATA!$D$40),DATA!$D$42,IF(AND(P93=DATA!$C$40),DATA!$C$42))</f>
        <v>0</v>
      </c>
      <c r="AG93" s="74" t="b">
        <f>IF(AND(Q93=DATA!$D$40),DATA!$D$43,IF(AND(Q93=DATA!$C$40),DATA!$C$43))</f>
        <v>0</v>
      </c>
      <c r="AH93" s="75" t="b">
        <f>IF(AND(R93=DATA!$D$40),DATA!$D$44,IF(AND(R93=DATA!$C$40),DATA!$C$44))</f>
        <v>0</v>
      </c>
      <c r="AI93" s="76">
        <f ca="1">IF(AND(DATEDIF(U93,TODAY(),"D")&lt;365*3),DATA!$D$46,IF(AND(365*3&lt;=DATEDIF(U93,TODAY(),"D"), DATEDIF(U93,TODAY(),"D")&lt;365*5),DATA!$D$47,IF(AND(365*5&lt;=DATEDIF(U93,TODAY(),"D"), DATEDIF(U93,TODAY(),"D")&lt;365*10),DATA!$D$48,IF(AND(365*10&lt;DATEDIF(U93,TODAY(),"D")),DATA!$D$49))))</f>
        <v>0</v>
      </c>
      <c r="AJ93" s="76">
        <f>_xlfn.IFNA(VLOOKUP(W93,DATA!$F$40:$G$85,2,0),10)</f>
        <v>10</v>
      </c>
      <c r="AK93" s="77">
        <f t="shared" ca="1" si="3"/>
        <v>10</v>
      </c>
      <c r="AL93" s="75" t="b">
        <f>IF(AND(S93=DATA!$D$40),DATA!$D$44/8,IF(AND(S93=DATA!$C$40),DATA!$C$44/8))</f>
        <v>0</v>
      </c>
      <c r="AM93" s="75" t="b">
        <f>IF(AND(T93=DATA!$D$40),DATA!$D$44/8,IF(AND(T93=DATA!$C$40),DATA!$C$44/8))</f>
        <v>0</v>
      </c>
      <c r="AN93" s="77">
        <f t="shared" ca="1" si="2"/>
        <v>10</v>
      </c>
      <c r="AO93" s="78" t="str">
        <f ca="1">IF(AND(AN93&gt;=DATA!$C$55),"A",IF(AND(DATA!$C$55&gt;AN93,AN93&gt;=DATA!$C$56),"B",IF(AND(DATA!$C$56&gt;AN93,AN93&gt;=DATA!$C$57),"C",IF(AND(AN93&lt;DATA!$C$57),"D"))))</f>
        <v>D</v>
      </c>
    </row>
    <row r="94" spans="1:41" x14ac:dyDescent="0.15">
      <c r="A94" s="20" t="s">
        <v>564</v>
      </c>
      <c r="B94" s="4" t="s">
        <v>472</v>
      </c>
      <c r="C94" s="18" t="s">
        <v>481</v>
      </c>
      <c r="D94" s="18" t="s">
        <v>474</v>
      </c>
      <c r="E94" s="18"/>
      <c r="F94" s="18"/>
      <c r="G94" s="18"/>
      <c r="H94" s="20" t="s">
        <v>293</v>
      </c>
      <c r="I94" s="20"/>
      <c r="J94" s="20"/>
      <c r="K94" s="20" t="s">
        <v>297</v>
      </c>
      <c r="L94" s="20" t="s">
        <v>476</v>
      </c>
      <c r="M94" s="18" t="s">
        <v>299</v>
      </c>
      <c r="N94" s="6" t="s">
        <v>19</v>
      </c>
      <c r="O94" s="6"/>
      <c r="P94" s="6"/>
      <c r="Q94" s="6"/>
      <c r="R94" s="11"/>
      <c r="S94" s="11"/>
      <c r="T94" s="20"/>
      <c r="U94" s="82"/>
      <c r="V94" s="20"/>
      <c r="W94" s="78"/>
      <c r="X94" s="62"/>
      <c r="Y94" s="6" t="s">
        <v>28</v>
      </c>
      <c r="Z94" s="28">
        <v>1</v>
      </c>
      <c r="AA94" s="24"/>
      <c r="AB94" s="24"/>
      <c r="AE94" s="74" t="b">
        <f>IF(AND(O94=DATA!$D$40),DATA!$D$41,IF(AND(O94=DATA!$C$40),DATA!$C$41))</f>
        <v>0</v>
      </c>
      <c r="AF94" s="74" t="b">
        <f>IF(AND(P94=DATA!$D$40),DATA!$D$42,IF(AND(P94=DATA!$C$40),DATA!$C$42))</f>
        <v>0</v>
      </c>
      <c r="AG94" s="74" t="b">
        <f>IF(AND(Q94=DATA!$D$40),DATA!$D$43,IF(AND(Q94=DATA!$C$40),DATA!$C$43))</f>
        <v>0</v>
      </c>
      <c r="AH94" s="75" t="b">
        <f>IF(AND(R94=DATA!$D$40),DATA!$D$44,IF(AND(R94=DATA!$C$40),DATA!$C$44))</f>
        <v>0</v>
      </c>
      <c r="AI94" s="76">
        <f ca="1">IF(AND(DATEDIF(U94,TODAY(),"D")&lt;365*3),DATA!$D$46,IF(AND(365*3&lt;=DATEDIF(U94,TODAY(),"D"), DATEDIF(U94,TODAY(),"D")&lt;365*5),DATA!$D$47,IF(AND(365*5&lt;=DATEDIF(U94,TODAY(),"D"), DATEDIF(U94,TODAY(),"D")&lt;365*10),DATA!$D$48,IF(AND(365*10&lt;DATEDIF(U94,TODAY(),"D")),DATA!$D$49))))</f>
        <v>0</v>
      </c>
      <c r="AJ94" s="76">
        <f>_xlfn.IFNA(VLOOKUP(W94,DATA!$F$40:$G$85,2,0),10)</f>
        <v>10</v>
      </c>
      <c r="AK94" s="77">
        <f t="shared" ca="1" si="3"/>
        <v>10</v>
      </c>
      <c r="AL94" s="75" t="b">
        <f>IF(AND(S94=DATA!$D$40),DATA!$D$44/8,IF(AND(S94=DATA!$C$40),DATA!$C$44/8))</f>
        <v>0</v>
      </c>
      <c r="AM94" s="75" t="b">
        <f>IF(AND(T94=DATA!$D$40),DATA!$D$44/8,IF(AND(T94=DATA!$C$40),DATA!$C$44/8))</f>
        <v>0</v>
      </c>
      <c r="AN94" s="77">
        <f t="shared" ca="1" si="2"/>
        <v>10</v>
      </c>
      <c r="AO94" s="78" t="str">
        <f ca="1">IF(AND(AN94&gt;=DATA!$C$55),"A",IF(AND(DATA!$C$55&gt;AN94,AN94&gt;=DATA!$C$56),"B",IF(AND(DATA!$C$56&gt;AN94,AN94&gt;=DATA!$C$57),"C",IF(AND(AN94&lt;DATA!$C$57),"D"))))</f>
        <v>D</v>
      </c>
    </row>
    <row r="95" spans="1:41" x14ac:dyDescent="0.15">
      <c r="A95" s="20" t="s">
        <v>565</v>
      </c>
      <c r="B95" s="4" t="s">
        <v>472</v>
      </c>
      <c r="C95" s="18" t="s">
        <v>481</v>
      </c>
      <c r="D95" s="18" t="s">
        <v>474</v>
      </c>
      <c r="E95" s="18"/>
      <c r="F95" s="18"/>
      <c r="G95" s="18"/>
      <c r="H95" s="20" t="s">
        <v>293</v>
      </c>
      <c r="I95" s="20"/>
      <c r="J95" s="20"/>
      <c r="K95" s="20" t="s">
        <v>297</v>
      </c>
      <c r="L95" s="20" t="s">
        <v>476</v>
      </c>
      <c r="M95" s="18" t="s">
        <v>295</v>
      </c>
      <c r="N95" s="6" t="s">
        <v>19</v>
      </c>
      <c r="O95" s="6"/>
      <c r="P95" s="6"/>
      <c r="Q95" s="6"/>
      <c r="R95" s="11"/>
      <c r="S95" s="11"/>
      <c r="T95" s="20"/>
      <c r="U95" s="82"/>
      <c r="V95" s="20"/>
      <c r="W95" s="78"/>
      <c r="X95" s="62"/>
      <c r="Y95" s="6" t="s">
        <v>28</v>
      </c>
      <c r="Z95" s="28">
        <v>1</v>
      </c>
      <c r="AA95" s="24"/>
      <c r="AB95" s="24"/>
      <c r="AE95" s="74" t="b">
        <f>IF(AND(O95=DATA!$D$40),DATA!$D$41,IF(AND(O95=DATA!$C$40),DATA!$C$41))</f>
        <v>0</v>
      </c>
      <c r="AF95" s="74" t="b">
        <f>IF(AND(P95=DATA!$D$40),DATA!$D$42,IF(AND(P95=DATA!$C$40),DATA!$C$42))</f>
        <v>0</v>
      </c>
      <c r="AG95" s="74" t="b">
        <f>IF(AND(Q95=DATA!$D$40),DATA!$D$43,IF(AND(Q95=DATA!$C$40),DATA!$C$43))</f>
        <v>0</v>
      </c>
      <c r="AH95" s="75" t="b">
        <f>IF(AND(R95=DATA!$D$40),DATA!$D$44,IF(AND(R95=DATA!$C$40),DATA!$C$44))</f>
        <v>0</v>
      </c>
      <c r="AI95" s="76">
        <f ca="1">IF(AND(DATEDIF(U95,TODAY(),"D")&lt;365*3),DATA!$D$46,IF(AND(365*3&lt;=DATEDIF(U95,TODAY(),"D"), DATEDIF(U95,TODAY(),"D")&lt;365*5),DATA!$D$47,IF(AND(365*5&lt;=DATEDIF(U95,TODAY(),"D"), DATEDIF(U95,TODAY(),"D")&lt;365*10),DATA!$D$48,IF(AND(365*10&lt;DATEDIF(U95,TODAY(),"D")),DATA!$D$49))))</f>
        <v>0</v>
      </c>
      <c r="AJ95" s="76">
        <f>_xlfn.IFNA(VLOOKUP(W95,DATA!$F$40:$G$85,2,0),10)</f>
        <v>10</v>
      </c>
      <c r="AK95" s="77">
        <f t="shared" ca="1" si="3"/>
        <v>10</v>
      </c>
      <c r="AL95" s="75" t="b">
        <f>IF(AND(S95=DATA!$D$40),DATA!$D$44/8,IF(AND(S95=DATA!$C$40),DATA!$C$44/8))</f>
        <v>0</v>
      </c>
      <c r="AM95" s="75" t="b">
        <f>IF(AND(T95=DATA!$D$40),DATA!$D$44/8,IF(AND(T95=DATA!$C$40),DATA!$C$44/8))</f>
        <v>0</v>
      </c>
      <c r="AN95" s="77">
        <f t="shared" ca="1" si="2"/>
        <v>10</v>
      </c>
      <c r="AO95" s="78" t="str">
        <f ca="1">IF(AND(AN95&gt;=DATA!$C$55),"A",IF(AND(DATA!$C$55&gt;AN95,AN95&gt;=DATA!$C$56),"B",IF(AND(DATA!$C$56&gt;AN95,AN95&gt;=DATA!$C$57),"C",IF(AND(AN95&lt;DATA!$C$57),"D"))))</f>
        <v>D</v>
      </c>
    </row>
    <row r="96" spans="1:41" x14ac:dyDescent="0.15">
      <c r="A96" s="20" t="s">
        <v>565</v>
      </c>
      <c r="B96" s="4" t="s">
        <v>472</v>
      </c>
      <c r="C96" s="18" t="s">
        <v>481</v>
      </c>
      <c r="D96" s="18" t="s">
        <v>474</v>
      </c>
      <c r="E96" s="18"/>
      <c r="F96" s="18"/>
      <c r="G96" s="18"/>
      <c r="H96" s="20" t="s">
        <v>293</v>
      </c>
      <c r="I96" s="20"/>
      <c r="J96" s="20"/>
      <c r="K96" s="20" t="s">
        <v>297</v>
      </c>
      <c r="L96" s="20" t="s">
        <v>476</v>
      </c>
      <c r="M96" s="18" t="s">
        <v>295</v>
      </c>
      <c r="N96" s="6" t="s">
        <v>19</v>
      </c>
      <c r="O96" s="6"/>
      <c r="P96" s="6"/>
      <c r="Q96" s="6"/>
      <c r="R96" s="11"/>
      <c r="S96" s="11"/>
      <c r="T96" s="20"/>
      <c r="U96" s="82"/>
      <c r="V96" s="20"/>
      <c r="W96" s="78"/>
      <c r="X96" s="62"/>
      <c r="Y96" s="6" t="s">
        <v>28</v>
      </c>
      <c r="Z96" s="28">
        <v>2</v>
      </c>
      <c r="AA96" s="24"/>
      <c r="AB96" s="24"/>
      <c r="AE96" s="74" t="b">
        <f>IF(AND(O96=DATA!$D$40),DATA!$D$41,IF(AND(O96=DATA!$C$40),DATA!$C$41))</f>
        <v>0</v>
      </c>
      <c r="AF96" s="74" t="b">
        <f>IF(AND(P96=DATA!$D$40),DATA!$D$42,IF(AND(P96=DATA!$C$40),DATA!$C$42))</f>
        <v>0</v>
      </c>
      <c r="AG96" s="74" t="b">
        <f>IF(AND(Q96=DATA!$D$40),DATA!$D$43,IF(AND(Q96=DATA!$C$40),DATA!$C$43))</f>
        <v>0</v>
      </c>
      <c r="AH96" s="75" t="b">
        <f>IF(AND(R96=DATA!$D$40),DATA!$D$44,IF(AND(R96=DATA!$C$40),DATA!$C$44))</f>
        <v>0</v>
      </c>
      <c r="AI96" s="76">
        <f ca="1">IF(AND(DATEDIF(U96,TODAY(),"D")&lt;365*3),DATA!$D$46,IF(AND(365*3&lt;=DATEDIF(U96,TODAY(),"D"), DATEDIF(U96,TODAY(),"D")&lt;365*5),DATA!$D$47,IF(AND(365*5&lt;=DATEDIF(U96,TODAY(),"D"), DATEDIF(U96,TODAY(),"D")&lt;365*10),DATA!$D$48,IF(AND(365*10&lt;DATEDIF(U96,TODAY(),"D")),DATA!$D$49))))</f>
        <v>0</v>
      </c>
      <c r="AJ96" s="76">
        <f>_xlfn.IFNA(VLOOKUP(W96,DATA!$F$40:$G$85,2,0),10)</f>
        <v>10</v>
      </c>
      <c r="AK96" s="77">
        <f t="shared" ca="1" si="3"/>
        <v>10</v>
      </c>
      <c r="AL96" s="75" t="b">
        <f>IF(AND(S96=DATA!$D$40),DATA!$D$44/8,IF(AND(S96=DATA!$C$40),DATA!$C$44/8))</f>
        <v>0</v>
      </c>
      <c r="AM96" s="75" t="b">
        <f>IF(AND(T96=DATA!$D$40),DATA!$D$44/8,IF(AND(T96=DATA!$C$40),DATA!$C$44/8))</f>
        <v>0</v>
      </c>
      <c r="AN96" s="77">
        <f t="shared" ca="1" si="2"/>
        <v>10</v>
      </c>
      <c r="AO96" s="78" t="str">
        <f ca="1">IF(AND(AN96&gt;=DATA!$C$55),"A",IF(AND(DATA!$C$55&gt;AN96,AN96&gt;=DATA!$C$56),"B",IF(AND(DATA!$C$56&gt;AN96,AN96&gt;=DATA!$C$57),"C",IF(AND(AN96&lt;DATA!$C$57),"D"))))</f>
        <v>D</v>
      </c>
    </row>
    <row r="97" spans="1:41" x14ac:dyDescent="0.15">
      <c r="A97" s="20" t="s">
        <v>565</v>
      </c>
      <c r="B97" s="4" t="s">
        <v>472</v>
      </c>
      <c r="C97" s="18" t="s">
        <v>481</v>
      </c>
      <c r="D97" s="18" t="s">
        <v>474</v>
      </c>
      <c r="E97" s="18"/>
      <c r="F97" s="18"/>
      <c r="G97" s="18"/>
      <c r="H97" s="20" t="s">
        <v>296</v>
      </c>
      <c r="I97" s="20"/>
      <c r="J97" s="20"/>
      <c r="K97" s="20" t="s">
        <v>301</v>
      </c>
      <c r="L97" s="20" t="s">
        <v>462</v>
      </c>
      <c r="M97" s="18" t="s">
        <v>453</v>
      </c>
      <c r="N97" s="6" t="s">
        <v>19</v>
      </c>
      <c r="O97" s="6"/>
      <c r="P97" s="6"/>
      <c r="Q97" s="6"/>
      <c r="R97" s="11"/>
      <c r="S97" s="11"/>
      <c r="T97" s="20"/>
      <c r="U97" s="82"/>
      <c r="V97" s="20"/>
      <c r="W97" s="78"/>
      <c r="X97" s="62"/>
      <c r="Y97" s="6" t="s">
        <v>28</v>
      </c>
      <c r="Z97" s="28">
        <v>1</v>
      </c>
      <c r="AA97" s="24"/>
      <c r="AB97" s="24"/>
      <c r="AE97" s="74" t="b">
        <f>IF(AND(O97=DATA!$D$40),DATA!$D$41,IF(AND(O97=DATA!$C$40),DATA!$C$41))</f>
        <v>0</v>
      </c>
      <c r="AF97" s="74" t="b">
        <f>IF(AND(P97=DATA!$D$40),DATA!$D$42,IF(AND(P97=DATA!$C$40),DATA!$C$42))</f>
        <v>0</v>
      </c>
      <c r="AG97" s="74" t="b">
        <f>IF(AND(Q97=DATA!$D$40),DATA!$D$43,IF(AND(Q97=DATA!$C$40),DATA!$C$43))</f>
        <v>0</v>
      </c>
      <c r="AH97" s="75" t="b">
        <f>IF(AND(R97=DATA!$D$40),DATA!$D$44,IF(AND(R97=DATA!$C$40),DATA!$C$44))</f>
        <v>0</v>
      </c>
      <c r="AI97" s="76">
        <f ca="1">IF(AND(DATEDIF(U97,TODAY(),"D")&lt;365*3),DATA!$D$46,IF(AND(365*3&lt;=DATEDIF(U97,TODAY(),"D"), DATEDIF(U97,TODAY(),"D")&lt;365*5),DATA!$D$47,IF(AND(365*5&lt;=DATEDIF(U97,TODAY(),"D"), DATEDIF(U97,TODAY(),"D")&lt;365*10),DATA!$D$48,IF(AND(365*10&lt;DATEDIF(U97,TODAY(),"D")),DATA!$D$49))))</f>
        <v>0</v>
      </c>
      <c r="AJ97" s="76">
        <f>_xlfn.IFNA(VLOOKUP(W97,DATA!$F$40:$G$85,2,0),10)</f>
        <v>10</v>
      </c>
      <c r="AK97" s="77">
        <f t="shared" ca="1" si="3"/>
        <v>10</v>
      </c>
      <c r="AL97" s="75" t="b">
        <f>IF(AND(S97=DATA!$D$40),DATA!$D$44/8,IF(AND(S97=DATA!$C$40),DATA!$C$44/8))</f>
        <v>0</v>
      </c>
      <c r="AM97" s="75" t="b">
        <f>IF(AND(T97=DATA!$D$40),DATA!$D$44/8,IF(AND(T97=DATA!$C$40),DATA!$C$44/8))</f>
        <v>0</v>
      </c>
      <c r="AN97" s="77">
        <f t="shared" ca="1" si="2"/>
        <v>10</v>
      </c>
      <c r="AO97" s="78" t="str">
        <f ca="1">IF(AND(AN97&gt;=DATA!$C$55),"A",IF(AND(DATA!$C$55&gt;AN97,AN97&gt;=DATA!$C$56),"B",IF(AND(DATA!$C$56&gt;AN97,AN97&gt;=DATA!$C$57),"C",IF(AND(AN97&lt;DATA!$C$57),"D"))))</f>
        <v>D</v>
      </c>
    </row>
    <row r="98" spans="1:41" x14ac:dyDescent="0.15">
      <c r="A98" s="20" t="s">
        <v>564</v>
      </c>
      <c r="B98" s="4" t="s">
        <v>472</v>
      </c>
      <c r="C98" s="18" t="s">
        <v>481</v>
      </c>
      <c r="D98" s="18" t="s">
        <v>474</v>
      </c>
      <c r="E98" s="18"/>
      <c r="F98" s="18"/>
      <c r="G98" s="18"/>
      <c r="H98" s="20" t="s">
        <v>296</v>
      </c>
      <c r="I98" s="20"/>
      <c r="J98" s="20"/>
      <c r="K98" s="20" t="s">
        <v>303</v>
      </c>
      <c r="L98" s="20" t="s">
        <v>476</v>
      </c>
      <c r="M98" s="18" t="s">
        <v>295</v>
      </c>
      <c r="N98" s="6" t="s">
        <v>19</v>
      </c>
      <c r="O98" s="6"/>
      <c r="P98" s="6"/>
      <c r="Q98" s="6"/>
      <c r="R98" s="11"/>
      <c r="S98" s="11"/>
      <c r="T98" s="20"/>
      <c r="U98" s="82"/>
      <c r="V98" s="20"/>
      <c r="W98" s="78"/>
      <c r="X98" s="62"/>
      <c r="Y98" s="6" t="s">
        <v>28</v>
      </c>
      <c r="Z98" s="28">
        <v>1</v>
      </c>
      <c r="AA98" s="24"/>
      <c r="AB98" s="24"/>
      <c r="AE98" s="74" t="b">
        <f>IF(AND(O98=DATA!$D$40),DATA!$D$41,IF(AND(O98=DATA!$C$40),DATA!$C$41))</f>
        <v>0</v>
      </c>
      <c r="AF98" s="74" t="b">
        <f>IF(AND(P98=DATA!$D$40),DATA!$D$42,IF(AND(P98=DATA!$C$40),DATA!$C$42))</f>
        <v>0</v>
      </c>
      <c r="AG98" s="74" t="b">
        <f>IF(AND(Q98=DATA!$D$40),DATA!$D$43,IF(AND(Q98=DATA!$C$40),DATA!$C$43))</f>
        <v>0</v>
      </c>
      <c r="AH98" s="75" t="b">
        <f>IF(AND(R98=DATA!$D$40),DATA!$D$44,IF(AND(R98=DATA!$C$40),DATA!$C$44))</f>
        <v>0</v>
      </c>
      <c r="AI98" s="76">
        <f ca="1">IF(AND(DATEDIF(U98,TODAY(),"D")&lt;365*3),DATA!$D$46,IF(AND(365*3&lt;=DATEDIF(U98,TODAY(),"D"), DATEDIF(U98,TODAY(),"D")&lt;365*5),DATA!$D$47,IF(AND(365*5&lt;=DATEDIF(U98,TODAY(),"D"), DATEDIF(U98,TODAY(),"D")&lt;365*10),DATA!$D$48,IF(AND(365*10&lt;DATEDIF(U98,TODAY(),"D")),DATA!$D$49))))</f>
        <v>0</v>
      </c>
      <c r="AJ98" s="76">
        <f>_xlfn.IFNA(VLOOKUP(W98,DATA!$F$40:$G$85,2,0),10)</f>
        <v>10</v>
      </c>
      <c r="AK98" s="77">
        <f t="shared" ca="1" si="3"/>
        <v>10</v>
      </c>
      <c r="AL98" s="75" t="b">
        <f>IF(AND(S98=DATA!$D$40),DATA!$D$44/8,IF(AND(S98=DATA!$C$40),DATA!$C$44/8))</f>
        <v>0</v>
      </c>
      <c r="AM98" s="75" t="b">
        <f>IF(AND(T98=DATA!$D$40),DATA!$D$44/8,IF(AND(T98=DATA!$C$40),DATA!$C$44/8))</f>
        <v>0</v>
      </c>
      <c r="AN98" s="77">
        <f t="shared" ca="1" si="2"/>
        <v>10</v>
      </c>
      <c r="AO98" s="78" t="str">
        <f ca="1">IF(AND(AN98&gt;=DATA!$C$55),"A",IF(AND(DATA!$C$55&gt;AN98,AN98&gt;=DATA!$C$56),"B",IF(AND(DATA!$C$56&gt;AN98,AN98&gt;=DATA!$C$57),"C",IF(AND(AN98&lt;DATA!$C$57),"D"))))</f>
        <v>D</v>
      </c>
    </row>
    <row r="99" spans="1:41" x14ac:dyDescent="0.15">
      <c r="A99" s="20" t="s">
        <v>565</v>
      </c>
      <c r="B99" s="4" t="s">
        <v>472</v>
      </c>
      <c r="C99" s="18" t="s">
        <v>481</v>
      </c>
      <c r="D99" s="18" t="s">
        <v>474</v>
      </c>
      <c r="E99" s="18"/>
      <c r="F99" s="18"/>
      <c r="G99" s="18"/>
      <c r="H99" s="20" t="s">
        <v>296</v>
      </c>
      <c r="I99" s="20"/>
      <c r="J99" s="20"/>
      <c r="K99" s="20" t="s">
        <v>301</v>
      </c>
      <c r="L99" s="20" t="s">
        <v>476</v>
      </c>
      <c r="M99" s="18" t="s">
        <v>295</v>
      </c>
      <c r="N99" s="6" t="s">
        <v>19</v>
      </c>
      <c r="O99" s="6"/>
      <c r="P99" s="6"/>
      <c r="Q99" s="6"/>
      <c r="R99" s="11"/>
      <c r="S99" s="11"/>
      <c r="T99" s="20"/>
      <c r="U99" s="82"/>
      <c r="V99" s="20"/>
      <c r="W99" s="78"/>
      <c r="X99" s="62"/>
      <c r="Y99" s="6" t="s">
        <v>28</v>
      </c>
      <c r="Z99" s="28">
        <v>2</v>
      </c>
      <c r="AA99" s="24"/>
      <c r="AB99" s="24"/>
      <c r="AE99" s="74" t="b">
        <f>IF(AND(O99=DATA!$D$40),DATA!$D$41,IF(AND(O99=DATA!$C$40),DATA!$C$41))</f>
        <v>0</v>
      </c>
      <c r="AF99" s="74" t="b">
        <f>IF(AND(P99=DATA!$D$40),DATA!$D$42,IF(AND(P99=DATA!$C$40),DATA!$C$42))</f>
        <v>0</v>
      </c>
      <c r="AG99" s="74" t="b">
        <f>IF(AND(Q99=DATA!$D$40),DATA!$D$43,IF(AND(Q99=DATA!$C$40),DATA!$C$43))</f>
        <v>0</v>
      </c>
      <c r="AH99" s="75" t="b">
        <f>IF(AND(R99=DATA!$D$40),DATA!$D$44,IF(AND(R99=DATA!$C$40),DATA!$C$44))</f>
        <v>0</v>
      </c>
      <c r="AI99" s="76">
        <f ca="1">IF(AND(DATEDIF(U99,TODAY(),"D")&lt;365*3),DATA!$D$46,IF(AND(365*3&lt;=DATEDIF(U99,TODAY(),"D"), DATEDIF(U99,TODAY(),"D")&lt;365*5),DATA!$D$47,IF(AND(365*5&lt;=DATEDIF(U99,TODAY(),"D"), DATEDIF(U99,TODAY(),"D")&lt;365*10),DATA!$D$48,IF(AND(365*10&lt;DATEDIF(U99,TODAY(),"D")),DATA!$D$49))))</f>
        <v>0</v>
      </c>
      <c r="AJ99" s="76">
        <f>_xlfn.IFNA(VLOOKUP(W99,DATA!$F$40:$G$85,2,0),10)</f>
        <v>10</v>
      </c>
      <c r="AK99" s="77">
        <f t="shared" ca="1" si="3"/>
        <v>10</v>
      </c>
      <c r="AL99" s="75" t="b">
        <f>IF(AND(S99=DATA!$D$40),DATA!$D$44/8,IF(AND(S99=DATA!$C$40),DATA!$C$44/8))</f>
        <v>0</v>
      </c>
      <c r="AM99" s="75" t="b">
        <f>IF(AND(T99=DATA!$D$40),DATA!$D$44/8,IF(AND(T99=DATA!$C$40),DATA!$C$44/8))</f>
        <v>0</v>
      </c>
      <c r="AN99" s="77">
        <f t="shared" ca="1" si="2"/>
        <v>10</v>
      </c>
      <c r="AO99" s="78" t="str">
        <f ca="1">IF(AND(AN99&gt;=DATA!$C$55),"A",IF(AND(DATA!$C$55&gt;AN99,AN99&gt;=DATA!$C$56),"B",IF(AND(DATA!$C$56&gt;AN99,AN99&gt;=DATA!$C$57),"C",IF(AND(AN99&lt;DATA!$C$57),"D"))))</f>
        <v>D</v>
      </c>
    </row>
    <row r="100" spans="1:41" x14ac:dyDescent="0.15">
      <c r="A100" s="20" t="s">
        <v>565</v>
      </c>
      <c r="B100" s="4" t="s">
        <v>472</v>
      </c>
      <c r="C100" s="18" t="s">
        <v>481</v>
      </c>
      <c r="D100" s="18" t="s">
        <v>474</v>
      </c>
      <c r="E100" s="18"/>
      <c r="F100" s="18"/>
      <c r="G100" s="18"/>
      <c r="H100" s="20" t="s">
        <v>300</v>
      </c>
      <c r="I100" s="20"/>
      <c r="J100" s="20"/>
      <c r="K100" s="20" t="s">
        <v>303</v>
      </c>
      <c r="L100" s="20" t="s">
        <v>452</v>
      </c>
      <c r="M100" s="18" t="s">
        <v>295</v>
      </c>
      <c r="N100" s="6" t="s">
        <v>19</v>
      </c>
      <c r="O100" s="6"/>
      <c r="P100" s="6"/>
      <c r="Q100" s="6"/>
      <c r="R100" s="11"/>
      <c r="S100" s="11"/>
      <c r="T100" s="20"/>
      <c r="U100" s="82"/>
      <c r="V100" s="20"/>
      <c r="W100" s="78"/>
      <c r="X100" s="62"/>
      <c r="Y100" s="6" t="s">
        <v>28</v>
      </c>
      <c r="Z100" s="28">
        <v>2</v>
      </c>
      <c r="AA100" s="24"/>
      <c r="AB100" s="24"/>
      <c r="AE100" s="74" t="b">
        <f>IF(AND(O100=DATA!$D$40),DATA!$D$41,IF(AND(O100=DATA!$C$40),DATA!$C$41))</f>
        <v>0</v>
      </c>
      <c r="AF100" s="74" t="b">
        <f>IF(AND(P100=DATA!$D$40),DATA!$D$42,IF(AND(P100=DATA!$C$40),DATA!$C$42))</f>
        <v>0</v>
      </c>
      <c r="AG100" s="74" t="b">
        <f>IF(AND(Q100=DATA!$D$40),DATA!$D$43,IF(AND(Q100=DATA!$C$40),DATA!$C$43))</f>
        <v>0</v>
      </c>
      <c r="AH100" s="75" t="b">
        <f>IF(AND(R100=DATA!$D$40),DATA!$D$44,IF(AND(R100=DATA!$C$40),DATA!$C$44))</f>
        <v>0</v>
      </c>
      <c r="AI100" s="76">
        <f ca="1">IF(AND(DATEDIF(U100,TODAY(),"D")&lt;365*3),DATA!$D$46,IF(AND(365*3&lt;=DATEDIF(U100,TODAY(),"D"), DATEDIF(U100,TODAY(),"D")&lt;365*5),DATA!$D$47,IF(AND(365*5&lt;=DATEDIF(U100,TODAY(),"D"), DATEDIF(U100,TODAY(),"D")&lt;365*10),DATA!$D$48,IF(AND(365*10&lt;DATEDIF(U100,TODAY(),"D")),DATA!$D$49))))</f>
        <v>0</v>
      </c>
      <c r="AJ100" s="76">
        <f>_xlfn.IFNA(VLOOKUP(W100,DATA!$F$40:$G$85,2,0),10)</f>
        <v>10</v>
      </c>
      <c r="AK100" s="77">
        <f t="shared" ca="1" si="3"/>
        <v>10</v>
      </c>
      <c r="AL100" s="75" t="b">
        <f>IF(AND(S100=DATA!$D$40),DATA!$D$44/8,IF(AND(S100=DATA!$C$40),DATA!$C$44/8))</f>
        <v>0</v>
      </c>
      <c r="AM100" s="75" t="b">
        <f>IF(AND(T100=DATA!$D$40),DATA!$D$44/8,IF(AND(T100=DATA!$C$40),DATA!$C$44/8))</f>
        <v>0</v>
      </c>
      <c r="AN100" s="77">
        <f t="shared" ca="1" si="2"/>
        <v>10</v>
      </c>
      <c r="AO100" s="78" t="str">
        <f ca="1">IF(AND(AN100&gt;=DATA!$C$55),"A",IF(AND(DATA!$C$55&gt;AN100,AN100&gt;=DATA!$C$56),"B",IF(AND(DATA!$C$56&gt;AN100,AN100&gt;=DATA!$C$57),"C",IF(AND(AN100&lt;DATA!$C$57),"D"))))</f>
        <v>D</v>
      </c>
    </row>
    <row r="101" spans="1:41" x14ac:dyDescent="0.15">
      <c r="A101" s="20" t="s">
        <v>565</v>
      </c>
      <c r="B101" s="4" t="s">
        <v>472</v>
      </c>
      <c r="C101" s="18" t="s">
        <v>481</v>
      </c>
      <c r="D101" s="18" t="s">
        <v>474</v>
      </c>
      <c r="E101" s="18"/>
      <c r="F101" s="18"/>
      <c r="G101" s="18"/>
      <c r="H101" s="20" t="s">
        <v>300</v>
      </c>
      <c r="I101" s="20"/>
      <c r="J101" s="20"/>
      <c r="K101" s="20" t="s">
        <v>301</v>
      </c>
      <c r="L101" s="20" t="s">
        <v>452</v>
      </c>
      <c r="M101" s="18" t="s">
        <v>453</v>
      </c>
      <c r="N101" s="6" t="s">
        <v>19</v>
      </c>
      <c r="O101" s="6"/>
      <c r="P101" s="6"/>
      <c r="Q101" s="6"/>
      <c r="R101" s="11"/>
      <c r="S101" s="11"/>
      <c r="T101" s="20"/>
      <c r="U101" s="82"/>
      <c r="V101" s="20"/>
      <c r="W101" s="78"/>
      <c r="X101" s="62"/>
      <c r="Y101" s="6" t="s">
        <v>28</v>
      </c>
      <c r="Z101" s="28">
        <v>2</v>
      </c>
      <c r="AA101" s="24"/>
      <c r="AB101" s="24"/>
      <c r="AE101" s="74" t="b">
        <f>IF(AND(O101=DATA!$D$40),DATA!$D$41,IF(AND(O101=DATA!$C$40),DATA!$C$41))</f>
        <v>0</v>
      </c>
      <c r="AF101" s="74" t="b">
        <f>IF(AND(P101=DATA!$D$40),DATA!$D$42,IF(AND(P101=DATA!$C$40),DATA!$C$42))</f>
        <v>0</v>
      </c>
      <c r="AG101" s="74" t="b">
        <f>IF(AND(Q101=DATA!$D$40),DATA!$D$43,IF(AND(Q101=DATA!$C$40),DATA!$C$43))</f>
        <v>0</v>
      </c>
      <c r="AH101" s="75" t="b">
        <f>IF(AND(R101=DATA!$D$40),DATA!$D$44,IF(AND(R101=DATA!$C$40),DATA!$C$44))</f>
        <v>0</v>
      </c>
      <c r="AI101" s="76">
        <f ca="1">IF(AND(DATEDIF(U101,TODAY(),"D")&lt;365*3),DATA!$D$46,IF(AND(365*3&lt;=DATEDIF(U101,TODAY(),"D"), DATEDIF(U101,TODAY(),"D")&lt;365*5),DATA!$D$47,IF(AND(365*5&lt;=DATEDIF(U101,TODAY(),"D"), DATEDIF(U101,TODAY(),"D")&lt;365*10),DATA!$D$48,IF(AND(365*10&lt;DATEDIF(U101,TODAY(),"D")),DATA!$D$49))))</f>
        <v>0</v>
      </c>
      <c r="AJ101" s="76">
        <f>_xlfn.IFNA(VLOOKUP(W101,DATA!$F$40:$G$85,2,0),10)</f>
        <v>10</v>
      </c>
      <c r="AK101" s="77">
        <f t="shared" ca="1" si="3"/>
        <v>10</v>
      </c>
      <c r="AL101" s="75" t="b">
        <f>IF(AND(S101=DATA!$D$40),DATA!$D$44/8,IF(AND(S101=DATA!$C$40),DATA!$C$44/8))</f>
        <v>0</v>
      </c>
      <c r="AM101" s="75" t="b">
        <f>IF(AND(T101=DATA!$D$40),DATA!$D$44/8,IF(AND(T101=DATA!$C$40),DATA!$C$44/8))</f>
        <v>0</v>
      </c>
      <c r="AN101" s="77">
        <f t="shared" ca="1" si="2"/>
        <v>10</v>
      </c>
      <c r="AO101" s="78" t="str">
        <f ca="1">IF(AND(AN101&gt;=DATA!$C$55),"A",IF(AND(DATA!$C$55&gt;AN101,AN101&gt;=DATA!$C$56),"B",IF(AND(DATA!$C$56&gt;AN101,AN101&gt;=DATA!$C$57),"C",IF(AND(AN101&lt;DATA!$C$57),"D"))))</f>
        <v>D</v>
      </c>
    </row>
    <row r="102" spans="1:41" x14ac:dyDescent="0.15">
      <c r="A102" s="20" t="s">
        <v>565</v>
      </c>
      <c r="B102" s="4" t="s">
        <v>472</v>
      </c>
      <c r="C102" s="18" t="s">
        <v>481</v>
      </c>
      <c r="D102" s="18" t="s">
        <v>474</v>
      </c>
      <c r="E102" s="18"/>
      <c r="F102" s="18"/>
      <c r="G102" s="18"/>
      <c r="H102" s="20" t="s">
        <v>300</v>
      </c>
      <c r="I102" s="20"/>
      <c r="J102" s="20"/>
      <c r="K102" s="20" t="s">
        <v>301</v>
      </c>
      <c r="L102" s="20" t="s">
        <v>452</v>
      </c>
      <c r="M102" s="18" t="s">
        <v>295</v>
      </c>
      <c r="N102" s="6" t="s">
        <v>19</v>
      </c>
      <c r="O102" s="6"/>
      <c r="P102" s="6"/>
      <c r="Q102" s="6"/>
      <c r="R102" s="11"/>
      <c r="S102" s="11"/>
      <c r="T102" s="20"/>
      <c r="U102" s="82"/>
      <c r="V102" s="20"/>
      <c r="W102" s="78"/>
      <c r="X102" s="62"/>
      <c r="Y102" s="6" t="s">
        <v>28</v>
      </c>
      <c r="Z102" s="28">
        <v>2</v>
      </c>
      <c r="AA102" s="24"/>
      <c r="AB102" s="24"/>
      <c r="AE102" s="74" t="b">
        <f>IF(AND(O102=DATA!$D$40),DATA!$D$41,IF(AND(O102=DATA!$C$40),DATA!$C$41))</f>
        <v>0</v>
      </c>
      <c r="AF102" s="74" t="b">
        <f>IF(AND(P102=DATA!$D$40),DATA!$D$42,IF(AND(P102=DATA!$C$40),DATA!$C$42))</f>
        <v>0</v>
      </c>
      <c r="AG102" s="74" t="b">
        <f>IF(AND(Q102=DATA!$D$40),DATA!$D$43,IF(AND(Q102=DATA!$C$40),DATA!$C$43))</f>
        <v>0</v>
      </c>
      <c r="AH102" s="75" t="b">
        <f>IF(AND(R102=DATA!$D$40),DATA!$D$44,IF(AND(R102=DATA!$C$40),DATA!$C$44))</f>
        <v>0</v>
      </c>
      <c r="AI102" s="76">
        <f ca="1">IF(AND(DATEDIF(U102,TODAY(),"D")&lt;365*3),DATA!$D$46,IF(AND(365*3&lt;=DATEDIF(U102,TODAY(),"D"), DATEDIF(U102,TODAY(),"D")&lt;365*5),DATA!$D$47,IF(AND(365*5&lt;=DATEDIF(U102,TODAY(),"D"), DATEDIF(U102,TODAY(),"D")&lt;365*10),DATA!$D$48,IF(AND(365*10&lt;DATEDIF(U102,TODAY(),"D")),DATA!$D$49))))</f>
        <v>0</v>
      </c>
      <c r="AJ102" s="76">
        <f>_xlfn.IFNA(VLOOKUP(W102,DATA!$F$40:$G$85,2,0),10)</f>
        <v>10</v>
      </c>
      <c r="AK102" s="77">
        <f t="shared" ca="1" si="3"/>
        <v>10</v>
      </c>
      <c r="AL102" s="75" t="b">
        <f>IF(AND(S102=DATA!$D$40),DATA!$D$44/8,IF(AND(S102=DATA!$C$40),DATA!$C$44/8))</f>
        <v>0</v>
      </c>
      <c r="AM102" s="75" t="b">
        <f>IF(AND(T102=DATA!$D$40),DATA!$D$44/8,IF(AND(T102=DATA!$C$40),DATA!$C$44/8))</f>
        <v>0</v>
      </c>
      <c r="AN102" s="77">
        <f t="shared" ca="1" si="2"/>
        <v>10</v>
      </c>
      <c r="AO102" s="78" t="str">
        <f ca="1">IF(AND(AN102&gt;=DATA!$C$55),"A",IF(AND(DATA!$C$55&gt;AN102,AN102&gt;=DATA!$C$56),"B",IF(AND(DATA!$C$56&gt;AN102,AN102&gt;=DATA!$C$57),"C",IF(AND(AN102&lt;DATA!$C$57),"D"))))</f>
        <v>D</v>
      </c>
    </row>
    <row r="103" spans="1:41" x14ac:dyDescent="0.15">
      <c r="A103" s="20" t="s">
        <v>565</v>
      </c>
      <c r="B103" s="4" t="s">
        <v>472</v>
      </c>
      <c r="C103" s="18" t="s">
        <v>481</v>
      </c>
      <c r="D103" s="18" t="s">
        <v>474</v>
      </c>
      <c r="E103" s="18"/>
      <c r="F103" s="18"/>
      <c r="G103" s="18"/>
      <c r="H103" s="20" t="s">
        <v>300</v>
      </c>
      <c r="I103" s="20"/>
      <c r="J103" s="20"/>
      <c r="K103" s="20" t="s">
        <v>294</v>
      </c>
      <c r="L103" s="20" t="s">
        <v>431</v>
      </c>
      <c r="M103" s="18" t="s">
        <v>458</v>
      </c>
      <c r="N103" s="6" t="s">
        <v>19</v>
      </c>
      <c r="O103" s="6"/>
      <c r="P103" s="6"/>
      <c r="Q103" s="6"/>
      <c r="R103" s="11"/>
      <c r="S103" s="11"/>
      <c r="T103" s="20"/>
      <c r="U103" s="82"/>
      <c r="V103" s="20"/>
      <c r="W103" s="78"/>
      <c r="X103" s="62"/>
      <c r="Y103" s="6" t="s">
        <v>28</v>
      </c>
      <c r="Z103" s="28">
        <v>2</v>
      </c>
      <c r="AA103" s="24"/>
      <c r="AB103" s="24"/>
      <c r="AE103" s="74" t="b">
        <f>IF(AND(O103=DATA!$D$40),DATA!$D$41,IF(AND(O103=DATA!$C$40),DATA!$C$41))</f>
        <v>0</v>
      </c>
      <c r="AF103" s="74" t="b">
        <f>IF(AND(P103=DATA!$D$40),DATA!$D$42,IF(AND(P103=DATA!$C$40),DATA!$C$42))</f>
        <v>0</v>
      </c>
      <c r="AG103" s="74" t="b">
        <f>IF(AND(Q103=DATA!$D$40),DATA!$D$43,IF(AND(Q103=DATA!$C$40),DATA!$C$43))</f>
        <v>0</v>
      </c>
      <c r="AH103" s="75" t="b">
        <f>IF(AND(R103=DATA!$D$40),DATA!$D$44,IF(AND(R103=DATA!$C$40),DATA!$C$44))</f>
        <v>0</v>
      </c>
      <c r="AI103" s="76">
        <f ca="1">IF(AND(DATEDIF(U103,TODAY(),"D")&lt;365*3),DATA!$D$46,IF(AND(365*3&lt;=DATEDIF(U103,TODAY(),"D"), DATEDIF(U103,TODAY(),"D")&lt;365*5),DATA!$D$47,IF(AND(365*5&lt;=DATEDIF(U103,TODAY(),"D"), DATEDIF(U103,TODAY(),"D")&lt;365*10),DATA!$D$48,IF(AND(365*10&lt;DATEDIF(U103,TODAY(),"D")),DATA!$D$49))))</f>
        <v>0</v>
      </c>
      <c r="AJ103" s="76">
        <f>_xlfn.IFNA(VLOOKUP(W103,DATA!$F$40:$G$85,2,0),10)</f>
        <v>10</v>
      </c>
      <c r="AK103" s="77">
        <f t="shared" ca="1" si="3"/>
        <v>10</v>
      </c>
      <c r="AL103" s="75" t="b">
        <f>IF(AND(S103=DATA!$D$40),DATA!$D$44/8,IF(AND(S103=DATA!$C$40),DATA!$C$44/8))</f>
        <v>0</v>
      </c>
      <c r="AM103" s="75" t="b">
        <f>IF(AND(T103=DATA!$D$40),DATA!$D$44/8,IF(AND(T103=DATA!$C$40),DATA!$C$44/8))</f>
        <v>0</v>
      </c>
      <c r="AN103" s="77">
        <f t="shared" ca="1" si="2"/>
        <v>10</v>
      </c>
      <c r="AO103" s="78" t="str">
        <f ca="1">IF(AND(AN103&gt;=DATA!$C$55),"A",IF(AND(DATA!$C$55&gt;AN103,AN103&gt;=DATA!$C$56),"B",IF(AND(DATA!$C$56&gt;AN103,AN103&gt;=DATA!$C$57),"C",IF(AND(AN103&lt;DATA!$C$57),"D"))))</f>
        <v>D</v>
      </c>
    </row>
    <row r="104" spans="1:41" x14ac:dyDescent="0.15">
      <c r="A104" s="20" t="s">
        <v>565</v>
      </c>
      <c r="B104" s="4" t="s">
        <v>472</v>
      </c>
      <c r="C104" s="18" t="s">
        <v>481</v>
      </c>
      <c r="D104" s="18" t="s">
        <v>474</v>
      </c>
      <c r="E104" s="18"/>
      <c r="F104" s="18"/>
      <c r="G104" s="18"/>
      <c r="H104" s="20" t="s">
        <v>300</v>
      </c>
      <c r="I104" s="20"/>
      <c r="J104" s="20"/>
      <c r="K104" s="20" t="s">
        <v>294</v>
      </c>
      <c r="L104" s="20" t="s">
        <v>431</v>
      </c>
      <c r="M104" s="18" t="s">
        <v>453</v>
      </c>
      <c r="N104" s="6" t="s">
        <v>19</v>
      </c>
      <c r="O104" s="6"/>
      <c r="P104" s="6"/>
      <c r="Q104" s="6"/>
      <c r="R104" s="11"/>
      <c r="S104" s="11"/>
      <c r="T104" s="20"/>
      <c r="U104" s="82"/>
      <c r="V104" s="20"/>
      <c r="W104" s="78"/>
      <c r="X104" s="62"/>
      <c r="Y104" s="6" t="s">
        <v>28</v>
      </c>
      <c r="Z104" s="28">
        <v>7</v>
      </c>
      <c r="AA104" s="24"/>
      <c r="AB104" s="24"/>
      <c r="AE104" s="74" t="b">
        <f>IF(AND(O104=DATA!$D$40),DATA!$D$41,IF(AND(O104=DATA!$C$40),DATA!$C$41))</f>
        <v>0</v>
      </c>
      <c r="AF104" s="74" t="b">
        <f>IF(AND(P104=DATA!$D$40),DATA!$D$42,IF(AND(P104=DATA!$C$40),DATA!$C$42))</f>
        <v>0</v>
      </c>
      <c r="AG104" s="74" t="b">
        <f>IF(AND(Q104=DATA!$D$40),DATA!$D$43,IF(AND(Q104=DATA!$C$40),DATA!$C$43))</f>
        <v>0</v>
      </c>
      <c r="AH104" s="75" t="b">
        <f>IF(AND(R104=DATA!$D$40),DATA!$D$44,IF(AND(R104=DATA!$C$40),DATA!$C$44))</f>
        <v>0</v>
      </c>
      <c r="AI104" s="76">
        <f ca="1">IF(AND(DATEDIF(U104,TODAY(),"D")&lt;365*3),DATA!$D$46,IF(AND(365*3&lt;=DATEDIF(U104,TODAY(),"D"), DATEDIF(U104,TODAY(),"D")&lt;365*5),DATA!$D$47,IF(AND(365*5&lt;=DATEDIF(U104,TODAY(),"D"), DATEDIF(U104,TODAY(),"D")&lt;365*10),DATA!$D$48,IF(AND(365*10&lt;DATEDIF(U104,TODAY(),"D")),DATA!$D$49))))</f>
        <v>0</v>
      </c>
      <c r="AJ104" s="76">
        <f>_xlfn.IFNA(VLOOKUP(W104,DATA!$F$40:$G$85,2,0),10)</f>
        <v>10</v>
      </c>
      <c r="AK104" s="77">
        <f t="shared" ca="1" si="3"/>
        <v>10</v>
      </c>
      <c r="AL104" s="75" t="b">
        <f>IF(AND(S104=DATA!$D$40),DATA!$D$44/8,IF(AND(S104=DATA!$C$40),DATA!$C$44/8))</f>
        <v>0</v>
      </c>
      <c r="AM104" s="75" t="b">
        <f>IF(AND(T104=DATA!$D$40),DATA!$D$44/8,IF(AND(T104=DATA!$C$40),DATA!$C$44/8))</f>
        <v>0</v>
      </c>
      <c r="AN104" s="77">
        <f t="shared" ca="1" si="2"/>
        <v>10</v>
      </c>
      <c r="AO104" s="78" t="str">
        <f ca="1">IF(AND(AN104&gt;=DATA!$C$55),"A",IF(AND(DATA!$C$55&gt;AN104,AN104&gt;=DATA!$C$56),"B",IF(AND(DATA!$C$56&gt;AN104,AN104&gt;=DATA!$C$57),"C",IF(AND(AN104&lt;DATA!$C$57),"D"))))</f>
        <v>D</v>
      </c>
    </row>
    <row r="105" spans="1:41" x14ac:dyDescent="0.15">
      <c r="A105" s="20" t="s">
        <v>565</v>
      </c>
      <c r="B105" s="4" t="s">
        <v>472</v>
      </c>
      <c r="C105" s="18" t="s">
        <v>481</v>
      </c>
      <c r="D105" s="18" t="s">
        <v>474</v>
      </c>
      <c r="E105" s="18"/>
      <c r="F105" s="18"/>
      <c r="G105" s="18"/>
      <c r="H105" s="20" t="s">
        <v>300</v>
      </c>
      <c r="I105" s="20"/>
      <c r="J105" s="20"/>
      <c r="K105" s="20" t="s">
        <v>303</v>
      </c>
      <c r="L105" s="20" t="s">
        <v>431</v>
      </c>
      <c r="M105" s="18" t="s">
        <v>453</v>
      </c>
      <c r="N105" s="6" t="s">
        <v>19</v>
      </c>
      <c r="O105" s="6"/>
      <c r="P105" s="6"/>
      <c r="Q105" s="6"/>
      <c r="R105" s="11"/>
      <c r="S105" s="11"/>
      <c r="T105" s="20"/>
      <c r="U105" s="82"/>
      <c r="V105" s="20"/>
      <c r="W105" s="78"/>
      <c r="X105" s="62"/>
      <c r="Y105" s="6" t="s">
        <v>28</v>
      </c>
      <c r="Z105" s="28">
        <v>3</v>
      </c>
      <c r="AA105" s="24"/>
      <c r="AB105" s="24"/>
      <c r="AE105" s="74" t="b">
        <f>IF(AND(O105=DATA!$D$40),DATA!$D$41,IF(AND(O105=DATA!$C$40),DATA!$C$41))</f>
        <v>0</v>
      </c>
      <c r="AF105" s="74" t="b">
        <f>IF(AND(P105=DATA!$D$40),DATA!$D$42,IF(AND(P105=DATA!$C$40),DATA!$C$42))</f>
        <v>0</v>
      </c>
      <c r="AG105" s="74" t="b">
        <f>IF(AND(Q105=DATA!$D$40),DATA!$D$43,IF(AND(Q105=DATA!$C$40),DATA!$C$43))</f>
        <v>0</v>
      </c>
      <c r="AH105" s="75" t="b">
        <f>IF(AND(R105=DATA!$D$40),DATA!$D$44,IF(AND(R105=DATA!$C$40),DATA!$C$44))</f>
        <v>0</v>
      </c>
      <c r="AI105" s="76">
        <f ca="1">IF(AND(DATEDIF(U105,TODAY(),"D")&lt;365*3),DATA!$D$46,IF(AND(365*3&lt;=DATEDIF(U105,TODAY(),"D"), DATEDIF(U105,TODAY(),"D")&lt;365*5),DATA!$D$47,IF(AND(365*5&lt;=DATEDIF(U105,TODAY(),"D"), DATEDIF(U105,TODAY(),"D")&lt;365*10),DATA!$D$48,IF(AND(365*10&lt;DATEDIF(U105,TODAY(),"D")),DATA!$D$49))))</f>
        <v>0</v>
      </c>
      <c r="AJ105" s="76">
        <f>_xlfn.IFNA(VLOOKUP(W105,DATA!$F$40:$G$85,2,0),10)</f>
        <v>10</v>
      </c>
      <c r="AK105" s="77">
        <f t="shared" ca="1" si="3"/>
        <v>10</v>
      </c>
      <c r="AL105" s="75" t="b">
        <f>IF(AND(S105=DATA!$D$40),DATA!$D$44/8,IF(AND(S105=DATA!$C$40),DATA!$C$44/8))</f>
        <v>0</v>
      </c>
      <c r="AM105" s="75" t="b">
        <f>IF(AND(T105=DATA!$D$40),DATA!$D$44/8,IF(AND(T105=DATA!$C$40),DATA!$C$44/8))</f>
        <v>0</v>
      </c>
      <c r="AN105" s="77">
        <f t="shared" ca="1" si="2"/>
        <v>10</v>
      </c>
      <c r="AO105" s="78" t="str">
        <f ca="1">IF(AND(AN105&gt;=DATA!$C$55),"A",IF(AND(DATA!$C$55&gt;AN105,AN105&gt;=DATA!$C$56),"B",IF(AND(DATA!$C$56&gt;AN105,AN105&gt;=DATA!$C$57),"C",IF(AND(AN105&lt;DATA!$C$57),"D"))))</f>
        <v>D</v>
      </c>
    </row>
    <row r="106" spans="1:41" x14ac:dyDescent="0.15">
      <c r="A106" s="20" t="s">
        <v>564</v>
      </c>
      <c r="B106" s="4" t="s">
        <v>472</v>
      </c>
      <c r="C106" s="18" t="s">
        <v>481</v>
      </c>
      <c r="D106" s="18" t="s">
        <v>474</v>
      </c>
      <c r="E106" s="18"/>
      <c r="F106" s="18"/>
      <c r="G106" s="18"/>
      <c r="H106" s="20" t="s">
        <v>300</v>
      </c>
      <c r="I106" s="20"/>
      <c r="J106" s="20"/>
      <c r="K106" s="20" t="s">
        <v>301</v>
      </c>
      <c r="L106" s="20" t="s">
        <v>431</v>
      </c>
      <c r="M106" s="18" t="s">
        <v>458</v>
      </c>
      <c r="N106" s="6" t="s">
        <v>19</v>
      </c>
      <c r="O106" s="6"/>
      <c r="P106" s="6"/>
      <c r="Q106" s="6"/>
      <c r="R106" s="11"/>
      <c r="S106" s="11"/>
      <c r="T106" s="20"/>
      <c r="U106" s="82"/>
      <c r="V106" s="20"/>
      <c r="W106" s="78"/>
      <c r="X106" s="62"/>
      <c r="Y106" s="6" t="s">
        <v>28</v>
      </c>
      <c r="Z106" s="28">
        <v>1</v>
      </c>
      <c r="AA106" s="24"/>
      <c r="AB106" s="24"/>
      <c r="AE106" s="74" t="b">
        <f>IF(AND(O106=DATA!$D$40),DATA!$D$41,IF(AND(O106=DATA!$C$40),DATA!$C$41))</f>
        <v>0</v>
      </c>
      <c r="AF106" s="74" t="b">
        <f>IF(AND(P106=DATA!$D$40),DATA!$D$42,IF(AND(P106=DATA!$C$40),DATA!$C$42))</f>
        <v>0</v>
      </c>
      <c r="AG106" s="74" t="b">
        <f>IF(AND(Q106=DATA!$D$40),DATA!$D$43,IF(AND(Q106=DATA!$C$40),DATA!$C$43))</f>
        <v>0</v>
      </c>
      <c r="AH106" s="75" t="b">
        <f>IF(AND(R106=DATA!$D$40),DATA!$D$44,IF(AND(R106=DATA!$C$40),DATA!$C$44))</f>
        <v>0</v>
      </c>
      <c r="AI106" s="76">
        <f ca="1">IF(AND(DATEDIF(U106,TODAY(),"D")&lt;365*3),DATA!$D$46,IF(AND(365*3&lt;=DATEDIF(U106,TODAY(),"D"), DATEDIF(U106,TODAY(),"D")&lt;365*5),DATA!$D$47,IF(AND(365*5&lt;=DATEDIF(U106,TODAY(),"D"), DATEDIF(U106,TODAY(),"D")&lt;365*10),DATA!$D$48,IF(AND(365*10&lt;DATEDIF(U106,TODAY(),"D")),DATA!$D$49))))</f>
        <v>0</v>
      </c>
      <c r="AJ106" s="76">
        <f>_xlfn.IFNA(VLOOKUP(W106,DATA!$F$40:$G$85,2,0),10)</f>
        <v>10</v>
      </c>
      <c r="AK106" s="77">
        <f t="shared" ca="1" si="3"/>
        <v>10</v>
      </c>
      <c r="AL106" s="75" t="b">
        <f>IF(AND(S106=DATA!$D$40),DATA!$D$44/8,IF(AND(S106=DATA!$C$40),DATA!$C$44/8))</f>
        <v>0</v>
      </c>
      <c r="AM106" s="75" t="b">
        <f>IF(AND(T106=DATA!$D$40),DATA!$D$44/8,IF(AND(T106=DATA!$C$40),DATA!$C$44/8))</f>
        <v>0</v>
      </c>
      <c r="AN106" s="77">
        <f t="shared" ca="1" si="2"/>
        <v>10</v>
      </c>
      <c r="AO106" s="78" t="str">
        <f ca="1">IF(AND(AN106&gt;=DATA!$C$55),"A",IF(AND(DATA!$C$55&gt;AN106,AN106&gt;=DATA!$C$56),"B",IF(AND(DATA!$C$56&gt;AN106,AN106&gt;=DATA!$C$57),"C",IF(AND(AN106&lt;DATA!$C$57),"D"))))</f>
        <v>D</v>
      </c>
    </row>
    <row r="107" spans="1:41" x14ac:dyDescent="0.15">
      <c r="A107" s="20" t="s">
        <v>565</v>
      </c>
      <c r="B107" s="4" t="s">
        <v>472</v>
      </c>
      <c r="C107" s="18" t="s">
        <v>481</v>
      </c>
      <c r="D107" s="18" t="s">
        <v>474</v>
      </c>
      <c r="E107" s="18"/>
      <c r="F107" s="18"/>
      <c r="G107" s="18"/>
      <c r="H107" s="20" t="s">
        <v>300</v>
      </c>
      <c r="I107" s="20"/>
      <c r="J107" s="20"/>
      <c r="K107" s="20" t="s">
        <v>301</v>
      </c>
      <c r="L107" s="20" t="s">
        <v>431</v>
      </c>
      <c r="M107" s="18" t="s">
        <v>453</v>
      </c>
      <c r="N107" s="6" t="s">
        <v>19</v>
      </c>
      <c r="O107" s="6"/>
      <c r="P107" s="6"/>
      <c r="Q107" s="6"/>
      <c r="R107" s="11"/>
      <c r="S107" s="11"/>
      <c r="T107" s="20"/>
      <c r="U107" s="82"/>
      <c r="V107" s="20"/>
      <c r="W107" s="78"/>
      <c r="X107" s="62"/>
      <c r="Y107" s="6" t="s">
        <v>28</v>
      </c>
      <c r="Z107" s="28">
        <v>5</v>
      </c>
      <c r="AA107" s="24"/>
      <c r="AB107" s="24"/>
      <c r="AE107" s="74" t="b">
        <f>IF(AND(O107=DATA!$D$40),DATA!$D$41,IF(AND(O107=DATA!$C$40),DATA!$C$41))</f>
        <v>0</v>
      </c>
      <c r="AF107" s="74" t="b">
        <f>IF(AND(P107=DATA!$D$40),DATA!$D$42,IF(AND(P107=DATA!$C$40),DATA!$C$42))</f>
        <v>0</v>
      </c>
      <c r="AG107" s="74" t="b">
        <f>IF(AND(Q107=DATA!$D$40),DATA!$D$43,IF(AND(Q107=DATA!$C$40),DATA!$C$43))</f>
        <v>0</v>
      </c>
      <c r="AH107" s="75" t="b">
        <f>IF(AND(R107=DATA!$D$40),DATA!$D$44,IF(AND(R107=DATA!$C$40),DATA!$C$44))</f>
        <v>0</v>
      </c>
      <c r="AI107" s="76">
        <f ca="1">IF(AND(DATEDIF(U107,TODAY(),"D")&lt;365*3),DATA!$D$46,IF(AND(365*3&lt;=DATEDIF(U107,TODAY(),"D"), DATEDIF(U107,TODAY(),"D")&lt;365*5),DATA!$D$47,IF(AND(365*5&lt;=DATEDIF(U107,TODAY(),"D"), DATEDIF(U107,TODAY(),"D")&lt;365*10),DATA!$D$48,IF(AND(365*10&lt;DATEDIF(U107,TODAY(),"D")),DATA!$D$49))))</f>
        <v>0</v>
      </c>
      <c r="AJ107" s="76">
        <f>_xlfn.IFNA(VLOOKUP(W107,DATA!$F$40:$G$85,2,0),10)</f>
        <v>10</v>
      </c>
      <c r="AK107" s="77">
        <f t="shared" ca="1" si="3"/>
        <v>10</v>
      </c>
      <c r="AL107" s="75" t="b">
        <f>IF(AND(S107=DATA!$D$40),DATA!$D$44/8,IF(AND(S107=DATA!$C$40),DATA!$C$44/8))</f>
        <v>0</v>
      </c>
      <c r="AM107" s="75" t="b">
        <f>IF(AND(T107=DATA!$D$40),DATA!$D$44/8,IF(AND(T107=DATA!$C$40),DATA!$C$44/8))</f>
        <v>0</v>
      </c>
      <c r="AN107" s="77">
        <f t="shared" ca="1" si="2"/>
        <v>10</v>
      </c>
      <c r="AO107" s="78" t="str">
        <f ca="1">IF(AND(AN107&gt;=DATA!$C$55),"A",IF(AND(DATA!$C$55&gt;AN107,AN107&gt;=DATA!$C$56),"B",IF(AND(DATA!$C$56&gt;AN107,AN107&gt;=DATA!$C$57),"C",IF(AND(AN107&lt;DATA!$C$57),"D"))))</f>
        <v>D</v>
      </c>
    </row>
    <row r="108" spans="1:41" x14ac:dyDescent="0.15">
      <c r="A108" s="20" t="s">
        <v>565</v>
      </c>
      <c r="B108" s="4" t="s">
        <v>472</v>
      </c>
      <c r="C108" s="18" t="s">
        <v>481</v>
      </c>
      <c r="D108" s="18" t="s">
        <v>474</v>
      </c>
      <c r="E108" s="18"/>
      <c r="F108" s="18"/>
      <c r="G108" s="18"/>
      <c r="H108" s="20" t="s">
        <v>300</v>
      </c>
      <c r="I108" s="20"/>
      <c r="J108" s="20"/>
      <c r="K108" s="20" t="s">
        <v>294</v>
      </c>
      <c r="L108" s="20" t="s">
        <v>462</v>
      </c>
      <c r="M108" s="18" t="s">
        <v>453</v>
      </c>
      <c r="N108" s="6" t="s">
        <v>19</v>
      </c>
      <c r="O108" s="6"/>
      <c r="P108" s="6"/>
      <c r="Q108" s="6"/>
      <c r="R108" s="11"/>
      <c r="S108" s="11"/>
      <c r="T108" s="20"/>
      <c r="U108" s="82"/>
      <c r="V108" s="20"/>
      <c r="W108" s="78"/>
      <c r="X108" s="62"/>
      <c r="Y108" s="6" t="s">
        <v>28</v>
      </c>
      <c r="Z108" s="28">
        <v>12</v>
      </c>
      <c r="AA108" s="24"/>
      <c r="AB108" s="24"/>
      <c r="AE108" s="74" t="b">
        <f>IF(AND(O108=DATA!$D$40),DATA!$D$41,IF(AND(O108=DATA!$C$40),DATA!$C$41))</f>
        <v>0</v>
      </c>
      <c r="AF108" s="74" t="b">
        <f>IF(AND(P108=DATA!$D$40),DATA!$D$42,IF(AND(P108=DATA!$C$40),DATA!$C$42))</f>
        <v>0</v>
      </c>
      <c r="AG108" s="74" t="b">
        <f>IF(AND(Q108=DATA!$D$40),DATA!$D$43,IF(AND(Q108=DATA!$C$40),DATA!$C$43))</f>
        <v>0</v>
      </c>
      <c r="AH108" s="75" t="b">
        <f>IF(AND(R108=DATA!$D$40),DATA!$D$44,IF(AND(R108=DATA!$C$40),DATA!$C$44))</f>
        <v>0</v>
      </c>
      <c r="AI108" s="76">
        <f ca="1">IF(AND(DATEDIF(U108,TODAY(),"D")&lt;365*3),DATA!$D$46,IF(AND(365*3&lt;=DATEDIF(U108,TODAY(),"D"), DATEDIF(U108,TODAY(),"D")&lt;365*5),DATA!$D$47,IF(AND(365*5&lt;=DATEDIF(U108,TODAY(),"D"), DATEDIF(U108,TODAY(),"D")&lt;365*10),DATA!$D$48,IF(AND(365*10&lt;DATEDIF(U108,TODAY(),"D")),DATA!$D$49))))</f>
        <v>0</v>
      </c>
      <c r="AJ108" s="76">
        <f>_xlfn.IFNA(VLOOKUP(W108,DATA!$F$40:$G$85,2,0),10)</f>
        <v>10</v>
      </c>
      <c r="AK108" s="77">
        <f t="shared" ca="1" si="3"/>
        <v>10</v>
      </c>
      <c r="AL108" s="75" t="b">
        <f>IF(AND(S108=DATA!$D$40),DATA!$D$44/8,IF(AND(S108=DATA!$C$40),DATA!$C$44/8))</f>
        <v>0</v>
      </c>
      <c r="AM108" s="75" t="b">
        <f>IF(AND(T108=DATA!$D$40),DATA!$D$44/8,IF(AND(T108=DATA!$C$40),DATA!$C$44/8))</f>
        <v>0</v>
      </c>
      <c r="AN108" s="77">
        <f t="shared" ca="1" si="2"/>
        <v>10</v>
      </c>
      <c r="AO108" s="78" t="str">
        <f ca="1">IF(AND(AN108&gt;=DATA!$C$55),"A",IF(AND(DATA!$C$55&gt;AN108,AN108&gt;=DATA!$C$56),"B",IF(AND(DATA!$C$56&gt;AN108,AN108&gt;=DATA!$C$57),"C",IF(AND(AN108&lt;DATA!$C$57),"D"))))</f>
        <v>D</v>
      </c>
    </row>
    <row r="109" spans="1:41" x14ac:dyDescent="0.15">
      <c r="A109" s="20" t="s">
        <v>565</v>
      </c>
      <c r="B109" s="4" t="s">
        <v>472</v>
      </c>
      <c r="C109" s="18" t="s">
        <v>481</v>
      </c>
      <c r="D109" s="18" t="s">
        <v>474</v>
      </c>
      <c r="E109" s="18"/>
      <c r="F109" s="18"/>
      <c r="G109" s="18"/>
      <c r="H109" s="20" t="s">
        <v>300</v>
      </c>
      <c r="I109" s="20"/>
      <c r="J109" s="20"/>
      <c r="K109" s="20" t="s">
        <v>303</v>
      </c>
      <c r="L109" s="20" t="s">
        <v>462</v>
      </c>
      <c r="M109" s="18" t="s">
        <v>453</v>
      </c>
      <c r="N109" s="6" t="s">
        <v>19</v>
      </c>
      <c r="O109" s="6"/>
      <c r="P109" s="6"/>
      <c r="Q109" s="6"/>
      <c r="R109" s="11"/>
      <c r="S109" s="11"/>
      <c r="T109" s="20"/>
      <c r="U109" s="82"/>
      <c r="V109" s="20"/>
      <c r="W109" s="78"/>
      <c r="X109" s="62"/>
      <c r="Y109" s="6" t="s">
        <v>28</v>
      </c>
      <c r="Z109" s="28">
        <v>29</v>
      </c>
      <c r="AA109" s="24"/>
      <c r="AB109" s="24"/>
      <c r="AE109" s="74" t="b">
        <f>IF(AND(O109=DATA!$D$40),DATA!$D$41,IF(AND(O109=DATA!$C$40),DATA!$C$41))</f>
        <v>0</v>
      </c>
      <c r="AF109" s="74" t="b">
        <f>IF(AND(P109=DATA!$D$40),DATA!$D$42,IF(AND(P109=DATA!$C$40),DATA!$C$42))</f>
        <v>0</v>
      </c>
      <c r="AG109" s="74" t="b">
        <f>IF(AND(Q109=DATA!$D$40),DATA!$D$43,IF(AND(Q109=DATA!$C$40),DATA!$C$43))</f>
        <v>0</v>
      </c>
      <c r="AH109" s="75" t="b">
        <f>IF(AND(R109=DATA!$D$40),DATA!$D$44,IF(AND(R109=DATA!$C$40),DATA!$C$44))</f>
        <v>0</v>
      </c>
      <c r="AI109" s="76">
        <f ca="1">IF(AND(DATEDIF(U109,TODAY(),"D")&lt;365*3),DATA!$D$46,IF(AND(365*3&lt;=DATEDIF(U109,TODAY(),"D"), DATEDIF(U109,TODAY(),"D")&lt;365*5),DATA!$D$47,IF(AND(365*5&lt;=DATEDIF(U109,TODAY(),"D"), DATEDIF(U109,TODAY(),"D")&lt;365*10),DATA!$D$48,IF(AND(365*10&lt;DATEDIF(U109,TODAY(),"D")),DATA!$D$49))))</f>
        <v>0</v>
      </c>
      <c r="AJ109" s="76">
        <f>_xlfn.IFNA(VLOOKUP(W109,DATA!$F$40:$G$85,2,0),10)</f>
        <v>10</v>
      </c>
      <c r="AK109" s="77">
        <f t="shared" ca="1" si="3"/>
        <v>10</v>
      </c>
      <c r="AL109" s="75" t="b">
        <f>IF(AND(S109=DATA!$D$40),DATA!$D$44/8,IF(AND(S109=DATA!$C$40),DATA!$C$44/8))</f>
        <v>0</v>
      </c>
      <c r="AM109" s="75" t="b">
        <f>IF(AND(T109=DATA!$D$40),DATA!$D$44/8,IF(AND(T109=DATA!$C$40),DATA!$C$44/8))</f>
        <v>0</v>
      </c>
      <c r="AN109" s="77">
        <f t="shared" ca="1" si="2"/>
        <v>10</v>
      </c>
      <c r="AO109" s="78" t="str">
        <f ca="1">IF(AND(AN109&gt;=DATA!$C$55),"A",IF(AND(DATA!$C$55&gt;AN109,AN109&gt;=DATA!$C$56),"B",IF(AND(DATA!$C$56&gt;AN109,AN109&gt;=DATA!$C$57),"C",IF(AND(AN109&lt;DATA!$C$57),"D"))))</f>
        <v>D</v>
      </c>
    </row>
    <row r="110" spans="1:41" x14ac:dyDescent="0.15">
      <c r="A110" s="20" t="s">
        <v>565</v>
      </c>
      <c r="B110" s="4" t="s">
        <v>472</v>
      </c>
      <c r="C110" s="18" t="s">
        <v>481</v>
      </c>
      <c r="D110" s="18" t="s">
        <v>474</v>
      </c>
      <c r="E110" s="18"/>
      <c r="F110" s="18"/>
      <c r="G110" s="18"/>
      <c r="H110" s="20" t="s">
        <v>300</v>
      </c>
      <c r="I110" s="20"/>
      <c r="J110" s="20"/>
      <c r="K110" s="20" t="s">
        <v>303</v>
      </c>
      <c r="L110" s="20" t="s">
        <v>462</v>
      </c>
      <c r="M110" s="18" t="s">
        <v>453</v>
      </c>
      <c r="N110" s="6" t="s">
        <v>19</v>
      </c>
      <c r="O110" s="6"/>
      <c r="P110" s="6"/>
      <c r="Q110" s="6"/>
      <c r="R110" s="11"/>
      <c r="S110" s="11"/>
      <c r="T110" s="20"/>
      <c r="U110" s="82"/>
      <c r="V110" s="20"/>
      <c r="W110" s="78"/>
      <c r="X110" s="62"/>
      <c r="Y110" s="6" t="s">
        <v>28</v>
      </c>
      <c r="Z110" s="28">
        <v>2</v>
      </c>
      <c r="AA110" s="24"/>
      <c r="AB110" s="24"/>
      <c r="AE110" s="74" t="b">
        <f>IF(AND(O110=DATA!$D$40),DATA!$D$41,IF(AND(O110=DATA!$C$40),DATA!$C$41))</f>
        <v>0</v>
      </c>
      <c r="AF110" s="74" t="b">
        <f>IF(AND(P110=DATA!$D$40),DATA!$D$42,IF(AND(P110=DATA!$C$40),DATA!$C$42))</f>
        <v>0</v>
      </c>
      <c r="AG110" s="74" t="b">
        <f>IF(AND(Q110=DATA!$D$40),DATA!$D$43,IF(AND(Q110=DATA!$C$40),DATA!$C$43))</f>
        <v>0</v>
      </c>
      <c r="AH110" s="75" t="b">
        <f>IF(AND(R110=DATA!$D$40),DATA!$D$44,IF(AND(R110=DATA!$C$40),DATA!$C$44))</f>
        <v>0</v>
      </c>
      <c r="AI110" s="76">
        <f ca="1">IF(AND(DATEDIF(U110,TODAY(),"D")&lt;365*3),DATA!$D$46,IF(AND(365*3&lt;=DATEDIF(U110,TODAY(),"D"), DATEDIF(U110,TODAY(),"D")&lt;365*5),DATA!$D$47,IF(AND(365*5&lt;=DATEDIF(U110,TODAY(),"D"), DATEDIF(U110,TODAY(),"D")&lt;365*10),DATA!$D$48,IF(AND(365*10&lt;DATEDIF(U110,TODAY(),"D")),DATA!$D$49))))</f>
        <v>0</v>
      </c>
      <c r="AJ110" s="76">
        <f>_xlfn.IFNA(VLOOKUP(W110,DATA!$F$40:$G$85,2,0),10)</f>
        <v>10</v>
      </c>
      <c r="AK110" s="77">
        <f t="shared" ca="1" si="3"/>
        <v>10</v>
      </c>
      <c r="AL110" s="75" t="b">
        <f>IF(AND(S110=DATA!$D$40),DATA!$D$44/8,IF(AND(S110=DATA!$C$40),DATA!$C$44/8))</f>
        <v>0</v>
      </c>
      <c r="AM110" s="75" t="b">
        <f>IF(AND(T110=DATA!$D$40),DATA!$D$44/8,IF(AND(T110=DATA!$C$40),DATA!$C$44/8))</f>
        <v>0</v>
      </c>
      <c r="AN110" s="77">
        <f t="shared" ca="1" si="2"/>
        <v>10</v>
      </c>
      <c r="AO110" s="78" t="str">
        <f ca="1">IF(AND(AN110&gt;=DATA!$C$55),"A",IF(AND(DATA!$C$55&gt;AN110,AN110&gt;=DATA!$C$56),"B",IF(AND(DATA!$C$56&gt;AN110,AN110&gt;=DATA!$C$57),"C",IF(AND(AN110&lt;DATA!$C$57),"D"))))</f>
        <v>D</v>
      </c>
    </row>
    <row r="111" spans="1:41" x14ac:dyDescent="0.15">
      <c r="A111" s="20" t="s">
        <v>564</v>
      </c>
      <c r="B111" s="4" t="s">
        <v>472</v>
      </c>
      <c r="C111" s="18" t="s">
        <v>481</v>
      </c>
      <c r="D111" s="18" t="s">
        <v>474</v>
      </c>
      <c r="E111" s="18"/>
      <c r="F111" s="18"/>
      <c r="G111" s="18"/>
      <c r="H111" s="20" t="s">
        <v>300</v>
      </c>
      <c r="I111" s="20"/>
      <c r="J111" s="20"/>
      <c r="K111" s="20" t="s">
        <v>303</v>
      </c>
      <c r="L111" s="20" t="s">
        <v>462</v>
      </c>
      <c r="M111" s="18" t="s">
        <v>453</v>
      </c>
      <c r="N111" s="6" t="s">
        <v>19</v>
      </c>
      <c r="O111" s="6"/>
      <c r="P111" s="6"/>
      <c r="Q111" s="6"/>
      <c r="R111" s="11"/>
      <c r="S111" s="11"/>
      <c r="T111" s="20"/>
      <c r="U111" s="82"/>
      <c r="V111" s="20"/>
      <c r="W111" s="78"/>
      <c r="X111" s="62"/>
      <c r="Y111" s="6" t="s">
        <v>28</v>
      </c>
      <c r="Z111" s="28">
        <v>36</v>
      </c>
      <c r="AA111" s="24"/>
      <c r="AB111" s="24"/>
      <c r="AE111" s="74" t="b">
        <f>IF(AND(O111=DATA!$D$40),DATA!$D$41,IF(AND(O111=DATA!$C$40),DATA!$C$41))</f>
        <v>0</v>
      </c>
      <c r="AF111" s="74" t="b">
        <f>IF(AND(P111=DATA!$D$40),DATA!$D$42,IF(AND(P111=DATA!$C$40),DATA!$C$42))</f>
        <v>0</v>
      </c>
      <c r="AG111" s="74" t="b">
        <f>IF(AND(Q111=DATA!$D$40),DATA!$D$43,IF(AND(Q111=DATA!$C$40),DATA!$C$43))</f>
        <v>0</v>
      </c>
      <c r="AH111" s="75" t="b">
        <f>IF(AND(R111=DATA!$D$40),DATA!$D$44,IF(AND(R111=DATA!$C$40),DATA!$C$44))</f>
        <v>0</v>
      </c>
      <c r="AI111" s="76">
        <f ca="1">IF(AND(DATEDIF(U111,TODAY(),"D")&lt;365*3),DATA!$D$46,IF(AND(365*3&lt;=DATEDIF(U111,TODAY(),"D"), DATEDIF(U111,TODAY(),"D")&lt;365*5),DATA!$D$47,IF(AND(365*5&lt;=DATEDIF(U111,TODAY(),"D"), DATEDIF(U111,TODAY(),"D")&lt;365*10),DATA!$D$48,IF(AND(365*10&lt;DATEDIF(U111,TODAY(),"D")),DATA!$D$49))))</f>
        <v>0</v>
      </c>
      <c r="AJ111" s="76">
        <f>_xlfn.IFNA(VLOOKUP(W111,DATA!$F$40:$G$85,2,0),10)</f>
        <v>10</v>
      </c>
      <c r="AK111" s="77">
        <f t="shared" ca="1" si="3"/>
        <v>10</v>
      </c>
      <c r="AL111" s="75" t="b">
        <f>IF(AND(S111=DATA!$D$40),DATA!$D$44/8,IF(AND(S111=DATA!$C$40),DATA!$C$44/8))</f>
        <v>0</v>
      </c>
      <c r="AM111" s="75" t="b">
        <f>IF(AND(T111=DATA!$D$40),DATA!$D$44/8,IF(AND(T111=DATA!$C$40),DATA!$C$44/8))</f>
        <v>0</v>
      </c>
      <c r="AN111" s="77">
        <f t="shared" ca="1" si="2"/>
        <v>10</v>
      </c>
      <c r="AO111" s="78" t="str">
        <f ca="1">IF(AND(AN111&gt;=DATA!$C$55),"A",IF(AND(DATA!$C$55&gt;AN111,AN111&gt;=DATA!$C$56),"B",IF(AND(DATA!$C$56&gt;AN111,AN111&gt;=DATA!$C$57),"C",IF(AND(AN111&lt;DATA!$C$57),"D"))))</f>
        <v>D</v>
      </c>
    </row>
    <row r="112" spans="1:41" x14ac:dyDescent="0.15">
      <c r="A112" s="20" t="s">
        <v>565</v>
      </c>
      <c r="B112" s="4" t="s">
        <v>472</v>
      </c>
      <c r="C112" s="18" t="s">
        <v>481</v>
      </c>
      <c r="D112" s="18" t="s">
        <v>474</v>
      </c>
      <c r="E112" s="18"/>
      <c r="F112" s="18"/>
      <c r="G112" s="18"/>
      <c r="H112" s="20" t="s">
        <v>300</v>
      </c>
      <c r="I112" s="20"/>
      <c r="J112" s="20"/>
      <c r="K112" s="20" t="s">
        <v>303</v>
      </c>
      <c r="L112" s="20" t="s">
        <v>462</v>
      </c>
      <c r="M112" s="18" t="s">
        <v>453</v>
      </c>
      <c r="N112" s="6" t="s">
        <v>19</v>
      </c>
      <c r="O112" s="6"/>
      <c r="P112" s="6"/>
      <c r="Q112" s="6"/>
      <c r="R112" s="11"/>
      <c r="S112" s="11"/>
      <c r="T112" s="20"/>
      <c r="U112" s="82"/>
      <c r="V112" s="20"/>
      <c r="W112" s="78"/>
      <c r="X112" s="62"/>
      <c r="Y112" s="6" t="s">
        <v>28</v>
      </c>
      <c r="Z112" s="28">
        <v>10</v>
      </c>
      <c r="AA112" s="24"/>
      <c r="AB112" s="24"/>
      <c r="AE112" s="74" t="b">
        <f>IF(AND(O112=DATA!$D$40),DATA!$D$41,IF(AND(O112=DATA!$C$40),DATA!$C$41))</f>
        <v>0</v>
      </c>
      <c r="AF112" s="74" t="b">
        <f>IF(AND(P112=DATA!$D$40),DATA!$D$42,IF(AND(P112=DATA!$C$40),DATA!$C$42))</f>
        <v>0</v>
      </c>
      <c r="AG112" s="74" t="b">
        <f>IF(AND(Q112=DATA!$D$40),DATA!$D$43,IF(AND(Q112=DATA!$C$40),DATA!$C$43))</f>
        <v>0</v>
      </c>
      <c r="AH112" s="75" t="b">
        <f>IF(AND(R112=DATA!$D$40),DATA!$D$44,IF(AND(R112=DATA!$C$40),DATA!$C$44))</f>
        <v>0</v>
      </c>
      <c r="AI112" s="76">
        <f ca="1">IF(AND(DATEDIF(U112,TODAY(),"D")&lt;365*3),DATA!$D$46,IF(AND(365*3&lt;=DATEDIF(U112,TODAY(),"D"), DATEDIF(U112,TODAY(),"D")&lt;365*5),DATA!$D$47,IF(AND(365*5&lt;=DATEDIF(U112,TODAY(),"D"), DATEDIF(U112,TODAY(),"D")&lt;365*10),DATA!$D$48,IF(AND(365*10&lt;DATEDIF(U112,TODAY(),"D")),DATA!$D$49))))</f>
        <v>0</v>
      </c>
      <c r="AJ112" s="76">
        <f>_xlfn.IFNA(VLOOKUP(W112,DATA!$F$40:$G$85,2,0),10)</f>
        <v>10</v>
      </c>
      <c r="AK112" s="77">
        <f t="shared" ca="1" si="3"/>
        <v>10</v>
      </c>
      <c r="AL112" s="75" t="b">
        <f>IF(AND(S112=DATA!$D$40),DATA!$D$44/8,IF(AND(S112=DATA!$C$40),DATA!$C$44/8))</f>
        <v>0</v>
      </c>
      <c r="AM112" s="75" t="b">
        <f>IF(AND(T112=DATA!$D$40),DATA!$D$44/8,IF(AND(T112=DATA!$C$40),DATA!$C$44/8))</f>
        <v>0</v>
      </c>
      <c r="AN112" s="77">
        <f t="shared" ca="1" si="2"/>
        <v>10</v>
      </c>
      <c r="AO112" s="78" t="str">
        <f ca="1">IF(AND(AN112&gt;=DATA!$C$55),"A",IF(AND(DATA!$C$55&gt;AN112,AN112&gt;=DATA!$C$56),"B",IF(AND(DATA!$C$56&gt;AN112,AN112&gt;=DATA!$C$57),"C",IF(AND(AN112&lt;DATA!$C$57),"D"))))</f>
        <v>D</v>
      </c>
    </row>
    <row r="113" spans="1:41" x14ac:dyDescent="0.15">
      <c r="A113" s="20" t="s">
        <v>565</v>
      </c>
      <c r="B113" s="4" t="s">
        <v>472</v>
      </c>
      <c r="C113" s="18" t="s">
        <v>481</v>
      </c>
      <c r="D113" s="18" t="s">
        <v>474</v>
      </c>
      <c r="E113" s="18"/>
      <c r="F113" s="18"/>
      <c r="G113" s="18"/>
      <c r="H113" s="20" t="s">
        <v>300</v>
      </c>
      <c r="I113" s="20"/>
      <c r="J113" s="20"/>
      <c r="K113" s="20" t="s">
        <v>303</v>
      </c>
      <c r="L113" s="20" t="s">
        <v>462</v>
      </c>
      <c r="M113" s="18" t="s">
        <v>453</v>
      </c>
      <c r="N113" s="6" t="s">
        <v>19</v>
      </c>
      <c r="O113" s="6"/>
      <c r="P113" s="6"/>
      <c r="Q113" s="6"/>
      <c r="R113" s="11"/>
      <c r="S113" s="11"/>
      <c r="T113" s="20"/>
      <c r="U113" s="82"/>
      <c r="V113" s="20"/>
      <c r="W113" s="78"/>
      <c r="X113" s="62"/>
      <c r="Y113" s="6" t="s">
        <v>28</v>
      </c>
      <c r="Z113" s="28">
        <v>2</v>
      </c>
      <c r="AA113" s="24"/>
      <c r="AB113" s="24"/>
      <c r="AE113" s="74" t="b">
        <f>IF(AND(O113=DATA!$D$40),DATA!$D$41,IF(AND(O113=DATA!$C$40),DATA!$C$41))</f>
        <v>0</v>
      </c>
      <c r="AF113" s="74" t="b">
        <f>IF(AND(P113=DATA!$D$40),DATA!$D$42,IF(AND(P113=DATA!$C$40),DATA!$C$42))</f>
        <v>0</v>
      </c>
      <c r="AG113" s="74" t="b">
        <f>IF(AND(Q113=DATA!$D$40),DATA!$D$43,IF(AND(Q113=DATA!$C$40),DATA!$C$43))</f>
        <v>0</v>
      </c>
      <c r="AH113" s="75" t="b">
        <f>IF(AND(R113=DATA!$D$40),DATA!$D$44,IF(AND(R113=DATA!$C$40),DATA!$C$44))</f>
        <v>0</v>
      </c>
      <c r="AI113" s="76">
        <f ca="1">IF(AND(DATEDIF(U113,TODAY(),"D")&lt;365*3),DATA!$D$46,IF(AND(365*3&lt;=DATEDIF(U113,TODAY(),"D"), DATEDIF(U113,TODAY(),"D")&lt;365*5),DATA!$D$47,IF(AND(365*5&lt;=DATEDIF(U113,TODAY(),"D"), DATEDIF(U113,TODAY(),"D")&lt;365*10),DATA!$D$48,IF(AND(365*10&lt;DATEDIF(U113,TODAY(),"D")),DATA!$D$49))))</f>
        <v>0</v>
      </c>
      <c r="AJ113" s="76">
        <f>_xlfn.IFNA(VLOOKUP(W113,DATA!$F$40:$G$85,2,0),10)</f>
        <v>10</v>
      </c>
      <c r="AK113" s="77">
        <f t="shared" ca="1" si="3"/>
        <v>10</v>
      </c>
      <c r="AL113" s="75" t="b">
        <f>IF(AND(S113=DATA!$D$40),DATA!$D$44/8,IF(AND(S113=DATA!$C$40),DATA!$C$44/8))</f>
        <v>0</v>
      </c>
      <c r="AM113" s="75" t="b">
        <f>IF(AND(T113=DATA!$D$40),DATA!$D$44/8,IF(AND(T113=DATA!$C$40),DATA!$C$44/8))</f>
        <v>0</v>
      </c>
      <c r="AN113" s="77">
        <f t="shared" ca="1" si="2"/>
        <v>10</v>
      </c>
      <c r="AO113" s="78" t="str">
        <f ca="1">IF(AND(AN113&gt;=DATA!$C$55),"A",IF(AND(DATA!$C$55&gt;AN113,AN113&gt;=DATA!$C$56),"B",IF(AND(DATA!$C$56&gt;AN113,AN113&gt;=DATA!$C$57),"C",IF(AND(AN113&lt;DATA!$C$57),"D"))))</f>
        <v>D</v>
      </c>
    </row>
    <row r="114" spans="1:41" x14ac:dyDescent="0.15">
      <c r="A114" s="20" t="s">
        <v>565</v>
      </c>
      <c r="B114" s="4" t="s">
        <v>472</v>
      </c>
      <c r="C114" s="18" t="s">
        <v>481</v>
      </c>
      <c r="D114" s="18" t="s">
        <v>474</v>
      </c>
      <c r="E114" s="18"/>
      <c r="F114" s="18"/>
      <c r="G114" s="18"/>
      <c r="H114" s="20" t="s">
        <v>300</v>
      </c>
      <c r="I114" s="20"/>
      <c r="J114" s="20"/>
      <c r="K114" s="20" t="s">
        <v>301</v>
      </c>
      <c r="L114" s="20" t="s">
        <v>462</v>
      </c>
      <c r="M114" s="18" t="s">
        <v>453</v>
      </c>
      <c r="N114" s="6" t="s">
        <v>19</v>
      </c>
      <c r="O114" s="6"/>
      <c r="P114" s="6"/>
      <c r="Q114" s="6"/>
      <c r="R114" s="11"/>
      <c r="S114" s="11"/>
      <c r="T114" s="20"/>
      <c r="U114" s="82"/>
      <c r="V114" s="20"/>
      <c r="W114" s="78"/>
      <c r="X114" s="62"/>
      <c r="Y114" s="6" t="s">
        <v>28</v>
      </c>
      <c r="Z114" s="28">
        <v>18</v>
      </c>
      <c r="AA114" s="24"/>
      <c r="AB114" s="24"/>
      <c r="AE114" s="74" t="b">
        <f>IF(AND(O114=DATA!$D$40),DATA!$D$41,IF(AND(O114=DATA!$C$40),DATA!$C$41))</f>
        <v>0</v>
      </c>
      <c r="AF114" s="74" t="b">
        <f>IF(AND(P114=DATA!$D$40),DATA!$D$42,IF(AND(P114=DATA!$C$40),DATA!$C$42))</f>
        <v>0</v>
      </c>
      <c r="AG114" s="74" t="b">
        <f>IF(AND(Q114=DATA!$D$40),DATA!$D$43,IF(AND(Q114=DATA!$C$40),DATA!$C$43))</f>
        <v>0</v>
      </c>
      <c r="AH114" s="75" t="b">
        <f>IF(AND(R114=DATA!$D$40),DATA!$D$44,IF(AND(R114=DATA!$C$40),DATA!$C$44))</f>
        <v>0</v>
      </c>
      <c r="AI114" s="76">
        <f ca="1">IF(AND(DATEDIF(U114,TODAY(),"D")&lt;365*3),DATA!$D$46,IF(AND(365*3&lt;=DATEDIF(U114,TODAY(),"D"), DATEDIF(U114,TODAY(),"D")&lt;365*5),DATA!$D$47,IF(AND(365*5&lt;=DATEDIF(U114,TODAY(),"D"), DATEDIF(U114,TODAY(),"D")&lt;365*10),DATA!$D$48,IF(AND(365*10&lt;DATEDIF(U114,TODAY(),"D")),DATA!$D$49))))</f>
        <v>0</v>
      </c>
      <c r="AJ114" s="76">
        <f>_xlfn.IFNA(VLOOKUP(W114,DATA!$F$40:$G$85,2,0),10)</f>
        <v>10</v>
      </c>
      <c r="AK114" s="77">
        <f t="shared" ca="1" si="3"/>
        <v>10</v>
      </c>
      <c r="AL114" s="75" t="b">
        <f>IF(AND(S114=DATA!$D$40),DATA!$D$44/8,IF(AND(S114=DATA!$C$40),DATA!$C$44/8))</f>
        <v>0</v>
      </c>
      <c r="AM114" s="75" t="b">
        <f>IF(AND(T114=DATA!$D$40),DATA!$D$44/8,IF(AND(T114=DATA!$C$40),DATA!$C$44/8))</f>
        <v>0</v>
      </c>
      <c r="AN114" s="77">
        <f t="shared" ca="1" si="2"/>
        <v>10</v>
      </c>
      <c r="AO114" s="78" t="str">
        <f ca="1">IF(AND(AN114&gt;=DATA!$C$55),"A",IF(AND(DATA!$C$55&gt;AN114,AN114&gt;=DATA!$C$56),"B",IF(AND(DATA!$C$56&gt;AN114,AN114&gt;=DATA!$C$57),"C",IF(AND(AN114&lt;DATA!$C$57),"D"))))</f>
        <v>D</v>
      </c>
    </row>
    <row r="115" spans="1:41" x14ac:dyDescent="0.15">
      <c r="A115" s="20" t="s">
        <v>564</v>
      </c>
      <c r="B115" s="4" t="s">
        <v>472</v>
      </c>
      <c r="C115" s="18" t="s">
        <v>481</v>
      </c>
      <c r="D115" s="18" t="s">
        <v>474</v>
      </c>
      <c r="E115" s="18"/>
      <c r="F115" s="18"/>
      <c r="G115" s="18"/>
      <c r="H115" s="20" t="s">
        <v>300</v>
      </c>
      <c r="I115" s="20"/>
      <c r="J115" s="20"/>
      <c r="K115" s="20" t="s">
        <v>301</v>
      </c>
      <c r="L115" s="20" t="s">
        <v>462</v>
      </c>
      <c r="M115" s="18" t="s">
        <v>453</v>
      </c>
      <c r="N115" s="6" t="s">
        <v>19</v>
      </c>
      <c r="O115" s="6"/>
      <c r="P115" s="6"/>
      <c r="Q115" s="6"/>
      <c r="R115" s="11"/>
      <c r="S115" s="11"/>
      <c r="T115" s="20"/>
      <c r="U115" s="82"/>
      <c r="V115" s="20"/>
      <c r="W115" s="78"/>
      <c r="X115" s="62"/>
      <c r="Y115" s="6" t="s">
        <v>28</v>
      </c>
      <c r="Z115" s="28">
        <v>16</v>
      </c>
      <c r="AA115" s="24"/>
      <c r="AB115" s="24"/>
      <c r="AE115" s="74" t="b">
        <f>IF(AND(O115=DATA!$D$40),DATA!$D$41,IF(AND(O115=DATA!$C$40),DATA!$C$41))</f>
        <v>0</v>
      </c>
      <c r="AF115" s="74" t="b">
        <f>IF(AND(P115=DATA!$D$40),DATA!$D$42,IF(AND(P115=DATA!$C$40),DATA!$C$42))</f>
        <v>0</v>
      </c>
      <c r="AG115" s="74" t="b">
        <f>IF(AND(Q115=DATA!$D$40),DATA!$D$43,IF(AND(Q115=DATA!$C$40),DATA!$C$43))</f>
        <v>0</v>
      </c>
      <c r="AH115" s="75" t="b">
        <f>IF(AND(R115=DATA!$D$40),DATA!$D$44,IF(AND(R115=DATA!$C$40),DATA!$C$44))</f>
        <v>0</v>
      </c>
      <c r="AI115" s="76">
        <f ca="1">IF(AND(DATEDIF(U115,TODAY(),"D")&lt;365*3),DATA!$D$46,IF(AND(365*3&lt;=DATEDIF(U115,TODAY(),"D"), DATEDIF(U115,TODAY(),"D")&lt;365*5),DATA!$D$47,IF(AND(365*5&lt;=DATEDIF(U115,TODAY(),"D"), DATEDIF(U115,TODAY(),"D")&lt;365*10),DATA!$D$48,IF(AND(365*10&lt;DATEDIF(U115,TODAY(),"D")),DATA!$D$49))))</f>
        <v>0</v>
      </c>
      <c r="AJ115" s="76">
        <f>_xlfn.IFNA(VLOOKUP(W115,DATA!$F$40:$G$85,2,0),10)</f>
        <v>10</v>
      </c>
      <c r="AK115" s="77">
        <f t="shared" ca="1" si="3"/>
        <v>10</v>
      </c>
      <c r="AL115" s="75" t="b">
        <f>IF(AND(S115=DATA!$D$40),DATA!$D$44/8,IF(AND(S115=DATA!$C$40),DATA!$C$44/8))</f>
        <v>0</v>
      </c>
      <c r="AM115" s="75" t="b">
        <f>IF(AND(T115=DATA!$D$40),DATA!$D$44/8,IF(AND(T115=DATA!$C$40),DATA!$C$44/8))</f>
        <v>0</v>
      </c>
      <c r="AN115" s="77">
        <f t="shared" ca="1" si="2"/>
        <v>10</v>
      </c>
      <c r="AO115" s="78" t="str">
        <f ca="1">IF(AND(AN115&gt;=DATA!$C$55),"A",IF(AND(DATA!$C$55&gt;AN115,AN115&gt;=DATA!$C$56),"B",IF(AND(DATA!$C$56&gt;AN115,AN115&gt;=DATA!$C$57),"C",IF(AND(AN115&lt;DATA!$C$57),"D"))))</f>
        <v>D</v>
      </c>
    </row>
    <row r="116" spans="1:41" x14ac:dyDescent="0.15">
      <c r="A116" s="20" t="s">
        <v>564</v>
      </c>
      <c r="B116" s="4" t="s">
        <v>472</v>
      </c>
      <c r="C116" s="18" t="s">
        <v>481</v>
      </c>
      <c r="D116" s="18" t="s">
        <v>474</v>
      </c>
      <c r="E116" s="18"/>
      <c r="F116" s="18"/>
      <c r="G116" s="18"/>
      <c r="H116" s="20" t="s">
        <v>300</v>
      </c>
      <c r="I116" s="20"/>
      <c r="J116" s="20"/>
      <c r="K116" s="20" t="s">
        <v>301</v>
      </c>
      <c r="L116" s="20" t="s">
        <v>462</v>
      </c>
      <c r="M116" s="18" t="s">
        <v>453</v>
      </c>
      <c r="N116" s="6" t="s">
        <v>19</v>
      </c>
      <c r="O116" s="6"/>
      <c r="P116" s="6"/>
      <c r="Q116" s="6"/>
      <c r="R116" s="11"/>
      <c r="S116" s="11"/>
      <c r="T116" s="20"/>
      <c r="U116" s="82"/>
      <c r="V116" s="20"/>
      <c r="W116" s="78"/>
      <c r="X116" s="62"/>
      <c r="Y116" s="6" t="s">
        <v>28</v>
      </c>
      <c r="Z116" s="28">
        <v>6</v>
      </c>
      <c r="AA116" s="24"/>
      <c r="AB116" s="24"/>
      <c r="AE116" s="74" t="b">
        <f>IF(AND(O116=DATA!$D$40),DATA!$D$41,IF(AND(O116=DATA!$C$40),DATA!$C$41))</f>
        <v>0</v>
      </c>
      <c r="AF116" s="74" t="b">
        <f>IF(AND(P116=DATA!$D$40),DATA!$D$42,IF(AND(P116=DATA!$C$40),DATA!$C$42))</f>
        <v>0</v>
      </c>
      <c r="AG116" s="74" t="b">
        <f>IF(AND(Q116=DATA!$D$40),DATA!$D$43,IF(AND(Q116=DATA!$C$40),DATA!$C$43))</f>
        <v>0</v>
      </c>
      <c r="AH116" s="75" t="b">
        <f>IF(AND(R116=DATA!$D$40),DATA!$D$44,IF(AND(R116=DATA!$C$40),DATA!$C$44))</f>
        <v>0</v>
      </c>
      <c r="AI116" s="76">
        <f ca="1">IF(AND(DATEDIF(U116,TODAY(),"D")&lt;365*3),DATA!$D$46,IF(AND(365*3&lt;=DATEDIF(U116,TODAY(),"D"), DATEDIF(U116,TODAY(),"D")&lt;365*5),DATA!$D$47,IF(AND(365*5&lt;=DATEDIF(U116,TODAY(),"D"), DATEDIF(U116,TODAY(),"D")&lt;365*10),DATA!$D$48,IF(AND(365*10&lt;DATEDIF(U116,TODAY(),"D")),DATA!$D$49))))</f>
        <v>0</v>
      </c>
      <c r="AJ116" s="76">
        <f>_xlfn.IFNA(VLOOKUP(W116,DATA!$F$40:$G$85,2,0),10)</f>
        <v>10</v>
      </c>
      <c r="AK116" s="77">
        <f t="shared" ca="1" si="3"/>
        <v>10</v>
      </c>
      <c r="AL116" s="75" t="b">
        <f>IF(AND(S116=DATA!$D$40),DATA!$D$44/8,IF(AND(S116=DATA!$C$40),DATA!$C$44/8))</f>
        <v>0</v>
      </c>
      <c r="AM116" s="75" t="b">
        <f>IF(AND(T116=DATA!$D$40),DATA!$D$44/8,IF(AND(T116=DATA!$C$40),DATA!$C$44/8))</f>
        <v>0</v>
      </c>
      <c r="AN116" s="77">
        <f t="shared" ca="1" si="2"/>
        <v>10</v>
      </c>
      <c r="AO116" s="78" t="str">
        <f ca="1">IF(AND(AN116&gt;=DATA!$C$55),"A",IF(AND(DATA!$C$55&gt;AN116,AN116&gt;=DATA!$C$56),"B",IF(AND(DATA!$C$56&gt;AN116,AN116&gt;=DATA!$C$57),"C",IF(AND(AN116&lt;DATA!$C$57),"D"))))</f>
        <v>D</v>
      </c>
    </row>
    <row r="117" spans="1:41" x14ac:dyDescent="0.15">
      <c r="A117" s="20" t="s">
        <v>565</v>
      </c>
      <c r="B117" s="4" t="s">
        <v>472</v>
      </c>
      <c r="C117" s="18" t="s">
        <v>481</v>
      </c>
      <c r="D117" s="18" t="s">
        <v>474</v>
      </c>
      <c r="E117" s="18"/>
      <c r="F117" s="18"/>
      <c r="G117" s="18"/>
      <c r="H117" s="20" t="s">
        <v>300</v>
      </c>
      <c r="I117" s="20"/>
      <c r="J117" s="20"/>
      <c r="K117" s="20" t="s">
        <v>301</v>
      </c>
      <c r="L117" s="20" t="s">
        <v>462</v>
      </c>
      <c r="M117" s="18" t="s">
        <v>453</v>
      </c>
      <c r="N117" s="6" t="s">
        <v>19</v>
      </c>
      <c r="O117" s="6"/>
      <c r="P117" s="6"/>
      <c r="Q117" s="6"/>
      <c r="R117" s="11"/>
      <c r="S117" s="11"/>
      <c r="T117" s="20"/>
      <c r="U117" s="82"/>
      <c r="V117" s="20"/>
      <c r="W117" s="78"/>
      <c r="X117" s="62"/>
      <c r="Y117" s="6" t="s">
        <v>28</v>
      </c>
      <c r="Z117" s="28">
        <v>6</v>
      </c>
      <c r="AA117" s="24"/>
      <c r="AB117" s="24"/>
      <c r="AE117" s="74" t="b">
        <f>IF(AND(O117=DATA!$D$40),DATA!$D$41,IF(AND(O117=DATA!$C$40),DATA!$C$41))</f>
        <v>0</v>
      </c>
      <c r="AF117" s="74" t="b">
        <f>IF(AND(P117=DATA!$D$40),DATA!$D$42,IF(AND(P117=DATA!$C$40),DATA!$C$42))</f>
        <v>0</v>
      </c>
      <c r="AG117" s="74" t="b">
        <f>IF(AND(Q117=DATA!$D$40),DATA!$D$43,IF(AND(Q117=DATA!$C$40),DATA!$C$43))</f>
        <v>0</v>
      </c>
      <c r="AH117" s="75" t="b">
        <f>IF(AND(R117=DATA!$D$40),DATA!$D$44,IF(AND(R117=DATA!$C$40),DATA!$C$44))</f>
        <v>0</v>
      </c>
      <c r="AI117" s="76">
        <f ca="1">IF(AND(DATEDIF(U117,TODAY(),"D")&lt;365*3),DATA!$D$46,IF(AND(365*3&lt;=DATEDIF(U117,TODAY(),"D"), DATEDIF(U117,TODAY(),"D")&lt;365*5),DATA!$D$47,IF(AND(365*5&lt;=DATEDIF(U117,TODAY(),"D"), DATEDIF(U117,TODAY(),"D")&lt;365*10),DATA!$D$48,IF(AND(365*10&lt;DATEDIF(U117,TODAY(),"D")),DATA!$D$49))))</f>
        <v>0</v>
      </c>
      <c r="AJ117" s="76">
        <f>_xlfn.IFNA(VLOOKUP(W117,DATA!$F$40:$G$85,2,0),10)</f>
        <v>10</v>
      </c>
      <c r="AK117" s="77">
        <f t="shared" ca="1" si="3"/>
        <v>10</v>
      </c>
      <c r="AL117" s="75" t="b">
        <f>IF(AND(S117=DATA!$D$40),DATA!$D$44/8,IF(AND(S117=DATA!$C$40),DATA!$C$44/8))</f>
        <v>0</v>
      </c>
      <c r="AM117" s="75" t="b">
        <f>IF(AND(T117=DATA!$D$40),DATA!$D$44/8,IF(AND(T117=DATA!$C$40),DATA!$C$44/8))</f>
        <v>0</v>
      </c>
      <c r="AN117" s="77">
        <f t="shared" ca="1" si="2"/>
        <v>10</v>
      </c>
      <c r="AO117" s="78" t="str">
        <f ca="1">IF(AND(AN117&gt;=DATA!$C$55),"A",IF(AND(DATA!$C$55&gt;AN117,AN117&gt;=DATA!$C$56),"B",IF(AND(DATA!$C$56&gt;AN117,AN117&gt;=DATA!$C$57),"C",IF(AND(AN117&lt;DATA!$C$57),"D"))))</f>
        <v>D</v>
      </c>
    </row>
    <row r="118" spans="1:41" x14ac:dyDescent="0.15">
      <c r="A118" s="20" t="s">
        <v>564</v>
      </c>
      <c r="B118" s="4" t="s">
        <v>472</v>
      </c>
      <c r="C118" s="18" t="s">
        <v>481</v>
      </c>
      <c r="D118" s="18" t="s">
        <v>474</v>
      </c>
      <c r="E118" s="18"/>
      <c r="F118" s="18"/>
      <c r="G118" s="18"/>
      <c r="H118" s="20" t="s">
        <v>300</v>
      </c>
      <c r="I118" s="20"/>
      <c r="J118" s="20"/>
      <c r="K118" s="20" t="s">
        <v>294</v>
      </c>
      <c r="L118" s="20" t="s">
        <v>464</v>
      </c>
      <c r="M118" s="18" t="s">
        <v>453</v>
      </c>
      <c r="N118" s="6" t="s">
        <v>19</v>
      </c>
      <c r="O118" s="6"/>
      <c r="P118" s="6"/>
      <c r="Q118" s="6"/>
      <c r="R118" s="11"/>
      <c r="S118" s="11"/>
      <c r="T118" s="20"/>
      <c r="U118" s="82"/>
      <c r="V118" s="20"/>
      <c r="W118" s="78"/>
      <c r="X118" s="62"/>
      <c r="Y118" s="6" t="s">
        <v>28</v>
      </c>
      <c r="Z118" s="28">
        <v>4</v>
      </c>
      <c r="AA118" s="24"/>
      <c r="AB118" s="24"/>
      <c r="AE118" s="74" t="b">
        <f>IF(AND(O118=DATA!$D$40),DATA!$D$41,IF(AND(O118=DATA!$C$40),DATA!$C$41))</f>
        <v>0</v>
      </c>
      <c r="AF118" s="74" t="b">
        <f>IF(AND(P118=DATA!$D$40),DATA!$D$42,IF(AND(P118=DATA!$C$40),DATA!$C$42))</f>
        <v>0</v>
      </c>
      <c r="AG118" s="74" t="b">
        <f>IF(AND(Q118=DATA!$D$40),DATA!$D$43,IF(AND(Q118=DATA!$C$40),DATA!$C$43))</f>
        <v>0</v>
      </c>
      <c r="AH118" s="75" t="b">
        <f>IF(AND(R118=DATA!$D$40),DATA!$D$44,IF(AND(R118=DATA!$C$40),DATA!$C$44))</f>
        <v>0</v>
      </c>
      <c r="AI118" s="76">
        <f ca="1">IF(AND(DATEDIF(U118,TODAY(),"D")&lt;365*3),DATA!$D$46,IF(AND(365*3&lt;=DATEDIF(U118,TODAY(),"D"), DATEDIF(U118,TODAY(),"D")&lt;365*5),DATA!$D$47,IF(AND(365*5&lt;=DATEDIF(U118,TODAY(),"D"), DATEDIF(U118,TODAY(),"D")&lt;365*10),DATA!$D$48,IF(AND(365*10&lt;DATEDIF(U118,TODAY(),"D")),DATA!$D$49))))</f>
        <v>0</v>
      </c>
      <c r="AJ118" s="76">
        <f>_xlfn.IFNA(VLOOKUP(W118,DATA!$F$40:$G$85,2,0),10)</f>
        <v>10</v>
      </c>
      <c r="AK118" s="77">
        <f t="shared" ca="1" si="3"/>
        <v>10</v>
      </c>
      <c r="AL118" s="75" t="b">
        <f>IF(AND(S118=DATA!$D$40),DATA!$D$44/8,IF(AND(S118=DATA!$C$40),DATA!$C$44/8))</f>
        <v>0</v>
      </c>
      <c r="AM118" s="75" t="b">
        <f>IF(AND(T118=DATA!$D$40),DATA!$D$44/8,IF(AND(T118=DATA!$C$40),DATA!$C$44/8))</f>
        <v>0</v>
      </c>
      <c r="AN118" s="77">
        <f t="shared" ca="1" si="2"/>
        <v>10</v>
      </c>
      <c r="AO118" s="78" t="str">
        <f ca="1">IF(AND(AN118&gt;=DATA!$C$55),"A",IF(AND(DATA!$C$55&gt;AN118,AN118&gt;=DATA!$C$56),"B",IF(AND(DATA!$C$56&gt;AN118,AN118&gt;=DATA!$C$57),"C",IF(AND(AN118&lt;DATA!$C$57),"D"))))</f>
        <v>D</v>
      </c>
    </row>
    <row r="119" spans="1:41" x14ac:dyDescent="0.15">
      <c r="A119" s="20" t="s">
        <v>565</v>
      </c>
      <c r="B119" s="4" t="s">
        <v>472</v>
      </c>
      <c r="C119" s="18" t="s">
        <v>481</v>
      </c>
      <c r="D119" s="18" t="s">
        <v>474</v>
      </c>
      <c r="E119" s="18"/>
      <c r="F119" s="18"/>
      <c r="G119" s="18"/>
      <c r="H119" s="20" t="s">
        <v>300</v>
      </c>
      <c r="I119" s="20"/>
      <c r="J119" s="20"/>
      <c r="K119" s="20" t="s">
        <v>303</v>
      </c>
      <c r="L119" s="20" t="s">
        <v>464</v>
      </c>
      <c r="M119" s="18" t="s">
        <v>453</v>
      </c>
      <c r="N119" s="6" t="s">
        <v>19</v>
      </c>
      <c r="O119" s="6"/>
      <c r="P119" s="6"/>
      <c r="Q119" s="6"/>
      <c r="R119" s="11"/>
      <c r="S119" s="11"/>
      <c r="T119" s="20"/>
      <c r="U119" s="82"/>
      <c r="V119" s="20"/>
      <c r="W119" s="78"/>
      <c r="X119" s="62"/>
      <c r="Y119" s="6" t="s">
        <v>28</v>
      </c>
      <c r="Z119" s="28">
        <v>2</v>
      </c>
      <c r="AA119" s="24"/>
      <c r="AB119" s="24"/>
      <c r="AE119" s="74" t="b">
        <f>IF(AND(O119=DATA!$D$40),DATA!$D$41,IF(AND(O119=DATA!$C$40),DATA!$C$41))</f>
        <v>0</v>
      </c>
      <c r="AF119" s="74" t="b">
        <f>IF(AND(P119=DATA!$D$40),DATA!$D$42,IF(AND(P119=DATA!$C$40),DATA!$C$42))</f>
        <v>0</v>
      </c>
      <c r="AG119" s="74" t="b">
        <f>IF(AND(Q119=DATA!$D$40),DATA!$D$43,IF(AND(Q119=DATA!$C$40),DATA!$C$43))</f>
        <v>0</v>
      </c>
      <c r="AH119" s="75" t="b">
        <f>IF(AND(R119=DATA!$D$40),DATA!$D$44,IF(AND(R119=DATA!$C$40),DATA!$C$44))</f>
        <v>0</v>
      </c>
      <c r="AI119" s="76">
        <f ca="1">IF(AND(DATEDIF(U119,TODAY(),"D")&lt;365*3),DATA!$D$46,IF(AND(365*3&lt;=DATEDIF(U119,TODAY(),"D"), DATEDIF(U119,TODAY(),"D")&lt;365*5),DATA!$D$47,IF(AND(365*5&lt;=DATEDIF(U119,TODAY(),"D"), DATEDIF(U119,TODAY(),"D")&lt;365*10),DATA!$D$48,IF(AND(365*10&lt;DATEDIF(U119,TODAY(),"D")),DATA!$D$49))))</f>
        <v>0</v>
      </c>
      <c r="AJ119" s="76">
        <f>_xlfn.IFNA(VLOOKUP(W119,DATA!$F$40:$G$85,2,0),10)</f>
        <v>10</v>
      </c>
      <c r="AK119" s="77">
        <f t="shared" ca="1" si="3"/>
        <v>10</v>
      </c>
      <c r="AL119" s="75" t="b">
        <f>IF(AND(S119=DATA!$D$40),DATA!$D$44/8,IF(AND(S119=DATA!$C$40),DATA!$C$44/8))</f>
        <v>0</v>
      </c>
      <c r="AM119" s="75" t="b">
        <f>IF(AND(T119=DATA!$D$40),DATA!$D$44/8,IF(AND(T119=DATA!$C$40),DATA!$C$44/8))</f>
        <v>0</v>
      </c>
      <c r="AN119" s="77">
        <f t="shared" ca="1" si="2"/>
        <v>10</v>
      </c>
      <c r="AO119" s="78" t="str">
        <f ca="1">IF(AND(AN119&gt;=DATA!$C$55),"A",IF(AND(DATA!$C$55&gt;AN119,AN119&gt;=DATA!$C$56),"B",IF(AND(DATA!$C$56&gt;AN119,AN119&gt;=DATA!$C$57),"C",IF(AND(AN119&lt;DATA!$C$57),"D"))))</f>
        <v>D</v>
      </c>
    </row>
    <row r="120" spans="1:41" x14ac:dyDescent="0.15">
      <c r="A120" s="20" t="s">
        <v>565</v>
      </c>
      <c r="B120" s="4" t="s">
        <v>472</v>
      </c>
      <c r="C120" s="18" t="s">
        <v>481</v>
      </c>
      <c r="D120" s="18" t="s">
        <v>474</v>
      </c>
      <c r="E120" s="18"/>
      <c r="F120" s="18"/>
      <c r="G120" s="18"/>
      <c r="H120" s="20" t="s">
        <v>300</v>
      </c>
      <c r="I120" s="20"/>
      <c r="J120" s="20"/>
      <c r="K120" s="20" t="s">
        <v>301</v>
      </c>
      <c r="L120" s="20" t="s">
        <v>464</v>
      </c>
      <c r="M120" s="18" t="s">
        <v>453</v>
      </c>
      <c r="N120" s="6" t="s">
        <v>27</v>
      </c>
      <c r="O120" s="6"/>
      <c r="P120" s="6"/>
      <c r="Q120" s="6"/>
      <c r="R120" s="11"/>
      <c r="S120" s="11"/>
      <c r="T120" s="20"/>
      <c r="U120" s="82"/>
      <c r="V120" s="20"/>
      <c r="W120" s="78"/>
      <c r="X120" s="62"/>
      <c r="Y120" s="6" t="s">
        <v>28</v>
      </c>
      <c r="Z120" s="28">
        <v>3</v>
      </c>
      <c r="AA120" s="24"/>
      <c r="AB120" s="24"/>
      <c r="AE120" s="74" t="b">
        <f>IF(AND(O120=DATA!$D$40),DATA!$D$41,IF(AND(O120=DATA!$C$40),DATA!$C$41))</f>
        <v>0</v>
      </c>
      <c r="AF120" s="74" t="b">
        <f>IF(AND(P120=DATA!$D$40),DATA!$D$42,IF(AND(P120=DATA!$C$40),DATA!$C$42))</f>
        <v>0</v>
      </c>
      <c r="AG120" s="74" t="b">
        <f>IF(AND(Q120=DATA!$D$40),DATA!$D$43,IF(AND(Q120=DATA!$C$40),DATA!$C$43))</f>
        <v>0</v>
      </c>
      <c r="AH120" s="75" t="b">
        <f>IF(AND(R120=DATA!$D$40),DATA!$D$44,IF(AND(R120=DATA!$C$40),DATA!$C$44))</f>
        <v>0</v>
      </c>
      <c r="AI120" s="76">
        <f ca="1">IF(AND(DATEDIF(U120,TODAY(),"D")&lt;365*3),DATA!$D$46,IF(AND(365*3&lt;=DATEDIF(U120,TODAY(),"D"), DATEDIF(U120,TODAY(),"D")&lt;365*5),DATA!$D$47,IF(AND(365*5&lt;=DATEDIF(U120,TODAY(),"D"), DATEDIF(U120,TODAY(),"D")&lt;365*10),DATA!$D$48,IF(AND(365*10&lt;DATEDIF(U120,TODAY(),"D")),DATA!$D$49))))</f>
        <v>0</v>
      </c>
      <c r="AJ120" s="76">
        <f>_xlfn.IFNA(VLOOKUP(W120,DATA!$F$40:$G$85,2,0),10)</f>
        <v>10</v>
      </c>
      <c r="AK120" s="77">
        <f t="shared" ca="1" si="3"/>
        <v>10</v>
      </c>
      <c r="AL120" s="75" t="b">
        <f>IF(AND(S120=DATA!$D$40),DATA!$D$44/8,IF(AND(S120=DATA!$C$40),DATA!$C$44/8))</f>
        <v>0</v>
      </c>
      <c r="AM120" s="75" t="b">
        <f>IF(AND(T120=DATA!$D$40),DATA!$D$44/8,IF(AND(T120=DATA!$C$40),DATA!$C$44/8))</f>
        <v>0</v>
      </c>
      <c r="AN120" s="77">
        <f t="shared" ca="1" si="2"/>
        <v>10</v>
      </c>
      <c r="AO120" s="78" t="str">
        <f ca="1">IF(AND(AN120&gt;=DATA!$C$55),"A",IF(AND(DATA!$C$55&gt;AN120,AN120&gt;=DATA!$C$56),"B",IF(AND(DATA!$C$56&gt;AN120,AN120&gt;=DATA!$C$57),"C",IF(AND(AN120&lt;DATA!$C$57),"D"))))</f>
        <v>D</v>
      </c>
    </row>
    <row r="121" spans="1:41" x14ac:dyDescent="0.15">
      <c r="A121" s="20" t="s">
        <v>564</v>
      </c>
      <c r="B121" s="4" t="s">
        <v>472</v>
      </c>
      <c r="C121" s="18" t="s">
        <v>481</v>
      </c>
      <c r="D121" s="18" t="s">
        <v>474</v>
      </c>
      <c r="E121" s="18"/>
      <c r="F121" s="18"/>
      <c r="G121" s="18"/>
      <c r="H121" s="20" t="s">
        <v>300</v>
      </c>
      <c r="I121" s="20"/>
      <c r="J121" s="20"/>
      <c r="K121" s="20" t="s">
        <v>301</v>
      </c>
      <c r="L121" s="20" t="s">
        <v>464</v>
      </c>
      <c r="M121" s="18" t="s">
        <v>453</v>
      </c>
      <c r="N121" s="6" t="s">
        <v>19</v>
      </c>
      <c r="O121" s="6"/>
      <c r="P121" s="6"/>
      <c r="Q121" s="6"/>
      <c r="R121" s="11"/>
      <c r="S121" s="11"/>
      <c r="T121" s="20"/>
      <c r="U121" s="82"/>
      <c r="V121" s="20"/>
      <c r="W121" s="78"/>
      <c r="X121" s="62"/>
      <c r="Y121" s="6" t="s">
        <v>28</v>
      </c>
      <c r="Z121" s="28">
        <v>4</v>
      </c>
      <c r="AA121" s="24"/>
      <c r="AB121" s="24"/>
      <c r="AE121" s="74" t="b">
        <f>IF(AND(O121=DATA!$D$40),DATA!$D$41,IF(AND(O121=DATA!$C$40),DATA!$C$41))</f>
        <v>0</v>
      </c>
      <c r="AF121" s="74" t="b">
        <f>IF(AND(P121=DATA!$D$40),DATA!$D$42,IF(AND(P121=DATA!$C$40),DATA!$C$42))</f>
        <v>0</v>
      </c>
      <c r="AG121" s="74" t="b">
        <f>IF(AND(Q121=DATA!$D$40),DATA!$D$43,IF(AND(Q121=DATA!$C$40),DATA!$C$43))</f>
        <v>0</v>
      </c>
      <c r="AH121" s="75" t="b">
        <f>IF(AND(R121=DATA!$D$40),DATA!$D$44,IF(AND(R121=DATA!$C$40),DATA!$C$44))</f>
        <v>0</v>
      </c>
      <c r="AI121" s="76">
        <f ca="1">IF(AND(DATEDIF(U121,TODAY(),"D")&lt;365*3),DATA!$D$46,IF(AND(365*3&lt;=DATEDIF(U121,TODAY(),"D"), DATEDIF(U121,TODAY(),"D")&lt;365*5),DATA!$D$47,IF(AND(365*5&lt;=DATEDIF(U121,TODAY(),"D"), DATEDIF(U121,TODAY(),"D")&lt;365*10),DATA!$D$48,IF(AND(365*10&lt;DATEDIF(U121,TODAY(),"D")),DATA!$D$49))))</f>
        <v>0</v>
      </c>
      <c r="AJ121" s="76">
        <f>_xlfn.IFNA(VLOOKUP(W121,DATA!$F$40:$G$85,2,0),10)</f>
        <v>10</v>
      </c>
      <c r="AK121" s="77">
        <f t="shared" ca="1" si="3"/>
        <v>10</v>
      </c>
      <c r="AL121" s="75" t="b">
        <f>IF(AND(S121=DATA!$D$40),DATA!$D$44/8,IF(AND(S121=DATA!$C$40),DATA!$C$44/8))</f>
        <v>0</v>
      </c>
      <c r="AM121" s="75" t="b">
        <f>IF(AND(T121=DATA!$D$40),DATA!$D$44/8,IF(AND(T121=DATA!$C$40),DATA!$C$44/8))</f>
        <v>0</v>
      </c>
      <c r="AN121" s="77">
        <f t="shared" ca="1" si="2"/>
        <v>10</v>
      </c>
      <c r="AO121" s="78" t="str">
        <f ca="1">IF(AND(AN121&gt;=DATA!$C$55),"A",IF(AND(DATA!$C$55&gt;AN121,AN121&gt;=DATA!$C$56),"B",IF(AND(DATA!$C$56&gt;AN121,AN121&gt;=DATA!$C$57),"C",IF(AND(AN121&lt;DATA!$C$57),"D"))))</f>
        <v>D</v>
      </c>
    </row>
    <row r="122" spans="1:41" x14ac:dyDescent="0.15">
      <c r="A122" s="20" t="s">
        <v>565</v>
      </c>
      <c r="B122" s="4" t="s">
        <v>472</v>
      </c>
      <c r="C122" s="18" t="s">
        <v>481</v>
      </c>
      <c r="D122" s="18" t="s">
        <v>474</v>
      </c>
      <c r="E122" s="18"/>
      <c r="F122" s="18"/>
      <c r="G122" s="18"/>
      <c r="H122" s="20" t="s">
        <v>300</v>
      </c>
      <c r="I122" s="20"/>
      <c r="J122" s="20"/>
      <c r="K122" s="20" t="s">
        <v>301</v>
      </c>
      <c r="L122" s="20" t="s">
        <v>464</v>
      </c>
      <c r="M122" s="18" t="s">
        <v>295</v>
      </c>
      <c r="N122" s="6" t="s">
        <v>19</v>
      </c>
      <c r="O122" s="6"/>
      <c r="P122" s="6"/>
      <c r="Q122" s="6"/>
      <c r="R122" s="11"/>
      <c r="S122" s="11"/>
      <c r="T122" s="20"/>
      <c r="U122" s="82"/>
      <c r="V122" s="20"/>
      <c r="W122" s="78"/>
      <c r="X122" s="62"/>
      <c r="Y122" s="6" t="s">
        <v>28</v>
      </c>
      <c r="Z122" s="28">
        <v>10</v>
      </c>
      <c r="AA122" s="24"/>
      <c r="AB122" s="24"/>
      <c r="AE122" s="74" t="b">
        <f>IF(AND(O122=DATA!$D$40),DATA!$D$41,IF(AND(O122=DATA!$C$40),DATA!$C$41))</f>
        <v>0</v>
      </c>
      <c r="AF122" s="74" t="b">
        <f>IF(AND(P122=DATA!$D$40),DATA!$D$42,IF(AND(P122=DATA!$C$40),DATA!$C$42))</f>
        <v>0</v>
      </c>
      <c r="AG122" s="74" t="b">
        <f>IF(AND(Q122=DATA!$D$40),DATA!$D$43,IF(AND(Q122=DATA!$C$40),DATA!$C$43))</f>
        <v>0</v>
      </c>
      <c r="AH122" s="75" t="b">
        <f>IF(AND(R122=DATA!$D$40),DATA!$D$44,IF(AND(R122=DATA!$C$40),DATA!$C$44))</f>
        <v>0</v>
      </c>
      <c r="AI122" s="76">
        <f ca="1">IF(AND(DATEDIF(U122,TODAY(),"D")&lt;365*3),DATA!$D$46,IF(AND(365*3&lt;=DATEDIF(U122,TODAY(),"D"), DATEDIF(U122,TODAY(),"D")&lt;365*5),DATA!$D$47,IF(AND(365*5&lt;=DATEDIF(U122,TODAY(),"D"), DATEDIF(U122,TODAY(),"D")&lt;365*10),DATA!$D$48,IF(AND(365*10&lt;DATEDIF(U122,TODAY(),"D")),DATA!$D$49))))</f>
        <v>0</v>
      </c>
      <c r="AJ122" s="76">
        <f>_xlfn.IFNA(VLOOKUP(W122,DATA!$F$40:$G$85,2,0),10)</f>
        <v>10</v>
      </c>
      <c r="AK122" s="77">
        <f t="shared" ca="1" si="3"/>
        <v>10</v>
      </c>
      <c r="AL122" s="75" t="b">
        <f>IF(AND(S122=DATA!$D$40),DATA!$D$44/8,IF(AND(S122=DATA!$C$40),DATA!$C$44/8))</f>
        <v>0</v>
      </c>
      <c r="AM122" s="75" t="b">
        <f>IF(AND(T122=DATA!$D$40),DATA!$D$44/8,IF(AND(T122=DATA!$C$40),DATA!$C$44/8))</f>
        <v>0</v>
      </c>
      <c r="AN122" s="77">
        <f t="shared" ca="1" si="2"/>
        <v>10</v>
      </c>
      <c r="AO122" s="78" t="str">
        <f ca="1">IF(AND(AN122&gt;=DATA!$C$55),"A",IF(AND(DATA!$C$55&gt;AN122,AN122&gt;=DATA!$C$56),"B",IF(AND(DATA!$C$56&gt;AN122,AN122&gt;=DATA!$C$57),"C",IF(AND(AN122&lt;DATA!$C$57),"D"))))</f>
        <v>D</v>
      </c>
    </row>
    <row r="123" spans="1:41" x14ac:dyDescent="0.15">
      <c r="A123" s="20" t="s">
        <v>564</v>
      </c>
      <c r="B123" s="4" t="s">
        <v>472</v>
      </c>
      <c r="C123" s="18" t="s">
        <v>481</v>
      </c>
      <c r="D123" s="18" t="s">
        <v>474</v>
      </c>
      <c r="E123" s="18"/>
      <c r="F123" s="18"/>
      <c r="G123" s="18"/>
      <c r="H123" s="20" t="s">
        <v>300</v>
      </c>
      <c r="I123" s="20"/>
      <c r="J123" s="20"/>
      <c r="K123" s="20" t="s">
        <v>294</v>
      </c>
      <c r="L123" s="20" t="s">
        <v>476</v>
      </c>
      <c r="M123" s="18" t="s">
        <v>299</v>
      </c>
      <c r="N123" s="6" t="s">
        <v>19</v>
      </c>
      <c r="O123" s="6"/>
      <c r="P123" s="6"/>
      <c r="Q123" s="6"/>
      <c r="R123" s="11"/>
      <c r="S123" s="11"/>
      <c r="T123" s="20"/>
      <c r="U123" s="82"/>
      <c r="V123" s="20"/>
      <c r="W123" s="78"/>
      <c r="X123" s="62"/>
      <c r="Y123" s="6" t="s">
        <v>28</v>
      </c>
      <c r="Z123" s="28">
        <v>2</v>
      </c>
      <c r="AA123" s="24"/>
      <c r="AB123" s="24"/>
      <c r="AE123" s="74" t="b">
        <f>IF(AND(O123=DATA!$D$40),DATA!$D$41,IF(AND(O123=DATA!$C$40),DATA!$C$41))</f>
        <v>0</v>
      </c>
      <c r="AF123" s="74" t="b">
        <f>IF(AND(P123=DATA!$D$40),DATA!$D$42,IF(AND(P123=DATA!$C$40),DATA!$C$42))</f>
        <v>0</v>
      </c>
      <c r="AG123" s="74" t="b">
        <f>IF(AND(Q123=DATA!$D$40),DATA!$D$43,IF(AND(Q123=DATA!$C$40),DATA!$C$43))</f>
        <v>0</v>
      </c>
      <c r="AH123" s="75" t="b">
        <f>IF(AND(R123=DATA!$D$40),DATA!$D$44,IF(AND(R123=DATA!$C$40),DATA!$C$44))</f>
        <v>0</v>
      </c>
      <c r="AI123" s="76">
        <f ca="1">IF(AND(DATEDIF(U123,TODAY(),"D")&lt;365*3),DATA!$D$46,IF(AND(365*3&lt;=DATEDIF(U123,TODAY(),"D"), DATEDIF(U123,TODAY(),"D")&lt;365*5),DATA!$D$47,IF(AND(365*5&lt;=DATEDIF(U123,TODAY(),"D"), DATEDIF(U123,TODAY(),"D")&lt;365*10),DATA!$D$48,IF(AND(365*10&lt;DATEDIF(U123,TODAY(),"D")),DATA!$D$49))))</f>
        <v>0</v>
      </c>
      <c r="AJ123" s="76">
        <f>_xlfn.IFNA(VLOOKUP(W123,DATA!$F$40:$G$85,2,0),10)</f>
        <v>10</v>
      </c>
      <c r="AK123" s="77">
        <f t="shared" ca="1" si="3"/>
        <v>10</v>
      </c>
      <c r="AL123" s="75" t="b">
        <f>IF(AND(S123=DATA!$D$40),DATA!$D$44/8,IF(AND(S123=DATA!$C$40),DATA!$C$44/8))</f>
        <v>0</v>
      </c>
      <c r="AM123" s="75" t="b">
        <f>IF(AND(T123=DATA!$D$40),DATA!$D$44/8,IF(AND(T123=DATA!$C$40),DATA!$C$44/8))</f>
        <v>0</v>
      </c>
      <c r="AN123" s="77">
        <f t="shared" ca="1" si="2"/>
        <v>10</v>
      </c>
      <c r="AO123" s="78" t="str">
        <f ca="1">IF(AND(AN123&gt;=DATA!$C$55),"A",IF(AND(DATA!$C$55&gt;AN123,AN123&gt;=DATA!$C$56),"B",IF(AND(DATA!$C$56&gt;AN123,AN123&gt;=DATA!$C$57),"C",IF(AND(AN123&lt;DATA!$C$57),"D"))))</f>
        <v>D</v>
      </c>
    </row>
    <row r="124" spans="1:41" x14ac:dyDescent="0.15">
      <c r="A124" s="20" t="s">
        <v>565</v>
      </c>
      <c r="B124" s="4" t="s">
        <v>472</v>
      </c>
      <c r="C124" s="18" t="s">
        <v>481</v>
      </c>
      <c r="D124" s="18" t="s">
        <v>474</v>
      </c>
      <c r="E124" s="18"/>
      <c r="F124" s="18"/>
      <c r="G124" s="18"/>
      <c r="H124" s="20" t="s">
        <v>300</v>
      </c>
      <c r="I124" s="20"/>
      <c r="J124" s="20"/>
      <c r="K124" s="20" t="s">
        <v>294</v>
      </c>
      <c r="L124" s="20" t="s">
        <v>476</v>
      </c>
      <c r="M124" s="18" t="s">
        <v>295</v>
      </c>
      <c r="N124" s="6" t="s">
        <v>19</v>
      </c>
      <c r="O124" s="6"/>
      <c r="P124" s="6"/>
      <c r="Q124" s="6"/>
      <c r="R124" s="11"/>
      <c r="S124" s="11"/>
      <c r="T124" s="20"/>
      <c r="U124" s="82"/>
      <c r="V124" s="20"/>
      <c r="W124" s="78"/>
      <c r="X124" s="62"/>
      <c r="Y124" s="6" t="s">
        <v>28</v>
      </c>
      <c r="Z124" s="28">
        <v>4</v>
      </c>
      <c r="AA124" s="24"/>
      <c r="AB124" s="24"/>
      <c r="AE124" s="74" t="b">
        <f>IF(AND(O124=DATA!$D$40),DATA!$D$41,IF(AND(O124=DATA!$C$40),DATA!$C$41))</f>
        <v>0</v>
      </c>
      <c r="AF124" s="74" t="b">
        <f>IF(AND(P124=DATA!$D$40),DATA!$D$42,IF(AND(P124=DATA!$C$40),DATA!$C$42))</f>
        <v>0</v>
      </c>
      <c r="AG124" s="74" t="b">
        <f>IF(AND(Q124=DATA!$D$40),DATA!$D$43,IF(AND(Q124=DATA!$C$40),DATA!$C$43))</f>
        <v>0</v>
      </c>
      <c r="AH124" s="75" t="b">
        <f>IF(AND(R124=DATA!$D$40),DATA!$D$44,IF(AND(R124=DATA!$C$40),DATA!$C$44))</f>
        <v>0</v>
      </c>
      <c r="AI124" s="76">
        <f ca="1">IF(AND(DATEDIF(U124,TODAY(),"D")&lt;365*3),DATA!$D$46,IF(AND(365*3&lt;=DATEDIF(U124,TODAY(),"D"), DATEDIF(U124,TODAY(),"D")&lt;365*5),DATA!$D$47,IF(AND(365*5&lt;=DATEDIF(U124,TODAY(),"D"), DATEDIF(U124,TODAY(),"D")&lt;365*10),DATA!$D$48,IF(AND(365*10&lt;DATEDIF(U124,TODAY(),"D")),DATA!$D$49))))</f>
        <v>0</v>
      </c>
      <c r="AJ124" s="76">
        <f>_xlfn.IFNA(VLOOKUP(W124,DATA!$F$40:$G$85,2,0),10)</f>
        <v>10</v>
      </c>
      <c r="AK124" s="77">
        <f t="shared" ca="1" si="3"/>
        <v>10</v>
      </c>
      <c r="AL124" s="75" t="b">
        <f>IF(AND(S124=DATA!$D$40),DATA!$D$44/8,IF(AND(S124=DATA!$C$40),DATA!$C$44/8))</f>
        <v>0</v>
      </c>
      <c r="AM124" s="75" t="b">
        <f>IF(AND(T124=DATA!$D$40),DATA!$D$44/8,IF(AND(T124=DATA!$C$40),DATA!$C$44/8))</f>
        <v>0</v>
      </c>
      <c r="AN124" s="77">
        <f t="shared" ca="1" si="2"/>
        <v>10</v>
      </c>
      <c r="AO124" s="78" t="str">
        <f ca="1">IF(AND(AN124&gt;=DATA!$C$55),"A",IF(AND(DATA!$C$55&gt;AN124,AN124&gt;=DATA!$C$56),"B",IF(AND(DATA!$C$56&gt;AN124,AN124&gt;=DATA!$C$57),"C",IF(AND(AN124&lt;DATA!$C$57),"D"))))</f>
        <v>D</v>
      </c>
    </row>
    <row r="125" spans="1:41" x14ac:dyDescent="0.15">
      <c r="A125" s="20" t="s">
        <v>565</v>
      </c>
      <c r="B125" s="4" t="s">
        <v>472</v>
      </c>
      <c r="C125" s="18" t="s">
        <v>481</v>
      </c>
      <c r="D125" s="18" t="s">
        <v>474</v>
      </c>
      <c r="E125" s="18"/>
      <c r="F125" s="18"/>
      <c r="G125" s="18"/>
      <c r="H125" s="20" t="s">
        <v>300</v>
      </c>
      <c r="I125" s="20"/>
      <c r="J125" s="20"/>
      <c r="K125" s="20" t="s">
        <v>294</v>
      </c>
      <c r="L125" s="20" t="s">
        <v>476</v>
      </c>
      <c r="M125" s="18" t="s">
        <v>295</v>
      </c>
      <c r="N125" s="6" t="s">
        <v>19</v>
      </c>
      <c r="O125" s="6"/>
      <c r="P125" s="6"/>
      <c r="Q125" s="6"/>
      <c r="R125" s="11"/>
      <c r="S125" s="11"/>
      <c r="T125" s="20"/>
      <c r="U125" s="82"/>
      <c r="V125" s="20"/>
      <c r="W125" s="78"/>
      <c r="X125" s="62"/>
      <c r="Y125" s="6" t="s">
        <v>28</v>
      </c>
      <c r="Z125" s="28">
        <v>7</v>
      </c>
      <c r="AA125" s="24"/>
      <c r="AB125" s="24"/>
      <c r="AE125" s="74" t="b">
        <f>IF(AND(O125=DATA!$D$40),DATA!$D$41,IF(AND(O125=DATA!$C$40),DATA!$C$41))</f>
        <v>0</v>
      </c>
      <c r="AF125" s="74" t="b">
        <f>IF(AND(P125=DATA!$D$40),DATA!$D$42,IF(AND(P125=DATA!$C$40),DATA!$C$42))</f>
        <v>0</v>
      </c>
      <c r="AG125" s="74" t="b">
        <f>IF(AND(Q125=DATA!$D$40),DATA!$D$43,IF(AND(Q125=DATA!$C$40),DATA!$C$43))</f>
        <v>0</v>
      </c>
      <c r="AH125" s="75" t="b">
        <f>IF(AND(R125=DATA!$D$40),DATA!$D$44,IF(AND(R125=DATA!$C$40),DATA!$C$44))</f>
        <v>0</v>
      </c>
      <c r="AI125" s="76">
        <f ca="1">IF(AND(DATEDIF(U125,TODAY(),"D")&lt;365*3),DATA!$D$46,IF(AND(365*3&lt;=DATEDIF(U125,TODAY(),"D"), DATEDIF(U125,TODAY(),"D")&lt;365*5),DATA!$D$47,IF(AND(365*5&lt;=DATEDIF(U125,TODAY(),"D"), DATEDIF(U125,TODAY(),"D")&lt;365*10),DATA!$D$48,IF(AND(365*10&lt;DATEDIF(U125,TODAY(),"D")),DATA!$D$49))))</f>
        <v>0</v>
      </c>
      <c r="AJ125" s="76">
        <f>_xlfn.IFNA(VLOOKUP(W125,DATA!$F$40:$G$85,2,0),10)</f>
        <v>10</v>
      </c>
      <c r="AK125" s="77">
        <f t="shared" ca="1" si="3"/>
        <v>10</v>
      </c>
      <c r="AL125" s="75" t="b">
        <f>IF(AND(S125=DATA!$D$40),DATA!$D$44/8,IF(AND(S125=DATA!$C$40),DATA!$C$44/8))</f>
        <v>0</v>
      </c>
      <c r="AM125" s="75" t="b">
        <f>IF(AND(T125=DATA!$D$40),DATA!$D$44/8,IF(AND(T125=DATA!$C$40),DATA!$C$44/8))</f>
        <v>0</v>
      </c>
      <c r="AN125" s="77">
        <f t="shared" ca="1" si="2"/>
        <v>10</v>
      </c>
      <c r="AO125" s="78" t="str">
        <f ca="1">IF(AND(AN125&gt;=DATA!$C$55),"A",IF(AND(DATA!$C$55&gt;AN125,AN125&gt;=DATA!$C$56),"B",IF(AND(DATA!$C$56&gt;AN125,AN125&gt;=DATA!$C$57),"C",IF(AND(AN125&lt;DATA!$C$57),"D"))))</f>
        <v>D</v>
      </c>
    </row>
    <row r="126" spans="1:41" x14ac:dyDescent="0.15">
      <c r="A126" s="20" t="s">
        <v>565</v>
      </c>
      <c r="B126" s="4" t="s">
        <v>472</v>
      </c>
      <c r="C126" s="5" t="s">
        <v>481</v>
      </c>
      <c r="D126" s="18" t="s">
        <v>474</v>
      </c>
      <c r="E126" s="18"/>
      <c r="F126" s="18"/>
      <c r="G126" s="18"/>
      <c r="H126" s="6" t="s">
        <v>300</v>
      </c>
      <c r="I126" s="6"/>
      <c r="J126" s="6"/>
      <c r="K126" s="6" t="s">
        <v>303</v>
      </c>
      <c r="L126" s="6" t="s">
        <v>476</v>
      </c>
      <c r="M126" s="5" t="s">
        <v>288</v>
      </c>
      <c r="N126" s="6" t="s">
        <v>19</v>
      </c>
      <c r="O126" s="6"/>
      <c r="P126" s="6"/>
      <c r="Q126" s="6"/>
      <c r="R126" s="11"/>
      <c r="S126" s="11"/>
      <c r="T126" s="20"/>
      <c r="U126" s="82"/>
      <c r="V126" s="20"/>
      <c r="W126" s="78"/>
      <c r="X126" s="62"/>
      <c r="Y126" s="6" t="s">
        <v>28</v>
      </c>
      <c r="Z126" s="16">
        <v>2</v>
      </c>
      <c r="AA126" s="24"/>
      <c r="AB126" s="24"/>
      <c r="AE126" s="74" t="b">
        <f>IF(AND(O126=DATA!$D$40),DATA!$D$41,IF(AND(O126=DATA!$C$40),DATA!$C$41))</f>
        <v>0</v>
      </c>
      <c r="AF126" s="74" t="b">
        <f>IF(AND(P126=DATA!$D$40),DATA!$D$42,IF(AND(P126=DATA!$C$40),DATA!$C$42))</f>
        <v>0</v>
      </c>
      <c r="AG126" s="74" t="b">
        <f>IF(AND(Q126=DATA!$D$40),DATA!$D$43,IF(AND(Q126=DATA!$C$40),DATA!$C$43))</f>
        <v>0</v>
      </c>
      <c r="AH126" s="75" t="b">
        <f>IF(AND(R126=DATA!$D$40),DATA!$D$44,IF(AND(R126=DATA!$C$40),DATA!$C$44))</f>
        <v>0</v>
      </c>
      <c r="AI126" s="76">
        <f ca="1">IF(AND(DATEDIF(U126,TODAY(),"D")&lt;365*3),DATA!$D$46,IF(AND(365*3&lt;=DATEDIF(U126,TODAY(),"D"), DATEDIF(U126,TODAY(),"D")&lt;365*5),DATA!$D$47,IF(AND(365*5&lt;=DATEDIF(U126,TODAY(),"D"), DATEDIF(U126,TODAY(),"D")&lt;365*10),DATA!$D$48,IF(AND(365*10&lt;DATEDIF(U126,TODAY(),"D")),DATA!$D$49))))</f>
        <v>0</v>
      </c>
      <c r="AJ126" s="76">
        <f>_xlfn.IFNA(VLOOKUP(W126,DATA!$F$40:$G$85,2,0),10)</f>
        <v>10</v>
      </c>
      <c r="AK126" s="77">
        <f t="shared" ca="1" si="3"/>
        <v>10</v>
      </c>
      <c r="AL126" s="75" t="b">
        <f>IF(AND(S126=DATA!$D$40),DATA!$D$44/8,IF(AND(S126=DATA!$C$40),DATA!$C$44/8))</f>
        <v>0</v>
      </c>
      <c r="AM126" s="75" t="b">
        <f>IF(AND(T126=DATA!$D$40),DATA!$D$44/8,IF(AND(T126=DATA!$C$40),DATA!$C$44/8))</f>
        <v>0</v>
      </c>
      <c r="AN126" s="77">
        <f t="shared" ca="1" si="2"/>
        <v>10</v>
      </c>
      <c r="AO126" s="78" t="str">
        <f ca="1">IF(AND(AN126&gt;=DATA!$C$55),"A",IF(AND(DATA!$C$55&gt;AN126,AN126&gt;=DATA!$C$56),"B",IF(AND(DATA!$C$56&gt;AN126,AN126&gt;=DATA!$C$57),"C",IF(AND(AN126&lt;DATA!$C$57),"D"))))</f>
        <v>D</v>
      </c>
    </row>
    <row r="127" spans="1:41" x14ac:dyDescent="0.15">
      <c r="A127" s="20" t="s">
        <v>565</v>
      </c>
      <c r="B127" s="4" t="s">
        <v>472</v>
      </c>
      <c r="C127" s="5" t="s">
        <v>481</v>
      </c>
      <c r="D127" s="18" t="s">
        <v>474</v>
      </c>
      <c r="E127" s="18"/>
      <c r="F127" s="18"/>
      <c r="G127" s="18"/>
      <c r="H127" s="6" t="s">
        <v>300</v>
      </c>
      <c r="I127" s="6"/>
      <c r="J127" s="6"/>
      <c r="K127" s="6" t="s">
        <v>303</v>
      </c>
      <c r="L127" s="6" t="s">
        <v>476</v>
      </c>
      <c r="M127" s="5" t="s">
        <v>288</v>
      </c>
      <c r="N127" s="6" t="s">
        <v>19</v>
      </c>
      <c r="O127" s="6"/>
      <c r="P127" s="6"/>
      <c r="Q127" s="6"/>
      <c r="R127" s="11"/>
      <c r="S127" s="11"/>
      <c r="T127" s="20"/>
      <c r="U127" s="82"/>
      <c r="V127" s="20"/>
      <c r="W127" s="78"/>
      <c r="X127" s="62"/>
      <c r="Y127" s="6" t="s">
        <v>28</v>
      </c>
      <c r="Z127" s="16">
        <v>2</v>
      </c>
      <c r="AA127" s="24"/>
      <c r="AB127" s="24"/>
      <c r="AE127" s="74" t="b">
        <f>IF(AND(O127=DATA!$D$40),DATA!$D$41,IF(AND(O127=DATA!$C$40),DATA!$C$41))</f>
        <v>0</v>
      </c>
      <c r="AF127" s="74" t="b">
        <f>IF(AND(P127=DATA!$D$40),DATA!$D$42,IF(AND(P127=DATA!$C$40),DATA!$C$42))</f>
        <v>0</v>
      </c>
      <c r="AG127" s="74" t="b">
        <f>IF(AND(Q127=DATA!$D$40),DATA!$D$43,IF(AND(Q127=DATA!$C$40),DATA!$C$43))</f>
        <v>0</v>
      </c>
      <c r="AH127" s="75" t="b">
        <f>IF(AND(R127=DATA!$D$40),DATA!$D$44,IF(AND(R127=DATA!$C$40),DATA!$C$44))</f>
        <v>0</v>
      </c>
      <c r="AI127" s="76">
        <f ca="1">IF(AND(DATEDIF(U127,TODAY(),"D")&lt;365*3),DATA!$D$46,IF(AND(365*3&lt;=DATEDIF(U127,TODAY(),"D"), DATEDIF(U127,TODAY(),"D")&lt;365*5),DATA!$D$47,IF(AND(365*5&lt;=DATEDIF(U127,TODAY(),"D"), DATEDIF(U127,TODAY(),"D")&lt;365*10),DATA!$D$48,IF(AND(365*10&lt;DATEDIF(U127,TODAY(),"D")),DATA!$D$49))))</f>
        <v>0</v>
      </c>
      <c r="AJ127" s="76">
        <f>_xlfn.IFNA(VLOOKUP(W127,DATA!$F$40:$G$85,2,0),10)</f>
        <v>10</v>
      </c>
      <c r="AK127" s="77">
        <f t="shared" ca="1" si="3"/>
        <v>10</v>
      </c>
      <c r="AL127" s="75" t="b">
        <f>IF(AND(S127=DATA!$D$40),DATA!$D$44/8,IF(AND(S127=DATA!$C$40),DATA!$C$44/8))</f>
        <v>0</v>
      </c>
      <c r="AM127" s="75" t="b">
        <f>IF(AND(T127=DATA!$D$40),DATA!$D$44/8,IF(AND(T127=DATA!$C$40),DATA!$C$44/8))</f>
        <v>0</v>
      </c>
      <c r="AN127" s="77">
        <f t="shared" ca="1" si="2"/>
        <v>10</v>
      </c>
      <c r="AO127" s="78" t="str">
        <f ca="1">IF(AND(AN127&gt;=DATA!$C$55),"A",IF(AND(DATA!$C$55&gt;AN127,AN127&gt;=DATA!$C$56),"B",IF(AND(DATA!$C$56&gt;AN127,AN127&gt;=DATA!$C$57),"C",IF(AND(AN127&lt;DATA!$C$57),"D"))))</f>
        <v>D</v>
      </c>
    </row>
    <row r="128" spans="1:41" x14ac:dyDescent="0.15">
      <c r="A128" s="20" t="s">
        <v>565</v>
      </c>
      <c r="B128" s="4" t="s">
        <v>472</v>
      </c>
      <c r="C128" s="18" t="s">
        <v>481</v>
      </c>
      <c r="D128" s="18" t="s">
        <v>474</v>
      </c>
      <c r="E128" s="18"/>
      <c r="F128" s="18"/>
      <c r="G128" s="18"/>
      <c r="H128" s="20" t="s">
        <v>300</v>
      </c>
      <c r="I128" s="20"/>
      <c r="J128" s="20"/>
      <c r="K128" s="20" t="s">
        <v>303</v>
      </c>
      <c r="L128" s="20" t="s">
        <v>476</v>
      </c>
      <c r="M128" s="18" t="s">
        <v>299</v>
      </c>
      <c r="N128" s="6" t="s">
        <v>19</v>
      </c>
      <c r="O128" s="6"/>
      <c r="P128" s="6"/>
      <c r="Q128" s="6"/>
      <c r="R128" s="11"/>
      <c r="S128" s="11"/>
      <c r="T128" s="20"/>
      <c r="U128" s="82"/>
      <c r="V128" s="20"/>
      <c r="W128" s="78"/>
      <c r="X128" s="62"/>
      <c r="Y128" s="6" t="s">
        <v>20</v>
      </c>
      <c r="Z128" s="28">
        <v>26</v>
      </c>
      <c r="AA128" s="24"/>
      <c r="AB128" s="24"/>
      <c r="AE128" s="74" t="b">
        <f>IF(AND(O128=DATA!$D$40),DATA!$D$41,IF(AND(O128=DATA!$C$40),DATA!$C$41))</f>
        <v>0</v>
      </c>
      <c r="AF128" s="74" t="b">
        <f>IF(AND(P128=DATA!$D$40),DATA!$D$42,IF(AND(P128=DATA!$C$40),DATA!$C$42))</f>
        <v>0</v>
      </c>
      <c r="AG128" s="74" t="b">
        <f>IF(AND(Q128=DATA!$D$40),DATA!$D$43,IF(AND(Q128=DATA!$C$40),DATA!$C$43))</f>
        <v>0</v>
      </c>
      <c r="AH128" s="75" t="b">
        <f>IF(AND(R128=DATA!$D$40),DATA!$D$44,IF(AND(R128=DATA!$C$40),DATA!$C$44))</f>
        <v>0</v>
      </c>
      <c r="AI128" s="76">
        <f ca="1">IF(AND(DATEDIF(U128,TODAY(),"D")&lt;365*3),DATA!$D$46,IF(AND(365*3&lt;=DATEDIF(U128,TODAY(),"D"), DATEDIF(U128,TODAY(),"D")&lt;365*5),DATA!$D$47,IF(AND(365*5&lt;=DATEDIF(U128,TODAY(),"D"), DATEDIF(U128,TODAY(),"D")&lt;365*10),DATA!$D$48,IF(AND(365*10&lt;DATEDIF(U128,TODAY(),"D")),DATA!$D$49))))</f>
        <v>0</v>
      </c>
      <c r="AJ128" s="76">
        <f>_xlfn.IFNA(VLOOKUP(W128,DATA!$F$40:$G$85,2,0),10)</f>
        <v>10</v>
      </c>
      <c r="AK128" s="77">
        <f t="shared" ca="1" si="3"/>
        <v>10</v>
      </c>
      <c r="AL128" s="75" t="b">
        <f>IF(AND(S128=DATA!$D$40),DATA!$D$44/8,IF(AND(S128=DATA!$C$40),DATA!$C$44/8))</f>
        <v>0</v>
      </c>
      <c r="AM128" s="75" t="b">
        <f>IF(AND(T128=DATA!$D$40),DATA!$D$44/8,IF(AND(T128=DATA!$C$40),DATA!$C$44/8))</f>
        <v>0</v>
      </c>
      <c r="AN128" s="77">
        <f t="shared" ca="1" si="2"/>
        <v>10</v>
      </c>
      <c r="AO128" s="78" t="str">
        <f ca="1">IF(AND(AN128&gt;=DATA!$C$55),"A",IF(AND(DATA!$C$55&gt;AN128,AN128&gt;=DATA!$C$56),"B",IF(AND(DATA!$C$56&gt;AN128,AN128&gt;=DATA!$C$57),"C",IF(AND(AN128&lt;DATA!$C$57),"D"))))</f>
        <v>D</v>
      </c>
    </row>
    <row r="129" spans="1:41" x14ac:dyDescent="0.15">
      <c r="A129" s="20" t="s">
        <v>565</v>
      </c>
      <c r="B129" s="4" t="s">
        <v>472</v>
      </c>
      <c r="C129" s="18" t="s">
        <v>481</v>
      </c>
      <c r="D129" s="18" t="s">
        <v>474</v>
      </c>
      <c r="E129" s="18"/>
      <c r="F129" s="18"/>
      <c r="G129" s="18"/>
      <c r="H129" s="20" t="s">
        <v>300</v>
      </c>
      <c r="I129" s="20"/>
      <c r="J129" s="20"/>
      <c r="K129" s="20" t="s">
        <v>303</v>
      </c>
      <c r="L129" s="20" t="s">
        <v>476</v>
      </c>
      <c r="M129" s="18" t="s">
        <v>295</v>
      </c>
      <c r="N129" s="6" t="s">
        <v>19</v>
      </c>
      <c r="O129" s="6"/>
      <c r="P129" s="6"/>
      <c r="Q129" s="6"/>
      <c r="R129" s="11"/>
      <c r="S129" s="11"/>
      <c r="T129" s="20"/>
      <c r="U129" s="82"/>
      <c r="V129" s="20"/>
      <c r="W129" s="78"/>
      <c r="X129" s="62"/>
      <c r="Y129" s="6" t="s">
        <v>28</v>
      </c>
      <c r="Z129" s="28">
        <v>3</v>
      </c>
      <c r="AA129" s="24"/>
      <c r="AB129" s="24"/>
      <c r="AE129" s="74" t="b">
        <f>IF(AND(O129=DATA!$D$40),DATA!$D$41,IF(AND(O129=DATA!$C$40),DATA!$C$41))</f>
        <v>0</v>
      </c>
      <c r="AF129" s="74" t="b">
        <f>IF(AND(P129=DATA!$D$40),DATA!$D$42,IF(AND(P129=DATA!$C$40),DATA!$C$42))</f>
        <v>0</v>
      </c>
      <c r="AG129" s="74" t="b">
        <f>IF(AND(Q129=DATA!$D$40),DATA!$D$43,IF(AND(Q129=DATA!$C$40),DATA!$C$43))</f>
        <v>0</v>
      </c>
      <c r="AH129" s="75" t="b">
        <f>IF(AND(R129=DATA!$D$40),DATA!$D$44,IF(AND(R129=DATA!$C$40),DATA!$C$44))</f>
        <v>0</v>
      </c>
      <c r="AI129" s="76">
        <f ca="1">IF(AND(DATEDIF(U129,TODAY(),"D")&lt;365*3),DATA!$D$46,IF(AND(365*3&lt;=DATEDIF(U129,TODAY(),"D"), DATEDIF(U129,TODAY(),"D")&lt;365*5),DATA!$D$47,IF(AND(365*5&lt;=DATEDIF(U129,TODAY(),"D"), DATEDIF(U129,TODAY(),"D")&lt;365*10),DATA!$D$48,IF(AND(365*10&lt;DATEDIF(U129,TODAY(),"D")),DATA!$D$49))))</f>
        <v>0</v>
      </c>
      <c r="AJ129" s="76">
        <f>_xlfn.IFNA(VLOOKUP(W129,DATA!$F$40:$G$85,2,0),10)</f>
        <v>10</v>
      </c>
      <c r="AK129" s="77">
        <f t="shared" ca="1" si="3"/>
        <v>10</v>
      </c>
      <c r="AL129" s="75" t="b">
        <f>IF(AND(S129=DATA!$D$40),DATA!$D$44/8,IF(AND(S129=DATA!$C$40),DATA!$C$44/8))</f>
        <v>0</v>
      </c>
      <c r="AM129" s="75" t="b">
        <f>IF(AND(T129=DATA!$D$40),DATA!$D$44/8,IF(AND(T129=DATA!$C$40),DATA!$C$44/8))</f>
        <v>0</v>
      </c>
      <c r="AN129" s="77">
        <f t="shared" ca="1" si="2"/>
        <v>10</v>
      </c>
      <c r="AO129" s="78" t="str">
        <f ca="1">IF(AND(AN129&gt;=DATA!$C$55),"A",IF(AND(DATA!$C$55&gt;AN129,AN129&gt;=DATA!$C$56),"B",IF(AND(DATA!$C$56&gt;AN129,AN129&gt;=DATA!$C$57),"C",IF(AND(AN129&lt;DATA!$C$57),"D"))))</f>
        <v>D</v>
      </c>
    </row>
    <row r="130" spans="1:41" x14ac:dyDescent="0.15">
      <c r="A130" s="20" t="s">
        <v>565</v>
      </c>
      <c r="B130" s="4" t="s">
        <v>472</v>
      </c>
      <c r="C130" s="18" t="s">
        <v>481</v>
      </c>
      <c r="D130" s="18" t="s">
        <v>474</v>
      </c>
      <c r="E130" s="18"/>
      <c r="F130" s="18"/>
      <c r="G130" s="18"/>
      <c r="H130" s="20" t="s">
        <v>300</v>
      </c>
      <c r="I130" s="20"/>
      <c r="J130" s="20"/>
      <c r="K130" s="20" t="s">
        <v>290</v>
      </c>
      <c r="L130" s="20" t="s">
        <v>476</v>
      </c>
      <c r="M130" s="18" t="s">
        <v>299</v>
      </c>
      <c r="N130" s="6" t="s">
        <v>19</v>
      </c>
      <c r="O130" s="6"/>
      <c r="P130" s="6"/>
      <c r="Q130" s="6"/>
      <c r="R130" s="11"/>
      <c r="S130" s="11"/>
      <c r="T130" s="20"/>
      <c r="U130" s="82"/>
      <c r="V130" s="20"/>
      <c r="W130" s="78"/>
      <c r="X130" s="62"/>
      <c r="Y130" s="6" t="s">
        <v>28</v>
      </c>
      <c r="Z130" s="28">
        <v>5</v>
      </c>
      <c r="AA130" s="24"/>
      <c r="AB130" s="24"/>
      <c r="AE130" s="74" t="b">
        <f>IF(AND(O130=DATA!$D$40),DATA!$D$41,IF(AND(O130=DATA!$C$40),DATA!$C$41))</f>
        <v>0</v>
      </c>
      <c r="AF130" s="74" t="b">
        <f>IF(AND(P130=DATA!$D$40),DATA!$D$42,IF(AND(P130=DATA!$C$40),DATA!$C$42))</f>
        <v>0</v>
      </c>
      <c r="AG130" s="74" t="b">
        <f>IF(AND(Q130=DATA!$D$40),DATA!$D$43,IF(AND(Q130=DATA!$C$40),DATA!$C$43))</f>
        <v>0</v>
      </c>
      <c r="AH130" s="75" t="b">
        <f>IF(AND(R130=DATA!$D$40),DATA!$D$44,IF(AND(R130=DATA!$C$40),DATA!$C$44))</f>
        <v>0</v>
      </c>
      <c r="AI130" s="76">
        <f ca="1">IF(AND(DATEDIF(U130,TODAY(),"D")&lt;365*3),DATA!$D$46,IF(AND(365*3&lt;=DATEDIF(U130,TODAY(),"D"), DATEDIF(U130,TODAY(),"D")&lt;365*5),DATA!$D$47,IF(AND(365*5&lt;=DATEDIF(U130,TODAY(),"D"), DATEDIF(U130,TODAY(),"D")&lt;365*10),DATA!$D$48,IF(AND(365*10&lt;DATEDIF(U130,TODAY(),"D")),DATA!$D$49))))</f>
        <v>0</v>
      </c>
      <c r="AJ130" s="76">
        <f>_xlfn.IFNA(VLOOKUP(W130,DATA!$F$40:$G$85,2,0),10)</f>
        <v>10</v>
      </c>
      <c r="AK130" s="77">
        <f t="shared" ca="1" si="3"/>
        <v>10</v>
      </c>
      <c r="AL130" s="75" t="b">
        <f>IF(AND(S130=DATA!$D$40),DATA!$D$44/8,IF(AND(S130=DATA!$C$40),DATA!$C$44/8))</f>
        <v>0</v>
      </c>
      <c r="AM130" s="75" t="b">
        <f>IF(AND(T130=DATA!$D$40),DATA!$D$44/8,IF(AND(T130=DATA!$C$40),DATA!$C$44/8))</f>
        <v>0</v>
      </c>
      <c r="AN130" s="77">
        <f t="shared" ca="1" si="2"/>
        <v>10</v>
      </c>
      <c r="AO130" s="78" t="str">
        <f ca="1">IF(AND(AN130&gt;=DATA!$C$55),"A",IF(AND(DATA!$C$55&gt;AN130,AN130&gt;=DATA!$C$56),"B",IF(AND(DATA!$C$56&gt;AN130,AN130&gt;=DATA!$C$57),"C",IF(AND(AN130&lt;DATA!$C$57),"D"))))</f>
        <v>D</v>
      </c>
    </row>
    <row r="131" spans="1:41" x14ac:dyDescent="0.15">
      <c r="A131" s="20" t="s">
        <v>565</v>
      </c>
      <c r="B131" s="4" t="s">
        <v>472</v>
      </c>
      <c r="C131" s="18" t="s">
        <v>481</v>
      </c>
      <c r="D131" s="18" t="s">
        <v>474</v>
      </c>
      <c r="E131" s="18"/>
      <c r="F131" s="18"/>
      <c r="G131" s="18"/>
      <c r="H131" s="20" t="s">
        <v>300</v>
      </c>
      <c r="I131" s="20"/>
      <c r="J131" s="20"/>
      <c r="K131" s="20" t="s">
        <v>290</v>
      </c>
      <c r="L131" s="20" t="s">
        <v>476</v>
      </c>
      <c r="M131" s="18" t="s">
        <v>295</v>
      </c>
      <c r="N131" s="6" t="s">
        <v>19</v>
      </c>
      <c r="O131" s="6"/>
      <c r="P131" s="6"/>
      <c r="Q131" s="6"/>
      <c r="R131" s="11"/>
      <c r="S131" s="11"/>
      <c r="T131" s="20"/>
      <c r="U131" s="82"/>
      <c r="V131" s="20"/>
      <c r="W131" s="78"/>
      <c r="X131" s="62"/>
      <c r="Y131" s="6" t="s">
        <v>28</v>
      </c>
      <c r="Z131" s="28">
        <v>8</v>
      </c>
      <c r="AA131" s="24"/>
      <c r="AB131" s="24"/>
      <c r="AE131" s="74" t="b">
        <f>IF(AND(O131=DATA!$D$40),DATA!$D$41,IF(AND(O131=DATA!$C$40),DATA!$C$41))</f>
        <v>0</v>
      </c>
      <c r="AF131" s="74" t="b">
        <f>IF(AND(P131=DATA!$D$40),DATA!$D$42,IF(AND(P131=DATA!$C$40),DATA!$C$42))</f>
        <v>0</v>
      </c>
      <c r="AG131" s="74" t="b">
        <f>IF(AND(Q131=DATA!$D$40),DATA!$D$43,IF(AND(Q131=DATA!$C$40),DATA!$C$43))</f>
        <v>0</v>
      </c>
      <c r="AH131" s="75" t="b">
        <f>IF(AND(R131=DATA!$D$40),DATA!$D$44,IF(AND(R131=DATA!$C$40),DATA!$C$44))</f>
        <v>0</v>
      </c>
      <c r="AI131" s="76">
        <f ca="1">IF(AND(DATEDIF(U131,TODAY(),"D")&lt;365*3),DATA!$D$46,IF(AND(365*3&lt;=DATEDIF(U131,TODAY(),"D"), DATEDIF(U131,TODAY(),"D")&lt;365*5),DATA!$D$47,IF(AND(365*5&lt;=DATEDIF(U131,TODAY(),"D"), DATEDIF(U131,TODAY(),"D")&lt;365*10),DATA!$D$48,IF(AND(365*10&lt;DATEDIF(U131,TODAY(),"D")),DATA!$D$49))))</f>
        <v>0</v>
      </c>
      <c r="AJ131" s="76">
        <f>_xlfn.IFNA(VLOOKUP(W131,DATA!$F$40:$G$85,2,0),10)</f>
        <v>10</v>
      </c>
      <c r="AK131" s="77">
        <f t="shared" ca="1" si="3"/>
        <v>10</v>
      </c>
      <c r="AL131" s="75" t="b">
        <f>IF(AND(S131=DATA!$D$40),DATA!$D$44/8,IF(AND(S131=DATA!$C$40),DATA!$C$44/8))</f>
        <v>0</v>
      </c>
      <c r="AM131" s="75" t="b">
        <f>IF(AND(T131=DATA!$D$40),DATA!$D$44/8,IF(AND(T131=DATA!$C$40),DATA!$C$44/8))</f>
        <v>0</v>
      </c>
      <c r="AN131" s="77">
        <f t="shared" ref="AN131:AN194" ca="1" si="4">IF(AND(AK131+AL131+AM131&lt;=100),(AK131+AL131+AM131),IF(AND(AK131+AL131+AM131&gt;100),100))</f>
        <v>10</v>
      </c>
      <c r="AO131" s="78" t="str">
        <f ca="1">IF(AND(AN131&gt;=DATA!$C$55),"A",IF(AND(DATA!$C$55&gt;AN131,AN131&gt;=DATA!$C$56),"B",IF(AND(DATA!$C$56&gt;AN131,AN131&gt;=DATA!$C$57),"C",IF(AND(AN131&lt;DATA!$C$57),"D"))))</f>
        <v>D</v>
      </c>
    </row>
    <row r="132" spans="1:41" x14ac:dyDescent="0.15">
      <c r="A132" s="20" t="s">
        <v>564</v>
      </c>
      <c r="B132" s="4" t="s">
        <v>472</v>
      </c>
      <c r="C132" s="18" t="s">
        <v>481</v>
      </c>
      <c r="D132" s="18" t="s">
        <v>474</v>
      </c>
      <c r="E132" s="18"/>
      <c r="F132" s="18"/>
      <c r="G132" s="18"/>
      <c r="H132" s="20" t="s">
        <v>300</v>
      </c>
      <c r="I132" s="20"/>
      <c r="J132" s="20"/>
      <c r="K132" s="20" t="s">
        <v>290</v>
      </c>
      <c r="L132" s="20" t="s">
        <v>476</v>
      </c>
      <c r="M132" s="18" t="s">
        <v>295</v>
      </c>
      <c r="N132" s="6" t="s">
        <v>19</v>
      </c>
      <c r="O132" s="6"/>
      <c r="P132" s="6"/>
      <c r="Q132" s="6"/>
      <c r="R132" s="11"/>
      <c r="S132" s="11"/>
      <c r="T132" s="20"/>
      <c r="U132" s="82"/>
      <c r="V132" s="20"/>
      <c r="W132" s="78"/>
      <c r="X132" s="62"/>
      <c r="Y132" s="6" t="s">
        <v>28</v>
      </c>
      <c r="Z132" s="28">
        <v>2</v>
      </c>
      <c r="AA132" s="24"/>
      <c r="AB132" s="24"/>
      <c r="AE132" s="74" t="b">
        <f>IF(AND(O132=DATA!$D$40),DATA!$D$41,IF(AND(O132=DATA!$C$40),DATA!$C$41))</f>
        <v>0</v>
      </c>
      <c r="AF132" s="74" t="b">
        <f>IF(AND(P132=DATA!$D$40),DATA!$D$42,IF(AND(P132=DATA!$C$40),DATA!$C$42))</f>
        <v>0</v>
      </c>
      <c r="AG132" s="74" t="b">
        <f>IF(AND(Q132=DATA!$D$40),DATA!$D$43,IF(AND(Q132=DATA!$C$40),DATA!$C$43))</f>
        <v>0</v>
      </c>
      <c r="AH132" s="75" t="b">
        <f>IF(AND(R132=DATA!$D$40),DATA!$D$44,IF(AND(R132=DATA!$C$40),DATA!$C$44))</f>
        <v>0</v>
      </c>
      <c r="AI132" s="76">
        <f ca="1">IF(AND(DATEDIF(U132,TODAY(),"D")&lt;365*3),DATA!$D$46,IF(AND(365*3&lt;=DATEDIF(U132,TODAY(),"D"), DATEDIF(U132,TODAY(),"D")&lt;365*5),DATA!$D$47,IF(AND(365*5&lt;=DATEDIF(U132,TODAY(),"D"), DATEDIF(U132,TODAY(),"D")&lt;365*10),DATA!$D$48,IF(AND(365*10&lt;DATEDIF(U132,TODAY(),"D")),DATA!$D$49))))</f>
        <v>0</v>
      </c>
      <c r="AJ132" s="76">
        <f>_xlfn.IFNA(VLOOKUP(W132,DATA!$F$40:$G$85,2,0),10)</f>
        <v>10</v>
      </c>
      <c r="AK132" s="77">
        <f t="shared" ca="1" si="3"/>
        <v>10</v>
      </c>
      <c r="AL132" s="75" t="b">
        <f>IF(AND(S132=DATA!$D$40),DATA!$D$44/8,IF(AND(S132=DATA!$C$40),DATA!$C$44/8))</f>
        <v>0</v>
      </c>
      <c r="AM132" s="75" t="b">
        <f>IF(AND(T132=DATA!$D$40),DATA!$D$44/8,IF(AND(T132=DATA!$C$40),DATA!$C$44/8))</f>
        <v>0</v>
      </c>
      <c r="AN132" s="77">
        <f t="shared" ca="1" si="4"/>
        <v>10</v>
      </c>
      <c r="AO132" s="78" t="str">
        <f ca="1">IF(AND(AN132&gt;=DATA!$C$55),"A",IF(AND(DATA!$C$55&gt;AN132,AN132&gt;=DATA!$C$56),"B",IF(AND(DATA!$C$56&gt;AN132,AN132&gt;=DATA!$C$57),"C",IF(AND(AN132&lt;DATA!$C$57),"D"))))</f>
        <v>D</v>
      </c>
    </row>
    <row r="133" spans="1:41" x14ac:dyDescent="0.15">
      <c r="A133" s="20" t="s">
        <v>565</v>
      </c>
      <c r="B133" s="4" t="s">
        <v>472</v>
      </c>
      <c r="C133" s="18" t="s">
        <v>481</v>
      </c>
      <c r="D133" s="18" t="s">
        <v>474</v>
      </c>
      <c r="E133" s="18"/>
      <c r="F133" s="18"/>
      <c r="G133" s="18"/>
      <c r="H133" s="20" t="s">
        <v>300</v>
      </c>
      <c r="I133" s="20"/>
      <c r="J133" s="20"/>
      <c r="K133" s="20" t="s">
        <v>286</v>
      </c>
      <c r="L133" s="20" t="s">
        <v>476</v>
      </c>
      <c r="M133" s="18" t="s">
        <v>295</v>
      </c>
      <c r="N133" s="6" t="s">
        <v>19</v>
      </c>
      <c r="O133" s="6"/>
      <c r="P133" s="6"/>
      <c r="Q133" s="6"/>
      <c r="R133" s="11"/>
      <c r="S133" s="11"/>
      <c r="T133" s="20"/>
      <c r="U133" s="82"/>
      <c r="V133" s="20"/>
      <c r="W133" s="78"/>
      <c r="X133" s="62"/>
      <c r="Y133" s="6" t="s">
        <v>28</v>
      </c>
      <c r="Z133" s="28">
        <v>6</v>
      </c>
      <c r="AA133" s="24"/>
      <c r="AB133" s="24"/>
      <c r="AE133" s="74" t="b">
        <f>IF(AND(O133=DATA!$D$40),DATA!$D$41,IF(AND(O133=DATA!$C$40),DATA!$C$41))</f>
        <v>0</v>
      </c>
      <c r="AF133" s="74" t="b">
        <f>IF(AND(P133=DATA!$D$40),DATA!$D$42,IF(AND(P133=DATA!$C$40),DATA!$C$42))</f>
        <v>0</v>
      </c>
      <c r="AG133" s="74" t="b">
        <f>IF(AND(Q133=DATA!$D$40),DATA!$D$43,IF(AND(Q133=DATA!$C$40),DATA!$C$43))</f>
        <v>0</v>
      </c>
      <c r="AH133" s="75" t="b">
        <f>IF(AND(R133=DATA!$D$40),DATA!$D$44,IF(AND(R133=DATA!$C$40),DATA!$C$44))</f>
        <v>0</v>
      </c>
      <c r="AI133" s="76">
        <f ca="1">IF(AND(DATEDIF(U133,TODAY(),"D")&lt;365*3),DATA!$D$46,IF(AND(365*3&lt;=DATEDIF(U133,TODAY(),"D"), DATEDIF(U133,TODAY(),"D")&lt;365*5),DATA!$D$47,IF(AND(365*5&lt;=DATEDIF(U133,TODAY(),"D"), DATEDIF(U133,TODAY(),"D")&lt;365*10),DATA!$D$48,IF(AND(365*10&lt;DATEDIF(U133,TODAY(),"D")),DATA!$D$49))))</f>
        <v>0</v>
      </c>
      <c r="AJ133" s="76">
        <f>_xlfn.IFNA(VLOOKUP(W133,DATA!$F$40:$G$85,2,0),10)</f>
        <v>10</v>
      </c>
      <c r="AK133" s="77">
        <f t="shared" ca="1" si="3"/>
        <v>10</v>
      </c>
      <c r="AL133" s="75" t="b">
        <f>IF(AND(S133=DATA!$D$40),DATA!$D$44/8,IF(AND(S133=DATA!$C$40),DATA!$C$44/8))</f>
        <v>0</v>
      </c>
      <c r="AM133" s="75" t="b">
        <f>IF(AND(T133=DATA!$D$40),DATA!$D$44/8,IF(AND(T133=DATA!$C$40),DATA!$C$44/8))</f>
        <v>0</v>
      </c>
      <c r="AN133" s="77">
        <f t="shared" ca="1" si="4"/>
        <v>10</v>
      </c>
      <c r="AO133" s="78" t="str">
        <f ca="1">IF(AND(AN133&gt;=DATA!$C$55),"A",IF(AND(DATA!$C$55&gt;AN133,AN133&gt;=DATA!$C$56),"B",IF(AND(DATA!$C$56&gt;AN133,AN133&gt;=DATA!$C$57),"C",IF(AND(AN133&lt;DATA!$C$57),"D"))))</f>
        <v>D</v>
      </c>
    </row>
    <row r="134" spans="1:41" x14ac:dyDescent="0.15">
      <c r="A134" s="20" t="s">
        <v>564</v>
      </c>
      <c r="B134" s="4" t="s">
        <v>472</v>
      </c>
      <c r="C134" s="5" t="s">
        <v>481</v>
      </c>
      <c r="D134" s="18" t="s">
        <v>474</v>
      </c>
      <c r="E134" s="18"/>
      <c r="F134" s="18"/>
      <c r="G134" s="18"/>
      <c r="H134" s="6" t="s">
        <v>300</v>
      </c>
      <c r="I134" s="6"/>
      <c r="J134" s="6"/>
      <c r="K134" s="6" t="s">
        <v>301</v>
      </c>
      <c r="L134" s="6" t="s">
        <v>476</v>
      </c>
      <c r="M134" s="5" t="s">
        <v>288</v>
      </c>
      <c r="N134" s="6" t="s">
        <v>19</v>
      </c>
      <c r="O134" s="6"/>
      <c r="P134" s="6"/>
      <c r="Q134" s="6"/>
      <c r="R134" s="11"/>
      <c r="S134" s="11"/>
      <c r="T134" s="20"/>
      <c r="U134" s="82"/>
      <c r="V134" s="20"/>
      <c r="W134" s="78"/>
      <c r="X134" s="62"/>
      <c r="Y134" s="6" t="s">
        <v>28</v>
      </c>
      <c r="Z134" s="16">
        <v>6</v>
      </c>
      <c r="AA134" s="24"/>
      <c r="AB134" s="24"/>
      <c r="AE134" s="74" t="b">
        <f>IF(AND(O134=DATA!$D$40),DATA!$D$41,IF(AND(O134=DATA!$C$40),DATA!$C$41))</f>
        <v>0</v>
      </c>
      <c r="AF134" s="74" t="b">
        <f>IF(AND(P134=DATA!$D$40),DATA!$D$42,IF(AND(P134=DATA!$C$40),DATA!$C$42))</f>
        <v>0</v>
      </c>
      <c r="AG134" s="74" t="b">
        <f>IF(AND(Q134=DATA!$D$40),DATA!$D$43,IF(AND(Q134=DATA!$C$40),DATA!$C$43))</f>
        <v>0</v>
      </c>
      <c r="AH134" s="75" t="b">
        <f>IF(AND(R134=DATA!$D$40),DATA!$D$44,IF(AND(R134=DATA!$C$40),DATA!$C$44))</f>
        <v>0</v>
      </c>
      <c r="AI134" s="76">
        <f ca="1">IF(AND(DATEDIF(U134,TODAY(),"D")&lt;365*3),DATA!$D$46,IF(AND(365*3&lt;=DATEDIF(U134,TODAY(),"D"), DATEDIF(U134,TODAY(),"D")&lt;365*5),DATA!$D$47,IF(AND(365*5&lt;=DATEDIF(U134,TODAY(),"D"), DATEDIF(U134,TODAY(),"D")&lt;365*10),DATA!$D$48,IF(AND(365*10&lt;DATEDIF(U134,TODAY(),"D")),DATA!$D$49))))</f>
        <v>0</v>
      </c>
      <c r="AJ134" s="76">
        <f>_xlfn.IFNA(VLOOKUP(W134,DATA!$F$40:$G$85,2,0),10)</f>
        <v>10</v>
      </c>
      <c r="AK134" s="77">
        <f t="shared" ca="1" si="3"/>
        <v>10</v>
      </c>
      <c r="AL134" s="75" t="b">
        <f>IF(AND(S134=DATA!$D$40),DATA!$D$44/8,IF(AND(S134=DATA!$C$40),DATA!$C$44/8))</f>
        <v>0</v>
      </c>
      <c r="AM134" s="75" t="b">
        <f>IF(AND(T134=DATA!$D$40),DATA!$D$44/8,IF(AND(T134=DATA!$C$40),DATA!$C$44/8))</f>
        <v>0</v>
      </c>
      <c r="AN134" s="77">
        <f t="shared" ca="1" si="4"/>
        <v>10</v>
      </c>
      <c r="AO134" s="78" t="str">
        <f ca="1">IF(AND(AN134&gt;=DATA!$C$55),"A",IF(AND(DATA!$C$55&gt;AN134,AN134&gt;=DATA!$C$56),"B",IF(AND(DATA!$C$56&gt;AN134,AN134&gt;=DATA!$C$57),"C",IF(AND(AN134&lt;DATA!$C$57),"D"))))</f>
        <v>D</v>
      </c>
    </row>
    <row r="135" spans="1:41" x14ac:dyDescent="0.15">
      <c r="A135" s="20" t="s">
        <v>565</v>
      </c>
      <c r="B135" s="4" t="s">
        <v>472</v>
      </c>
      <c r="C135" s="18" t="s">
        <v>481</v>
      </c>
      <c r="D135" s="18" t="s">
        <v>474</v>
      </c>
      <c r="E135" s="18"/>
      <c r="F135" s="18"/>
      <c r="G135" s="18"/>
      <c r="H135" s="20" t="s">
        <v>300</v>
      </c>
      <c r="I135" s="20"/>
      <c r="J135" s="20"/>
      <c r="K135" s="20" t="s">
        <v>301</v>
      </c>
      <c r="L135" s="20" t="s">
        <v>476</v>
      </c>
      <c r="M135" s="18" t="s">
        <v>295</v>
      </c>
      <c r="N135" s="6" t="s">
        <v>19</v>
      </c>
      <c r="O135" s="6"/>
      <c r="P135" s="6"/>
      <c r="Q135" s="6"/>
      <c r="R135" s="11"/>
      <c r="S135" s="11"/>
      <c r="T135" s="20"/>
      <c r="U135" s="82"/>
      <c r="V135" s="20"/>
      <c r="W135" s="78"/>
      <c r="X135" s="62"/>
      <c r="Y135" s="6" t="s">
        <v>28</v>
      </c>
      <c r="Z135" s="28">
        <v>1</v>
      </c>
      <c r="AA135" s="24"/>
      <c r="AB135" s="24"/>
      <c r="AE135" s="74" t="b">
        <f>IF(AND(O135=DATA!$D$40),DATA!$D$41,IF(AND(O135=DATA!$C$40),DATA!$C$41))</f>
        <v>0</v>
      </c>
      <c r="AF135" s="74" t="b">
        <f>IF(AND(P135=DATA!$D$40),DATA!$D$42,IF(AND(P135=DATA!$C$40),DATA!$C$42))</f>
        <v>0</v>
      </c>
      <c r="AG135" s="74" t="b">
        <f>IF(AND(Q135=DATA!$D$40),DATA!$D$43,IF(AND(Q135=DATA!$C$40),DATA!$C$43))</f>
        <v>0</v>
      </c>
      <c r="AH135" s="75" t="b">
        <f>IF(AND(R135=DATA!$D$40),DATA!$D$44,IF(AND(R135=DATA!$C$40),DATA!$C$44))</f>
        <v>0</v>
      </c>
      <c r="AI135" s="76">
        <f ca="1">IF(AND(DATEDIF(U135,TODAY(),"D")&lt;365*3),DATA!$D$46,IF(AND(365*3&lt;=DATEDIF(U135,TODAY(),"D"), DATEDIF(U135,TODAY(),"D")&lt;365*5),DATA!$D$47,IF(AND(365*5&lt;=DATEDIF(U135,TODAY(),"D"), DATEDIF(U135,TODAY(),"D")&lt;365*10),DATA!$D$48,IF(AND(365*10&lt;DATEDIF(U135,TODAY(),"D")),DATA!$D$49))))</f>
        <v>0</v>
      </c>
      <c r="AJ135" s="76">
        <f>_xlfn.IFNA(VLOOKUP(W135,DATA!$F$40:$G$85,2,0),10)</f>
        <v>10</v>
      </c>
      <c r="AK135" s="77">
        <f t="shared" ref="AK135:AK198" ca="1" si="5">SUM(AE135:AJ135)</f>
        <v>10</v>
      </c>
      <c r="AL135" s="75" t="b">
        <f>IF(AND(S135=DATA!$D$40),DATA!$D$44/8,IF(AND(S135=DATA!$C$40),DATA!$C$44/8))</f>
        <v>0</v>
      </c>
      <c r="AM135" s="75" t="b">
        <f>IF(AND(T135=DATA!$D$40),DATA!$D$44/8,IF(AND(T135=DATA!$C$40),DATA!$C$44/8))</f>
        <v>0</v>
      </c>
      <c r="AN135" s="77">
        <f t="shared" ca="1" si="4"/>
        <v>10</v>
      </c>
      <c r="AO135" s="78" t="str">
        <f ca="1">IF(AND(AN135&gt;=DATA!$C$55),"A",IF(AND(DATA!$C$55&gt;AN135,AN135&gt;=DATA!$C$56),"B",IF(AND(DATA!$C$56&gt;AN135,AN135&gt;=DATA!$C$57),"C",IF(AND(AN135&lt;DATA!$C$57),"D"))))</f>
        <v>D</v>
      </c>
    </row>
    <row r="136" spans="1:41" x14ac:dyDescent="0.15">
      <c r="A136" s="20" t="s">
        <v>565</v>
      </c>
      <c r="B136" s="4" t="s">
        <v>472</v>
      </c>
      <c r="C136" s="18" t="s">
        <v>481</v>
      </c>
      <c r="D136" s="18" t="s">
        <v>474</v>
      </c>
      <c r="E136" s="18"/>
      <c r="F136" s="18"/>
      <c r="G136" s="18"/>
      <c r="H136" s="20" t="s">
        <v>300</v>
      </c>
      <c r="I136" s="20"/>
      <c r="J136" s="20"/>
      <c r="K136" s="20" t="s">
        <v>301</v>
      </c>
      <c r="L136" s="20" t="s">
        <v>476</v>
      </c>
      <c r="M136" s="18" t="s">
        <v>295</v>
      </c>
      <c r="N136" s="6" t="s">
        <v>19</v>
      </c>
      <c r="O136" s="6"/>
      <c r="P136" s="6"/>
      <c r="Q136" s="6"/>
      <c r="R136" s="11"/>
      <c r="S136" s="11"/>
      <c r="T136" s="20"/>
      <c r="U136" s="82"/>
      <c r="V136" s="20"/>
      <c r="W136" s="78"/>
      <c r="X136" s="62"/>
      <c r="Y136" s="6" t="s">
        <v>28</v>
      </c>
      <c r="Z136" s="28">
        <v>12</v>
      </c>
      <c r="AA136" s="24"/>
      <c r="AB136" s="24"/>
      <c r="AE136" s="74" t="b">
        <f>IF(AND(O136=DATA!$D$40),DATA!$D$41,IF(AND(O136=DATA!$C$40),DATA!$C$41))</f>
        <v>0</v>
      </c>
      <c r="AF136" s="74" t="b">
        <f>IF(AND(P136=DATA!$D$40),DATA!$D$42,IF(AND(P136=DATA!$C$40),DATA!$C$42))</f>
        <v>0</v>
      </c>
      <c r="AG136" s="74" t="b">
        <f>IF(AND(Q136=DATA!$D$40),DATA!$D$43,IF(AND(Q136=DATA!$C$40),DATA!$C$43))</f>
        <v>0</v>
      </c>
      <c r="AH136" s="75" t="b">
        <f>IF(AND(R136=DATA!$D$40),DATA!$D$44,IF(AND(R136=DATA!$C$40),DATA!$C$44))</f>
        <v>0</v>
      </c>
      <c r="AI136" s="76">
        <f ca="1">IF(AND(DATEDIF(U136,TODAY(),"D")&lt;365*3),DATA!$D$46,IF(AND(365*3&lt;=DATEDIF(U136,TODAY(),"D"), DATEDIF(U136,TODAY(),"D")&lt;365*5),DATA!$D$47,IF(AND(365*5&lt;=DATEDIF(U136,TODAY(),"D"), DATEDIF(U136,TODAY(),"D")&lt;365*10),DATA!$D$48,IF(AND(365*10&lt;DATEDIF(U136,TODAY(),"D")),DATA!$D$49))))</f>
        <v>0</v>
      </c>
      <c r="AJ136" s="76">
        <f>_xlfn.IFNA(VLOOKUP(W136,DATA!$F$40:$G$85,2,0),10)</f>
        <v>10</v>
      </c>
      <c r="AK136" s="77">
        <f t="shared" ca="1" si="5"/>
        <v>10</v>
      </c>
      <c r="AL136" s="75" t="b">
        <f>IF(AND(S136=DATA!$D$40),DATA!$D$44/8,IF(AND(S136=DATA!$C$40),DATA!$C$44/8))</f>
        <v>0</v>
      </c>
      <c r="AM136" s="75" t="b">
        <f>IF(AND(T136=DATA!$D$40),DATA!$D$44/8,IF(AND(T136=DATA!$C$40),DATA!$C$44/8))</f>
        <v>0</v>
      </c>
      <c r="AN136" s="77">
        <f t="shared" ca="1" si="4"/>
        <v>10</v>
      </c>
      <c r="AO136" s="78" t="str">
        <f ca="1">IF(AND(AN136&gt;=DATA!$C$55),"A",IF(AND(DATA!$C$55&gt;AN136,AN136&gt;=DATA!$C$56),"B",IF(AND(DATA!$C$56&gt;AN136,AN136&gt;=DATA!$C$57),"C",IF(AND(AN136&lt;DATA!$C$57),"D"))))</f>
        <v>D</v>
      </c>
    </row>
    <row r="137" spans="1:41" x14ac:dyDescent="0.15">
      <c r="A137" s="20" t="s">
        <v>565</v>
      </c>
      <c r="B137" s="4" t="s">
        <v>472</v>
      </c>
      <c r="C137" s="18" t="s">
        <v>481</v>
      </c>
      <c r="D137" s="18" t="s">
        <v>474</v>
      </c>
      <c r="E137" s="18"/>
      <c r="F137" s="18"/>
      <c r="G137" s="18"/>
      <c r="H137" s="20" t="s">
        <v>300</v>
      </c>
      <c r="I137" s="20"/>
      <c r="J137" s="20"/>
      <c r="K137" s="20" t="s">
        <v>301</v>
      </c>
      <c r="L137" s="20" t="s">
        <v>476</v>
      </c>
      <c r="M137" s="18" t="s">
        <v>295</v>
      </c>
      <c r="N137" s="6" t="s">
        <v>19</v>
      </c>
      <c r="O137" s="6"/>
      <c r="P137" s="6"/>
      <c r="Q137" s="6"/>
      <c r="R137" s="11"/>
      <c r="S137" s="11"/>
      <c r="T137" s="20"/>
      <c r="U137" s="82"/>
      <c r="V137" s="20"/>
      <c r="W137" s="78"/>
      <c r="X137" s="62"/>
      <c r="Y137" s="6" t="s">
        <v>28</v>
      </c>
      <c r="Z137" s="28">
        <v>105</v>
      </c>
      <c r="AA137" s="24"/>
      <c r="AB137" s="24"/>
      <c r="AE137" s="74" t="b">
        <f>IF(AND(O137=DATA!$D$40),DATA!$D$41,IF(AND(O137=DATA!$C$40),DATA!$C$41))</f>
        <v>0</v>
      </c>
      <c r="AF137" s="74" t="b">
        <f>IF(AND(P137=DATA!$D$40),DATA!$D$42,IF(AND(P137=DATA!$C$40),DATA!$C$42))</f>
        <v>0</v>
      </c>
      <c r="AG137" s="74" t="b">
        <f>IF(AND(Q137=DATA!$D$40),DATA!$D$43,IF(AND(Q137=DATA!$C$40),DATA!$C$43))</f>
        <v>0</v>
      </c>
      <c r="AH137" s="75" t="b">
        <f>IF(AND(R137=DATA!$D$40),DATA!$D$44,IF(AND(R137=DATA!$C$40),DATA!$C$44))</f>
        <v>0</v>
      </c>
      <c r="AI137" s="76">
        <f ca="1">IF(AND(DATEDIF(U137,TODAY(),"D")&lt;365*3),DATA!$D$46,IF(AND(365*3&lt;=DATEDIF(U137,TODAY(),"D"), DATEDIF(U137,TODAY(),"D")&lt;365*5),DATA!$D$47,IF(AND(365*5&lt;=DATEDIF(U137,TODAY(),"D"), DATEDIF(U137,TODAY(),"D")&lt;365*10),DATA!$D$48,IF(AND(365*10&lt;DATEDIF(U137,TODAY(),"D")),DATA!$D$49))))</f>
        <v>0</v>
      </c>
      <c r="AJ137" s="76">
        <f>_xlfn.IFNA(VLOOKUP(W137,DATA!$F$40:$G$85,2,0),10)</f>
        <v>10</v>
      </c>
      <c r="AK137" s="77">
        <f t="shared" ca="1" si="5"/>
        <v>10</v>
      </c>
      <c r="AL137" s="75" t="b">
        <f>IF(AND(S137=DATA!$D$40),DATA!$D$44/8,IF(AND(S137=DATA!$C$40),DATA!$C$44/8))</f>
        <v>0</v>
      </c>
      <c r="AM137" s="75" t="b">
        <f>IF(AND(T137=DATA!$D$40),DATA!$D$44/8,IF(AND(T137=DATA!$C$40),DATA!$C$44/8))</f>
        <v>0</v>
      </c>
      <c r="AN137" s="77">
        <f t="shared" ca="1" si="4"/>
        <v>10</v>
      </c>
      <c r="AO137" s="78" t="str">
        <f ca="1">IF(AND(AN137&gt;=DATA!$C$55),"A",IF(AND(DATA!$C$55&gt;AN137,AN137&gt;=DATA!$C$56),"B",IF(AND(DATA!$C$56&gt;AN137,AN137&gt;=DATA!$C$57),"C",IF(AND(AN137&lt;DATA!$C$57),"D"))))</f>
        <v>D</v>
      </c>
    </row>
    <row r="138" spans="1:41" x14ac:dyDescent="0.15">
      <c r="A138" s="20" t="s">
        <v>565</v>
      </c>
      <c r="B138" s="4" t="s">
        <v>472</v>
      </c>
      <c r="C138" s="18" t="s">
        <v>481</v>
      </c>
      <c r="D138" s="18" t="s">
        <v>474</v>
      </c>
      <c r="E138" s="18"/>
      <c r="F138" s="18"/>
      <c r="G138" s="18"/>
      <c r="H138" s="20" t="s">
        <v>300</v>
      </c>
      <c r="I138" s="20"/>
      <c r="J138" s="20"/>
      <c r="K138" s="20" t="s">
        <v>301</v>
      </c>
      <c r="L138" s="20" t="s">
        <v>476</v>
      </c>
      <c r="M138" s="18" t="s">
        <v>295</v>
      </c>
      <c r="N138" s="6" t="s">
        <v>19</v>
      </c>
      <c r="O138" s="6"/>
      <c r="P138" s="6"/>
      <c r="Q138" s="6"/>
      <c r="R138" s="11"/>
      <c r="S138" s="11"/>
      <c r="T138" s="20"/>
      <c r="U138" s="82"/>
      <c r="V138" s="20"/>
      <c r="W138" s="78"/>
      <c r="X138" s="62"/>
      <c r="Y138" s="6" t="s">
        <v>28</v>
      </c>
      <c r="Z138" s="28">
        <v>2</v>
      </c>
      <c r="AA138" s="24"/>
      <c r="AB138" s="24"/>
      <c r="AE138" s="74" t="b">
        <f>IF(AND(O138=DATA!$D$40),DATA!$D$41,IF(AND(O138=DATA!$C$40),DATA!$C$41))</f>
        <v>0</v>
      </c>
      <c r="AF138" s="74" t="b">
        <f>IF(AND(P138=DATA!$D$40),DATA!$D$42,IF(AND(P138=DATA!$C$40),DATA!$C$42))</f>
        <v>0</v>
      </c>
      <c r="AG138" s="74" t="b">
        <f>IF(AND(Q138=DATA!$D$40),DATA!$D$43,IF(AND(Q138=DATA!$C$40),DATA!$C$43))</f>
        <v>0</v>
      </c>
      <c r="AH138" s="75" t="b">
        <f>IF(AND(R138=DATA!$D$40),DATA!$D$44,IF(AND(R138=DATA!$C$40),DATA!$C$44))</f>
        <v>0</v>
      </c>
      <c r="AI138" s="76">
        <f ca="1">IF(AND(DATEDIF(U138,TODAY(),"D")&lt;365*3),DATA!$D$46,IF(AND(365*3&lt;=DATEDIF(U138,TODAY(),"D"), DATEDIF(U138,TODAY(),"D")&lt;365*5),DATA!$D$47,IF(AND(365*5&lt;=DATEDIF(U138,TODAY(),"D"), DATEDIF(U138,TODAY(),"D")&lt;365*10),DATA!$D$48,IF(AND(365*10&lt;DATEDIF(U138,TODAY(),"D")),DATA!$D$49))))</f>
        <v>0</v>
      </c>
      <c r="AJ138" s="76">
        <f>_xlfn.IFNA(VLOOKUP(W138,DATA!$F$40:$G$85,2,0),10)</f>
        <v>10</v>
      </c>
      <c r="AK138" s="77">
        <f t="shared" ca="1" si="5"/>
        <v>10</v>
      </c>
      <c r="AL138" s="75" t="b">
        <f>IF(AND(S138=DATA!$D$40),DATA!$D$44/8,IF(AND(S138=DATA!$C$40),DATA!$C$44/8))</f>
        <v>0</v>
      </c>
      <c r="AM138" s="75" t="b">
        <f>IF(AND(T138=DATA!$D$40),DATA!$D$44/8,IF(AND(T138=DATA!$C$40),DATA!$C$44/8))</f>
        <v>0</v>
      </c>
      <c r="AN138" s="77">
        <f t="shared" ca="1" si="4"/>
        <v>10</v>
      </c>
      <c r="AO138" s="78" t="str">
        <f ca="1">IF(AND(AN138&gt;=DATA!$C$55),"A",IF(AND(DATA!$C$55&gt;AN138,AN138&gt;=DATA!$C$56),"B",IF(AND(DATA!$C$56&gt;AN138,AN138&gt;=DATA!$C$57),"C",IF(AND(AN138&lt;DATA!$C$57),"D"))))</f>
        <v>D</v>
      </c>
    </row>
    <row r="139" spans="1:41" x14ac:dyDescent="0.15">
      <c r="A139" s="20" t="s">
        <v>565</v>
      </c>
      <c r="B139" s="4" t="s">
        <v>472</v>
      </c>
      <c r="C139" s="18" t="s">
        <v>481</v>
      </c>
      <c r="D139" s="18" t="s">
        <v>474</v>
      </c>
      <c r="E139" s="18"/>
      <c r="F139" s="18"/>
      <c r="G139" s="18"/>
      <c r="H139" s="20" t="s">
        <v>300</v>
      </c>
      <c r="I139" s="20"/>
      <c r="J139" s="20"/>
      <c r="K139" s="20" t="s">
        <v>297</v>
      </c>
      <c r="L139" s="20" t="s">
        <v>476</v>
      </c>
      <c r="M139" s="18" t="s">
        <v>299</v>
      </c>
      <c r="N139" s="6" t="s">
        <v>19</v>
      </c>
      <c r="O139" s="6"/>
      <c r="P139" s="6"/>
      <c r="Q139" s="6"/>
      <c r="R139" s="11"/>
      <c r="S139" s="11"/>
      <c r="T139" s="20"/>
      <c r="U139" s="82"/>
      <c r="V139" s="20"/>
      <c r="W139" s="78"/>
      <c r="X139" s="62"/>
      <c r="Y139" s="6" t="s">
        <v>28</v>
      </c>
      <c r="Z139" s="28">
        <v>4</v>
      </c>
      <c r="AA139" s="24"/>
      <c r="AB139" s="24"/>
      <c r="AE139" s="74" t="b">
        <f>IF(AND(O139=DATA!$D$40),DATA!$D$41,IF(AND(O139=DATA!$C$40),DATA!$C$41))</f>
        <v>0</v>
      </c>
      <c r="AF139" s="74" t="b">
        <f>IF(AND(P139=DATA!$D$40),DATA!$D$42,IF(AND(P139=DATA!$C$40),DATA!$C$42))</f>
        <v>0</v>
      </c>
      <c r="AG139" s="74" t="b">
        <f>IF(AND(Q139=DATA!$D$40),DATA!$D$43,IF(AND(Q139=DATA!$C$40),DATA!$C$43))</f>
        <v>0</v>
      </c>
      <c r="AH139" s="75" t="b">
        <f>IF(AND(R139=DATA!$D$40),DATA!$D$44,IF(AND(R139=DATA!$C$40),DATA!$C$44))</f>
        <v>0</v>
      </c>
      <c r="AI139" s="76">
        <f ca="1">IF(AND(DATEDIF(U139,TODAY(),"D")&lt;365*3),DATA!$D$46,IF(AND(365*3&lt;=DATEDIF(U139,TODAY(),"D"), DATEDIF(U139,TODAY(),"D")&lt;365*5),DATA!$D$47,IF(AND(365*5&lt;=DATEDIF(U139,TODAY(),"D"), DATEDIF(U139,TODAY(),"D")&lt;365*10),DATA!$D$48,IF(AND(365*10&lt;DATEDIF(U139,TODAY(),"D")),DATA!$D$49))))</f>
        <v>0</v>
      </c>
      <c r="AJ139" s="76">
        <f>_xlfn.IFNA(VLOOKUP(W139,DATA!$F$40:$G$85,2,0),10)</f>
        <v>10</v>
      </c>
      <c r="AK139" s="77">
        <f t="shared" ca="1" si="5"/>
        <v>10</v>
      </c>
      <c r="AL139" s="75" t="b">
        <f>IF(AND(S139=DATA!$D$40),DATA!$D$44/8,IF(AND(S139=DATA!$C$40),DATA!$C$44/8))</f>
        <v>0</v>
      </c>
      <c r="AM139" s="75" t="b">
        <f>IF(AND(T139=DATA!$D$40),DATA!$D$44/8,IF(AND(T139=DATA!$C$40),DATA!$C$44/8))</f>
        <v>0</v>
      </c>
      <c r="AN139" s="77">
        <f t="shared" ca="1" si="4"/>
        <v>10</v>
      </c>
      <c r="AO139" s="78" t="str">
        <f ca="1">IF(AND(AN139&gt;=DATA!$C$55),"A",IF(AND(DATA!$C$55&gt;AN139,AN139&gt;=DATA!$C$56),"B",IF(AND(DATA!$C$56&gt;AN139,AN139&gt;=DATA!$C$57),"C",IF(AND(AN139&lt;DATA!$C$57),"D"))))</f>
        <v>D</v>
      </c>
    </row>
    <row r="140" spans="1:41" x14ac:dyDescent="0.15">
      <c r="A140" s="20" t="s">
        <v>565</v>
      </c>
      <c r="B140" s="4" t="s">
        <v>472</v>
      </c>
      <c r="C140" s="18" t="s">
        <v>481</v>
      </c>
      <c r="D140" s="18" t="s">
        <v>474</v>
      </c>
      <c r="E140" s="18"/>
      <c r="F140" s="18"/>
      <c r="G140" s="18"/>
      <c r="H140" s="20" t="s">
        <v>300</v>
      </c>
      <c r="I140" s="20"/>
      <c r="J140" s="20"/>
      <c r="K140" s="20" t="s">
        <v>297</v>
      </c>
      <c r="L140" s="20" t="s">
        <v>476</v>
      </c>
      <c r="M140" s="18" t="s">
        <v>295</v>
      </c>
      <c r="N140" s="6" t="s">
        <v>19</v>
      </c>
      <c r="O140" s="6"/>
      <c r="P140" s="6"/>
      <c r="Q140" s="6"/>
      <c r="R140" s="11"/>
      <c r="S140" s="11"/>
      <c r="T140" s="20"/>
      <c r="U140" s="82"/>
      <c r="V140" s="20"/>
      <c r="W140" s="78"/>
      <c r="X140" s="62"/>
      <c r="Y140" s="6" t="s">
        <v>28</v>
      </c>
      <c r="Z140" s="28">
        <v>7</v>
      </c>
      <c r="AA140" s="24"/>
      <c r="AB140" s="24"/>
      <c r="AE140" s="74" t="b">
        <f>IF(AND(O140=DATA!$D$40),DATA!$D$41,IF(AND(O140=DATA!$C$40),DATA!$C$41))</f>
        <v>0</v>
      </c>
      <c r="AF140" s="74" t="b">
        <f>IF(AND(P140=DATA!$D$40),DATA!$D$42,IF(AND(P140=DATA!$C$40),DATA!$C$42))</f>
        <v>0</v>
      </c>
      <c r="AG140" s="74" t="b">
        <f>IF(AND(Q140=DATA!$D$40),DATA!$D$43,IF(AND(Q140=DATA!$C$40),DATA!$C$43))</f>
        <v>0</v>
      </c>
      <c r="AH140" s="75" t="b">
        <f>IF(AND(R140=DATA!$D$40),DATA!$D$44,IF(AND(R140=DATA!$C$40),DATA!$C$44))</f>
        <v>0</v>
      </c>
      <c r="AI140" s="76">
        <f ca="1">IF(AND(DATEDIF(U140,TODAY(),"D")&lt;365*3),DATA!$D$46,IF(AND(365*3&lt;=DATEDIF(U140,TODAY(),"D"), DATEDIF(U140,TODAY(),"D")&lt;365*5),DATA!$D$47,IF(AND(365*5&lt;=DATEDIF(U140,TODAY(),"D"), DATEDIF(U140,TODAY(),"D")&lt;365*10),DATA!$D$48,IF(AND(365*10&lt;DATEDIF(U140,TODAY(),"D")),DATA!$D$49))))</f>
        <v>0</v>
      </c>
      <c r="AJ140" s="76">
        <f>_xlfn.IFNA(VLOOKUP(W140,DATA!$F$40:$G$85,2,0),10)</f>
        <v>10</v>
      </c>
      <c r="AK140" s="77">
        <f t="shared" ca="1" si="5"/>
        <v>10</v>
      </c>
      <c r="AL140" s="75" t="b">
        <f>IF(AND(S140=DATA!$D$40),DATA!$D$44/8,IF(AND(S140=DATA!$C$40),DATA!$C$44/8))</f>
        <v>0</v>
      </c>
      <c r="AM140" s="75" t="b">
        <f>IF(AND(T140=DATA!$D$40),DATA!$D$44/8,IF(AND(T140=DATA!$C$40),DATA!$C$44/8))</f>
        <v>0</v>
      </c>
      <c r="AN140" s="77">
        <f t="shared" ca="1" si="4"/>
        <v>10</v>
      </c>
      <c r="AO140" s="78" t="str">
        <f ca="1">IF(AND(AN140&gt;=DATA!$C$55),"A",IF(AND(DATA!$C$55&gt;AN140,AN140&gt;=DATA!$C$56),"B",IF(AND(DATA!$C$56&gt;AN140,AN140&gt;=DATA!$C$57),"C",IF(AND(AN140&lt;DATA!$C$57),"D"))))</f>
        <v>D</v>
      </c>
    </row>
    <row r="141" spans="1:41" x14ac:dyDescent="0.15">
      <c r="A141" s="20" t="s">
        <v>565</v>
      </c>
      <c r="B141" s="4" t="s">
        <v>472</v>
      </c>
      <c r="C141" s="18" t="s">
        <v>481</v>
      </c>
      <c r="D141" s="18" t="s">
        <v>474</v>
      </c>
      <c r="E141" s="18"/>
      <c r="F141" s="18"/>
      <c r="G141" s="18"/>
      <c r="H141" s="20" t="s">
        <v>300</v>
      </c>
      <c r="I141" s="20"/>
      <c r="J141" s="20"/>
      <c r="K141" s="20" t="s">
        <v>297</v>
      </c>
      <c r="L141" s="20" t="s">
        <v>476</v>
      </c>
      <c r="M141" s="18" t="s">
        <v>295</v>
      </c>
      <c r="N141" s="6" t="s">
        <v>19</v>
      </c>
      <c r="O141" s="6"/>
      <c r="P141" s="6"/>
      <c r="Q141" s="6"/>
      <c r="R141" s="11"/>
      <c r="S141" s="11"/>
      <c r="T141" s="20"/>
      <c r="U141" s="82"/>
      <c r="V141" s="20"/>
      <c r="W141" s="78"/>
      <c r="X141" s="62"/>
      <c r="Y141" s="6" t="s">
        <v>28</v>
      </c>
      <c r="Z141" s="28">
        <v>46</v>
      </c>
      <c r="AA141" s="24"/>
      <c r="AB141" s="24"/>
      <c r="AE141" s="74" t="b">
        <f>IF(AND(O141=DATA!$D$40),DATA!$D$41,IF(AND(O141=DATA!$C$40),DATA!$C$41))</f>
        <v>0</v>
      </c>
      <c r="AF141" s="74" t="b">
        <f>IF(AND(P141=DATA!$D$40),DATA!$D$42,IF(AND(P141=DATA!$C$40),DATA!$C$42))</f>
        <v>0</v>
      </c>
      <c r="AG141" s="74" t="b">
        <f>IF(AND(Q141=DATA!$D$40),DATA!$D$43,IF(AND(Q141=DATA!$C$40),DATA!$C$43))</f>
        <v>0</v>
      </c>
      <c r="AH141" s="75" t="b">
        <f>IF(AND(R141=DATA!$D$40),DATA!$D$44,IF(AND(R141=DATA!$C$40),DATA!$C$44))</f>
        <v>0</v>
      </c>
      <c r="AI141" s="76">
        <f ca="1">IF(AND(DATEDIF(U141,TODAY(),"D")&lt;365*3),DATA!$D$46,IF(AND(365*3&lt;=DATEDIF(U141,TODAY(),"D"), DATEDIF(U141,TODAY(),"D")&lt;365*5),DATA!$D$47,IF(AND(365*5&lt;=DATEDIF(U141,TODAY(),"D"), DATEDIF(U141,TODAY(),"D")&lt;365*10),DATA!$D$48,IF(AND(365*10&lt;DATEDIF(U141,TODAY(),"D")),DATA!$D$49))))</f>
        <v>0</v>
      </c>
      <c r="AJ141" s="76">
        <f>_xlfn.IFNA(VLOOKUP(W141,DATA!$F$40:$G$85,2,0),10)</f>
        <v>10</v>
      </c>
      <c r="AK141" s="77">
        <f t="shared" ca="1" si="5"/>
        <v>10</v>
      </c>
      <c r="AL141" s="75" t="b">
        <f>IF(AND(S141=DATA!$D$40),DATA!$D$44/8,IF(AND(S141=DATA!$C$40),DATA!$C$44/8))</f>
        <v>0</v>
      </c>
      <c r="AM141" s="75" t="b">
        <f>IF(AND(T141=DATA!$D$40),DATA!$D$44/8,IF(AND(T141=DATA!$C$40),DATA!$C$44/8))</f>
        <v>0</v>
      </c>
      <c r="AN141" s="77">
        <f t="shared" ca="1" si="4"/>
        <v>10</v>
      </c>
      <c r="AO141" s="78" t="str">
        <f ca="1">IF(AND(AN141&gt;=DATA!$C$55),"A",IF(AND(DATA!$C$55&gt;AN141,AN141&gt;=DATA!$C$56),"B",IF(AND(DATA!$C$56&gt;AN141,AN141&gt;=DATA!$C$57),"C",IF(AND(AN141&lt;DATA!$C$57),"D"))))</f>
        <v>D</v>
      </c>
    </row>
    <row r="142" spans="1:41" x14ac:dyDescent="0.15">
      <c r="A142" s="20" t="s">
        <v>565</v>
      </c>
      <c r="B142" s="4" t="s">
        <v>472</v>
      </c>
      <c r="C142" s="18" t="s">
        <v>481</v>
      </c>
      <c r="D142" s="18" t="s">
        <v>474</v>
      </c>
      <c r="E142" s="18"/>
      <c r="F142" s="18"/>
      <c r="G142" s="18"/>
      <c r="H142" s="20" t="s">
        <v>302</v>
      </c>
      <c r="I142" s="20"/>
      <c r="J142" s="20"/>
      <c r="K142" s="20" t="s">
        <v>294</v>
      </c>
      <c r="L142" s="20" t="s">
        <v>476</v>
      </c>
      <c r="M142" s="18" t="s">
        <v>295</v>
      </c>
      <c r="N142" s="6" t="s">
        <v>19</v>
      </c>
      <c r="O142" s="6"/>
      <c r="P142" s="6"/>
      <c r="Q142" s="6"/>
      <c r="R142" s="11"/>
      <c r="S142" s="11"/>
      <c r="T142" s="20"/>
      <c r="U142" s="82"/>
      <c r="V142" s="20"/>
      <c r="W142" s="78"/>
      <c r="X142" s="62"/>
      <c r="Y142" s="6" t="s">
        <v>28</v>
      </c>
      <c r="Z142" s="28">
        <v>3</v>
      </c>
      <c r="AA142" s="24"/>
      <c r="AB142" s="24"/>
      <c r="AE142" s="74" t="b">
        <f>IF(AND(O142=DATA!$D$40),DATA!$D$41,IF(AND(O142=DATA!$C$40),DATA!$C$41))</f>
        <v>0</v>
      </c>
      <c r="AF142" s="74" t="b">
        <f>IF(AND(P142=DATA!$D$40),DATA!$D$42,IF(AND(P142=DATA!$C$40),DATA!$C$42))</f>
        <v>0</v>
      </c>
      <c r="AG142" s="74" t="b">
        <f>IF(AND(Q142=DATA!$D$40),DATA!$D$43,IF(AND(Q142=DATA!$C$40),DATA!$C$43))</f>
        <v>0</v>
      </c>
      <c r="AH142" s="75" t="b">
        <f>IF(AND(R142=DATA!$D$40),DATA!$D$44,IF(AND(R142=DATA!$C$40),DATA!$C$44))</f>
        <v>0</v>
      </c>
      <c r="AI142" s="76">
        <f ca="1">IF(AND(DATEDIF(U142,TODAY(),"D")&lt;365*3),DATA!$D$46,IF(AND(365*3&lt;=DATEDIF(U142,TODAY(),"D"), DATEDIF(U142,TODAY(),"D")&lt;365*5),DATA!$D$47,IF(AND(365*5&lt;=DATEDIF(U142,TODAY(),"D"), DATEDIF(U142,TODAY(),"D")&lt;365*10),DATA!$D$48,IF(AND(365*10&lt;DATEDIF(U142,TODAY(),"D")),DATA!$D$49))))</f>
        <v>0</v>
      </c>
      <c r="AJ142" s="76">
        <f>_xlfn.IFNA(VLOOKUP(W142,DATA!$F$40:$G$85,2,0),10)</f>
        <v>10</v>
      </c>
      <c r="AK142" s="77">
        <f t="shared" ca="1" si="5"/>
        <v>10</v>
      </c>
      <c r="AL142" s="75" t="b">
        <f>IF(AND(S142=DATA!$D$40),DATA!$D$44/8,IF(AND(S142=DATA!$C$40),DATA!$C$44/8))</f>
        <v>0</v>
      </c>
      <c r="AM142" s="75" t="b">
        <f>IF(AND(T142=DATA!$D$40),DATA!$D$44/8,IF(AND(T142=DATA!$C$40),DATA!$C$44/8))</f>
        <v>0</v>
      </c>
      <c r="AN142" s="77">
        <f t="shared" ca="1" si="4"/>
        <v>10</v>
      </c>
      <c r="AO142" s="78" t="str">
        <f ca="1">IF(AND(AN142&gt;=DATA!$C$55),"A",IF(AND(DATA!$C$55&gt;AN142,AN142&gt;=DATA!$C$56),"B",IF(AND(DATA!$C$56&gt;AN142,AN142&gt;=DATA!$C$57),"C",IF(AND(AN142&lt;DATA!$C$57),"D"))))</f>
        <v>D</v>
      </c>
    </row>
    <row r="143" spans="1:41" x14ac:dyDescent="0.15">
      <c r="A143" s="20" t="s">
        <v>565</v>
      </c>
      <c r="B143" s="4" t="s">
        <v>472</v>
      </c>
      <c r="C143" s="18" t="s">
        <v>481</v>
      </c>
      <c r="D143" s="18" t="s">
        <v>474</v>
      </c>
      <c r="E143" s="18"/>
      <c r="F143" s="18"/>
      <c r="G143" s="18"/>
      <c r="H143" s="20" t="s">
        <v>302</v>
      </c>
      <c r="I143" s="20"/>
      <c r="J143" s="20"/>
      <c r="K143" s="20" t="s">
        <v>303</v>
      </c>
      <c r="L143" s="20" t="s">
        <v>476</v>
      </c>
      <c r="M143" s="18" t="s">
        <v>295</v>
      </c>
      <c r="N143" s="6" t="s">
        <v>19</v>
      </c>
      <c r="O143" s="6"/>
      <c r="P143" s="6"/>
      <c r="Q143" s="6"/>
      <c r="R143" s="11"/>
      <c r="S143" s="11"/>
      <c r="T143" s="20"/>
      <c r="U143" s="82"/>
      <c r="V143" s="20"/>
      <c r="W143" s="78"/>
      <c r="X143" s="62"/>
      <c r="Y143" s="6" t="s">
        <v>28</v>
      </c>
      <c r="Z143" s="28">
        <v>6</v>
      </c>
      <c r="AA143" s="24"/>
      <c r="AB143" s="24"/>
      <c r="AE143" s="74" t="b">
        <f>IF(AND(O143=DATA!$D$40),DATA!$D$41,IF(AND(O143=DATA!$C$40),DATA!$C$41))</f>
        <v>0</v>
      </c>
      <c r="AF143" s="74" t="b">
        <f>IF(AND(P143=DATA!$D$40),DATA!$D$42,IF(AND(P143=DATA!$C$40),DATA!$C$42))</f>
        <v>0</v>
      </c>
      <c r="AG143" s="74" t="b">
        <f>IF(AND(Q143=DATA!$D$40),DATA!$D$43,IF(AND(Q143=DATA!$C$40),DATA!$C$43))</f>
        <v>0</v>
      </c>
      <c r="AH143" s="75" t="b">
        <f>IF(AND(R143=DATA!$D$40),DATA!$D$44,IF(AND(R143=DATA!$C$40),DATA!$C$44))</f>
        <v>0</v>
      </c>
      <c r="AI143" s="76">
        <f ca="1">IF(AND(DATEDIF(U143,TODAY(),"D")&lt;365*3),DATA!$D$46,IF(AND(365*3&lt;=DATEDIF(U143,TODAY(),"D"), DATEDIF(U143,TODAY(),"D")&lt;365*5),DATA!$D$47,IF(AND(365*5&lt;=DATEDIF(U143,TODAY(),"D"), DATEDIF(U143,TODAY(),"D")&lt;365*10),DATA!$D$48,IF(AND(365*10&lt;DATEDIF(U143,TODAY(),"D")),DATA!$D$49))))</f>
        <v>0</v>
      </c>
      <c r="AJ143" s="76">
        <f>_xlfn.IFNA(VLOOKUP(W143,DATA!$F$40:$G$85,2,0),10)</f>
        <v>10</v>
      </c>
      <c r="AK143" s="77">
        <f t="shared" ca="1" si="5"/>
        <v>10</v>
      </c>
      <c r="AL143" s="75" t="b">
        <f>IF(AND(S143=DATA!$D$40),DATA!$D$44/8,IF(AND(S143=DATA!$C$40),DATA!$C$44/8))</f>
        <v>0</v>
      </c>
      <c r="AM143" s="75" t="b">
        <f>IF(AND(T143=DATA!$D$40),DATA!$D$44/8,IF(AND(T143=DATA!$C$40),DATA!$C$44/8))</f>
        <v>0</v>
      </c>
      <c r="AN143" s="77">
        <f t="shared" ca="1" si="4"/>
        <v>10</v>
      </c>
      <c r="AO143" s="78" t="str">
        <f ca="1">IF(AND(AN143&gt;=DATA!$C$55),"A",IF(AND(DATA!$C$55&gt;AN143,AN143&gt;=DATA!$C$56),"B",IF(AND(DATA!$C$56&gt;AN143,AN143&gt;=DATA!$C$57),"C",IF(AND(AN143&lt;DATA!$C$57),"D"))))</f>
        <v>D</v>
      </c>
    </row>
    <row r="144" spans="1:41" x14ac:dyDescent="0.15">
      <c r="A144" s="20" t="s">
        <v>565</v>
      </c>
      <c r="B144" s="4" t="s">
        <v>472</v>
      </c>
      <c r="C144" s="18" t="s">
        <v>481</v>
      </c>
      <c r="D144" s="18" t="s">
        <v>474</v>
      </c>
      <c r="E144" s="18"/>
      <c r="F144" s="18"/>
      <c r="G144" s="18"/>
      <c r="H144" s="20" t="s">
        <v>302</v>
      </c>
      <c r="I144" s="20"/>
      <c r="J144" s="20"/>
      <c r="K144" s="20" t="s">
        <v>290</v>
      </c>
      <c r="L144" s="20" t="s">
        <v>476</v>
      </c>
      <c r="M144" s="18" t="s">
        <v>295</v>
      </c>
      <c r="N144" s="6" t="s">
        <v>19</v>
      </c>
      <c r="O144" s="6"/>
      <c r="P144" s="6"/>
      <c r="Q144" s="6"/>
      <c r="R144" s="11"/>
      <c r="S144" s="11"/>
      <c r="T144" s="20"/>
      <c r="U144" s="82"/>
      <c r="V144" s="20"/>
      <c r="W144" s="78"/>
      <c r="X144" s="62"/>
      <c r="Y144" s="6" t="s">
        <v>28</v>
      </c>
      <c r="Z144" s="28">
        <v>9</v>
      </c>
      <c r="AA144" s="24"/>
      <c r="AB144" s="24"/>
      <c r="AE144" s="74" t="b">
        <f>IF(AND(O144=DATA!$D$40),DATA!$D$41,IF(AND(O144=DATA!$C$40),DATA!$C$41))</f>
        <v>0</v>
      </c>
      <c r="AF144" s="74" t="b">
        <f>IF(AND(P144=DATA!$D$40),DATA!$D$42,IF(AND(P144=DATA!$C$40),DATA!$C$42))</f>
        <v>0</v>
      </c>
      <c r="AG144" s="74" t="b">
        <f>IF(AND(Q144=DATA!$D$40),DATA!$D$43,IF(AND(Q144=DATA!$C$40),DATA!$C$43))</f>
        <v>0</v>
      </c>
      <c r="AH144" s="75" t="b">
        <f>IF(AND(R144=DATA!$D$40),DATA!$D$44,IF(AND(R144=DATA!$C$40),DATA!$C$44))</f>
        <v>0</v>
      </c>
      <c r="AI144" s="76">
        <f ca="1">IF(AND(DATEDIF(U144,TODAY(),"D")&lt;365*3),DATA!$D$46,IF(AND(365*3&lt;=DATEDIF(U144,TODAY(),"D"), DATEDIF(U144,TODAY(),"D")&lt;365*5),DATA!$D$47,IF(AND(365*5&lt;=DATEDIF(U144,TODAY(),"D"), DATEDIF(U144,TODAY(),"D")&lt;365*10),DATA!$D$48,IF(AND(365*10&lt;DATEDIF(U144,TODAY(),"D")),DATA!$D$49))))</f>
        <v>0</v>
      </c>
      <c r="AJ144" s="76">
        <f>_xlfn.IFNA(VLOOKUP(W144,DATA!$F$40:$G$85,2,0),10)</f>
        <v>10</v>
      </c>
      <c r="AK144" s="77">
        <f t="shared" ca="1" si="5"/>
        <v>10</v>
      </c>
      <c r="AL144" s="75" t="b">
        <f>IF(AND(S144=DATA!$D$40),DATA!$D$44/8,IF(AND(S144=DATA!$C$40),DATA!$C$44/8))</f>
        <v>0</v>
      </c>
      <c r="AM144" s="75" t="b">
        <f>IF(AND(T144=DATA!$D$40),DATA!$D$44/8,IF(AND(T144=DATA!$C$40),DATA!$C$44/8))</f>
        <v>0</v>
      </c>
      <c r="AN144" s="77">
        <f t="shared" ca="1" si="4"/>
        <v>10</v>
      </c>
      <c r="AO144" s="78" t="str">
        <f ca="1">IF(AND(AN144&gt;=DATA!$C$55),"A",IF(AND(DATA!$C$55&gt;AN144,AN144&gt;=DATA!$C$56),"B",IF(AND(DATA!$C$56&gt;AN144,AN144&gt;=DATA!$C$57),"C",IF(AND(AN144&lt;DATA!$C$57),"D"))))</f>
        <v>D</v>
      </c>
    </row>
    <row r="145" spans="1:41" x14ac:dyDescent="0.15">
      <c r="A145" s="20" t="s">
        <v>565</v>
      </c>
      <c r="B145" s="4" t="s">
        <v>472</v>
      </c>
      <c r="C145" s="18" t="s">
        <v>481</v>
      </c>
      <c r="D145" s="18" t="s">
        <v>474</v>
      </c>
      <c r="E145" s="18"/>
      <c r="F145" s="18"/>
      <c r="G145" s="18"/>
      <c r="H145" s="20" t="s">
        <v>302</v>
      </c>
      <c r="I145" s="20"/>
      <c r="J145" s="20"/>
      <c r="K145" s="20" t="s">
        <v>301</v>
      </c>
      <c r="L145" s="20" t="s">
        <v>476</v>
      </c>
      <c r="M145" s="18" t="s">
        <v>295</v>
      </c>
      <c r="N145" s="6" t="s">
        <v>19</v>
      </c>
      <c r="O145" s="6"/>
      <c r="P145" s="6"/>
      <c r="Q145" s="6"/>
      <c r="R145" s="11"/>
      <c r="S145" s="11"/>
      <c r="T145" s="20"/>
      <c r="U145" s="82"/>
      <c r="V145" s="20"/>
      <c r="W145" s="78"/>
      <c r="X145" s="62"/>
      <c r="Y145" s="6" t="s">
        <v>28</v>
      </c>
      <c r="Z145" s="28">
        <v>5</v>
      </c>
      <c r="AA145" s="24"/>
      <c r="AB145" s="24"/>
      <c r="AE145" s="74" t="b">
        <f>IF(AND(O145=DATA!$D$40),DATA!$D$41,IF(AND(O145=DATA!$C$40),DATA!$C$41))</f>
        <v>0</v>
      </c>
      <c r="AF145" s="74" t="b">
        <f>IF(AND(P145=DATA!$D$40),DATA!$D$42,IF(AND(P145=DATA!$C$40),DATA!$C$42))</f>
        <v>0</v>
      </c>
      <c r="AG145" s="74" t="b">
        <f>IF(AND(Q145=DATA!$D$40),DATA!$D$43,IF(AND(Q145=DATA!$C$40),DATA!$C$43))</f>
        <v>0</v>
      </c>
      <c r="AH145" s="75" t="b">
        <f>IF(AND(R145=DATA!$D$40),DATA!$D$44,IF(AND(R145=DATA!$C$40),DATA!$C$44))</f>
        <v>0</v>
      </c>
      <c r="AI145" s="76">
        <f ca="1">IF(AND(DATEDIF(U145,TODAY(),"D")&lt;365*3),DATA!$D$46,IF(AND(365*3&lt;=DATEDIF(U145,TODAY(),"D"), DATEDIF(U145,TODAY(),"D")&lt;365*5),DATA!$D$47,IF(AND(365*5&lt;=DATEDIF(U145,TODAY(),"D"), DATEDIF(U145,TODAY(),"D")&lt;365*10),DATA!$D$48,IF(AND(365*10&lt;DATEDIF(U145,TODAY(),"D")),DATA!$D$49))))</f>
        <v>0</v>
      </c>
      <c r="AJ145" s="76">
        <f>_xlfn.IFNA(VLOOKUP(W145,DATA!$F$40:$G$85,2,0),10)</f>
        <v>10</v>
      </c>
      <c r="AK145" s="77">
        <f t="shared" ca="1" si="5"/>
        <v>10</v>
      </c>
      <c r="AL145" s="75" t="b">
        <f>IF(AND(S145=DATA!$D$40),DATA!$D$44/8,IF(AND(S145=DATA!$C$40),DATA!$C$44/8))</f>
        <v>0</v>
      </c>
      <c r="AM145" s="75" t="b">
        <f>IF(AND(T145=DATA!$D$40),DATA!$D$44/8,IF(AND(T145=DATA!$C$40),DATA!$C$44/8))</f>
        <v>0</v>
      </c>
      <c r="AN145" s="77">
        <f t="shared" ca="1" si="4"/>
        <v>10</v>
      </c>
      <c r="AO145" s="78" t="str">
        <f ca="1">IF(AND(AN145&gt;=DATA!$C$55),"A",IF(AND(DATA!$C$55&gt;AN145,AN145&gt;=DATA!$C$56),"B",IF(AND(DATA!$C$56&gt;AN145,AN145&gt;=DATA!$C$57),"C",IF(AND(AN145&lt;DATA!$C$57),"D"))))</f>
        <v>D</v>
      </c>
    </row>
    <row r="146" spans="1:41" x14ac:dyDescent="0.15">
      <c r="A146" s="20" t="s">
        <v>565</v>
      </c>
      <c r="B146" s="4" t="s">
        <v>472</v>
      </c>
      <c r="C146" s="18" t="s">
        <v>481</v>
      </c>
      <c r="D146" s="18" t="s">
        <v>474</v>
      </c>
      <c r="E146" s="18"/>
      <c r="F146" s="18"/>
      <c r="G146" s="18"/>
      <c r="H146" s="20" t="s">
        <v>323</v>
      </c>
      <c r="I146" s="20"/>
      <c r="J146" s="20"/>
      <c r="K146" s="20" t="s">
        <v>294</v>
      </c>
      <c r="L146" s="20" t="s">
        <v>476</v>
      </c>
      <c r="M146" s="18" t="s">
        <v>295</v>
      </c>
      <c r="N146" s="6" t="s">
        <v>19</v>
      </c>
      <c r="O146" s="6"/>
      <c r="P146" s="6"/>
      <c r="Q146" s="6"/>
      <c r="R146" s="11"/>
      <c r="S146" s="11"/>
      <c r="T146" s="20"/>
      <c r="U146" s="82"/>
      <c r="V146" s="20"/>
      <c r="W146" s="78"/>
      <c r="X146" s="62"/>
      <c r="Y146" s="6" t="s">
        <v>28</v>
      </c>
      <c r="Z146" s="28">
        <v>3</v>
      </c>
      <c r="AA146" s="24"/>
      <c r="AB146" s="24"/>
      <c r="AE146" s="74" t="b">
        <f>IF(AND(O146=DATA!$D$40),DATA!$D$41,IF(AND(O146=DATA!$C$40),DATA!$C$41))</f>
        <v>0</v>
      </c>
      <c r="AF146" s="74" t="b">
        <f>IF(AND(P146=DATA!$D$40),DATA!$D$42,IF(AND(P146=DATA!$C$40),DATA!$C$42))</f>
        <v>0</v>
      </c>
      <c r="AG146" s="74" t="b">
        <f>IF(AND(Q146=DATA!$D$40),DATA!$D$43,IF(AND(Q146=DATA!$C$40),DATA!$C$43))</f>
        <v>0</v>
      </c>
      <c r="AH146" s="75" t="b">
        <f>IF(AND(R146=DATA!$D$40),DATA!$D$44,IF(AND(R146=DATA!$C$40),DATA!$C$44))</f>
        <v>0</v>
      </c>
      <c r="AI146" s="76">
        <f ca="1">IF(AND(DATEDIF(U146,TODAY(),"D")&lt;365*3),DATA!$D$46,IF(AND(365*3&lt;=DATEDIF(U146,TODAY(),"D"), DATEDIF(U146,TODAY(),"D")&lt;365*5),DATA!$D$47,IF(AND(365*5&lt;=DATEDIF(U146,TODAY(),"D"), DATEDIF(U146,TODAY(),"D")&lt;365*10),DATA!$D$48,IF(AND(365*10&lt;DATEDIF(U146,TODAY(),"D")),DATA!$D$49))))</f>
        <v>0</v>
      </c>
      <c r="AJ146" s="76">
        <f>_xlfn.IFNA(VLOOKUP(W146,DATA!$F$40:$G$85,2,0),10)</f>
        <v>10</v>
      </c>
      <c r="AK146" s="77">
        <f t="shared" ca="1" si="5"/>
        <v>10</v>
      </c>
      <c r="AL146" s="75" t="b">
        <f>IF(AND(S146=DATA!$D$40),DATA!$D$44/8,IF(AND(S146=DATA!$C$40),DATA!$C$44/8))</f>
        <v>0</v>
      </c>
      <c r="AM146" s="75" t="b">
        <f>IF(AND(T146=DATA!$D$40),DATA!$D$44/8,IF(AND(T146=DATA!$C$40),DATA!$C$44/8))</f>
        <v>0</v>
      </c>
      <c r="AN146" s="77">
        <f t="shared" ca="1" si="4"/>
        <v>10</v>
      </c>
      <c r="AO146" s="78" t="str">
        <f ca="1">IF(AND(AN146&gt;=DATA!$C$55),"A",IF(AND(DATA!$C$55&gt;AN146,AN146&gt;=DATA!$C$56),"B",IF(AND(DATA!$C$56&gt;AN146,AN146&gt;=DATA!$C$57),"C",IF(AND(AN146&lt;DATA!$C$57),"D"))))</f>
        <v>D</v>
      </c>
    </row>
    <row r="147" spans="1:41" x14ac:dyDescent="0.15">
      <c r="A147" s="20" t="s">
        <v>565</v>
      </c>
      <c r="B147" s="4" t="s">
        <v>472</v>
      </c>
      <c r="C147" s="18" t="s">
        <v>481</v>
      </c>
      <c r="D147" s="18" t="s">
        <v>474</v>
      </c>
      <c r="E147" s="18"/>
      <c r="F147" s="18"/>
      <c r="G147" s="18"/>
      <c r="H147" s="20" t="s">
        <v>328</v>
      </c>
      <c r="I147" s="20"/>
      <c r="J147" s="20"/>
      <c r="K147" s="20" t="s">
        <v>301</v>
      </c>
      <c r="L147" s="20" t="s">
        <v>476</v>
      </c>
      <c r="M147" s="18" t="s">
        <v>295</v>
      </c>
      <c r="N147" s="6" t="s">
        <v>19</v>
      </c>
      <c r="O147" s="6"/>
      <c r="P147" s="6"/>
      <c r="Q147" s="6"/>
      <c r="R147" s="11"/>
      <c r="S147" s="11"/>
      <c r="T147" s="20"/>
      <c r="U147" s="82"/>
      <c r="V147" s="20"/>
      <c r="W147" s="78"/>
      <c r="X147" s="62"/>
      <c r="Y147" s="6" t="s">
        <v>28</v>
      </c>
      <c r="Z147" s="28">
        <v>2</v>
      </c>
      <c r="AA147" s="24"/>
      <c r="AB147" s="24"/>
      <c r="AE147" s="74" t="b">
        <f>IF(AND(O147=DATA!$D$40),DATA!$D$41,IF(AND(O147=DATA!$C$40),DATA!$C$41))</f>
        <v>0</v>
      </c>
      <c r="AF147" s="74" t="b">
        <f>IF(AND(P147=DATA!$D$40),DATA!$D$42,IF(AND(P147=DATA!$C$40),DATA!$C$42))</f>
        <v>0</v>
      </c>
      <c r="AG147" s="74" t="b">
        <f>IF(AND(Q147=DATA!$D$40),DATA!$D$43,IF(AND(Q147=DATA!$C$40),DATA!$C$43))</f>
        <v>0</v>
      </c>
      <c r="AH147" s="75" t="b">
        <f>IF(AND(R147=DATA!$D$40),DATA!$D$44,IF(AND(R147=DATA!$C$40),DATA!$C$44))</f>
        <v>0</v>
      </c>
      <c r="AI147" s="76">
        <f ca="1">IF(AND(DATEDIF(U147,TODAY(),"D")&lt;365*3),DATA!$D$46,IF(AND(365*3&lt;=DATEDIF(U147,TODAY(),"D"), DATEDIF(U147,TODAY(),"D")&lt;365*5),DATA!$D$47,IF(AND(365*5&lt;=DATEDIF(U147,TODAY(),"D"), DATEDIF(U147,TODAY(),"D")&lt;365*10),DATA!$D$48,IF(AND(365*10&lt;DATEDIF(U147,TODAY(),"D")),DATA!$D$49))))</f>
        <v>0</v>
      </c>
      <c r="AJ147" s="76">
        <f>_xlfn.IFNA(VLOOKUP(W147,DATA!$F$40:$G$85,2,0),10)</f>
        <v>10</v>
      </c>
      <c r="AK147" s="77">
        <f t="shared" ca="1" si="5"/>
        <v>10</v>
      </c>
      <c r="AL147" s="75" t="b">
        <f>IF(AND(S147=DATA!$D$40),DATA!$D$44/8,IF(AND(S147=DATA!$C$40),DATA!$C$44/8))</f>
        <v>0</v>
      </c>
      <c r="AM147" s="75" t="b">
        <f>IF(AND(T147=DATA!$D$40),DATA!$D$44/8,IF(AND(T147=DATA!$C$40),DATA!$C$44/8))</f>
        <v>0</v>
      </c>
      <c r="AN147" s="77">
        <f t="shared" ca="1" si="4"/>
        <v>10</v>
      </c>
      <c r="AO147" s="78" t="str">
        <f ca="1">IF(AND(AN147&gt;=DATA!$C$55),"A",IF(AND(DATA!$C$55&gt;AN147,AN147&gt;=DATA!$C$56),"B",IF(AND(DATA!$C$56&gt;AN147,AN147&gt;=DATA!$C$57),"C",IF(AND(AN147&lt;DATA!$C$57),"D"))))</f>
        <v>D</v>
      </c>
    </row>
    <row r="148" spans="1:41" x14ac:dyDescent="0.15">
      <c r="A148" s="20" t="s">
        <v>565</v>
      </c>
      <c r="B148" s="4" t="s">
        <v>472</v>
      </c>
      <c r="C148" s="18" t="s">
        <v>483</v>
      </c>
      <c r="D148" s="18" t="s">
        <v>474</v>
      </c>
      <c r="E148" s="18"/>
      <c r="F148" s="18"/>
      <c r="G148" s="18"/>
      <c r="H148" s="20" t="s">
        <v>313</v>
      </c>
      <c r="I148" s="20"/>
      <c r="J148" s="20"/>
      <c r="K148" s="20" t="s">
        <v>294</v>
      </c>
      <c r="L148" s="20" t="s">
        <v>452</v>
      </c>
      <c r="M148" s="18" t="s">
        <v>295</v>
      </c>
      <c r="N148" s="6" t="s">
        <v>19</v>
      </c>
      <c r="O148" s="6"/>
      <c r="P148" s="6"/>
      <c r="Q148" s="6"/>
      <c r="R148" s="11"/>
      <c r="S148" s="11"/>
      <c r="T148" s="20"/>
      <c r="U148" s="82"/>
      <c r="V148" s="20"/>
      <c r="W148" s="78"/>
      <c r="X148" s="62"/>
      <c r="Y148" s="6" t="s">
        <v>28</v>
      </c>
      <c r="Z148" s="28">
        <v>2</v>
      </c>
      <c r="AA148" s="24"/>
      <c r="AB148" s="24"/>
      <c r="AE148" s="74" t="b">
        <f>IF(AND(O148=DATA!$D$40),DATA!$D$41,IF(AND(O148=DATA!$C$40),DATA!$C$41))</f>
        <v>0</v>
      </c>
      <c r="AF148" s="74" t="b">
        <f>IF(AND(P148=DATA!$D$40),DATA!$D$42,IF(AND(P148=DATA!$C$40),DATA!$C$42))</f>
        <v>0</v>
      </c>
      <c r="AG148" s="74" t="b">
        <f>IF(AND(Q148=DATA!$D$40),DATA!$D$43,IF(AND(Q148=DATA!$C$40),DATA!$C$43))</f>
        <v>0</v>
      </c>
      <c r="AH148" s="75" t="b">
        <f>IF(AND(R148=DATA!$D$40),DATA!$D$44,IF(AND(R148=DATA!$C$40),DATA!$C$44))</f>
        <v>0</v>
      </c>
      <c r="AI148" s="76">
        <f ca="1">IF(AND(DATEDIF(U148,TODAY(),"D")&lt;365*3),DATA!$D$46,IF(AND(365*3&lt;=DATEDIF(U148,TODAY(),"D"), DATEDIF(U148,TODAY(),"D")&lt;365*5),DATA!$D$47,IF(AND(365*5&lt;=DATEDIF(U148,TODAY(),"D"), DATEDIF(U148,TODAY(),"D")&lt;365*10),DATA!$D$48,IF(AND(365*10&lt;DATEDIF(U148,TODAY(),"D")),DATA!$D$49))))</f>
        <v>0</v>
      </c>
      <c r="AJ148" s="76">
        <f>_xlfn.IFNA(VLOOKUP(W148,DATA!$F$40:$G$85,2,0),10)</f>
        <v>10</v>
      </c>
      <c r="AK148" s="77">
        <f t="shared" ca="1" si="5"/>
        <v>10</v>
      </c>
      <c r="AL148" s="75" t="b">
        <f>IF(AND(S148=DATA!$D$40),DATA!$D$44/8,IF(AND(S148=DATA!$C$40),DATA!$C$44/8))</f>
        <v>0</v>
      </c>
      <c r="AM148" s="75" t="b">
        <f>IF(AND(T148=DATA!$D$40),DATA!$D$44/8,IF(AND(T148=DATA!$C$40),DATA!$C$44/8))</f>
        <v>0</v>
      </c>
      <c r="AN148" s="77">
        <f t="shared" ca="1" si="4"/>
        <v>10</v>
      </c>
      <c r="AO148" s="78" t="str">
        <f ca="1">IF(AND(AN148&gt;=DATA!$C$55),"A",IF(AND(DATA!$C$55&gt;AN148,AN148&gt;=DATA!$C$56),"B",IF(AND(DATA!$C$56&gt;AN148,AN148&gt;=DATA!$C$57),"C",IF(AND(AN148&lt;DATA!$C$57),"D"))))</f>
        <v>D</v>
      </c>
    </row>
    <row r="149" spans="1:41" x14ac:dyDescent="0.15">
      <c r="A149" s="20" t="s">
        <v>565</v>
      </c>
      <c r="B149" s="4" t="s">
        <v>472</v>
      </c>
      <c r="C149" s="18" t="s">
        <v>483</v>
      </c>
      <c r="D149" s="18" t="s">
        <v>474</v>
      </c>
      <c r="E149" s="18"/>
      <c r="F149" s="18"/>
      <c r="G149" s="18"/>
      <c r="H149" s="20" t="s">
        <v>313</v>
      </c>
      <c r="I149" s="20"/>
      <c r="J149" s="20"/>
      <c r="K149" s="20" t="s">
        <v>301</v>
      </c>
      <c r="L149" s="20" t="s">
        <v>452</v>
      </c>
      <c r="M149" s="18" t="s">
        <v>295</v>
      </c>
      <c r="N149" s="6" t="s">
        <v>27</v>
      </c>
      <c r="O149" s="6"/>
      <c r="P149" s="6"/>
      <c r="Q149" s="6"/>
      <c r="R149" s="11"/>
      <c r="S149" s="11"/>
      <c r="T149" s="20"/>
      <c r="U149" s="82"/>
      <c r="V149" s="20"/>
      <c r="W149" s="78"/>
      <c r="X149" s="62"/>
      <c r="Y149" s="6" t="s">
        <v>28</v>
      </c>
      <c r="Z149" s="28">
        <v>5</v>
      </c>
      <c r="AA149" s="24"/>
      <c r="AB149" s="24"/>
      <c r="AE149" s="74" t="b">
        <f>IF(AND(O149=DATA!$D$40),DATA!$D$41,IF(AND(O149=DATA!$C$40),DATA!$C$41))</f>
        <v>0</v>
      </c>
      <c r="AF149" s="74" t="b">
        <f>IF(AND(P149=DATA!$D$40),DATA!$D$42,IF(AND(P149=DATA!$C$40),DATA!$C$42))</f>
        <v>0</v>
      </c>
      <c r="AG149" s="74" t="b">
        <f>IF(AND(Q149=DATA!$D$40),DATA!$D$43,IF(AND(Q149=DATA!$C$40),DATA!$C$43))</f>
        <v>0</v>
      </c>
      <c r="AH149" s="75" t="b">
        <f>IF(AND(R149=DATA!$D$40),DATA!$D$44,IF(AND(R149=DATA!$C$40),DATA!$C$44))</f>
        <v>0</v>
      </c>
      <c r="AI149" s="76">
        <f ca="1">IF(AND(DATEDIF(U149,TODAY(),"D")&lt;365*3),DATA!$D$46,IF(AND(365*3&lt;=DATEDIF(U149,TODAY(),"D"), DATEDIF(U149,TODAY(),"D")&lt;365*5),DATA!$D$47,IF(AND(365*5&lt;=DATEDIF(U149,TODAY(),"D"), DATEDIF(U149,TODAY(),"D")&lt;365*10),DATA!$D$48,IF(AND(365*10&lt;DATEDIF(U149,TODAY(),"D")),DATA!$D$49))))</f>
        <v>0</v>
      </c>
      <c r="AJ149" s="76">
        <f>_xlfn.IFNA(VLOOKUP(W149,DATA!$F$40:$G$85,2,0),10)</f>
        <v>10</v>
      </c>
      <c r="AK149" s="77">
        <f t="shared" ca="1" si="5"/>
        <v>10</v>
      </c>
      <c r="AL149" s="75" t="b">
        <f>IF(AND(S149=DATA!$D$40),DATA!$D$44/8,IF(AND(S149=DATA!$C$40),DATA!$C$44/8))</f>
        <v>0</v>
      </c>
      <c r="AM149" s="75" t="b">
        <f>IF(AND(T149=DATA!$D$40),DATA!$D$44/8,IF(AND(T149=DATA!$C$40),DATA!$C$44/8))</f>
        <v>0</v>
      </c>
      <c r="AN149" s="77">
        <f t="shared" ca="1" si="4"/>
        <v>10</v>
      </c>
      <c r="AO149" s="78" t="str">
        <f ca="1">IF(AND(AN149&gt;=DATA!$C$55),"A",IF(AND(DATA!$C$55&gt;AN149,AN149&gt;=DATA!$C$56),"B",IF(AND(DATA!$C$56&gt;AN149,AN149&gt;=DATA!$C$57),"C",IF(AND(AN149&lt;DATA!$C$57),"D"))))</f>
        <v>D</v>
      </c>
    </row>
    <row r="150" spans="1:41" x14ac:dyDescent="0.15">
      <c r="A150" s="20" t="s">
        <v>564</v>
      </c>
      <c r="B150" s="4" t="s">
        <v>472</v>
      </c>
      <c r="C150" s="18" t="s">
        <v>483</v>
      </c>
      <c r="D150" s="18" t="s">
        <v>474</v>
      </c>
      <c r="E150" s="18"/>
      <c r="F150" s="18"/>
      <c r="G150" s="18"/>
      <c r="H150" s="20" t="s">
        <v>313</v>
      </c>
      <c r="I150" s="20"/>
      <c r="J150" s="20"/>
      <c r="K150" s="20" t="s">
        <v>303</v>
      </c>
      <c r="L150" s="20" t="s">
        <v>431</v>
      </c>
      <c r="M150" s="18" t="s">
        <v>453</v>
      </c>
      <c r="N150" s="6" t="s">
        <v>19</v>
      </c>
      <c r="O150" s="6"/>
      <c r="P150" s="6"/>
      <c r="Q150" s="6"/>
      <c r="R150" s="11"/>
      <c r="S150" s="11"/>
      <c r="T150" s="20"/>
      <c r="U150" s="82"/>
      <c r="V150" s="20"/>
      <c r="W150" s="78"/>
      <c r="X150" s="62"/>
      <c r="Y150" s="6" t="s">
        <v>28</v>
      </c>
      <c r="Z150" s="28">
        <v>4</v>
      </c>
      <c r="AA150" s="24"/>
      <c r="AB150" s="24"/>
      <c r="AE150" s="74" t="b">
        <f>IF(AND(O150=DATA!$D$40),DATA!$D$41,IF(AND(O150=DATA!$C$40),DATA!$C$41))</f>
        <v>0</v>
      </c>
      <c r="AF150" s="74" t="b">
        <f>IF(AND(P150=DATA!$D$40),DATA!$D$42,IF(AND(P150=DATA!$C$40),DATA!$C$42))</f>
        <v>0</v>
      </c>
      <c r="AG150" s="74" t="b">
        <f>IF(AND(Q150=DATA!$D$40),DATA!$D$43,IF(AND(Q150=DATA!$C$40),DATA!$C$43))</f>
        <v>0</v>
      </c>
      <c r="AH150" s="75" t="b">
        <f>IF(AND(R150=DATA!$D$40),DATA!$D$44,IF(AND(R150=DATA!$C$40),DATA!$C$44))</f>
        <v>0</v>
      </c>
      <c r="AI150" s="76">
        <f ca="1">IF(AND(DATEDIF(U150,TODAY(),"D")&lt;365*3),DATA!$D$46,IF(AND(365*3&lt;=DATEDIF(U150,TODAY(),"D"), DATEDIF(U150,TODAY(),"D")&lt;365*5),DATA!$D$47,IF(AND(365*5&lt;=DATEDIF(U150,TODAY(),"D"), DATEDIF(U150,TODAY(),"D")&lt;365*10),DATA!$D$48,IF(AND(365*10&lt;DATEDIF(U150,TODAY(),"D")),DATA!$D$49))))</f>
        <v>0</v>
      </c>
      <c r="AJ150" s="76">
        <f>_xlfn.IFNA(VLOOKUP(W150,DATA!$F$40:$G$85,2,0),10)</f>
        <v>10</v>
      </c>
      <c r="AK150" s="77">
        <f t="shared" ca="1" si="5"/>
        <v>10</v>
      </c>
      <c r="AL150" s="75" t="b">
        <f>IF(AND(S150=DATA!$D$40),DATA!$D$44/8,IF(AND(S150=DATA!$C$40),DATA!$C$44/8))</f>
        <v>0</v>
      </c>
      <c r="AM150" s="75" t="b">
        <f>IF(AND(T150=DATA!$D$40),DATA!$D$44/8,IF(AND(T150=DATA!$C$40),DATA!$C$44/8))</f>
        <v>0</v>
      </c>
      <c r="AN150" s="77">
        <f t="shared" ca="1" si="4"/>
        <v>10</v>
      </c>
      <c r="AO150" s="78" t="str">
        <f ca="1">IF(AND(AN150&gt;=DATA!$C$55),"A",IF(AND(DATA!$C$55&gt;AN150,AN150&gt;=DATA!$C$56),"B",IF(AND(DATA!$C$56&gt;AN150,AN150&gt;=DATA!$C$57),"C",IF(AND(AN150&lt;DATA!$C$57),"D"))))</f>
        <v>D</v>
      </c>
    </row>
    <row r="151" spans="1:41" x14ac:dyDescent="0.15">
      <c r="A151" s="20" t="s">
        <v>565</v>
      </c>
      <c r="B151" s="4" t="s">
        <v>472</v>
      </c>
      <c r="C151" s="18" t="s">
        <v>483</v>
      </c>
      <c r="D151" s="18" t="s">
        <v>474</v>
      </c>
      <c r="E151" s="18"/>
      <c r="F151" s="18"/>
      <c r="G151" s="18"/>
      <c r="H151" s="20" t="s">
        <v>313</v>
      </c>
      <c r="I151" s="20"/>
      <c r="J151" s="20"/>
      <c r="K151" s="20" t="s">
        <v>303</v>
      </c>
      <c r="L151" s="20" t="s">
        <v>431</v>
      </c>
      <c r="M151" s="18" t="s">
        <v>453</v>
      </c>
      <c r="N151" s="6" t="s">
        <v>19</v>
      </c>
      <c r="O151" s="6"/>
      <c r="P151" s="6"/>
      <c r="Q151" s="6"/>
      <c r="R151" s="11"/>
      <c r="S151" s="11"/>
      <c r="T151" s="20"/>
      <c r="U151" s="82"/>
      <c r="V151" s="20"/>
      <c r="W151" s="78"/>
      <c r="X151" s="62"/>
      <c r="Y151" s="6" t="s">
        <v>28</v>
      </c>
      <c r="Z151" s="28">
        <v>3</v>
      </c>
      <c r="AA151" s="24"/>
      <c r="AB151" s="24"/>
      <c r="AE151" s="74" t="b">
        <f>IF(AND(O151=DATA!$D$40),DATA!$D$41,IF(AND(O151=DATA!$C$40),DATA!$C$41))</f>
        <v>0</v>
      </c>
      <c r="AF151" s="74" t="b">
        <f>IF(AND(P151=DATA!$D$40),DATA!$D$42,IF(AND(P151=DATA!$C$40),DATA!$C$42))</f>
        <v>0</v>
      </c>
      <c r="AG151" s="74" t="b">
        <f>IF(AND(Q151=DATA!$D$40),DATA!$D$43,IF(AND(Q151=DATA!$C$40),DATA!$C$43))</f>
        <v>0</v>
      </c>
      <c r="AH151" s="75" t="b">
        <f>IF(AND(R151=DATA!$D$40),DATA!$D$44,IF(AND(R151=DATA!$C$40),DATA!$C$44))</f>
        <v>0</v>
      </c>
      <c r="AI151" s="76">
        <f ca="1">IF(AND(DATEDIF(U151,TODAY(),"D")&lt;365*3),DATA!$D$46,IF(AND(365*3&lt;=DATEDIF(U151,TODAY(),"D"), DATEDIF(U151,TODAY(),"D")&lt;365*5),DATA!$D$47,IF(AND(365*5&lt;=DATEDIF(U151,TODAY(),"D"), DATEDIF(U151,TODAY(),"D")&lt;365*10),DATA!$D$48,IF(AND(365*10&lt;DATEDIF(U151,TODAY(),"D")),DATA!$D$49))))</f>
        <v>0</v>
      </c>
      <c r="AJ151" s="76">
        <f>_xlfn.IFNA(VLOOKUP(W151,DATA!$F$40:$G$85,2,0),10)</f>
        <v>10</v>
      </c>
      <c r="AK151" s="77">
        <f t="shared" ca="1" si="5"/>
        <v>10</v>
      </c>
      <c r="AL151" s="75" t="b">
        <f>IF(AND(S151=DATA!$D$40),DATA!$D$44/8,IF(AND(S151=DATA!$C$40),DATA!$C$44/8))</f>
        <v>0</v>
      </c>
      <c r="AM151" s="75" t="b">
        <f>IF(AND(T151=DATA!$D$40),DATA!$D$44/8,IF(AND(T151=DATA!$C$40),DATA!$C$44/8))</f>
        <v>0</v>
      </c>
      <c r="AN151" s="77">
        <f t="shared" ca="1" si="4"/>
        <v>10</v>
      </c>
      <c r="AO151" s="78" t="str">
        <f ca="1">IF(AND(AN151&gt;=DATA!$C$55),"A",IF(AND(DATA!$C$55&gt;AN151,AN151&gt;=DATA!$C$56),"B",IF(AND(DATA!$C$56&gt;AN151,AN151&gt;=DATA!$C$57),"C",IF(AND(AN151&lt;DATA!$C$57),"D"))))</f>
        <v>D</v>
      </c>
    </row>
    <row r="152" spans="1:41" x14ac:dyDescent="0.15">
      <c r="A152" s="20" t="s">
        <v>565</v>
      </c>
      <c r="B152" s="4" t="s">
        <v>472</v>
      </c>
      <c r="C152" s="18" t="s">
        <v>483</v>
      </c>
      <c r="D152" s="18" t="s">
        <v>474</v>
      </c>
      <c r="E152" s="18"/>
      <c r="F152" s="18"/>
      <c r="G152" s="18"/>
      <c r="H152" s="20" t="s">
        <v>313</v>
      </c>
      <c r="I152" s="20"/>
      <c r="J152" s="20"/>
      <c r="K152" s="20" t="s">
        <v>301</v>
      </c>
      <c r="L152" s="20" t="s">
        <v>431</v>
      </c>
      <c r="M152" s="18" t="s">
        <v>453</v>
      </c>
      <c r="N152" s="6" t="s">
        <v>19</v>
      </c>
      <c r="O152" s="6"/>
      <c r="P152" s="6"/>
      <c r="Q152" s="6"/>
      <c r="R152" s="11"/>
      <c r="S152" s="11"/>
      <c r="T152" s="20"/>
      <c r="U152" s="82"/>
      <c r="V152" s="20"/>
      <c r="W152" s="78"/>
      <c r="X152" s="62"/>
      <c r="Y152" s="6" t="s">
        <v>28</v>
      </c>
      <c r="Z152" s="28">
        <v>1</v>
      </c>
      <c r="AA152" s="24"/>
      <c r="AB152" s="24"/>
      <c r="AE152" s="74" t="b">
        <f>IF(AND(O152=DATA!$D$40),DATA!$D$41,IF(AND(O152=DATA!$C$40),DATA!$C$41))</f>
        <v>0</v>
      </c>
      <c r="AF152" s="74" t="b">
        <f>IF(AND(P152=DATA!$D$40),DATA!$D$42,IF(AND(P152=DATA!$C$40),DATA!$C$42))</f>
        <v>0</v>
      </c>
      <c r="AG152" s="74" t="b">
        <f>IF(AND(Q152=DATA!$D$40),DATA!$D$43,IF(AND(Q152=DATA!$C$40),DATA!$C$43))</f>
        <v>0</v>
      </c>
      <c r="AH152" s="75" t="b">
        <f>IF(AND(R152=DATA!$D$40),DATA!$D$44,IF(AND(R152=DATA!$C$40),DATA!$C$44))</f>
        <v>0</v>
      </c>
      <c r="AI152" s="76">
        <f ca="1">IF(AND(DATEDIF(U152,TODAY(),"D")&lt;365*3),DATA!$D$46,IF(AND(365*3&lt;=DATEDIF(U152,TODAY(),"D"), DATEDIF(U152,TODAY(),"D")&lt;365*5),DATA!$D$47,IF(AND(365*5&lt;=DATEDIF(U152,TODAY(),"D"), DATEDIF(U152,TODAY(),"D")&lt;365*10),DATA!$D$48,IF(AND(365*10&lt;DATEDIF(U152,TODAY(),"D")),DATA!$D$49))))</f>
        <v>0</v>
      </c>
      <c r="AJ152" s="76">
        <f>_xlfn.IFNA(VLOOKUP(W152,DATA!$F$40:$G$85,2,0),10)</f>
        <v>10</v>
      </c>
      <c r="AK152" s="77">
        <f t="shared" ca="1" si="5"/>
        <v>10</v>
      </c>
      <c r="AL152" s="75" t="b">
        <f>IF(AND(S152=DATA!$D$40),DATA!$D$44/8,IF(AND(S152=DATA!$C$40),DATA!$C$44/8))</f>
        <v>0</v>
      </c>
      <c r="AM152" s="75" t="b">
        <f>IF(AND(T152=DATA!$D$40),DATA!$D$44/8,IF(AND(T152=DATA!$C$40),DATA!$C$44/8))</f>
        <v>0</v>
      </c>
      <c r="AN152" s="77">
        <f t="shared" ca="1" si="4"/>
        <v>10</v>
      </c>
      <c r="AO152" s="78" t="str">
        <f ca="1">IF(AND(AN152&gt;=DATA!$C$55),"A",IF(AND(DATA!$C$55&gt;AN152,AN152&gt;=DATA!$C$56),"B",IF(AND(DATA!$C$56&gt;AN152,AN152&gt;=DATA!$C$57),"C",IF(AND(AN152&lt;DATA!$C$57),"D"))))</f>
        <v>D</v>
      </c>
    </row>
    <row r="153" spans="1:41" x14ac:dyDescent="0.15">
      <c r="A153" s="20" t="s">
        <v>565</v>
      </c>
      <c r="B153" s="4" t="s">
        <v>472</v>
      </c>
      <c r="C153" s="18" t="s">
        <v>483</v>
      </c>
      <c r="D153" s="18" t="s">
        <v>474</v>
      </c>
      <c r="E153" s="18"/>
      <c r="F153" s="18"/>
      <c r="G153" s="18"/>
      <c r="H153" s="20" t="s">
        <v>313</v>
      </c>
      <c r="I153" s="20"/>
      <c r="J153" s="20"/>
      <c r="K153" s="20" t="s">
        <v>301</v>
      </c>
      <c r="L153" s="20" t="s">
        <v>431</v>
      </c>
      <c r="M153" s="18" t="s">
        <v>453</v>
      </c>
      <c r="N153" s="6" t="s">
        <v>19</v>
      </c>
      <c r="O153" s="6"/>
      <c r="P153" s="6"/>
      <c r="Q153" s="6"/>
      <c r="R153" s="11"/>
      <c r="S153" s="11"/>
      <c r="T153" s="20"/>
      <c r="U153" s="82"/>
      <c r="V153" s="20"/>
      <c r="W153" s="78"/>
      <c r="X153" s="62"/>
      <c r="Y153" s="6" t="s">
        <v>28</v>
      </c>
      <c r="Z153" s="28">
        <v>6</v>
      </c>
      <c r="AA153" s="24"/>
      <c r="AB153" s="24"/>
      <c r="AE153" s="74" t="b">
        <f>IF(AND(O153=DATA!$D$40),DATA!$D$41,IF(AND(O153=DATA!$C$40),DATA!$C$41))</f>
        <v>0</v>
      </c>
      <c r="AF153" s="74" t="b">
        <f>IF(AND(P153=DATA!$D$40),DATA!$D$42,IF(AND(P153=DATA!$C$40),DATA!$C$42))</f>
        <v>0</v>
      </c>
      <c r="AG153" s="74" t="b">
        <f>IF(AND(Q153=DATA!$D$40),DATA!$D$43,IF(AND(Q153=DATA!$C$40),DATA!$C$43))</f>
        <v>0</v>
      </c>
      <c r="AH153" s="75" t="b">
        <f>IF(AND(R153=DATA!$D$40),DATA!$D$44,IF(AND(R153=DATA!$C$40),DATA!$C$44))</f>
        <v>0</v>
      </c>
      <c r="AI153" s="76">
        <f ca="1">IF(AND(DATEDIF(U153,TODAY(),"D")&lt;365*3),DATA!$D$46,IF(AND(365*3&lt;=DATEDIF(U153,TODAY(),"D"), DATEDIF(U153,TODAY(),"D")&lt;365*5),DATA!$D$47,IF(AND(365*5&lt;=DATEDIF(U153,TODAY(),"D"), DATEDIF(U153,TODAY(),"D")&lt;365*10),DATA!$D$48,IF(AND(365*10&lt;DATEDIF(U153,TODAY(),"D")),DATA!$D$49))))</f>
        <v>0</v>
      </c>
      <c r="AJ153" s="76">
        <f>_xlfn.IFNA(VLOOKUP(W153,DATA!$F$40:$G$85,2,0),10)</f>
        <v>10</v>
      </c>
      <c r="AK153" s="77">
        <f t="shared" ca="1" si="5"/>
        <v>10</v>
      </c>
      <c r="AL153" s="75" t="b">
        <f>IF(AND(S153=DATA!$D$40),DATA!$D$44/8,IF(AND(S153=DATA!$C$40),DATA!$C$44/8))</f>
        <v>0</v>
      </c>
      <c r="AM153" s="75" t="b">
        <f>IF(AND(T153=DATA!$D$40),DATA!$D$44/8,IF(AND(T153=DATA!$C$40),DATA!$C$44/8))</f>
        <v>0</v>
      </c>
      <c r="AN153" s="77">
        <f t="shared" ca="1" si="4"/>
        <v>10</v>
      </c>
      <c r="AO153" s="78" t="str">
        <f ca="1">IF(AND(AN153&gt;=DATA!$C$55),"A",IF(AND(DATA!$C$55&gt;AN153,AN153&gt;=DATA!$C$56),"B",IF(AND(DATA!$C$56&gt;AN153,AN153&gt;=DATA!$C$57),"C",IF(AND(AN153&lt;DATA!$C$57),"D"))))</f>
        <v>D</v>
      </c>
    </row>
    <row r="154" spans="1:41" x14ac:dyDescent="0.15">
      <c r="A154" s="20" t="s">
        <v>565</v>
      </c>
      <c r="B154" s="4" t="s">
        <v>472</v>
      </c>
      <c r="C154" s="18" t="s">
        <v>483</v>
      </c>
      <c r="D154" s="18" t="s">
        <v>474</v>
      </c>
      <c r="E154" s="18"/>
      <c r="F154" s="18"/>
      <c r="G154" s="18"/>
      <c r="H154" s="20" t="s">
        <v>313</v>
      </c>
      <c r="I154" s="20"/>
      <c r="J154" s="20"/>
      <c r="K154" s="20" t="s">
        <v>301</v>
      </c>
      <c r="L154" s="20" t="s">
        <v>431</v>
      </c>
      <c r="M154" s="18" t="s">
        <v>453</v>
      </c>
      <c r="N154" s="6" t="s">
        <v>19</v>
      </c>
      <c r="O154" s="6"/>
      <c r="P154" s="6"/>
      <c r="Q154" s="6"/>
      <c r="R154" s="11"/>
      <c r="S154" s="11"/>
      <c r="T154" s="20"/>
      <c r="U154" s="82"/>
      <c r="V154" s="20"/>
      <c r="W154" s="78"/>
      <c r="X154" s="62"/>
      <c r="Y154" s="6" t="s">
        <v>28</v>
      </c>
      <c r="Z154" s="28">
        <v>5</v>
      </c>
      <c r="AA154" s="24"/>
      <c r="AB154" s="24"/>
      <c r="AE154" s="74" t="b">
        <f>IF(AND(O154=DATA!$D$40),DATA!$D$41,IF(AND(O154=DATA!$C$40),DATA!$C$41))</f>
        <v>0</v>
      </c>
      <c r="AF154" s="74" t="b">
        <f>IF(AND(P154=DATA!$D$40),DATA!$D$42,IF(AND(P154=DATA!$C$40),DATA!$C$42))</f>
        <v>0</v>
      </c>
      <c r="AG154" s="74" t="b">
        <f>IF(AND(Q154=DATA!$D$40),DATA!$D$43,IF(AND(Q154=DATA!$C$40),DATA!$C$43))</f>
        <v>0</v>
      </c>
      <c r="AH154" s="75" t="b">
        <f>IF(AND(R154=DATA!$D$40),DATA!$D$44,IF(AND(R154=DATA!$C$40),DATA!$C$44))</f>
        <v>0</v>
      </c>
      <c r="AI154" s="76">
        <f ca="1">IF(AND(DATEDIF(U154,TODAY(),"D")&lt;365*3),DATA!$D$46,IF(AND(365*3&lt;=DATEDIF(U154,TODAY(),"D"), DATEDIF(U154,TODAY(),"D")&lt;365*5),DATA!$D$47,IF(AND(365*5&lt;=DATEDIF(U154,TODAY(),"D"), DATEDIF(U154,TODAY(),"D")&lt;365*10),DATA!$D$48,IF(AND(365*10&lt;DATEDIF(U154,TODAY(),"D")),DATA!$D$49))))</f>
        <v>0</v>
      </c>
      <c r="AJ154" s="76">
        <f>_xlfn.IFNA(VLOOKUP(W154,DATA!$F$40:$G$85,2,0),10)</f>
        <v>10</v>
      </c>
      <c r="AK154" s="77">
        <f t="shared" ca="1" si="5"/>
        <v>10</v>
      </c>
      <c r="AL154" s="75" t="b">
        <f>IF(AND(S154=DATA!$D$40),DATA!$D$44/8,IF(AND(S154=DATA!$C$40),DATA!$C$44/8))</f>
        <v>0</v>
      </c>
      <c r="AM154" s="75" t="b">
        <f>IF(AND(T154=DATA!$D$40),DATA!$D$44/8,IF(AND(T154=DATA!$C$40),DATA!$C$44/8))</f>
        <v>0</v>
      </c>
      <c r="AN154" s="77">
        <f t="shared" ca="1" si="4"/>
        <v>10</v>
      </c>
      <c r="AO154" s="78" t="str">
        <f ca="1">IF(AND(AN154&gt;=DATA!$C$55),"A",IF(AND(DATA!$C$55&gt;AN154,AN154&gt;=DATA!$C$56),"B",IF(AND(DATA!$C$56&gt;AN154,AN154&gt;=DATA!$C$57),"C",IF(AND(AN154&lt;DATA!$C$57),"D"))))</f>
        <v>D</v>
      </c>
    </row>
    <row r="155" spans="1:41" x14ac:dyDescent="0.15">
      <c r="A155" s="20" t="s">
        <v>565</v>
      </c>
      <c r="B155" s="4" t="s">
        <v>472</v>
      </c>
      <c r="C155" s="18" t="s">
        <v>483</v>
      </c>
      <c r="D155" s="18" t="s">
        <v>474</v>
      </c>
      <c r="E155" s="18"/>
      <c r="F155" s="18"/>
      <c r="G155" s="18"/>
      <c r="H155" s="20" t="s">
        <v>313</v>
      </c>
      <c r="I155" s="20"/>
      <c r="J155" s="20"/>
      <c r="K155" s="20" t="s">
        <v>294</v>
      </c>
      <c r="L155" s="20" t="s">
        <v>461</v>
      </c>
      <c r="M155" s="18" t="s">
        <v>295</v>
      </c>
      <c r="N155" s="6" t="s">
        <v>19</v>
      </c>
      <c r="O155" s="6"/>
      <c r="P155" s="6"/>
      <c r="Q155" s="6"/>
      <c r="R155" s="11"/>
      <c r="S155" s="11"/>
      <c r="T155" s="20"/>
      <c r="U155" s="82"/>
      <c r="V155" s="20"/>
      <c r="W155" s="78"/>
      <c r="X155" s="62"/>
      <c r="Y155" s="6" t="s">
        <v>28</v>
      </c>
      <c r="Z155" s="28">
        <v>4</v>
      </c>
      <c r="AA155" s="24"/>
      <c r="AB155" s="24"/>
      <c r="AE155" s="74" t="b">
        <f>IF(AND(O155=DATA!$D$40),DATA!$D$41,IF(AND(O155=DATA!$C$40),DATA!$C$41))</f>
        <v>0</v>
      </c>
      <c r="AF155" s="74" t="b">
        <f>IF(AND(P155=DATA!$D$40),DATA!$D$42,IF(AND(P155=DATA!$C$40),DATA!$C$42))</f>
        <v>0</v>
      </c>
      <c r="AG155" s="74" t="b">
        <f>IF(AND(Q155=DATA!$D$40),DATA!$D$43,IF(AND(Q155=DATA!$C$40),DATA!$C$43))</f>
        <v>0</v>
      </c>
      <c r="AH155" s="75" t="b">
        <f>IF(AND(R155=DATA!$D$40),DATA!$D$44,IF(AND(R155=DATA!$C$40),DATA!$C$44))</f>
        <v>0</v>
      </c>
      <c r="AI155" s="76">
        <f ca="1">IF(AND(DATEDIF(U155,TODAY(),"D")&lt;365*3),DATA!$D$46,IF(AND(365*3&lt;=DATEDIF(U155,TODAY(),"D"), DATEDIF(U155,TODAY(),"D")&lt;365*5),DATA!$D$47,IF(AND(365*5&lt;=DATEDIF(U155,TODAY(),"D"), DATEDIF(U155,TODAY(),"D")&lt;365*10),DATA!$D$48,IF(AND(365*10&lt;DATEDIF(U155,TODAY(),"D")),DATA!$D$49))))</f>
        <v>0</v>
      </c>
      <c r="AJ155" s="76">
        <f>_xlfn.IFNA(VLOOKUP(W155,DATA!$F$40:$G$85,2,0),10)</f>
        <v>10</v>
      </c>
      <c r="AK155" s="77">
        <f t="shared" ca="1" si="5"/>
        <v>10</v>
      </c>
      <c r="AL155" s="75" t="b">
        <f>IF(AND(S155=DATA!$D$40),DATA!$D$44/8,IF(AND(S155=DATA!$C$40),DATA!$C$44/8))</f>
        <v>0</v>
      </c>
      <c r="AM155" s="75" t="b">
        <f>IF(AND(T155=DATA!$D$40),DATA!$D$44/8,IF(AND(T155=DATA!$C$40),DATA!$C$44/8))</f>
        <v>0</v>
      </c>
      <c r="AN155" s="77">
        <f t="shared" ca="1" si="4"/>
        <v>10</v>
      </c>
      <c r="AO155" s="78" t="str">
        <f ca="1">IF(AND(AN155&gt;=DATA!$C$55),"A",IF(AND(DATA!$C$55&gt;AN155,AN155&gt;=DATA!$C$56),"B",IF(AND(DATA!$C$56&gt;AN155,AN155&gt;=DATA!$C$57),"C",IF(AND(AN155&lt;DATA!$C$57),"D"))))</f>
        <v>D</v>
      </c>
    </row>
    <row r="156" spans="1:41" x14ac:dyDescent="0.15">
      <c r="A156" s="20" t="s">
        <v>565</v>
      </c>
      <c r="B156" s="4" t="s">
        <v>472</v>
      </c>
      <c r="C156" s="18" t="s">
        <v>483</v>
      </c>
      <c r="D156" s="18" t="s">
        <v>474</v>
      </c>
      <c r="E156" s="18"/>
      <c r="F156" s="18"/>
      <c r="G156" s="18"/>
      <c r="H156" s="20" t="s">
        <v>313</v>
      </c>
      <c r="I156" s="20"/>
      <c r="J156" s="20"/>
      <c r="K156" s="20" t="s">
        <v>303</v>
      </c>
      <c r="L156" s="20" t="s">
        <v>461</v>
      </c>
      <c r="M156" s="18" t="s">
        <v>295</v>
      </c>
      <c r="N156" s="6" t="s">
        <v>19</v>
      </c>
      <c r="O156" s="6"/>
      <c r="P156" s="6"/>
      <c r="Q156" s="6"/>
      <c r="R156" s="11"/>
      <c r="S156" s="11"/>
      <c r="T156" s="20"/>
      <c r="U156" s="82"/>
      <c r="V156" s="20"/>
      <c r="W156" s="78"/>
      <c r="X156" s="62"/>
      <c r="Y156" s="6" t="s">
        <v>28</v>
      </c>
      <c r="Z156" s="28">
        <v>4</v>
      </c>
      <c r="AA156" s="24"/>
      <c r="AB156" s="24"/>
      <c r="AE156" s="74" t="b">
        <f>IF(AND(O156=DATA!$D$40),DATA!$D$41,IF(AND(O156=DATA!$C$40),DATA!$C$41))</f>
        <v>0</v>
      </c>
      <c r="AF156" s="74" t="b">
        <f>IF(AND(P156=DATA!$D$40),DATA!$D$42,IF(AND(P156=DATA!$C$40),DATA!$C$42))</f>
        <v>0</v>
      </c>
      <c r="AG156" s="74" t="b">
        <f>IF(AND(Q156=DATA!$D$40),DATA!$D$43,IF(AND(Q156=DATA!$C$40),DATA!$C$43))</f>
        <v>0</v>
      </c>
      <c r="AH156" s="75" t="b">
        <f>IF(AND(R156=DATA!$D$40),DATA!$D$44,IF(AND(R156=DATA!$C$40),DATA!$C$44))</f>
        <v>0</v>
      </c>
      <c r="AI156" s="76">
        <f ca="1">IF(AND(DATEDIF(U156,TODAY(),"D")&lt;365*3),DATA!$D$46,IF(AND(365*3&lt;=DATEDIF(U156,TODAY(),"D"), DATEDIF(U156,TODAY(),"D")&lt;365*5),DATA!$D$47,IF(AND(365*5&lt;=DATEDIF(U156,TODAY(),"D"), DATEDIF(U156,TODAY(),"D")&lt;365*10),DATA!$D$48,IF(AND(365*10&lt;DATEDIF(U156,TODAY(),"D")),DATA!$D$49))))</f>
        <v>0</v>
      </c>
      <c r="AJ156" s="76">
        <f>_xlfn.IFNA(VLOOKUP(W156,DATA!$F$40:$G$85,2,0),10)</f>
        <v>10</v>
      </c>
      <c r="AK156" s="77">
        <f t="shared" ca="1" si="5"/>
        <v>10</v>
      </c>
      <c r="AL156" s="75" t="b">
        <f>IF(AND(S156=DATA!$D$40),DATA!$D$44/8,IF(AND(S156=DATA!$C$40),DATA!$C$44/8))</f>
        <v>0</v>
      </c>
      <c r="AM156" s="75" t="b">
        <f>IF(AND(T156=DATA!$D$40),DATA!$D$44/8,IF(AND(T156=DATA!$C$40),DATA!$C$44/8))</f>
        <v>0</v>
      </c>
      <c r="AN156" s="77">
        <f t="shared" ca="1" si="4"/>
        <v>10</v>
      </c>
      <c r="AO156" s="78" t="str">
        <f ca="1">IF(AND(AN156&gt;=DATA!$C$55),"A",IF(AND(DATA!$C$55&gt;AN156,AN156&gt;=DATA!$C$56),"B",IF(AND(DATA!$C$56&gt;AN156,AN156&gt;=DATA!$C$57),"C",IF(AND(AN156&lt;DATA!$C$57),"D"))))</f>
        <v>D</v>
      </c>
    </row>
    <row r="157" spans="1:41" x14ac:dyDescent="0.15">
      <c r="A157" s="20" t="s">
        <v>565</v>
      </c>
      <c r="B157" s="4" t="s">
        <v>472</v>
      </c>
      <c r="C157" s="18" t="s">
        <v>483</v>
      </c>
      <c r="D157" s="18" t="s">
        <v>474</v>
      </c>
      <c r="E157" s="18"/>
      <c r="F157" s="18"/>
      <c r="G157" s="18"/>
      <c r="H157" s="20" t="s">
        <v>313</v>
      </c>
      <c r="I157" s="20"/>
      <c r="J157" s="20"/>
      <c r="K157" s="20" t="s">
        <v>301</v>
      </c>
      <c r="L157" s="20" t="s">
        <v>461</v>
      </c>
      <c r="M157" s="18" t="s">
        <v>295</v>
      </c>
      <c r="N157" s="6" t="s">
        <v>19</v>
      </c>
      <c r="O157" s="6"/>
      <c r="P157" s="6"/>
      <c r="Q157" s="6"/>
      <c r="R157" s="11"/>
      <c r="S157" s="11"/>
      <c r="T157" s="20"/>
      <c r="U157" s="82"/>
      <c r="V157" s="20"/>
      <c r="W157" s="78"/>
      <c r="X157" s="62"/>
      <c r="Y157" s="6" t="s">
        <v>28</v>
      </c>
      <c r="Z157" s="28">
        <v>4</v>
      </c>
      <c r="AA157" s="24"/>
      <c r="AB157" s="24"/>
      <c r="AE157" s="74" t="b">
        <f>IF(AND(O157=DATA!$D$40),DATA!$D$41,IF(AND(O157=DATA!$C$40),DATA!$C$41))</f>
        <v>0</v>
      </c>
      <c r="AF157" s="74" t="b">
        <f>IF(AND(P157=DATA!$D$40),DATA!$D$42,IF(AND(P157=DATA!$C$40),DATA!$C$42))</f>
        <v>0</v>
      </c>
      <c r="AG157" s="74" t="b">
        <f>IF(AND(Q157=DATA!$D$40),DATA!$D$43,IF(AND(Q157=DATA!$C$40),DATA!$C$43))</f>
        <v>0</v>
      </c>
      <c r="AH157" s="75" t="b">
        <f>IF(AND(R157=DATA!$D$40),DATA!$D$44,IF(AND(R157=DATA!$C$40),DATA!$C$44))</f>
        <v>0</v>
      </c>
      <c r="AI157" s="76">
        <f ca="1">IF(AND(DATEDIF(U157,TODAY(),"D")&lt;365*3),DATA!$D$46,IF(AND(365*3&lt;=DATEDIF(U157,TODAY(),"D"), DATEDIF(U157,TODAY(),"D")&lt;365*5),DATA!$D$47,IF(AND(365*5&lt;=DATEDIF(U157,TODAY(),"D"), DATEDIF(U157,TODAY(),"D")&lt;365*10),DATA!$D$48,IF(AND(365*10&lt;DATEDIF(U157,TODAY(),"D")),DATA!$D$49))))</f>
        <v>0</v>
      </c>
      <c r="AJ157" s="76">
        <f>_xlfn.IFNA(VLOOKUP(W157,DATA!$F$40:$G$85,2,0),10)</f>
        <v>10</v>
      </c>
      <c r="AK157" s="77">
        <f t="shared" ca="1" si="5"/>
        <v>10</v>
      </c>
      <c r="AL157" s="75" t="b">
        <f>IF(AND(S157=DATA!$D$40),DATA!$D$44/8,IF(AND(S157=DATA!$C$40),DATA!$C$44/8))</f>
        <v>0</v>
      </c>
      <c r="AM157" s="75" t="b">
        <f>IF(AND(T157=DATA!$D$40),DATA!$D$44/8,IF(AND(T157=DATA!$C$40),DATA!$C$44/8))</f>
        <v>0</v>
      </c>
      <c r="AN157" s="77">
        <f t="shared" ca="1" si="4"/>
        <v>10</v>
      </c>
      <c r="AO157" s="78" t="str">
        <f ca="1">IF(AND(AN157&gt;=DATA!$C$55),"A",IF(AND(DATA!$C$55&gt;AN157,AN157&gt;=DATA!$C$56),"B",IF(AND(DATA!$C$56&gt;AN157,AN157&gt;=DATA!$C$57),"C",IF(AND(AN157&lt;DATA!$C$57),"D"))))</f>
        <v>D</v>
      </c>
    </row>
    <row r="158" spans="1:41" x14ac:dyDescent="0.15">
      <c r="A158" s="20" t="s">
        <v>565</v>
      </c>
      <c r="B158" s="4" t="s">
        <v>472</v>
      </c>
      <c r="C158" s="18" t="s">
        <v>483</v>
      </c>
      <c r="D158" s="18" t="s">
        <v>474</v>
      </c>
      <c r="E158" s="18"/>
      <c r="F158" s="18"/>
      <c r="G158" s="18"/>
      <c r="H158" s="20" t="s">
        <v>313</v>
      </c>
      <c r="I158" s="20"/>
      <c r="J158" s="20"/>
      <c r="K158" s="20" t="s">
        <v>294</v>
      </c>
      <c r="L158" s="20" t="s">
        <v>462</v>
      </c>
      <c r="M158" s="18" t="s">
        <v>453</v>
      </c>
      <c r="N158" s="6" t="s">
        <v>19</v>
      </c>
      <c r="O158" s="6"/>
      <c r="P158" s="6"/>
      <c r="Q158" s="6"/>
      <c r="R158" s="11"/>
      <c r="S158" s="11"/>
      <c r="T158" s="20"/>
      <c r="U158" s="82"/>
      <c r="V158" s="20"/>
      <c r="W158" s="78"/>
      <c r="X158" s="62"/>
      <c r="Y158" s="6" t="s">
        <v>28</v>
      </c>
      <c r="Z158" s="28">
        <v>2</v>
      </c>
      <c r="AA158" s="24"/>
      <c r="AB158" s="24"/>
      <c r="AE158" s="74" t="b">
        <f>IF(AND(O158=DATA!$D$40),DATA!$D$41,IF(AND(O158=DATA!$C$40),DATA!$C$41))</f>
        <v>0</v>
      </c>
      <c r="AF158" s="74" t="b">
        <f>IF(AND(P158=DATA!$D$40),DATA!$D$42,IF(AND(P158=DATA!$C$40),DATA!$C$42))</f>
        <v>0</v>
      </c>
      <c r="AG158" s="74" t="b">
        <f>IF(AND(Q158=DATA!$D$40),DATA!$D$43,IF(AND(Q158=DATA!$C$40),DATA!$C$43))</f>
        <v>0</v>
      </c>
      <c r="AH158" s="75" t="b">
        <f>IF(AND(R158=DATA!$D$40),DATA!$D$44,IF(AND(R158=DATA!$C$40),DATA!$C$44))</f>
        <v>0</v>
      </c>
      <c r="AI158" s="76">
        <f ca="1">IF(AND(DATEDIF(U158,TODAY(),"D")&lt;365*3),DATA!$D$46,IF(AND(365*3&lt;=DATEDIF(U158,TODAY(),"D"), DATEDIF(U158,TODAY(),"D")&lt;365*5),DATA!$D$47,IF(AND(365*5&lt;=DATEDIF(U158,TODAY(),"D"), DATEDIF(U158,TODAY(),"D")&lt;365*10),DATA!$D$48,IF(AND(365*10&lt;DATEDIF(U158,TODAY(),"D")),DATA!$D$49))))</f>
        <v>0</v>
      </c>
      <c r="AJ158" s="76">
        <f>_xlfn.IFNA(VLOOKUP(W158,DATA!$F$40:$G$85,2,0),10)</f>
        <v>10</v>
      </c>
      <c r="AK158" s="77">
        <f t="shared" ca="1" si="5"/>
        <v>10</v>
      </c>
      <c r="AL158" s="75" t="b">
        <f>IF(AND(S158=DATA!$D$40),DATA!$D$44/8,IF(AND(S158=DATA!$C$40),DATA!$C$44/8))</f>
        <v>0</v>
      </c>
      <c r="AM158" s="75" t="b">
        <f>IF(AND(T158=DATA!$D$40),DATA!$D$44/8,IF(AND(T158=DATA!$C$40),DATA!$C$44/8))</f>
        <v>0</v>
      </c>
      <c r="AN158" s="77">
        <f t="shared" ca="1" si="4"/>
        <v>10</v>
      </c>
      <c r="AO158" s="78" t="str">
        <f ca="1">IF(AND(AN158&gt;=DATA!$C$55),"A",IF(AND(DATA!$C$55&gt;AN158,AN158&gt;=DATA!$C$56),"B",IF(AND(DATA!$C$56&gt;AN158,AN158&gt;=DATA!$C$57),"C",IF(AND(AN158&lt;DATA!$C$57),"D"))))</f>
        <v>D</v>
      </c>
    </row>
    <row r="159" spans="1:41" x14ac:dyDescent="0.15">
      <c r="A159" s="20" t="s">
        <v>565</v>
      </c>
      <c r="B159" s="4" t="s">
        <v>472</v>
      </c>
      <c r="C159" s="18" t="s">
        <v>483</v>
      </c>
      <c r="D159" s="18" t="s">
        <v>474</v>
      </c>
      <c r="E159" s="18"/>
      <c r="F159" s="18"/>
      <c r="G159" s="18"/>
      <c r="H159" s="20" t="s">
        <v>313</v>
      </c>
      <c r="I159" s="20"/>
      <c r="J159" s="20"/>
      <c r="K159" s="20" t="s">
        <v>294</v>
      </c>
      <c r="L159" s="20" t="s">
        <v>462</v>
      </c>
      <c r="M159" s="18" t="s">
        <v>453</v>
      </c>
      <c r="N159" s="6" t="s">
        <v>19</v>
      </c>
      <c r="O159" s="6"/>
      <c r="P159" s="6"/>
      <c r="Q159" s="6"/>
      <c r="R159" s="11"/>
      <c r="S159" s="11"/>
      <c r="T159" s="20"/>
      <c r="U159" s="82"/>
      <c r="V159" s="20"/>
      <c r="W159" s="78"/>
      <c r="X159" s="62"/>
      <c r="Y159" s="6" t="s">
        <v>28</v>
      </c>
      <c r="Z159" s="28">
        <v>5</v>
      </c>
      <c r="AA159" s="24"/>
      <c r="AB159" s="24"/>
      <c r="AE159" s="74" t="b">
        <f>IF(AND(O159=DATA!$D$40),DATA!$D$41,IF(AND(O159=DATA!$C$40),DATA!$C$41))</f>
        <v>0</v>
      </c>
      <c r="AF159" s="74" t="b">
        <f>IF(AND(P159=DATA!$D$40),DATA!$D$42,IF(AND(P159=DATA!$C$40),DATA!$C$42))</f>
        <v>0</v>
      </c>
      <c r="AG159" s="74" t="b">
        <f>IF(AND(Q159=DATA!$D$40),DATA!$D$43,IF(AND(Q159=DATA!$C$40),DATA!$C$43))</f>
        <v>0</v>
      </c>
      <c r="AH159" s="75" t="b">
        <f>IF(AND(R159=DATA!$D$40),DATA!$D$44,IF(AND(R159=DATA!$C$40),DATA!$C$44))</f>
        <v>0</v>
      </c>
      <c r="AI159" s="76">
        <f ca="1">IF(AND(DATEDIF(U159,TODAY(),"D")&lt;365*3),DATA!$D$46,IF(AND(365*3&lt;=DATEDIF(U159,TODAY(),"D"), DATEDIF(U159,TODAY(),"D")&lt;365*5),DATA!$D$47,IF(AND(365*5&lt;=DATEDIF(U159,TODAY(),"D"), DATEDIF(U159,TODAY(),"D")&lt;365*10),DATA!$D$48,IF(AND(365*10&lt;DATEDIF(U159,TODAY(),"D")),DATA!$D$49))))</f>
        <v>0</v>
      </c>
      <c r="AJ159" s="76">
        <f>_xlfn.IFNA(VLOOKUP(W159,DATA!$F$40:$G$85,2,0),10)</f>
        <v>10</v>
      </c>
      <c r="AK159" s="77">
        <f t="shared" ca="1" si="5"/>
        <v>10</v>
      </c>
      <c r="AL159" s="75" t="b">
        <f>IF(AND(S159=DATA!$D$40),DATA!$D$44/8,IF(AND(S159=DATA!$C$40),DATA!$C$44/8))</f>
        <v>0</v>
      </c>
      <c r="AM159" s="75" t="b">
        <f>IF(AND(T159=DATA!$D$40),DATA!$D$44/8,IF(AND(T159=DATA!$C$40),DATA!$C$44/8))</f>
        <v>0</v>
      </c>
      <c r="AN159" s="77">
        <f t="shared" ca="1" si="4"/>
        <v>10</v>
      </c>
      <c r="AO159" s="78" t="str">
        <f ca="1">IF(AND(AN159&gt;=DATA!$C$55),"A",IF(AND(DATA!$C$55&gt;AN159,AN159&gt;=DATA!$C$56),"B",IF(AND(DATA!$C$56&gt;AN159,AN159&gt;=DATA!$C$57),"C",IF(AND(AN159&lt;DATA!$C$57),"D"))))</f>
        <v>D</v>
      </c>
    </row>
    <row r="160" spans="1:41" x14ac:dyDescent="0.15">
      <c r="A160" s="20" t="s">
        <v>565</v>
      </c>
      <c r="B160" s="4" t="s">
        <v>472</v>
      </c>
      <c r="C160" s="18" t="s">
        <v>483</v>
      </c>
      <c r="D160" s="18" t="s">
        <v>474</v>
      </c>
      <c r="E160" s="18"/>
      <c r="F160" s="18"/>
      <c r="G160" s="18"/>
      <c r="H160" s="20" t="s">
        <v>313</v>
      </c>
      <c r="I160" s="20"/>
      <c r="J160" s="20"/>
      <c r="K160" s="20" t="s">
        <v>303</v>
      </c>
      <c r="L160" s="20" t="s">
        <v>462</v>
      </c>
      <c r="M160" s="18" t="s">
        <v>453</v>
      </c>
      <c r="N160" s="6" t="s">
        <v>19</v>
      </c>
      <c r="O160" s="6"/>
      <c r="P160" s="6"/>
      <c r="Q160" s="6"/>
      <c r="R160" s="11"/>
      <c r="S160" s="11"/>
      <c r="T160" s="20"/>
      <c r="U160" s="82"/>
      <c r="V160" s="20"/>
      <c r="W160" s="78"/>
      <c r="X160" s="62"/>
      <c r="Y160" s="6" t="s">
        <v>28</v>
      </c>
      <c r="Z160" s="28">
        <v>3</v>
      </c>
      <c r="AA160" s="24"/>
      <c r="AB160" s="24"/>
      <c r="AE160" s="74" t="b">
        <f>IF(AND(O160=DATA!$D$40),DATA!$D$41,IF(AND(O160=DATA!$C$40),DATA!$C$41))</f>
        <v>0</v>
      </c>
      <c r="AF160" s="74" t="b">
        <f>IF(AND(P160=DATA!$D$40),DATA!$D$42,IF(AND(P160=DATA!$C$40),DATA!$C$42))</f>
        <v>0</v>
      </c>
      <c r="AG160" s="74" t="b">
        <f>IF(AND(Q160=DATA!$D$40),DATA!$D$43,IF(AND(Q160=DATA!$C$40),DATA!$C$43))</f>
        <v>0</v>
      </c>
      <c r="AH160" s="75" t="b">
        <f>IF(AND(R160=DATA!$D$40),DATA!$D$44,IF(AND(R160=DATA!$C$40),DATA!$C$44))</f>
        <v>0</v>
      </c>
      <c r="AI160" s="76">
        <f ca="1">IF(AND(DATEDIF(U160,TODAY(),"D")&lt;365*3),DATA!$D$46,IF(AND(365*3&lt;=DATEDIF(U160,TODAY(),"D"), DATEDIF(U160,TODAY(),"D")&lt;365*5),DATA!$D$47,IF(AND(365*5&lt;=DATEDIF(U160,TODAY(),"D"), DATEDIF(U160,TODAY(),"D")&lt;365*10),DATA!$D$48,IF(AND(365*10&lt;DATEDIF(U160,TODAY(),"D")),DATA!$D$49))))</f>
        <v>0</v>
      </c>
      <c r="AJ160" s="76">
        <f>_xlfn.IFNA(VLOOKUP(W160,DATA!$F$40:$G$85,2,0),10)</f>
        <v>10</v>
      </c>
      <c r="AK160" s="77">
        <f t="shared" ca="1" si="5"/>
        <v>10</v>
      </c>
      <c r="AL160" s="75" t="b">
        <f>IF(AND(S160=DATA!$D$40),DATA!$D$44/8,IF(AND(S160=DATA!$C$40),DATA!$C$44/8))</f>
        <v>0</v>
      </c>
      <c r="AM160" s="75" t="b">
        <f>IF(AND(T160=DATA!$D$40),DATA!$D$44/8,IF(AND(T160=DATA!$C$40),DATA!$C$44/8))</f>
        <v>0</v>
      </c>
      <c r="AN160" s="77">
        <f t="shared" ca="1" si="4"/>
        <v>10</v>
      </c>
      <c r="AO160" s="78" t="str">
        <f ca="1">IF(AND(AN160&gt;=DATA!$C$55),"A",IF(AND(DATA!$C$55&gt;AN160,AN160&gt;=DATA!$C$56),"B",IF(AND(DATA!$C$56&gt;AN160,AN160&gt;=DATA!$C$57),"C",IF(AND(AN160&lt;DATA!$C$57),"D"))))</f>
        <v>D</v>
      </c>
    </row>
    <row r="161" spans="1:41" x14ac:dyDescent="0.15">
      <c r="A161" s="20" t="s">
        <v>565</v>
      </c>
      <c r="B161" s="4" t="s">
        <v>472</v>
      </c>
      <c r="C161" s="18" t="s">
        <v>483</v>
      </c>
      <c r="D161" s="18" t="s">
        <v>474</v>
      </c>
      <c r="E161" s="18"/>
      <c r="F161" s="18"/>
      <c r="G161" s="18"/>
      <c r="H161" s="20" t="s">
        <v>313</v>
      </c>
      <c r="I161" s="20"/>
      <c r="J161" s="20"/>
      <c r="K161" s="20" t="s">
        <v>301</v>
      </c>
      <c r="L161" s="20" t="s">
        <v>462</v>
      </c>
      <c r="M161" s="18" t="s">
        <v>453</v>
      </c>
      <c r="N161" s="6" t="s">
        <v>19</v>
      </c>
      <c r="O161" s="6"/>
      <c r="P161" s="6"/>
      <c r="Q161" s="6"/>
      <c r="R161" s="11"/>
      <c r="S161" s="11"/>
      <c r="T161" s="20"/>
      <c r="U161" s="82"/>
      <c r="V161" s="20"/>
      <c r="W161" s="78"/>
      <c r="X161" s="62"/>
      <c r="Y161" s="6" t="s">
        <v>28</v>
      </c>
      <c r="Z161" s="28">
        <v>8</v>
      </c>
      <c r="AA161" s="24"/>
      <c r="AB161" s="24"/>
      <c r="AE161" s="74" t="b">
        <f>IF(AND(O161=DATA!$D$40),DATA!$D$41,IF(AND(O161=DATA!$C$40),DATA!$C$41))</f>
        <v>0</v>
      </c>
      <c r="AF161" s="74" t="b">
        <f>IF(AND(P161=DATA!$D$40),DATA!$D$42,IF(AND(P161=DATA!$C$40),DATA!$C$42))</f>
        <v>0</v>
      </c>
      <c r="AG161" s="74" t="b">
        <f>IF(AND(Q161=DATA!$D$40),DATA!$D$43,IF(AND(Q161=DATA!$C$40),DATA!$C$43))</f>
        <v>0</v>
      </c>
      <c r="AH161" s="75" t="b">
        <f>IF(AND(R161=DATA!$D$40),DATA!$D$44,IF(AND(R161=DATA!$C$40),DATA!$C$44))</f>
        <v>0</v>
      </c>
      <c r="AI161" s="76">
        <f ca="1">IF(AND(DATEDIF(U161,TODAY(),"D")&lt;365*3),DATA!$D$46,IF(AND(365*3&lt;=DATEDIF(U161,TODAY(),"D"), DATEDIF(U161,TODAY(),"D")&lt;365*5),DATA!$D$47,IF(AND(365*5&lt;=DATEDIF(U161,TODAY(),"D"), DATEDIF(U161,TODAY(),"D")&lt;365*10),DATA!$D$48,IF(AND(365*10&lt;DATEDIF(U161,TODAY(),"D")),DATA!$D$49))))</f>
        <v>0</v>
      </c>
      <c r="AJ161" s="76">
        <f>_xlfn.IFNA(VLOOKUP(W161,DATA!$F$40:$G$85,2,0),10)</f>
        <v>10</v>
      </c>
      <c r="AK161" s="77">
        <f t="shared" ca="1" si="5"/>
        <v>10</v>
      </c>
      <c r="AL161" s="75" t="b">
        <f>IF(AND(S161=DATA!$D$40),DATA!$D$44/8,IF(AND(S161=DATA!$C$40),DATA!$C$44/8))</f>
        <v>0</v>
      </c>
      <c r="AM161" s="75" t="b">
        <f>IF(AND(T161=DATA!$D$40),DATA!$D$44/8,IF(AND(T161=DATA!$C$40),DATA!$C$44/8))</f>
        <v>0</v>
      </c>
      <c r="AN161" s="77">
        <f t="shared" ca="1" si="4"/>
        <v>10</v>
      </c>
      <c r="AO161" s="78" t="str">
        <f ca="1">IF(AND(AN161&gt;=DATA!$C$55),"A",IF(AND(DATA!$C$55&gt;AN161,AN161&gt;=DATA!$C$56),"B",IF(AND(DATA!$C$56&gt;AN161,AN161&gt;=DATA!$C$57),"C",IF(AND(AN161&lt;DATA!$C$57),"D"))))</f>
        <v>D</v>
      </c>
    </row>
    <row r="162" spans="1:41" x14ac:dyDescent="0.15">
      <c r="A162" s="20" t="s">
        <v>565</v>
      </c>
      <c r="B162" s="4" t="s">
        <v>472</v>
      </c>
      <c r="C162" s="18" t="s">
        <v>483</v>
      </c>
      <c r="D162" s="18" t="s">
        <v>474</v>
      </c>
      <c r="E162" s="18"/>
      <c r="F162" s="18"/>
      <c r="G162" s="18"/>
      <c r="H162" s="20" t="s">
        <v>313</v>
      </c>
      <c r="I162" s="20"/>
      <c r="J162" s="20"/>
      <c r="K162" s="20" t="s">
        <v>301</v>
      </c>
      <c r="L162" s="20" t="s">
        <v>462</v>
      </c>
      <c r="M162" s="18" t="s">
        <v>453</v>
      </c>
      <c r="N162" s="6" t="s">
        <v>19</v>
      </c>
      <c r="O162" s="6"/>
      <c r="P162" s="6"/>
      <c r="Q162" s="6"/>
      <c r="R162" s="11"/>
      <c r="S162" s="11"/>
      <c r="T162" s="20"/>
      <c r="U162" s="82"/>
      <c r="V162" s="20"/>
      <c r="W162" s="78"/>
      <c r="X162" s="62"/>
      <c r="Y162" s="6" t="s">
        <v>28</v>
      </c>
      <c r="Z162" s="28">
        <v>1</v>
      </c>
      <c r="AA162" s="24"/>
      <c r="AB162" s="24"/>
      <c r="AE162" s="74" t="b">
        <f>IF(AND(O162=DATA!$D$40),DATA!$D$41,IF(AND(O162=DATA!$C$40),DATA!$C$41))</f>
        <v>0</v>
      </c>
      <c r="AF162" s="74" t="b">
        <f>IF(AND(P162=DATA!$D$40),DATA!$D$42,IF(AND(P162=DATA!$C$40),DATA!$C$42))</f>
        <v>0</v>
      </c>
      <c r="AG162" s="74" t="b">
        <f>IF(AND(Q162=DATA!$D$40),DATA!$D$43,IF(AND(Q162=DATA!$C$40),DATA!$C$43))</f>
        <v>0</v>
      </c>
      <c r="AH162" s="75" t="b">
        <f>IF(AND(R162=DATA!$D$40),DATA!$D$44,IF(AND(R162=DATA!$C$40),DATA!$C$44))</f>
        <v>0</v>
      </c>
      <c r="AI162" s="76">
        <f ca="1">IF(AND(DATEDIF(U162,TODAY(),"D")&lt;365*3),DATA!$D$46,IF(AND(365*3&lt;=DATEDIF(U162,TODAY(),"D"), DATEDIF(U162,TODAY(),"D")&lt;365*5),DATA!$D$47,IF(AND(365*5&lt;=DATEDIF(U162,TODAY(),"D"), DATEDIF(U162,TODAY(),"D")&lt;365*10),DATA!$D$48,IF(AND(365*10&lt;DATEDIF(U162,TODAY(),"D")),DATA!$D$49))))</f>
        <v>0</v>
      </c>
      <c r="AJ162" s="76">
        <f>_xlfn.IFNA(VLOOKUP(W162,DATA!$F$40:$G$85,2,0),10)</f>
        <v>10</v>
      </c>
      <c r="AK162" s="77">
        <f t="shared" ca="1" si="5"/>
        <v>10</v>
      </c>
      <c r="AL162" s="75" t="b">
        <f>IF(AND(S162=DATA!$D$40),DATA!$D$44/8,IF(AND(S162=DATA!$C$40),DATA!$C$44/8))</f>
        <v>0</v>
      </c>
      <c r="AM162" s="75" t="b">
        <f>IF(AND(T162=DATA!$D$40),DATA!$D$44/8,IF(AND(T162=DATA!$C$40),DATA!$C$44/8))</f>
        <v>0</v>
      </c>
      <c r="AN162" s="77">
        <f t="shared" ca="1" si="4"/>
        <v>10</v>
      </c>
      <c r="AO162" s="78" t="str">
        <f ca="1">IF(AND(AN162&gt;=DATA!$C$55),"A",IF(AND(DATA!$C$55&gt;AN162,AN162&gt;=DATA!$C$56),"B",IF(AND(DATA!$C$56&gt;AN162,AN162&gt;=DATA!$C$57),"C",IF(AND(AN162&lt;DATA!$C$57),"D"))))</f>
        <v>D</v>
      </c>
    </row>
    <row r="163" spans="1:41" x14ac:dyDescent="0.15">
      <c r="A163" s="20" t="s">
        <v>565</v>
      </c>
      <c r="B163" s="4" t="s">
        <v>472</v>
      </c>
      <c r="C163" s="18" t="s">
        <v>483</v>
      </c>
      <c r="D163" s="18" t="s">
        <v>474</v>
      </c>
      <c r="E163" s="18"/>
      <c r="F163" s="18"/>
      <c r="G163" s="18"/>
      <c r="H163" s="20" t="s">
        <v>313</v>
      </c>
      <c r="I163" s="20"/>
      <c r="J163" s="20"/>
      <c r="K163" s="20" t="s">
        <v>301</v>
      </c>
      <c r="L163" s="20" t="s">
        <v>462</v>
      </c>
      <c r="M163" s="18" t="s">
        <v>453</v>
      </c>
      <c r="N163" s="6" t="s">
        <v>19</v>
      </c>
      <c r="O163" s="6"/>
      <c r="P163" s="6"/>
      <c r="Q163" s="6"/>
      <c r="R163" s="11"/>
      <c r="S163" s="11"/>
      <c r="T163" s="20"/>
      <c r="U163" s="82"/>
      <c r="V163" s="20"/>
      <c r="W163" s="78"/>
      <c r="X163" s="62"/>
      <c r="Y163" s="6" t="s">
        <v>20</v>
      </c>
      <c r="Z163" s="28">
        <v>2</v>
      </c>
      <c r="AA163" s="24"/>
      <c r="AB163" s="24"/>
      <c r="AE163" s="74" t="b">
        <f>IF(AND(O163=DATA!$D$40),DATA!$D$41,IF(AND(O163=DATA!$C$40),DATA!$C$41))</f>
        <v>0</v>
      </c>
      <c r="AF163" s="74" t="b">
        <f>IF(AND(P163=DATA!$D$40),DATA!$D$42,IF(AND(P163=DATA!$C$40),DATA!$C$42))</f>
        <v>0</v>
      </c>
      <c r="AG163" s="74" t="b">
        <f>IF(AND(Q163=DATA!$D$40),DATA!$D$43,IF(AND(Q163=DATA!$C$40),DATA!$C$43))</f>
        <v>0</v>
      </c>
      <c r="AH163" s="75" t="b">
        <f>IF(AND(R163=DATA!$D$40),DATA!$D$44,IF(AND(R163=DATA!$C$40),DATA!$C$44))</f>
        <v>0</v>
      </c>
      <c r="AI163" s="76">
        <f ca="1">IF(AND(DATEDIF(U163,TODAY(),"D")&lt;365*3),DATA!$D$46,IF(AND(365*3&lt;=DATEDIF(U163,TODAY(),"D"), DATEDIF(U163,TODAY(),"D")&lt;365*5),DATA!$D$47,IF(AND(365*5&lt;=DATEDIF(U163,TODAY(),"D"), DATEDIF(U163,TODAY(),"D")&lt;365*10),DATA!$D$48,IF(AND(365*10&lt;DATEDIF(U163,TODAY(),"D")),DATA!$D$49))))</f>
        <v>0</v>
      </c>
      <c r="AJ163" s="76">
        <f>_xlfn.IFNA(VLOOKUP(W163,DATA!$F$40:$G$85,2,0),10)</f>
        <v>10</v>
      </c>
      <c r="AK163" s="77">
        <f t="shared" ca="1" si="5"/>
        <v>10</v>
      </c>
      <c r="AL163" s="75" t="b">
        <f>IF(AND(S163=DATA!$D$40),DATA!$D$44/8,IF(AND(S163=DATA!$C$40),DATA!$C$44/8))</f>
        <v>0</v>
      </c>
      <c r="AM163" s="75" t="b">
        <f>IF(AND(T163=DATA!$D$40),DATA!$D$44/8,IF(AND(T163=DATA!$C$40),DATA!$C$44/8))</f>
        <v>0</v>
      </c>
      <c r="AN163" s="77">
        <f t="shared" ca="1" si="4"/>
        <v>10</v>
      </c>
      <c r="AO163" s="78" t="str">
        <f ca="1">IF(AND(AN163&gt;=DATA!$C$55),"A",IF(AND(DATA!$C$55&gt;AN163,AN163&gt;=DATA!$C$56),"B",IF(AND(DATA!$C$56&gt;AN163,AN163&gt;=DATA!$C$57),"C",IF(AND(AN163&lt;DATA!$C$57),"D"))))</f>
        <v>D</v>
      </c>
    </row>
    <row r="164" spans="1:41" x14ac:dyDescent="0.15">
      <c r="A164" s="20" t="s">
        <v>565</v>
      </c>
      <c r="B164" s="4" t="s">
        <v>472</v>
      </c>
      <c r="C164" s="18" t="s">
        <v>483</v>
      </c>
      <c r="D164" s="18" t="s">
        <v>474</v>
      </c>
      <c r="E164" s="18"/>
      <c r="F164" s="18"/>
      <c r="G164" s="18"/>
      <c r="H164" s="20" t="s">
        <v>313</v>
      </c>
      <c r="I164" s="20"/>
      <c r="J164" s="20"/>
      <c r="K164" s="20" t="s">
        <v>294</v>
      </c>
      <c r="L164" s="20" t="s">
        <v>464</v>
      </c>
      <c r="M164" s="18" t="s">
        <v>295</v>
      </c>
      <c r="N164" s="6" t="s">
        <v>19</v>
      </c>
      <c r="O164" s="6"/>
      <c r="P164" s="6"/>
      <c r="Q164" s="6"/>
      <c r="R164" s="11"/>
      <c r="S164" s="11"/>
      <c r="T164" s="20"/>
      <c r="U164" s="82"/>
      <c r="V164" s="20"/>
      <c r="W164" s="78"/>
      <c r="X164" s="62"/>
      <c r="Y164" s="6" t="s">
        <v>28</v>
      </c>
      <c r="Z164" s="28">
        <v>1</v>
      </c>
      <c r="AA164" s="24"/>
      <c r="AB164" s="24"/>
      <c r="AE164" s="74" t="b">
        <f>IF(AND(O164=DATA!$D$40),DATA!$D$41,IF(AND(O164=DATA!$C$40),DATA!$C$41))</f>
        <v>0</v>
      </c>
      <c r="AF164" s="74" t="b">
        <f>IF(AND(P164=DATA!$D$40),DATA!$D$42,IF(AND(P164=DATA!$C$40),DATA!$C$42))</f>
        <v>0</v>
      </c>
      <c r="AG164" s="74" t="b">
        <f>IF(AND(Q164=DATA!$D$40),DATA!$D$43,IF(AND(Q164=DATA!$C$40),DATA!$C$43))</f>
        <v>0</v>
      </c>
      <c r="AH164" s="75" t="b">
        <f>IF(AND(R164=DATA!$D$40),DATA!$D$44,IF(AND(R164=DATA!$C$40),DATA!$C$44))</f>
        <v>0</v>
      </c>
      <c r="AI164" s="76">
        <f ca="1">IF(AND(DATEDIF(U164,TODAY(),"D")&lt;365*3),DATA!$D$46,IF(AND(365*3&lt;=DATEDIF(U164,TODAY(),"D"), DATEDIF(U164,TODAY(),"D")&lt;365*5),DATA!$D$47,IF(AND(365*5&lt;=DATEDIF(U164,TODAY(),"D"), DATEDIF(U164,TODAY(),"D")&lt;365*10),DATA!$D$48,IF(AND(365*10&lt;DATEDIF(U164,TODAY(),"D")),DATA!$D$49))))</f>
        <v>0</v>
      </c>
      <c r="AJ164" s="76">
        <f>_xlfn.IFNA(VLOOKUP(W164,DATA!$F$40:$G$85,2,0),10)</f>
        <v>10</v>
      </c>
      <c r="AK164" s="77">
        <f t="shared" ca="1" si="5"/>
        <v>10</v>
      </c>
      <c r="AL164" s="75" t="b">
        <f>IF(AND(S164=DATA!$D$40),DATA!$D$44/8,IF(AND(S164=DATA!$C$40),DATA!$C$44/8))</f>
        <v>0</v>
      </c>
      <c r="AM164" s="75" t="b">
        <f>IF(AND(T164=DATA!$D$40),DATA!$D$44/8,IF(AND(T164=DATA!$C$40),DATA!$C$44/8))</f>
        <v>0</v>
      </c>
      <c r="AN164" s="77">
        <f t="shared" ca="1" si="4"/>
        <v>10</v>
      </c>
      <c r="AO164" s="78" t="str">
        <f ca="1">IF(AND(AN164&gt;=DATA!$C$55),"A",IF(AND(DATA!$C$55&gt;AN164,AN164&gt;=DATA!$C$56),"B",IF(AND(DATA!$C$56&gt;AN164,AN164&gt;=DATA!$C$57),"C",IF(AND(AN164&lt;DATA!$C$57),"D"))))</f>
        <v>D</v>
      </c>
    </row>
    <row r="165" spans="1:41" x14ac:dyDescent="0.15">
      <c r="A165" s="20" t="s">
        <v>565</v>
      </c>
      <c r="B165" s="4" t="s">
        <v>472</v>
      </c>
      <c r="C165" s="18" t="s">
        <v>483</v>
      </c>
      <c r="D165" s="18" t="s">
        <v>474</v>
      </c>
      <c r="E165" s="18"/>
      <c r="F165" s="18"/>
      <c r="G165" s="18"/>
      <c r="H165" s="20" t="s">
        <v>313</v>
      </c>
      <c r="I165" s="20"/>
      <c r="J165" s="20"/>
      <c r="K165" s="20" t="s">
        <v>294</v>
      </c>
      <c r="L165" s="20" t="s">
        <v>464</v>
      </c>
      <c r="M165" s="18" t="s">
        <v>295</v>
      </c>
      <c r="N165" s="6" t="s">
        <v>19</v>
      </c>
      <c r="O165" s="6"/>
      <c r="P165" s="6"/>
      <c r="Q165" s="6"/>
      <c r="R165" s="11"/>
      <c r="S165" s="11"/>
      <c r="T165" s="20"/>
      <c r="U165" s="82"/>
      <c r="V165" s="20"/>
      <c r="W165" s="78"/>
      <c r="X165" s="62"/>
      <c r="Y165" s="6" t="s">
        <v>28</v>
      </c>
      <c r="Z165" s="28">
        <v>12</v>
      </c>
      <c r="AA165" s="24"/>
      <c r="AB165" s="24"/>
      <c r="AE165" s="74" t="b">
        <f>IF(AND(O165=DATA!$D$40),DATA!$D$41,IF(AND(O165=DATA!$C$40),DATA!$C$41))</f>
        <v>0</v>
      </c>
      <c r="AF165" s="74" t="b">
        <f>IF(AND(P165=DATA!$D$40),DATA!$D$42,IF(AND(P165=DATA!$C$40),DATA!$C$42))</f>
        <v>0</v>
      </c>
      <c r="AG165" s="74" t="b">
        <f>IF(AND(Q165=DATA!$D$40),DATA!$D$43,IF(AND(Q165=DATA!$C$40),DATA!$C$43))</f>
        <v>0</v>
      </c>
      <c r="AH165" s="75" t="b">
        <f>IF(AND(R165=DATA!$D$40),DATA!$D$44,IF(AND(R165=DATA!$C$40),DATA!$C$44))</f>
        <v>0</v>
      </c>
      <c r="AI165" s="76">
        <f ca="1">IF(AND(DATEDIF(U165,TODAY(),"D")&lt;365*3),DATA!$D$46,IF(AND(365*3&lt;=DATEDIF(U165,TODAY(),"D"), DATEDIF(U165,TODAY(),"D")&lt;365*5),DATA!$D$47,IF(AND(365*5&lt;=DATEDIF(U165,TODAY(),"D"), DATEDIF(U165,TODAY(),"D")&lt;365*10),DATA!$D$48,IF(AND(365*10&lt;DATEDIF(U165,TODAY(),"D")),DATA!$D$49))))</f>
        <v>0</v>
      </c>
      <c r="AJ165" s="76">
        <f>_xlfn.IFNA(VLOOKUP(W165,DATA!$F$40:$G$85,2,0),10)</f>
        <v>10</v>
      </c>
      <c r="AK165" s="77">
        <f t="shared" ca="1" si="5"/>
        <v>10</v>
      </c>
      <c r="AL165" s="75" t="b">
        <f>IF(AND(S165=DATA!$D$40),DATA!$D$44/8,IF(AND(S165=DATA!$C$40),DATA!$C$44/8))</f>
        <v>0</v>
      </c>
      <c r="AM165" s="75" t="b">
        <f>IF(AND(T165=DATA!$D$40),DATA!$D$44/8,IF(AND(T165=DATA!$C$40),DATA!$C$44/8))</f>
        <v>0</v>
      </c>
      <c r="AN165" s="77">
        <f t="shared" ca="1" si="4"/>
        <v>10</v>
      </c>
      <c r="AO165" s="78" t="str">
        <f ca="1">IF(AND(AN165&gt;=DATA!$C$55),"A",IF(AND(DATA!$C$55&gt;AN165,AN165&gt;=DATA!$C$56),"B",IF(AND(DATA!$C$56&gt;AN165,AN165&gt;=DATA!$C$57),"C",IF(AND(AN165&lt;DATA!$C$57),"D"))))</f>
        <v>D</v>
      </c>
    </row>
    <row r="166" spans="1:41" x14ac:dyDescent="0.15">
      <c r="A166" s="20" t="s">
        <v>565</v>
      </c>
      <c r="B166" s="4" t="s">
        <v>472</v>
      </c>
      <c r="C166" s="18" t="s">
        <v>483</v>
      </c>
      <c r="D166" s="18" t="s">
        <v>474</v>
      </c>
      <c r="E166" s="18"/>
      <c r="F166" s="18"/>
      <c r="G166" s="18"/>
      <c r="H166" s="20" t="s">
        <v>313</v>
      </c>
      <c r="I166" s="20"/>
      <c r="J166" s="20"/>
      <c r="K166" s="20" t="s">
        <v>303</v>
      </c>
      <c r="L166" s="20" t="s">
        <v>464</v>
      </c>
      <c r="M166" s="18" t="s">
        <v>295</v>
      </c>
      <c r="N166" s="6" t="s">
        <v>19</v>
      </c>
      <c r="O166" s="6"/>
      <c r="P166" s="6"/>
      <c r="Q166" s="6"/>
      <c r="R166" s="11"/>
      <c r="S166" s="11"/>
      <c r="T166" s="20"/>
      <c r="U166" s="82"/>
      <c r="V166" s="20"/>
      <c r="W166" s="78"/>
      <c r="X166" s="62"/>
      <c r="Y166" s="6" t="s">
        <v>28</v>
      </c>
      <c r="Z166" s="28">
        <v>9</v>
      </c>
      <c r="AA166" s="24"/>
      <c r="AB166" s="24"/>
      <c r="AE166" s="74" t="b">
        <f>IF(AND(O166=DATA!$D$40),DATA!$D$41,IF(AND(O166=DATA!$C$40),DATA!$C$41))</f>
        <v>0</v>
      </c>
      <c r="AF166" s="74" t="b">
        <f>IF(AND(P166=DATA!$D$40),DATA!$D$42,IF(AND(P166=DATA!$C$40),DATA!$C$42))</f>
        <v>0</v>
      </c>
      <c r="AG166" s="74" t="b">
        <f>IF(AND(Q166=DATA!$D$40),DATA!$D$43,IF(AND(Q166=DATA!$C$40),DATA!$C$43))</f>
        <v>0</v>
      </c>
      <c r="AH166" s="75" t="b">
        <f>IF(AND(R166=DATA!$D$40),DATA!$D$44,IF(AND(R166=DATA!$C$40),DATA!$C$44))</f>
        <v>0</v>
      </c>
      <c r="AI166" s="76">
        <f ca="1">IF(AND(DATEDIF(U166,TODAY(),"D")&lt;365*3),DATA!$D$46,IF(AND(365*3&lt;=DATEDIF(U166,TODAY(),"D"), DATEDIF(U166,TODAY(),"D")&lt;365*5),DATA!$D$47,IF(AND(365*5&lt;=DATEDIF(U166,TODAY(),"D"), DATEDIF(U166,TODAY(),"D")&lt;365*10),DATA!$D$48,IF(AND(365*10&lt;DATEDIF(U166,TODAY(),"D")),DATA!$D$49))))</f>
        <v>0</v>
      </c>
      <c r="AJ166" s="76">
        <f>_xlfn.IFNA(VLOOKUP(W166,DATA!$F$40:$G$85,2,0),10)</f>
        <v>10</v>
      </c>
      <c r="AK166" s="77">
        <f t="shared" ca="1" si="5"/>
        <v>10</v>
      </c>
      <c r="AL166" s="75" t="b">
        <f>IF(AND(S166=DATA!$D$40),DATA!$D$44/8,IF(AND(S166=DATA!$C$40),DATA!$C$44/8))</f>
        <v>0</v>
      </c>
      <c r="AM166" s="75" t="b">
        <f>IF(AND(T166=DATA!$D$40),DATA!$D$44/8,IF(AND(T166=DATA!$C$40),DATA!$C$44/8))</f>
        <v>0</v>
      </c>
      <c r="AN166" s="77">
        <f t="shared" ca="1" si="4"/>
        <v>10</v>
      </c>
      <c r="AO166" s="78" t="str">
        <f ca="1">IF(AND(AN166&gt;=DATA!$C$55),"A",IF(AND(DATA!$C$55&gt;AN166,AN166&gt;=DATA!$C$56),"B",IF(AND(DATA!$C$56&gt;AN166,AN166&gt;=DATA!$C$57),"C",IF(AND(AN166&lt;DATA!$C$57),"D"))))</f>
        <v>D</v>
      </c>
    </row>
    <row r="167" spans="1:41" x14ac:dyDescent="0.15">
      <c r="A167" s="20" t="s">
        <v>565</v>
      </c>
      <c r="B167" s="4" t="s">
        <v>472</v>
      </c>
      <c r="C167" s="18" t="s">
        <v>483</v>
      </c>
      <c r="D167" s="18" t="s">
        <v>474</v>
      </c>
      <c r="E167" s="18"/>
      <c r="F167" s="18"/>
      <c r="G167" s="18"/>
      <c r="H167" s="20" t="s">
        <v>313</v>
      </c>
      <c r="I167" s="20"/>
      <c r="J167" s="20"/>
      <c r="K167" s="20" t="s">
        <v>303</v>
      </c>
      <c r="L167" s="20" t="s">
        <v>464</v>
      </c>
      <c r="M167" s="18" t="s">
        <v>295</v>
      </c>
      <c r="N167" s="6" t="s">
        <v>19</v>
      </c>
      <c r="O167" s="6"/>
      <c r="P167" s="6"/>
      <c r="Q167" s="6"/>
      <c r="R167" s="11"/>
      <c r="S167" s="11"/>
      <c r="T167" s="20"/>
      <c r="U167" s="82"/>
      <c r="V167" s="20"/>
      <c r="W167" s="78"/>
      <c r="X167" s="62"/>
      <c r="Y167" s="6" t="s">
        <v>28</v>
      </c>
      <c r="Z167" s="28">
        <v>34</v>
      </c>
      <c r="AA167" s="24"/>
      <c r="AB167" s="24"/>
      <c r="AE167" s="74" t="b">
        <f>IF(AND(O167=DATA!$D$40),DATA!$D$41,IF(AND(O167=DATA!$C$40),DATA!$C$41))</f>
        <v>0</v>
      </c>
      <c r="AF167" s="74" t="b">
        <f>IF(AND(P167=DATA!$D$40),DATA!$D$42,IF(AND(P167=DATA!$C$40),DATA!$C$42))</f>
        <v>0</v>
      </c>
      <c r="AG167" s="74" t="b">
        <f>IF(AND(Q167=DATA!$D$40),DATA!$D$43,IF(AND(Q167=DATA!$C$40),DATA!$C$43))</f>
        <v>0</v>
      </c>
      <c r="AH167" s="75" t="b">
        <f>IF(AND(R167=DATA!$D$40),DATA!$D$44,IF(AND(R167=DATA!$C$40),DATA!$C$44))</f>
        <v>0</v>
      </c>
      <c r="AI167" s="76">
        <f ca="1">IF(AND(DATEDIF(U167,TODAY(),"D")&lt;365*3),DATA!$D$46,IF(AND(365*3&lt;=DATEDIF(U167,TODAY(),"D"), DATEDIF(U167,TODAY(),"D")&lt;365*5),DATA!$D$47,IF(AND(365*5&lt;=DATEDIF(U167,TODAY(),"D"), DATEDIF(U167,TODAY(),"D")&lt;365*10),DATA!$D$48,IF(AND(365*10&lt;DATEDIF(U167,TODAY(),"D")),DATA!$D$49))))</f>
        <v>0</v>
      </c>
      <c r="AJ167" s="76">
        <f>_xlfn.IFNA(VLOOKUP(W167,DATA!$F$40:$G$85,2,0),10)</f>
        <v>10</v>
      </c>
      <c r="AK167" s="77">
        <f t="shared" ca="1" si="5"/>
        <v>10</v>
      </c>
      <c r="AL167" s="75" t="b">
        <f>IF(AND(S167=DATA!$D$40),DATA!$D$44/8,IF(AND(S167=DATA!$C$40),DATA!$C$44/8))</f>
        <v>0</v>
      </c>
      <c r="AM167" s="75" t="b">
        <f>IF(AND(T167=DATA!$D$40),DATA!$D$44/8,IF(AND(T167=DATA!$C$40),DATA!$C$44/8))</f>
        <v>0</v>
      </c>
      <c r="AN167" s="77">
        <f t="shared" ca="1" si="4"/>
        <v>10</v>
      </c>
      <c r="AO167" s="78" t="str">
        <f ca="1">IF(AND(AN167&gt;=DATA!$C$55),"A",IF(AND(DATA!$C$55&gt;AN167,AN167&gt;=DATA!$C$56),"B",IF(AND(DATA!$C$56&gt;AN167,AN167&gt;=DATA!$C$57),"C",IF(AND(AN167&lt;DATA!$C$57),"D"))))</f>
        <v>D</v>
      </c>
    </row>
    <row r="168" spans="1:41" x14ac:dyDescent="0.15">
      <c r="A168" s="20" t="s">
        <v>564</v>
      </c>
      <c r="B168" s="4" t="s">
        <v>472</v>
      </c>
      <c r="C168" s="18" t="s">
        <v>483</v>
      </c>
      <c r="D168" s="18" t="s">
        <v>474</v>
      </c>
      <c r="E168" s="18"/>
      <c r="F168" s="18"/>
      <c r="G168" s="18"/>
      <c r="H168" s="20" t="s">
        <v>313</v>
      </c>
      <c r="I168" s="20"/>
      <c r="J168" s="20"/>
      <c r="K168" s="20" t="s">
        <v>290</v>
      </c>
      <c r="L168" s="20" t="s">
        <v>464</v>
      </c>
      <c r="M168" s="18" t="s">
        <v>295</v>
      </c>
      <c r="N168" s="6" t="s">
        <v>19</v>
      </c>
      <c r="O168" s="6"/>
      <c r="P168" s="6"/>
      <c r="Q168" s="6"/>
      <c r="R168" s="11"/>
      <c r="S168" s="11"/>
      <c r="T168" s="20"/>
      <c r="U168" s="82"/>
      <c r="V168" s="20"/>
      <c r="W168" s="78"/>
      <c r="X168" s="62"/>
      <c r="Y168" s="6" t="s">
        <v>28</v>
      </c>
      <c r="Z168" s="28">
        <v>7</v>
      </c>
      <c r="AA168" s="24"/>
      <c r="AB168" s="24"/>
      <c r="AE168" s="74" t="b">
        <f>IF(AND(O168=DATA!$D$40),DATA!$D$41,IF(AND(O168=DATA!$C$40),DATA!$C$41))</f>
        <v>0</v>
      </c>
      <c r="AF168" s="74" t="b">
        <f>IF(AND(P168=DATA!$D$40),DATA!$D$42,IF(AND(P168=DATA!$C$40),DATA!$C$42))</f>
        <v>0</v>
      </c>
      <c r="AG168" s="74" t="b">
        <f>IF(AND(Q168=DATA!$D$40),DATA!$D$43,IF(AND(Q168=DATA!$C$40),DATA!$C$43))</f>
        <v>0</v>
      </c>
      <c r="AH168" s="75" t="b">
        <f>IF(AND(R168=DATA!$D$40),DATA!$D$44,IF(AND(R168=DATA!$C$40),DATA!$C$44))</f>
        <v>0</v>
      </c>
      <c r="AI168" s="76">
        <f ca="1">IF(AND(DATEDIF(U168,TODAY(),"D")&lt;365*3),DATA!$D$46,IF(AND(365*3&lt;=DATEDIF(U168,TODAY(),"D"), DATEDIF(U168,TODAY(),"D")&lt;365*5),DATA!$D$47,IF(AND(365*5&lt;=DATEDIF(U168,TODAY(),"D"), DATEDIF(U168,TODAY(),"D")&lt;365*10),DATA!$D$48,IF(AND(365*10&lt;DATEDIF(U168,TODAY(),"D")),DATA!$D$49))))</f>
        <v>0</v>
      </c>
      <c r="AJ168" s="76">
        <f>_xlfn.IFNA(VLOOKUP(W168,DATA!$F$40:$G$85,2,0),10)</f>
        <v>10</v>
      </c>
      <c r="AK168" s="77">
        <f t="shared" ca="1" si="5"/>
        <v>10</v>
      </c>
      <c r="AL168" s="75" t="b">
        <f>IF(AND(S168=DATA!$D$40),DATA!$D$44/8,IF(AND(S168=DATA!$C$40),DATA!$C$44/8))</f>
        <v>0</v>
      </c>
      <c r="AM168" s="75" t="b">
        <f>IF(AND(T168=DATA!$D$40),DATA!$D$44/8,IF(AND(T168=DATA!$C$40),DATA!$C$44/8))</f>
        <v>0</v>
      </c>
      <c r="AN168" s="77">
        <f t="shared" ca="1" si="4"/>
        <v>10</v>
      </c>
      <c r="AO168" s="78" t="str">
        <f ca="1">IF(AND(AN168&gt;=DATA!$C$55),"A",IF(AND(DATA!$C$55&gt;AN168,AN168&gt;=DATA!$C$56),"B",IF(AND(DATA!$C$56&gt;AN168,AN168&gt;=DATA!$C$57),"C",IF(AND(AN168&lt;DATA!$C$57),"D"))))</f>
        <v>D</v>
      </c>
    </row>
    <row r="169" spans="1:41" x14ac:dyDescent="0.15">
      <c r="A169" s="20" t="s">
        <v>565</v>
      </c>
      <c r="B169" s="4" t="s">
        <v>472</v>
      </c>
      <c r="C169" s="18" t="s">
        <v>483</v>
      </c>
      <c r="D169" s="18" t="s">
        <v>474</v>
      </c>
      <c r="E169" s="18"/>
      <c r="F169" s="18"/>
      <c r="G169" s="18"/>
      <c r="H169" s="20" t="s">
        <v>313</v>
      </c>
      <c r="I169" s="20"/>
      <c r="J169" s="20"/>
      <c r="K169" s="20" t="s">
        <v>301</v>
      </c>
      <c r="L169" s="20" t="s">
        <v>464</v>
      </c>
      <c r="M169" s="18" t="s">
        <v>453</v>
      </c>
      <c r="N169" s="6" t="s">
        <v>19</v>
      </c>
      <c r="O169" s="6"/>
      <c r="P169" s="6"/>
      <c r="Q169" s="6"/>
      <c r="R169" s="11"/>
      <c r="S169" s="11"/>
      <c r="T169" s="20"/>
      <c r="U169" s="82"/>
      <c r="V169" s="20"/>
      <c r="W169" s="78"/>
      <c r="X169" s="62"/>
      <c r="Y169" s="6" t="s">
        <v>28</v>
      </c>
      <c r="Z169" s="28">
        <v>12</v>
      </c>
      <c r="AA169" s="24"/>
      <c r="AB169" s="24"/>
      <c r="AE169" s="74" t="b">
        <f>IF(AND(O169=DATA!$D$40),DATA!$D$41,IF(AND(O169=DATA!$C$40),DATA!$C$41))</f>
        <v>0</v>
      </c>
      <c r="AF169" s="74" t="b">
        <f>IF(AND(P169=DATA!$D$40),DATA!$D$42,IF(AND(P169=DATA!$C$40),DATA!$C$42))</f>
        <v>0</v>
      </c>
      <c r="AG169" s="74" t="b">
        <f>IF(AND(Q169=DATA!$D$40),DATA!$D$43,IF(AND(Q169=DATA!$C$40),DATA!$C$43))</f>
        <v>0</v>
      </c>
      <c r="AH169" s="75" t="b">
        <f>IF(AND(R169=DATA!$D$40),DATA!$D$44,IF(AND(R169=DATA!$C$40),DATA!$C$44))</f>
        <v>0</v>
      </c>
      <c r="AI169" s="76">
        <f ca="1">IF(AND(DATEDIF(U169,TODAY(),"D")&lt;365*3),DATA!$D$46,IF(AND(365*3&lt;=DATEDIF(U169,TODAY(),"D"), DATEDIF(U169,TODAY(),"D")&lt;365*5),DATA!$D$47,IF(AND(365*5&lt;=DATEDIF(U169,TODAY(),"D"), DATEDIF(U169,TODAY(),"D")&lt;365*10),DATA!$D$48,IF(AND(365*10&lt;DATEDIF(U169,TODAY(),"D")),DATA!$D$49))))</f>
        <v>0</v>
      </c>
      <c r="AJ169" s="76">
        <f>_xlfn.IFNA(VLOOKUP(W169,DATA!$F$40:$G$85,2,0),10)</f>
        <v>10</v>
      </c>
      <c r="AK169" s="77">
        <f t="shared" ca="1" si="5"/>
        <v>10</v>
      </c>
      <c r="AL169" s="75" t="b">
        <f>IF(AND(S169=DATA!$D$40),DATA!$D$44/8,IF(AND(S169=DATA!$C$40),DATA!$C$44/8))</f>
        <v>0</v>
      </c>
      <c r="AM169" s="75" t="b">
        <f>IF(AND(T169=DATA!$D$40),DATA!$D$44/8,IF(AND(T169=DATA!$C$40),DATA!$C$44/8))</f>
        <v>0</v>
      </c>
      <c r="AN169" s="77">
        <f t="shared" ca="1" si="4"/>
        <v>10</v>
      </c>
      <c r="AO169" s="78" t="str">
        <f ca="1">IF(AND(AN169&gt;=DATA!$C$55),"A",IF(AND(DATA!$C$55&gt;AN169,AN169&gt;=DATA!$C$56),"B",IF(AND(DATA!$C$56&gt;AN169,AN169&gt;=DATA!$C$57),"C",IF(AND(AN169&lt;DATA!$C$57),"D"))))</f>
        <v>D</v>
      </c>
    </row>
    <row r="170" spans="1:41" x14ac:dyDescent="0.15">
      <c r="A170" s="20" t="s">
        <v>564</v>
      </c>
      <c r="B170" s="4" t="s">
        <v>472</v>
      </c>
      <c r="C170" s="18" t="s">
        <v>483</v>
      </c>
      <c r="D170" s="18" t="s">
        <v>474</v>
      </c>
      <c r="E170" s="18"/>
      <c r="F170" s="18"/>
      <c r="G170" s="18"/>
      <c r="H170" s="20" t="s">
        <v>313</v>
      </c>
      <c r="I170" s="20"/>
      <c r="J170" s="20"/>
      <c r="K170" s="20" t="s">
        <v>301</v>
      </c>
      <c r="L170" s="20" t="s">
        <v>464</v>
      </c>
      <c r="M170" s="18" t="s">
        <v>295</v>
      </c>
      <c r="N170" s="6" t="s">
        <v>19</v>
      </c>
      <c r="O170" s="6"/>
      <c r="P170" s="6"/>
      <c r="Q170" s="6"/>
      <c r="R170" s="11"/>
      <c r="S170" s="11"/>
      <c r="T170" s="20"/>
      <c r="U170" s="82"/>
      <c r="V170" s="20"/>
      <c r="W170" s="78"/>
      <c r="X170" s="62"/>
      <c r="Y170" s="6" t="s">
        <v>28</v>
      </c>
      <c r="Z170" s="28">
        <v>1</v>
      </c>
      <c r="AA170" s="24"/>
      <c r="AB170" s="24"/>
      <c r="AE170" s="74" t="b">
        <f>IF(AND(O170=DATA!$D$40),DATA!$D$41,IF(AND(O170=DATA!$C$40),DATA!$C$41))</f>
        <v>0</v>
      </c>
      <c r="AF170" s="74" t="b">
        <f>IF(AND(P170=DATA!$D$40),DATA!$D$42,IF(AND(P170=DATA!$C$40),DATA!$C$42))</f>
        <v>0</v>
      </c>
      <c r="AG170" s="74" t="b">
        <f>IF(AND(Q170=DATA!$D$40),DATA!$D$43,IF(AND(Q170=DATA!$C$40),DATA!$C$43))</f>
        <v>0</v>
      </c>
      <c r="AH170" s="75" t="b">
        <f>IF(AND(R170=DATA!$D$40),DATA!$D$44,IF(AND(R170=DATA!$C$40),DATA!$C$44))</f>
        <v>0</v>
      </c>
      <c r="AI170" s="76">
        <f ca="1">IF(AND(DATEDIF(U170,TODAY(),"D")&lt;365*3),DATA!$D$46,IF(AND(365*3&lt;=DATEDIF(U170,TODAY(),"D"), DATEDIF(U170,TODAY(),"D")&lt;365*5),DATA!$D$47,IF(AND(365*5&lt;=DATEDIF(U170,TODAY(),"D"), DATEDIF(U170,TODAY(),"D")&lt;365*10),DATA!$D$48,IF(AND(365*10&lt;DATEDIF(U170,TODAY(),"D")),DATA!$D$49))))</f>
        <v>0</v>
      </c>
      <c r="AJ170" s="76">
        <f>_xlfn.IFNA(VLOOKUP(W170,DATA!$F$40:$G$85,2,0),10)</f>
        <v>10</v>
      </c>
      <c r="AK170" s="77">
        <f t="shared" ca="1" si="5"/>
        <v>10</v>
      </c>
      <c r="AL170" s="75" t="b">
        <f>IF(AND(S170=DATA!$D$40),DATA!$D$44/8,IF(AND(S170=DATA!$C$40),DATA!$C$44/8))</f>
        <v>0</v>
      </c>
      <c r="AM170" s="75" t="b">
        <f>IF(AND(T170=DATA!$D$40),DATA!$D$44/8,IF(AND(T170=DATA!$C$40),DATA!$C$44/8))</f>
        <v>0</v>
      </c>
      <c r="AN170" s="77">
        <f t="shared" ca="1" si="4"/>
        <v>10</v>
      </c>
      <c r="AO170" s="78" t="str">
        <f ca="1">IF(AND(AN170&gt;=DATA!$C$55),"A",IF(AND(DATA!$C$55&gt;AN170,AN170&gt;=DATA!$C$56),"B",IF(AND(DATA!$C$56&gt;AN170,AN170&gt;=DATA!$C$57),"C",IF(AND(AN170&lt;DATA!$C$57),"D"))))</f>
        <v>D</v>
      </c>
    </row>
    <row r="171" spans="1:41" x14ac:dyDescent="0.15">
      <c r="A171" s="20" t="s">
        <v>565</v>
      </c>
      <c r="B171" s="4" t="s">
        <v>472</v>
      </c>
      <c r="C171" s="18" t="s">
        <v>483</v>
      </c>
      <c r="D171" s="18" t="s">
        <v>474</v>
      </c>
      <c r="E171" s="18"/>
      <c r="F171" s="18"/>
      <c r="G171" s="18"/>
      <c r="H171" s="20" t="s">
        <v>313</v>
      </c>
      <c r="I171" s="20"/>
      <c r="J171" s="20"/>
      <c r="K171" s="20" t="s">
        <v>301</v>
      </c>
      <c r="L171" s="20" t="s">
        <v>464</v>
      </c>
      <c r="M171" s="18" t="s">
        <v>295</v>
      </c>
      <c r="N171" s="6" t="s">
        <v>19</v>
      </c>
      <c r="O171" s="6"/>
      <c r="P171" s="6"/>
      <c r="Q171" s="6"/>
      <c r="R171" s="11"/>
      <c r="S171" s="11"/>
      <c r="T171" s="20"/>
      <c r="U171" s="82"/>
      <c r="V171" s="20"/>
      <c r="W171" s="78"/>
      <c r="X171" s="62"/>
      <c r="Y171" s="6" t="s">
        <v>28</v>
      </c>
      <c r="Z171" s="28">
        <v>5</v>
      </c>
      <c r="AA171" s="24"/>
      <c r="AB171" s="24"/>
      <c r="AE171" s="74" t="b">
        <f>IF(AND(O171=DATA!$D$40),DATA!$D$41,IF(AND(O171=DATA!$C$40),DATA!$C$41))</f>
        <v>0</v>
      </c>
      <c r="AF171" s="74" t="b">
        <f>IF(AND(P171=DATA!$D$40),DATA!$D$42,IF(AND(P171=DATA!$C$40),DATA!$C$42))</f>
        <v>0</v>
      </c>
      <c r="AG171" s="74" t="b">
        <f>IF(AND(Q171=DATA!$D$40),DATA!$D$43,IF(AND(Q171=DATA!$C$40),DATA!$C$43))</f>
        <v>0</v>
      </c>
      <c r="AH171" s="75" t="b">
        <f>IF(AND(R171=DATA!$D$40),DATA!$D$44,IF(AND(R171=DATA!$C$40),DATA!$C$44))</f>
        <v>0</v>
      </c>
      <c r="AI171" s="76">
        <f ca="1">IF(AND(DATEDIF(U171,TODAY(),"D")&lt;365*3),DATA!$D$46,IF(AND(365*3&lt;=DATEDIF(U171,TODAY(),"D"), DATEDIF(U171,TODAY(),"D")&lt;365*5),DATA!$D$47,IF(AND(365*5&lt;=DATEDIF(U171,TODAY(),"D"), DATEDIF(U171,TODAY(),"D")&lt;365*10),DATA!$D$48,IF(AND(365*10&lt;DATEDIF(U171,TODAY(),"D")),DATA!$D$49))))</f>
        <v>0</v>
      </c>
      <c r="AJ171" s="76">
        <f>_xlfn.IFNA(VLOOKUP(W171,DATA!$F$40:$G$85,2,0),10)</f>
        <v>10</v>
      </c>
      <c r="AK171" s="77">
        <f t="shared" ca="1" si="5"/>
        <v>10</v>
      </c>
      <c r="AL171" s="75" t="b">
        <f>IF(AND(S171=DATA!$D$40),DATA!$D$44/8,IF(AND(S171=DATA!$C$40),DATA!$C$44/8))</f>
        <v>0</v>
      </c>
      <c r="AM171" s="75" t="b">
        <f>IF(AND(T171=DATA!$D$40),DATA!$D$44/8,IF(AND(T171=DATA!$C$40),DATA!$C$44/8))</f>
        <v>0</v>
      </c>
      <c r="AN171" s="77">
        <f t="shared" ca="1" si="4"/>
        <v>10</v>
      </c>
      <c r="AO171" s="78" t="str">
        <f ca="1">IF(AND(AN171&gt;=DATA!$C$55),"A",IF(AND(DATA!$C$55&gt;AN171,AN171&gt;=DATA!$C$56),"B",IF(AND(DATA!$C$56&gt;AN171,AN171&gt;=DATA!$C$57),"C",IF(AND(AN171&lt;DATA!$C$57),"D"))))</f>
        <v>D</v>
      </c>
    </row>
    <row r="172" spans="1:41" x14ac:dyDescent="0.15">
      <c r="A172" s="20" t="s">
        <v>565</v>
      </c>
      <c r="B172" s="4" t="s">
        <v>472</v>
      </c>
      <c r="C172" s="18" t="s">
        <v>483</v>
      </c>
      <c r="D172" s="18" t="s">
        <v>474</v>
      </c>
      <c r="E172" s="18"/>
      <c r="F172" s="18"/>
      <c r="G172" s="18"/>
      <c r="H172" s="20" t="s">
        <v>313</v>
      </c>
      <c r="I172" s="20"/>
      <c r="J172" s="20"/>
      <c r="K172" s="20" t="s">
        <v>301</v>
      </c>
      <c r="L172" s="20" t="s">
        <v>464</v>
      </c>
      <c r="M172" s="18" t="s">
        <v>295</v>
      </c>
      <c r="N172" s="6" t="s">
        <v>19</v>
      </c>
      <c r="O172" s="6"/>
      <c r="P172" s="6"/>
      <c r="Q172" s="6"/>
      <c r="R172" s="11"/>
      <c r="S172" s="11"/>
      <c r="T172" s="20"/>
      <c r="U172" s="82"/>
      <c r="V172" s="20"/>
      <c r="W172" s="78"/>
      <c r="X172" s="62"/>
      <c r="Y172" s="6" t="s">
        <v>28</v>
      </c>
      <c r="Z172" s="28">
        <v>36</v>
      </c>
      <c r="AA172" s="24"/>
      <c r="AB172" s="24"/>
      <c r="AE172" s="74" t="b">
        <f>IF(AND(O172=DATA!$D$40),DATA!$D$41,IF(AND(O172=DATA!$C$40),DATA!$C$41))</f>
        <v>0</v>
      </c>
      <c r="AF172" s="74" t="b">
        <f>IF(AND(P172=DATA!$D$40),DATA!$D$42,IF(AND(P172=DATA!$C$40),DATA!$C$42))</f>
        <v>0</v>
      </c>
      <c r="AG172" s="74" t="b">
        <f>IF(AND(Q172=DATA!$D$40),DATA!$D$43,IF(AND(Q172=DATA!$C$40),DATA!$C$43))</f>
        <v>0</v>
      </c>
      <c r="AH172" s="75" t="b">
        <f>IF(AND(R172=DATA!$D$40),DATA!$D$44,IF(AND(R172=DATA!$C$40),DATA!$C$44))</f>
        <v>0</v>
      </c>
      <c r="AI172" s="76">
        <f ca="1">IF(AND(DATEDIF(U172,TODAY(),"D")&lt;365*3),DATA!$D$46,IF(AND(365*3&lt;=DATEDIF(U172,TODAY(),"D"), DATEDIF(U172,TODAY(),"D")&lt;365*5),DATA!$D$47,IF(AND(365*5&lt;=DATEDIF(U172,TODAY(),"D"), DATEDIF(U172,TODAY(),"D")&lt;365*10),DATA!$D$48,IF(AND(365*10&lt;DATEDIF(U172,TODAY(),"D")),DATA!$D$49))))</f>
        <v>0</v>
      </c>
      <c r="AJ172" s="76">
        <f>_xlfn.IFNA(VLOOKUP(W172,DATA!$F$40:$G$85,2,0),10)</f>
        <v>10</v>
      </c>
      <c r="AK172" s="77">
        <f t="shared" ca="1" si="5"/>
        <v>10</v>
      </c>
      <c r="AL172" s="75" t="b">
        <f>IF(AND(S172=DATA!$D$40),DATA!$D$44/8,IF(AND(S172=DATA!$C$40),DATA!$C$44/8))</f>
        <v>0</v>
      </c>
      <c r="AM172" s="75" t="b">
        <f>IF(AND(T172=DATA!$D$40),DATA!$D$44/8,IF(AND(T172=DATA!$C$40),DATA!$C$44/8))</f>
        <v>0</v>
      </c>
      <c r="AN172" s="77">
        <f t="shared" ca="1" si="4"/>
        <v>10</v>
      </c>
      <c r="AO172" s="78" t="str">
        <f ca="1">IF(AND(AN172&gt;=DATA!$C$55),"A",IF(AND(DATA!$C$55&gt;AN172,AN172&gt;=DATA!$C$56),"B",IF(AND(DATA!$C$56&gt;AN172,AN172&gt;=DATA!$C$57),"C",IF(AND(AN172&lt;DATA!$C$57),"D"))))</f>
        <v>D</v>
      </c>
    </row>
    <row r="173" spans="1:41" x14ac:dyDescent="0.15">
      <c r="A173" s="20" t="s">
        <v>565</v>
      </c>
      <c r="B173" s="4" t="s">
        <v>472</v>
      </c>
      <c r="C173" s="18" t="s">
        <v>483</v>
      </c>
      <c r="D173" s="18" t="s">
        <v>474</v>
      </c>
      <c r="E173" s="18"/>
      <c r="F173" s="18"/>
      <c r="G173" s="18"/>
      <c r="H173" s="20" t="s">
        <v>313</v>
      </c>
      <c r="I173" s="20"/>
      <c r="J173" s="20"/>
      <c r="K173" s="20" t="s">
        <v>457</v>
      </c>
      <c r="L173" s="20" t="s">
        <v>476</v>
      </c>
      <c r="M173" s="18" t="s">
        <v>295</v>
      </c>
      <c r="N173" s="6" t="s">
        <v>19</v>
      </c>
      <c r="O173" s="6"/>
      <c r="P173" s="6"/>
      <c r="Q173" s="6"/>
      <c r="R173" s="11"/>
      <c r="S173" s="11"/>
      <c r="T173" s="20"/>
      <c r="U173" s="82"/>
      <c r="V173" s="20"/>
      <c r="W173" s="78"/>
      <c r="X173" s="62"/>
      <c r="Y173" s="6" t="s">
        <v>28</v>
      </c>
      <c r="Z173" s="28">
        <v>1</v>
      </c>
      <c r="AA173" s="24"/>
      <c r="AB173" s="24"/>
      <c r="AE173" s="74" t="b">
        <f>IF(AND(O173=DATA!$D$40),DATA!$D$41,IF(AND(O173=DATA!$C$40),DATA!$C$41))</f>
        <v>0</v>
      </c>
      <c r="AF173" s="74" t="b">
        <f>IF(AND(P173=DATA!$D$40),DATA!$D$42,IF(AND(P173=DATA!$C$40),DATA!$C$42))</f>
        <v>0</v>
      </c>
      <c r="AG173" s="74" t="b">
        <f>IF(AND(Q173=DATA!$D$40),DATA!$D$43,IF(AND(Q173=DATA!$C$40),DATA!$C$43))</f>
        <v>0</v>
      </c>
      <c r="AH173" s="75" t="b">
        <f>IF(AND(R173=DATA!$D$40),DATA!$D$44,IF(AND(R173=DATA!$C$40),DATA!$C$44))</f>
        <v>0</v>
      </c>
      <c r="AI173" s="76">
        <f ca="1">IF(AND(DATEDIF(U173,TODAY(),"D")&lt;365*3),DATA!$D$46,IF(AND(365*3&lt;=DATEDIF(U173,TODAY(),"D"), DATEDIF(U173,TODAY(),"D")&lt;365*5),DATA!$D$47,IF(AND(365*5&lt;=DATEDIF(U173,TODAY(),"D"), DATEDIF(U173,TODAY(),"D")&lt;365*10),DATA!$D$48,IF(AND(365*10&lt;DATEDIF(U173,TODAY(),"D")),DATA!$D$49))))</f>
        <v>0</v>
      </c>
      <c r="AJ173" s="76">
        <f>_xlfn.IFNA(VLOOKUP(W173,DATA!$F$40:$G$85,2,0),10)</f>
        <v>10</v>
      </c>
      <c r="AK173" s="77">
        <f t="shared" ca="1" si="5"/>
        <v>10</v>
      </c>
      <c r="AL173" s="75" t="b">
        <f>IF(AND(S173=DATA!$D$40),DATA!$D$44/8,IF(AND(S173=DATA!$C$40),DATA!$C$44/8))</f>
        <v>0</v>
      </c>
      <c r="AM173" s="75" t="b">
        <f>IF(AND(T173=DATA!$D$40),DATA!$D$44/8,IF(AND(T173=DATA!$C$40),DATA!$C$44/8))</f>
        <v>0</v>
      </c>
      <c r="AN173" s="77">
        <f t="shared" ca="1" si="4"/>
        <v>10</v>
      </c>
      <c r="AO173" s="78" t="str">
        <f ca="1">IF(AND(AN173&gt;=DATA!$C$55),"A",IF(AND(DATA!$C$55&gt;AN173,AN173&gt;=DATA!$C$56),"B",IF(AND(DATA!$C$56&gt;AN173,AN173&gt;=DATA!$C$57),"C",IF(AND(AN173&lt;DATA!$C$57),"D"))))</f>
        <v>D</v>
      </c>
    </row>
    <row r="174" spans="1:41" x14ac:dyDescent="0.15">
      <c r="A174" s="20" t="s">
        <v>564</v>
      </c>
      <c r="B174" s="4" t="s">
        <v>472</v>
      </c>
      <c r="C174" s="5" t="s">
        <v>483</v>
      </c>
      <c r="D174" s="18" t="s">
        <v>474</v>
      </c>
      <c r="E174" s="18"/>
      <c r="F174" s="18"/>
      <c r="G174" s="18"/>
      <c r="H174" s="6" t="s">
        <v>313</v>
      </c>
      <c r="I174" s="6"/>
      <c r="J174" s="6"/>
      <c r="K174" s="6" t="s">
        <v>294</v>
      </c>
      <c r="L174" s="6" t="s">
        <v>476</v>
      </c>
      <c r="M174" s="5" t="s">
        <v>288</v>
      </c>
      <c r="N174" s="6" t="s">
        <v>19</v>
      </c>
      <c r="O174" s="6"/>
      <c r="P174" s="6"/>
      <c r="Q174" s="6"/>
      <c r="R174" s="11"/>
      <c r="S174" s="11"/>
      <c r="T174" s="20"/>
      <c r="U174" s="82"/>
      <c r="V174" s="20"/>
      <c r="W174" s="78"/>
      <c r="X174" s="62"/>
      <c r="Y174" s="6" t="s">
        <v>28</v>
      </c>
      <c r="Z174" s="16">
        <v>10</v>
      </c>
      <c r="AA174" s="24"/>
      <c r="AB174" s="24"/>
      <c r="AE174" s="74" t="b">
        <f>IF(AND(O174=DATA!$D$40),DATA!$D$41,IF(AND(O174=DATA!$C$40),DATA!$C$41))</f>
        <v>0</v>
      </c>
      <c r="AF174" s="74" t="b">
        <f>IF(AND(P174=DATA!$D$40),DATA!$D$42,IF(AND(P174=DATA!$C$40),DATA!$C$42))</f>
        <v>0</v>
      </c>
      <c r="AG174" s="74" t="b">
        <f>IF(AND(Q174=DATA!$D$40),DATA!$D$43,IF(AND(Q174=DATA!$C$40),DATA!$C$43))</f>
        <v>0</v>
      </c>
      <c r="AH174" s="75" t="b">
        <f>IF(AND(R174=DATA!$D$40),DATA!$D$44,IF(AND(R174=DATA!$C$40),DATA!$C$44))</f>
        <v>0</v>
      </c>
      <c r="AI174" s="76">
        <f ca="1">IF(AND(DATEDIF(U174,TODAY(),"D")&lt;365*3),DATA!$D$46,IF(AND(365*3&lt;=DATEDIF(U174,TODAY(),"D"), DATEDIF(U174,TODAY(),"D")&lt;365*5),DATA!$D$47,IF(AND(365*5&lt;=DATEDIF(U174,TODAY(),"D"), DATEDIF(U174,TODAY(),"D")&lt;365*10),DATA!$D$48,IF(AND(365*10&lt;DATEDIF(U174,TODAY(),"D")),DATA!$D$49))))</f>
        <v>0</v>
      </c>
      <c r="AJ174" s="76">
        <f>_xlfn.IFNA(VLOOKUP(W174,DATA!$F$40:$G$85,2,0),10)</f>
        <v>10</v>
      </c>
      <c r="AK174" s="77">
        <f t="shared" ca="1" si="5"/>
        <v>10</v>
      </c>
      <c r="AL174" s="75" t="b">
        <f>IF(AND(S174=DATA!$D$40),DATA!$D$44/8,IF(AND(S174=DATA!$C$40),DATA!$C$44/8))</f>
        <v>0</v>
      </c>
      <c r="AM174" s="75" t="b">
        <f>IF(AND(T174=DATA!$D$40),DATA!$D$44/8,IF(AND(T174=DATA!$C$40),DATA!$C$44/8))</f>
        <v>0</v>
      </c>
      <c r="AN174" s="77">
        <f t="shared" ca="1" si="4"/>
        <v>10</v>
      </c>
      <c r="AO174" s="78" t="str">
        <f ca="1">IF(AND(AN174&gt;=DATA!$C$55),"A",IF(AND(DATA!$C$55&gt;AN174,AN174&gt;=DATA!$C$56),"B",IF(AND(DATA!$C$56&gt;AN174,AN174&gt;=DATA!$C$57),"C",IF(AND(AN174&lt;DATA!$C$57),"D"))))</f>
        <v>D</v>
      </c>
    </row>
    <row r="175" spans="1:41" x14ac:dyDescent="0.15">
      <c r="A175" s="20" t="s">
        <v>564</v>
      </c>
      <c r="B175" s="4" t="s">
        <v>472</v>
      </c>
      <c r="C175" s="18" t="s">
        <v>483</v>
      </c>
      <c r="D175" s="18" t="s">
        <v>474</v>
      </c>
      <c r="E175" s="18"/>
      <c r="F175" s="18"/>
      <c r="G175" s="18"/>
      <c r="H175" s="20" t="s">
        <v>313</v>
      </c>
      <c r="I175" s="20"/>
      <c r="J175" s="20"/>
      <c r="K175" s="20" t="s">
        <v>294</v>
      </c>
      <c r="L175" s="20" t="s">
        <v>476</v>
      </c>
      <c r="M175" s="18" t="s">
        <v>299</v>
      </c>
      <c r="N175" s="6" t="s">
        <v>19</v>
      </c>
      <c r="O175" s="6"/>
      <c r="P175" s="6"/>
      <c r="Q175" s="6"/>
      <c r="R175" s="11"/>
      <c r="S175" s="11"/>
      <c r="T175" s="20"/>
      <c r="U175" s="82"/>
      <c r="V175" s="20"/>
      <c r="W175" s="78"/>
      <c r="X175" s="62"/>
      <c r="Y175" s="6" t="s">
        <v>28</v>
      </c>
      <c r="Z175" s="28">
        <v>3</v>
      </c>
      <c r="AA175" s="24"/>
      <c r="AB175" s="24"/>
      <c r="AE175" s="74" t="b">
        <f>IF(AND(O175=DATA!$D$40),DATA!$D$41,IF(AND(O175=DATA!$C$40),DATA!$C$41))</f>
        <v>0</v>
      </c>
      <c r="AF175" s="74" t="b">
        <f>IF(AND(P175=DATA!$D$40),DATA!$D$42,IF(AND(P175=DATA!$C$40),DATA!$C$42))</f>
        <v>0</v>
      </c>
      <c r="AG175" s="74" t="b">
        <f>IF(AND(Q175=DATA!$D$40),DATA!$D$43,IF(AND(Q175=DATA!$C$40),DATA!$C$43))</f>
        <v>0</v>
      </c>
      <c r="AH175" s="75" t="b">
        <f>IF(AND(R175=DATA!$D$40),DATA!$D$44,IF(AND(R175=DATA!$C$40),DATA!$C$44))</f>
        <v>0</v>
      </c>
      <c r="AI175" s="76">
        <f ca="1">IF(AND(DATEDIF(U175,TODAY(),"D")&lt;365*3),DATA!$D$46,IF(AND(365*3&lt;=DATEDIF(U175,TODAY(),"D"), DATEDIF(U175,TODAY(),"D")&lt;365*5),DATA!$D$47,IF(AND(365*5&lt;=DATEDIF(U175,TODAY(),"D"), DATEDIF(U175,TODAY(),"D")&lt;365*10),DATA!$D$48,IF(AND(365*10&lt;DATEDIF(U175,TODAY(),"D")),DATA!$D$49))))</f>
        <v>0</v>
      </c>
      <c r="AJ175" s="76">
        <f>_xlfn.IFNA(VLOOKUP(W175,DATA!$F$40:$G$85,2,0),10)</f>
        <v>10</v>
      </c>
      <c r="AK175" s="77">
        <f t="shared" ca="1" si="5"/>
        <v>10</v>
      </c>
      <c r="AL175" s="75" t="b">
        <f>IF(AND(S175=DATA!$D$40),DATA!$D$44/8,IF(AND(S175=DATA!$C$40),DATA!$C$44/8))</f>
        <v>0</v>
      </c>
      <c r="AM175" s="75" t="b">
        <f>IF(AND(T175=DATA!$D$40),DATA!$D$44/8,IF(AND(T175=DATA!$C$40),DATA!$C$44/8))</f>
        <v>0</v>
      </c>
      <c r="AN175" s="77">
        <f t="shared" ca="1" si="4"/>
        <v>10</v>
      </c>
      <c r="AO175" s="78" t="str">
        <f ca="1">IF(AND(AN175&gt;=DATA!$C$55),"A",IF(AND(DATA!$C$55&gt;AN175,AN175&gt;=DATA!$C$56),"B",IF(AND(DATA!$C$56&gt;AN175,AN175&gt;=DATA!$C$57),"C",IF(AND(AN175&lt;DATA!$C$57),"D"))))</f>
        <v>D</v>
      </c>
    </row>
    <row r="176" spans="1:41" x14ac:dyDescent="0.15">
      <c r="A176" s="20" t="s">
        <v>565</v>
      </c>
      <c r="B176" s="4" t="s">
        <v>472</v>
      </c>
      <c r="C176" s="18" t="s">
        <v>483</v>
      </c>
      <c r="D176" s="18" t="s">
        <v>474</v>
      </c>
      <c r="E176" s="18"/>
      <c r="F176" s="18"/>
      <c r="G176" s="18"/>
      <c r="H176" s="20" t="s">
        <v>313</v>
      </c>
      <c r="I176" s="20"/>
      <c r="J176" s="20"/>
      <c r="K176" s="20" t="s">
        <v>294</v>
      </c>
      <c r="L176" s="20" t="s">
        <v>476</v>
      </c>
      <c r="M176" s="18" t="s">
        <v>299</v>
      </c>
      <c r="N176" s="6" t="s">
        <v>19</v>
      </c>
      <c r="O176" s="6"/>
      <c r="P176" s="6"/>
      <c r="Q176" s="6"/>
      <c r="R176" s="11"/>
      <c r="S176" s="11"/>
      <c r="T176" s="20"/>
      <c r="U176" s="82"/>
      <c r="V176" s="20"/>
      <c r="W176" s="78"/>
      <c r="X176" s="62"/>
      <c r="Y176" s="6" t="s">
        <v>28</v>
      </c>
      <c r="Z176" s="28">
        <v>12</v>
      </c>
      <c r="AA176" s="24"/>
      <c r="AB176" s="24"/>
      <c r="AE176" s="74" t="b">
        <f>IF(AND(O176=DATA!$D$40),DATA!$D$41,IF(AND(O176=DATA!$C$40),DATA!$C$41))</f>
        <v>0</v>
      </c>
      <c r="AF176" s="74" t="b">
        <f>IF(AND(P176=DATA!$D$40),DATA!$D$42,IF(AND(P176=DATA!$C$40),DATA!$C$42))</f>
        <v>0</v>
      </c>
      <c r="AG176" s="74" t="b">
        <f>IF(AND(Q176=DATA!$D$40),DATA!$D$43,IF(AND(Q176=DATA!$C$40),DATA!$C$43))</f>
        <v>0</v>
      </c>
      <c r="AH176" s="75" t="b">
        <f>IF(AND(R176=DATA!$D$40),DATA!$D$44,IF(AND(R176=DATA!$C$40),DATA!$C$44))</f>
        <v>0</v>
      </c>
      <c r="AI176" s="76">
        <f ca="1">IF(AND(DATEDIF(U176,TODAY(),"D")&lt;365*3),DATA!$D$46,IF(AND(365*3&lt;=DATEDIF(U176,TODAY(),"D"), DATEDIF(U176,TODAY(),"D")&lt;365*5),DATA!$D$47,IF(AND(365*5&lt;=DATEDIF(U176,TODAY(),"D"), DATEDIF(U176,TODAY(),"D")&lt;365*10),DATA!$D$48,IF(AND(365*10&lt;DATEDIF(U176,TODAY(),"D")),DATA!$D$49))))</f>
        <v>0</v>
      </c>
      <c r="AJ176" s="76">
        <f>_xlfn.IFNA(VLOOKUP(W176,DATA!$F$40:$G$85,2,0),10)</f>
        <v>10</v>
      </c>
      <c r="AK176" s="77">
        <f t="shared" ca="1" si="5"/>
        <v>10</v>
      </c>
      <c r="AL176" s="75" t="b">
        <f>IF(AND(S176=DATA!$D$40),DATA!$D$44/8,IF(AND(S176=DATA!$C$40),DATA!$C$44/8))</f>
        <v>0</v>
      </c>
      <c r="AM176" s="75" t="b">
        <f>IF(AND(T176=DATA!$D$40),DATA!$D$44/8,IF(AND(T176=DATA!$C$40),DATA!$C$44/8))</f>
        <v>0</v>
      </c>
      <c r="AN176" s="77">
        <f t="shared" ca="1" si="4"/>
        <v>10</v>
      </c>
      <c r="AO176" s="78" t="str">
        <f ca="1">IF(AND(AN176&gt;=DATA!$C$55),"A",IF(AND(DATA!$C$55&gt;AN176,AN176&gt;=DATA!$C$56),"B",IF(AND(DATA!$C$56&gt;AN176,AN176&gt;=DATA!$C$57),"C",IF(AND(AN176&lt;DATA!$C$57),"D"))))</f>
        <v>D</v>
      </c>
    </row>
    <row r="177" spans="1:41" x14ac:dyDescent="0.15">
      <c r="A177" s="20" t="s">
        <v>565</v>
      </c>
      <c r="B177" s="4" t="s">
        <v>472</v>
      </c>
      <c r="C177" s="18" t="s">
        <v>483</v>
      </c>
      <c r="D177" s="18" t="s">
        <v>474</v>
      </c>
      <c r="E177" s="18"/>
      <c r="F177" s="18"/>
      <c r="G177" s="18"/>
      <c r="H177" s="20" t="s">
        <v>313</v>
      </c>
      <c r="I177" s="20"/>
      <c r="J177" s="20"/>
      <c r="K177" s="20" t="s">
        <v>294</v>
      </c>
      <c r="L177" s="20" t="s">
        <v>476</v>
      </c>
      <c r="M177" s="18" t="s">
        <v>295</v>
      </c>
      <c r="N177" s="6" t="s">
        <v>19</v>
      </c>
      <c r="O177" s="6"/>
      <c r="P177" s="6"/>
      <c r="Q177" s="6"/>
      <c r="R177" s="11"/>
      <c r="S177" s="11"/>
      <c r="T177" s="20"/>
      <c r="U177" s="82"/>
      <c r="V177" s="20"/>
      <c r="W177" s="78"/>
      <c r="X177" s="62"/>
      <c r="Y177" s="6" t="s">
        <v>28</v>
      </c>
      <c r="Z177" s="28">
        <v>4</v>
      </c>
      <c r="AA177" s="24"/>
      <c r="AB177" s="24"/>
      <c r="AE177" s="74" t="b">
        <f>IF(AND(O177=DATA!$D$40),DATA!$D$41,IF(AND(O177=DATA!$C$40),DATA!$C$41))</f>
        <v>0</v>
      </c>
      <c r="AF177" s="74" t="b">
        <f>IF(AND(P177=DATA!$D$40),DATA!$D$42,IF(AND(P177=DATA!$C$40),DATA!$C$42))</f>
        <v>0</v>
      </c>
      <c r="AG177" s="74" t="b">
        <f>IF(AND(Q177=DATA!$D$40),DATA!$D$43,IF(AND(Q177=DATA!$C$40),DATA!$C$43))</f>
        <v>0</v>
      </c>
      <c r="AH177" s="75" t="b">
        <f>IF(AND(R177=DATA!$D$40),DATA!$D$44,IF(AND(R177=DATA!$C$40),DATA!$C$44))</f>
        <v>0</v>
      </c>
      <c r="AI177" s="76">
        <f ca="1">IF(AND(DATEDIF(U177,TODAY(),"D")&lt;365*3),DATA!$D$46,IF(AND(365*3&lt;=DATEDIF(U177,TODAY(),"D"), DATEDIF(U177,TODAY(),"D")&lt;365*5),DATA!$D$47,IF(AND(365*5&lt;=DATEDIF(U177,TODAY(),"D"), DATEDIF(U177,TODAY(),"D")&lt;365*10),DATA!$D$48,IF(AND(365*10&lt;DATEDIF(U177,TODAY(),"D")),DATA!$D$49))))</f>
        <v>0</v>
      </c>
      <c r="AJ177" s="76">
        <f>_xlfn.IFNA(VLOOKUP(W177,DATA!$F$40:$G$85,2,0),10)</f>
        <v>10</v>
      </c>
      <c r="AK177" s="77">
        <f t="shared" ca="1" si="5"/>
        <v>10</v>
      </c>
      <c r="AL177" s="75" t="b">
        <f>IF(AND(S177=DATA!$D$40),DATA!$D$44/8,IF(AND(S177=DATA!$C$40),DATA!$C$44/8))</f>
        <v>0</v>
      </c>
      <c r="AM177" s="75" t="b">
        <f>IF(AND(T177=DATA!$D$40),DATA!$D$44/8,IF(AND(T177=DATA!$C$40),DATA!$C$44/8))</f>
        <v>0</v>
      </c>
      <c r="AN177" s="77">
        <f t="shared" ca="1" si="4"/>
        <v>10</v>
      </c>
      <c r="AO177" s="78" t="str">
        <f ca="1">IF(AND(AN177&gt;=DATA!$C$55),"A",IF(AND(DATA!$C$55&gt;AN177,AN177&gt;=DATA!$C$56),"B",IF(AND(DATA!$C$56&gt;AN177,AN177&gt;=DATA!$C$57),"C",IF(AND(AN177&lt;DATA!$C$57),"D"))))</f>
        <v>D</v>
      </c>
    </row>
    <row r="178" spans="1:41" x14ac:dyDescent="0.15">
      <c r="A178" s="20" t="s">
        <v>565</v>
      </c>
      <c r="B178" s="4" t="s">
        <v>472</v>
      </c>
      <c r="C178" s="18" t="s">
        <v>483</v>
      </c>
      <c r="D178" s="18" t="s">
        <v>474</v>
      </c>
      <c r="E178" s="18"/>
      <c r="F178" s="18"/>
      <c r="G178" s="18"/>
      <c r="H178" s="20" t="s">
        <v>313</v>
      </c>
      <c r="I178" s="20"/>
      <c r="J178" s="20"/>
      <c r="K178" s="20" t="s">
        <v>294</v>
      </c>
      <c r="L178" s="20" t="s">
        <v>476</v>
      </c>
      <c r="M178" s="18" t="s">
        <v>295</v>
      </c>
      <c r="N178" s="6" t="s">
        <v>19</v>
      </c>
      <c r="O178" s="6"/>
      <c r="P178" s="6"/>
      <c r="Q178" s="6"/>
      <c r="R178" s="11"/>
      <c r="S178" s="11"/>
      <c r="T178" s="20"/>
      <c r="U178" s="82"/>
      <c r="V178" s="20"/>
      <c r="W178" s="78"/>
      <c r="X178" s="62"/>
      <c r="Y178" s="6" t="s">
        <v>28</v>
      </c>
      <c r="Z178" s="28">
        <v>3</v>
      </c>
      <c r="AA178" s="24"/>
      <c r="AB178" s="24"/>
      <c r="AE178" s="74" t="b">
        <f>IF(AND(O178=DATA!$D$40),DATA!$D$41,IF(AND(O178=DATA!$C$40),DATA!$C$41))</f>
        <v>0</v>
      </c>
      <c r="AF178" s="74" t="b">
        <f>IF(AND(P178=DATA!$D$40),DATA!$D$42,IF(AND(P178=DATA!$C$40),DATA!$C$42))</f>
        <v>0</v>
      </c>
      <c r="AG178" s="74" t="b">
        <f>IF(AND(Q178=DATA!$D$40),DATA!$D$43,IF(AND(Q178=DATA!$C$40),DATA!$C$43))</f>
        <v>0</v>
      </c>
      <c r="AH178" s="75" t="b">
        <f>IF(AND(R178=DATA!$D$40),DATA!$D$44,IF(AND(R178=DATA!$C$40),DATA!$C$44))</f>
        <v>0</v>
      </c>
      <c r="AI178" s="76">
        <f ca="1">IF(AND(DATEDIF(U178,TODAY(),"D")&lt;365*3),DATA!$D$46,IF(AND(365*3&lt;=DATEDIF(U178,TODAY(),"D"), DATEDIF(U178,TODAY(),"D")&lt;365*5),DATA!$D$47,IF(AND(365*5&lt;=DATEDIF(U178,TODAY(),"D"), DATEDIF(U178,TODAY(),"D")&lt;365*10),DATA!$D$48,IF(AND(365*10&lt;DATEDIF(U178,TODAY(),"D")),DATA!$D$49))))</f>
        <v>0</v>
      </c>
      <c r="AJ178" s="76">
        <f>_xlfn.IFNA(VLOOKUP(W178,DATA!$F$40:$G$85,2,0),10)</f>
        <v>10</v>
      </c>
      <c r="AK178" s="77">
        <f t="shared" ca="1" si="5"/>
        <v>10</v>
      </c>
      <c r="AL178" s="75" t="b">
        <f>IF(AND(S178=DATA!$D$40),DATA!$D$44/8,IF(AND(S178=DATA!$C$40),DATA!$C$44/8))</f>
        <v>0</v>
      </c>
      <c r="AM178" s="75" t="b">
        <f>IF(AND(T178=DATA!$D$40),DATA!$D$44/8,IF(AND(T178=DATA!$C$40),DATA!$C$44/8))</f>
        <v>0</v>
      </c>
      <c r="AN178" s="77">
        <f t="shared" ca="1" si="4"/>
        <v>10</v>
      </c>
      <c r="AO178" s="78" t="str">
        <f ca="1">IF(AND(AN178&gt;=DATA!$C$55),"A",IF(AND(DATA!$C$55&gt;AN178,AN178&gt;=DATA!$C$56),"B",IF(AND(DATA!$C$56&gt;AN178,AN178&gt;=DATA!$C$57),"C",IF(AND(AN178&lt;DATA!$C$57),"D"))))</f>
        <v>D</v>
      </c>
    </row>
    <row r="179" spans="1:41" x14ac:dyDescent="0.15">
      <c r="A179" s="20" t="s">
        <v>565</v>
      </c>
      <c r="B179" s="4" t="s">
        <v>472</v>
      </c>
      <c r="C179" s="18" t="s">
        <v>483</v>
      </c>
      <c r="D179" s="18" t="s">
        <v>474</v>
      </c>
      <c r="E179" s="18"/>
      <c r="F179" s="18"/>
      <c r="G179" s="18"/>
      <c r="H179" s="20" t="s">
        <v>313</v>
      </c>
      <c r="I179" s="20"/>
      <c r="J179" s="20"/>
      <c r="K179" s="20" t="s">
        <v>294</v>
      </c>
      <c r="L179" s="20" t="s">
        <v>476</v>
      </c>
      <c r="M179" s="18" t="s">
        <v>295</v>
      </c>
      <c r="N179" s="6" t="s">
        <v>19</v>
      </c>
      <c r="O179" s="6"/>
      <c r="P179" s="6"/>
      <c r="Q179" s="6"/>
      <c r="R179" s="11"/>
      <c r="S179" s="11"/>
      <c r="T179" s="20"/>
      <c r="U179" s="82"/>
      <c r="V179" s="20"/>
      <c r="W179" s="78"/>
      <c r="X179" s="62"/>
      <c r="Y179" s="6" t="s">
        <v>28</v>
      </c>
      <c r="Z179" s="28">
        <v>34</v>
      </c>
      <c r="AA179" s="24"/>
      <c r="AB179" s="24"/>
      <c r="AE179" s="74" t="b">
        <f>IF(AND(O179=DATA!$D$40),DATA!$D$41,IF(AND(O179=DATA!$C$40),DATA!$C$41))</f>
        <v>0</v>
      </c>
      <c r="AF179" s="74" t="b">
        <f>IF(AND(P179=DATA!$D$40),DATA!$D$42,IF(AND(P179=DATA!$C$40),DATA!$C$42))</f>
        <v>0</v>
      </c>
      <c r="AG179" s="74" t="b">
        <f>IF(AND(Q179=DATA!$D$40),DATA!$D$43,IF(AND(Q179=DATA!$C$40),DATA!$C$43))</f>
        <v>0</v>
      </c>
      <c r="AH179" s="75" t="b">
        <f>IF(AND(R179=DATA!$D$40),DATA!$D$44,IF(AND(R179=DATA!$C$40),DATA!$C$44))</f>
        <v>0</v>
      </c>
      <c r="AI179" s="76">
        <f ca="1">IF(AND(DATEDIF(U179,TODAY(),"D")&lt;365*3),DATA!$D$46,IF(AND(365*3&lt;=DATEDIF(U179,TODAY(),"D"), DATEDIF(U179,TODAY(),"D")&lt;365*5),DATA!$D$47,IF(AND(365*5&lt;=DATEDIF(U179,TODAY(),"D"), DATEDIF(U179,TODAY(),"D")&lt;365*10),DATA!$D$48,IF(AND(365*10&lt;DATEDIF(U179,TODAY(),"D")),DATA!$D$49))))</f>
        <v>0</v>
      </c>
      <c r="AJ179" s="76">
        <f>_xlfn.IFNA(VLOOKUP(W179,DATA!$F$40:$G$85,2,0),10)</f>
        <v>10</v>
      </c>
      <c r="AK179" s="77">
        <f t="shared" ca="1" si="5"/>
        <v>10</v>
      </c>
      <c r="AL179" s="75" t="b">
        <f>IF(AND(S179=DATA!$D$40),DATA!$D$44/8,IF(AND(S179=DATA!$C$40),DATA!$C$44/8))</f>
        <v>0</v>
      </c>
      <c r="AM179" s="75" t="b">
        <f>IF(AND(T179=DATA!$D$40),DATA!$D$44/8,IF(AND(T179=DATA!$C$40),DATA!$C$44/8))</f>
        <v>0</v>
      </c>
      <c r="AN179" s="77">
        <f t="shared" ca="1" si="4"/>
        <v>10</v>
      </c>
      <c r="AO179" s="78" t="str">
        <f ca="1">IF(AND(AN179&gt;=DATA!$C$55),"A",IF(AND(DATA!$C$55&gt;AN179,AN179&gt;=DATA!$C$56),"B",IF(AND(DATA!$C$56&gt;AN179,AN179&gt;=DATA!$C$57),"C",IF(AND(AN179&lt;DATA!$C$57),"D"))))</f>
        <v>D</v>
      </c>
    </row>
    <row r="180" spans="1:41" x14ac:dyDescent="0.15">
      <c r="A180" s="20" t="s">
        <v>564</v>
      </c>
      <c r="B180" s="4" t="s">
        <v>472</v>
      </c>
      <c r="C180" s="18" t="s">
        <v>483</v>
      </c>
      <c r="D180" s="18" t="s">
        <v>474</v>
      </c>
      <c r="E180" s="18"/>
      <c r="F180" s="18"/>
      <c r="G180" s="18"/>
      <c r="H180" s="20" t="s">
        <v>313</v>
      </c>
      <c r="I180" s="20"/>
      <c r="J180" s="20"/>
      <c r="K180" s="20" t="s">
        <v>303</v>
      </c>
      <c r="L180" s="20" t="s">
        <v>476</v>
      </c>
      <c r="M180" s="18" t="s">
        <v>299</v>
      </c>
      <c r="N180" s="6" t="s">
        <v>19</v>
      </c>
      <c r="O180" s="6"/>
      <c r="P180" s="6"/>
      <c r="Q180" s="6"/>
      <c r="R180" s="11"/>
      <c r="S180" s="11"/>
      <c r="T180" s="20"/>
      <c r="U180" s="82"/>
      <c r="V180" s="20"/>
      <c r="W180" s="78"/>
      <c r="X180" s="62"/>
      <c r="Y180" s="6" t="s">
        <v>28</v>
      </c>
      <c r="Z180" s="28">
        <v>3</v>
      </c>
      <c r="AA180" s="24"/>
      <c r="AB180" s="24"/>
      <c r="AE180" s="74" t="b">
        <f>IF(AND(O180=DATA!$D$40),DATA!$D$41,IF(AND(O180=DATA!$C$40),DATA!$C$41))</f>
        <v>0</v>
      </c>
      <c r="AF180" s="74" t="b">
        <f>IF(AND(P180=DATA!$D$40),DATA!$D$42,IF(AND(P180=DATA!$C$40),DATA!$C$42))</f>
        <v>0</v>
      </c>
      <c r="AG180" s="74" t="b">
        <f>IF(AND(Q180=DATA!$D$40),DATA!$D$43,IF(AND(Q180=DATA!$C$40),DATA!$C$43))</f>
        <v>0</v>
      </c>
      <c r="AH180" s="75" t="b">
        <f>IF(AND(R180=DATA!$D$40),DATA!$D$44,IF(AND(R180=DATA!$C$40),DATA!$C$44))</f>
        <v>0</v>
      </c>
      <c r="AI180" s="76">
        <f ca="1">IF(AND(DATEDIF(U180,TODAY(),"D")&lt;365*3),DATA!$D$46,IF(AND(365*3&lt;=DATEDIF(U180,TODAY(),"D"), DATEDIF(U180,TODAY(),"D")&lt;365*5),DATA!$D$47,IF(AND(365*5&lt;=DATEDIF(U180,TODAY(),"D"), DATEDIF(U180,TODAY(),"D")&lt;365*10),DATA!$D$48,IF(AND(365*10&lt;DATEDIF(U180,TODAY(),"D")),DATA!$D$49))))</f>
        <v>0</v>
      </c>
      <c r="AJ180" s="76">
        <f>_xlfn.IFNA(VLOOKUP(W180,DATA!$F$40:$G$85,2,0),10)</f>
        <v>10</v>
      </c>
      <c r="AK180" s="77">
        <f t="shared" ca="1" si="5"/>
        <v>10</v>
      </c>
      <c r="AL180" s="75" t="b">
        <f>IF(AND(S180=DATA!$D$40),DATA!$D$44/8,IF(AND(S180=DATA!$C$40),DATA!$C$44/8))</f>
        <v>0</v>
      </c>
      <c r="AM180" s="75" t="b">
        <f>IF(AND(T180=DATA!$D$40),DATA!$D$44/8,IF(AND(T180=DATA!$C$40),DATA!$C$44/8))</f>
        <v>0</v>
      </c>
      <c r="AN180" s="77">
        <f t="shared" ca="1" si="4"/>
        <v>10</v>
      </c>
      <c r="AO180" s="78" t="str">
        <f ca="1">IF(AND(AN180&gt;=DATA!$C$55),"A",IF(AND(DATA!$C$55&gt;AN180,AN180&gt;=DATA!$C$56),"B",IF(AND(DATA!$C$56&gt;AN180,AN180&gt;=DATA!$C$57),"C",IF(AND(AN180&lt;DATA!$C$57),"D"))))</f>
        <v>D</v>
      </c>
    </row>
    <row r="181" spans="1:41" x14ac:dyDescent="0.15">
      <c r="A181" s="20" t="s">
        <v>565</v>
      </c>
      <c r="B181" s="4" t="s">
        <v>472</v>
      </c>
      <c r="C181" s="18" t="s">
        <v>483</v>
      </c>
      <c r="D181" s="18" t="s">
        <v>474</v>
      </c>
      <c r="E181" s="18"/>
      <c r="F181" s="18"/>
      <c r="G181" s="18"/>
      <c r="H181" s="20" t="s">
        <v>313</v>
      </c>
      <c r="I181" s="20"/>
      <c r="J181" s="20"/>
      <c r="K181" s="20" t="s">
        <v>303</v>
      </c>
      <c r="L181" s="20" t="s">
        <v>476</v>
      </c>
      <c r="M181" s="18" t="s">
        <v>299</v>
      </c>
      <c r="N181" s="6" t="s">
        <v>19</v>
      </c>
      <c r="O181" s="6"/>
      <c r="P181" s="6"/>
      <c r="Q181" s="6"/>
      <c r="R181" s="11"/>
      <c r="S181" s="11"/>
      <c r="T181" s="20"/>
      <c r="U181" s="82"/>
      <c r="V181" s="20"/>
      <c r="W181" s="78"/>
      <c r="X181" s="62"/>
      <c r="Y181" s="6" t="s">
        <v>28</v>
      </c>
      <c r="Z181" s="28">
        <v>3</v>
      </c>
      <c r="AA181" s="24"/>
      <c r="AB181" s="24"/>
      <c r="AE181" s="74" t="b">
        <f>IF(AND(O181=DATA!$D$40),DATA!$D$41,IF(AND(O181=DATA!$C$40),DATA!$C$41))</f>
        <v>0</v>
      </c>
      <c r="AF181" s="74" t="b">
        <f>IF(AND(P181=DATA!$D$40),DATA!$D$42,IF(AND(P181=DATA!$C$40),DATA!$C$42))</f>
        <v>0</v>
      </c>
      <c r="AG181" s="74" t="b">
        <f>IF(AND(Q181=DATA!$D$40),DATA!$D$43,IF(AND(Q181=DATA!$C$40),DATA!$C$43))</f>
        <v>0</v>
      </c>
      <c r="AH181" s="75" t="b">
        <f>IF(AND(R181=DATA!$D$40),DATA!$D$44,IF(AND(R181=DATA!$C$40),DATA!$C$44))</f>
        <v>0</v>
      </c>
      <c r="AI181" s="76">
        <f ca="1">IF(AND(DATEDIF(U181,TODAY(),"D")&lt;365*3),DATA!$D$46,IF(AND(365*3&lt;=DATEDIF(U181,TODAY(),"D"), DATEDIF(U181,TODAY(),"D")&lt;365*5),DATA!$D$47,IF(AND(365*5&lt;=DATEDIF(U181,TODAY(),"D"), DATEDIF(U181,TODAY(),"D")&lt;365*10),DATA!$D$48,IF(AND(365*10&lt;DATEDIF(U181,TODAY(),"D")),DATA!$D$49))))</f>
        <v>0</v>
      </c>
      <c r="AJ181" s="76">
        <f>_xlfn.IFNA(VLOOKUP(W181,DATA!$F$40:$G$85,2,0),10)</f>
        <v>10</v>
      </c>
      <c r="AK181" s="77">
        <f t="shared" ca="1" si="5"/>
        <v>10</v>
      </c>
      <c r="AL181" s="75" t="b">
        <f>IF(AND(S181=DATA!$D$40),DATA!$D$44/8,IF(AND(S181=DATA!$C$40),DATA!$C$44/8))</f>
        <v>0</v>
      </c>
      <c r="AM181" s="75" t="b">
        <f>IF(AND(T181=DATA!$D$40),DATA!$D$44/8,IF(AND(T181=DATA!$C$40),DATA!$C$44/8))</f>
        <v>0</v>
      </c>
      <c r="AN181" s="77">
        <f t="shared" ca="1" si="4"/>
        <v>10</v>
      </c>
      <c r="AO181" s="78" t="str">
        <f ca="1">IF(AND(AN181&gt;=DATA!$C$55),"A",IF(AND(DATA!$C$55&gt;AN181,AN181&gt;=DATA!$C$56),"B",IF(AND(DATA!$C$56&gt;AN181,AN181&gt;=DATA!$C$57),"C",IF(AND(AN181&lt;DATA!$C$57),"D"))))</f>
        <v>D</v>
      </c>
    </row>
    <row r="182" spans="1:41" x14ac:dyDescent="0.15">
      <c r="A182" s="20" t="s">
        <v>565</v>
      </c>
      <c r="B182" s="4" t="s">
        <v>472</v>
      </c>
      <c r="C182" s="18" t="s">
        <v>483</v>
      </c>
      <c r="D182" s="18" t="s">
        <v>474</v>
      </c>
      <c r="E182" s="18"/>
      <c r="F182" s="18"/>
      <c r="G182" s="18"/>
      <c r="H182" s="20" t="s">
        <v>313</v>
      </c>
      <c r="I182" s="20"/>
      <c r="J182" s="20"/>
      <c r="K182" s="20" t="s">
        <v>303</v>
      </c>
      <c r="L182" s="20" t="s">
        <v>476</v>
      </c>
      <c r="M182" s="18" t="s">
        <v>295</v>
      </c>
      <c r="N182" s="6" t="s">
        <v>19</v>
      </c>
      <c r="O182" s="6"/>
      <c r="P182" s="6"/>
      <c r="Q182" s="6"/>
      <c r="R182" s="11"/>
      <c r="S182" s="11"/>
      <c r="T182" s="20"/>
      <c r="U182" s="82"/>
      <c r="V182" s="20"/>
      <c r="W182" s="78"/>
      <c r="X182" s="62"/>
      <c r="Y182" s="6" t="s">
        <v>28</v>
      </c>
      <c r="Z182" s="28">
        <v>2</v>
      </c>
      <c r="AA182" s="24"/>
      <c r="AB182" s="24"/>
      <c r="AE182" s="74" t="b">
        <f>IF(AND(O182=DATA!$D$40),DATA!$D$41,IF(AND(O182=DATA!$C$40),DATA!$C$41))</f>
        <v>0</v>
      </c>
      <c r="AF182" s="74" t="b">
        <f>IF(AND(P182=DATA!$D$40),DATA!$D$42,IF(AND(P182=DATA!$C$40),DATA!$C$42))</f>
        <v>0</v>
      </c>
      <c r="AG182" s="74" t="b">
        <f>IF(AND(Q182=DATA!$D$40),DATA!$D$43,IF(AND(Q182=DATA!$C$40),DATA!$C$43))</f>
        <v>0</v>
      </c>
      <c r="AH182" s="75" t="b">
        <f>IF(AND(R182=DATA!$D$40),DATA!$D$44,IF(AND(R182=DATA!$C$40),DATA!$C$44))</f>
        <v>0</v>
      </c>
      <c r="AI182" s="76">
        <f ca="1">IF(AND(DATEDIF(U182,TODAY(),"D")&lt;365*3),DATA!$D$46,IF(AND(365*3&lt;=DATEDIF(U182,TODAY(),"D"), DATEDIF(U182,TODAY(),"D")&lt;365*5),DATA!$D$47,IF(AND(365*5&lt;=DATEDIF(U182,TODAY(),"D"), DATEDIF(U182,TODAY(),"D")&lt;365*10),DATA!$D$48,IF(AND(365*10&lt;DATEDIF(U182,TODAY(),"D")),DATA!$D$49))))</f>
        <v>0</v>
      </c>
      <c r="AJ182" s="76">
        <f>_xlfn.IFNA(VLOOKUP(W182,DATA!$F$40:$G$85,2,0),10)</f>
        <v>10</v>
      </c>
      <c r="AK182" s="77">
        <f t="shared" ca="1" si="5"/>
        <v>10</v>
      </c>
      <c r="AL182" s="75" t="b">
        <f>IF(AND(S182=DATA!$D$40),DATA!$D$44/8,IF(AND(S182=DATA!$C$40),DATA!$C$44/8))</f>
        <v>0</v>
      </c>
      <c r="AM182" s="75" t="b">
        <f>IF(AND(T182=DATA!$D$40),DATA!$D$44/8,IF(AND(T182=DATA!$C$40),DATA!$C$44/8))</f>
        <v>0</v>
      </c>
      <c r="AN182" s="77">
        <f t="shared" ca="1" si="4"/>
        <v>10</v>
      </c>
      <c r="AO182" s="78" t="str">
        <f ca="1">IF(AND(AN182&gt;=DATA!$C$55),"A",IF(AND(DATA!$C$55&gt;AN182,AN182&gt;=DATA!$C$56),"B",IF(AND(DATA!$C$56&gt;AN182,AN182&gt;=DATA!$C$57),"C",IF(AND(AN182&lt;DATA!$C$57),"D"))))</f>
        <v>D</v>
      </c>
    </row>
    <row r="183" spans="1:41" x14ac:dyDescent="0.15">
      <c r="A183" s="20" t="s">
        <v>565</v>
      </c>
      <c r="B183" s="4" t="s">
        <v>472</v>
      </c>
      <c r="C183" s="18" t="s">
        <v>483</v>
      </c>
      <c r="D183" s="18" t="s">
        <v>474</v>
      </c>
      <c r="E183" s="18"/>
      <c r="F183" s="18"/>
      <c r="G183" s="18"/>
      <c r="H183" s="20" t="s">
        <v>313</v>
      </c>
      <c r="I183" s="20"/>
      <c r="J183" s="20"/>
      <c r="K183" s="20" t="s">
        <v>303</v>
      </c>
      <c r="L183" s="20" t="s">
        <v>476</v>
      </c>
      <c r="M183" s="18" t="s">
        <v>295</v>
      </c>
      <c r="N183" s="6" t="s">
        <v>19</v>
      </c>
      <c r="O183" s="6"/>
      <c r="P183" s="6"/>
      <c r="Q183" s="6"/>
      <c r="R183" s="11"/>
      <c r="S183" s="11"/>
      <c r="T183" s="20"/>
      <c r="U183" s="82"/>
      <c r="V183" s="20"/>
      <c r="W183" s="78"/>
      <c r="X183" s="62"/>
      <c r="Y183" s="6" t="s">
        <v>20</v>
      </c>
      <c r="Z183" s="28">
        <v>6</v>
      </c>
      <c r="AA183" s="24"/>
      <c r="AB183" s="24"/>
      <c r="AE183" s="74" t="b">
        <f>IF(AND(O183=DATA!$D$40),DATA!$D$41,IF(AND(O183=DATA!$C$40),DATA!$C$41))</f>
        <v>0</v>
      </c>
      <c r="AF183" s="74" t="b">
        <f>IF(AND(P183=DATA!$D$40),DATA!$D$42,IF(AND(P183=DATA!$C$40),DATA!$C$42))</f>
        <v>0</v>
      </c>
      <c r="AG183" s="74" t="b">
        <f>IF(AND(Q183=DATA!$D$40),DATA!$D$43,IF(AND(Q183=DATA!$C$40),DATA!$C$43))</f>
        <v>0</v>
      </c>
      <c r="AH183" s="75" t="b">
        <f>IF(AND(R183=DATA!$D$40),DATA!$D$44,IF(AND(R183=DATA!$C$40),DATA!$C$44))</f>
        <v>0</v>
      </c>
      <c r="AI183" s="76">
        <f ca="1">IF(AND(DATEDIF(U183,TODAY(),"D")&lt;365*3),DATA!$D$46,IF(AND(365*3&lt;=DATEDIF(U183,TODAY(),"D"), DATEDIF(U183,TODAY(),"D")&lt;365*5),DATA!$D$47,IF(AND(365*5&lt;=DATEDIF(U183,TODAY(),"D"), DATEDIF(U183,TODAY(),"D")&lt;365*10),DATA!$D$48,IF(AND(365*10&lt;DATEDIF(U183,TODAY(),"D")),DATA!$D$49))))</f>
        <v>0</v>
      </c>
      <c r="AJ183" s="76">
        <f>_xlfn.IFNA(VLOOKUP(W183,DATA!$F$40:$G$85,2,0),10)</f>
        <v>10</v>
      </c>
      <c r="AK183" s="77">
        <f t="shared" ca="1" si="5"/>
        <v>10</v>
      </c>
      <c r="AL183" s="75" t="b">
        <f>IF(AND(S183=DATA!$D$40),DATA!$D$44/8,IF(AND(S183=DATA!$C$40),DATA!$C$44/8))</f>
        <v>0</v>
      </c>
      <c r="AM183" s="75" t="b">
        <f>IF(AND(T183=DATA!$D$40),DATA!$D$44/8,IF(AND(T183=DATA!$C$40),DATA!$C$44/8))</f>
        <v>0</v>
      </c>
      <c r="AN183" s="77">
        <f t="shared" ca="1" si="4"/>
        <v>10</v>
      </c>
      <c r="AO183" s="78" t="str">
        <f ca="1">IF(AND(AN183&gt;=DATA!$C$55),"A",IF(AND(DATA!$C$55&gt;AN183,AN183&gt;=DATA!$C$56),"B",IF(AND(DATA!$C$56&gt;AN183,AN183&gt;=DATA!$C$57),"C",IF(AND(AN183&lt;DATA!$C$57),"D"))))</f>
        <v>D</v>
      </c>
    </row>
    <row r="184" spans="1:41" x14ac:dyDescent="0.15">
      <c r="A184" s="20" t="s">
        <v>565</v>
      </c>
      <c r="B184" s="4" t="s">
        <v>472</v>
      </c>
      <c r="C184" s="18" t="s">
        <v>483</v>
      </c>
      <c r="D184" s="18" t="s">
        <v>474</v>
      </c>
      <c r="E184" s="18"/>
      <c r="F184" s="18"/>
      <c r="G184" s="18"/>
      <c r="H184" s="20" t="s">
        <v>313</v>
      </c>
      <c r="I184" s="20"/>
      <c r="J184" s="20"/>
      <c r="K184" s="20" t="s">
        <v>290</v>
      </c>
      <c r="L184" s="20" t="s">
        <v>476</v>
      </c>
      <c r="M184" s="18" t="s">
        <v>295</v>
      </c>
      <c r="N184" s="6" t="s">
        <v>19</v>
      </c>
      <c r="O184" s="6"/>
      <c r="P184" s="6"/>
      <c r="Q184" s="6"/>
      <c r="R184" s="11"/>
      <c r="S184" s="11"/>
      <c r="T184" s="20"/>
      <c r="U184" s="82"/>
      <c r="V184" s="20"/>
      <c r="W184" s="78"/>
      <c r="X184" s="62"/>
      <c r="Y184" s="6" t="s">
        <v>28</v>
      </c>
      <c r="Z184" s="28">
        <v>3</v>
      </c>
      <c r="AA184" s="24"/>
      <c r="AB184" s="24"/>
      <c r="AE184" s="74" t="b">
        <f>IF(AND(O184=DATA!$D$40),DATA!$D$41,IF(AND(O184=DATA!$C$40),DATA!$C$41))</f>
        <v>0</v>
      </c>
      <c r="AF184" s="74" t="b">
        <f>IF(AND(P184=DATA!$D$40),DATA!$D$42,IF(AND(P184=DATA!$C$40),DATA!$C$42))</f>
        <v>0</v>
      </c>
      <c r="AG184" s="74" t="b">
        <f>IF(AND(Q184=DATA!$D$40),DATA!$D$43,IF(AND(Q184=DATA!$C$40),DATA!$C$43))</f>
        <v>0</v>
      </c>
      <c r="AH184" s="75" t="b">
        <f>IF(AND(R184=DATA!$D$40),DATA!$D$44,IF(AND(R184=DATA!$C$40),DATA!$C$44))</f>
        <v>0</v>
      </c>
      <c r="AI184" s="76">
        <f ca="1">IF(AND(DATEDIF(U184,TODAY(),"D")&lt;365*3),DATA!$D$46,IF(AND(365*3&lt;=DATEDIF(U184,TODAY(),"D"), DATEDIF(U184,TODAY(),"D")&lt;365*5),DATA!$D$47,IF(AND(365*5&lt;=DATEDIF(U184,TODAY(),"D"), DATEDIF(U184,TODAY(),"D")&lt;365*10),DATA!$D$48,IF(AND(365*10&lt;DATEDIF(U184,TODAY(),"D")),DATA!$D$49))))</f>
        <v>0</v>
      </c>
      <c r="AJ184" s="76">
        <f>_xlfn.IFNA(VLOOKUP(W184,DATA!$F$40:$G$85,2,0),10)</f>
        <v>10</v>
      </c>
      <c r="AK184" s="77">
        <f t="shared" ca="1" si="5"/>
        <v>10</v>
      </c>
      <c r="AL184" s="75" t="b">
        <f>IF(AND(S184=DATA!$D$40),DATA!$D$44/8,IF(AND(S184=DATA!$C$40),DATA!$C$44/8))</f>
        <v>0</v>
      </c>
      <c r="AM184" s="75" t="b">
        <f>IF(AND(T184=DATA!$D$40),DATA!$D$44/8,IF(AND(T184=DATA!$C$40),DATA!$C$44/8))</f>
        <v>0</v>
      </c>
      <c r="AN184" s="77">
        <f t="shared" ca="1" si="4"/>
        <v>10</v>
      </c>
      <c r="AO184" s="78" t="str">
        <f ca="1">IF(AND(AN184&gt;=DATA!$C$55),"A",IF(AND(DATA!$C$55&gt;AN184,AN184&gt;=DATA!$C$56),"B",IF(AND(DATA!$C$56&gt;AN184,AN184&gt;=DATA!$C$57),"C",IF(AND(AN184&lt;DATA!$C$57),"D"))))</f>
        <v>D</v>
      </c>
    </row>
    <row r="185" spans="1:41" x14ac:dyDescent="0.15">
      <c r="A185" s="20" t="s">
        <v>564</v>
      </c>
      <c r="B185" s="4" t="s">
        <v>472</v>
      </c>
      <c r="C185" s="18" t="s">
        <v>483</v>
      </c>
      <c r="D185" s="18" t="s">
        <v>474</v>
      </c>
      <c r="E185" s="18"/>
      <c r="F185" s="18"/>
      <c r="G185" s="18"/>
      <c r="H185" s="20" t="s">
        <v>313</v>
      </c>
      <c r="I185" s="20"/>
      <c r="J185" s="20"/>
      <c r="K185" s="20" t="s">
        <v>290</v>
      </c>
      <c r="L185" s="20" t="s">
        <v>476</v>
      </c>
      <c r="M185" s="18" t="s">
        <v>295</v>
      </c>
      <c r="N185" s="6" t="s">
        <v>19</v>
      </c>
      <c r="O185" s="6"/>
      <c r="P185" s="6"/>
      <c r="Q185" s="6"/>
      <c r="R185" s="11"/>
      <c r="S185" s="11"/>
      <c r="T185" s="20"/>
      <c r="U185" s="82"/>
      <c r="V185" s="20"/>
      <c r="W185" s="78"/>
      <c r="X185" s="62"/>
      <c r="Y185" s="6" t="s">
        <v>28</v>
      </c>
      <c r="Z185" s="28">
        <v>3</v>
      </c>
      <c r="AA185" s="24"/>
      <c r="AB185" s="24"/>
      <c r="AE185" s="74" t="b">
        <f>IF(AND(O185=DATA!$D$40),DATA!$D$41,IF(AND(O185=DATA!$C$40),DATA!$C$41))</f>
        <v>0</v>
      </c>
      <c r="AF185" s="74" t="b">
        <f>IF(AND(P185=DATA!$D$40),DATA!$D$42,IF(AND(P185=DATA!$C$40),DATA!$C$42))</f>
        <v>0</v>
      </c>
      <c r="AG185" s="74" t="b">
        <f>IF(AND(Q185=DATA!$D$40),DATA!$D$43,IF(AND(Q185=DATA!$C$40),DATA!$C$43))</f>
        <v>0</v>
      </c>
      <c r="AH185" s="75" t="b">
        <f>IF(AND(R185=DATA!$D$40),DATA!$D$44,IF(AND(R185=DATA!$C$40),DATA!$C$44))</f>
        <v>0</v>
      </c>
      <c r="AI185" s="76">
        <f ca="1">IF(AND(DATEDIF(U185,TODAY(),"D")&lt;365*3),DATA!$D$46,IF(AND(365*3&lt;=DATEDIF(U185,TODAY(),"D"), DATEDIF(U185,TODAY(),"D")&lt;365*5),DATA!$D$47,IF(AND(365*5&lt;=DATEDIF(U185,TODAY(),"D"), DATEDIF(U185,TODAY(),"D")&lt;365*10),DATA!$D$48,IF(AND(365*10&lt;DATEDIF(U185,TODAY(),"D")),DATA!$D$49))))</f>
        <v>0</v>
      </c>
      <c r="AJ185" s="76">
        <f>_xlfn.IFNA(VLOOKUP(W185,DATA!$F$40:$G$85,2,0),10)</f>
        <v>10</v>
      </c>
      <c r="AK185" s="77">
        <f t="shared" ca="1" si="5"/>
        <v>10</v>
      </c>
      <c r="AL185" s="75" t="b">
        <f>IF(AND(S185=DATA!$D$40),DATA!$D$44/8,IF(AND(S185=DATA!$C$40),DATA!$C$44/8))</f>
        <v>0</v>
      </c>
      <c r="AM185" s="75" t="b">
        <f>IF(AND(T185=DATA!$D$40),DATA!$D$44/8,IF(AND(T185=DATA!$C$40),DATA!$C$44/8))</f>
        <v>0</v>
      </c>
      <c r="AN185" s="77">
        <f t="shared" ca="1" si="4"/>
        <v>10</v>
      </c>
      <c r="AO185" s="78" t="str">
        <f ca="1">IF(AND(AN185&gt;=DATA!$C$55),"A",IF(AND(DATA!$C$55&gt;AN185,AN185&gt;=DATA!$C$56),"B",IF(AND(DATA!$C$56&gt;AN185,AN185&gt;=DATA!$C$57),"C",IF(AND(AN185&lt;DATA!$C$57),"D"))))</f>
        <v>D</v>
      </c>
    </row>
    <row r="186" spans="1:41" x14ac:dyDescent="0.15">
      <c r="A186" s="20" t="s">
        <v>564</v>
      </c>
      <c r="B186" s="4" t="s">
        <v>472</v>
      </c>
      <c r="C186" s="5" t="s">
        <v>483</v>
      </c>
      <c r="D186" s="18" t="s">
        <v>474</v>
      </c>
      <c r="E186" s="18"/>
      <c r="F186" s="18"/>
      <c r="G186" s="18"/>
      <c r="H186" s="6" t="s">
        <v>313</v>
      </c>
      <c r="I186" s="6"/>
      <c r="J186" s="6"/>
      <c r="K186" s="6" t="s">
        <v>301</v>
      </c>
      <c r="L186" s="6" t="s">
        <v>476</v>
      </c>
      <c r="M186" s="5" t="s">
        <v>288</v>
      </c>
      <c r="N186" s="6" t="s">
        <v>19</v>
      </c>
      <c r="O186" s="6"/>
      <c r="P186" s="6"/>
      <c r="Q186" s="6"/>
      <c r="R186" s="11"/>
      <c r="S186" s="11"/>
      <c r="T186" s="20"/>
      <c r="U186" s="82"/>
      <c r="V186" s="20"/>
      <c r="W186" s="78"/>
      <c r="X186" s="62"/>
      <c r="Y186" s="6" t="s">
        <v>28</v>
      </c>
      <c r="Z186" s="16">
        <v>17</v>
      </c>
      <c r="AA186" s="24"/>
      <c r="AB186" s="24"/>
      <c r="AE186" s="74" t="b">
        <f>IF(AND(O186=DATA!$D$40),DATA!$D$41,IF(AND(O186=DATA!$C$40),DATA!$C$41))</f>
        <v>0</v>
      </c>
      <c r="AF186" s="74" t="b">
        <f>IF(AND(P186=DATA!$D$40),DATA!$D$42,IF(AND(P186=DATA!$C$40),DATA!$C$42))</f>
        <v>0</v>
      </c>
      <c r="AG186" s="74" t="b">
        <f>IF(AND(Q186=DATA!$D$40),DATA!$D$43,IF(AND(Q186=DATA!$C$40),DATA!$C$43))</f>
        <v>0</v>
      </c>
      <c r="AH186" s="75" t="b">
        <f>IF(AND(R186=DATA!$D$40),DATA!$D$44,IF(AND(R186=DATA!$C$40),DATA!$C$44))</f>
        <v>0</v>
      </c>
      <c r="AI186" s="76">
        <f ca="1">IF(AND(DATEDIF(U186,TODAY(),"D")&lt;365*3),DATA!$D$46,IF(AND(365*3&lt;=DATEDIF(U186,TODAY(),"D"), DATEDIF(U186,TODAY(),"D")&lt;365*5),DATA!$D$47,IF(AND(365*5&lt;=DATEDIF(U186,TODAY(),"D"), DATEDIF(U186,TODAY(),"D")&lt;365*10),DATA!$D$48,IF(AND(365*10&lt;DATEDIF(U186,TODAY(),"D")),DATA!$D$49))))</f>
        <v>0</v>
      </c>
      <c r="AJ186" s="76">
        <f>_xlfn.IFNA(VLOOKUP(W186,DATA!$F$40:$G$85,2,0),10)</f>
        <v>10</v>
      </c>
      <c r="AK186" s="77">
        <f t="shared" ca="1" si="5"/>
        <v>10</v>
      </c>
      <c r="AL186" s="75" t="b">
        <f>IF(AND(S186=DATA!$D$40),DATA!$D$44/8,IF(AND(S186=DATA!$C$40),DATA!$C$44/8))</f>
        <v>0</v>
      </c>
      <c r="AM186" s="75" t="b">
        <f>IF(AND(T186=DATA!$D$40),DATA!$D$44/8,IF(AND(T186=DATA!$C$40),DATA!$C$44/8))</f>
        <v>0</v>
      </c>
      <c r="AN186" s="77">
        <f t="shared" ca="1" si="4"/>
        <v>10</v>
      </c>
      <c r="AO186" s="78" t="str">
        <f ca="1">IF(AND(AN186&gt;=DATA!$C$55),"A",IF(AND(DATA!$C$55&gt;AN186,AN186&gt;=DATA!$C$56),"B",IF(AND(DATA!$C$56&gt;AN186,AN186&gt;=DATA!$C$57),"C",IF(AND(AN186&lt;DATA!$C$57),"D"))))</f>
        <v>D</v>
      </c>
    </row>
    <row r="187" spans="1:41" x14ac:dyDescent="0.15">
      <c r="A187" s="20" t="s">
        <v>565</v>
      </c>
      <c r="B187" s="4" t="s">
        <v>472</v>
      </c>
      <c r="C187" s="5" t="s">
        <v>483</v>
      </c>
      <c r="D187" s="18" t="s">
        <v>474</v>
      </c>
      <c r="E187" s="18"/>
      <c r="F187" s="18"/>
      <c r="G187" s="18"/>
      <c r="H187" s="6" t="s">
        <v>313</v>
      </c>
      <c r="I187" s="6"/>
      <c r="J187" s="6"/>
      <c r="K187" s="6" t="s">
        <v>301</v>
      </c>
      <c r="L187" s="6" t="s">
        <v>476</v>
      </c>
      <c r="M187" s="5" t="s">
        <v>288</v>
      </c>
      <c r="N187" s="6" t="s">
        <v>19</v>
      </c>
      <c r="O187" s="6"/>
      <c r="P187" s="6"/>
      <c r="Q187" s="6"/>
      <c r="R187" s="11"/>
      <c r="S187" s="11"/>
      <c r="T187" s="20"/>
      <c r="U187" s="82"/>
      <c r="V187" s="20"/>
      <c r="W187" s="78"/>
      <c r="X187" s="62"/>
      <c r="Y187" s="6" t="s">
        <v>28</v>
      </c>
      <c r="Z187" s="16">
        <v>3</v>
      </c>
      <c r="AA187" s="24"/>
      <c r="AB187" s="24"/>
      <c r="AE187" s="74" t="b">
        <f>IF(AND(O187=DATA!$D$40),DATA!$D$41,IF(AND(O187=DATA!$C$40),DATA!$C$41))</f>
        <v>0</v>
      </c>
      <c r="AF187" s="74" t="b">
        <f>IF(AND(P187=DATA!$D$40),DATA!$D$42,IF(AND(P187=DATA!$C$40),DATA!$C$42))</f>
        <v>0</v>
      </c>
      <c r="AG187" s="74" t="b">
        <f>IF(AND(Q187=DATA!$D$40),DATA!$D$43,IF(AND(Q187=DATA!$C$40),DATA!$C$43))</f>
        <v>0</v>
      </c>
      <c r="AH187" s="75" t="b">
        <f>IF(AND(R187=DATA!$D$40),DATA!$D$44,IF(AND(R187=DATA!$C$40),DATA!$C$44))</f>
        <v>0</v>
      </c>
      <c r="AI187" s="76">
        <f ca="1">IF(AND(DATEDIF(U187,TODAY(),"D")&lt;365*3),DATA!$D$46,IF(AND(365*3&lt;=DATEDIF(U187,TODAY(),"D"), DATEDIF(U187,TODAY(),"D")&lt;365*5),DATA!$D$47,IF(AND(365*5&lt;=DATEDIF(U187,TODAY(),"D"), DATEDIF(U187,TODAY(),"D")&lt;365*10),DATA!$D$48,IF(AND(365*10&lt;DATEDIF(U187,TODAY(),"D")),DATA!$D$49))))</f>
        <v>0</v>
      </c>
      <c r="AJ187" s="76">
        <f>_xlfn.IFNA(VLOOKUP(W187,DATA!$F$40:$G$85,2,0),10)</f>
        <v>10</v>
      </c>
      <c r="AK187" s="77">
        <f t="shared" ca="1" si="5"/>
        <v>10</v>
      </c>
      <c r="AL187" s="75" t="b">
        <f>IF(AND(S187=DATA!$D$40),DATA!$D$44/8,IF(AND(S187=DATA!$C$40),DATA!$C$44/8))</f>
        <v>0</v>
      </c>
      <c r="AM187" s="75" t="b">
        <f>IF(AND(T187=DATA!$D$40),DATA!$D$44/8,IF(AND(T187=DATA!$C$40),DATA!$C$44/8))</f>
        <v>0</v>
      </c>
      <c r="AN187" s="77">
        <f t="shared" ca="1" si="4"/>
        <v>10</v>
      </c>
      <c r="AO187" s="78" t="str">
        <f ca="1">IF(AND(AN187&gt;=DATA!$C$55),"A",IF(AND(DATA!$C$55&gt;AN187,AN187&gt;=DATA!$C$56),"B",IF(AND(DATA!$C$56&gt;AN187,AN187&gt;=DATA!$C$57),"C",IF(AND(AN187&lt;DATA!$C$57),"D"))))</f>
        <v>D</v>
      </c>
    </row>
    <row r="188" spans="1:41" x14ac:dyDescent="0.15">
      <c r="A188" s="20" t="s">
        <v>564</v>
      </c>
      <c r="B188" s="4" t="s">
        <v>472</v>
      </c>
      <c r="C188" s="18" t="s">
        <v>483</v>
      </c>
      <c r="D188" s="18" t="s">
        <v>474</v>
      </c>
      <c r="E188" s="18"/>
      <c r="F188" s="18"/>
      <c r="G188" s="18"/>
      <c r="H188" s="20" t="s">
        <v>313</v>
      </c>
      <c r="I188" s="20"/>
      <c r="J188" s="20"/>
      <c r="K188" s="20" t="s">
        <v>301</v>
      </c>
      <c r="L188" s="20" t="s">
        <v>476</v>
      </c>
      <c r="M188" s="18" t="s">
        <v>299</v>
      </c>
      <c r="N188" s="6" t="s">
        <v>19</v>
      </c>
      <c r="O188" s="6"/>
      <c r="P188" s="6"/>
      <c r="Q188" s="6"/>
      <c r="R188" s="11"/>
      <c r="S188" s="11"/>
      <c r="T188" s="20"/>
      <c r="U188" s="82"/>
      <c r="V188" s="20"/>
      <c r="W188" s="78"/>
      <c r="X188" s="62"/>
      <c r="Y188" s="6" t="s">
        <v>28</v>
      </c>
      <c r="Z188" s="28">
        <v>12</v>
      </c>
      <c r="AA188" s="24"/>
      <c r="AB188" s="24"/>
      <c r="AE188" s="74" t="b">
        <f>IF(AND(O188=DATA!$D$40),DATA!$D$41,IF(AND(O188=DATA!$C$40),DATA!$C$41))</f>
        <v>0</v>
      </c>
      <c r="AF188" s="74" t="b">
        <f>IF(AND(P188=DATA!$D$40),DATA!$D$42,IF(AND(P188=DATA!$C$40),DATA!$C$42))</f>
        <v>0</v>
      </c>
      <c r="AG188" s="74" t="b">
        <f>IF(AND(Q188=DATA!$D$40),DATA!$D$43,IF(AND(Q188=DATA!$C$40),DATA!$C$43))</f>
        <v>0</v>
      </c>
      <c r="AH188" s="75" t="b">
        <f>IF(AND(R188=DATA!$D$40),DATA!$D$44,IF(AND(R188=DATA!$C$40),DATA!$C$44))</f>
        <v>0</v>
      </c>
      <c r="AI188" s="76">
        <f ca="1">IF(AND(DATEDIF(U188,TODAY(),"D")&lt;365*3),DATA!$D$46,IF(AND(365*3&lt;=DATEDIF(U188,TODAY(),"D"), DATEDIF(U188,TODAY(),"D")&lt;365*5),DATA!$D$47,IF(AND(365*5&lt;=DATEDIF(U188,TODAY(),"D"), DATEDIF(U188,TODAY(),"D")&lt;365*10),DATA!$D$48,IF(AND(365*10&lt;DATEDIF(U188,TODAY(),"D")),DATA!$D$49))))</f>
        <v>0</v>
      </c>
      <c r="AJ188" s="76">
        <f>_xlfn.IFNA(VLOOKUP(W188,DATA!$F$40:$G$85,2,0),10)</f>
        <v>10</v>
      </c>
      <c r="AK188" s="77">
        <f t="shared" ca="1" si="5"/>
        <v>10</v>
      </c>
      <c r="AL188" s="75" t="b">
        <f>IF(AND(S188=DATA!$D$40),DATA!$D$44/8,IF(AND(S188=DATA!$C$40),DATA!$C$44/8))</f>
        <v>0</v>
      </c>
      <c r="AM188" s="75" t="b">
        <f>IF(AND(T188=DATA!$D$40),DATA!$D$44/8,IF(AND(T188=DATA!$C$40),DATA!$C$44/8))</f>
        <v>0</v>
      </c>
      <c r="AN188" s="77">
        <f t="shared" ca="1" si="4"/>
        <v>10</v>
      </c>
      <c r="AO188" s="78" t="str">
        <f ca="1">IF(AND(AN188&gt;=DATA!$C$55),"A",IF(AND(DATA!$C$55&gt;AN188,AN188&gt;=DATA!$C$56),"B",IF(AND(DATA!$C$56&gt;AN188,AN188&gt;=DATA!$C$57),"C",IF(AND(AN188&lt;DATA!$C$57),"D"))))</f>
        <v>D</v>
      </c>
    </row>
    <row r="189" spans="1:41" x14ac:dyDescent="0.15">
      <c r="A189" s="20" t="s">
        <v>564</v>
      </c>
      <c r="B189" s="4" t="s">
        <v>472</v>
      </c>
      <c r="C189" s="18" t="s">
        <v>483</v>
      </c>
      <c r="D189" s="18" t="s">
        <v>474</v>
      </c>
      <c r="E189" s="18"/>
      <c r="F189" s="18"/>
      <c r="G189" s="18"/>
      <c r="H189" s="20" t="s">
        <v>313</v>
      </c>
      <c r="I189" s="20"/>
      <c r="J189" s="20"/>
      <c r="K189" s="20" t="s">
        <v>301</v>
      </c>
      <c r="L189" s="20" t="s">
        <v>476</v>
      </c>
      <c r="M189" s="18" t="s">
        <v>299</v>
      </c>
      <c r="N189" s="6" t="s">
        <v>19</v>
      </c>
      <c r="O189" s="6"/>
      <c r="P189" s="6"/>
      <c r="Q189" s="6"/>
      <c r="R189" s="11"/>
      <c r="S189" s="11"/>
      <c r="T189" s="20"/>
      <c r="U189" s="82"/>
      <c r="V189" s="20"/>
      <c r="W189" s="78"/>
      <c r="X189" s="62"/>
      <c r="Y189" s="6" t="s">
        <v>28</v>
      </c>
      <c r="Z189" s="28">
        <v>4</v>
      </c>
      <c r="AA189" s="24"/>
      <c r="AB189" s="24"/>
      <c r="AE189" s="74" t="b">
        <f>IF(AND(O189=DATA!$D$40),DATA!$D$41,IF(AND(O189=DATA!$C$40),DATA!$C$41))</f>
        <v>0</v>
      </c>
      <c r="AF189" s="74" t="b">
        <f>IF(AND(P189=DATA!$D$40),DATA!$D$42,IF(AND(P189=DATA!$C$40),DATA!$C$42))</f>
        <v>0</v>
      </c>
      <c r="AG189" s="74" t="b">
        <f>IF(AND(Q189=DATA!$D$40),DATA!$D$43,IF(AND(Q189=DATA!$C$40),DATA!$C$43))</f>
        <v>0</v>
      </c>
      <c r="AH189" s="75" t="b">
        <f>IF(AND(R189=DATA!$D$40),DATA!$D$44,IF(AND(R189=DATA!$C$40),DATA!$C$44))</f>
        <v>0</v>
      </c>
      <c r="AI189" s="76">
        <f ca="1">IF(AND(DATEDIF(U189,TODAY(),"D")&lt;365*3),DATA!$D$46,IF(AND(365*3&lt;=DATEDIF(U189,TODAY(),"D"), DATEDIF(U189,TODAY(),"D")&lt;365*5),DATA!$D$47,IF(AND(365*5&lt;=DATEDIF(U189,TODAY(),"D"), DATEDIF(U189,TODAY(),"D")&lt;365*10),DATA!$D$48,IF(AND(365*10&lt;DATEDIF(U189,TODAY(),"D")),DATA!$D$49))))</f>
        <v>0</v>
      </c>
      <c r="AJ189" s="76">
        <f>_xlfn.IFNA(VLOOKUP(W189,DATA!$F$40:$G$85,2,0),10)</f>
        <v>10</v>
      </c>
      <c r="AK189" s="77">
        <f t="shared" ca="1" si="5"/>
        <v>10</v>
      </c>
      <c r="AL189" s="75" t="b">
        <f>IF(AND(S189=DATA!$D$40),DATA!$D$44/8,IF(AND(S189=DATA!$C$40),DATA!$C$44/8))</f>
        <v>0</v>
      </c>
      <c r="AM189" s="75" t="b">
        <f>IF(AND(T189=DATA!$D$40),DATA!$D$44/8,IF(AND(T189=DATA!$C$40),DATA!$C$44/8))</f>
        <v>0</v>
      </c>
      <c r="AN189" s="77">
        <f t="shared" ca="1" si="4"/>
        <v>10</v>
      </c>
      <c r="AO189" s="78" t="str">
        <f ca="1">IF(AND(AN189&gt;=DATA!$C$55),"A",IF(AND(DATA!$C$55&gt;AN189,AN189&gt;=DATA!$C$56),"B",IF(AND(DATA!$C$56&gt;AN189,AN189&gt;=DATA!$C$57),"C",IF(AND(AN189&lt;DATA!$C$57),"D"))))</f>
        <v>D</v>
      </c>
    </row>
    <row r="190" spans="1:41" x14ac:dyDescent="0.15">
      <c r="A190" s="20" t="s">
        <v>565</v>
      </c>
      <c r="B190" s="4" t="s">
        <v>472</v>
      </c>
      <c r="C190" s="18" t="s">
        <v>483</v>
      </c>
      <c r="D190" s="18" t="s">
        <v>474</v>
      </c>
      <c r="E190" s="18"/>
      <c r="F190" s="18"/>
      <c r="G190" s="18"/>
      <c r="H190" s="20" t="s">
        <v>313</v>
      </c>
      <c r="I190" s="20"/>
      <c r="J190" s="20"/>
      <c r="K190" s="20" t="s">
        <v>301</v>
      </c>
      <c r="L190" s="20" t="s">
        <v>476</v>
      </c>
      <c r="M190" s="18" t="s">
        <v>295</v>
      </c>
      <c r="N190" s="6" t="s">
        <v>19</v>
      </c>
      <c r="O190" s="6"/>
      <c r="P190" s="6"/>
      <c r="Q190" s="6"/>
      <c r="R190" s="11"/>
      <c r="S190" s="11"/>
      <c r="T190" s="20"/>
      <c r="U190" s="82"/>
      <c r="V190" s="20"/>
      <c r="W190" s="78"/>
      <c r="X190" s="62"/>
      <c r="Y190" s="6" t="s">
        <v>28</v>
      </c>
      <c r="Z190" s="28">
        <v>1</v>
      </c>
      <c r="AA190" s="24"/>
      <c r="AB190" s="24"/>
      <c r="AE190" s="74" t="b">
        <f>IF(AND(O190=DATA!$D$40),DATA!$D$41,IF(AND(O190=DATA!$C$40),DATA!$C$41))</f>
        <v>0</v>
      </c>
      <c r="AF190" s="74" t="b">
        <f>IF(AND(P190=DATA!$D$40),DATA!$D$42,IF(AND(P190=DATA!$C$40),DATA!$C$42))</f>
        <v>0</v>
      </c>
      <c r="AG190" s="74" t="b">
        <f>IF(AND(Q190=DATA!$D$40),DATA!$D$43,IF(AND(Q190=DATA!$C$40),DATA!$C$43))</f>
        <v>0</v>
      </c>
      <c r="AH190" s="75" t="b">
        <f>IF(AND(R190=DATA!$D$40),DATA!$D$44,IF(AND(R190=DATA!$C$40),DATA!$C$44))</f>
        <v>0</v>
      </c>
      <c r="AI190" s="76">
        <f ca="1">IF(AND(DATEDIF(U190,TODAY(),"D")&lt;365*3),DATA!$D$46,IF(AND(365*3&lt;=DATEDIF(U190,TODAY(),"D"), DATEDIF(U190,TODAY(),"D")&lt;365*5),DATA!$D$47,IF(AND(365*5&lt;=DATEDIF(U190,TODAY(),"D"), DATEDIF(U190,TODAY(),"D")&lt;365*10),DATA!$D$48,IF(AND(365*10&lt;DATEDIF(U190,TODAY(),"D")),DATA!$D$49))))</f>
        <v>0</v>
      </c>
      <c r="AJ190" s="76">
        <f>_xlfn.IFNA(VLOOKUP(W190,DATA!$F$40:$G$85,2,0),10)</f>
        <v>10</v>
      </c>
      <c r="AK190" s="77">
        <f t="shared" ca="1" si="5"/>
        <v>10</v>
      </c>
      <c r="AL190" s="75" t="b">
        <f>IF(AND(S190=DATA!$D$40),DATA!$D$44/8,IF(AND(S190=DATA!$C$40),DATA!$C$44/8))</f>
        <v>0</v>
      </c>
      <c r="AM190" s="75" t="b">
        <f>IF(AND(T190=DATA!$D$40),DATA!$D$44/8,IF(AND(T190=DATA!$C$40),DATA!$C$44/8))</f>
        <v>0</v>
      </c>
      <c r="AN190" s="77">
        <f t="shared" ca="1" si="4"/>
        <v>10</v>
      </c>
      <c r="AO190" s="78" t="str">
        <f ca="1">IF(AND(AN190&gt;=DATA!$C$55),"A",IF(AND(DATA!$C$55&gt;AN190,AN190&gt;=DATA!$C$56),"B",IF(AND(DATA!$C$56&gt;AN190,AN190&gt;=DATA!$C$57),"C",IF(AND(AN190&lt;DATA!$C$57),"D"))))</f>
        <v>D</v>
      </c>
    </row>
    <row r="191" spans="1:41" x14ac:dyDescent="0.15">
      <c r="A191" s="20" t="s">
        <v>565</v>
      </c>
      <c r="B191" s="4" t="s">
        <v>472</v>
      </c>
      <c r="C191" s="18" t="s">
        <v>483</v>
      </c>
      <c r="D191" s="18" t="s">
        <v>474</v>
      </c>
      <c r="E191" s="18"/>
      <c r="F191" s="18"/>
      <c r="G191" s="18"/>
      <c r="H191" s="20" t="s">
        <v>313</v>
      </c>
      <c r="I191" s="20"/>
      <c r="J191" s="20"/>
      <c r="K191" s="20" t="s">
        <v>301</v>
      </c>
      <c r="L191" s="20" t="s">
        <v>476</v>
      </c>
      <c r="M191" s="18" t="s">
        <v>295</v>
      </c>
      <c r="N191" s="6" t="s">
        <v>19</v>
      </c>
      <c r="O191" s="6"/>
      <c r="P191" s="6"/>
      <c r="Q191" s="6"/>
      <c r="R191" s="11"/>
      <c r="S191" s="11"/>
      <c r="T191" s="20"/>
      <c r="U191" s="82"/>
      <c r="V191" s="20"/>
      <c r="W191" s="78"/>
      <c r="X191" s="62"/>
      <c r="Y191" s="6" t="s">
        <v>28</v>
      </c>
      <c r="Z191" s="28">
        <v>3</v>
      </c>
      <c r="AA191" s="24"/>
      <c r="AB191" s="24"/>
      <c r="AE191" s="74" t="b">
        <f>IF(AND(O191=DATA!$D$40),DATA!$D$41,IF(AND(O191=DATA!$C$40),DATA!$C$41))</f>
        <v>0</v>
      </c>
      <c r="AF191" s="74" t="b">
        <f>IF(AND(P191=DATA!$D$40),DATA!$D$42,IF(AND(P191=DATA!$C$40),DATA!$C$42))</f>
        <v>0</v>
      </c>
      <c r="AG191" s="74" t="b">
        <f>IF(AND(Q191=DATA!$D$40),DATA!$D$43,IF(AND(Q191=DATA!$C$40),DATA!$C$43))</f>
        <v>0</v>
      </c>
      <c r="AH191" s="75" t="b">
        <f>IF(AND(R191=DATA!$D$40),DATA!$D$44,IF(AND(R191=DATA!$C$40),DATA!$C$44))</f>
        <v>0</v>
      </c>
      <c r="AI191" s="76">
        <f ca="1">IF(AND(DATEDIF(U191,TODAY(),"D")&lt;365*3),DATA!$D$46,IF(AND(365*3&lt;=DATEDIF(U191,TODAY(),"D"), DATEDIF(U191,TODAY(),"D")&lt;365*5),DATA!$D$47,IF(AND(365*5&lt;=DATEDIF(U191,TODAY(),"D"), DATEDIF(U191,TODAY(),"D")&lt;365*10),DATA!$D$48,IF(AND(365*10&lt;DATEDIF(U191,TODAY(),"D")),DATA!$D$49))))</f>
        <v>0</v>
      </c>
      <c r="AJ191" s="76">
        <f>_xlfn.IFNA(VLOOKUP(W191,DATA!$F$40:$G$85,2,0),10)</f>
        <v>10</v>
      </c>
      <c r="AK191" s="77">
        <f t="shared" ca="1" si="5"/>
        <v>10</v>
      </c>
      <c r="AL191" s="75" t="b">
        <f>IF(AND(S191=DATA!$D$40),DATA!$D$44/8,IF(AND(S191=DATA!$C$40),DATA!$C$44/8))</f>
        <v>0</v>
      </c>
      <c r="AM191" s="75" t="b">
        <f>IF(AND(T191=DATA!$D$40),DATA!$D$44/8,IF(AND(T191=DATA!$C$40),DATA!$C$44/8))</f>
        <v>0</v>
      </c>
      <c r="AN191" s="77">
        <f t="shared" ca="1" si="4"/>
        <v>10</v>
      </c>
      <c r="AO191" s="78" t="str">
        <f ca="1">IF(AND(AN191&gt;=DATA!$C$55),"A",IF(AND(DATA!$C$55&gt;AN191,AN191&gt;=DATA!$C$56),"B",IF(AND(DATA!$C$56&gt;AN191,AN191&gt;=DATA!$C$57),"C",IF(AND(AN191&lt;DATA!$C$57),"D"))))</f>
        <v>D</v>
      </c>
    </row>
    <row r="192" spans="1:41" x14ac:dyDescent="0.15">
      <c r="A192" s="20" t="s">
        <v>564</v>
      </c>
      <c r="B192" s="4" t="s">
        <v>472</v>
      </c>
      <c r="C192" s="18" t="s">
        <v>483</v>
      </c>
      <c r="D192" s="18" t="s">
        <v>474</v>
      </c>
      <c r="E192" s="18"/>
      <c r="F192" s="18"/>
      <c r="G192" s="18"/>
      <c r="H192" s="20" t="s">
        <v>313</v>
      </c>
      <c r="I192" s="20"/>
      <c r="J192" s="20"/>
      <c r="K192" s="20" t="s">
        <v>297</v>
      </c>
      <c r="L192" s="20" t="s">
        <v>476</v>
      </c>
      <c r="M192" s="18" t="s">
        <v>299</v>
      </c>
      <c r="N192" s="6" t="s">
        <v>19</v>
      </c>
      <c r="O192" s="6"/>
      <c r="P192" s="6"/>
      <c r="Q192" s="6"/>
      <c r="R192" s="11"/>
      <c r="S192" s="11"/>
      <c r="T192" s="20"/>
      <c r="U192" s="82"/>
      <c r="V192" s="20"/>
      <c r="W192" s="78"/>
      <c r="X192" s="62"/>
      <c r="Y192" s="6" t="s">
        <v>28</v>
      </c>
      <c r="Z192" s="28">
        <v>1</v>
      </c>
      <c r="AA192" s="24"/>
      <c r="AB192" s="24"/>
      <c r="AE192" s="74" t="b">
        <f>IF(AND(O192=DATA!$D$40),DATA!$D$41,IF(AND(O192=DATA!$C$40),DATA!$C$41))</f>
        <v>0</v>
      </c>
      <c r="AF192" s="74" t="b">
        <f>IF(AND(P192=DATA!$D$40),DATA!$D$42,IF(AND(P192=DATA!$C$40),DATA!$C$42))</f>
        <v>0</v>
      </c>
      <c r="AG192" s="74" t="b">
        <f>IF(AND(Q192=DATA!$D$40),DATA!$D$43,IF(AND(Q192=DATA!$C$40),DATA!$C$43))</f>
        <v>0</v>
      </c>
      <c r="AH192" s="75" t="b">
        <f>IF(AND(R192=DATA!$D$40),DATA!$D$44,IF(AND(R192=DATA!$C$40),DATA!$C$44))</f>
        <v>0</v>
      </c>
      <c r="AI192" s="76">
        <f ca="1">IF(AND(DATEDIF(U192,TODAY(),"D")&lt;365*3),DATA!$D$46,IF(AND(365*3&lt;=DATEDIF(U192,TODAY(),"D"), DATEDIF(U192,TODAY(),"D")&lt;365*5),DATA!$D$47,IF(AND(365*5&lt;=DATEDIF(U192,TODAY(),"D"), DATEDIF(U192,TODAY(),"D")&lt;365*10),DATA!$D$48,IF(AND(365*10&lt;DATEDIF(U192,TODAY(),"D")),DATA!$D$49))))</f>
        <v>0</v>
      </c>
      <c r="AJ192" s="76">
        <f>_xlfn.IFNA(VLOOKUP(W192,DATA!$F$40:$G$85,2,0),10)</f>
        <v>10</v>
      </c>
      <c r="AK192" s="77">
        <f t="shared" ca="1" si="5"/>
        <v>10</v>
      </c>
      <c r="AL192" s="75" t="b">
        <f>IF(AND(S192=DATA!$D$40),DATA!$D$44/8,IF(AND(S192=DATA!$C$40),DATA!$C$44/8))</f>
        <v>0</v>
      </c>
      <c r="AM192" s="75" t="b">
        <f>IF(AND(T192=DATA!$D$40),DATA!$D$44/8,IF(AND(T192=DATA!$C$40),DATA!$C$44/8))</f>
        <v>0</v>
      </c>
      <c r="AN192" s="77">
        <f t="shared" ca="1" si="4"/>
        <v>10</v>
      </c>
      <c r="AO192" s="78" t="str">
        <f ca="1">IF(AND(AN192&gt;=DATA!$C$55),"A",IF(AND(DATA!$C$55&gt;AN192,AN192&gt;=DATA!$C$56),"B",IF(AND(DATA!$C$56&gt;AN192,AN192&gt;=DATA!$C$57),"C",IF(AND(AN192&lt;DATA!$C$57),"D"))))</f>
        <v>D</v>
      </c>
    </row>
    <row r="193" spans="1:41" x14ac:dyDescent="0.15">
      <c r="A193" s="20" t="s">
        <v>565</v>
      </c>
      <c r="B193" s="4" t="s">
        <v>472</v>
      </c>
      <c r="C193" s="18" t="s">
        <v>483</v>
      </c>
      <c r="D193" s="18" t="s">
        <v>474</v>
      </c>
      <c r="E193" s="18"/>
      <c r="F193" s="18"/>
      <c r="G193" s="18"/>
      <c r="H193" s="20" t="s">
        <v>313</v>
      </c>
      <c r="I193" s="20"/>
      <c r="J193" s="20"/>
      <c r="K193" s="20" t="s">
        <v>297</v>
      </c>
      <c r="L193" s="20" t="s">
        <v>476</v>
      </c>
      <c r="M193" s="18" t="s">
        <v>295</v>
      </c>
      <c r="N193" s="6" t="s">
        <v>19</v>
      </c>
      <c r="O193" s="6"/>
      <c r="P193" s="6"/>
      <c r="Q193" s="6"/>
      <c r="R193" s="11"/>
      <c r="S193" s="11"/>
      <c r="T193" s="20"/>
      <c r="U193" s="82"/>
      <c r="V193" s="20"/>
      <c r="W193" s="78"/>
      <c r="X193" s="62"/>
      <c r="Y193" s="6" t="s">
        <v>28</v>
      </c>
      <c r="Z193" s="28">
        <v>7</v>
      </c>
      <c r="AA193" s="24"/>
      <c r="AB193" s="24"/>
      <c r="AE193" s="74" t="b">
        <f>IF(AND(O193=DATA!$D$40),DATA!$D$41,IF(AND(O193=DATA!$C$40),DATA!$C$41))</f>
        <v>0</v>
      </c>
      <c r="AF193" s="74" t="b">
        <f>IF(AND(P193=DATA!$D$40),DATA!$D$42,IF(AND(P193=DATA!$C$40),DATA!$C$42))</f>
        <v>0</v>
      </c>
      <c r="AG193" s="74" t="b">
        <f>IF(AND(Q193=DATA!$D$40),DATA!$D$43,IF(AND(Q193=DATA!$C$40),DATA!$C$43))</f>
        <v>0</v>
      </c>
      <c r="AH193" s="75" t="b">
        <f>IF(AND(R193=DATA!$D$40),DATA!$D$44,IF(AND(R193=DATA!$C$40),DATA!$C$44))</f>
        <v>0</v>
      </c>
      <c r="AI193" s="76">
        <f ca="1">IF(AND(DATEDIF(U193,TODAY(),"D")&lt;365*3),DATA!$D$46,IF(AND(365*3&lt;=DATEDIF(U193,TODAY(),"D"), DATEDIF(U193,TODAY(),"D")&lt;365*5),DATA!$D$47,IF(AND(365*5&lt;=DATEDIF(U193,TODAY(),"D"), DATEDIF(U193,TODAY(),"D")&lt;365*10),DATA!$D$48,IF(AND(365*10&lt;DATEDIF(U193,TODAY(),"D")),DATA!$D$49))))</f>
        <v>0</v>
      </c>
      <c r="AJ193" s="76">
        <f>_xlfn.IFNA(VLOOKUP(W193,DATA!$F$40:$G$85,2,0),10)</f>
        <v>10</v>
      </c>
      <c r="AK193" s="77">
        <f t="shared" ca="1" si="5"/>
        <v>10</v>
      </c>
      <c r="AL193" s="75" t="b">
        <f>IF(AND(S193=DATA!$D$40),DATA!$D$44/8,IF(AND(S193=DATA!$C$40),DATA!$C$44/8))</f>
        <v>0</v>
      </c>
      <c r="AM193" s="75" t="b">
        <f>IF(AND(T193=DATA!$D$40),DATA!$D$44/8,IF(AND(T193=DATA!$C$40),DATA!$C$44/8))</f>
        <v>0</v>
      </c>
      <c r="AN193" s="77">
        <f t="shared" ca="1" si="4"/>
        <v>10</v>
      </c>
      <c r="AO193" s="78" t="str">
        <f ca="1">IF(AND(AN193&gt;=DATA!$C$55),"A",IF(AND(DATA!$C$55&gt;AN193,AN193&gt;=DATA!$C$56),"B",IF(AND(DATA!$C$56&gt;AN193,AN193&gt;=DATA!$C$57),"C",IF(AND(AN193&lt;DATA!$C$57),"D"))))</f>
        <v>D</v>
      </c>
    </row>
    <row r="194" spans="1:41" x14ac:dyDescent="0.15">
      <c r="A194" s="20" t="s">
        <v>565</v>
      </c>
      <c r="B194" s="4" t="s">
        <v>472</v>
      </c>
      <c r="C194" s="18" t="s">
        <v>483</v>
      </c>
      <c r="D194" s="18" t="s">
        <v>474</v>
      </c>
      <c r="E194" s="18"/>
      <c r="F194" s="18"/>
      <c r="G194" s="18"/>
      <c r="H194" s="20" t="s">
        <v>313</v>
      </c>
      <c r="I194" s="20"/>
      <c r="J194" s="20"/>
      <c r="K194" s="20" t="s">
        <v>297</v>
      </c>
      <c r="L194" s="20" t="s">
        <v>476</v>
      </c>
      <c r="M194" s="18" t="s">
        <v>295</v>
      </c>
      <c r="N194" s="6" t="s">
        <v>19</v>
      </c>
      <c r="O194" s="6"/>
      <c r="P194" s="6"/>
      <c r="Q194" s="6"/>
      <c r="R194" s="11"/>
      <c r="S194" s="11"/>
      <c r="T194" s="20"/>
      <c r="U194" s="82"/>
      <c r="V194" s="20"/>
      <c r="W194" s="78"/>
      <c r="X194" s="62"/>
      <c r="Y194" s="6" t="s">
        <v>28</v>
      </c>
      <c r="Z194" s="28">
        <v>2</v>
      </c>
      <c r="AA194" s="24"/>
      <c r="AB194" s="24"/>
      <c r="AE194" s="74" t="b">
        <f>IF(AND(O194=DATA!$D$40),DATA!$D$41,IF(AND(O194=DATA!$C$40),DATA!$C$41))</f>
        <v>0</v>
      </c>
      <c r="AF194" s="74" t="b">
        <f>IF(AND(P194=DATA!$D$40),DATA!$D$42,IF(AND(P194=DATA!$C$40),DATA!$C$42))</f>
        <v>0</v>
      </c>
      <c r="AG194" s="74" t="b">
        <f>IF(AND(Q194=DATA!$D$40),DATA!$D$43,IF(AND(Q194=DATA!$C$40),DATA!$C$43))</f>
        <v>0</v>
      </c>
      <c r="AH194" s="75" t="b">
        <f>IF(AND(R194=DATA!$D$40),DATA!$D$44,IF(AND(R194=DATA!$C$40),DATA!$C$44))</f>
        <v>0</v>
      </c>
      <c r="AI194" s="76">
        <f ca="1">IF(AND(DATEDIF(U194,TODAY(),"D")&lt;365*3),DATA!$D$46,IF(AND(365*3&lt;=DATEDIF(U194,TODAY(),"D"), DATEDIF(U194,TODAY(),"D")&lt;365*5),DATA!$D$47,IF(AND(365*5&lt;=DATEDIF(U194,TODAY(),"D"), DATEDIF(U194,TODAY(),"D")&lt;365*10),DATA!$D$48,IF(AND(365*10&lt;DATEDIF(U194,TODAY(),"D")),DATA!$D$49))))</f>
        <v>0</v>
      </c>
      <c r="AJ194" s="76">
        <f>_xlfn.IFNA(VLOOKUP(W194,DATA!$F$40:$G$85,2,0),10)</f>
        <v>10</v>
      </c>
      <c r="AK194" s="77">
        <f t="shared" ca="1" si="5"/>
        <v>10</v>
      </c>
      <c r="AL194" s="75" t="b">
        <f>IF(AND(S194=DATA!$D$40),DATA!$D$44/8,IF(AND(S194=DATA!$C$40),DATA!$C$44/8))</f>
        <v>0</v>
      </c>
      <c r="AM194" s="75" t="b">
        <f>IF(AND(T194=DATA!$D$40),DATA!$D$44/8,IF(AND(T194=DATA!$C$40),DATA!$C$44/8))</f>
        <v>0</v>
      </c>
      <c r="AN194" s="77">
        <f t="shared" ca="1" si="4"/>
        <v>10</v>
      </c>
      <c r="AO194" s="78" t="str">
        <f ca="1">IF(AND(AN194&gt;=DATA!$C$55),"A",IF(AND(DATA!$C$55&gt;AN194,AN194&gt;=DATA!$C$56),"B",IF(AND(DATA!$C$56&gt;AN194,AN194&gt;=DATA!$C$57),"C",IF(AND(AN194&lt;DATA!$C$57),"D"))))</f>
        <v>D</v>
      </c>
    </row>
    <row r="195" spans="1:41" x14ac:dyDescent="0.15">
      <c r="A195" s="20" t="s">
        <v>565</v>
      </c>
      <c r="B195" s="4" t="s">
        <v>472</v>
      </c>
      <c r="C195" s="18" t="s">
        <v>483</v>
      </c>
      <c r="D195" s="18" t="s">
        <v>474</v>
      </c>
      <c r="E195" s="18"/>
      <c r="F195" s="18"/>
      <c r="G195" s="18"/>
      <c r="H195" s="20" t="s">
        <v>313</v>
      </c>
      <c r="I195" s="20"/>
      <c r="J195" s="20"/>
      <c r="K195" s="20" t="s">
        <v>297</v>
      </c>
      <c r="L195" s="20" t="s">
        <v>476</v>
      </c>
      <c r="M195" s="18" t="s">
        <v>295</v>
      </c>
      <c r="N195" s="6" t="s">
        <v>19</v>
      </c>
      <c r="O195" s="6"/>
      <c r="P195" s="6"/>
      <c r="Q195" s="6"/>
      <c r="R195" s="11"/>
      <c r="S195" s="11"/>
      <c r="T195" s="20"/>
      <c r="U195" s="82"/>
      <c r="V195" s="20"/>
      <c r="W195" s="78"/>
      <c r="X195" s="62"/>
      <c r="Y195" s="6" t="s">
        <v>28</v>
      </c>
      <c r="Z195" s="28">
        <v>14</v>
      </c>
      <c r="AA195" s="24"/>
      <c r="AB195" s="24"/>
      <c r="AE195" s="74" t="b">
        <f>IF(AND(O195=DATA!$D$40),DATA!$D$41,IF(AND(O195=DATA!$C$40),DATA!$C$41))</f>
        <v>0</v>
      </c>
      <c r="AF195" s="74" t="b">
        <f>IF(AND(P195=DATA!$D$40),DATA!$D$42,IF(AND(P195=DATA!$C$40),DATA!$C$42))</f>
        <v>0</v>
      </c>
      <c r="AG195" s="74" t="b">
        <f>IF(AND(Q195=DATA!$D$40),DATA!$D$43,IF(AND(Q195=DATA!$C$40),DATA!$C$43))</f>
        <v>0</v>
      </c>
      <c r="AH195" s="75" t="b">
        <f>IF(AND(R195=DATA!$D$40),DATA!$D$44,IF(AND(R195=DATA!$C$40),DATA!$C$44))</f>
        <v>0</v>
      </c>
      <c r="AI195" s="76">
        <f ca="1">IF(AND(DATEDIF(U195,TODAY(),"D")&lt;365*3),DATA!$D$46,IF(AND(365*3&lt;=DATEDIF(U195,TODAY(),"D"), DATEDIF(U195,TODAY(),"D")&lt;365*5),DATA!$D$47,IF(AND(365*5&lt;=DATEDIF(U195,TODAY(),"D"), DATEDIF(U195,TODAY(),"D")&lt;365*10),DATA!$D$48,IF(AND(365*10&lt;DATEDIF(U195,TODAY(),"D")),DATA!$D$49))))</f>
        <v>0</v>
      </c>
      <c r="AJ195" s="76">
        <f>_xlfn.IFNA(VLOOKUP(W195,DATA!$F$40:$G$85,2,0),10)</f>
        <v>10</v>
      </c>
      <c r="AK195" s="77">
        <f t="shared" ca="1" si="5"/>
        <v>10</v>
      </c>
      <c r="AL195" s="75" t="b">
        <f>IF(AND(S195=DATA!$D$40),DATA!$D$44/8,IF(AND(S195=DATA!$C$40),DATA!$C$44/8))</f>
        <v>0</v>
      </c>
      <c r="AM195" s="75" t="b">
        <f>IF(AND(T195=DATA!$D$40),DATA!$D$44/8,IF(AND(T195=DATA!$C$40),DATA!$C$44/8))</f>
        <v>0</v>
      </c>
      <c r="AN195" s="77">
        <f t="shared" ref="AN195:AN258" ca="1" si="6">IF(AND(AK195+AL195+AM195&lt;=100),(AK195+AL195+AM195),IF(AND(AK195+AL195+AM195&gt;100),100))</f>
        <v>10</v>
      </c>
      <c r="AO195" s="78" t="str">
        <f ca="1">IF(AND(AN195&gt;=DATA!$C$55),"A",IF(AND(DATA!$C$55&gt;AN195,AN195&gt;=DATA!$C$56),"B",IF(AND(DATA!$C$56&gt;AN195,AN195&gt;=DATA!$C$57),"C",IF(AND(AN195&lt;DATA!$C$57),"D"))))</f>
        <v>D</v>
      </c>
    </row>
    <row r="196" spans="1:41" x14ac:dyDescent="0.15">
      <c r="A196" s="20" t="s">
        <v>565</v>
      </c>
      <c r="B196" s="4" t="s">
        <v>472</v>
      </c>
      <c r="C196" s="18" t="s">
        <v>483</v>
      </c>
      <c r="D196" s="18" t="s">
        <v>474</v>
      </c>
      <c r="E196" s="18"/>
      <c r="F196" s="18"/>
      <c r="G196" s="18"/>
      <c r="H196" s="20" t="s">
        <v>313</v>
      </c>
      <c r="I196" s="20"/>
      <c r="J196" s="20"/>
      <c r="K196" s="20" t="s">
        <v>301</v>
      </c>
      <c r="L196" s="20" t="s">
        <v>465</v>
      </c>
      <c r="M196" s="18" t="s">
        <v>295</v>
      </c>
      <c r="N196" s="6" t="s">
        <v>19</v>
      </c>
      <c r="O196" s="6"/>
      <c r="P196" s="6"/>
      <c r="Q196" s="6"/>
      <c r="R196" s="11"/>
      <c r="S196" s="11"/>
      <c r="T196" s="20"/>
      <c r="U196" s="82"/>
      <c r="V196" s="20"/>
      <c r="W196" s="78"/>
      <c r="X196" s="62"/>
      <c r="Y196" s="6" t="s">
        <v>28</v>
      </c>
      <c r="Z196" s="28">
        <v>4</v>
      </c>
      <c r="AA196" s="24"/>
      <c r="AB196" s="24"/>
      <c r="AE196" s="74" t="b">
        <f>IF(AND(O196=DATA!$D$40),DATA!$D$41,IF(AND(O196=DATA!$C$40),DATA!$C$41))</f>
        <v>0</v>
      </c>
      <c r="AF196" s="74" t="b">
        <f>IF(AND(P196=DATA!$D$40),DATA!$D$42,IF(AND(P196=DATA!$C$40),DATA!$C$42))</f>
        <v>0</v>
      </c>
      <c r="AG196" s="74" t="b">
        <f>IF(AND(Q196=DATA!$D$40),DATA!$D$43,IF(AND(Q196=DATA!$C$40),DATA!$C$43))</f>
        <v>0</v>
      </c>
      <c r="AH196" s="75" t="b">
        <f>IF(AND(R196=DATA!$D$40),DATA!$D$44,IF(AND(R196=DATA!$C$40),DATA!$C$44))</f>
        <v>0</v>
      </c>
      <c r="AI196" s="76">
        <f ca="1">IF(AND(DATEDIF(U196,TODAY(),"D")&lt;365*3),DATA!$D$46,IF(AND(365*3&lt;=DATEDIF(U196,TODAY(),"D"), DATEDIF(U196,TODAY(),"D")&lt;365*5),DATA!$D$47,IF(AND(365*5&lt;=DATEDIF(U196,TODAY(),"D"), DATEDIF(U196,TODAY(),"D")&lt;365*10),DATA!$D$48,IF(AND(365*10&lt;DATEDIF(U196,TODAY(),"D")),DATA!$D$49))))</f>
        <v>0</v>
      </c>
      <c r="AJ196" s="76">
        <f>_xlfn.IFNA(VLOOKUP(W196,DATA!$F$40:$G$85,2,0),10)</f>
        <v>10</v>
      </c>
      <c r="AK196" s="77">
        <f t="shared" ca="1" si="5"/>
        <v>10</v>
      </c>
      <c r="AL196" s="75" t="b">
        <f>IF(AND(S196=DATA!$D$40),DATA!$D$44/8,IF(AND(S196=DATA!$C$40),DATA!$C$44/8))</f>
        <v>0</v>
      </c>
      <c r="AM196" s="75" t="b">
        <f>IF(AND(T196=DATA!$D$40),DATA!$D$44/8,IF(AND(T196=DATA!$C$40),DATA!$C$44/8))</f>
        <v>0</v>
      </c>
      <c r="AN196" s="77">
        <f t="shared" ca="1" si="6"/>
        <v>10</v>
      </c>
      <c r="AO196" s="78" t="str">
        <f ca="1">IF(AND(AN196&gt;=DATA!$C$55),"A",IF(AND(DATA!$C$55&gt;AN196,AN196&gt;=DATA!$C$56),"B",IF(AND(DATA!$C$56&gt;AN196,AN196&gt;=DATA!$C$57),"C",IF(AND(AN196&lt;DATA!$C$57),"D"))))</f>
        <v>D</v>
      </c>
    </row>
    <row r="197" spans="1:41" x14ac:dyDescent="0.15">
      <c r="A197" s="20" t="s">
        <v>565</v>
      </c>
      <c r="B197" s="4" t="s">
        <v>482</v>
      </c>
      <c r="C197" s="18" t="s">
        <v>483</v>
      </c>
      <c r="D197" s="18" t="s">
        <v>474</v>
      </c>
      <c r="E197" s="18"/>
      <c r="F197" s="18"/>
      <c r="G197" s="18"/>
      <c r="H197" s="20" t="s">
        <v>317</v>
      </c>
      <c r="I197" s="20"/>
      <c r="J197" s="20"/>
      <c r="K197" s="20" t="s">
        <v>303</v>
      </c>
      <c r="L197" s="20" t="s">
        <v>476</v>
      </c>
      <c r="M197" s="18" t="s">
        <v>299</v>
      </c>
      <c r="N197" s="6" t="s">
        <v>19</v>
      </c>
      <c r="O197" s="6"/>
      <c r="P197" s="6"/>
      <c r="Q197" s="6"/>
      <c r="R197" s="11"/>
      <c r="S197" s="11"/>
      <c r="T197" s="20"/>
      <c r="U197" s="82"/>
      <c r="V197" s="20"/>
      <c r="W197" s="78"/>
      <c r="X197" s="62"/>
      <c r="Y197" s="6" t="s">
        <v>28</v>
      </c>
      <c r="Z197" s="28">
        <v>8</v>
      </c>
      <c r="AA197" s="24"/>
      <c r="AB197" s="24"/>
      <c r="AE197" s="74" t="b">
        <f>IF(AND(O197=DATA!$D$40),DATA!$D$41,IF(AND(O197=DATA!$C$40),DATA!$C$41))</f>
        <v>0</v>
      </c>
      <c r="AF197" s="74" t="b">
        <f>IF(AND(P197=DATA!$D$40),DATA!$D$42,IF(AND(P197=DATA!$C$40),DATA!$C$42))</f>
        <v>0</v>
      </c>
      <c r="AG197" s="74" t="b">
        <f>IF(AND(Q197=DATA!$D$40),DATA!$D$43,IF(AND(Q197=DATA!$C$40),DATA!$C$43))</f>
        <v>0</v>
      </c>
      <c r="AH197" s="75" t="b">
        <f>IF(AND(R197=DATA!$D$40),DATA!$D$44,IF(AND(R197=DATA!$C$40),DATA!$C$44))</f>
        <v>0</v>
      </c>
      <c r="AI197" s="76">
        <f ca="1">IF(AND(DATEDIF(U197,TODAY(),"D")&lt;365*3),DATA!$D$46,IF(AND(365*3&lt;=DATEDIF(U197,TODAY(),"D"), DATEDIF(U197,TODAY(),"D")&lt;365*5),DATA!$D$47,IF(AND(365*5&lt;=DATEDIF(U197,TODAY(),"D"), DATEDIF(U197,TODAY(),"D")&lt;365*10),DATA!$D$48,IF(AND(365*10&lt;DATEDIF(U197,TODAY(),"D")),DATA!$D$49))))</f>
        <v>0</v>
      </c>
      <c r="AJ197" s="76">
        <f>_xlfn.IFNA(VLOOKUP(W197,DATA!$F$40:$G$85,2,0),10)</f>
        <v>10</v>
      </c>
      <c r="AK197" s="77">
        <f t="shared" ca="1" si="5"/>
        <v>10</v>
      </c>
      <c r="AL197" s="75" t="b">
        <f>IF(AND(S197=DATA!$D$40),DATA!$D$44/8,IF(AND(S197=DATA!$C$40),DATA!$C$44/8))</f>
        <v>0</v>
      </c>
      <c r="AM197" s="75" t="b">
        <f>IF(AND(T197=DATA!$D$40),DATA!$D$44/8,IF(AND(T197=DATA!$C$40),DATA!$C$44/8))</f>
        <v>0</v>
      </c>
      <c r="AN197" s="77">
        <f t="shared" ca="1" si="6"/>
        <v>10</v>
      </c>
      <c r="AO197" s="78" t="str">
        <f ca="1">IF(AND(AN197&gt;=DATA!$C$55),"A",IF(AND(DATA!$C$55&gt;AN197,AN197&gt;=DATA!$C$56),"B",IF(AND(DATA!$C$56&gt;AN197,AN197&gt;=DATA!$C$57),"C",IF(AND(AN197&lt;DATA!$C$57),"D"))))</f>
        <v>D</v>
      </c>
    </row>
    <row r="198" spans="1:41" x14ac:dyDescent="0.15">
      <c r="A198" s="20" t="s">
        <v>565</v>
      </c>
      <c r="B198" s="4" t="s">
        <v>472</v>
      </c>
      <c r="C198" s="18" t="s">
        <v>483</v>
      </c>
      <c r="D198" s="18" t="s">
        <v>474</v>
      </c>
      <c r="E198" s="18"/>
      <c r="F198" s="18"/>
      <c r="G198" s="18"/>
      <c r="H198" s="20" t="s">
        <v>293</v>
      </c>
      <c r="I198" s="20"/>
      <c r="J198" s="20"/>
      <c r="K198" s="20" t="s">
        <v>294</v>
      </c>
      <c r="L198" s="20" t="s">
        <v>431</v>
      </c>
      <c r="M198" s="18" t="s">
        <v>453</v>
      </c>
      <c r="N198" s="6" t="s">
        <v>19</v>
      </c>
      <c r="O198" s="6"/>
      <c r="P198" s="6"/>
      <c r="Q198" s="6"/>
      <c r="R198" s="11"/>
      <c r="S198" s="11"/>
      <c r="T198" s="20"/>
      <c r="U198" s="82"/>
      <c r="V198" s="20"/>
      <c r="W198" s="78"/>
      <c r="X198" s="62"/>
      <c r="Y198" s="6" t="s">
        <v>28</v>
      </c>
      <c r="Z198" s="28">
        <v>3</v>
      </c>
      <c r="AA198" s="24"/>
      <c r="AB198" s="24"/>
      <c r="AE198" s="74" t="b">
        <f>IF(AND(O198=DATA!$D$40),DATA!$D$41,IF(AND(O198=DATA!$C$40),DATA!$C$41))</f>
        <v>0</v>
      </c>
      <c r="AF198" s="74" t="b">
        <f>IF(AND(P198=DATA!$D$40),DATA!$D$42,IF(AND(P198=DATA!$C$40),DATA!$C$42))</f>
        <v>0</v>
      </c>
      <c r="AG198" s="74" t="b">
        <f>IF(AND(Q198=DATA!$D$40),DATA!$D$43,IF(AND(Q198=DATA!$C$40),DATA!$C$43))</f>
        <v>0</v>
      </c>
      <c r="AH198" s="75" t="b">
        <f>IF(AND(R198=DATA!$D$40),DATA!$D$44,IF(AND(R198=DATA!$C$40),DATA!$C$44))</f>
        <v>0</v>
      </c>
      <c r="AI198" s="76">
        <f ca="1">IF(AND(DATEDIF(U198,TODAY(),"D")&lt;365*3),DATA!$D$46,IF(AND(365*3&lt;=DATEDIF(U198,TODAY(),"D"), DATEDIF(U198,TODAY(),"D")&lt;365*5),DATA!$D$47,IF(AND(365*5&lt;=DATEDIF(U198,TODAY(),"D"), DATEDIF(U198,TODAY(),"D")&lt;365*10),DATA!$D$48,IF(AND(365*10&lt;DATEDIF(U198,TODAY(),"D")),DATA!$D$49))))</f>
        <v>0</v>
      </c>
      <c r="AJ198" s="76">
        <f>_xlfn.IFNA(VLOOKUP(W198,DATA!$F$40:$G$85,2,0),10)</f>
        <v>10</v>
      </c>
      <c r="AK198" s="77">
        <f t="shared" ca="1" si="5"/>
        <v>10</v>
      </c>
      <c r="AL198" s="75" t="b">
        <f>IF(AND(S198=DATA!$D$40),DATA!$D$44/8,IF(AND(S198=DATA!$C$40),DATA!$C$44/8))</f>
        <v>0</v>
      </c>
      <c r="AM198" s="75" t="b">
        <f>IF(AND(T198=DATA!$D$40),DATA!$D$44/8,IF(AND(T198=DATA!$C$40),DATA!$C$44/8))</f>
        <v>0</v>
      </c>
      <c r="AN198" s="77">
        <f t="shared" ca="1" si="6"/>
        <v>10</v>
      </c>
      <c r="AO198" s="78" t="str">
        <f ca="1">IF(AND(AN198&gt;=DATA!$C$55),"A",IF(AND(DATA!$C$55&gt;AN198,AN198&gt;=DATA!$C$56),"B",IF(AND(DATA!$C$56&gt;AN198,AN198&gt;=DATA!$C$57),"C",IF(AND(AN198&lt;DATA!$C$57),"D"))))</f>
        <v>D</v>
      </c>
    </row>
    <row r="199" spans="1:41" x14ac:dyDescent="0.15">
      <c r="A199" s="20" t="s">
        <v>565</v>
      </c>
      <c r="B199" s="4" t="s">
        <v>472</v>
      </c>
      <c r="C199" s="18" t="s">
        <v>483</v>
      </c>
      <c r="D199" s="18" t="s">
        <v>474</v>
      </c>
      <c r="E199" s="18"/>
      <c r="F199" s="18"/>
      <c r="G199" s="18"/>
      <c r="H199" s="20" t="s">
        <v>293</v>
      </c>
      <c r="I199" s="20"/>
      <c r="J199" s="20"/>
      <c r="K199" s="20" t="s">
        <v>294</v>
      </c>
      <c r="L199" s="20" t="s">
        <v>431</v>
      </c>
      <c r="M199" s="18" t="s">
        <v>453</v>
      </c>
      <c r="N199" s="6" t="s">
        <v>27</v>
      </c>
      <c r="O199" s="6"/>
      <c r="P199" s="6"/>
      <c r="Q199" s="6"/>
      <c r="R199" s="11"/>
      <c r="S199" s="11"/>
      <c r="T199" s="20"/>
      <c r="U199" s="82"/>
      <c r="V199" s="20"/>
      <c r="W199" s="78"/>
      <c r="X199" s="62"/>
      <c r="Y199" s="6" t="s">
        <v>28</v>
      </c>
      <c r="Z199" s="28">
        <v>2</v>
      </c>
      <c r="AA199" s="24"/>
      <c r="AB199" s="24"/>
      <c r="AE199" s="74" t="b">
        <f>IF(AND(O199=DATA!$D$40),DATA!$D$41,IF(AND(O199=DATA!$C$40),DATA!$C$41))</f>
        <v>0</v>
      </c>
      <c r="AF199" s="74" t="b">
        <f>IF(AND(P199=DATA!$D$40),DATA!$D$42,IF(AND(P199=DATA!$C$40),DATA!$C$42))</f>
        <v>0</v>
      </c>
      <c r="AG199" s="74" t="b">
        <f>IF(AND(Q199=DATA!$D$40),DATA!$D$43,IF(AND(Q199=DATA!$C$40),DATA!$C$43))</f>
        <v>0</v>
      </c>
      <c r="AH199" s="75" t="b">
        <f>IF(AND(R199=DATA!$D$40),DATA!$D$44,IF(AND(R199=DATA!$C$40),DATA!$C$44))</f>
        <v>0</v>
      </c>
      <c r="AI199" s="76">
        <f ca="1">IF(AND(DATEDIF(U199,TODAY(),"D")&lt;365*3),DATA!$D$46,IF(AND(365*3&lt;=DATEDIF(U199,TODAY(),"D"), DATEDIF(U199,TODAY(),"D")&lt;365*5),DATA!$D$47,IF(AND(365*5&lt;=DATEDIF(U199,TODAY(),"D"), DATEDIF(U199,TODAY(),"D")&lt;365*10),DATA!$D$48,IF(AND(365*10&lt;DATEDIF(U199,TODAY(),"D")),DATA!$D$49))))</f>
        <v>0</v>
      </c>
      <c r="AJ199" s="76">
        <f>_xlfn.IFNA(VLOOKUP(W199,DATA!$F$40:$G$85,2,0),10)</f>
        <v>10</v>
      </c>
      <c r="AK199" s="77">
        <f t="shared" ref="AK199:AK262" ca="1" si="7">SUM(AE199:AJ199)</f>
        <v>10</v>
      </c>
      <c r="AL199" s="75" t="b">
        <f>IF(AND(S199=DATA!$D$40),DATA!$D$44/8,IF(AND(S199=DATA!$C$40),DATA!$C$44/8))</f>
        <v>0</v>
      </c>
      <c r="AM199" s="75" t="b">
        <f>IF(AND(T199=DATA!$D$40),DATA!$D$44/8,IF(AND(T199=DATA!$C$40),DATA!$C$44/8))</f>
        <v>0</v>
      </c>
      <c r="AN199" s="77">
        <f t="shared" ca="1" si="6"/>
        <v>10</v>
      </c>
      <c r="AO199" s="78" t="str">
        <f ca="1">IF(AND(AN199&gt;=DATA!$C$55),"A",IF(AND(DATA!$C$55&gt;AN199,AN199&gt;=DATA!$C$56),"B",IF(AND(DATA!$C$56&gt;AN199,AN199&gt;=DATA!$C$57),"C",IF(AND(AN199&lt;DATA!$C$57),"D"))))</f>
        <v>D</v>
      </c>
    </row>
    <row r="200" spans="1:41" x14ac:dyDescent="0.15">
      <c r="A200" s="20" t="s">
        <v>565</v>
      </c>
      <c r="B200" s="4" t="s">
        <v>472</v>
      </c>
      <c r="C200" s="18" t="s">
        <v>483</v>
      </c>
      <c r="D200" s="18" t="s">
        <v>474</v>
      </c>
      <c r="E200" s="18"/>
      <c r="F200" s="18"/>
      <c r="G200" s="18"/>
      <c r="H200" s="20" t="s">
        <v>293</v>
      </c>
      <c r="I200" s="20"/>
      <c r="J200" s="20"/>
      <c r="K200" s="20" t="s">
        <v>294</v>
      </c>
      <c r="L200" s="20" t="s">
        <v>431</v>
      </c>
      <c r="M200" s="18" t="s">
        <v>453</v>
      </c>
      <c r="N200" s="6" t="s">
        <v>19</v>
      </c>
      <c r="O200" s="6"/>
      <c r="P200" s="6"/>
      <c r="Q200" s="6"/>
      <c r="R200" s="11"/>
      <c r="S200" s="11"/>
      <c r="T200" s="20"/>
      <c r="U200" s="82"/>
      <c r="V200" s="20"/>
      <c r="W200" s="78"/>
      <c r="X200" s="62"/>
      <c r="Y200" s="6" t="s">
        <v>28</v>
      </c>
      <c r="Z200" s="28">
        <v>3</v>
      </c>
      <c r="AA200" s="24"/>
      <c r="AB200" s="24"/>
      <c r="AE200" s="74" t="b">
        <f>IF(AND(O200=DATA!$D$40),DATA!$D$41,IF(AND(O200=DATA!$C$40),DATA!$C$41))</f>
        <v>0</v>
      </c>
      <c r="AF200" s="74" t="b">
        <f>IF(AND(P200=DATA!$D$40),DATA!$D$42,IF(AND(P200=DATA!$C$40),DATA!$C$42))</f>
        <v>0</v>
      </c>
      <c r="AG200" s="74" t="b">
        <f>IF(AND(Q200=DATA!$D$40),DATA!$D$43,IF(AND(Q200=DATA!$C$40),DATA!$C$43))</f>
        <v>0</v>
      </c>
      <c r="AH200" s="75" t="b">
        <f>IF(AND(R200=DATA!$D$40),DATA!$D$44,IF(AND(R200=DATA!$C$40),DATA!$C$44))</f>
        <v>0</v>
      </c>
      <c r="AI200" s="76">
        <f ca="1">IF(AND(DATEDIF(U200,TODAY(),"D")&lt;365*3),DATA!$D$46,IF(AND(365*3&lt;=DATEDIF(U200,TODAY(),"D"), DATEDIF(U200,TODAY(),"D")&lt;365*5),DATA!$D$47,IF(AND(365*5&lt;=DATEDIF(U200,TODAY(),"D"), DATEDIF(U200,TODAY(),"D")&lt;365*10),DATA!$D$48,IF(AND(365*10&lt;DATEDIF(U200,TODAY(),"D")),DATA!$D$49))))</f>
        <v>0</v>
      </c>
      <c r="AJ200" s="76">
        <f>_xlfn.IFNA(VLOOKUP(W200,DATA!$F$40:$G$85,2,0),10)</f>
        <v>10</v>
      </c>
      <c r="AK200" s="77">
        <f t="shared" ca="1" si="7"/>
        <v>10</v>
      </c>
      <c r="AL200" s="75" t="b">
        <f>IF(AND(S200=DATA!$D$40),DATA!$D$44/8,IF(AND(S200=DATA!$C$40),DATA!$C$44/8))</f>
        <v>0</v>
      </c>
      <c r="AM200" s="75" t="b">
        <f>IF(AND(T200=DATA!$D$40),DATA!$D$44/8,IF(AND(T200=DATA!$C$40),DATA!$C$44/8))</f>
        <v>0</v>
      </c>
      <c r="AN200" s="77">
        <f t="shared" ca="1" si="6"/>
        <v>10</v>
      </c>
      <c r="AO200" s="78" t="str">
        <f ca="1">IF(AND(AN200&gt;=DATA!$C$55),"A",IF(AND(DATA!$C$55&gt;AN200,AN200&gt;=DATA!$C$56),"B",IF(AND(DATA!$C$56&gt;AN200,AN200&gt;=DATA!$C$57),"C",IF(AND(AN200&lt;DATA!$C$57),"D"))))</f>
        <v>D</v>
      </c>
    </row>
    <row r="201" spans="1:41" x14ac:dyDescent="0.15">
      <c r="A201" s="20" t="s">
        <v>565</v>
      </c>
      <c r="B201" s="4" t="s">
        <v>472</v>
      </c>
      <c r="C201" s="18" t="s">
        <v>483</v>
      </c>
      <c r="D201" s="18" t="s">
        <v>474</v>
      </c>
      <c r="E201" s="18"/>
      <c r="F201" s="18"/>
      <c r="G201" s="18"/>
      <c r="H201" s="20" t="s">
        <v>293</v>
      </c>
      <c r="I201" s="20"/>
      <c r="J201" s="20"/>
      <c r="K201" s="20" t="s">
        <v>294</v>
      </c>
      <c r="L201" s="20" t="s">
        <v>464</v>
      </c>
      <c r="M201" s="18" t="s">
        <v>295</v>
      </c>
      <c r="N201" s="6" t="s">
        <v>27</v>
      </c>
      <c r="O201" s="6"/>
      <c r="P201" s="6"/>
      <c r="Q201" s="6"/>
      <c r="R201" s="11"/>
      <c r="S201" s="11"/>
      <c r="T201" s="20"/>
      <c r="U201" s="82"/>
      <c r="V201" s="20"/>
      <c r="W201" s="78"/>
      <c r="X201" s="62"/>
      <c r="Y201" s="6" t="s">
        <v>28</v>
      </c>
      <c r="Z201" s="28">
        <v>4</v>
      </c>
      <c r="AA201" s="24"/>
      <c r="AB201" s="24"/>
      <c r="AE201" s="74" t="b">
        <f>IF(AND(O201=DATA!$D$40),DATA!$D$41,IF(AND(O201=DATA!$C$40),DATA!$C$41))</f>
        <v>0</v>
      </c>
      <c r="AF201" s="74" t="b">
        <f>IF(AND(P201=DATA!$D$40),DATA!$D$42,IF(AND(P201=DATA!$C$40),DATA!$C$42))</f>
        <v>0</v>
      </c>
      <c r="AG201" s="74" t="b">
        <f>IF(AND(Q201=DATA!$D$40),DATA!$D$43,IF(AND(Q201=DATA!$C$40),DATA!$C$43))</f>
        <v>0</v>
      </c>
      <c r="AH201" s="75" t="b">
        <f>IF(AND(R201=DATA!$D$40),DATA!$D$44,IF(AND(R201=DATA!$C$40),DATA!$C$44))</f>
        <v>0</v>
      </c>
      <c r="AI201" s="76">
        <f ca="1">IF(AND(DATEDIF(U201,TODAY(),"D")&lt;365*3),DATA!$D$46,IF(AND(365*3&lt;=DATEDIF(U201,TODAY(),"D"), DATEDIF(U201,TODAY(),"D")&lt;365*5),DATA!$D$47,IF(AND(365*5&lt;=DATEDIF(U201,TODAY(),"D"), DATEDIF(U201,TODAY(),"D")&lt;365*10),DATA!$D$48,IF(AND(365*10&lt;DATEDIF(U201,TODAY(),"D")),DATA!$D$49))))</f>
        <v>0</v>
      </c>
      <c r="AJ201" s="76">
        <f>_xlfn.IFNA(VLOOKUP(W201,DATA!$F$40:$G$85,2,0),10)</f>
        <v>10</v>
      </c>
      <c r="AK201" s="77">
        <f t="shared" ca="1" si="7"/>
        <v>10</v>
      </c>
      <c r="AL201" s="75" t="b">
        <f>IF(AND(S201=DATA!$D$40),DATA!$D$44/8,IF(AND(S201=DATA!$C$40),DATA!$C$44/8))</f>
        <v>0</v>
      </c>
      <c r="AM201" s="75" t="b">
        <f>IF(AND(T201=DATA!$D$40),DATA!$D$44/8,IF(AND(T201=DATA!$C$40),DATA!$C$44/8))</f>
        <v>0</v>
      </c>
      <c r="AN201" s="77">
        <f t="shared" ca="1" si="6"/>
        <v>10</v>
      </c>
      <c r="AO201" s="78" t="str">
        <f ca="1">IF(AND(AN201&gt;=DATA!$C$55),"A",IF(AND(DATA!$C$55&gt;AN201,AN201&gt;=DATA!$C$56),"B",IF(AND(DATA!$C$56&gt;AN201,AN201&gt;=DATA!$C$57),"C",IF(AND(AN201&lt;DATA!$C$57),"D"))))</f>
        <v>D</v>
      </c>
    </row>
    <row r="202" spans="1:41" x14ac:dyDescent="0.15">
      <c r="A202" s="20" t="s">
        <v>565</v>
      </c>
      <c r="B202" s="4" t="s">
        <v>472</v>
      </c>
      <c r="C202" s="18" t="s">
        <v>483</v>
      </c>
      <c r="D202" s="18" t="s">
        <v>474</v>
      </c>
      <c r="E202" s="18"/>
      <c r="F202" s="18"/>
      <c r="G202" s="18"/>
      <c r="H202" s="20" t="s">
        <v>293</v>
      </c>
      <c r="I202" s="20"/>
      <c r="J202" s="20"/>
      <c r="K202" s="20" t="s">
        <v>294</v>
      </c>
      <c r="L202" s="20" t="s">
        <v>464</v>
      </c>
      <c r="M202" s="18" t="s">
        <v>295</v>
      </c>
      <c r="N202" s="6" t="s">
        <v>19</v>
      </c>
      <c r="O202" s="6"/>
      <c r="P202" s="6"/>
      <c r="Q202" s="6"/>
      <c r="R202" s="11"/>
      <c r="S202" s="11"/>
      <c r="T202" s="20"/>
      <c r="U202" s="82"/>
      <c r="V202" s="20"/>
      <c r="W202" s="78"/>
      <c r="X202" s="62"/>
      <c r="Y202" s="6" t="s">
        <v>28</v>
      </c>
      <c r="Z202" s="28">
        <v>7</v>
      </c>
      <c r="AA202" s="24"/>
      <c r="AB202" s="24"/>
      <c r="AE202" s="74" t="b">
        <f>IF(AND(O202=DATA!$D$40),DATA!$D$41,IF(AND(O202=DATA!$C$40),DATA!$C$41))</f>
        <v>0</v>
      </c>
      <c r="AF202" s="74" t="b">
        <f>IF(AND(P202=DATA!$D$40),DATA!$D$42,IF(AND(P202=DATA!$C$40),DATA!$C$42))</f>
        <v>0</v>
      </c>
      <c r="AG202" s="74" t="b">
        <f>IF(AND(Q202=DATA!$D$40),DATA!$D$43,IF(AND(Q202=DATA!$C$40),DATA!$C$43))</f>
        <v>0</v>
      </c>
      <c r="AH202" s="75" t="b">
        <f>IF(AND(R202=DATA!$D$40),DATA!$D$44,IF(AND(R202=DATA!$C$40),DATA!$C$44))</f>
        <v>0</v>
      </c>
      <c r="AI202" s="76">
        <f ca="1">IF(AND(DATEDIF(U202,TODAY(),"D")&lt;365*3),DATA!$D$46,IF(AND(365*3&lt;=DATEDIF(U202,TODAY(),"D"), DATEDIF(U202,TODAY(),"D")&lt;365*5),DATA!$D$47,IF(AND(365*5&lt;=DATEDIF(U202,TODAY(),"D"), DATEDIF(U202,TODAY(),"D")&lt;365*10),DATA!$D$48,IF(AND(365*10&lt;DATEDIF(U202,TODAY(),"D")),DATA!$D$49))))</f>
        <v>0</v>
      </c>
      <c r="AJ202" s="76">
        <f>_xlfn.IFNA(VLOOKUP(W202,DATA!$F$40:$G$85,2,0),10)</f>
        <v>10</v>
      </c>
      <c r="AK202" s="77">
        <f t="shared" ca="1" si="7"/>
        <v>10</v>
      </c>
      <c r="AL202" s="75" t="b">
        <f>IF(AND(S202=DATA!$D$40),DATA!$D$44/8,IF(AND(S202=DATA!$C$40),DATA!$C$44/8))</f>
        <v>0</v>
      </c>
      <c r="AM202" s="75" t="b">
        <f>IF(AND(T202=DATA!$D$40),DATA!$D$44/8,IF(AND(T202=DATA!$C$40),DATA!$C$44/8))</f>
        <v>0</v>
      </c>
      <c r="AN202" s="77">
        <f t="shared" ca="1" si="6"/>
        <v>10</v>
      </c>
      <c r="AO202" s="78" t="str">
        <f ca="1">IF(AND(AN202&gt;=DATA!$C$55),"A",IF(AND(DATA!$C$55&gt;AN202,AN202&gt;=DATA!$C$56),"B",IF(AND(DATA!$C$56&gt;AN202,AN202&gt;=DATA!$C$57),"C",IF(AND(AN202&lt;DATA!$C$57),"D"))))</f>
        <v>D</v>
      </c>
    </row>
    <row r="203" spans="1:41" x14ac:dyDescent="0.15">
      <c r="A203" s="20" t="s">
        <v>565</v>
      </c>
      <c r="B203" s="4" t="s">
        <v>472</v>
      </c>
      <c r="C203" s="18" t="s">
        <v>483</v>
      </c>
      <c r="D203" s="18" t="s">
        <v>474</v>
      </c>
      <c r="E203" s="18"/>
      <c r="F203" s="18"/>
      <c r="G203" s="18"/>
      <c r="H203" s="20" t="s">
        <v>293</v>
      </c>
      <c r="I203" s="20"/>
      <c r="J203" s="20"/>
      <c r="K203" s="20" t="s">
        <v>294</v>
      </c>
      <c r="L203" s="20" t="s">
        <v>464</v>
      </c>
      <c r="M203" s="18" t="s">
        <v>295</v>
      </c>
      <c r="N203" s="6" t="s">
        <v>19</v>
      </c>
      <c r="O203" s="6"/>
      <c r="P203" s="6"/>
      <c r="Q203" s="6"/>
      <c r="R203" s="11"/>
      <c r="S203" s="11"/>
      <c r="T203" s="20"/>
      <c r="U203" s="82"/>
      <c r="V203" s="20"/>
      <c r="W203" s="78"/>
      <c r="X203" s="62"/>
      <c r="Y203" s="6" t="s">
        <v>28</v>
      </c>
      <c r="Z203" s="28">
        <v>6</v>
      </c>
      <c r="AA203" s="24"/>
      <c r="AB203" s="24"/>
      <c r="AE203" s="74" t="b">
        <f>IF(AND(O203=DATA!$D$40),DATA!$D$41,IF(AND(O203=DATA!$C$40),DATA!$C$41))</f>
        <v>0</v>
      </c>
      <c r="AF203" s="74" t="b">
        <f>IF(AND(P203=DATA!$D$40),DATA!$D$42,IF(AND(P203=DATA!$C$40),DATA!$C$42))</f>
        <v>0</v>
      </c>
      <c r="AG203" s="74" t="b">
        <f>IF(AND(Q203=DATA!$D$40),DATA!$D$43,IF(AND(Q203=DATA!$C$40),DATA!$C$43))</f>
        <v>0</v>
      </c>
      <c r="AH203" s="75" t="b">
        <f>IF(AND(R203=DATA!$D$40),DATA!$D$44,IF(AND(R203=DATA!$C$40),DATA!$C$44))</f>
        <v>0</v>
      </c>
      <c r="AI203" s="76">
        <f ca="1">IF(AND(DATEDIF(U203,TODAY(),"D")&lt;365*3),DATA!$D$46,IF(AND(365*3&lt;=DATEDIF(U203,TODAY(),"D"), DATEDIF(U203,TODAY(),"D")&lt;365*5),DATA!$D$47,IF(AND(365*5&lt;=DATEDIF(U203,TODAY(),"D"), DATEDIF(U203,TODAY(),"D")&lt;365*10),DATA!$D$48,IF(AND(365*10&lt;DATEDIF(U203,TODAY(),"D")),DATA!$D$49))))</f>
        <v>0</v>
      </c>
      <c r="AJ203" s="76">
        <f>_xlfn.IFNA(VLOOKUP(W203,DATA!$F$40:$G$85,2,0),10)</f>
        <v>10</v>
      </c>
      <c r="AK203" s="77">
        <f t="shared" ca="1" si="7"/>
        <v>10</v>
      </c>
      <c r="AL203" s="75" t="b">
        <f>IF(AND(S203=DATA!$D$40),DATA!$D$44/8,IF(AND(S203=DATA!$C$40),DATA!$C$44/8))</f>
        <v>0</v>
      </c>
      <c r="AM203" s="75" t="b">
        <f>IF(AND(T203=DATA!$D$40),DATA!$D$44/8,IF(AND(T203=DATA!$C$40),DATA!$C$44/8))</f>
        <v>0</v>
      </c>
      <c r="AN203" s="77">
        <f t="shared" ca="1" si="6"/>
        <v>10</v>
      </c>
      <c r="AO203" s="78" t="str">
        <f ca="1">IF(AND(AN203&gt;=DATA!$C$55),"A",IF(AND(DATA!$C$55&gt;AN203,AN203&gt;=DATA!$C$56),"B",IF(AND(DATA!$C$56&gt;AN203,AN203&gt;=DATA!$C$57),"C",IF(AND(AN203&lt;DATA!$C$57),"D"))))</f>
        <v>D</v>
      </c>
    </row>
    <row r="204" spans="1:41" x14ac:dyDescent="0.15">
      <c r="A204" s="20" t="s">
        <v>565</v>
      </c>
      <c r="B204" s="4" t="s">
        <v>472</v>
      </c>
      <c r="C204" s="18" t="s">
        <v>483</v>
      </c>
      <c r="D204" s="18" t="s">
        <v>474</v>
      </c>
      <c r="E204" s="18"/>
      <c r="F204" s="18"/>
      <c r="G204" s="18"/>
      <c r="H204" s="20" t="s">
        <v>293</v>
      </c>
      <c r="I204" s="20"/>
      <c r="J204" s="20"/>
      <c r="K204" s="20" t="s">
        <v>303</v>
      </c>
      <c r="L204" s="20" t="s">
        <v>464</v>
      </c>
      <c r="M204" s="18" t="s">
        <v>295</v>
      </c>
      <c r="N204" s="6" t="s">
        <v>19</v>
      </c>
      <c r="O204" s="6"/>
      <c r="P204" s="6"/>
      <c r="Q204" s="6"/>
      <c r="R204" s="11"/>
      <c r="S204" s="11"/>
      <c r="T204" s="20"/>
      <c r="U204" s="82"/>
      <c r="V204" s="20"/>
      <c r="W204" s="78"/>
      <c r="X204" s="62"/>
      <c r="Y204" s="6" t="s">
        <v>28</v>
      </c>
      <c r="Z204" s="28">
        <v>2</v>
      </c>
      <c r="AA204" s="24"/>
      <c r="AB204" s="24"/>
      <c r="AE204" s="74" t="b">
        <f>IF(AND(O204=DATA!$D$40),DATA!$D$41,IF(AND(O204=DATA!$C$40),DATA!$C$41))</f>
        <v>0</v>
      </c>
      <c r="AF204" s="74" t="b">
        <f>IF(AND(P204=DATA!$D$40),DATA!$D$42,IF(AND(P204=DATA!$C$40),DATA!$C$42))</f>
        <v>0</v>
      </c>
      <c r="AG204" s="74" t="b">
        <f>IF(AND(Q204=DATA!$D$40),DATA!$D$43,IF(AND(Q204=DATA!$C$40),DATA!$C$43))</f>
        <v>0</v>
      </c>
      <c r="AH204" s="75" t="b">
        <f>IF(AND(R204=DATA!$D$40),DATA!$D$44,IF(AND(R204=DATA!$C$40),DATA!$C$44))</f>
        <v>0</v>
      </c>
      <c r="AI204" s="76">
        <f ca="1">IF(AND(DATEDIF(U204,TODAY(),"D")&lt;365*3),DATA!$D$46,IF(AND(365*3&lt;=DATEDIF(U204,TODAY(),"D"), DATEDIF(U204,TODAY(),"D")&lt;365*5),DATA!$D$47,IF(AND(365*5&lt;=DATEDIF(U204,TODAY(),"D"), DATEDIF(U204,TODAY(),"D")&lt;365*10),DATA!$D$48,IF(AND(365*10&lt;DATEDIF(U204,TODAY(),"D")),DATA!$D$49))))</f>
        <v>0</v>
      </c>
      <c r="AJ204" s="76">
        <f>_xlfn.IFNA(VLOOKUP(W204,DATA!$F$40:$G$85,2,0),10)</f>
        <v>10</v>
      </c>
      <c r="AK204" s="77">
        <f t="shared" ca="1" si="7"/>
        <v>10</v>
      </c>
      <c r="AL204" s="75" t="b">
        <f>IF(AND(S204=DATA!$D$40),DATA!$D$44/8,IF(AND(S204=DATA!$C$40),DATA!$C$44/8))</f>
        <v>0</v>
      </c>
      <c r="AM204" s="75" t="b">
        <f>IF(AND(T204=DATA!$D$40),DATA!$D$44/8,IF(AND(T204=DATA!$C$40),DATA!$C$44/8))</f>
        <v>0</v>
      </c>
      <c r="AN204" s="77">
        <f t="shared" ca="1" si="6"/>
        <v>10</v>
      </c>
      <c r="AO204" s="78" t="str">
        <f ca="1">IF(AND(AN204&gt;=DATA!$C$55),"A",IF(AND(DATA!$C$55&gt;AN204,AN204&gt;=DATA!$C$56),"B",IF(AND(DATA!$C$56&gt;AN204,AN204&gt;=DATA!$C$57),"C",IF(AND(AN204&lt;DATA!$C$57),"D"))))</f>
        <v>D</v>
      </c>
    </row>
    <row r="205" spans="1:41" x14ac:dyDescent="0.15">
      <c r="A205" s="20" t="s">
        <v>564</v>
      </c>
      <c r="B205" s="4" t="s">
        <v>472</v>
      </c>
      <c r="C205" s="18" t="s">
        <v>483</v>
      </c>
      <c r="D205" s="18" t="s">
        <v>474</v>
      </c>
      <c r="E205" s="18"/>
      <c r="F205" s="18"/>
      <c r="G205" s="18"/>
      <c r="H205" s="20" t="s">
        <v>293</v>
      </c>
      <c r="I205" s="20"/>
      <c r="J205" s="20"/>
      <c r="K205" s="20" t="s">
        <v>303</v>
      </c>
      <c r="L205" s="20" t="s">
        <v>464</v>
      </c>
      <c r="M205" s="18" t="s">
        <v>295</v>
      </c>
      <c r="N205" s="6" t="s">
        <v>19</v>
      </c>
      <c r="O205" s="6"/>
      <c r="P205" s="6"/>
      <c r="Q205" s="6"/>
      <c r="R205" s="11"/>
      <c r="S205" s="11"/>
      <c r="T205" s="20"/>
      <c r="U205" s="82"/>
      <c r="V205" s="20"/>
      <c r="W205" s="78"/>
      <c r="X205" s="62"/>
      <c r="Y205" s="6" t="s">
        <v>28</v>
      </c>
      <c r="Z205" s="28">
        <v>18</v>
      </c>
      <c r="AA205" s="24"/>
      <c r="AB205" s="24"/>
      <c r="AE205" s="74" t="b">
        <f>IF(AND(O205=DATA!$D$40),DATA!$D$41,IF(AND(O205=DATA!$C$40),DATA!$C$41))</f>
        <v>0</v>
      </c>
      <c r="AF205" s="74" t="b">
        <f>IF(AND(P205=DATA!$D$40),DATA!$D$42,IF(AND(P205=DATA!$C$40),DATA!$C$42))</f>
        <v>0</v>
      </c>
      <c r="AG205" s="74" t="b">
        <f>IF(AND(Q205=DATA!$D$40),DATA!$D$43,IF(AND(Q205=DATA!$C$40),DATA!$C$43))</f>
        <v>0</v>
      </c>
      <c r="AH205" s="75" t="b">
        <f>IF(AND(R205=DATA!$D$40),DATA!$D$44,IF(AND(R205=DATA!$C$40),DATA!$C$44))</f>
        <v>0</v>
      </c>
      <c r="AI205" s="76">
        <f ca="1">IF(AND(DATEDIF(U205,TODAY(),"D")&lt;365*3),DATA!$D$46,IF(AND(365*3&lt;=DATEDIF(U205,TODAY(),"D"), DATEDIF(U205,TODAY(),"D")&lt;365*5),DATA!$D$47,IF(AND(365*5&lt;=DATEDIF(U205,TODAY(),"D"), DATEDIF(U205,TODAY(),"D")&lt;365*10),DATA!$D$48,IF(AND(365*10&lt;DATEDIF(U205,TODAY(),"D")),DATA!$D$49))))</f>
        <v>0</v>
      </c>
      <c r="AJ205" s="76">
        <f>_xlfn.IFNA(VLOOKUP(W205,DATA!$F$40:$G$85,2,0),10)</f>
        <v>10</v>
      </c>
      <c r="AK205" s="77">
        <f t="shared" ca="1" si="7"/>
        <v>10</v>
      </c>
      <c r="AL205" s="75" t="b">
        <f>IF(AND(S205=DATA!$D$40),DATA!$D$44/8,IF(AND(S205=DATA!$C$40),DATA!$C$44/8))</f>
        <v>0</v>
      </c>
      <c r="AM205" s="75" t="b">
        <f>IF(AND(T205=DATA!$D$40),DATA!$D$44/8,IF(AND(T205=DATA!$C$40),DATA!$C$44/8))</f>
        <v>0</v>
      </c>
      <c r="AN205" s="77">
        <f t="shared" ca="1" si="6"/>
        <v>10</v>
      </c>
      <c r="AO205" s="78" t="str">
        <f ca="1">IF(AND(AN205&gt;=DATA!$C$55),"A",IF(AND(DATA!$C$55&gt;AN205,AN205&gt;=DATA!$C$56),"B",IF(AND(DATA!$C$56&gt;AN205,AN205&gt;=DATA!$C$57),"C",IF(AND(AN205&lt;DATA!$C$57),"D"))))</f>
        <v>D</v>
      </c>
    </row>
    <row r="206" spans="1:41" x14ac:dyDescent="0.15">
      <c r="A206" s="20" t="s">
        <v>565</v>
      </c>
      <c r="B206" s="4" t="s">
        <v>472</v>
      </c>
      <c r="C206" s="18" t="s">
        <v>483</v>
      </c>
      <c r="D206" s="18" t="s">
        <v>474</v>
      </c>
      <c r="E206" s="18"/>
      <c r="F206" s="18"/>
      <c r="G206" s="18"/>
      <c r="H206" s="20" t="s">
        <v>293</v>
      </c>
      <c r="I206" s="20"/>
      <c r="J206" s="20"/>
      <c r="K206" s="20" t="s">
        <v>301</v>
      </c>
      <c r="L206" s="20" t="s">
        <v>464</v>
      </c>
      <c r="M206" s="18" t="s">
        <v>295</v>
      </c>
      <c r="N206" s="6" t="s">
        <v>19</v>
      </c>
      <c r="O206" s="6"/>
      <c r="P206" s="6"/>
      <c r="Q206" s="6"/>
      <c r="R206" s="11"/>
      <c r="S206" s="11"/>
      <c r="T206" s="20"/>
      <c r="U206" s="82"/>
      <c r="V206" s="20"/>
      <c r="W206" s="78"/>
      <c r="X206" s="62"/>
      <c r="Y206" s="6" t="s">
        <v>28</v>
      </c>
      <c r="Z206" s="28">
        <v>2</v>
      </c>
      <c r="AA206" s="24"/>
      <c r="AB206" s="24"/>
      <c r="AE206" s="74" t="b">
        <f>IF(AND(O206=DATA!$D$40),DATA!$D$41,IF(AND(O206=DATA!$C$40),DATA!$C$41))</f>
        <v>0</v>
      </c>
      <c r="AF206" s="74" t="b">
        <f>IF(AND(P206=DATA!$D$40),DATA!$D$42,IF(AND(P206=DATA!$C$40),DATA!$C$42))</f>
        <v>0</v>
      </c>
      <c r="AG206" s="74" t="b">
        <f>IF(AND(Q206=DATA!$D$40),DATA!$D$43,IF(AND(Q206=DATA!$C$40),DATA!$C$43))</f>
        <v>0</v>
      </c>
      <c r="AH206" s="75" t="b">
        <f>IF(AND(R206=DATA!$D$40),DATA!$D$44,IF(AND(R206=DATA!$C$40),DATA!$C$44))</f>
        <v>0</v>
      </c>
      <c r="AI206" s="76">
        <f ca="1">IF(AND(DATEDIF(U206,TODAY(),"D")&lt;365*3),DATA!$D$46,IF(AND(365*3&lt;=DATEDIF(U206,TODAY(),"D"), DATEDIF(U206,TODAY(),"D")&lt;365*5),DATA!$D$47,IF(AND(365*5&lt;=DATEDIF(U206,TODAY(),"D"), DATEDIF(U206,TODAY(),"D")&lt;365*10),DATA!$D$48,IF(AND(365*10&lt;DATEDIF(U206,TODAY(),"D")),DATA!$D$49))))</f>
        <v>0</v>
      </c>
      <c r="AJ206" s="76">
        <f>_xlfn.IFNA(VLOOKUP(W206,DATA!$F$40:$G$85,2,0),10)</f>
        <v>10</v>
      </c>
      <c r="AK206" s="77">
        <f t="shared" ca="1" si="7"/>
        <v>10</v>
      </c>
      <c r="AL206" s="75" t="b">
        <f>IF(AND(S206=DATA!$D$40),DATA!$D$44/8,IF(AND(S206=DATA!$C$40),DATA!$C$44/8))</f>
        <v>0</v>
      </c>
      <c r="AM206" s="75" t="b">
        <f>IF(AND(T206=DATA!$D$40),DATA!$D$44/8,IF(AND(T206=DATA!$C$40),DATA!$C$44/8))</f>
        <v>0</v>
      </c>
      <c r="AN206" s="77">
        <f t="shared" ca="1" si="6"/>
        <v>10</v>
      </c>
      <c r="AO206" s="78" t="str">
        <f ca="1">IF(AND(AN206&gt;=DATA!$C$55),"A",IF(AND(DATA!$C$55&gt;AN206,AN206&gt;=DATA!$C$56),"B",IF(AND(DATA!$C$56&gt;AN206,AN206&gt;=DATA!$C$57),"C",IF(AND(AN206&lt;DATA!$C$57),"D"))))</f>
        <v>D</v>
      </c>
    </row>
    <row r="207" spans="1:41" x14ac:dyDescent="0.15">
      <c r="A207" s="20" t="s">
        <v>564</v>
      </c>
      <c r="B207" s="4" t="s">
        <v>472</v>
      </c>
      <c r="C207" s="18" t="s">
        <v>483</v>
      </c>
      <c r="D207" s="18" t="s">
        <v>474</v>
      </c>
      <c r="E207" s="18"/>
      <c r="F207" s="18"/>
      <c r="G207" s="18"/>
      <c r="H207" s="20" t="s">
        <v>293</v>
      </c>
      <c r="I207" s="20"/>
      <c r="J207" s="20"/>
      <c r="K207" s="20" t="s">
        <v>297</v>
      </c>
      <c r="L207" s="20" t="s">
        <v>464</v>
      </c>
      <c r="M207" s="18" t="s">
        <v>295</v>
      </c>
      <c r="N207" s="6" t="s">
        <v>19</v>
      </c>
      <c r="O207" s="6"/>
      <c r="P207" s="6"/>
      <c r="Q207" s="6"/>
      <c r="R207" s="11"/>
      <c r="S207" s="11"/>
      <c r="T207" s="20"/>
      <c r="U207" s="82"/>
      <c r="V207" s="20"/>
      <c r="W207" s="78"/>
      <c r="X207" s="62"/>
      <c r="Y207" s="6" t="s">
        <v>28</v>
      </c>
      <c r="Z207" s="28">
        <v>4</v>
      </c>
      <c r="AA207" s="24"/>
      <c r="AB207" s="24"/>
      <c r="AE207" s="74" t="b">
        <f>IF(AND(O207=DATA!$D$40),DATA!$D$41,IF(AND(O207=DATA!$C$40),DATA!$C$41))</f>
        <v>0</v>
      </c>
      <c r="AF207" s="74" t="b">
        <f>IF(AND(P207=DATA!$D$40),DATA!$D$42,IF(AND(P207=DATA!$C$40),DATA!$C$42))</f>
        <v>0</v>
      </c>
      <c r="AG207" s="74" t="b">
        <f>IF(AND(Q207=DATA!$D$40),DATA!$D$43,IF(AND(Q207=DATA!$C$40),DATA!$C$43))</f>
        <v>0</v>
      </c>
      <c r="AH207" s="75" t="b">
        <f>IF(AND(R207=DATA!$D$40),DATA!$D$44,IF(AND(R207=DATA!$C$40),DATA!$C$44))</f>
        <v>0</v>
      </c>
      <c r="AI207" s="76">
        <f ca="1">IF(AND(DATEDIF(U207,TODAY(),"D")&lt;365*3),DATA!$D$46,IF(AND(365*3&lt;=DATEDIF(U207,TODAY(),"D"), DATEDIF(U207,TODAY(),"D")&lt;365*5),DATA!$D$47,IF(AND(365*5&lt;=DATEDIF(U207,TODAY(),"D"), DATEDIF(U207,TODAY(),"D")&lt;365*10),DATA!$D$48,IF(AND(365*10&lt;DATEDIF(U207,TODAY(),"D")),DATA!$D$49))))</f>
        <v>0</v>
      </c>
      <c r="AJ207" s="76">
        <f>_xlfn.IFNA(VLOOKUP(W207,DATA!$F$40:$G$85,2,0),10)</f>
        <v>10</v>
      </c>
      <c r="AK207" s="77">
        <f t="shared" ca="1" si="7"/>
        <v>10</v>
      </c>
      <c r="AL207" s="75" t="b">
        <f>IF(AND(S207=DATA!$D$40),DATA!$D$44/8,IF(AND(S207=DATA!$C$40),DATA!$C$44/8))</f>
        <v>0</v>
      </c>
      <c r="AM207" s="75" t="b">
        <f>IF(AND(T207=DATA!$D$40),DATA!$D$44/8,IF(AND(T207=DATA!$C$40),DATA!$C$44/8))</f>
        <v>0</v>
      </c>
      <c r="AN207" s="77">
        <f t="shared" ca="1" si="6"/>
        <v>10</v>
      </c>
      <c r="AO207" s="78" t="str">
        <f ca="1">IF(AND(AN207&gt;=DATA!$C$55),"A",IF(AND(DATA!$C$55&gt;AN207,AN207&gt;=DATA!$C$56),"B",IF(AND(DATA!$C$56&gt;AN207,AN207&gt;=DATA!$C$57),"C",IF(AND(AN207&lt;DATA!$C$57),"D"))))</f>
        <v>D</v>
      </c>
    </row>
    <row r="208" spans="1:41" x14ac:dyDescent="0.15">
      <c r="A208" s="20" t="s">
        <v>565</v>
      </c>
      <c r="B208" s="4" t="s">
        <v>472</v>
      </c>
      <c r="C208" s="18" t="s">
        <v>483</v>
      </c>
      <c r="D208" s="18" t="s">
        <v>474</v>
      </c>
      <c r="E208" s="18"/>
      <c r="F208" s="18"/>
      <c r="G208" s="18"/>
      <c r="H208" s="20" t="s">
        <v>293</v>
      </c>
      <c r="I208" s="20"/>
      <c r="J208" s="20"/>
      <c r="K208" s="20" t="s">
        <v>294</v>
      </c>
      <c r="L208" s="20" t="s">
        <v>476</v>
      </c>
      <c r="M208" s="18" t="s">
        <v>295</v>
      </c>
      <c r="N208" s="6" t="s">
        <v>19</v>
      </c>
      <c r="O208" s="6"/>
      <c r="P208" s="6"/>
      <c r="Q208" s="6"/>
      <c r="R208" s="11"/>
      <c r="S208" s="11"/>
      <c r="T208" s="20"/>
      <c r="U208" s="82"/>
      <c r="V208" s="20"/>
      <c r="W208" s="78"/>
      <c r="X208" s="62"/>
      <c r="Y208" s="6" t="s">
        <v>28</v>
      </c>
      <c r="Z208" s="28">
        <v>8</v>
      </c>
      <c r="AA208" s="24"/>
      <c r="AB208" s="24"/>
      <c r="AE208" s="74" t="b">
        <f>IF(AND(O208=DATA!$D$40),DATA!$D$41,IF(AND(O208=DATA!$C$40),DATA!$C$41))</f>
        <v>0</v>
      </c>
      <c r="AF208" s="74" t="b">
        <f>IF(AND(P208=DATA!$D$40),DATA!$D$42,IF(AND(P208=DATA!$C$40),DATA!$C$42))</f>
        <v>0</v>
      </c>
      <c r="AG208" s="74" t="b">
        <f>IF(AND(Q208=DATA!$D$40),DATA!$D$43,IF(AND(Q208=DATA!$C$40),DATA!$C$43))</f>
        <v>0</v>
      </c>
      <c r="AH208" s="75" t="b">
        <f>IF(AND(R208=DATA!$D$40),DATA!$D$44,IF(AND(R208=DATA!$C$40),DATA!$C$44))</f>
        <v>0</v>
      </c>
      <c r="AI208" s="76">
        <f ca="1">IF(AND(DATEDIF(U208,TODAY(),"D")&lt;365*3),DATA!$D$46,IF(AND(365*3&lt;=DATEDIF(U208,TODAY(),"D"), DATEDIF(U208,TODAY(),"D")&lt;365*5),DATA!$D$47,IF(AND(365*5&lt;=DATEDIF(U208,TODAY(),"D"), DATEDIF(U208,TODAY(),"D")&lt;365*10),DATA!$D$48,IF(AND(365*10&lt;DATEDIF(U208,TODAY(),"D")),DATA!$D$49))))</f>
        <v>0</v>
      </c>
      <c r="AJ208" s="76">
        <f>_xlfn.IFNA(VLOOKUP(W208,DATA!$F$40:$G$85,2,0),10)</f>
        <v>10</v>
      </c>
      <c r="AK208" s="77">
        <f t="shared" ca="1" si="7"/>
        <v>10</v>
      </c>
      <c r="AL208" s="75" t="b">
        <f>IF(AND(S208=DATA!$D$40),DATA!$D$44/8,IF(AND(S208=DATA!$C$40),DATA!$C$44/8))</f>
        <v>0</v>
      </c>
      <c r="AM208" s="75" t="b">
        <f>IF(AND(T208=DATA!$D$40),DATA!$D$44/8,IF(AND(T208=DATA!$C$40),DATA!$C$44/8))</f>
        <v>0</v>
      </c>
      <c r="AN208" s="77">
        <f t="shared" ca="1" si="6"/>
        <v>10</v>
      </c>
      <c r="AO208" s="78" t="str">
        <f ca="1">IF(AND(AN208&gt;=DATA!$C$55),"A",IF(AND(DATA!$C$55&gt;AN208,AN208&gt;=DATA!$C$56),"B",IF(AND(DATA!$C$56&gt;AN208,AN208&gt;=DATA!$C$57),"C",IF(AND(AN208&lt;DATA!$C$57),"D"))))</f>
        <v>D</v>
      </c>
    </row>
    <row r="209" spans="1:41" x14ac:dyDescent="0.15">
      <c r="A209" s="20" t="s">
        <v>565</v>
      </c>
      <c r="B209" s="4" t="s">
        <v>472</v>
      </c>
      <c r="C209" s="18" t="s">
        <v>483</v>
      </c>
      <c r="D209" s="18" t="s">
        <v>474</v>
      </c>
      <c r="E209" s="18"/>
      <c r="F209" s="18"/>
      <c r="G209" s="18"/>
      <c r="H209" s="20" t="s">
        <v>293</v>
      </c>
      <c r="I209" s="20"/>
      <c r="J209" s="20"/>
      <c r="K209" s="20" t="s">
        <v>294</v>
      </c>
      <c r="L209" s="20" t="s">
        <v>476</v>
      </c>
      <c r="M209" s="18" t="s">
        <v>295</v>
      </c>
      <c r="N209" s="6" t="s">
        <v>19</v>
      </c>
      <c r="O209" s="6"/>
      <c r="P209" s="6"/>
      <c r="Q209" s="6"/>
      <c r="R209" s="11"/>
      <c r="S209" s="11"/>
      <c r="T209" s="20"/>
      <c r="U209" s="82"/>
      <c r="V209" s="20"/>
      <c r="W209" s="78"/>
      <c r="X209" s="62"/>
      <c r="Y209" s="6" t="s">
        <v>28</v>
      </c>
      <c r="Z209" s="28">
        <v>13</v>
      </c>
      <c r="AA209" s="24"/>
      <c r="AB209" s="24"/>
      <c r="AE209" s="74" t="b">
        <f>IF(AND(O209=DATA!$D$40),DATA!$D$41,IF(AND(O209=DATA!$C$40),DATA!$C$41))</f>
        <v>0</v>
      </c>
      <c r="AF209" s="74" t="b">
        <f>IF(AND(P209=DATA!$D$40),DATA!$D$42,IF(AND(P209=DATA!$C$40),DATA!$C$42))</f>
        <v>0</v>
      </c>
      <c r="AG209" s="74" t="b">
        <f>IF(AND(Q209=DATA!$D$40),DATA!$D$43,IF(AND(Q209=DATA!$C$40),DATA!$C$43))</f>
        <v>0</v>
      </c>
      <c r="AH209" s="75" t="b">
        <f>IF(AND(R209=DATA!$D$40),DATA!$D$44,IF(AND(R209=DATA!$C$40),DATA!$C$44))</f>
        <v>0</v>
      </c>
      <c r="AI209" s="76">
        <f ca="1">IF(AND(DATEDIF(U209,TODAY(),"D")&lt;365*3),DATA!$D$46,IF(AND(365*3&lt;=DATEDIF(U209,TODAY(),"D"), DATEDIF(U209,TODAY(),"D")&lt;365*5),DATA!$D$47,IF(AND(365*5&lt;=DATEDIF(U209,TODAY(),"D"), DATEDIF(U209,TODAY(),"D")&lt;365*10),DATA!$D$48,IF(AND(365*10&lt;DATEDIF(U209,TODAY(),"D")),DATA!$D$49))))</f>
        <v>0</v>
      </c>
      <c r="AJ209" s="76">
        <f>_xlfn.IFNA(VLOOKUP(W209,DATA!$F$40:$G$85,2,0),10)</f>
        <v>10</v>
      </c>
      <c r="AK209" s="77">
        <f t="shared" ca="1" si="7"/>
        <v>10</v>
      </c>
      <c r="AL209" s="75" t="b">
        <f>IF(AND(S209=DATA!$D$40),DATA!$D$44/8,IF(AND(S209=DATA!$C$40),DATA!$C$44/8))</f>
        <v>0</v>
      </c>
      <c r="AM209" s="75" t="b">
        <f>IF(AND(T209=DATA!$D$40),DATA!$D$44/8,IF(AND(T209=DATA!$C$40),DATA!$C$44/8))</f>
        <v>0</v>
      </c>
      <c r="AN209" s="77">
        <f t="shared" ca="1" si="6"/>
        <v>10</v>
      </c>
      <c r="AO209" s="78" t="str">
        <f ca="1">IF(AND(AN209&gt;=DATA!$C$55),"A",IF(AND(DATA!$C$55&gt;AN209,AN209&gt;=DATA!$C$56),"B",IF(AND(DATA!$C$56&gt;AN209,AN209&gt;=DATA!$C$57),"C",IF(AND(AN209&lt;DATA!$C$57),"D"))))</f>
        <v>D</v>
      </c>
    </row>
    <row r="210" spans="1:41" x14ac:dyDescent="0.15">
      <c r="A210" s="20" t="s">
        <v>565</v>
      </c>
      <c r="B210" s="4" t="s">
        <v>472</v>
      </c>
      <c r="C210" s="18" t="s">
        <v>483</v>
      </c>
      <c r="D210" s="18" t="s">
        <v>474</v>
      </c>
      <c r="E210" s="18"/>
      <c r="F210" s="18"/>
      <c r="G210" s="18"/>
      <c r="H210" s="20" t="s">
        <v>293</v>
      </c>
      <c r="I210" s="20"/>
      <c r="J210" s="20"/>
      <c r="K210" s="20" t="s">
        <v>303</v>
      </c>
      <c r="L210" s="20" t="s">
        <v>476</v>
      </c>
      <c r="M210" s="18" t="s">
        <v>299</v>
      </c>
      <c r="N210" s="6" t="s">
        <v>19</v>
      </c>
      <c r="O210" s="6"/>
      <c r="P210" s="6"/>
      <c r="Q210" s="6"/>
      <c r="R210" s="11"/>
      <c r="S210" s="11"/>
      <c r="T210" s="20"/>
      <c r="U210" s="82"/>
      <c r="V210" s="20"/>
      <c r="W210" s="78"/>
      <c r="X210" s="62"/>
      <c r="Y210" s="6" t="s">
        <v>28</v>
      </c>
      <c r="Z210" s="28">
        <v>4</v>
      </c>
      <c r="AA210" s="24"/>
      <c r="AB210" s="24"/>
      <c r="AE210" s="74" t="b">
        <f>IF(AND(O210=DATA!$D$40),DATA!$D$41,IF(AND(O210=DATA!$C$40),DATA!$C$41))</f>
        <v>0</v>
      </c>
      <c r="AF210" s="74" t="b">
        <f>IF(AND(P210=DATA!$D$40),DATA!$D$42,IF(AND(P210=DATA!$C$40),DATA!$C$42))</f>
        <v>0</v>
      </c>
      <c r="AG210" s="74" t="b">
        <f>IF(AND(Q210=DATA!$D$40),DATA!$D$43,IF(AND(Q210=DATA!$C$40),DATA!$C$43))</f>
        <v>0</v>
      </c>
      <c r="AH210" s="75" t="b">
        <f>IF(AND(R210=DATA!$D$40),DATA!$D$44,IF(AND(R210=DATA!$C$40),DATA!$C$44))</f>
        <v>0</v>
      </c>
      <c r="AI210" s="76">
        <f ca="1">IF(AND(DATEDIF(U210,TODAY(),"D")&lt;365*3),DATA!$D$46,IF(AND(365*3&lt;=DATEDIF(U210,TODAY(),"D"), DATEDIF(U210,TODAY(),"D")&lt;365*5),DATA!$D$47,IF(AND(365*5&lt;=DATEDIF(U210,TODAY(),"D"), DATEDIF(U210,TODAY(),"D")&lt;365*10),DATA!$D$48,IF(AND(365*10&lt;DATEDIF(U210,TODAY(),"D")),DATA!$D$49))))</f>
        <v>0</v>
      </c>
      <c r="AJ210" s="76">
        <f>_xlfn.IFNA(VLOOKUP(W210,DATA!$F$40:$G$85,2,0),10)</f>
        <v>10</v>
      </c>
      <c r="AK210" s="77">
        <f t="shared" ca="1" si="7"/>
        <v>10</v>
      </c>
      <c r="AL210" s="75" t="b">
        <f>IF(AND(S210=DATA!$D$40),DATA!$D$44/8,IF(AND(S210=DATA!$C$40),DATA!$C$44/8))</f>
        <v>0</v>
      </c>
      <c r="AM210" s="75" t="b">
        <f>IF(AND(T210=DATA!$D$40),DATA!$D$44/8,IF(AND(T210=DATA!$C$40),DATA!$C$44/8))</f>
        <v>0</v>
      </c>
      <c r="AN210" s="77">
        <f t="shared" ca="1" si="6"/>
        <v>10</v>
      </c>
      <c r="AO210" s="78" t="str">
        <f ca="1">IF(AND(AN210&gt;=DATA!$C$55),"A",IF(AND(DATA!$C$55&gt;AN210,AN210&gt;=DATA!$C$56),"B",IF(AND(DATA!$C$56&gt;AN210,AN210&gt;=DATA!$C$57),"C",IF(AND(AN210&lt;DATA!$C$57),"D"))))</f>
        <v>D</v>
      </c>
    </row>
    <row r="211" spans="1:41" x14ac:dyDescent="0.15">
      <c r="A211" s="20" t="s">
        <v>564</v>
      </c>
      <c r="B211" s="4" t="s">
        <v>472</v>
      </c>
      <c r="C211" s="18" t="s">
        <v>483</v>
      </c>
      <c r="D211" s="18" t="s">
        <v>474</v>
      </c>
      <c r="E211" s="18"/>
      <c r="F211" s="18"/>
      <c r="G211" s="18"/>
      <c r="H211" s="20" t="s">
        <v>293</v>
      </c>
      <c r="I211" s="20"/>
      <c r="J211" s="20"/>
      <c r="K211" s="20" t="s">
        <v>303</v>
      </c>
      <c r="L211" s="20" t="s">
        <v>476</v>
      </c>
      <c r="M211" s="18" t="s">
        <v>299</v>
      </c>
      <c r="N211" s="6" t="s">
        <v>19</v>
      </c>
      <c r="O211" s="6"/>
      <c r="P211" s="6"/>
      <c r="Q211" s="6"/>
      <c r="R211" s="11"/>
      <c r="S211" s="11"/>
      <c r="T211" s="20"/>
      <c r="U211" s="82"/>
      <c r="V211" s="20"/>
      <c r="W211" s="78"/>
      <c r="X211" s="62"/>
      <c r="Y211" s="6" t="s">
        <v>28</v>
      </c>
      <c r="Z211" s="28">
        <v>8</v>
      </c>
      <c r="AA211" s="24"/>
      <c r="AB211" s="24"/>
      <c r="AE211" s="74" t="b">
        <f>IF(AND(O211=DATA!$D$40),DATA!$D$41,IF(AND(O211=DATA!$C$40),DATA!$C$41))</f>
        <v>0</v>
      </c>
      <c r="AF211" s="74" t="b">
        <f>IF(AND(P211=DATA!$D$40),DATA!$D$42,IF(AND(P211=DATA!$C$40),DATA!$C$42))</f>
        <v>0</v>
      </c>
      <c r="AG211" s="74" t="b">
        <f>IF(AND(Q211=DATA!$D$40),DATA!$D$43,IF(AND(Q211=DATA!$C$40),DATA!$C$43))</f>
        <v>0</v>
      </c>
      <c r="AH211" s="75" t="b">
        <f>IF(AND(R211=DATA!$D$40),DATA!$D$44,IF(AND(R211=DATA!$C$40),DATA!$C$44))</f>
        <v>0</v>
      </c>
      <c r="AI211" s="76">
        <f ca="1">IF(AND(DATEDIF(U211,TODAY(),"D")&lt;365*3),DATA!$D$46,IF(AND(365*3&lt;=DATEDIF(U211,TODAY(),"D"), DATEDIF(U211,TODAY(),"D")&lt;365*5),DATA!$D$47,IF(AND(365*5&lt;=DATEDIF(U211,TODAY(),"D"), DATEDIF(U211,TODAY(),"D")&lt;365*10),DATA!$D$48,IF(AND(365*10&lt;DATEDIF(U211,TODAY(),"D")),DATA!$D$49))))</f>
        <v>0</v>
      </c>
      <c r="AJ211" s="76">
        <f>_xlfn.IFNA(VLOOKUP(W211,DATA!$F$40:$G$85,2,0),10)</f>
        <v>10</v>
      </c>
      <c r="AK211" s="77">
        <f t="shared" ca="1" si="7"/>
        <v>10</v>
      </c>
      <c r="AL211" s="75" t="b">
        <f>IF(AND(S211=DATA!$D$40),DATA!$D$44/8,IF(AND(S211=DATA!$C$40),DATA!$C$44/8))</f>
        <v>0</v>
      </c>
      <c r="AM211" s="75" t="b">
        <f>IF(AND(T211=DATA!$D$40),DATA!$D$44/8,IF(AND(T211=DATA!$C$40),DATA!$C$44/8))</f>
        <v>0</v>
      </c>
      <c r="AN211" s="77">
        <f t="shared" ca="1" si="6"/>
        <v>10</v>
      </c>
      <c r="AO211" s="78" t="str">
        <f ca="1">IF(AND(AN211&gt;=DATA!$C$55),"A",IF(AND(DATA!$C$55&gt;AN211,AN211&gt;=DATA!$C$56),"B",IF(AND(DATA!$C$56&gt;AN211,AN211&gt;=DATA!$C$57),"C",IF(AND(AN211&lt;DATA!$C$57),"D"))))</f>
        <v>D</v>
      </c>
    </row>
    <row r="212" spans="1:41" x14ac:dyDescent="0.15">
      <c r="A212" s="20" t="s">
        <v>565</v>
      </c>
      <c r="B212" s="4" t="s">
        <v>472</v>
      </c>
      <c r="C212" s="18" t="s">
        <v>483</v>
      </c>
      <c r="D212" s="18" t="s">
        <v>474</v>
      </c>
      <c r="E212" s="18"/>
      <c r="F212" s="18"/>
      <c r="G212" s="18"/>
      <c r="H212" s="20" t="s">
        <v>293</v>
      </c>
      <c r="I212" s="20"/>
      <c r="J212" s="20"/>
      <c r="K212" s="20" t="s">
        <v>303</v>
      </c>
      <c r="L212" s="20" t="s">
        <v>476</v>
      </c>
      <c r="M212" s="18" t="s">
        <v>295</v>
      </c>
      <c r="N212" s="6" t="s">
        <v>19</v>
      </c>
      <c r="O212" s="6"/>
      <c r="P212" s="6"/>
      <c r="Q212" s="6"/>
      <c r="R212" s="11"/>
      <c r="S212" s="11"/>
      <c r="T212" s="20"/>
      <c r="U212" s="82"/>
      <c r="V212" s="20"/>
      <c r="W212" s="78"/>
      <c r="X212" s="62"/>
      <c r="Y212" s="6" t="s">
        <v>28</v>
      </c>
      <c r="Z212" s="28">
        <v>2</v>
      </c>
      <c r="AA212" s="24"/>
      <c r="AB212" s="24"/>
      <c r="AE212" s="74" t="b">
        <f>IF(AND(O212=DATA!$D$40),DATA!$D$41,IF(AND(O212=DATA!$C$40),DATA!$C$41))</f>
        <v>0</v>
      </c>
      <c r="AF212" s="74" t="b">
        <f>IF(AND(P212=DATA!$D$40),DATA!$D$42,IF(AND(P212=DATA!$C$40),DATA!$C$42))</f>
        <v>0</v>
      </c>
      <c r="AG212" s="74" t="b">
        <f>IF(AND(Q212=DATA!$D$40),DATA!$D$43,IF(AND(Q212=DATA!$C$40),DATA!$C$43))</f>
        <v>0</v>
      </c>
      <c r="AH212" s="75" t="b">
        <f>IF(AND(R212=DATA!$D$40),DATA!$D$44,IF(AND(R212=DATA!$C$40),DATA!$C$44))</f>
        <v>0</v>
      </c>
      <c r="AI212" s="76">
        <f ca="1">IF(AND(DATEDIF(U212,TODAY(),"D")&lt;365*3),DATA!$D$46,IF(AND(365*3&lt;=DATEDIF(U212,TODAY(),"D"), DATEDIF(U212,TODAY(),"D")&lt;365*5),DATA!$D$47,IF(AND(365*5&lt;=DATEDIF(U212,TODAY(),"D"), DATEDIF(U212,TODAY(),"D")&lt;365*10),DATA!$D$48,IF(AND(365*10&lt;DATEDIF(U212,TODAY(),"D")),DATA!$D$49))))</f>
        <v>0</v>
      </c>
      <c r="AJ212" s="76">
        <f>_xlfn.IFNA(VLOOKUP(W212,DATA!$F$40:$G$85,2,0),10)</f>
        <v>10</v>
      </c>
      <c r="AK212" s="77">
        <f t="shared" ca="1" si="7"/>
        <v>10</v>
      </c>
      <c r="AL212" s="75" t="b">
        <f>IF(AND(S212=DATA!$D$40),DATA!$D$44/8,IF(AND(S212=DATA!$C$40),DATA!$C$44/8))</f>
        <v>0</v>
      </c>
      <c r="AM212" s="75" t="b">
        <f>IF(AND(T212=DATA!$D$40),DATA!$D$44/8,IF(AND(T212=DATA!$C$40),DATA!$C$44/8))</f>
        <v>0</v>
      </c>
      <c r="AN212" s="77">
        <f t="shared" ca="1" si="6"/>
        <v>10</v>
      </c>
      <c r="AO212" s="78" t="str">
        <f ca="1">IF(AND(AN212&gt;=DATA!$C$55),"A",IF(AND(DATA!$C$55&gt;AN212,AN212&gt;=DATA!$C$56),"B",IF(AND(DATA!$C$56&gt;AN212,AN212&gt;=DATA!$C$57),"C",IF(AND(AN212&lt;DATA!$C$57),"D"))))</f>
        <v>D</v>
      </c>
    </row>
    <row r="213" spans="1:41" x14ac:dyDescent="0.15">
      <c r="A213" s="20" t="s">
        <v>565</v>
      </c>
      <c r="B213" s="4" t="s">
        <v>472</v>
      </c>
      <c r="C213" s="18" t="s">
        <v>483</v>
      </c>
      <c r="D213" s="18" t="s">
        <v>474</v>
      </c>
      <c r="E213" s="18"/>
      <c r="F213" s="18"/>
      <c r="G213" s="18"/>
      <c r="H213" s="20" t="s">
        <v>293</v>
      </c>
      <c r="I213" s="20"/>
      <c r="J213" s="20"/>
      <c r="K213" s="20" t="s">
        <v>303</v>
      </c>
      <c r="L213" s="20" t="s">
        <v>476</v>
      </c>
      <c r="M213" s="18" t="s">
        <v>295</v>
      </c>
      <c r="N213" s="6" t="s">
        <v>19</v>
      </c>
      <c r="O213" s="6"/>
      <c r="P213" s="6"/>
      <c r="Q213" s="6"/>
      <c r="R213" s="11"/>
      <c r="S213" s="11"/>
      <c r="T213" s="20"/>
      <c r="U213" s="82"/>
      <c r="V213" s="20"/>
      <c r="W213" s="78"/>
      <c r="X213" s="62"/>
      <c r="Y213" s="6" t="s">
        <v>28</v>
      </c>
      <c r="Z213" s="28">
        <v>30</v>
      </c>
      <c r="AA213" s="24"/>
      <c r="AB213" s="24"/>
      <c r="AE213" s="74" t="b">
        <f>IF(AND(O213=DATA!$D$40),DATA!$D$41,IF(AND(O213=DATA!$C$40),DATA!$C$41))</f>
        <v>0</v>
      </c>
      <c r="AF213" s="74" t="b">
        <f>IF(AND(P213=DATA!$D$40),DATA!$D$42,IF(AND(P213=DATA!$C$40),DATA!$C$42))</f>
        <v>0</v>
      </c>
      <c r="AG213" s="74" t="b">
        <f>IF(AND(Q213=DATA!$D$40),DATA!$D$43,IF(AND(Q213=DATA!$C$40),DATA!$C$43))</f>
        <v>0</v>
      </c>
      <c r="AH213" s="75" t="b">
        <f>IF(AND(R213=DATA!$D$40),DATA!$D$44,IF(AND(R213=DATA!$C$40),DATA!$C$44))</f>
        <v>0</v>
      </c>
      <c r="AI213" s="76">
        <f ca="1">IF(AND(DATEDIF(U213,TODAY(),"D")&lt;365*3),DATA!$D$46,IF(AND(365*3&lt;=DATEDIF(U213,TODAY(),"D"), DATEDIF(U213,TODAY(),"D")&lt;365*5),DATA!$D$47,IF(AND(365*5&lt;=DATEDIF(U213,TODAY(),"D"), DATEDIF(U213,TODAY(),"D")&lt;365*10),DATA!$D$48,IF(AND(365*10&lt;DATEDIF(U213,TODAY(),"D")),DATA!$D$49))))</f>
        <v>0</v>
      </c>
      <c r="AJ213" s="76">
        <f>_xlfn.IFNA(VLOOKUP(W213,DATA!$F$40:$G$85,2,0),10)</f>
        <v>10</v>
      </c>
      <c r="AK213" s="77">
        <f t="shared" ca="1" si="7"/>
        <v>10</v>
      </c>
      <c r="AL213" s="75" t="b">
        <f>IF(AND(S213=DATA!$D$40),DATA!$D$44/8,IF(AND(S213=DATA!$C$40),DATA!$C$44/8))</f>
        <v>0</v>
      </c>
      <c r="AM213" s="75" t="b">
        <f>IF(AND(T213=DATA!$D$40),DATA!$D$44/8,IF(AND(T213=DATA!$C$40),DATA!$C$44/8))</f>
        <v>0</v>
      </c>
      <c r="AN213" s="77">
        <f t="shared" ca="1" si="6"/>
        <v>10</v>
      </c>
      <c r="AO213" s="78" t="str">
        <f ca="1">IF(AND(AN213&gt;=DATA!$C$55),"A",IF(AND(DATA!$C$55&gt;AN213,AN213&gt;=DATA!$C$56),"B",IF(AND(DATA!$C$56&gt;AN213,AN213&gt;=DATA!$C$57),"C",IF(AND(AN213&lt;DATA!$C$57),"D"))))</f>
        <v>D</v>
      </c>
    </row>
    <row r="214" spans="1:41" x14ac:dyDescent="0.15">
      <c r="A214" s="20" t="s">
        <v>565</v>
      </c>
      <c r="B214" s="4" t="s">
        <v>472</v>
      </c>
      <c r="C214" s="18" t="s">
        <v>483</v>
      </c>
      <c r="D214" s="18" t="s">
        <v>474</v>
      </c>
      <c r="E214" s="18"/>
      <c r="F214" s="18"/>
      <c r="G214" s="18"/>
      <c r="H214" s="20" t="s">
        <v>293</v>
      </c>
      <c r="I214" s="20"/>
      <c r="J214" s="20"/>
      <c r="K214" s="20" t="s">
        <v>303</v>
      </c>
      <c r="L214" s="20" t="s">
        <v>476</v>
      </c>
      <c r="M214" s="18" t="s">
        <v>295</v>
      </c>
      <c r="N214" s="6" t="s">
        <v>19</v>
      </c>
      <c r="O214" s="6"/>
      <c r="P214" s="6"/>
      <c r="Q214" s="6"/>
      <c r="R214" s="11"/>
      <c r="S214" s="11"/>
      <c r="T214" s="20"/>
      <c r="U214" s="82"/>
      <c r="V214" s="20"/>
      <c r="W214" s="78"/>
      <c r="X214" s="62"/>
      <c r="Y214" s="6" t="s">
        <v>28</v>
      </c>
      <c r="Z214" s="28">
        <v>4</v>
      </c>
      <c r="AA214" s="24"/>
      <c r="AB214" s="24"/>
      <c r="AE214" s="74" t="b">
        <f>IF(AND(O214=DATA!$D$40),DATA!$D$41,IF(AND(O214=DATA!$C$40),DATA!$C$41))</f>
        <v>0</v>
      </c>
      <c r="AF214" s="74" t="b">
        <f>IF(AND(P214=DATA!$D$40),DATA!$D$42,IF(AND(P214=DATA!$C$40),DATA!$C$42))</f>
        <v>0</v>
      </c>
      <c r="AG214" s="74" t="b">
        <f>IF(AND(Q214=DATA!$D$40),DATA!$D$43,IF(AND(Q214=DATA!$C$40),DATA!$C$43))</f>
        <v>0</v>
      </c>
      <c r="AH214" s="75" t="b">
        <f>IF(AND(R214=DATA!$D$40),DATA!$D$44,IF(AND(R214=DATA!$C$40),DATA!$C$44))</f>
        <v>0</v>
      </c>
      <c r="AI214" s="76">
        <f ca="1">IF(AND(DATEDIF(U214,TODAY(),"D")&lt;365*3),DATA!$D$46,IF(AND(365*3&lt;=DATEDIF(U214,TODAY(),"D"), DATEDIF(U214,TODAY(),"D")&lt;365*5),DATA!$D$47,IF(AND(365*5&lt;=DATEDIF(U214,TODAY(),"D"), DATEDIF(U214,TODAY(),"D")&lt;365*10),DATA!$D$48,IF(AND(365*10&lt;DATEDIF(U214,TODAY(),"D")),DATA!$D$49))))</f>
        <v>0</v>
      </c>
      <c r="AJ214" s="76">
        <f>_xlfn.IFNA(VLOOKUP(W214,DATA!$F$40:$G$85,2,0),10)</f>
        <v>10</v>
      </c>
      <c r="AK214" s="77">
        <f t="shared" ca="1" si="7"/>
        <v>10</v>
      </c>
      <c r="AL214" s="75" t="b">
        <f>IF(AND(S214=DATA!$D$40),DATA!$D$44/8,IF(AND(S214=DATA!$C$40),DATA!$C$44/8))</f>
        <v>0</v>
      </c>
      <c r="AM214" s="75" t="b">
        <f>IF(AND(T214=DATA!$D$40),DATA!$D$44/8,IF(AND(T214=DATA!$C$40),DATA!$C$44/8))</f>
        <v>0</v>
      </c>
      <c r="AN214" s="77">
        <f t="shared" ca="1" si="6"/>
        <v>10</v>
      </c>
      <c r="AO214" s="78" t="str">
        <f ca="1">IF(AND(AN214&gt;=DATA!$C$55),"A",IF(AND(DATA!$C$55&gt;AN214,AN214&gt;=DATA!$C$56),"B",IF(AND(DATA!$C$56&gt;AN214,AN214&gt;=DATA!$C$57),"C",IF(AND(AN214&lt;DATA!$C$57),"D"))))</f>
        <v>D</v>
      </c>
    </row>
    <row r="215" spans="1:41" x14ac:dyDescent="0.15">
      <c r="A215" s="20" t="s">
        <v>565</v>
      </c>
      <c r="B215" s="4" t="s">
        <v>472</v>
      </c>
      <c r="C215" s="18" t="s">
        <v>483</v>
      </c>
      <c r="D215" s="18" t="s">
        <v>474</v>
      </c>
      <c r="E215" s="18"/>
      <c r="F215" s="18"/>
      <c r="G215" s="18"/>
      <c r="H215" s="20" t="s">
        <v>293</v>
      </c>
      <c r="I215" s="20"/>
      <c r="J215" s="20"/>
      <c r="K215" s="20" t="s">
        <v>286</v>
      </c>
      <c r="L215" s="20" t="s">
        <v>476</v>
      </c>
      <c r="M215" s="18" t="s">
        <v>295</v>
      </c>
      <c r="N215" s="6" t="s">
        <v>19</v>
      </c>
      <c r="O215" s="6"/>
      <c r="P215" s="6"/>
      <c r="Q215" s="6"/>
      <c r="R215" s="11"/>
      <c r="S215" s="11"/>
      <c r="T215" s="20"/>
      <c r="U215" s="82"/>
      <c r="V215" s="20"/>
      <c r="W215" s="78"/>
      <c r="X215" s="62"/>
      <c r="Y215" s="6" t="s">
        <v>28</v>
      </c>
      <c r="Z215" s="28">
        <v>3</v>
      </c>
      <c r="AA215" s="24"/>
      <c r="AB215" s="24"/>
      <c r="AE215" s="74" t="b">
        <f>IF(AND(O215=DATA!$D$40),DATA!$D$41,IF(AND(O215=DATA!$C$40),DATA!$C$41))</f>
        <v>0</v>
      </c>
      <c r="AF215" s="74" t="b">
        <f>IF(AND(P215=DATA!$D$40),DATA!$D$42,IF(AND(P215=DATA!$C$40),DATA!$C$42))</f>
        <v>0</v>
      </c>
      <c r="AG215" s="74" t="b">
        <f>IF(AND(Q215=DATA!$D$40),DATA!$D$43,IF(AND(Q215=DATA!$C$40),DATA!$C$43))</f>
        <v>0</v>
      </c>
      <c r="AH215" s="75" t="b">
        <f>IF(AND(R215=DATA!$D$40),DATA!$D$44,IF(AND(R215=DATA!$C$40),DATA!$C$44))</f>
        <v>0</v>
      </c>
      <c r="AI215" s="76">
        <f ca="1">IF(AND(DATEDIF(U215,TODAY(),"D")&lt;365*3),DATA!$D$46,IF(AND(365*3&lt;=DATEDIF(U215,TODAY(),"D"), DATEDIF(U215,TODAY(),"D")&lt;365*5),DATA!$D$47,IF(AND(365*5&lt;=DATEDIF(U215,TODAY(),"D"), DATEDIF(U215,TODAY(),"D")&lt;365*10),DATA!$D$48,IF(AND(365*10&lt;DATEDIF(U215,TODAY(),"D")),DATA!$D$49))))</f>
        <v>0</v>
      </c>
      <c r="AJ215" s="76">
        <f>_xlfn.IFNA(VLOOKUP(W215,DATA!$F$40:$G$85,2,0),10)</f>
        <v>10</v>
      </c>
      <c r="AK215" s="77">
        <f t="shared" ca="1" si="7"/>
        <v>10</v>
      </c>
      <c r="AL215" s="75" t="b">
        <f>IF(AND(S215=DATA!$D$40),DATA!$D$44/8,IF(AND(S215=DATA!$C$40),DATA!$C$44/8))</f>
        <v>0</v>
      </c>
      <c r="AM215" s="75" t="b">
        <f>IF(AND(T215=DATA!$D$40),DATA!$D$44/8,IF(AND(T215=DATA!$C$40),DATA!$C$44/8))</f>
        <v>0</v>
      </c>
      <c r="AN215" s="77">
        <f t="shared" ca="1" si="6"/>
        <v>10</v>
      </c>
      <c r="AO215" s="78" t="str">
        <f ca="1">IF(AND(AN215&gt;=DATA!$C$55),"A",IF(AND(DATA!$C$55&gt;AN215,AN215&gt;=DATA!$C$56),"B",IF(AND(DATA!$C$56&gt;AN215,AN215&gt;=DATA!$C$57),"C",IF(AND(AN215&lt;DATA!$C$57),"D"))))</f>
        <v>D</v>
      </c>
    </row>
    <row r="216" spans="1:41" x14ac:dyDescent="0.15">
      <c r="A216" s="20" t="s">
        <v>565</v>
      </c>
      <c r="B216" s="4" t="s">
        <v>472</v>
      </c>
      <c r="C216" s="18" t="s">
        <v>483</v>
      </c>
      <c r="D216" s="18" t="s">
        <v>474</v>
      </c>
      <c r="E216" s="18"/>
      <c r="F216" s="18"/>
      <c r="G216" s="18"/>
      <c r="H216" s="20" t="s">
        <v>293</v>
      </c>
      <c r="I216" s="20"/>
      <c r="J216" s="20"/>
      <c r="K216" s="20" t="s">
        <v>301</v>
      </c>
      <c r="L216" s="20" t="s">
        <v>476</v>
      </c>
      <c r="M216" s="18" t="s">
        <v>299</v>
      </c>
      <c r="N216" s="6" t="s">
        <v>19</v>
      </c>
      <c r="O216" s="6"/>
      <c r="P216" s="6"/>
      <c r="Q216" s="6"/>
      <c r="R216" s="11"/>
      <c r="S216" s="11"/>
      <c r="T216" s="20"/>
      <c r="U216" s="82"/>
      <c r="V216" s="20"/>
      <c r="W216" s="78"/>
      <c r="X216" s="62"/>
      <c r="Y216" s="6" t="s">
        <v>28</v>
      </c>
      <c r="Z216" s="28">
        <v>1</v>
      </c>
      <c r="AA216" s="24"/>
      <c r="AB216" s="24"/>
      <c r="AE216" s="74" t="b">
        <f>IF(AND(O216=DATA!$D$40),DATA!$D$41,IF(AND(O216=DATA!$C$40),DATA!$C$41))</f>
        <v>0</v>
      </c>
      <c r="AF216" s="74" t="b">
        <f>IF(AND(P216=DATA!$D$40),DATA!$D$42,IF(AND(P216=DATA!$C$40),DATA!$C$42))</f>
        <v>0</v>
      </c>
      <c r="AG216" s="74" t="b">
        <f>IF(AND(Q216=DATA!$D$40),DATA!$D$43,IF(AND(Q216=DATA!$C$40),DATA!$C$43))</f>
        <v>0</v>
      </c>
      <c r="AH216" s="75" t="b">
        <f>IF(AND(R216=DATA!$D$40),DATA!$D$44,IF(AND(R216=DATA!$C$40),DATA!$C$44))</f>
        <v>0</v>
      </c>
      <c r="AI216" s="76">
        <f ca="1">IF(AND(DATEDIF(U216,TODAY(),"D")&lt;365*3),DATA!$D$46,IF(AND(365*3&lt;=DATEDIF(U216,TODAY(),"D"), DATEDIF(U216,TODAY(),"D")&lt;365*5),DATA!$D$47,IF(AND(365*5&lt;=DATEDIF(U216,TODAY(),"D"), DATEDIF(U216,TODAY(),"D")&lt;365*10),DATA!$D$48,IF(AND(365*10&lt;DATEDIF(U216,TODAY(),"D")),DATA!$D$49))))</f>
        <v>0</v>
      </c>
      <c r="AJ216" s="76">
        <f>_xlfn.IFNA(VLOOKUP(W216,DATA!$F$40:$G$85,2,0),10)</f>
        <v>10</v>
      </c>
      <c r="AK216" s="77">
        <f t="shared" ca="1" si="7"/>
        <v>10</v>
      </c>
      <c r="AL216" s="75" t="b">
        <f>IF(AND(S216=DATA!$D$40),DATA!$D$44/8,IF(AND(S216=DATA!$C$40),DATA!$C$44/8))</f>
        <v>0</v>
      </c>
      <c r="AM216" s="75" t="b">
        <f>IF(AND(T216=DATA!$D$40),DATA!$D$44/8,IF(AND(T216=DATA!$C$40),DATA!$C$44/8))</f>
        <v>0</v>
      </c>
      <c r="AN216" s="77">
        <f t="shared" ca="1" si="6"/>
        <v>10</v>
      </c>
      <c r="AO216" s="78" t="str">
        <f ca="1">IF(AND(AN216&gt;=DATA!$C$55),"A",IF(AND(DATA!$C$55&gt;AN216,AN216&gt;=DATA!$C$56),"B",IF(AND(DATA!$C$56&gt;AN216,AN216&gt;=DATA!$C$57),"C",IF(AND(AN216&lt;DATA!$C$57),"D"))))</f>
        <v>D</v>
      </c>
    </row>
    <row r="217" spans="1:41" x14ac:dyDescent="0.15">
      <c r="A217" s="20" t="s">
        <v>565</v>
      </c>
      <c r="B217" s="4" t="s">
        <v>472</v>
      </c>
      <c r="C217" s="18" t="s">
        <v>483</v>
      </c>
      <c r="D217" s="18" t="s">
        <v>474</v>
      </c>
      <c r="E217" s="18"/>
      <c r="F217" s="18"/>
      <c r="G217" s="18"/>
      <c r="H217" s="20" t="s">
        <v>293</v>
      </c>
      <c r="I217" s="20"/>
      <c r="J217" s="20"/>
      <c r="K217" s="20" t="s">
        <v>301</v>
      </c>
      <c r="L217" s="20" t="s">
        <v>476</v>
      </c>
      <c r="M217" s="18" t="s">
        <v>295</v>
      </c>
      <c r="N217" s="6" t="s">
        <v>19</v>
      </c>
      <c r="O217" s="6"/>
      <c r="P217" s="6"/>
      <c r="Q217" s="6"/>
      <c r="R217" s="11"/>
      <c r="S217" s="11"/>
      <c r="T217" s="20"/>
      <c r="U217" s="82"/>
      <c r="V217" s="20"/>
      <c r="W217" s="78"/>
      <c r="X217" s="62"/>
      <c r="Y217" s="6" t="s">
        <v>28</v>
      </c>
      <c r="Z217" s="28">
        <v>1</v>
      </c>
      <c r="AA217" s="24"/>
      <c r="AB217" s="24"/>
      <c r="AE217" s="74" t="b">
        <f>IF(AND(O217=DATA!$D$40),DATA!$D$41,IF(AND(O217=DATA!$C$40),DATA!$C$41))</f>
        <v>0</v>
      </c>
      <c r="AF217" s="74" t="b">
        <f>IF(AND(P217=DATA!$D$40),DATA!$D$42,IF(AND(P217=DATA!$C$40),DATA!$C$42))</f>
        <v>0</v>
      </c>
      <c r="AG217" s="74" t="b">
        <f>IF(AND(Q217=DATA!$D$40),DATA!$D$43,IF(AND(Q217=DATA!$C$40),DATA!$C$43))</f>
        <v>0</v>
      </c>
      <c r="AH217" s="75" t="b">
        <f>IF(AND(R217=DATA!$D$40),DATA!$D$44,IF(AND(R217=DATA!$C$40),DATA!$C$44))</f>
        <v>0</v>
      </c>
      <c r="AI217" s="76">
        <f ca="1">IF(AND(DATEDIF(U217,TODAY(),"D")&lt;365*3),DATA!$D$46,IF(AND(365*3&lt;=DATEDIF(U217,TODAY(),"D"), DATEDIF(U217,TODAY(),"D")&lt;365*5),DATA!$D$47,IF(AND(365*5&lt;=DATEDIF(U217,TODAY(),"D"), DATEDIF(U217,TODAY(),"D")&lt;365*10),DATA!$D$48,IF(AND(365*10&lt;DATEDIF(U217,TODAY(),"D")),DATA!$D$49))))</f>
        <v>0</v>
      </c>
      <c r="AJ217" s="76">
        <f>_xlfn.IFNA(VLOOKUP(W217,DATA!$F$40:$G$85,2,0),10)</f>
        <v>10</v>
      </c>
      <c r="AK217" s="77">
        <f t="shared" ca="1" si="7"/>
        <v>10</v>
      </c>
      <c r="AL217" s="75" t="b">
        <f>IF(AND(S217=DATA!$D$40),DATA!$D$44/8,IF(AND(S217=DATA!$C$40),DATA!$C$44/8))</f>
        <v>0</v>
      </c>
      <c r="AM217" s="75" t="b">
        <f>IF(AND(T217=DATA!$D$40),DATA!$D$44/8,IF(AND(T217=DATA!$C$40),DATA!$C$44/8))</f>
        <v>0</v>
      </c>
      <c r="AN217" s="77">
        <f t="shared" ca="1" si="6"/>
        <v>10</v>
      </c>
      <c r="AO217" s="78" t="str">
        <f ca="1">IF(AND(AN217&gt;=DATA!$C$55),"A",IF(AND(DATA!$C$55&gt;AN217,AN217&gt;=DATA!$C$56),"B",IF(AND(DATA!$C$56&gt;AN217,AN217&gt;=DATA!$C$57),"C",IF(AND(AN217&lt;DATA!$C$57),"D"))))</f>
        <v>D</v>
      </c>
    </row>
    <row r="218" spans="1:41" x14ac:dyDescent="0.15">
      <c r="A218" s="20" t="s">
        <v>565</v>
      </c>
      <c r="B218" s="4" t="s">
        <v>472</v>
      </c>
      <c r="C218" s="18" t="s">
        <v>483</v>
      </c>
      <c r="D218" s="18" t="s">
        <v>474</v>
      </c>
      <c r="E218" s="18"/>
      <c r="F218" s="18"/>
      <c r="G218" s="18"/>
      <c r="H218" s="20" t="s">
        <v>293</v>
      </c>
      <c r="I218" s="20"/>
      <c r="J218" s="20"/>
      <c r="K218" s="20" t="s">
        <v>301</v>
      </c>
      <c r="L218" s="20" t="s">
        <v>476</v>
      </c>
      <c r="M218" s="18" t="s">
        <v>295</v>
      </c>
      <c r="N218" s="6" t="s">
        <v>19</v>
      </c>
      <c r="O218" s="6"/>
      <c r="P218" s="6"/>
      <c r="Q218" s="6"/>
      <c r="R218" s="11"/>
      <c r="S218" s="11"/>
      <c r="T218" s="20"/>
      <c r="U218" s="82"/>
      <c r="V218" s="20"/>
      <c r="W218" s="78"/>
      <c r="X218" s="62"/>
      <c r="Y218" s="6" t="s">
        <v>28</v>
      </c>
      <c r="Z218" s="28">
        <v>6</v>
      </c>
      <c r="AA218" s="24"/>
      <c r="AB218" s="24"/>
      <c r="AE218" s="74" t="b">
        <f>IF(AND(O218=DATA!$D$40),DATA!$D$41,IF(AND(O218=DATA!$C$40),DATA!$C$41))</f>
        <v>0</v>
      </c>
      <c r="AF218" s="74" t="b">
        <f>IF(AND(P218=DATA!$D$40),DATA!$D$42,IF(AND(P218=DATA!$C$40),DATA!$C$42))</f>
        <v>0</v>
      </c>
      <c r="AG218" s="74" t="b">
        <f>IF(AND(Q218=DATA!$D$40),DATA!$D$43,IF(AND(Q218=DATA!$C$40),DATA!$C$43))</f>
        <v>0</v>
      </c>
      <c r="AH218" s="75" t="b">
        <f>IF(AND(R218=DATA!$D$40),DATA!$D$44,IF(AND(R218=DATA!$C$40),DATA!$C$44))</f>
        <v>0</v>
      </c>
      <c r="AI218" s="76">
        <f ca="1">IF(AND(DATEDIF(U218,TODAY(),"D")&lt;365*3),DATA!$D$46,IF(AND(365*3&lt;=DATEDIF(U218,TODAY(),"D"), DATEDIF(U218,TODAY(),"D")&lt;365*5),DATA!$D$47,IF(AND(365*5&lt;=DATEDIF(U218,TODAY(),"D"), DATEDIF(U218,TODAY(),"D")&lt;365*10),DATA!$D$48,IF(AND(365*10&lt;DATEDIF(U218,TODAY(),"D")),DATA!$D$49))))</f>
        <v>0</v>
      </c>
      <c r="AJ218" s="76">
        <f>_xlfn.IFNA(VLOOKUP(W218,DATA!$F$40:$G$85,2,0),10)</f>
        <v>10</v>
      </c>
      <c r="AK218" s="77">
        <f t="shared" ca="1" si="7"/>
        <v>10</v>
      </c>
      <c r="AL218" s="75" t="b">
        <f>IF(AND(S218=DATA!$D$40),DATA!$D$44/8,IF(AND(S218=DATA!$C$40),DATA!$C$44/8))</f>
        <v>0</v>
      </c>
      <c r="AM218" s="75" t="b">
        <f>IF(AND(T218=DATA!$D$40),DATA!$D$44/8,IF(AND(T218=DATA!$C$40),DATA!$C$44/8))</f>
        <v>0</v>
      </c>
      <c r="AN218" s="77">
        <f t="shared" ca="1" si="6"/>
        <v>10</v>
      </c>
      <c r="AO218" s="78" t="str">
        <f ca="1">IF(AND(AN218&gt;=DATA!$C$55),"A",IF(AND(DATA!$C$55&gt;AN218,AN218&gt;=DATA!$C$56),"B",IF(AND(DATA!$C$56&gt;AN218,AN218&gt;=DATA!$C$57),"C",IF(AND(AN218&lt;DATA!$C$57),"D"))))</f>
        <v>D</v>
      </c>
    </row>
    <row r="219" spans="1:41" x14ac:dyDescent="0.15">
      <c r="A219" s="20" t="s">
        <v>564</v>
      </c>
      <c r="B219" s="4" t="s">
        <v>472</v>
      </c>
      <c r="C219" s="18" t="s">
        <v>483</v>
      </c>
      <c r="D219" s="18" t="s">
        <v>474</v>
      </c>
      <c r="E219" s="18"/>
      <c r="F219" s="18"/>
      <c r="G219" s="18"/>
      <c r="H219" s="20" t="s">
        <v>293</v>
      </c>
      <c r="I219" s="20"/>
      <c r="J219" s="20"/>
      <c r="K219" s="20" t="s">
        <v>301</v>
      </c>
      <c r="L219" s="20" t="s">
        <v>476</v>
      </c>
      <c r="M219" s="18" t="s">
        <v>295</v>
      </c>
      <c r="N219" s="6" t="s">
        <v>19</v>
      </c>
      <c r="O219" s="6"/>
      <c r="P219" s="6"/>
      <c r="Q219" s="6"/>
      <c r="R219" s="11"/>
      <c r="S219" s="11"/>
      <c r="T219" s="20"/>
      <c r="U219" s="82"/>
      <c r="V219" s="20"/>
      <c r="W219" s="78"/>
      <c r="X219" s="62"/>
      <c r="Y219" s="6" t="s">
        <v>28</v>
      </c>
      <c r="Z219" s="28">
        <v>30</v>
      </c>
      <c r="AA219" s="24"/>
      <c r="AB219" s="24"/>
      <c r="AE219" s="74" t="b">
        <f>IF(AND(O219=DATA!$D$40),DATA!$D$41,IF(AND(O219=DATA!$C$40),DATA!$C$41))</f>
        <v>0</v>
      </c>
      <c r="AF219" s="74" t="b">
        <f>IF(AND(P219=DATA!$D$40),DATA!$D$42,IF(AND(P219=DATA!$C$40),DATA!$C$42))</f>
        <v>0</v>
      </c>
      <c r="AG219" s="74" t="b">
        <f>IF(AND(Q219=DATA!$D$40),DATA!$D$43,IF(AND(Q219=DATA!$C$40),DATA!$C$43))</f>
        <v>0</v>
      </c>
      <c r="AH219" s="75" t="b">
        <f>IF(AND(R219=DATA!$D$40),DATA!$D$44,IF(AND(R219=DATA!$C$40),DATA!$C$44))</f>
        <v>0</v>
      </c>
      <c r="AI219" s="76">
        <f ca="1">IF(AND(DATEDIF(U219,TODAY(),"D")&lt;365*3),DATA!$D$46,IF(AND(365*3&lt;=DATEDIF(U219,TODAY(),"D"), DATEDIF(U219,TODAY(),"D")&lt;365*5),DATA!$D$47,IF(AND(365*5&lt;=DATEDIF(U219,TODAY(),"D"), DATEDIF(U219,TODAY(),"D")&lt;365*10),DATA!$D$48,IF(AND(365*10&lt;DATEDIF(U219,TODAY(),"D")),DATA!$D$49))))</f>
        <v>0</v>
      </c>
      <c r="AJ219" s="76">
        <f>_xlfn.IFNA(VLOOKUP(W219,DATA!$F$40:$G$85,2,0),10)</f>
        <v>10</v>
      </c>
      <c r="AK219" s="77">
        <f t="shared" ca="1" si="7"/>
        <v>10</v>
      </c>
      <c r="AL219" s="75" t="b">
        <f>IF(AND(S219=DATA!$D$40),DATA!$D$44/8,IF(AND(S219=DATA!$C$40),DATA!$C$44/8))</f>
        <v>0</v>
      </c>
      <c r="AM219" s="75" t="b">
        <f>IF(AND(T219=DATA!$D$40),DATA!$D$44/8,IF(AND(T219=DATA!$C$40),DATA!$C$44/8))</f>
        <v>0</v>
      </c>
      <c r="AN219" s="77">
        <f t="shared" ca="1" si="6"/>
        <v>10</v>
      </c>
      <c r="AO219" s="78" t="str">
        <f ca="1">IF(AND(AN219&gt;=DATA!$C$55),"A",IF(AND(DATA!$C$55&gt;AN219,AN219&gt;=DATA!$C$56),"B",IF(AND(DATA!$C$56&gt;AN219,AN219&gt;=DATA!$C$57),"C",IF(AND(AN219&lt;DATA!$C$57),"D"))))</f>
        <v>D</v>
      </c>
    </row>
    <row r="220" spans="1:41" x14ac:dyDescent="0.15">
      <c r="A220" s="20" t="s">
        <v>565</v>
      </c>
      <c r="B220" s="4" t="s">
        <v>472</v>
      </c>
      <c r="C220" s="18" t="s">
        <v>483</v>
      </c>
      <c r="D220" s="18" t="s">
        <v>474</v>
      </c>
      <c r="E220" s="18"/>
      <c r="F220" s="18"/>
      <c r="G220" s="18"/>
      <c r="H220" s="20" t="s">
        <v>293</v>
      </c>
      <c r="I220" s="20"/>
      <c r="J220" s="20"/>
      <c r="K220" s="20" t="s">
        <v>301</v>
      </c>
      <c r="L220" s="20" t="s">
        <v>476</v>
      </c>
      <c r="M220" s="18" t="s">
        <v>295</v>
      </c>
      <c r="N220" s="6" t="s">
        <v>19</v>
      </c>
      <c r="O220" s="6"/>
      <c r="P220" s="6"/>
      <c r="Q220" s="6"/>
      <c r="R220" s="11"/>
      <c r="S220" s="11"/>
      <c r="T220" s="20"/>
      <c r="U220" s="82"/>
      <c r="V220" s="20"/>
      <c r="W220" s="78"/>
      <c r="X220" s="62"/>
      <c r="Y220" s="6" t="s">
        <v>28</v>
      </c>
      <c r="Z220" s="28">
        <v>24</v>
      </c>
      <c r="AA220" s="24"/>
      <c r="AB220" s="24"/>
      <c r="AE220" s="74" t="b">
        <f>IF(AND(O220=DATA!$D$40),DATA!$D$41,IF(AND(O220=DATA!$C$40),DATA!$C$41))</f>
        <v>0</v>
      </c>
      <c r="AF220" s="74" t="b">
        <f>IF(AND(P220=DATA!$D$40),DATA!$D$42,IF(AND(P220=DATA!$C$40),DATA!$C$42))</f>
        <v>0</v>
      </c>
      <c r="AG220" s="74" t="b">
        <f>IF(AND(Q220=DATA!$D$40),DATA!$D$43,IF(AND(Q220=DATA!$C$40),DATA!$C$43))</f>
        <v>0</v>
      </c>
      <c r="AH220" s="75" t="b">
        <f>IF(AND(R220=DATA!$D$40),DATA!$D$44,IF(AND(R220=DATA!$C$40),DATA!$C$44))</f>
        <v>0</v>
      </c>
      <c r="AI220" s="76">
        <f ca="1">IF(AND(DATEDIF(U220,TODAY(),"D")&lt;365*3),DATA!$D$46,IF(AND(365*3&lt;=DATEDIF(U220,TODAY(),"D"), DATEDIF(U220,TODAY(),"D")&lt;365*5),DATA!$D$47,IF(AND(365*5&lt;=DATEDIF(U220,TODAY(),"D"), DATEDIF(U220,TODAY(),"D")&lt;365*10),DATA!$D$48,IF(AND(365*10&lt;DATEDIF(U220,TODAY(),"D")),DATA!$D$49))))</f>
        <v>0</v>
      </c>
      <c r="AJ220" s="76">
        <f>_xlfn.IFNA(VLOOKUP(W220,DATA!$F$40:$G$85,2,0),10)</f>
        <v>10</v>
      </c>
      <c r="AK220" s="77">
        <f t="shared" ca="1" si="7"/>
        <v>10</v>
      </c>
      <c r="AL220" s="75" t="b">
        <f>IF(AND(S220=DATA!$D$40),DATA!$D$44/8,IF(AND(S220=DATA!$C$40),DATA!$C$44/8))</f>
        <v>0</v>
      </c>
      <c r="AM220" s="75" t="b">
        <f>IF(AND(T220=DATA!$D$40),DATA!$D$44/8,IF(AND(T220=DATA!$C$40),DATA!$C$44/8))</f>
        <v>0</v>
      </c>
      <c r="AN220" s="77">
        <f t="shared" ca="1" si="6"/>
        <v>10</v>
      </c>
      <c r="AO220" s="78" t="str">
        <f ca="1">IF(AND(AN220&gt;=DATA!$C$55),"A",IF(AND(DATA!$C$55&gt;AN220,AN220&gt;=DATA!$C$56),"B",IF(AND(DATA!$C$56&gt;AN220,AN220&gt;=DATA!$C$57),"C",IF(AND(AN220&lt;DATA!$C$57),"D"))))</f>
        <v>D</v>
      </c>
    </row>
    <row r="221" spans="1:41" x14ac:dyDescent="0.15">
      <c r="A221" s="20" t="s">
        <v>565</v>
      </c>
      <c r="B221" s="4" t="s">
        <v>472</v>
      </c>
      <c r="C221" s="18" t="s">
        <v>483</v>
      </c>
      <c r="D221" s="18" t="s">
        <v>474</v>
      </c>
      <c r="E221" s="18"/>
      <c r="F221" s="18"/>
      <c r="G221" s="18"/>
      <c r="H221" s="20" t="s">
        <v>293</v>
      </c>
      <c r="I221" s="20"/>
      <c r="J221" s="20"/>
      <c r="K221" s="20" t="s">
        <v>297</v>
      </c>
      <c r="L221" s="20" t="s">
        <v>476</v>
      </c>
      <c r="M221" s="18" t="s">
        <v>295</v>
      </c>
      <c r="N221" s="6" t="s">
        <v>19</v>
      </c>
      <c r="O221" s="6"/>
      <c r="P221" s="6"/>
      <c r="Q221" s="6"/>
      <c r="R221" s="11"/>
      <c r="S221" s="11"/>
      <c r="T221" s="20"/>
      <c r="U221" s="82"/>
      <c r="V221" s="20"/>
      <c r="W221" s="78"/>
      <c r="X221" s="62"/>
      <c r="Y221" s="6" t="s">
        <v>28</v>
      </c>
      <c r="Z221" s="28">
        <v>2</v>
      </c>
      <c r="AA221" s="24"/>
      <c r="AB221" s="24"/>
      <c r="AE221" s="74" t="b">
        <f>IF(AND(O221=DATA!$D$40),DATA!$D$41,IF(AND(O221=DATA!$C$40),DATA!$C$41))</f>
        <v>0</v>
      </c>
      <c r="AF221" s="74" t="b">
        <f>IF(AND(P221=DATA!$D$40),DATA!$D$42,IF(AND(P221=DATA!$C$40),DATA!$C$42))</f>
        <v>0</v>
      </c>
      <c r="AG221" s="74" t="b">
        <f>IF(AND(Q221=DATA!$D$40),DATA!$D$43,IF(AND(Q221=DATA!$C$40),DATA!$C$43))</f>
        <v>0</v>
      </c>
      <c r="AH221" s="75" t="b">
        <f>IF(AND(R221=DATA!$D$40),DATA!$D$44,IF(AND(R221=DATA!$C$40),DATA!$C$44))</f>
        <v>0</v>
      </c>
      <c r="AI221" s="76">
        <f ca="1">IF(AND(DATEDIF(U221,TODAY(),"D")&lt;365*3),DATA!$D$46,IF(AND(365*3&lt;=DATEDIF(U221,TODAY(),"D"), DATEDIF(U221,TODAY(),"D")&lt;365*5),DATA!$D$47,IF(AND(365*5&lt;=DATEDIF(U221,TODAY(),"D"), DATEDIF(U221,TODAY(),"D")&lt;365*10),DATA!$D$48,IF(AND(365*10&lt;DATEDIF(U221,TODAY(),"D")),DATA!$D$49))))</f>
        <v>0</v>
      </c>
      <c r="AJ221" s="76">
        <f>_xlfn.IFNA(VLOOKUP(W221,DATA!$F$40:$G$85,2,0),10)</f>
        <v>10</v>
      </c>
      <c r="AK221" s="77">
        <f t="shared" ca="1" si="7"/>
        <v>10</v>
      </c>
      <c r="AL221" s="75" t="b">
        <f>IF(AND(S221=DATA!$D$40),DATA!$D$44/8,IF(AND(S221=DATA!$C$40),DATA!$C$44/8))</f>
        <v>0</v>
      </c>
      <c r="AM221" s="75" t="b">
        <f>IF(AND(T221=DATA!$D$40),DATA!$D$44/8,IF(AND(T221=DATA!$C$40),DATA!$C$44/8))</f>
        <v>0</v>
      </c>
      <c r="AN221" s="77">
        <f t="shared" ca="1" si="6"/>
        <v>10</v>
      </c>
      <c r="AO221" s="78" t="str">
        <f ca="1">IF(AND(AN221&gt;=DATA!$C$55),"A",IF(AND(DATA!$C$55&gt;AN221,AN221&gt;=DATA!$C$56),"B",IF(AND(DATA!$C$56&gt;AN221,AN221&gt;=DATA!$C$57),"C",IF(AND(AN221&lt;DATA!$C$57),"D"))))</f>
        <v>D</v>
      </c>
    </row>
    <row r="222" spans="1:41" x14ac:dyDescent="0.15">
      <c r="A222" s="20" t="s">
        <v>565</v>
      </c>
      <c r="B222" s="4" t="s">
        <v>472</v>
      </c>
      <c r="C222" s="18" t="s">
        <v>483</v>
      </c>
      <c r="D222" s="18" t="s">
        <v>474</v>
      </c>
      <c r="E222" s="18"/>
      <c r="F222" s="18"/>
      <c r="G222" s="18"/>
      <c r="H222" s="20" t="s">
        <v>293</v>
      </c>
      <c r="I222" s="20"/>
      <c r="J222" s="20"/>
      <c r="K222" s="20" t="s">
        <v>297</v>
      </c>
      <c r="L222" s="20" t="s">
        <v>476</v>
      </c>
      <c r="M222" s="18" t="s">
        <v>295</v>
      </c>
      <c r="N222" s="6" t="s">
        <v>19</v>
      </c>
      <c r="O222" s="6"/>
      <c r="P222" s="6"/>
      <c r="Q222" s="6"/>
      <c r="R222" s="11"/>
      <c r="S222" s="11"/>
      <c r="T222" s="20"/>
      <c r="U222" s="82"/>
      <c r="V222" s="20"/>
      <c r="W222" s="78"/>
      <c r="X222" s="62"/>
      <c r="Y222" s="6" t="s">
        <v>28</v>
      </c>
      <c r="Z222" s="28">
        <v>3</v>
      </c>
      <c r="AA222" s="24"/>
      <c r="AB222" s="24"/>
      <c r="AE222" s="74" t="b">
        <f>IF(AND(O222=DATA!$D$40),DATA!$D$41,IF(AND(O222=DATA!$C$40),DATA!$C$41))</f>
        <v>0</v>
      </c>
      <c r="AF222" s="74" t="b">
        <f>IF(AND(P222=DATA!$D$40),DATA!$D$42,IF(AND(P222=DATA!$C$40),DATA!$C$42))</f>
        <v>0</v>
      </c>
      <c r="AG222" s="74" t="b">
        <f>IF(AND(Q222=DATA!$D$40),DATA!$D$43,IF(AND(Q222=DATA!$C$40),DATA!$C$43))</f>
        <v>0</v>
      </c>
      <c r="AH222" s="75" t="b">
        <f>IF(AND(R222=DATA!$D$40),DATA!$D$44,IF(AND(R222=DATA!$C$40),DATA!$C$44))</f>
        <v>0</v>
      </c>
      <c r="AI222" s="76">
        <f ca="1">IF(AND(DATEDIF(U222,TODAY(),"D")&lt;365*3),DATA!$D$46,IF(AND(365*3&lt;=DATEDIF(U222,TODAY(),"D"), DATEDIF(U222,TODAY(),"D")&lt;365*5),DATA!$D$47,IF(AND(365*5&lt;=DATEDIF(U222,TODAY(),"D"), DATEDIF(U222,TODAY(),"D")&lt;365*10),DATA!$D$48,IF(AND(365*10&lt;DATEDIF(U222,TODAY(),"D")),DATA!$D$49))))</f>
        <v>0</v>
      </c>
      <c r="AJ222" s="76">
        <f>_xlfn.IFNA(VLOOKUP(W222,DATA!$F$40:$G$85,2,0),10)</f>
        <v>10</v>
      </c>
      <c r="AK222" s="77">
        <f t="shared" ca="1" si="7"/>
        <v>10</v>
      </c>
      <c r="AL222" s="75" t="b">
        <f>IF(AND(S222=DATA!$D$40),DATA!$D$44/8,IF(AND(S222=DATA!$C$40),DATA!$C$44/8))</f>
        <v>0</v>
      </c>
      <c r="AM222" s="75" t="b">
        <f>IF(AND(T222=DATA!$D$40),DATA!$D$44/8,IF(AND(T222=DATA!$C$40),DATA!$C$44/8))</f>
        <v>0</v>
      </c>
      <c r="AN222" s="77">
        <f t="shared" ca="1" si="6"/>
        <v>10</v>
      </c>
      <c r="AO222" s="78" t="str">
        <f ca="1">IF(AND(AN222&gt;=DATA!$C$55),"A",IF(AND(DATA!$C$55&gt;AN222,AN222&gt;=DATA!$C$56),"B",IF(AND(DATA!$C$56&gt;AN222,AN222&gt;=DATA!$C$57),"C",IF(AND(AN222&lt;DATA!$C$57),"D"))))</f>
        <v>D</v>
      </c>
    </row>
    <row r="223" spans="1:41" x14ac:dyDescent="0.15">
      <c r="A223" s="20" t="s">
        <v>565</v>
      </c>
      <c r="B223" s="4" t="s">
        <v>472</v>
      </c>
      <c r="C223" s="18" t="s">
        <v>483</v>
      </c>
      <c r="D223" s="18" t="s">
        <v>474</v>
      </c>
      <c r="E223" s="18"/>
      <c r="F223" s="18"/>
      <c r="G223" s="18"/>
      <c r="H223" s="20" t="s">
        <v>296</v>
      </c>
      <c r="I223" s="20"/>
      <c r="J223" s="20"/>
      <c r="K223" s="20" t="s">
        <v>297</v>
      </c>
      <c r="L223" s="20" t="s">
        <v>476</v>
      </c>
      <c r="M223" s="18" t="s">
        <v>299</v>
      </c>
      <c r="N223" s="6" t="s">
        <v>19</v>
      </c>
      <c r="O223" s="6"/>
      <c r="P223" s="6"/>
      <c r="Q223" s="6"/>
      <c r="R223" s="11"/>
      <c r="S223" s="11"/>
      <c r="T223" s="20"/>
      <c r="U223" s="82"/>
      <c r="V223" s="20"/>
      <c r="W223" s="78"/>
      <c r="X223" s="62"/>
      <c r="Y223" s="6" t="s">
        <v>28</v>
      </c>
      <c r="Z223" s="28">
        <v>1</v>
      </c>
      <c r="AA223" s="24"/>
      <c r="AB223" s="24"/>
      <c r="AE223" s="74" t="b">
        <f>IF(AND(O223=DATA!$D$40),DATA!$D$41,IF(AND(O223=DATA!$C$40),DATA!$C$41))</f>
        <v>0</v>
      </c>
      <c r="AF223" s="74" t="b">
        <f>IF(AND(P223=DATA!$D$40),DATA!$D$42,IF(AND(P223=DATA!$C$40),DATA!$C$42))</f>
        <v>0</v>
      </c>
      <c r="AG223" s="74" t="b">
        <f>IF(AND(Q223=DATA!$D$40),DATA!$D$43,IF(AND(Q223=DATA!$C$40),DATA!$C$43))</f>
        <v>0</v>
      </c>
      <c r="AH223" s="75" t="b">
        <f>IF(AND(R223=DATA!$D$40),DATA!$D$44,IF(AND(R223=DATA!$C$40),DATA!$C$44))</f>
        <v>0</v>
      </c>
      <c r="AI223" s="76">
        <f ca="1">IF(AND(DATEDIF(U223,TODAY(),"D")&lt;365*3),DATA!$D$46,IF(AND(365*3&lt;=DATEDIF(U223,TODAY(),"D"), DATEDIF(U223,TODAY(),"D")&lt;365*5),DATA!$D$47,IF(AND(365*5&lt;=DATEDIF(U223,TODAY(),"D"), DATEDIF(U223,TODAY(),"D")&lt;365*10),DATA!$D$48,IF(AND(365*10&lt;DATEDIF(U223,TODAY(),"D")),DATA!$D$49))))</f>
        <v>0</v>
      </c>
      <c r="AJ223" s="76">
        <f>_xlfn.IFNA(VLOOKUP(W223,DATA!$F$40:$G$85,2,0),10)</f>
        <v>10</v>
      </c>
      <c r="AK223" s="77">
        <f t="shared" ca="1" si="7"/>
        <v>10</v>
      </c>
      <c r="AL223" s="75" t="b">
        <f>IF(AND(S223=DATA!$D$40),DATA!$D$44/8,IF(AND(S223=DATA!$C$40),DATA!$C$44/8))</f>
        <v>0</v>
      </c>
      <c r="AM223" s="75" t="b">
        <f>IF(AND(T223=DATA!$D$40),DATA!$D$44/8,IF(AND(T223=DATA!$C$40),DATA!$C$44/8))</f>
        <v>0</v>
      </c>
      <c r="AN223" s="77">
        <f t="shared" ca="1" si="6"/>
        <v>10</v>
      </c>
      <c r="AO223" s="78" t="str">
        <f ca="1">IF(AND(AN223&gt;=DATA!$C$55),"A",IF(AND(DATA!$C$55&gt;AN223,AN223&gt;=DATA!$C$56),"B",IF(AND(DATA!$C$56&gt;AN223,AN223&gt;=DATA!$C$57),"C",IF(AND(AN223&lt;DATA!$C$57),"D"))))</f>
        <v>D</v>
      </c>
    </row>
    <row r="224" spans="1:41" x14ac:dyDescent="0.15">
      <c r="A224" s="20" t="s">
        <v>564</v>
      </c>
      <c r="B224" s="4" t="s">
        <v>472</v>
      </c>
      <c r="C224" s="18" t="s">
        <v>483</v>
      </c>
      <c r="D224" s="18" t="s">
        <v>474</v>
      </c>
      <c r="E224" s="18"/>
      <c r="F224" s="18"/>
      <c r="G224" s="18"/>
      <c r="H224" s="20" t="s">
        <v>300</v>
      </c>
      <c r="I224" s="20"/>
      <c r="J224" s="20"/>
      <c r="K224" s="20" t="s">
        <v>301</v>
      </c>
      <c r="L224" s="20" t="s">
        <v>452</v>
      </c>
      <c r="M224" s="18" t="s">
        <v>295</v>
      </c>
      <c r="N224" s="6" t="s">
        <v>19</v>
      </c>
      <c r="O224" s="6"/>
      <c r="P224" s="6"/>
      <c r="Q224" s="6"/>
      <c r="R224" s="11"/>
      <c r="S224" s="11"/>
      <c r="T224" s="20"/>
      <c r="U224" s="82"/>
      <c r="V224" s="20"/>
      <c r="W224" s="78"/>
      <c r="X224" s="62"/>
      <c r="Y224" s="6" t="s">
        <v>28</v>
      </c>
      <c r="Z224" s="28">
        <v>4</v>
      </c>
      <c r="AA224" s="24"/>
      <c r="AB224" s="24"/>
      <c r="AE224" s="74" t="b">
        <f>IF(AND(O224=DATA!$D$40),DATA!$D$41,IF(AND(O224=DATA!$C$40),DATA!$C$41))</f>
        <v>0</v>
      </c>
      <c r="AF224" s="74" t="b">
        <f>IF(AND(P224=DATA!$D$40),DATA!$D$42,IF(AND(P224=DATA!$C$40),DATA!$C$42))</f>
        <v>0</v>
      </c>
      <c r="AG224" s="74" t="b">
        <f>IF(AND(Q224=DATA!$D$40),DATA!$D$43,IF(AND(Q224=DATA!$C$40),DATA!$C$43))</f>
        <v>0</v>
      </c>
      <c r="AH224" s="75" t="b">
        <f>IF(AND(R224=DATA!$D$40),DATA!$D$44,IF(AND(R224=DATA!$C$40),DATA!$C$44))</f>
        <v>0</v>
      </c>
      <c r="AI224" s="76">
        <f ca="1">IF(AND(DATEDIF(U224,TODAY(),"D")&lt;365*3),DATA!$D$46,IF(AND(365*3&lt;=DATEDIF(U224,TODAY(),"D"), DATEDIF(U224,TODAY(),"D")&lt;365*5),DATA!$D$47,IF(AND(365*5&lt;=DATEDIF(U224,TODAY(),"D"), DATEDIF(U224,TODAY(),"D")&lt;365*10),DATA!$D$48,IF(AND(365*10&lt;DATEDIF(U224,TODAY(),"D")),DATA!$D$49))))</f>
        <v>0</v>
      </c>
      <c r="AJ224" s="76">
        <f>_xlfn.IFNA(VLOOKUP(W224,DATA!$F$40:$G$85,2,0),10)</f>
        <v>10</v>
      </c>
      <c r="AK224" s="77">
        <f t="shared" ca="1" si="7"/>
        <v>10</v>
      </c>
      <c r="AL224" s="75" t="b">
        <f>IF(AND(S224=DATA!$D$40),DATA!$D$44/8,IF(AND(S224=DATA!$C$40),DATA!$C$44/8))</f>
        <v>0</v>
      </c>
      <c r="AM224" s="75" t="b">
        <f>IF(AND(T224=DATA!$D$40),DATA!$D$44/8,IF(AND(T224=DATA!$C$40),DATA!$C$44/8))</f>
        <v>0</v>
      </c>
      <c r="AN224" s="77">
        <f t="shared" ca="1" si="6"/>
        <v>10</v>
      </c>
      <c r="AO224" s="78" t="str">
        <f ca="1">IF(AND(AN224&gt;=DATA!$C$55),"A",IF(AND(DATA!$C$55&gt;AN224,AN224&gt;=DATA!$C$56),"B",IF(AND(DATA!$C$56&gt;AN224,AN224&gt;=DATA!$C$57),"C",IF(AND(AN224&lt;DATA!$C$57),"D"))))</f>
        <v>D</v>
      </c>
    </row>
    <row r="225" spans="1:41" x14ac:dyDescent="0.15">
      <c r="A225" s="20" t="s">
        <v>565</v>
      </c>
      <c r="B225" s="4" t="s">
        <v>472</v>
      </c>
      <c r="C225" s="18" t="s">
        <v>483</v>
      </c>
      <c r="D225" s="18" t="s">
        <v>474</v>
      </c>
      <c r="E225" s="18"/>
      <c r="F225" s="18"/>
      <c r="G225" s="18"/>
      <c r="H225" s="20" t="s">
        <v>300</v>
      </c>
      <c r="I225" s="20"/>
      <c r="J225" s="20"/>
      <c r="K225" s="20" t="s">
        <v>294</v>
      </c>
      <c r="L225" s="20" t="s">
        <v>431</v>
      </c>
      <c r="M225" s="18" t="s">
        <v>458</v>
      </c>
      <c r="N225" s="6" t="s">
        <v>19</v>
      </c>
      <c r="O225" s="6"/>
      <c r="P225" s="6"/>
      <c r="Q225" s="6"/>
      <c r="R225" s="11"/>
      <c r="S225" s="11"/>
      <c r="T225" s="20"/>
      <c r="U225" s="82"/>
      <c r="V225" s="20"/>
      <c r="W225" s="78"/>
      <c r="X225" s="62"/>
      <c r="Y225" s="6" t="s">
        <v>28</v>
      </c>
      <c r="Z225" s="28">
        <v>2</v>
      </c>
      <c r="AA225" s="24"/>
      <c r="AB225" s="24"/>
      <c r="AE225" s="74" t="b">
        <f>IF(AND(O225=DATA!$D$40),DATA!$D$41,IF(AND(O225=DATA!$C$40),DATA!$C$41))</f>
        <v>0</v>
      </c>
      <c r="AF225" s="74" t="b">
        <f>IF(AND(P225=DATA!$D$40),DATA!$D$42,IF(AND(P225=DATA!$C$40),DATA!$C$42))</f>
        <v>0</v>
      </c>
      <c r="AG225" s="74" t="b">
        <f>IF(AND(Q225=DATA!$D$40),DATA!$D$43,IF(AND(Q225=DATA!$C$40),DATA!$C$43))</f>
        <v>0</v>
      </c>
      <c r="AH225" s="75" t="b">
        <f>IF(AND(R225=DATA!$D$40),DATA!$D$44,IF(AND(R225=DATA!$C$40),DATA!$C$44))</f>
        <v>0</v>
      </c>
      <c r="AI225" s="76">
        <f ca="1">IF(AND(DATEDIF(U225,TODAY(),"D")&lt;365*3),DATA!$D$46,IF(AND(365*3&lt;=DATEDIF(U225,TODAY(),"D"), DATEDIF(U225,TODAY(),"D")&lt;365*5),DATA!$D$47,IF(AND(365*5&lt;=DATEDIF(U225,TODAY(),"D"), DATEDIF(U225,TODAY(),"D")&lt;365*10),DATA!$D$48,IF(AND(365*10&lt;DATEDIF(U225,TODAY(),"D")),DATA!$D$49))))</f>
        <v>0</v>
      </c>
      <c r="AJ225" s="76">
        <f>_xlfn.IFNA(VLOOKUP(W225,DATA!$F$40:$G$85,2,0),10)</f>
        <v>10</v>
      </c>
      <c r="AK225" s="77">
        <f t="shared" ca="1" si="7"/>
        <v>10</v>
      </c>
      <c r="AL225" s="75" t="b">
        <f>IF(AND(S225=DATA!$D$40),DATA!$D$44/8,IF(AND(S225=DATA!$C$40),DATA!$C$44/8))</f>
        <v>0</v>
      </c>
      <c r="AM225" s="75" t="b">
        <f>IF(AND(T225=DATA!$D$40),DATA!$D$44/8,IF(AND(T225=DATA!$C$40),DATA!$C$44/8))</f>
        <v>0</v>
      </c>
      <c r="AN225" s="77">
        <f t="shared" ca="1" si="6"/>
        <v>10</v>
      </c>
      <c r="AO225" s="78" t="str">
        <f ca="1">IF(AND(AN225&gt;=DATA!$C$55),"A",IF(AND(DATA!$C$55&gt;AN225,AN225&gt;=DATA!$C$56),"B",IF(AND(DATA!$C$56&gt;AN225,AN225&gt;=DATA!$C$57),"C",IF(AND(AN225&lt;DATA!$C$57),"D"))))</f>
        <v>D</v>
      </c>
    </row>
    <row r="226" spans="1:41" x14ac:dyDescent="0.15">
      <c r="A226" s="20" t="s">
        <v>565</v>
      </c>
      <c r="B226" s="4" t="s">
        <v>472</v>
      </c>
      <c r="C226" s="18" t="s">
        <v>483</v>
      </c>
      <c r="D226" s="18" t="s">
        <v>474</v>
      </c>
      <c r="E226" s="18"/>
      <c r="F226" s="18"/>
      <c r="G226" s="18"/>
      <c r="H226" s="20" t="s">
        <v>300</v>
      </c>
      <c r="I226" s="20"/>
      <c r="J226" s="20"/>
      <c r="K226" s="20" t="s">
        <v>303</v>
      </c>
      <c r="L226" s="20" t="s">
        <v>431</v>
      </c>
      <c r="M226" s="18" t="s">
        <v>458</v>
      </c>
      <c r="N226" s="6" t="s">
        <v>19</v>
      </c>
      <c r="O226" s="6"/>
      <c r="P226" s="6"/>
      <c r="Q226" s="6"/>
      <c r="R226" s="11"/>
      <c r="S226" s="11"/>
      <c r="T226" s="20"/>
      <c r="U226" s="82"/>
      <c r="V226" s="20"/>
      <c r="W226" s="78"/>
      <c r="X226" s="62"/>
      <c r="Y226" s="6" t="s">
        <v>28</v>
      </c>
      <c r="Z226" s="28">
        <v>6</v>
      </c>
      <c r="AA226" s="24"/>
      <c r="AB226" s="24"/>
      <c r="AE226" s="74" t="b">
        <f>IF(AND(O226=DATA!$D$40),DATA!$D$41,IF(AND(O226=DATA!$C$40),DATA!$C$41))</f>
        <v>0</v>
      </c>
      <c r="AF226" s="74" t="b">
        <f>IF(AND(P226=DATA!$D$40),DATA!$D$42,IF(AND(P226=DATA!$C$40),DATA!$C$42))</f>
        <v>0</v>
      </c>
      <c r="AG226" s="74" t="b">
        <f>IF(AND(Q226=DATA!$D$40),DATA!$D$43,IF(AND(Q226=DATA!$C$40),DATA!$C$43))</f>
        <v>0</v>
      </c>
      <c r="AH226" s="75" t="b">
        <f>IF(AND(R226=DATA!$D$40),DATA!$D$44,IF(AND(R226=DATA!$C$40),DATA!$C$44))</f>
        <v>0</v>
      </c>
      <c r="AI226" s="76">
        <f ca="1">IF(AND(DATEDIF(U226,TODAY(),"D")&lt;365*3),DATA!$D$46,IF(AND(365*3&lt;=DATEDIF(U226,TODAY(),"D"), DATEDIF(U226,TODAY(),"D")&lt;365*5),DATA!$D$47,IF(AND(365*5&lt;=DATEDIF(U226,TODAY(),"D"), DATEDIF(U226,TODAY(),"D")&lt;365*10),DATA!$D$48,IF(AND(365*10&lt;DATEDIF(U226,TODAY(),"D")),DATA!$D$49))))</f>
        <v>0</v>
      </c>
      <c r="AJ226" s="76">
        <f>_xlfn.IFNA(VLOOKUP(W226,DATA!$F$40:$G$85,2,0),10)</f>
        <v>10</v>
      </c>
      <c r="AK226" s="77">
        <f t="shared" ca="1" si="7"/>
        <v>10</v>
      </c>
      <c r="AL226" s="75" t="b">
        <f>IF(AND(S226=DATA!$D$40),DATA!$D$44/8,IF(AND(S226=DATA!$C$40),DATA!$C$44/8))</f>
        <v>0</v>
      </c>
      <c r="AM226" s="75" t="b">
        <f>IF(AND(T226=DATA!$D$40),DATA!$D$44/8,IF(AND(T226=DATA!$C$40),DATA!$C$44/8))</f>
        <v>0</v>
      </c>
      <c r="AN226" s="77">
        <f t="shared" ca="1" si="6"/>
        <v>10</v>
      </c>
      <c r="AO226" s="78" t="str">
        <f ca="1">IF(AND(AN226&gt;=DATA!$C$55),"A",IF(AND(DATA!$C$55&gt;AN226,AN226&gt;=DATA!$C$56),"B",IF(AND(DATA!$C$56&gt;AN226,AN226&gt;=DATA!$C$57),"C",IF(AND(AN226&lt;DATA!$C$57),"D"))))</f>
        <v>D</v>
      </c>
    </row>
    <row r="227" spans="1:41" x14ac:dyDescent="0.15">
      <c r="A227" s="20" t="s">
        <v>565</v>
      </c>
      <c r="B227" s="4" t="s">
        <v>472</v>
      </c>
      <c r="C227" s="18" t="s">
        <v>483</v>
      </c>
      <c r="D227" s="18" t="s">
        <v>474</v>
      </c>
      <c r="E227" s="18"/>
      <c r="F227" s="18"/>
      <c r="G227" s="18"/>
      <c r="H227" s="20" t="s">
        <v>300</v>
      </c>
      <c r="I227" s="20"/>
      <c r="J227" s="20"/>
      <c r="K227" s="20" t="s">
        <v>303</v>
      </c>
      <c r="L227" s="20" t="s">
        <v>431</v>
      </c>
      <c r="M227" s="18" t="s">
        <v>453</v>
      </c>
      <c r="N227" s="6" t="s">
        <v>19</v>
      </c>
      <c r="O227" s="6"/>
      <c r="P227" s="6"/>
      <c r="Q227" s="6"/>
      <c r="R227" s="11"/>
      <c r="S227" s="11"/>
      <c r="T227" s="20"/>
      <c r="U227" s="82"/>
      <c r="V227" s="20"/>
      <c r="W227" s="78"/>
      <c r="X227" s="62"/>
      <c r="Y227" s="6" t="s">
        <v>28</v>
      </c>
      <c r="Z227" s="28">
        <v>4</v>
      </c>
      <c r="AA227" s="24"/>
      <c r="AB227" s="24"/>
      <c r="AE227" s="74" t="b">
        <f>IF(AND(O227=DATA!$D$40),DATA!$D$41,IF(AND(O227=DATA!$C$40),DATA!$C$41))</f>
        <v>0</v>
      </c>
      <c r="AF227" s="74" t="b">
        <f>IF(AND(P227=DATA!$D$40),DATA!$D$42,IF(AND(P227=DATA!$C$40),DATA!$C$42))</f>
        <v>0</v>
      </c>
      <c r="AG227" s="74" t="b">
        <f>IF(AND(Q227=DATA!$D$40),DATA!$D$43,IF(AND(Q227=DATA!$C$40),DATA!$C$43))</f>
        <v>0</v>
      </c>
      <c r="AH227" s="75" t="b">
        <f>IF(AND(R227=DATA!$D$40),DATA!$D$44,IF(AND(R227=DATA!$C$40),DATA!$C$44))</f>
        <v>0</v>
      </c>
      <c r="AI227" s="76">
        <f ca="1">IF(AND(DATEDIF(U227,TODAY(),"D")&lt;365*3),DATA!$D$46,IF(AND(365*3&lt;=DATEDIF(U227,TODAY(),"D"), DATEDIF(U227,TODAY(),"D")&lt;365*5),DATA!$D$47,IF(AND(365*5&lt;=DATEDIF(U227,TODAY(),"D"), DATEDIF(U227,TODAY(),"D")&lt;365*10),DATA!$D$48,IF(AND(365*10&lt;DATEDIF(U227,TODAY(),"D")),DATA!$D$49))))</f>
        <v>0</v>
      </c>
      <c r="AJ227" s="76">
        <f>_xlfn.IFNA(VLOOKUP(W227,DATA!$F$40:$G$85,2,0),10)</f>
        <v>10</v>
      </c>
      <c r="AK227" s="77">
        <f t="shared" ca="1" si="7"/>
        <v>10</v>
      </c>
      <c r="AL227" s="75" t="b">
        <f>IF(AND(S227=DATA!$D$40),DATA!$D$44/8,IF(AND(S227=DATA!$C$40),DATA!$C$44/8))</f>
        <v>0</v>
      </c>
      <c r="AM227" s="75" t="b">
        <f>IF(AND(T227=DATA!$D$40),DATA!$D$44/8,IF(AND(T227=DATA!$C$40),DATA!$C$44/8))</f>
        <v>0</v>
      </c>
      <c r="AN227" s="77">
        <f t="shared" ca="1" si="6"/>
        <v>10</v>
      </c>
      <c r="AO227" s="78" t="str">
        <f ca="1">IF(AND(AN227&gt;=DATA!$C$55),"A",IF(AND(DATA!$C$55&gt;AN227,AN227&gt;=DATA!$C$56),"B",IF(AND(DATA!$C$56&gt;AN227,AN227&gt;=DATA!$C$57),"C",IF(AND(AN227&lt;DATA!$C$57),"D"))))</f>
        <v>D</v>
      </c>
    </row>
    <row r="228" spans="1:41" x14ac:dyDescent="0.15">
      <c r="A228" s="20" t="s">
        <v>564</v>
      </c>
      <c r="B228" s="4" t="s">
        <v>482</v>
      </c>
      <c r="C228" s="18" t="s">
        <v>483</v>
      </c>
      <c r="D228" s="18" t="s">
        <v>474</v>
      </c>
      <c r="E228" s="18"/>
      <c r="F228" s="18"/>
      <c r="G228" s="18"/>
      <c r="H228" s="20" t="s">
        <v>300</v>
      </c>
      <c r="I228" s="20"/>
      <c r="J228" s="20"/>
      <c r="K228" s="20" t="s">
        <v>301</v>
      </c>
      <c r="L228" s="20" t="s">
        <v>431</v>
      </c>
      <c r="M228" s="18" t="s">
        <v>458</v>
      </c>
      <c r="N228" s="6" t="s">
        <v>19</v>
      </c>
      <c r="O228" s="6"/>
      <c r="P228" s="6"/>
      <c r="Q228" s="6"/>
      <c r="R228" s="11"/>
      <c r="S228" s="11"/>
      <c r="T228" s="20"/>
      <c r="U228" s="82"/>
      <c r="V228" s="20"/>
      <c r="W228" s="78"/>
      <c r="X228" s="62"/>
      <c r="Y228" s="6" t="s">
        <v>28</v>
      </c>
      <c r="Z228" s="28">
        <v>2</v>
      </c>
      <c r="AA228" s="24"/>
      <c r="AB228" s="24"/>
      <c r="AE228" s="74" t="b">
        <f>IF(AND(O228=DATA!$D$40),DATA!$D$41,IF(AND(O228=DATA!$C$40),DATA!$C$41))</f>
        <v>0</v>
      </c>
      <c r="AF228" s="74" t="b">
        <f>IF(AND(P228=DATA!$D$40),DATA!$D$42,IF(AND(P228=DATA!$C$40),DATA!$C$42))</f>
        <v>0</v>
      </c>
      <c r="AG228" s="74" t="b">
        <f>IF(AND(Q228=DATA!$D$40),DATA!$D$43,IF(AND(Q228=DATA!$C$40),DATA!$C$43))</f>
        <v>0</v>
      </c>
      <c r="AH228" s="75" t="b">
        <f>IF(AND(R228=DATA!$D$40),DATA!$D$44,IF(AND(R228=DATA!$C$40),DATA!$C$44))</f>
        <v>0</v>
      </c>
      <c r="AI228" s="76">
        <f ca="1">IF(AND(DATEDIF(U228,TODAY(),"D")&lt;365*3),DATA!$D$46,IF(AND(365*3&lt;=DATEDIF(U228,TODAY(),"D"), DATEDIF(U228,TODAY(),"D")&lt;365*5),DATA!$D$47,IF(AND(365*5&lt;=DATEDIF(U228,TODAY(),"D"), DATEDIF(U228,TODAY(),"D")&lt;365*10),DATA!$D$48,IF(AND(365*10&lt;DATEDIF(U228,TODAY(),"D")),DATA!$D$49))))</f>
        <v>0</v>
      </c>
      <c r="AJ228" s="76">
        <f>_xlfn.IFNA(VLOOKUP(W228,DATA!$F$40:$G$85,2,0),10)</f>
        <v>10</v>
      </c>
      <c r="AK228" s="77">
        <f t="shared" ca="1" si="7"/>
        <v>10</v>
      </c>
      <c r="AL228" s="75" t="b">
        <f>IF(AND(S228=DATA!$D$40),DATA!$D$44/8,IF(AND(S228=DATA!$C$40),DATA!$C$44/8))</f>
        <v>0</v>
      </c>
      <c r="AM228" s="75" t="b">
        <f>IF(AND(T228=DATA!$D$40),DATA!$D$44/8,IF(AND(T228=DATA!$C$40),DATA!$C$44/8))</f>
        <v>0</v>
      </c>
      <c r="AN228" s="77">
        <f t="shared" ca="1" si="6"/>
        <v>10</v>
      </c>
      <c r="AO228" s="78" t="str">
        <f ca="1">IF(AND(AN228&gt;=DATA!$C$55),"A",IF(AND(DATA!$C$55&gt;AN228,AN228&gt;=DATA!$C$56),"B",IF(AND(DATA!$C$56&gt;AN228,AN228&gt;=DATA!$C$57),"C",IF(AND(AN228&lt;DATA!$C$57),"D"))))</f>
        <v>D</v>
      </c>
    </row>
    <row r="229" spans="1:41" x14ac:dyDescent="0.15">
      <c r="A229" s="20" t="s">
        <v>565</v>
      </c>
      <c r="B229" s="4" t="s">
        <v>472</v>
      </c>
      <c r="C229" s="18" t="s">
        <v>483</v>
      </c>
      <c r="D229" s="18" t="s">
        <v>474</v>
      </c>
      <c r="E229" s="18"/>
      <c r="F229" s="18"/>
      <c r="G229" s="18"/>
      <c r="H229" s="20" t="s">
        <v>300</v>
      </c>
      <c r="I229" s="20"/>
      <c r="J229" s="20"/>
      <c r="K229" s="20" t="s">
        <v>301</v>
      </c>
      <c r="L229" s="20" t="s">
        <v>431</v>
      </c>
      <c r="M229" s="18" t="s">
        <v>453</v>
      </c>
      <c r="N229" s="6" t="s">
        <v>19</v>
      </c>
      <c r="O229" s="6"/>
      <c r="P229" s="6"/>
      <c r="Q229" s="6"/>
      <c r="R229" s="11"/>
      <c r="S229" s="11"/>
      <c r="T229" s="20"/>
      <c r="U229" s="82"/>
      <c r="V229" s="20"/>
      <c r="W229" s="78"/>
      <c r="X229" s="62"/>
      <c r="Y229" s="6" t="s">
        <v>28</v>
      </c>
      <c r="Z229" s="28">
        <v>6</v>
      </c>
      <c r="AA229" s="24"/>
      <c r="AB229" s="24"/>
      <c r="AE229" s="74" t="b">
        <f>IF(AND(O229=DATA!$D$40),DATA!$D$41,IF(AND(O229=DATA!$C$40),DATA!$C$41))</f>
        <v>0</v>
      </c>
      <c r="AF229" s="74" t="b">
        <f>IF(AND(P229=DATA!$D$40),DATA!$D$42,IF(AND(P229=DATA!$C$40),DATA!$C$42))</f>
        <v>0</v>
      </c>
      <c r="AG229" s="74" t="b">
        <f>IF(AND(Q229=DATA!$D$40),DATA!$D$43,IF(AND(Q229=DATA!$C$40),DATA!$C$43))</f>
        <v>0</v>
      </c>
      <c r="AH229" s="75" t="b">
        <f>IF(AND(R229=DATA!$D$40),DATA!$D$44,IF(AND(R229=DATA!$C$40),DATA!$C$44))</f>
        <v>0</v>
      </c>
      <c r="AI229" s="76">
        <f ca="1">IF(AND(DATEDIF(U229,TODAY(),"D")&lt;365*3),DATA!$D$46,IF(AND(365*3&lt;=DATEDIF(U229,TODAY(),"D"), DATEDIF(U229,TODAY(),"D")&lt;365*5),DATA!$D$47,IF(AND(365*5&lt;=DATEDIF(U229,TODAY(),"D"), DATEDIF(U229,TODAY(),"D")&lt;365*10),DATA!$D$48,IF(AND(365*10&lt;DATEDIF(U229,TODAY(),"D")),DATA!$D$49))))</f>
        <v>0</v>
      </c>
      <c r="AJ229" s="76">
        <f>_xlfn.IFNA(VLOOKUP(W229,DATA!$F$40:$G$85,2,0),10)</f>
        <v>10</v>
      </c>
      <c r="AK229" s="77">
        <f t="shared" ca="1" si="7"/>
        <v>10</v>
      </c>
      <c r="AL229" s="75" t="b">
        <f>IF(AND(S229=DATA!$D$40),DATA!$D$44/8,IF(AND(S229=DATA!$C$40),DATA!$C$44/8))</f>
        <v>0</v>
      </c>
      <c r="AM229" s="75" t="b">
        <f>IF(AND(T229=DATA!$D$40),DATA!$D$44/8,IF(AND(T229=DATA!$C$40),DATA!$C$44/8))</f>
        <v>0</v>
      </c>
      <c r="AN229" s="77">
        <f t="shared" ca="1" si="6"/>
        <v>10</v>
      </c>
      <c r="AO229" s="78" t="str">
        <f ca="1">IF(AND(AN229&gt;=DATA!$C$55),"A",IF(AND(DATA!$C$55&gt;AN229,AN229&gt;=DATA!$C$56),"B",IF(AND(DATA!$C$56&gt;AN229,AN229&gt;=DATA!$C$57),"C",IF(AND(AN229&lt;DATA!$C$57),"D"))))</f>
        <v>D</v>
      </c>
    </row>
    <row r="230" spans="1:41" x14ac:dyDescent="0.15">
      <c r="A230" s="20" t="s">
        <v>565</v>
      </c>
      <c r="B230" s="4" t="s">
        <v>482</v>
      </c>
      <c r="C230" s="18" t="s">
        <v>483</v>
      </c>
      <c r="D230" s="18" t="s">
        <v>474</v>
      </c>
      <c r="E230" s="18"/>
      <c r="F230" s="18"/>
      <c r="G230" s="18"/>
      <c r="H230" s="20" t="s">
        <v>300</v>
      </c>
      <c r="I230" s="20"/>
      <c r="J230" s="20"/>
      <c r="K230" s="20" t="s">
        <v>303</v>
      </c>
      <c r="L230" s="20" t="s">
        <v>462</v>
      </c>
      <c r="M230" s="18" t="s">
        <v>453</v>
      </c>
      <c r="N230" s="6" t="s">
        <v>19</v>
      </c>
      <c r="O230" s="6"/>
      <c r="P230" s="6"/>
      <c r="Q230" s="6"/>
      <c r="R230" s="11"/>
      <c r="S230" s="11"/>
      <c r="T230" s="20"/>
      <c r="U230" s="82"/>
      <c r="V230" s="20"/>
      <c r="W230" s="78"/>
      <c r="X230" s="62"/>
      <c r="Y230" s="6" t="s">
        <v>28</v>
      </c>
      <c r="Z230" s="28">
        <v>9</v>
      </c>
      <c r="AA230" s="24"/>
      <c r="AB230" s="24"/>
      <c r="AE230" s="74" t="b">
        <f>IF(AND(O230=DATA!$D$40),DATA!$D$41,IF(AND(O230=DATA!$C$40),DATA!$C$41))</f>
        <v>0</v>
      </c>
      <c r="AF230" s="74" t="b">
        <f>IF(AND(P230=DATA!$D$40),DATA!$D$42,IF(AND(P230=DATA!$C$40),DATA!$C$42))</f>
        <v>0</v>
      </c>
      <c r="AG230" s="74" t="b">
        <f>IF(AND(Q230=DATA!$D$40),DATA!$D$43,IF(AND(Q230=DATA!$C$40),DATA!$C$43))</f>
        <v>0</v>
      </c>
      <c r="AH230" s="75" t="b">
        <f>IF(AND(R230=DATA!$D$40),DATA!$D$44,IF(AND(R230=DATA!$C$40),DATA!$C$44))</f>
        <v>0</v>
      </c>
      <c r="AI230" s="76">
        <f ca="1">IF(AND(DATEDIF(U230,TODAY(),"D")&lt;365*3),DATA!$D$46,IF(AND(365*3&lt;=DATEDIF(U230,TODAY(),"D"), DATEDIF(U230,TODAY(),"D")&lt;365*5),DATA!$D$47,IF(AND(365*5&lt;=DATEDIF(U230,TODAY(),"D"), DATEDIF(U230,TODAY(),"D")&lt;365*10),DATA!$D$48,IF(AND(365*10&lt;DATEDIF(U230,TODAY(),"D")),DATA!$D$49))))</f>
        <v>0</v>
      </c>
      <c r="AJ230" s="76">
        <f>_xlfn.IFNA(VLOOKUP(W230,DATA!$F$40:$G$85,2,0),10)</f>
        <v>10</v>
      </c>
      <c r="AK230" s="77">
        <f t="shared" ca="1" si="7"/>
        <v>10</v>
      </c>
      <c r="AL230" s="75" t="b">
        <f>IF(AND(S230=DATA!$D$40),DATA!$D$44/8,IF(AND(S230=DATA!$C$40),DATA!$C$44/8))</f>
        <v>0</v>
      </c>
      <c r="AM230" s="75" t="b">
        <f>IF(AND(T230=DATA!$D$40),DATA!$D$44/8,IF(AND(T230=DATA!$C$40),DATA!$C$44/8))</f>
        <v>0</v>
      </c>
      <c r="AN230" s="77">
        <f t="shared" ca="1" si="6"/>
        <v>10</v>
      </c>
      <c r="AO230" s="78" t="str">
        <f ca="1">IF(AND(AN230&gt;=DATA!$C$55),"A",IF(AND(DATA!$C$55&gt;AN230,AN230&gt;=DATA!$C$56),"B",IF(AND(DATA!$C$56&gt;AN230,AN230&gt;=DATA!$C$57),"C",IF(AND(AN230&lt;DATA!$C$57),"D"))))</f>
        <v>D</v>
      </c>
    </row>
    <row r="231" spans="1:41" x14ac:dyDescent="0.15">
      <c r="A231" s="20" t="s">
        <v>565</v>
      </c>
      <c r="B231" s="4" t="s">
        <v>472</v>
      </c>
      <c r="C231" s="18" t="s">
        <v>483</v>
      </c>
      <c r="D231" s="18" t="s">
        <v>474</v>
      </c>
      <c r="E231" s="18"/>
      <c r="F231" s="18"/>
      <c r="G231" s="18"/>
      <c r="H231" s="20" t="s">
        <v>300</v>
      </c>
      <c r="I231" s="20"/>
      <c r="J231" s="20"/>
      <c r="K231" s="20" t="s">
        <v>303</v>
      </c>
      <c r="L231" s="20" t="s">
        <v>462</v>
      </c>
      <c r="M231" s="18" t="s">
        <v>453</v>
      </c>
      <c r="N231" s="6" t="s">
        <v>27</v>
      </c>
      <c r="O231" s="6"/>
      <c r="P231" s="6"/>
      <c r="Q231" s="6"/>
      <c r="R231" s="11"/>
      <c r="S231" s="11"/>
      <c r="T231" s="20"/>
      <c r="U231" s="82"/>
      <c r="V231" s="20"/>
      <c r="W231" s="78"/>
      <c r="X231" s="62"/>
      <c r="Y231" s="6" t="s">
        <v>28</v>
      </c>
      <c r="Z231" s="28">
        <v>10</v>
      </c>
      <c r="AA231" s="24"/>
      <c r="AB231" s="24"/>
      <c r="AE231" s="74" t="b">
        <f>IF(AND(O231=DATA!$D$40),DATA!$D$41,IF(AND(O231=DATA!$C$40),DATA!$C$41))</f>
        <v>0</v>
      </c>
      <c r="AF231" s="74" t="b">
        <f>IF(AND(P231=DATA!$D$40),DATA!$D$42,IF(AND(P231=DATA!$C$40),DATA!$C$42))</f>
        <v>0</v>
      </c>
      <c r="AG231" s="74" t="b">
        <f>IF(AND(Q231=DATA!$D$40),DATA!$D$43,IF(AND(Q231=DATA!$C$40),DATA!$C$43))</f>
        <v>0</v>
      </c>
      <c r="AH231" s="75" t="b">
        <f>IF(AND(R231=DATA!$D$40),DATA!$D$44,IF(AND(R231=DATA!$C$40),DATA!$C$44))</f>
        <v>0</v>
      </c>
      <c r="AI231" s="76">
        <f ca="1">IF(AND(DATEDIF(U231,TODAY(),"D")&lt;365*3),DATA!$D$46,IF(AND(365*3&lt;=DATEDIF(U231,TODAY(),"D"), DATEDIF(U231,TODAY(),"D")&lt;365*5),DATA!$D$47,IF(AND(365*5&lt;=DATEDIF(U231,TODAY(),"D"), DATEDIF(U231,TODAY(),"D")&lt;365*10),DATA!$D$48,IF(AND(365*10&lt;DATEDIF(U231,TODAY(),"D")),DATA!$D$49))))</f>
        <v>0</v>
      </c>
      <c r="AJ231" s="76">
        <f>_xlfn.IFNA(VLOOKUP(W231,DATA!$F$40:$G$85,2,0),10)</f>
        <v>10</v>
      </c>
      <c r="AK231" s="77">
        <f t="shared" ca="1" si="7"/>
        <v>10</v>
      </c>
      <c r="AL231" s="75" t="b">
        <f>IF(AND(S231=DATA!$D$40),DATA!$D$44/8,IF(AND(S231=DATA!$C$40),DATA!$C$44/8))</f>
        <v>0</v>
      </c>
      <c r="AM231" s="75" t="b">
        <f>IF(AND(T231=DATA!$D$40),DATA!$D$44/8,IF(AND(T231=DATA!$C$40),DATA!$C$44/8))</f>
        <v>0</v>
      </c>
      <c r="AN231" s="77">
        <f t="shared" ca="1" si="6"/>
        <v>10</v>
      </c>
      <c r="AO231" s="78" t="str">
        <f ca="1">IF(AND(AN231&gt;=DATA!$C$55),"A",IF(AND(DATA!$C$55&gt;AN231,AN231&gt;=DATA!$C$56),"B",IF(AND(DATA!$C$56&gt;AN231,AN231&gt;=DATA!$C$57),"C",IF(AND(AN231&lt;DATA!$C$57),"D"))))</f>
        <v>D</v>
      </c>
    </row>
    <row r="232" spans="1:41" x14ac:dyDescent="0.15">
      <c r="A232" s="20" t="s">
        <v>565</v>
      </c>
      <c r="B232" s="4" t="s">
        <v>472</v>
      </c>
      <c r="C232" s="18" t="s">
        <v>483</v>
      </c>
      <c r="D232" s="18" t="s">
        <v>474</v>
      </c>
      <c r="E232" s="18"/>
      <c r="F232" s="18"/>
      <c r="G232" s="18"/>
      <c r="H232" s="20" t="s">
        <v>300</v>
      </c>
      <c r="I232" s="20"/>
      <c r="J232" s="20"/>
      <c r="K232" s="20" t="s">
        <v>301</v>
      </c>
      <c r="L232" s="20" t="s">
        <v>462</v>
      </c>
      <c r="M232" s="18" t="s">
        <v>453</v>
      </c>
      <c r="N232" s="6" t="s">
        <v>19</v>
      </c>
      <c r="O232" s="6"/>
      <c r="P232" s="6"/>
      <c r="Q232" s="6"/>
      <c r="R232" s="11"/>
      <c r="S232" s="11"/>
      <c r="T232" s="20"/>
      <c r="U232" s="82"/>
      <c r="V232" s="20"/>
      <c r="W232" s="78"/>
      <c r="X232" s="62"/>
      <c r="Y232" s="6" t="s">
        <v>28</v>
      </c>
      <c r="Z232" s="28">
        <v>2</v>
      </c>
      <c r="AA232" s="24"/>
      <c r="AB232" s="24"/>
      <c r="AE232" s="74" t="b">
        <f>IF(AND(O232=DATA!$D$40),DATA!$D$41,IF(AND(O232=DATA!$C$40),DATA!$C$41))</f>
        <v>0</v>
      </c>
      <c r="AF232" s="74" t="b">
        <f>IF(AND(P232=DATA!$D$40),DATA!$D$42,IF(AND(P232=DATA!$C$40),DATA!$C$42))</f>
        <v>0</v>
      </c>
      <c r="AG232" s="74" t="b">
        <f>IF(AND(Q232=DATA!$D$40),DATA!$D$43,IF(AND(Q232=DATA!$C$40),DATA!$C$43))</f>
        <v>0</v>
      </c>
      <c r="AH232" s="75" t="b">
        <f>IF(AND(R232=DATA!$D$40),DATA!$D$44,IF(AND(R232=DATA!$C$40),DATA!$C$44))</f>
        <v>0</v>
      </c>
      <c r="AI232" s="76">
        <f ca="1">IF(AND(DATEDIF(U232,TODAY(),"D")&lt;365*3),DATA!$D$46,IF(AND(365*3&lt;=DATEDIF(U232,TODAY(),"D"), DATEDIF(U232,TODAY(),"D")&lt;365*5),DATA!$D$47,IF(AND(365*5&lt;=DATEDIF(U232,TODAY(),"D"), DATEDIF(U232,TODAY(),"D")&lt;365*10),DATA!$D$48,IF(AND(365*10&lt;DATEDIF(U232,TODAY(),"D")),DATA!$D$49))))</f>
        <v>0</v>
      </c>
      <c r="AJ232" s="76">
        <f>_xlfn.IFNA(VLOOKUP(W232,DATA!$F$40:$G$85,2,0),10)</f>
        <v>10</v>
      </c>
      <c r="AK232" s="77">
        <f t="shared" ca="1" si="7"/>
        <v>10</v>
      </c>
      <c r="AL232" s="75" t="b">
        <f>IF(AND(S232=DATA!$D$40),DATA!$D$44/8,IF(AND(S232=DATA!$C$40),DATA!$C$44/8))</f>
        <v>0</v>
      </c>
      <c r="AM232" s="75" t="b">
        <f>IF(AND(T232=DATA!$D$40),DATA!$D$44/8,IF(AND(T232=DATA!$C$40),DATA!$C$44/8))</f>
        <v>0</v>
      </c>
      <c r="AN232" s="77">
        <f t="shared" ca="1" si="6"/>
        <v>10</v>
      </c>
      <c r="AO232" s="78" t="str">
        <f ca="1">IF(AND(AN232&gt;=DATA!$C$55),"A",IF(AND(DATA!$C$55&gt;AN232,AN232&gt;=DATA!$C$56),"B",IF(AND(DATA!$C$56&gt;AN232,AN232&gt;=DATA!$C$57),"C",IF(AND(AN232&lt;DATA!$C$57),"D"))))</f>
        <v>D</v>
      </c>
    </row>
    <row r="233" spans="1:41" x14ac:dyDescent="0.15">
      <c r="A233" s="20" t="s">
        <v>565</v>
      </c>
      <c r="B233" s="4" t="s">
        <v>472</v>
      </c>
      <c r="C233" s="18" t="s">
        <v>483</v>
      </c>
      <c r="D233" s="18" t="s">
        <v>474</v>
      </c>
      <c r="E233" s="18"/>
      <c r="F233" s="18"/>
      <c r="G233" s="18"/>
      <c r="H233" s="20" t="s">
        <v>300</v>
      </c>
      <c r="I233" s="20"/>
      <c r="J233" s="20"/>
      <c r="K233" s="20" t="s">
        <v>301</v>
      </c>
      <c r="L233" s="20" t="s">
        <v>462</v>
      </c>
      <c r="M233" s="18" t="s">
        <v>453</v>
      </c>
      <c r="N233" s="6" t="s">
        <v>19</v>
      </c>
      <c r="O233" s="6"/>
      <c r="P233" s="6"/>
      <c r="Q233" s="6"/>
      <c r="R233" s="11"/>
      <c r="S233" s="11"/>
      <c r="T233" s="20"/>
      <c r="U233" s="82"/>
      <c r="V233" s="20"/>
      <c r="W233" s="78"/>
      <c r="X233" s="62"/>
      <c r="Y233" s="6" t="s">
        <v>28</v>
      </c>
      <c r="Z233" s="28">
        <v>4</v>
      </c>
      <c r="AA233" s="24"/>
      <c r="AB233" s="24"/>
      <c r="AE233" s="74" t="b">
        <f>IF(AND(O233=DATA!$D$40),DATA!$D$41,IF(AND(O233=DATA!$C$40),DATA!$C$41))</f>
        <v>0</v>
      </c>
      <c r="AF233" s="74" t="b">
        <f>IF(AND(P233=DATA!$D$40),DATA!$D$42,IF(AND(P233=DATA!$C$40),DATA!$C$42))</f>
        <v>0</v>
      </c>
      <c r="AG233" s="74" t="b">
        <f>IF(AND(Q233=DATA!$D$40),DATA!$D$43,IF(AND(Q233=DATA!$C$40),DATA!$C$43))</f>
        <v>0</v>
      </c>
      <c r="AH233" s="75" t="b">
        <f>IF(AND(R233=DATA!$D$40),DATA!$D$44,IF(AND(R233=DATA!$C$40),DATA!$C$44))</f>
        <v>0</v>
      </c>
      <c r="AI233" s="76">
        <f ca="1">IF(AND(DATEDIF(U233,TODAY(),"D")&lt;365*3),DATA!$D$46,IF(AND(365*3&lt;=DATEDIF(U233,TODAY(),"D"), DATEDIF(U233,TODAY(),"D")&lt;365*5),DATA!$D$47,IF(AND(365*5&lt;=DATEDIF(U233,TODAY(),"D"), DATEDIF(U233,TODAY(),"D")&lt;365*10),DATA!$D$48,IF(AND(365*10&lt;DATEDIF(U233,TODAY(),"D")),DATA!$D$49))))</f>
        <v>0</v>
      </c>
      <c r="AJ233" s="76">
        <f>_xlfn.IFNA(VLOOKUP(W233,DATA!$F$40:$G$85,2,0),10)</f>
        <v>10</v>
      </c>
      <c r="AK233" s="77">
        <f t="shared" ca="1" si="7"/>
        <v>10</v>
      </c>
      <c r="AL233" s="75" t="b">
        <f>IF(AND(S233=DATA!$D$40),DATA!$D$44/8,IF(AND(S233=DATA!$C$40),DATA!$C$44/8))</f>
        <v>0</v>
      </c>
      <c r="AM233" s="75" t="b">
        <f>IF(AND(T233=DATA!$D$40),DATA!$D$44/8,IF(AND(T233=DATA!$C$40),DATA!$C$44/8))</f>
        <v>0</v>
      </c>
      <c r="AN233" s="77">
        <f t="shared" ca="1" si="6"/>
        <v>10</v>
      </c>
      <c r="AO233" s="78" t="str">
        <f ca="1">IF(AND(AN233&gt;=DATA!$C$55),"A",IF(AND(DATA!$C$55&gt;AN233,AN233&gt;=DATA!$C$56),"B",IF(AND(DATA!$C$56&gt;AN233,AN233&gt;=DATA!$C$57),"C",IF(AND(AN233&lt;DATA!$C$57),"D"))))</f>
        <v>D</v>
      </c>
    </row>
    <row r="234" spans="1:41" x14ac:dyDescent="0.15">
      <c r="A234" s="20" t="s">
        <v>564</v>
      </c>
      <c r="B234" s="4" t="s">
        <v>472</v>
      </c>
      <c r="C234" s="18" t="s">
        <v>483</v>
      </c>
      <c r="D234" s="18" t="s">
        <v>474</v>
      </c>
      <c r="E234" s="18"/>
      <c r="F234" s="18"/>
      <c r="G234" s="18"/>
      <c r="H234" s="20" t="s">
        <v>300</v>
      </c>
      <c r="I234" s="20"/>
      <c r="J234" s="20"/>
      <c r="K234" s="20" t="s">
        <v>301</v>
      </c>
      <c r="L234" s="20" t="s">
        <v>464</v>
      </c>
      <c r="M234" s="18" t="s">
        <v>295</v>
      </c>
      <c r="N234" s="6" t="s">
        <v>19</v>
      </c>
      <c r="O234" s="6"/>
      <c r="P234" s="6"/>
      <c r="Q234" s="6"/>
      <c r="R234" s="11"/>
      <c r="S234" s="11"/>
      <c r="T234" s="20"/>
      <c r="U234" s="82"/>
      <c r="V234" s="20"/>
      <c r="W234" s="78"/>
      <c r="X234" s="62"/>
      <c r="Y234" s="6" t="s">
        <v>28</v>
      </c>
      <c r="Z234" s="28">
        <v>4</v>
      </c>
      <c r="AA234" s="24"/>
      <c r="AB234" s="24"/>
      <c r="AE234" s="74" t="b">
        <f>IF(AND(O234=DATA!$D$40),DATA!$D$41,IF(AND(O234=DATA!$C$40),DATA!$C$41))</f>
        <v>0</v>
      </c>
      <c r="AF234" s="74" t="b">
        <f>IF(AND(P234=DATA!$D$40),DATA!$D$42,IF(AND(P234=DATA!$C$40),DATA!$C$42))</f>
        <v>0</v>
      </c>
      <c r="AG234" s="74" t="b">
        <f>IF(AND(Q234=DATA!$D$40),DATA!$D$43,IF(AND(Q234=DATA!$C$40),DATA!$C$43))</f>
        <v>0</v>
      </c>
      <c r="AH234" s="75" t="b">
        <f>IF(AND(R234=DATA!$D$40),DATA!$D$44,IF(AND(R234=DATA!$C$40),DATA!$C$44))</f>
        <v>0</v>
      </c>
      <c r="AI234" s="76">
        <f ca="1">IF(AND(DATEDIF(U234,TODAY(),"D")&lt;365*3),DATA!$D$46,IF(AND(365*3&lt;=DATEDIF(U234,TODAY(),"D"), DATEDIF(U234,TODAY(),"D")&lt;365*5),DATA!$D$47,IF(AND(365*5&lt;=DATEDIF(U234,TODAY(),"D"), DATEDIF(U234,TODAY(),"D")&lt;365*10),DATA!$D$48,IF(AND(365*10&lt;DATEDIF(U234,TODAY(),"D")),DATA!$D$49))))</f>
        <v>0</v>
      </c>
      <c r="AJ234" s="76">
        <f>_xlfn.IFNA(VLOOKUP(W234,DATA!$F$40:$G$85,2,0),10)</f>
        <v>10</v>
      </c>
      <c r="AK234" s="77">
        <f t="shared" ca="1" si="7"/>
        <v>10</v>
      </c>
      <c r="AL234" s="75" t="b">
        <f>IF(AND(S234=DATA!$D$40),DATA!$D$44/8,IF(AND(S234=DATA!$C$40),DATA!$C$44/8))</f>
        <v>0</v>
      </c>
      <c r="AM234" s="75" t="b">
        <f>IF(AND(T234=DATA!$D$40),DATA!$D$44/8,IF(AND(T234=DATA!$C$40),DATA!$C$44/8))</f>
        <v>0</v>
      </c>
      <c r="AN234" s="77">
        <f t="shared" ca="1" si="6"/>
        <v>10</v>
      </c>
      <c r="AO234" s="78" t="str">
        <f ca="1">IF(AND(AN234&gt;=DATA!$C$55),"A",IF(AND(DATA!$C$55&gt;AN234,AN234&gt;=DATA!$C$56),"B",IF(AND(DATA!$C$56&gt;AN234,AN234&gt;=DATA!$C$57),"C",IF(AND(AN234&lt;DATA!$C$57),"D"))))</f>
        <v>D</v>
      </c>
    </row>
    <row r="235" spans="1:41" x14ac:dyDescent="0.15">
      <c r="A235" s="20" t="s">
        <v>565</v>
      </c>
      <c r="B235" s="4" t="s">
        <v>472</v>
      </c>
      <c r="C235" s="18" t="s">
        <v>483</v>
      </c>
      <c r="D235" s="18" t="s">
        <v>474</v>
      </c>
      <c r="E235" s="18"/>
      <c r="F235" s="18"/>
      <c r="G235" s="18"/>
      <c r="H235" s="20" t="s">
        <v>300</v>
      </c>
      <c r="I235" s="20"/>
      <c r="J235" s="20"/>
      <c r="K235" s="20" t="s">
        <v>301</v>
      </c>
      <c r="L235" s="20" t="s">
        <v>464</v>
      </c>
      <c r="M235" s="18" t="s">
        <v>295</v>
      </c>
      <c r="N235" s="6" t="s">
        <v>19</v>
      </c>
      <c r="O235" s="6"/>
      <c r="P235" s="6"/>
      <c r="Q235" s="6"/>
      <c r="R235" s="11"/>
      <c r="S235" s="11"/>
      <c r="T235" s="20"/>
      <c r="U235" s="82"/>
      <c r="V235" s="20"/>
      <c r="W235" s="78"/>
      <c r="X235" s="62"/>
      <c r="Y235" s="6" t="s">
        <v>28</v>
      </c>
      <c r="Z235" s="28">
        <v>4</v>
      </c>
      <c r="AA235" s="24"/>
      <c r="AB235" s="24"/>
      <c r="AE235" s="74" t="b">
        <f>IF(AND(O235=DATA!$D$40),DATA!$D$41,IF(AND(O235=DATA!$C$40),DATA!$C$41))</f>
        <v>0</v>
      </c>
      <c r="AF235" s="74" t="b">
        <f>IF(AND(P235=DATA!$D$40),DATA!$D$42,IF(AND(P235=DATA!$C$40),DATA!$C$42))</f>
        <v>0</v>
      </c>
      <c r="AG235" s="74" t="b">
        <f>IF(AND(Q235=DATA!$D$40),DATA!$D$43,IF(AND(Q235=DATA!$C$40),DATA!$C$43))</f>
        <v>0</v>
      </c>
      <c r="AH235" s="75" t="b">
        <f>IF(AND(R235=DATA!$D$40),DATA!$D$44,IF(AND(R235=DATA!$C$40),DATA!$C$44))</f>
        <v>0</v>
      </c>
      <c r="AI235" s="76">
        <f ca="1">IF(AND(DATEDIF(U235,TODAY(),"D")&lt;365*3),DATA!$D$46,IF(AND(365*3&lt;=DATEDIF(U235,TODAY(),"D"), DATEDIF(U235,TODAY(),"D")&lt;365*5),DATA!$D$47,IF(AND(365*5&lt;=DATEDIF(U235,TODAY(),"D"), DATEDIF(U235,TODAY(),"D")&lt;365*10),DATA!$D$48,IF(AND(365*10&lt;DATEDIF(U235,TODAY(),"D")),DATA!$D$49))))</f>
        <v>0</v>
      </c>
      <c r="AJ235" s="76">
        <f>_xlfn.IFNA(VLOOKUP(W235,DATA!$F$40:$G$85,2,0),10)</f>
        <v>10</v>
      </c>
      <c r="AK235" s="77">
        <f t="shared" ca="1" si="7"/>
        <v>10</v>
      </c>
      <c r="AL235" s="75" t="b">
        <f>IF(AND(S235=DATA!$D$40),DATA!$D$44/8,IF(AND(S235=DATA!$C$40),DATA!$C$44/8))</f>
        <v>0</v>
      </c>
      <c r="AM235" s="75" t="b">
        <f>IF(AND(T235=DATA!$D$40),DATA!$D$44/8,IF(AND(T235=DATA!$C$40),DATA!$C$44/8))</f>
        <v>0</v>
      </c>
      <c r="AN235" s="77">
        <f t="shared" ca="1" si="6"/>
        <v>10</v>
      </c>
      <c r="AO235" s="78" t="str">
        <f ca="1">IF(AND(AN235&gt;=DATA!$C$55),"A",IF(AND(DATA!$C$55&gt;AN235,AN235&gt;=DATA!$C$56),"B",IF(AND(DATA!$C$56&gt;AN235,AN235&gt;=DATA!$C$57),"C",IF(AND(AN235&lt;DATA!$C$57),"D"))))</f>
        <v>D</v>
      </c>
    </row>
    <row r="236" spans="1:41" x14ac:dyDescent="0.15">
      <c r="A236" s="20" t="s">
        <v>565</v>
      </c>
      <c r="B236" s="4" t="s">
        <v>472</v>
      </c>
      <c r="C236" s="18" t="s">
        <v>483</v>
      </c>
      <c r="D236" s="18" t="s">
        <v>474</v>
      </c>
      <c r="E236" s="18"/>
      <c r="F236" s="18"/>
      <c r="G236" s="18"/>
      <c r="H236" s="20" t="s">
        <v>300</v>
      </c>
      <c r="I236" s="20"/>
      <c r="J236" s="20"/>
      <c r="K236" s="20" t="s">
        <v>294</v>
      </c>
      <c r="L236" s="20" t="s">
        <v>476</v>
      </c>
      <c r="M236" s="18" t="s">
        <v>295</v>
      </c>
      <c r="N236" s="6" t="s">
        <v>19</v>
      </c>
      <c r="O236" s="6"/>
      <c r="P236" s="6"/>
      <c r="Q236" s="6"/>
      <c r="R236" s="11"/>
      <c r="S236" s="11"/>
      <c r="T236" s="20"/>
      <c r="U236" s="82"/>
      <c r="V236" s="20"/>
      <c r="W236" s="78"/>
      <c r="X236" s="62"/>
      <c r="Y236" s="6" t="s">
        <v>28</v>
      </c>
      <c r="Z236" s="28">
        <v>4</v>
      </c>
      <c r="AA236" s="24"/>
      <c r="AB236" s="24"/>
      <c r="AE236" s="74" t="b">
        <f>IF(AND(O236=DATA!$D$40),DATA!$D$41,IF(AND(O236=DATA!$C$40),DATA!$C$41))</f>
        <v>0</v>
      </c>
      <c r="AF236" s="74" t="b">
        <f>IF(AND(P236=DATA!$D$40),DATA!$D$42,IF(AND(P236=DATA!$C$40),DATA!$C$42))</f>
        <v>0</v>
      </c>
      <c r="AG236" s="74" t="b">
        <f>IF(AND(Q236=DATA!$D$40),DATA!$D$43,IF(AND(Q236=DATA!$C$40),DATA!$C$43))</f>
        <v>0</v>
      </c>
      <c r="AH236" s="75" t="b">
        <f>IF(AND(R236=DATA!$D$40),DATA!$D$44,IF(AND(R236=DATA!$C$40),DATA!$C$44))</f>
        <v>0</v>
      </c>
      <c r="AI236" s="76">
        <f ca="1">IF(AND(DATEDIF(U236,TODAY(),"D")&lt;365*3),DATA!$D$46,IF(AND(365*3&lt;=DATEDIF(U236,TODAY(),"D"), DATEDIF(U236,TODAY(),"D")&lt;365*5),DATA!$D$47,IF(AND(365*5&lt;=DATEDIF(U236,TODAY(),"D"), DATEDIF(U236,TODAY(),"D")&lt;365*10),DATA!$D$48,IF(AND(365*10&lt;DATEDIF(U236,TODAY(),"D")),DATA!$D$49))))</f>
        <v>0</v>
      </c>
      <c r="AJ236" s="76">
        <f>_xlfn.IFNA(VLOOKUP(W236,DATA!$F$40:$G$85,2,0),10)</f>
        <v>10</v>
      </c>
      <c r="AK236" s="77">
        <f t="shared" ca="1" si="7"/>
        <v>10</v>
      </c>
      <c r="AL236" s="75" t="b">
        <f>IF(AND(S236=DATA!$D$40),DATA!$D$44/8,IF(AND(S236=DATA!$C$40),DATA!$C$44/8))</f>
        <v>0</v>
      </c>
      <c r="AM236" s="75" t="b">
        <f>IF(AND(T236=DATA!$D$40),DATA!$D$44/8,IF(AND(T236=DATA!$C$40),DATA!$C$44/8))</f>
        <v>0</v>
      </c>
      <c r="AN236" s="77">
        <f t="shared" ca="1" si="6"/>
        <v>10</v>
      </c>
      <c r="AO236" s="78" t="str">
        <f ca="1">IF(AND(AN236&gt;=DATA!$C$55),"A",IF(AND(DATA!$C$55&gt;AN236,AN236&gt;=DATA!$C$56),"B",IF(AND(DATA!$C$56&gt;AN236,AN236&gt;=DATA!$C$57),"C",IF(AND(AN236&lt;DATA!$C$57),"D"))))</f>
        <v>D</v>
      </c>
    </row>
    <row r="237" spans="1:41" x14ac:dyDescent="0.15">
      <c r="A237" s="20" t="s">
        <v>565</v>
      </c>
      <c r="B237" s="4" t="s">
        <v>472</v>
      </c>
      <c r="C237" s="5" t="s">
        <v>483</v>
      </c>
      <c r="D237" s="18" t="s">
        <v>474</v>
      </c>
      <c r="E237" s="18"/>
      <c r="F237" s="18"/>
      <c r="G237" s="18"/>
      <c r="H237" s="6" t="s">
        <v>300</v>
      </c>
      <c r="I237" s="6"/>
      <c r="J237" s="6"/>
      <c r="K237" s="6" t="s">
        <v>303</v>
      </c>
      <c r="L237" s="6" t="s">
        <v>476</v>
      </c>
      <c r="M237" s="5" t="s">
        <v>288</v>
      </c>
      <c r="N237" s="6" t="s">
        <v>19</v>
      </c>
      <c r="O237" s="6"/>
      <c r="P237" s="6"/>
      <c r="Q237" s="6"/>
      <c r="R237" s="11"/>
      <c r="S237" s="11"/>
      <c r="T237" s="20"/>
      <c r="U237" s="82"/>
      <c r="V237" s="20"/>
      <c r="W237" s="78"/>
      <c r="X237" s="62"/>
      <c r="Y237" s="6" t="s">
        <v>28</v>
      </c>
      <c r="Z237" s="16">
        <v>10</v>
      </c>
      <c r="AA237" s="24"/>
      <c r="AB237" s="24"/>
      <c r="AE237" s="74" t="b">
        <f>IF(AND(O237=DATA!$D$40),DATA!$D$41,IF(AND(O237=DATA!$C$40),DATA!$C$41))</f>
        <v>0</v>
      </c>
      <c r="AF237" s="74" t="b">
        <f>IF(AND(P237=DATA!$D$40),DATA!$D$42,IF(AND(P237=DATA!$C$40),DATA!$C$42))</f>
        <v>0</v>
      </c>
      <c r="AG237" s="74" t="b">
        <f>IF(AND(Q237=DATA!$D$40),DATA!$D$43,IF(AND(Q237=DATA!$C$40),DATA!$C$43))</f>
        <v>0</v>
      </c>
      <c r="AH237" s="75" t="b">
        <f>IF(AND(R237=DATA!$D$40),DATA!$D$44,IF(AND(R237=DATA!$C$40),DATA!$C$44))</f>
        <v>0</v>
      </c>
      <c r="AI237" s="76">
        <f ca="1">IF(AND(DATEDIF(U237,TODAY(),"D")&lt;365*3),DATA!$D$46,IF(AND(365*3&lt;=DATEDIF(U237,TODAY(),"D"), DATEDIF(U237,TODAY(),"D")&lt;365*5),DATA!$D$47,IF(AND(365*5&lt;=DATEDIF(U237,TODAY(),"D"), DATEDIF(U237,TODAY(),"D")&lt;365*10),DATA!$D$48,IF(AND(365*10&lt;DATEDIF(U237,TODAY(),"D")),DATA!$D$49))))</f>
        <v>0</v>
      </c>
      <c r="AJ237" s="76">
        <f>_xlfn.IFNA(VLOOKUP(W237,DATA!$F$40:$G$85,2,0),10)</f>
        <v>10</v>
      </c>
      <c r="AK237" s="77">
        <f t="shared" ca="1" si="7"/>
        <v>10</v>
      </c>
      <c r="AL237" s="75" t="b">
        <f>IF(AND(S237=DATA!$D$40),DATA!$D$44/8,IF(AND(S237=DATA!$C$40),DATA!$C$44/8))</f>
        <v>0</v>
      </c>
      <c r="AM237" s="75" t="b">
        <f>IF(AND(T237=DATA!$D$40),DATA!$D$44/8,IF(AND(T237=DATA!$C$40),DATA!$C$44/8))</f>
        <v>0</v>
      </c>
      <c r="AN237" s="77">
        <f t="shared" ca="1" si="6"/>
        <v>10</v>
      </c>
      <c r="AO237" s="78" t="str">
        <f ca="1">IF(AND(AN237&gt;=DATA!$C$55),"A",IF(AND(DATA!$C$55&gt;AN237,AN237&gt;=DATA!$C$56),"B",IF(AND(DATA!$C$56&gt;AN237,AN237&gt;=DATA!$C$57),"C",IF(AND(AN237&lt;DATA!$C$57),"D"))))</f>
        <v>D</v>
      </c>
    </row>
    <row r="238" spans="1:41" x14ac:dyDescent="0.15">
      <c r="A238" s="20" t="s">
        <v>565</v>
      </c>
      <c r="B238" s="4" t="s">
        <v>472</v>
      </c>
      <c r="C238" s="18" t="s">
        <v>483</v>
      </c>
      <c r="D238" s="18" t="s">
        <v>474</v>
      </c>
      <c r="E238" s="18"/>
      <c r="F238" s="18"/>
      <c r="G238" s="18"/>
      <c r="H238" s="20" t="s">
        <v>300</v>
      </c>
      <c r="I238" s="20"/>
      <c r="J238" s="20"/>
      <c r="K238" s="20" t="s">
        <v>303</v>
      </c>
      <c r="L238" s="20" t="s">
        <v>476</v>
      </c>
      <c r="M238" s="18" t="s">
        <v>299</v>
      </c>
      <c r="N238" s="6" t="s">
        <v>19</v>
      </c>
      <c r="O238" s="6"/>
      <c r="P238" s="6"/>
      <c r="Q238" s="6"/>
      <c r="R238" s="11"/>
      <c r="S238" s="11"/>
      <c r="T238" s="20"/>
      <c r="U238" s="82"/>
      <c r="V238" s="20"/>
      <c r="W238" s="78"/>
      <c r="X238" s="62"/>
      <c r="Y238" s="6" t="s">
        <v>28</v>
      </c>
      <c r="Z238" s="28">
        <v>6</v>
      </c>
      <c r="AA238" s="24"/>
      <c r="AB238" s="24"/>
      <c r="AE238" s="74" t="b">
        <f>IF(AND(O238=DATA!$D$40),DATA!$D$41,IF(AND(O238=DATA!$C$40),DATA!$C$41))</f>
        <v>0</v>
      </c>
      <c r="AF238" s="74" t="b">
        <f>IF(AND(P238=DATA!$D$40),DATA!$D$42,IF(AND(P238=DATA!$C$40),DATA!$C$42))</f>
        <v>0</v>
      </c>
      <c r="AG238" s="74" t="b">
        <f>IF(AND(Q238=DATA!$D$40),DATA!$D$43,IF(AND(Q238=DATA!$C$40),DATA!$C$43))</f>
        <v>0</v>
      </c>
      <c r="AH238" s="75" t="b">
        <f>IF(AND(R238=DATA!$D$40),DATA!$D$44,IF(AND(R238=DATA!$C$40),DATA!$C$44))</f>
        <v>0</v>
      </c>
      <c r="AI238" s="76">
        <f ca="1">IF(AND(DATEDIF(U238,TODAY(),"D")&lt;365*3),DATA!$D$46,IF(AND(365*3&lt;=DATEDIF(U238,TODAY(),"D"), DATEDIF(U238,TODAY(),"D")&lt;365*5),DATA!$D$47,IF(AND(365*5&lt;=DATEDIF(U238,TODAY(),"D"), DATEDIF(U238,TODAY(),"D")&lt;365*10),DATA!$D$48,IF(AND(365*10&lt;DATEDIF(U238,TODAY(),"D")),DATA!$D$49))))</f>
        <v>0</v>
      </c>
      <c r="AJ238" s="76">
        <f>_xlfn.IFNA(VLOOKUP(W238,DATA!$F$40:$G$85,2,0),10)</f>
        <v>10</v>
      </c>
      <c r="AK238" s="77">
        <f t="shared" ca="1" si="7"/>
        <v>10</v>
      </c>
      <c r="AL238" s="75" t="b">
        <f>IF(AND(S238=DATA!$D$40),DATA!$D$44/8,IF(AND(S238=DATA!$C$40),DATA!$C$44/8))</f>
        <v>0</v>
      </c>
      <c r="AM238" s="75" t="b">
        <f>IF(AND(T238=DATA!$D$40),DATA!$D$44/8,IF(AND(T238=DATA!$C$40),DATA!$C$44/8))</f>
        <v>0</v>
      </c>
      <c r="AN238" s="77">
        <f t="shared" ca="1" si="6"/>
        <v>10</v>
      </c>
      <c r="AO238" s="78" t="str">
        <f ca="1">IF(AND(AN238&gt;=DATA!$C$55),"A",IF(AND(DATA!$C$55&gt;AN238,AN238&gt;=DATA!$C$56),"B",IF(AND(DATA!$C$56&gt;AN238,AN238&gt;=DATA!$C$57),"C",IF(AND(AN238&lt;DATA!$C$57),"D"))))</f>
        <v>D</v>
      </c>
    </row>
    <row r="239" spans="1:41" x14ac:dyDescent="0.15">
      <c r="A239" s="20" t="s">
        <v>565</v>
      </c>
      <c r="B239" s="4" t="s">
        <v>472</v>
      </c>
      <c r="C239" s="18" t="s">
        <v>483</v>
      </c>
      <c r="D239" s="18" t="s">
        <v>474</v>
      </c>
      <c r="E239" s="18"/>
      <c r="F239" s="18"/>
      <c r="G239" s="18"/>
      <c r="H239" s="20" t="s">
        <v>300</v>
      </c>
      <c r="I239" s="20"/>
      <c r="J239" s="20"/>
      <c r="K239" s="20" t="s">
        <v>303</v>
      </c>
      <c r="L239" s="20" t="s">
        <v>476</v>
      </c>
      <c r="M239" s="18" t="s">
        <v>295</v>
      </c>
      <c r="N239" s="6" t="s">
        <v>19</v>
      </c>
      <c r="O239" s="6"/>
      <c r="P239" s="6"/>
      <c r="Q239" s="6"/>
      <c r="R239" s="11"/>
      <c r="S239" s="11"/>
      <c r="T239" s="20"/>
      <c r="U239" s="82"/>
      <c r="V239" s="20"/>
      <c r="W239" s="78"/>
      <c r="X239" s="62"/>
      <c r="Y239" s="6" t="s">
        <v>28</v>
      </c>
      <c r="Z239" s="28">
        <v>4</v>
      </c>
      <c r="AA239" s="24"/>
      <c r="AB239" s="24"/>
      <c r="AE239" s="74" t="b">
        <f>IF(AND(O239=DATA!$D$40),DATA!$D$41,IF(AND(O239=DATA!$C$40),DATA!$C$41))</f>
        <v>0</v>
      </c>
      <c r="AF239" s="74" t="b">
        <f>IF(AND(P239=DATA!$D$40),DATA!$D$42,IF(AND(P239=DATA!$C$40),DATA!$C$42))</f>
        <v>0</v>
      </c>
      <c r="AG239" s="74" t="b">
        <f>IF(AND(Q239=DATA!$D$40),DATA!$D$43,IF(AND(Q239=DATA!$C$40),DATA!$C$43))</f>
        <v>0</v>
      </c>
      <c r="AH239" s="75" t="b">
        <f>IF(AND(R239=DATA!$D$40),DATA!$D$44,IF(AND(R239=DATA!$C$40),DATA!$C$44))</f>
        <v>0</v>
      </c>
      <c r="AI239" s="76">
        <f ca="1">IF(AND(DATEDIF(U239,TODAY(),"D")&lt;365*3),DATA!$D$46,IF(AND(365*3&lt;=DATEDIF(U239,TODAY(),"D"), DATEDIF(U239,TODAY(),"D")&lt;365*5),DATA!$D$47,IF(AND(365*5&lt;=DATEDIF(U239,TODAY(),"D"), DATEDIF(U239,TODAY(),"D")&lt;365*10),DATA!$D$48,IF(AND(365*10&lt;DATEDIF(U239,TODAY(),"D")),DATA!$D$49))))</f>
        <v>0</v>
      </c>
      <c r="AJ239" s="76">
        <f>_xlfn.IFNA(VLOOKUP(W239,DATA!$F$40:$G$85,2,0),10)</f>
        <v>10</v>
      </c>
      <c r="AK239" s="77">
        <f t="shared" ca="1" si="7"/>
        <v>10</v>
      </c>
      <c r="AL239" s="75" t="b">
        <f>IF(AND(S239=DATA!$D$40),DATA!$D$44/8,IF(AND(S239=DATA!$C$40),DATA!$C$44/8))</f>
        <v>0</v>
      </c>
      <c r="AM239" s="75" t="b">
        <f>IF(AND(T239=DATA!$D$40),DATA!$D$44/8,IF(AND(T239=DATA!$C$40),DATA!$C$44/8))</f>
        <v>0</v>
      </c>
      <c r="AN239" s="77">
        <f t="shared" ca="1" si="6"/>
        <v>10</v>
      </c>
      <c r="AO239" s="78" t="str">
        <f ca="1">IF(AND(AN239&gt;=DATA!$C$55),"A",IF(AND(DATA!$C$55&gt;AN239,AN239&gt;=DATA!$C$56),"B",IF(AND(DATA!$C$56&gt;AN239,AN239&gt;=DATA!$C$57),"C",IF(AND(AN239&lt;DATA!$C$57),"D"))))</f>
        <v>D</v>
      </c>
    </row>
    <row r="240" spans="1:41" x14ac:dyDescent="0.15">
      <c r="A240" s="20" t="s">
        <v>565</v>
      </c>
      <c r="B240" s="4" t="s">
        <v>472</v>
      </c>
      <c r="C240" s="18" t="s">
        <v>483</v>
      </c>
      <c r="D240" s="18" t="s">
        <v>474</v>
      </c>
      <c r="E240" s="18"/>
      <c r="F240" s="18"/>
      <c r="G240" s="18"/>
      <c r="H240" s="20" t="s">
        <v>300</v>
      </c>
      <c r="I240" s="20"/>
      <c r="J240" s="20"/>
      <c r="K240" s="20" t="s">
        <v>303</v>
      </c>
      <c r="L240" s="20" t="s">
        <v>476</v>
      </c>
      <c r="M240" s="18" t="s">
        <v>295</v>
      </c>
      <c r="N240" s="6" t="s">
        <v>19</v>
      </c>
      <c r="O240" s="6"/>
      <c r="P240" s="6"/>
      <c r="Q240" s="6"/>
      <c r="R240" s="11"/>
      <c r="S240" s="11"/>
      <c r="T240" s="20"/>
      <c r="U240" s="82"/>
      <c r="V240" s="20"/>
      <c r="W240" s="78"/>
      <c r="X240" s="62"/>
      <c r="Y240" s="6" t="s">
        <v>28</v>
      </c>
      <c r="Z240" s="28">
        <v>7</v>
      </c>
      <c r="AA240" s="24"/>
      <c r="AB240" s="24"/>
      <c r="AE240" s="74" t="b">
        <f>IF(AND(O240=DATA!$D$40),DATA!$D$41,IF(AND(O240=DATA!$C$40),DATA!$C$41))</f>
        <v>0</v>
      </c>
      <c r="AF240" s="74" t="b">
        <f>IF(AND(P240=DATA!$D$40),DATA!$D$42,IF(AND(P240=DATA!$C$40),DATA!$C$42))</f>
        <v>0</v>
      </c>
      <c r="AG240" s="74" t="b">
        <f>IF(AND(Q240=DATA!$D$40),DATA!$D$43,IF(AND(Q240=DATA!$C$40),DATA!$C$43))</f>
        <v>0</v>
      </c>
      <c r="AH240" s="75" t="b">
        <f>IF(AND(R240=DATA!$D$40),DATA!$D$44,IF(AND(R240=DATA!$C$40),DATA!$C$44))</f>
        <v>0</v>
      </c>
      <c r="AI240" s="76">
        <f ca="1">IF(AND(DATEDIF(U240,TODAY(),"D")&lt;365*3),DATA!$D$46,IF(AND(365*3&lt;=DATEDIF(U240,TODAY(),"D"), DATEDIF(U240,TODAY(),"D")&lt;365*5),DATA!$D$47,IF(AND(365*5&lt;=DATEDIF(U240,TODAY(),"D"), DATEDIF(U240,TODAY(),"D")&lt;365*10),DATA!$D$48,IF(AND(365*10&lt;DATEDIF(U240,TODAY(),"D")),DATA!$D$49))))</f>
        <v>0</v>
      </c>
      <c r="AJ240" s="76">
        <f>_xlfn.IFNA(VLOOKUP(W240,DATA!$F$40:$G$85,2,0),10)</f>
        <v>10</v>
      </c>
      <c r="AK240" s="77">
        <f t="shared" ca="1" si="7"/>
        <v>10</v>
      </c>
      <c r="AL240" s="75" t="b">
        <f>IF(AND(S240=DATA!$D$40),DATA!$D$44/8,IF(AND(S240=DATA!$C$40),DATA!$C$44/8))</f>
        <v>0</v>
      </c>
      <c r="AM240" s="75" t="b">
        <f>IF(AND(T240=DATA!$D$40),DATA!$D$44/8,IF(AND(T240=DATA!$C$40),DATA!$C$44/8))</f>
        <v>0</v>
      </c>
      <c r="AN240" s="77">
        <f t="shared" ca="1" si="6"/>
        <v>10</v>
      </c>
      <c r="AO240" s="78" t="str">
        <f ca="1">IF(AND(AN240&gt;=DATA!$C$55),"A",IF(AND(DATA!$C$55&gt;AN240,AN240&gt;=DATA!$C$56),"B",IF(AND(DATA!$C$56&gt;AN240,AN240&gt;=DATA!$C$57),"C",IF(AND(AN240&lt;DATA!$C$57),"D"))))</f>
        <v>D</v>
      </c>
    </row>
    <row r="241" spans="1:41" x14ac:dyDescent="0.15">
      <c r="A241" s="20" t="s">
        <v>565</v>
      </c>
      <c r="B241" s="4" t="s">
        <v>472</v>
      </c>
      <c r="C241" s="18" t="s">
        <v>483</v>
      </c>
      <c r="D241" s="18" t="s">
        <v>474</v>
      </c>
      <c r="E241" s="18"/>
      <c r="F241" s="18"/>
      <c r="G241" s="18"/>
      <c r="H241" s="20" t="s">
        <v>300</v>
      </c>
      <c r="I241" s="20"/>
      <c r="J241" s="20"/>
      <c r="K241" s="20" t="s">
        <v>303</v>
      </c>
      <c r="L241" s="20" t="s">
        <v>476</v>
      </c>
      <c r="M241" s="18" t="s">
        <v>295</v>
      </c>
      <c r="N241" s="6" t="s">
        <v>19</v>
      </c>
      <c r="O241" s="6"/>
      <c r="P241" s="6"/>
      <c r="Q241" s="6"/>
      <c r="R241" s="11"/>
      <c r="S241" s="11"/>
      <c r="T241" s="20"/>
      <c r="U241" s="82"/>
      <c r="V241" s="20"/>
      <c r="W241" s="78"/>
      <c r="X241" s="62"/>
      <c r="Y241" s="6" t="s">
        <v>28</v>
      </c>
      <c r="Z241" s="28">
        <v>39</v>
      </c>
      <c r="AA241" s="24"/>
      <c r="AB241" s="24"/>
      <c r="AE241" s="74" t="b">
        <f>IF(AND(O241=DATA!$D$40),DATA!$D$41,IF(AND(O241=DATA!$C$40),DATA!$C$41))</f>
        <v>0</v>
      </c>
      <c r="AF241" s="74" t="b">
        <f>IF(AND(P241=DATA!$D$40),DATA!$D$42,IF(AND(P241=DATA!$C$40),DATA!$C$42))</f>
        <v>0</v>
      </c>
      <c r="AG241" s="74" t="b">
        <f>IF(AND(Q241=DATA!$D$40),DATA!$D$43,IF(AND(Q241=DATA!$C$40),DATA!$C$43))</f>
        <v>0</v>
      </c>
      <c r="AH241" s="75" t="b">
        <f>IF(AND(R241=DATA!$D$40),DATA!$D$44,IF(AND(R241=DATA!$C$40),DATA!$C$44))</f>
        <v>0</v>
      </c>
      <c r="AI241" s="76">
        <f ca="1">IF(AND(DATEDIF(U241,TODAY(),"D")&lt;365*3),DATA!$D$46,IF(AND(365*3&lt;=DATEDIF(U241,TODAY(),"D"), DATEDIF(U241,TODAY(),"D")&lt;365*5),DATA!$D$47,IF(AND(365*5&lt;=DATEDIF(U241,TODAY(),"D"), DATEDIF(U241,TODAY(),"D")&lt;365*10),DATA!$D$48,IF(AND(365*10&lt;DATEDIF(U241,TODAY(),"D")),DATA!$D$49))))</f>
        <v>0</v>
      </c>
      <c r="AJ241" s="76">
        <f>_xlfn.IFNA(VLOOKUP(W241,DATA!$F$40:$G$85,2,0),10)</f>
        <v>10</v>
      </c>
      <c r="AK241" s="77">
        <f t="shared" ca="1" si="7"/>
        <v>10</v>
      </c>
      <c r="AL241" s="75" t="b">
        <f>IF(AND(S241=DATA!$D$40),DATA!$D$44/8,IF(AND(S241=DATA!$C$40),DATA!$C$44/8))</f>
        <v>0</v>
      </c>
      <c r="AM241" s="75" t="b">
        <f>IF(AND(T241=DATA!$D$40),DATA!$D$44/8,IF(AND(T241=DATA!$C$40),DATA!$C$44/8))</f>
        <v>0</v>
      </c>
      <c r="AN241" s="77">
        <f t="shared" ca="1" si="6"/>
        <v>10</v>
      </c>
      <c r="AO241" s="78" t="str">
        <f ca="1">IF(AND(AN241&gt;=DATA!$C$55),"A",IF(AND(DATA!$C$55&gt;AN241,AN241&gt;=DATA!$C$56),"B",IF(AND(DATA!$C$56&gt;AN241,AN241&gt;=DATA!$C$57),"C",IF(AND(AN241&lt;DATA!$C$57),"D"))))</f>
        <v>D</v>
      </c>
    </row>
    <row r="242" spans="1:41" x14ac:dyDescent="0.15">
      <c r="A242" s="20" t="s">
        <v>565</v>
      </c>
      <c r="B242" s="4" t="s">
        <v>472</v>
      </c>
      <c r="C242" s="18" t="s">
        <v>483</v>
      </c>
      <c r="D242" s="18" t="s">
        <v>474</v>
      </c>
      <c r="E242" s="18"/>
      <c r="F242" s="18"/>
      <c r="G242" s="18"/>
      <c r="H242" s="20" t="s">
        <v>300</v>
      </c>
      <c r="I242" s="20"/>
      <c r="J242" s="20"/>
      <c r="K242" s="20" t="s">
        <v>303</v>
      </c>
      <c r="L242" s="20" t="s">
        <v>476</v>
      </c>
      <c r="M242" s="18" t="s">
        <v>295</v>
      </c>
      <c r="N242" s="6" t="s">
        <v>19</v>
      </c>
      <c r="O242" s="6"/>
      <c r="P242" s="6"/>
      <c r="Q242" s="6"/>
      <c r="R242" s="11"/>
      <c r="S242" s="11"/>
      <c r="T242" s="20"/>
      <c r="U242" s="82"/>
      <c r="V242" s="20"/>
      <c r="W242" s="78"/>
      <c r="X242" s="62"/>
      <c r="Y242" s="6" t="s">
        <v>28</v>
      </c>
      <c r="Z242" s="28">
        <v>4</v>
      </c>
      <c r="AA242" s="24"/>
      <c r="AB242" s="24"/>
      <c r="AE242" s="74" t="b">
        <f>IF(AND(O242=DATA!$D$40),DATA!$D$41,IF(AND(O242=DATA!$C$40),DATA!$C$41))</f>
        <v>0</v>
      </c>
      <c r="AF242" s="74" t="b">
        <f>IF(AND(P242=DATA!$D$40),DATA!$D$42,IF(AND(P242=DATA!$C$40),DATA!$C$42))</f>
        <v>0</v>
      </c>
      <c r="AG242" s="74" t="b">
        <f>IF(AND(Q242=DATA!$D$40),DATA!$D$43,IF(AND(Q242=DATA!$C$40),DATA!$C$43))</f>
        <v>0</v>
      </c>
      <c r="AH242" s="75" t="b">
        <f>IF(AND(R242=DATA!$D$40),DATA!$D$44,IF(AND(R242=DATA!$C$40),DATA!$C$44))</f>
        <v>0</v>
      </c>
      <c r="AI242" s="76">
        <f ca="1">IF(AND(DATEDIF(U242,TODAY(),"D")&lt;365*3),DATA!$D$46,IF(AND(365*3&lt;=DATEDIF(U242,TODAY(),"D"), DATEDIF(U242,TODAY(),"D")&lt;365*5),DATA!$D$47,IF(AND(365*5&lt;=DATEDIF(U242,TODAY(),"D"), DATEDIF(U242,TODAY(),"D")&lt;365*10),DATA!$D$48,IF(AND(365*10&lt;DATEDIF(U242,TODAY(),"D")),DATA!$D$49))))</f>
        <v>0</v>
      </c>
      <c r="AJ242" s="76">
        <f>_xlfn.IFNA(VLOOKUP(W242,DATA!$F$40:$G$85,2,0),10)</f>
        <v>10</v>
      </c>
      <c r="AK242" s="77">
        <f t="shared" ca="1" si="7"/>
        <v>10</v>
      </c>
      <c r="AL242" s="75" t="b">
        <f>IF(AND(S242=DATA!$D$40),DATA!$D$44/8,IF(AND(S242=DATA!$C$40),DATA!$C$44/8))</f>
        <v>0</v>
      </c>
      <c r="AM242" s="75" t="b">
        <f>IF(AND(T242=DATA!$D$40),DATA!$D$44/8,IF(AND(T242=DATA!$C$40),DATA!$C$44/8))</f>
        <v>0</v>
      </c>
      <c r="AN242" s="77">
        <f t="shared" ca="1" si="6"/>
        <v>10</v>
      </c>
      <c r="AO242" s="78" t="str">
        <f ca="1">IF(AND(AN242&gt;=DATA!$C$55),"A",IF(AND(DATA!$C$55&gt;AN242,AN242&gt;=DATA!$C$56),"B",IF(AND(DATA!$C$56&gt;AN242,AN242&gt;=DATA!$C$57),"C",IF(AND(AN242&lt;DATA!$C$57),"D"))))</f>
        <v>D</v>
      </c>
    </row>
    <row r="243" spans="1:41" x14ac:dyDescent="0.15">
      <c r="A243" s="20" t="s">
        <v>565</v>
      </c>
      <c r="B243" s="4" t="s">
        <v>472</v>
      </c>
      <c r="C243" s="18" t="s">
        <v>483</v>
      </c>
      <c r="D243" s="18" t="s">
        <v>474</v>
      </c>
      <c r="E243" s="18"/>
      <c r="F243" s="18"/>
      <c r="G243" s="18"/>
      <c r="H243" s="20" t="s">
        <v>300</v>
      </c>
      <c r="I243" s="20"/>
      <c r="J243" s="20"/>
      <c r="K243" s="20" t="s">
        <v>290</v>
      </c>
      <c r="L243" s="20" t="s">
        <v>476</v>
      </c>
      <c r="M243" s="18" t="s">
        <v>295</v>
      </c>
      <c r="N243" s="6" t="s">
        <v>19</v>
      </c>
      <c r="O243" s="6"/>
      <c r="P243" s="6"/>
      <c r="Q243" s="6"/>
      <c r="R243" s="11"/>
      <c r="S243" s="11"/>
      <c r="T243" s="20"/>
      <c r="U243" s="82"/>
      <c r="V243" s="20"/>
      <c r="W243" s="78"/>
      <c r="X243" s="62"/>
      <c r="Y243" s="6" t="s">
        <v>28</v>
      </c>
      <c r="Z243" s="28">
        <v>2</v>
      </c>
      <c r="AA243" s="24"/>
      <c r="AB243" s="24"/>
      <c r="AE243" s="74" t="b">
        <f>IF(AND(O243=DATA!$D$40),DATA!$D$41,IF(AND(O243=DATA!$C$40),DATA!$C$41))</f>
        <v>0</v>
      </c>
      <c r="AF243" s="74" t="b">
        <f>IF(AND(P243=DATA!$D$40),DATA!$D$42,IF(AND(P243=DATA!$C$40),DATA!$C$42))</f>
        <v>0</v>
      </c>
      <c r="AG243" s="74" t="b">
        <f>IF(AND(Q243=DATA!$D$40),DATA!$D$43,IF(AND(Q243=DATA!$C$40),DATA!$C$43))</f>
        <v>0</v>
      </c>
      <c r="AH243" s="75" t="b">
        <f>IF(AND(R243=DATA!$D$40),DATA!$D$44,IF(AND(R243=DATA!$C$40),DATA!$C$44))</f>
        <v>0</v>
      </c>
      <c r="AI243" s="76">
        <f ca="1">IF(AND(DATEDIF(U243,TODAY(),"D")&lt;365*3),DATA!$D$46,IF(AND(365*3&lt;=DATEDIF(U243,TODAY(),"D"), DATEDIF(U243,TODAY(),"D")&lt;365*5),DATA!$D$47,IF(AND(365*5&lt;=DATEDIF(U243,TODAY(),"D"), DATEDIF(U243,TODAY(),"D")&lt;365*10),DATA!$D$48,IF(AND(365*10&lt;DATEDIF(U243,TODAY(),"D")),DATA!$D$49))))</f>
        <v>0</v>
      </c>
      <c r="AJ243" s="76">
        <f>_xlfn.IFNA(VLOOKUP(W243,DATA!$F$40:$G$85,2,0),10)</f>
        <v>10</v>
      </c>
      <c r="AK243" s="77">
        <f t="shared" ca="1" si="7"/>
        <v>10</v>
      </c>
      <c r="AL243" s="75" t="b">
        <f>IF(AND(S243=DATA!$D$40),DATA!$D$44/8,IF(AND(S243=DATA!$C$40),DATA!$C$44/8))</f>
        <v>0</v>
      </c>
      <c r="AM243" s="75" t="b">
        <f>IF(AND(T243=DATA!$D$40),DATA!$D$44/8,IF(AND(T243=DATA!$C$40),DATA!$C$44/8))</f>
        <v>0</v>
      </c>
      <c r="AN243" s="77">
        <f t="shared" ca="1" si="6"/>
        <v>10</v>
      </c>
      <c r="AO243" s="78" t="str">
        <f ca="1">IF(AND(AN243&gt;=DATA!$C$55),"A",IF(AND(DATA!$C$55&gt;AN243,AN243&gt;=DATA!$C$56),"B",IF(AND(DATA!$C$56&gt;AN243,AN243&gt;=DATA!$C$57),"C",IF(AND(AN243&lt;DATA!$C$57),"D"))))</f>
        <v>D</v>
      </c>
    </row>
    <row r="244" spans="1:41" x14ac:dyDescent="0.15">
      <c r="A244" s="20" t="s">
        <v>565</v>
      </c>
      <c r="B244" s="4" t="s">
        <v>472</v>
      </c>
      <c r="C244" s="5" t="s">
        <v>483</v>
      </c>
      <c r="D244" s="18" t="s">
        <v>474</v>
      </c>
      <c r="E244" s="18"/>
      <c r="F244" s="18"/>
      <c r="G244" s="18"/>
      <c r="H244" s="6" t="s">
        <v>300</v>
      </c>
      <c r="I244" s="6"/>
      <c r="J244" s="6"/>
      <c r="K244" s="6" t="s">
        <v>301</v>
      </c>
      <c r="L244" s="6" t="s">
        <v>476</v>
      </c>
      <c r="M244" s="5" t="s">
        <v>288</v>
      </c>
      <c r="N244" s="6" t="s">
        <v>19</v>
      </c>
      <c r="O244" s="6"/>
      <c r="P244" s="6"/>
      <c r="Q244" s="6"/>
      <c r="R244" s="11"/>
      <c r="S244" s="11"/>
      <c r="T244" s="20"/>
      <c r="U244" s="82"/>
      <c r="V244" s="20"/>
      <c r="W244" s="78"/>
      <c r="X244" s="62"/>
      <c r="Y244" s="6" t="s">
        <v>28</v>
      </c>
      <c r="Z244" s="16">
        <v>2</v>
      </c>
      <c r="AA244" s="24"/>
      <c r="AB244" s="24"/>
      <c r="AE244" s="74" t="b">
        <f>IF(AND(O244=DATA!$D$40),DATA!$D$41,IF(AND(O244=DATA!$C$40),DATA!$C$41))</f>
        <v>0</v>
      </c>
      <c r="AF244" s="74" t="b">
        <f>IF(AND(P244=DATA!$D$40),DATA!$D$42,IF(AND(P244=DATA!$C$40),DATA!$C$42))</f>
        <v>0</v>
      </c>
      <c r="AG244" s="74" t="b">
        <f>IF(AND(Q244=DATA!$D$40),DATA!$D$43,IF(AND(Q244=DATA!$C$40),DATA!$C$43))</f>
        <v>0</v>
      </c>
      <c r="AH244" s="75" t="b">
        <f>IF(AND(R244=DATA!$D$40),DATA!$D$44,IF(AND(R244=DATA!$C$40),DATA!$C$44))</f>
        <v>0</v>
      </c>
      <c r="AI244" s="76">
        <f ca="1">IF(AND(DATEDIF(U244,TODAY(),"D")&lt;365*3),DATA!$D$46,IF(AND(365*3&lt;=DATEDIF(U244,TODAY(),"D"), DATEDIF(U244,TODAY(),"D")&lt;365*5),DATA!$D$47,IF(AND(365*5&lt;=DATEDIF(U244,TODAY(),"D"), DATEDIF(U244,TODAY(),"D")&lt;365*10),DATA!$D$48,IF(AND(365*10&lt;DATEDIF(U244,TODAY(),"D")),DATA!$D$49))))</f>
        <v>0</v>
      </c>
      <c r="AJ244" s="76">
        <f>_xlfn.IFNA(VLOOKUP(W244,DATA!$F$40:$G$85,2,0),10)</f>
        <v>10</v>
      </c>
      <c r="AK244" s="77">
        <f t="shared" ca="1" si="7"/>
        <v>10</v>
      </c>
      <c r="AL244" s="75" t="b">
        <f>IF(AND(S244=DATA!$D$40),DATA!$D$44/8,IF(AND(S244=DATA!$C$40),DATA!$C$44/8))</f>
        <v>0</v>
      </c>
      <c r="AM244" s="75" t="b">
        <f>IF(AND(T244=DATA!$D$40),DATA!$D$44/8,IF(AND(T244=DATA!$C$40),DATA!$C$44/8))</f>
        <v>0</v>
      </c>
      <c r="AN244" s="77">
        <f t="shared" ca="1" si="6"/>
        <v>10</v>
      </c>
      <c r="AO244" s="78" t="str">
        <f ca="1">IF(AND(AN244&gt;=DATA!$C$55),"A",IF(AND(DATA!$C$55&gt;AN244,AN244&gt;=DATA!$C$56),"B",IF(AND(DATA!$C$56&gt;AN244,AN244&gt;=DATA!$C$57),"C",IF(AND(AN244&lt;DATA!$C$57),"D"))))</f>
        <v>D</v>
      </c>
    </row>
    <row r="245" spans="1:41" x14ac:dyDescent="0.15">
      <c r="A245" s="20" t="s">
        <v>565</v>
      </c>
      <c r="B245" s="4" t="s">
        <v>472</v>
      </c>
      <c r="C245" s="5" t="s">
        <v>483</v>
      </c>
      <c r="D245" s="18" t="s">
        <v>474</v>
      </c>
      <c r="E245" s="18"/>
      <c r="F245" s="18"/>
      <c r="G245" s="18"/>
      <c r="H245" s="6" t="s">
        <v>300</v>
      </c>
      <c r="I245" s="6"/>
      <c r="J245" s="6"/>
      <c r="K245" s="6" t="s">
        <v>301</v>
      </c>
      <c r="L245" s="6" t="s">
        <v>476</v>
      </c>
      <c r="M245" s="5" t="s">
        <v>288</v>
      </c>
      <c r="N245" s="6" t="s">
        <v>19</v>
      </c>
      <c r="O245" s="6"/>
      <c r="P245" s="6"/>
      <c r="Q245" s="6"/>
      <c r="R245" s="11"/>
      <c r="S245" s="11"/>
      <c r="T245" s="20"/>
      <c r="U245" s="82"/>
      <c r="V245" s="20"/>
      <c r="W245" s="78"/>
      <c r="X245" s="62"/>
      <c r="Y245" s="6" t="s">
        <v>28</v>
      </c>
      <c r="Z245" s="16">
        <v>2</v>
      </c>
      <c r="AA245" s="24"/>
      <c r="AB245" s="24"/>
      <c r="AE245" s="74" t="b">
        <f>IF(AND(O245=DATA!$D$40),DATA!$D$41,IF(AND(O245=DATA!$C$40),DATA!$C$41))</f>
        <v>0</v>
      </c>
      <c r="AF245" s="74" t="b">
        <f>IF(AND(P245=DATA!$D$40),DATA!$D$42,IF(AND(P245=DATA!$C$40),DATA!$C$42))</f>
        <v>0</v>
      </c>
      <c r="AG245" s="74" t="b">
        <f>IF(AND(Q245=DATA!$D$40),DATA!$D$43,IF(AND(Q245=DATA!$C$40),DATA!$C$43))</f>
        <v>0</v>
      </c>
      <c r="AH245" s="75" t="b">
        <f>IF(AND(R245=DATA!$D$40),DATA!$D$44,IF(AND(R245=DATA!$C$40),DATA!$C$44))</f>
        <v>0</v>
      </c>
      <c r="AI245" s="76">
        <f ca="1">IF(AND(DATEDIF(U245,TODAY(),"D")&lt;365*3),DATA!$D$46,IF(AND(365*3&lt;=DATEDIF(U245,TODAY(),"D"), DATEDIF(U245,TODAY(),"D")&lt;365*5),DATA!$D$47,IF(AND(365*5&lt;=DATEDIF(U245,TODAY(),"D"), DATEDIF(U245,TODAY(),"D")&lt;365*10),DATA!$D$48,IF(AND(365*10&lt;DATEDIF(U245,TODAY(),"D")),DATA!$D$49))))</f>
        <v>0</v>
      </c>
      <c r="AJ245" s="76">
        <f>_xlfn.IFNA(VLOOKUP(W245,DATA!$F$40:$G$85,2,0),10)</f>
        <v>10</v>
      </c>
      <c r="AK245" s="77">
        <f t="shared" ca="1" si="7"/>
        <v>10</v>
      </c>
      <c r="AL245" s="75" t="b">
        <f>IF(AND(S245=DATA!$D$40),DATA!$D$44/8,IF(AND(S245=DATA!$C$40),DATA!$C$44/8))</f>
        <v>0</v>
      </c>
      <c r="AM245" s="75" t="b">
        <f>IF(AND(T245=DATA!$D$40),DATA!$D$44/8,IF(AND(T245=DATA!$C$40),DATA!$C$44/8))</f>
        <v>0</v>
      </c>
      <c r="AN245" s="77">
        <f t="shared" ca="1" si="6"/>
        <v>10</v>
      </c>
      <c r="AO245" s="78" t="str">
        <f ca="1">IF(AND(AN245&gt;=DATA!$C$55),"A",IF(AND(DATA!$C$55&gt;AN245,AN245&gt;=DATA!$C$56),"B",IF(AND(DATA!$C$56&gt;AN245,AN245&gt;=DATA!$C$57),"C",IF(AND(AN245&lt;DATA!$C$57),"D"))))</f>
        <v>D</v>
      </c>
    </row>
    <row r="246" spans="1:41" x14ac:dyDescent="0.15">
      <c r="A246" s="20" t="s">
        <v>565</v>
      </c>
      <c r="B246" s="4" t="s">
        <v>472</v>
      </c>
      <c r="C246" s="18" t="s">
        <v>483</v>
      </c>
      <c r="D246" s="18" t="s">
        <v>474</v>
      </c>
      <c r="E246" s="18"/>
      <c r="F246" s="18"/>
      <c r="G246" s="18"/>
      <c r="H246" s="20" t="s">
        <v>300</v>
      </c>
      <c r="I246" s="20"/>
      <c r="J246" s="20"/>
      <c r="K246" s="20" t="s">
        <v>301</v>
      </c>
      <c r="L246" s="20" t="s">
        <v>476</v>
      </c>
      <c r="M246" s="18" t="s">
        <v>299</v>
      </c>
      <c r="N246" s="6" t="s">
        <v>19</v>
      </c>
      <c r="O246" s="6"/>
      <c r="P246" s="6"/>
      <c r="Q246" s="6"/>
      <c r="R246" s="11"/>
      <c r="S246" s="11"/>
      <c r="T246" s="20"/>
      <c r="U246" s="82"/>
      <c r="V246" s="20"/>
      <c r="W246" s="78"/>
      <c r="X246" s="62"/>
      <c r="Y246" s="6" t="s">
        <v>28</v>
      </c>
      <c r="Z246" s="28">
        <v>8</v>
      </c>
      <c r="AA246" s="24"/>
      <c r="AB246" s="24"/>
      <c r="AE246" s="74" t="b">
        <f>IF(AND(O246=DATA!$D$40),DATA!$D$41,IF(AND(O246=DATA!$C$40),DATA!$C$41))</f>
        <v>0</v>
      </c>
      <c r="AF246" s="74" t="b">
        <f>IF(AND(P246=DATA!$D$40),DATA!$D$42,IF(AND(P246=DATA!$C$40),DATA!$C$42))</f>
        <v>0</v>
      </c>
      <c r="AG246" s="74" t="b">
        <f>IF(AND(Q246=DATA!$D$40),DATA!$D$43,IF(AND(Q246=DATA!$C$40),DATA!$C$43))</f>
        <v>0</v>
      </c>
      <c r="AH246" s="75" t="b">
        <f>IF(AND(R246=DATA!$D$40),DATA!$D$44,IF(AND(R246=DATA!$C$40),DATA!$C$44))</f>
        <v>0</v>
      </c>
      <c r="AI246" s="76">
        <f ca="1">IF(AND(DATEDIF(U246,TODAY(),"D")&lt;365*3),DATA!$D$46,IF(AND(365*3&lt;=DATEDIF(U246,TODAY(),"D"), DATEDIF(U246,TODAY(),"D")&lt;365*5),DATA!$D$47,IF(AND(365*5&lt;=DATEDIF(U246,TODAY(),"D"), DATEDIF(U246,TODAY(),"D")&lt;365*10),DATA!$D$48,IF(AND(365*10&lt;DATEDIF(U246,TODAY(),"D")),DATA!$D$49))))</f>
        <v>0</v>
      </c>
      <c r="AJ246" s="76">
        <f>_xlfn.IFNA(VLOOKUP(W246,DATA!$F$40:$G$85,2,0),10)</f>
        <v>10</v>
      </c>
      <c r="AK246" s="77">
        <f t="shared" ca="1" si="7"/>
        <v>10</v>
      </c>
      <c r="AL246" s="75" t="b">
        <f>IF(AND(S246=DATA!$D$40),DATA!$D$44/8,IF(AND(S246=DATA!$C$40),DATA!$C$44/8))</f>
        <v>0</v>
      </c>
      <c r="AM246" s="75" t="b">
        <f>IF(AND(T246=DATA!$D$40),DATA!$D$44/8,IF(AND(T246=DATA!$C$40),DATA!$C$44/8))</f>
        <v>0</v>
      </c>
      <c r="AN246" s="77">
        <f t="shared" ca="1" si="6"/>
        <v>10</v>
      </c>
      <c r="AO246" s="78" t="str">
        <f ca="1">IF(AND(AN246&gt;=DATA!$C$55),"A",IF(AND(DATA!$C$55&gt;AN246,AN246&gt;=DATA!$C$56),"B",IF(AND(DATA!$C$56&gt;AN246,AN246&gt;=DATA!$C$57),"C",IF(AND(AN246&lt;DATA!$C$57),"D"))))</f>
        <v>D</v>
      </c>
    </row>
    <row r="247" spans="1:41" x14ac:dyDescent="0.15">
      <c r="A247" s="20" t="s">
        <v>565</v>
      </c>
      <c r="B247" s="4" t="s">
        <v>472</v>
      </c>
      <c r="C247" s="18" t="s">
        <v>483</v>
      </c>
      <c r="D247" s="18" t="s">
        <v>474</v>
      </c>
      <c r="E247" s="18"/>
      <c r="F247" s="18"/>
      <c r="G247" s="18"/>
      <c r="H247" s="20" t="s">
        <v>300</v>
      </c>
      <c r="I247" s="20"/>
      <c r="J247" s="20"/>
      <c r="K247" s="20" t="s">
        <v>301</v>
      </c>
      <c r="L247" s="20" t="s">
        <v>476</v>
      </c>
      <c r="M247" s="18" t="s">
        <v>295</v>
      </c>
      <c r="N247" s="6" t="s">
        <v>19</v>
      </c>
      <c r="O247" s="6"/>
      <c r="P247" s="6"/>
      <c r="Q247" s="6"/>
      <c r="R247" s="11"/>
      <c r="S247" s="11"/>
      <c r="T247" s="20"/>
      <c r="U247" s="82"/>
      <c r="V247" s="20"/>
      <c r="W247" s="78"/>
      <c r="X247" s="62"/>
      <c r="Y247" s="6" t="s">
        <v>28</v>
      </c>
      <c r="Z247" s="28">
        <v>12</v>
      </c>
      <c r="AA247" s="24"/>
      <c r="AB247" s="24"/>
      <c r="AE247" s="74" t="b">
        <f>IF(AND(O247=DATA!$D$40),DATA!$D$41,IF(AND(O247=DATA!$C$40),DATA!$C$41))</f>
        <v>0</v>
      </c>
      <c r="AF247" s="74" t="b">
        <f>IF(AND(P247=DATA!$D$40),DATA!$D$42,IF(AND(P247=DATA!$C$40),DATA!$C$42))</f>
        <v>0</v>
      </c>
      <c r="AG247" s="74" t="b">
        <f>IF(AND(Q247=DATA!$D$40),DATA!$D$43,IF(AND(Q247=DATA!$C$40),DATA!$C$43))</f>
        <v>0</v>
      </c>
      <c r="AH247" s="75" t="b">
        <f>IF(AND(R247=DATA!$D$40),DATA!$D$44,IF(AND(R247=DATA!$C$40),DATA!$C$44))</f>
        <v>0</v>
      </c>
      <c r="AI247" s="76">
        <f ca="1">IF(AND(DATEDIF(U247,TODAY(),"D")&lt;365*3),DATA!$D$46,IF(AND(365*3&lt;=DATEDIF(U247,TODAY(),"D"), DATEDIF(U247,TODAY(),"D")&lt;365*5),DATA!$D$47,IF(AND(365*5&lt;=DATEDIF(U247,TODAY(),"D"), DATEDIF(U247,TODAY(),"D")&lt;365*10),DATA!$D$48,IF(AND(365*10&lt;DATEDIF(U247,TODAY(),"D")),DATA!$D$49))))</f>
        <v>0</v>
      </c>
      <c r="AJ247" s="76">
        <f>_xlfn.IFNA(VLOOKUP(W247,DATA!$F$40:$G$85,2,0),10)</f>
        <v>10</v>
      </c>
      <c r="AK247" s="77">
        <f t="shared" ca="1" si="7"/>
        <v>10</v>
      </c>
      <c r="AL247" s="75" t="b">
        <f>IF(AND(S247=DATA!$D$40),DATA!$D$44/8,IF(AND(S247=DATA!$C$40),DATA!$C$44/8))</f>
        <v>0</v>
      </c>
      <c r="AM247" s="75" t="b">
        <f>IF(AND(T247=DATA!$D$40),DATA!$D$44/8,IF(AND(T247=DATA!$C$40),DATA!$C$44/8))</f>
        <v>0</v>
      </c>
      <c r="AN247" s="77">
        <f t="shared" ca="1" si="6"/>
        <v>10</v>
      </c>
      <c r="AO247" s="78" t="str">
        <f ca="1">IF(AND(AN247&gt;=DATA!$C$55),"A",IF(AND(DATA!$C$55&gt;AN247,AN247&gt;=DATA!$C$56),"B",IF(AND(DATA!$C$56&gt;AN247,AN247&gt;=DATA!$C$57),"C",IF(AND(AN247&lt;DATA!$C$57),"D"))))</f>
        <v>D</v>
      </c>
    </row>
    <row r="248" spans="1:41" x14ac:dyDescent="0.15">
      <c r="A248" s="20" t="s">
        <v>565</v>
      </c>
      <c r="B248" s="4" t="s">
        <v>472</v>
      </c>
      <c r="C248" s="18" t="s">
        <v>483</v>
      </c>
      <c r="D248" s="18" t="s">
        <v>474</v>
      </c>
      <c r="E248" s="18"/>
      <c r="F248" s="18"/>
      <c r="G248" s="18"/>
      <c r="H248" s="20" t="s">
        <v>300</v>
      </c>
      <c r="I248" s="20"/>
      <c r="J248" s="20"/>
      <c r="K248" s="20" t="s">
        <v>301</v>
      </c>
      <c r="L248" s="20" t="s">
        <v>476</v>
      </c>
      <c r="M248" s="18" t="s">
        <v>295</v>
      </c>
      <c r="N248" s="6" t="s">
        <v>19</v>
      </c>
      <c r="O248" s="6"/>
      <c r="P248" s="6"/>
      <c r="Q248" s="6"/>
      <c r="R248" s="11"/>
      <c r="S248" s="11"/>
      <c r="T248" s="20"/>
      <c r="U248" s="82"/>
      <c r="V248" s="20"/>
      <c r="W248" s="78"/>
      <c r="X248" s="62"/>
      <c r="Y248" s="6" t="s">
        <v>28</v>
      </c>
      <c r="Z248" s="28">
        <v>118</v>
      </c>
      <c r="AA248" s="24"/>
      <c r="AB248" s="24"/>
      <c r="AE248" s="74" t="b">
        <f>IF(AND(O248=DATA!$D$40),DATA!$D$41,IF(AND(O248=DATA!$C$40),DATA!$C$41))</f>
        <v>0</v>
      </c>
      <c r="AF248" s="74" t="b">
        <f>IF(AND(P248=DATA!$D$40),DATA!$D$42,IF(AND(P248=DATA!$C$40),DATA!$C$42))</f>
        <v>0</v>
      </c>
      <c r="AG248" s="74" t="b">
        <f>IF(AND(Q248=DATA!$D$40),DATA!$D$43,IF(AND(Q248=DATA!$C$40),DATA!$C$43))</f>
        <v>0</v>
      </c>
      <c r="AH248" s="75" t="b">
        <f>IF(AND(R248=DATA!$D$40),DATA!$D$44,IF(AND(R248=DATA!$C$40),DATA!$C$44))</f>
        <v>0</v>
      </c>
      <c r="AI248" s="76">
        <f ca="1">IF(AND(DATEDIF(U248,TODAY(),"D")&lt;365*3),DATA!$D$46,IF(AND(365*3&lt;=DATEDIF(U248,TODAY(),"D"), DATEDIF(U248,TODAY(),"D")&lt;365*5),DATA!$D$47,IF(AND(365*5&lt;=DATEDIF(U248,TODAY(),"D"), DATEDIF(U248,TODAY(),"D")&lt;365*10),DATA!$D$48,IF(AND(365*10&lt;DATEDIF(U248,TODAY(),"D")),DATA!$D$49))))</f>
        <v>0</v>
      </c>
      <c r="AJ248" s="76">
        <f>_xlfn.IFNA(VLOOKUP(W248,DATA!$F$40:$G$85,2,0),10)</f>
        <v>10</v>
      </c>
      <c r="AK248" s="77">
        <f t="shared" ca="1" si="7"/>
        <v>10</v>
      </c>
      <c r="AL248" s="75" t="b">
        <f>IF(AND(S248=DATA!$D$40),DATA!$D$44/8,IF(AND(S248=DATA!$C$40),DATA!$C$44/8))</f>
        <v>0</v>
      </c>
      <c r="AM248" s="75" t="b">
        <f>IF(AND(T248=DATA!$D$40),DATA!$D$44/8,IF(AND(T248=DATA!$C$40),DATA!$C$44/8))</f>
        <v>0</v>
      </c>
      <c r="AN248" s="77">
        <f t="shared" ca="1" si="6"/>
        <v>10</v>
      </c>
      <c r="AO248" s="78" t="str">
        <f ca="1">IF(AND(AN248&gt;=DATA!$C$55),"A",IF(AND(DATA!$C$55&gt;AN248,AN248&gt;=DATA!$C$56),"B",IF(AND(DATA!$C$56&gt;AN248,AN248&gt;=DATA!$C$57),"C",IF(AND(AN248&lt;DATA!$C$57),"D"))))</f>
        <v>D</v>
      </c>
    </row>
    <row r="249" spans="1:41" x14ac:dyDescent="0.15">
      <c r="A249" s="20" t="s">
        <v>565</v>
      </c>
      <c r="B249" s="4" t="s">
        <v>472</v>
      </c>
      <c r="C249" s="18" t="s">
        <v>483</v>
      </c>
      <c r="D249" s="18" t="s">
        <v>474</v>
      </c>
      <c r="E249" s="18"/>
      <c r="F249" s="18"/>
      <c r="G249" s="18"/>
      <c r="H249" s="20" t="s">
        <v>300</v>
      </c>
      <c r="I249" s="20"/>
      <c r="J249" s="20"/>
      <c r="K249" s="20" t="s">
        <v>297</v>
      </c>
      <c r="L249" s="20" t="s">
        <v>476</v>
      </c>
      <c r="M249" s="18" t="s">
        <v>299</v>
      </c>
      <c r="N249" s="6" t="s">
        <v>19</v>
      </c>
      <c r="O249" s="6"/>
      <c r="P249" s="6"/>
      <c r="Q249" s="6"/>
      <c r="R249" s="11"/>
      <c r="S249" s="11"/>
      <c r="T249" s="20"/>
      <c r="U249" s="82"/>
      <c r="V249" s="20"/>
      <c r="W249" s="78"/>
      <c r="X249" s="62"/>
      <c r="Y249" s="6" t="s">
        <v>28</v>
      </c>
      <c r="Z249" s="28">
        <v>1</v>
      </c>
      <c r="AA249" s="24"/>
      <c r="AB249" s="24"/>
      <c r="AE249" s="74" t="b">
        <f>IF(AND(O249=DATA!$D$40),DATA!$D$41,IF(AND(O249=DATA!$C$40),DATA!$C$41))</f>
        <v>0</v>
      </c>
      <c r="AF249" s="74" t="b">
        <f>IF(AND(P249=DATA!$D$40),DATA!$D$42,IF(AND(P249=DATA!$C$40),DATA!$C$42))</f>
        <v>0</v>
      </c>
      <c r="AG249" s="74" t="b">
        <f>IF(AND(Q249=DATA!$D$40),DATA!$D$43,IF(AND(Q249=DATA!$C$40),DATA!$C$43))</f>
        <v>0</v>
      </c>
      <c r="AH249" s="75" t="b">
        <f>IF(AND(R249=DATA!$D$40),DATA!$D$44,IF(AND(R249=DATA!$C$40),DATA!$C$44))</f>
        <v>0</v>
      </c>
      <c r="AI249" s="76">
        <f ca="1">IF(AND(DATEDIF(U249,TODAY(),"D")&lt;365*3),DATA!$D$46,IF(AND(365*3&lt;=DATEDIF(U249,TODAY(),"D"), DATEDIF(U249,TODAY(),"D")&lt;365*5),DATA!$D$47,IF(AND(365*5&lt;=DATEDIF(U249,TODAY(),"D"), DATEDIF(U249,TODAY(),"D")&lt;365*10),DATA!$D$48,IF(AND(365*10&lt;DATEDIF(U249,TODAY(),"D")),DATA!$D$49))))</f>
        <v>0</v>
      </c>
      <c r="AJ249" s="76">
        <f>_xlfn.IFNA(VLOOKUP(W249,DATA!$F$40:$G$85,2,0),10)</f>
        <v>10</v>
      </c>
      <c r="AK249" s="77">
        <f t="shared" ca="1" si="7"/>
        <v>10</v>
      </c>
      <c r="AL249" s="75" t="b">
        <f>IF(AND(S249=DATA!$D$40),DATA!$D$44/8,IF(AND(S249=DATA!$C$40),DATA!$C$44/8))</f>
        <v>0</v>
      </c>
      <c r="AM249" s="75" t="b">
        <f>IF(AND(T249=DATA!$D$40),DATA!$D$44/8,IF(AND(T249=DATA!$C$40),DATA!$C$44/8))</f>
        <v>0</v>
      </c>
      <c r="AN249" s="77">
        <f t="shared" ca="1" si="6"/>
        <v>10</v>
      </c>
      <c r="AO249" s="78" t="str">
        <f ca="1">IF(AND(AN249&gt;=DATA!$C$55),"A",IF(AND(DATA!$C$55&gt;AN249,AN249&gt;=DATA!$C$56),"B",IF(AND(DATA!$C$56&gt;AN249,AN249&gt;=DATA!$C$57),"C",IF(AND(AN249&lt;DATA!$C$57),"D"))))</f>
        <v>D</v>
      </c>
    </row>
    <row r="250" spans="1:41" x14ac:dyDescent="0.15">
      <c r="A250" s="20" t="s">
        <v>565</v>
      </c>
      <c r="B250" s="4" t="s">
        <v>472</v>
      </c>
      <c r="C250" s="18" t="s">
        <v>483</v>
      </c>
      <c r="D250" s="18" t="s">
        <v>474</v>
      </c>
      <c r="E250" s="18"/>
      <c r="F250" s="18"/>
      <c r="G250" s="18"/>
      <c r="H250" s="20" t="s">
        <v>300</v>
      </c>
      <c r="I250" s="20"/>
      <c r="J250" s="20"/>
      <c r="K250" s="20" t="s">
        <v>297</v>
      </c>
      <c r="L250" s="20" t="s">
        <v>476</v>
      </c>
      <c r="M250" s="18" t="s">
        <v>299</v>
      </c>
      <c r="N250" s="6" t="s">
        <v>19</v>
      </c>
      <c r="O250" s="6"/>
      <c r="P250" s="6"/>
      <c r="Q250" s="6"/>
      <c r="R250" s="11"/>
      <c r="S250" s="11"/>
      <c r="T250" s="20"/>
      <c r="U250" s="82"/>
      <c r="V250" s="20"/>
      <c r="W250" s="78"/>
      <c r="X250" s="62"/>
      <c r="Y250" s="6" t="s">
        <v>28</v>
      </c>
      <c r="Z250" s="28">
        <v>4</v>
      </c>
      <c r="AA250" s="24"/>
      <c r="AB250" s="24"/>
      <c r="AE250" s="74" t="b">
        <f>IF(AND(O250=DATA!$D$40),DATA!$D$41,IF(AND(O250=DATA!$C$40),DATA!$C$41))</f>
        <v>0</v>
      </c>
      <c r="AF250" s="74" t="b">
        <f>IF(AND(P250=DATA!$D$40),DATA!$D$42,IF(AND(P250=DATA!$C$40),DATA!$C$42))</f>
        <v>0</v>
      </c>
      <c r="AG250" s="74" t="b">
        <f>IF(AND(Q250=DATA!$D$40),DATA!$D$43,IF(AND(Q250=DATA!$C$40),DATA!$C$43))</f>
        <v>0</v>
      </c>
      <c r="AH250" s="75" t="b">
        <f>IF(AND(R250=DATA!$D$40),DATA!$D$44,IF(AND(R250=DATA!$C$40),DATA!$C$44))</f>
        <v>0</v>
      </c>
      <c r="AI250" s="76">
        <f ca="1">IF(AND(DATEDIF(U250,TODAY(),"D")&lt;365*3),DATA!$D$46,IF(AND(365*3&lt;=DATEDIF(U250,TODAY(),"D"), DATEDIF(U250,TODAY(),"D")&lt;365*5),DATA!$D$47,IF(AND(365*5&lt;=DATEDIF(U250,TODAY(),"D"), DATEDIF(U250,TODAY(),"D")&lt;365*10),DATA!$D$48,IF(AND(365*10&lt;DATEDIF(U250,TODAY(),"D")),DATA!$D$49))))</f>
        <v>0</v>
      </c>
      <c r="AJ250" s="76">
        <f>_xlfn.IFNA(VLOOKUP(W250,DATA!$F$40:$G$85,2,0),10)</f>
        <v>10</v>
      </c>
      <c r="AK250" s="77">
        <f t="shared" ca="1" si="7"/>
        <v>10</v>
      </c>
      <c r="AL250" s="75" t="b">
        <f>IF(AND(S250=DATA!$D$40),DATA!$D$44/8,IF(AND(S250=DATA!$C$40),DATA!$C$44/8))</f>
        <v>0</v>
      </c>
      <c r="AM250" s="75" t="b">
        <f>IF(AND(T250=DATA!$D$40),DATA!$D$44/8,IF(AND(T250=DATA!$C$40),DATA!$C$44/8))</f>
        <v>0</v>
      </c>
      <c r="AN250" s="77">
        <f t="shared" ca="1" si="6"/>
        <v>10</v>
      </c>
      <c r="AO250" s="78" t="str">
        <f ca="1">IF(AND(AN250&gt;=DATA!$C$55),"A",IF(AND(DATA!$C$55&gt;AN250,AN250&gt;=DATA!$C$56),"B",IF(AND(DATA!$C$56&gt;AN250,AN250&gt;=DATA!$C$57),"C",IF(AND(AN250&lt;DATA!$C$57),"D"))))</f>
        <v>D</v>
      </c>
    </row>
    <row r="251" spans="1:41" x14ac:dyDescent="0.15">
      <c r="A251" s="20" t="s">
        <v>565</v>
      </c>
      <c r="B251" s="4" t="s">
        <v>472</v>
      </c>
      <c r="C251" s="18" t="s">
        <v>483</v>
      </c>
      <c r="D251" s="18" t="s">
        <v>474</v>
      </c>
      <c r="E251" s="18"/>
      <c r="F251" s="18"/>
      <c r="G251" s="18"/>
      <c r="H251" s="20" t="s">
        <v>302</v>
      </c>
      <c r="I251" s="20"/>
      <c r="J251" s="20"/>
      <c r="K251" s="20" t="s">
        <v>294</v>
      </c>
      <c r="L251" s="20" t="s">
        <v>476</v>
      </c>
      <c r="M251" s="18" t="s">
        <v>295</v>
      </c>
      <c r="N251" s="6" t="s">
        <v>19</v>
      </c>
      <c r="O251" s="6"/>
      <c r="P251" s="6"/>
      <c r="Q251" s="6"/>
      <c r="R251" s="11"/>
      <c r="S251" s="11"/>
      <c r="T251" s="20"/>
      <c r="U251" s="82"/>
      <c r="V251" s="20"/>
      <c r="W251" s="78"/>
      <c r="X251" s="62"/>
      <c r="Y251" s="6" t="s">
        <v>28</v>
      </c>
      <c r="Z251" s="28">
        <v>10</v>
      </c>
      <c r="AA251" s="24"/>
      <c r="AB251" s="24"/>
      <c r="AE251" s="74" t="b">
        <f>IF(AND(O251=DATA!$D$40),DATA!$D$41,IF(AND(O251=DATA!$C$40),DATA!$C$41))</f>
        <v>0</v>
      </c>
      <c r="AF251" s="74" t="b">
        <f>IF(AND(P251=DATA!$D$40),DATA!$D$42,IF(AND(P251=DATA!$C$40),DATA!$C$42))</f>
        <v>0</v>
      </c>
      <c r="AG251" s="74" t="b">
        <f>IF(AND(Q251=DATA!$D$40),DATA!$D$43,IF(AND(Q251=DATA!$C$40),DATA!$C$43))</f>
        <v>0</v>
      </c>
      <c r="AH251" s="75" t="b">
        <f>IF(AND(R251=DATA!$D$40),DATA!$D$44,IF(AND(R251=DATA!$C$40),DATA!$C$44))</f>
        <v>0</v>
      </c>
      <c r="AI251" s="76">
        <f ca="1">IF(AND(DATEDIF(U251,TODAY(),"D")&lt;365*3),DATA!$D$46,IF(AND(365*3&lt;=DATEDIF(U251,TODAY(),"D"), DATEDIF(U251,TODAY(),"D")&lt;365*5),DATA!$D$47,IF(AND(365*5&lt;=DATEDIF(U251,TODAY(),"D"), DATEDIF(U251,TODAY(),"D")&lt;365*10),DATA!$D$48,IF(AND(365*10&lt;DATEDIF(U251,TODAY(),"D")),DATA!$D$49))))</f>
        <v>0</v>
      </c>
      <c r="AJ251" s="76">
        <f>_xlfn.IFNA(VLOOKUP(W251,DATA!$F$40:$G$85,2,0),10)</f>
        <v>10</v>
      </c>
      <c r="AK251" s="77">
        <f t="shared" ca="1" si="7"/>
        <v>10</v>
      </c>
      <c r="AL251" s="75" t="b">
        <f>IF(AND(S251=DATA!$D$40),DATA!$D$44/8,IF(AND(S251=DATA!$C$40),DATA!$C$44/8))</f>
        <v>0</v>
      </c>
      <c r="AM251" s="75" t="b">
        <f>IF(AND(T251=DATA!$D$40),DATA!$D$44/8,IF(AND(T251=DATA!$C$40),DATA!$C$44/8))</f>
        <v>0</v>
      </c>
      <c r="AN251" s="77">
        <f t="shared" ca="1" si="6"/>
        <v>10</v>
      </c>
      <c r="AO251" s="78" t="str">
        <f ca="1">IF(AND(AN251&gt;=DATA!$C$55),"A",IF(AND(DATA!$C$55&gt;AN251,AN251&gt;=DATA!$C$56),"B",IF(AND(DATA!$C$56&gt;AN251,AN251&gt;=DATA!$C$57),"C",IF(AND(AN251&lt;DATA!$C$57),"D"))))</f>
        <v>D</v>
      </c>
    </row>
    <row r="252" spans="1:41" x14ac:dyDescent="0.15">
      <c r="A252" s="20" t="s">
        <v>565</v>
      </c>
      <c r="B252" s="4" t="s">
        <v>472</v>
      </c>
      <c r="C252" s="18" t="s">
        <v>483</v>
      </c>
      <c r="D252" s="18" t="s">
        <v>474</v>
      </c>
      <c r="E252" s="18"/>
      <c r="F252" s="18"/>
      <c r="G252" s="18"/>
      <c r="H252" s="20" t="s">
        <v>302</v>
      </c>
      <c r="I252" s="20"/>
      <c r="J252" s="20"/>
      <c r="K252" s="20" t="s">
        <v>301</v>
      </c>
      <c r="L252" s="20" t="s">
        <v>476</v>
      </c>
      <c r="M252" s="18" t="s">
        <v>295</v>
      </c>
      <c r="N252" s="6" t="s">
        <v>19</v>
      </c>
      <c r="O252" s="6"/>
      <c r="P252" s="6"/>
      <c r="Q252" s="6"/>
      <c r="R252" s="11"/>
      <c r="S252" s="11"/>
      <c r="T252" s="20"/>
      <c r="U252" s="82"/>
      <c r="V252" s="20"/>
      <c r="W252" s="78"/>
      <c r="X252" s="62"/>
      <c r="Y252" s="6" t="s">
        <v>28</v>
      </c>
      <c r="Z252" s="28">
        <v>3</v>
      </c>
      <c r="AA252" s="24"/>
      <c r="AB252" s="24"/>
      <c r="AE252" s="74" t="b">
        <f>IF(AND(O252=DATA!$D$40),DATA!$D$41,IF(AND(O252=DATA!$C$40),DATA!$C$41))</f>
        <v>0</v>
      </c>
      <c r="AF252" s="74" t="b">
        <f>IF(AND(P252=DATA!$D$40),DATA!$D$42,IF(AND(P252=DATA!$C$40),DATA!$C$42))</f>
        <v>0</v>
      </c>
      <c r="AG252" s="74" t="b">
        <f>IF(AND(Q252=DATA!$D$40),DATA!$D$43,IF(AND(Q252=DATA!$C$40),DATA!$C$43))</f>
        <v>0</v>
      </c>
      <c r="AH252" s="75" t="b">
        <f>IF(AND(R252=DATA!$D$40),DATA!$D$44,IF(AND(R252=DATA!$C$40),DATA!$C$44))</f>
        <v>0</v>
      </c>
      <c r="AI252" s="76">
        <f ca="1">IF(AND(DATEDIF(U252,TODAY(),"D")&lt;365*3),DATA!$D$46,IF(AND(365*3&lt;=DATEDIF(U252,TODAY(),"D"), DATEDIF(U252,TODAY(),"D")&lt;365*5),DATA!$D$47,IF(AND(365*5&lt;=DATEDIF(U252,TODAY(),"D"), DATEDIF(U252,TODAY(),"D")&lt;365*10),DATA!$D$48,IF(AND(365*10&lt;DATEDIF(U252,TODAY(),"D")),DATA!$D$49))))</f>
        <v>0</v>
      </c>
      <c r="AJ252" s="76">
        <f>_xlfn.IFNA(VLOOKUP(W252,DATA!$F$40:$G$85,2,0),10)</f>
        <v>10</v>
      </c>
      <c r="AK252" s="77">
        <f t="shared" ca="1" si="7"/>
        <v>10</v>
      </c>
      <c r="AL252" s="75" t="b">
        <f>IF(AND(S252=DATA!$D$40),DATA!$D$44/8,IF(AND(S252=DATA!$C$40),DATA!$C$44/8))</f>
        <v>0</v>
      </c>
      <c r="AM252" s="75" t="b">
        <f>IF(AND(T252=DATA!$D$40),DATA!$D$44/8,IF(AND(T252=DATA!$C$40),DATA!$C$44/8))</f>
        <v>0</v>
      </c>
      <c r="AN252" s="77">
        <f t="shared" ca="1" si="6"/>
        <v>10</v>
      </c>
      <c r="AO252" s="78" t="str">
        <f ca="1">IF(AND(AN252&gt;=DATA!$C$55),"A",IF(AND(DATA!$C$55&gt;AN252,AN252&gt;=DATA!$C$56),"B",IF(AND(DATA!$C$56&gt;AN252,AN252&gt;=DATA!$C$57),"C",IF(AND(AN252&lt;DATA!$C$57),"D"))))</f>
        <v>D</v>
      </c>
    </row>
    <row r="253" spans="1:41" x14ac:dyDescent="0.15">
      <c r="A253" s="20" t="s">
        <v>565</v>
      </c>
      <c r="B253" s="4" t="s">
        <v>472</v>
      </c>
      <c r="C253" s="18" t="s">
        <v>483</v>
      </c>
      <c r="D253" s="18" t="s">
        <v>474</v>
      </c>
      <c r="E253" s="18"/>
      <c r="F253" s="18"/>
      <c r="G253" s="18"/>
      <c r="H253" s="20" t="s">
        <v>323</v>
      </c>
      <c r="I253" s="20"/>
      <c r="J253" s="20"/>
      <c r="K253" s="20" t="s">
        <v>297</v>
      </c>
      <c r="L253" s="20" t="s">
        <v>476</v>
      </c>
      <c r="M253" s="18" t="s">
        <v>299</v>
      </c>
      <c r="N253" s="6" t="s">
        <v>19</v>
      </c>
      <c r="O253" s="6"/>
      <c r="P253" s="6"/>
      <c r="Q253" s="6"/>
      <c r="R253" s="11"/>
      <c r="S253" s="11"/>
      <c r="T253" s="20"/>
      <c r="U253" s="82"/>
      <c r="V253" s="20"/>
      <c r="W253" s="78"/>
      <c r="X253" s="62"/>
      <c r="Y253" s="6" t="s">
        <v>28</v>
      </c>
      <c r="Z253" s="28">
        <v>12</v>
      </c>
      <c r="AA253" s="24"/>
      <c r="AB253" s="24"/>
      <c r="AE253" s="74" t="b">
        <f>IF(AND(O253=DATA!$D$40),DATA!$D$41,IF(AND(O253=DATA!$C$40),DATA!$C$41))</f>
        <v>0</v>
      </c>
      <c r="AF253" s="74" t="b">
        <f>IF(AND(P253=DATA!$D$40),DATA!$D$42,IF(AND(P253=DATA!$C$40),DATA!$C$42))</f>
        <v>0</v>
      </c>
      <c r="AG253" s="74" t="b">
        <f>IF(AND(Q253=DATA!$D$40),DATA!$D$43,IF(AND(Q253=DATA!$C$40),DATA!$C$43))</f>
        <v>0</v>
      </c>
      <c r="AH253" s="75" t="b">
        <f>IF(AND(R253=DATA!$D$40),DATA!$D$44,IF(AND(R253=DATA!$C$40),DATA!$C$44))</f>
        <v>0</v>
      </c>
      <c r="AI253" s="76">
        <f ca="1">IF(AND(DATEDIF(U253,TODAY(),"D")&lt;365*3),DATA!$D$46,IF(AND(365*3&lt;=DATEDIF(U253,TODAY(),"D"), DATEDIF(U253,TODAY(),"D")&lt;365*5),DATA!$D$47,IF(AND(365*5&lt;=DATEDIF(U253,TODAY(),"D"), DATEDIF(U253,TODAY(),"D")&lt;365*10),DATA!$D$48,IF(AND(365*10&lt;DATEDIF(U253,TODAY(),"D")),DATA!$D$49))))</f>
        <v>0</v>
      </c>
      <c r="AJ253" s="76">
        <f>_xlfn.IFNA(VLOOKUP(W253,DATA!$F$40:$G$85,2,0),10)</f>
        <v>10</v>
      </c>
      <c r="AK253" s="77">
        <f t="shared" ca="1" si="7"/>
        <v>10</v>
      </c>
      <c r="AL253" s="75" t="b">
        <f>IF(AND(S253=DATA!$D$40),DATA!$D$44/8,IF(AND(S253=DATA!$C$40),DATA!$C$44/8))</f>
        <v>0</v>
      </c>
      <c r="AM253" s="75" t="b">
        <f>IF(AND(T253=DATA!$D$40),DATA!$D$44/8,IF(AND(T253=DATA!$C$40),DATA!$C$44/8))</f>
        <v>0</v>
      </c>
      <c r="AN253" s="77">
        <f t="shared" ca="1" si="6"/>
        <v>10</v>
      </c>
      <c r="AO253" s="78" t="str">
        <f ca="1">IF(AND(AN253&gt;=DATA!$C$55),"A",IF(AND(DATA!$C$55&gt;AN253,AN253&gt;=DATA!$C$56),"B",IF(AND(DATA!$C$56&gt;AN253,AN253&gt;=DATA!$C$57),"C",IF(AND(AN253&lt;DATA!$C$57),"D"))))</f>
        <v>D</v>
      </c>
    </row>
    <row r="254" spans="1:41" x14ac:dyDescent="0.15">
      <c r="A254" s="20" t="s">
        <v>564</v>
      </c>
      <c r="B254" s="4" t="s">
        <v>472</v>
      </c>
      <c r="C254" s="18" t="s">
        <v>483</v>
      </c>
      <c r="D254" s="18" t="s">
        <v>474</v>
      </c>
      <c r="E254" s="18"/>
      <c r="F254" s="18"/>
      <c r="G254" s="18"/>
      <c r="H254" s="20" t="s">
        <v>328</v>
      </c>
      <c r="I254" s="20"/>
      <c r="J254" s="20"/>
      <c r="K254" s="20" t="s">
        <v>294</v>
      </c>
      <c r="L254" s="20" t="s">
        <v>452</v>
      </c>
      <c r="M254" s="18" t="s">
        <v>295</v>
      </c>
      <c r="N254" s="6" t="s">
        <v>19</v>
      </c>
      <c r="O254" s="6"/>
      <c r="P254" s="6"/>
      <c r="Q254" s="6"/>
      <c r="R254" s="11"/>
      <c r="S254" s="11"/>
      <c r="T254" s="20"/>
      <c r="U254" s="82"/>
      <c r="V254" s="20"/>
      <c r="W254" s="78"/>
      <c r="X254" s="62"/>
      <c r="Y254" s="6" t="s">
        <v>28</v>
      </c>
      <c r="Z254" s="28">
        <v>6</v>
      </c>
      <c r="AA254" s="24"/>
      <c r="AB254" s="24"/>
      <c r="AE254" s="74" t="b">
        <f>IF(AND(O254=DATA!$D$40),DATA!$D$41,IF(AND(O254=DATA!$C$40),DATA!$C$41))</f>
        <v>0</v>
      </c>
      <c r="AF254" s="74" t="b">
        <f>IF(AND(P254=DATA!$D$40),DATA!$D$42,IF(AND(P254=DATA!$C$40),DATA!$C$42))</f>
        <v>0</v>
      </c>
      <c r="AG254" s="74" t="b">
        <f>IF(AND(Q254=DATA!$D$40),DATA!$D$43,IF(AND(Q254=DATA!$C$40),DATA!$C$43))</f>
        <v>0</v>
      </c>
      <c r="AH254" s="75" t="b">
        <f>IF(AND(R254=DATA!$D$40),DATA!$D$44,IF(AND(R254=DATA!$C$40),DATA!$C$44))</f>
        <v>0</v>
      </c>
      <c r="AI254" s="76">
        <f ca="1">IF(AND(DATEDIF(U254,TODAY(),"D")&lt;365*3),DATA!$D$46,IF(AND(365*3&lt;=DATEDIF(U254,TODAY(),"D"), DATEDIF(U254,TODAY(),"D")&lt;365*5),DATA!$D$47,IF(AND(365*5&lt;=DATEDIF(U254,TODAY(),"D"), DATEDIF(U254,TODAY(),"D")&lt;365*10),DATA!$D$48,IF(AND(365*10&lt;DATEDIF(U254,TODAY(),"D")),DATA!$D$49))))</f>
        <v>0</v>
      </c>
      <c r="AJ254" s="76">
        <f>_xlfn.IFNA(VLOOKUP(W254,DATA!$F$40:$G$85,2,0),10)</f>
        <v>10</v>
      </c>
      <c r="AK254" s="77">
        <f t="shared" ca="1" si="7"/>
        <v>10</v>
      </c>
      <c r="AL254" s="75" t="b">
        <f>IF(AND(S254=DATA!$D$40),DATA!$D$44/8,IF(AND(S254=DATA!$C$40),DATA!$C$44/8))</f>
        <v>0</v>
      </c>
      <c r="AM254" s="75" t="b">
        <f>IF(AND(T254=DATA!$D$40),DATA!$D$44/8,IF(AND(T254=DATA!$C$40),DATA!$C$44/8))</f>
        <v>0</v>
      </c>
      <c r="AN254" s="77">
        <f t="shared" ca="1" si="6"/>
        <v>10</v>
      </c>
      <c r="AO254" s="78" t="str">
        <f ca="1">IF(AND(AN254&gt;=DATA!$C$55),"A",IF(AND(DATA!$C$55&gt;AN254,AN254&gt;=DATA!$C$56),"B",IF(AND(DATA!$C$56&gt;AN254,AN254&gt;=DATA!$C$57),"C",IF(AND(AN254&lt;DATA!$C$57),"D"))))</f>
        <v>D</v>
      </c>
    </row>
    <row r="255" spans="1:41" x14ac:dyDescent="0.15">
      <c r="A255" s="20" t="s">
        <v>565</v>
      </c>
      <c r="B255" s="4" t="s">
        <v>472</v>
      </c>
      <c r="C255" s="18" t="s">
        <v>483</v>
      </c>
      <c r="D255" s="18" t="s">
        <v>474</v>
      </c>
      <c r="E255" s="18"/>
      <c r="F255" s="18"/>
      <c r="G255" s="18"/>
      <c r="H255" s="20" t="s">
        <v>328</v>
      </c>
      <c r="I255" s="20"/>
      <c r="J255" s="20"/>
      <c r="K255" s="20" t="s">
        <v>290</v>
      </c>
      <c r="L255" s="20" t="s">
        <v>476</v>
      </c>
      <c r="M255" s="18" t="s">
        <v>295</v>
      </c>
      <c r="N255" s="6" t="s">
        <v>27</v>
      </c>
      <c r="O255" s="6"/>
      <c r="P255" s="6"/>
      <c r="Q255" s="6"/>
      <c r="R255" s="11"/>
      <c r="S255" s="11"/>
      <c r="T255" s="20"/>
      <c r="U255" s="82"/>
      <c r="V255" s="20"/>
      <c r="W255" s="78"/>
      <c r="X255" s="62"/>
      <c r="Y255" s="6" t="s">
        <v>28</v>
      </c>
      <c r="Z255" s="28">
        <v>2</v>
      </c>
      <c r="AA255" s="24"/>
      <c r="AB255" s="24"/>
      <c r="AE255" s="74" t="b">
        <f>IF(AND(O255=DATA!$D$40),DATA!$D$41,IF(AND(O255=DATA!$C$40),DATA!$C$41))</f>
        <v>0</v>
      </c>
      <c r="AF255" s="74" t="b">
        <f>IF(AND(P255=DATA!$D$40),DATA!$D$42,IF(AND(P255=DATA!$C$40),DATA!$C$42))</f>
        <v>0</v>
      </c>
      <c r="AG255" s="74" t="b">
        <f>IF(AND(Q255=DATA!$D$40),DATA!$D$43,IF(AND(Q255=DATA!$C$40),DATA!$C$43))</f>
        <v>0</v>
      </c>
      <c r="AH255" s="75" t="b">
        <f>IF(AND(R255=DATA!$D$40),DATA!$D$44,IF(AND(R255=DATA!$C$40),DATA!$C$44))</f>
        <v>0</v>
      </c>
      <c r="AI255" s="76">
        <f ca="1">IF(AND(DATEDIF(U255,TODAY(),"D")&lt;365*3),DATA!$D$46,IF(AND(365*3&lt;=DATEDIF(U255,TODAY(),"D"), DATEDIF(U255,TODAY(),"D")&lt;365*5),DATA!$D$47,IF(AND(365*5&lt;=DATEDIF(U255,TODAY(),"D"), DATEDIF(U255,TODAY(),"D")&lt;365*10),DATA!$D$48,IF(AND(365*10&lt;DATEDIF(U255,TODAY(),"D")),DATA!$D$49))))</f>
        <v>0</v>
      </c>
      <c r="AJ255" s="76">
        <f>_xlfn.IFNA(VLOOKUP(W255,DATA!$F$40:$G$85,2,0),10)</f>
        <v>10</v>
      </c>
      <c r="AK255" s="77">
        <f t="shared" ca="1" si="7"/>
        <v>10</v>
      </c>
      <c r="AL255" s="75" t="b">
        <f>IF(AND(S255=DATA!$D$40),DATA!$D$44/8,IF(AND(S255=DATA!$C$40),DATA!$C$44/8))</f>
        <v>0</v>
      </c>
      <c r="AM255" s="75" t="b">
        <f>IF(AND(T255=DATA!$D$40),DATA!$D$44/8,IF(AND(T255=DATA!$C$40),DATA!$C$44/8))</f>
        <v>0</v>
      </c>
      <c r="AN255" s="77">
        <f t="shared" ca="1" si="6"/>
        <v>10</v>
      </c>
      <c r="AO255" s="78" t="str">
        <f ca="1">IF(AND(AN255&gt;=DATA!$C$55),"A",IF(AND(DATA!$C$55&gt;AN255,AN255&gt;=DATA!$C$56),"B",IF(AND(DATA!$C$56&gt;AN255,AN255&gt;=DATA!$C$57),"C",IF(AND(AN255&lt;DATA!$C$57),"D"))))</f>
        <v>D</v>
      </c>
    </row>
    <row r="256" spans="1:41" x14ac:dyDescent="0.15">
      <c r="A256" s="20" t="s">
        <v>565</v>
      </c>
      <c r="B256" s="4" t="s">
        <v>472</v>
      </c>
      <c r="C256" s="18" t="s">
        <v>478</v>
      </c>
      <c r="D256" s="18" t="s">
        <v>474</v>
      </c>
      <c r="E256" s="18" t="s">
        <v>479</v>
      </c>
      <c r="F256" s="18"/>
      <c r="G256" s="18"/>
      <c r="H256" s="20" t="s">
        <v>293</v>
      </c>
      <c r="I256" s="20"/>
      <c r="J256" s="20"/>
      <c r="K256" s="20" t="s">
        <v>303</v>
      </c>
      <c r="L256" s="20" t="s">
        <v>464</v>
      </c>
      <c r="M256" s="18" t="s">
        <v>295</v>
      </c>
      <c r="N256" s="6" t="s">
        <v>19</v>
      </c>
      <c r="O256" s="6"/>
      <c r="P256" s="6"/>
      <c r="Q256" s="6"/>
      <c r="R256" s="11"/>
      <c r="S256" s="11"/>
      <c r="T256" s="20"/>
      <c r="U256" s="82"/>
      <c r="V256" s="20"/>
      <c r="W256" s="78"/>
      <c r="X256" s="62"/>
      <c r="Y256" s="6" t="s">
        <v>28</v>
      </c>
      <c r="Z256" s="28">
        <v>2</v>
      </c>
      <c r="AA256" s="24"/>
      <c r="AB256" s="24"/>
      <c r="AE256" s="74" t="b">
        <f>IF(AND(O256=DATA!$D$40),DATA!$D$41,IF(AND(O256=DATA!$C$40),DATA!$C$41))</f>
        <v>0</v>
      </c>
      <c r="AF256" s="74" t="b">
        <f>IF(AND(P256=DATA!$D$40),DATA!$D$42,IF(AND(P256=DATA!$C$40),DATA!$C$42))</f>
        <v>0</v>
      </c>
      <c r="AG256" s="74" t="b">
        <f>IF(AND(Q256=DATA!$D$40),DATA!$D$43,IF(AND(Q256=DATA!$C$40),DATA!$C$43))</f>
        <v>0</v>
      </c>
      <c r="AH256" s="75" t="b">
        <f>IF(AND(R256=DATA!$D$40),DATA!$D$44,IF(AND(R256=DATA!$C$40),DATA!$C$44))</f>
        <v>0</v>
      </c>
      <c r="AI256" s="76">
        <f ca="1">IF(AND(DATEDIF(U256,TODAY(),"D")&lt;365*3),DATA!$D$46,IF(AND(365*3&lt;=DATEDIF(U256,TODAY(),"D"), DATEDIF(U256,TODAY(),"D")&lt;365*5),DATA!$D$47,IF(AND(365*5&lt;=DATEDIF(U256,TODAY(),"D"), DATEDIF(U256,TODAY(),"D")&lt;365*10),DATA!$D$48,IF(AND(365*10&lt;DATEDIF(U256,TODAY(),"D")),DATA!$D$49))))</f>
        <v>0</v>
      </c>
      <c r="AJ256" s="76">
        <f>_xlfn.IFNA(VLOOKUP(W256,DATA!$F$40:$G$85,2,0),10)</f>
        <v>10</v>
      </c>
      <c r="AK256" s="77">
        <f t="shared" ca="1" si="7"/>
        <v>10</v>
      </c>
      <c r="AL256" s="75" t="b">
        <f>IF(AND(S256=DATA!$D$40),DATA!$D$44/8,IF(AND(S256=DATA!$C$40),DATA!$C$44/8))</f>
        <v>0</v>
      </c>
      <c r="AM256" s="75" t="b">
        <f>IF(AND(T256=DATA!$D$40),DATA!$D$44/8,IF(AND(T256=DATA!$C$40),DATA!$C$44/8))</f>
        <v>0</v>
      </c>
      <c r="AN256" s="77">
        <f t="shared" ca="1" si="6"/>
        <v>10</v>
      </c>
      <c r="AO256" s="78" t="str">
        <f ca="1">IF(AND(AN256&gt;=DATA!$C$55),"A",IF(AND(DATA!$C$55&gt;AN256,AN256&gt;=DATA!$C$56),"B",IF(AND(DATA!$C$56&gt;AN256,AN256&gt;=DATA!$C$57),"C",IF(AND(AN256&lt;DATA!$C$57),"D"))))</f>
        <v>D</v>
      </c>
    </row>
    <row r="257" spans="1:41" x14ac:dyDescent="0.15">
      <c r="A257" s="20" t="s">
        <v>564</v>
      </c>
      <c r="B257" s="4" t="s">
        <v>472</v>
      </c>
      <c r="C257" s="18" t="s">
        <v>478</v>
      </c>
      <c r="D257" s="18" t="s">
        <v>474</v>
      </c>
      <c r="E257" s="18" t="s">
        <v>479</v>
      </c>
      <c r="F257" s="18"/>
      <c r="G257" s="18"/>
      <c r="H257" s="20" t="s">
        <v>293</v>
      </c>
      <c r="I257" s="20"/>
      <c r="J257" s="20"/>
      <c r="K257" s="20" t="s">
        <v>303</v>
      </c>
      <c r="L257" s="20" t="s">
        <v>476</v>
      </c>
      <c r="M257" s="18" t="s">
        <v>299</v>
      </c>
      <c r="N257" s="6" t="s">
        <v>19</v>
      </c>
      <c r="O257" s="6"/>
      <c r="P257" s="6"/>
      <c r="Q257" s="6"/>
      <c r="R257" s="11"/>
      <c r="S257" s="11"/>
      <c r="T257" s="20"/>
      <c r="U257" s="82"/>
      <c r="V257" s="20"/>
      <c r="W257" s="78"/>
      <c r="X257" s="62"/>
      <c r="Y257" s="6" t="s">
        <v>28</v>
      </c>
      <c r="Z257" s="28">
        <v>1</v>
      </c>
      <c r="AA257" s="24"/>
      <c r="AB257" s="24"/>
      <c r="AE257" s="74" t="b">
        <f>IF(AND(O257=DATA!$D$40),DATA!$D$41,IF(AND(O257=DATA!$C$40),DATA!$C$41))</f>
        <v>0</v>
      </c>
      <c r="AF257" s="74" t="b">
        <f>IF(AND(P257=DATA!$D$40),DATA!$D$42,IF(AND(P257=DATA!$C$40),DATA!$C$42))</f>
        <v>0</v>
      </c>
      <c r="AG257" s="74" t="b">
        <f>IF(AND(Q257=DATA!$D$40),DATA!$D$43,IF(AND(Q257=DATA!$C$40),DATA!$C$43))</f>
        <v>0</v>
      </c>
      <c r="AH257" s="75" t="b">
        <f>IF(AND(R257=DATA!$D$40),DATA!$D$44,IF(AND(R257=DATA!$C$40),DATA!$C$44))</f>
        <v>0</v>
      </c>
      <c r="AI257" s="76">
        <f ca="1">IF(AND(DATEDIF(U257,TODAY(),"D")&lt;365*3),DATA!$D$46,IF(AND(365*3&lt;=DATEDIF(U257,TODAY(),"D"), DATEDIF(U257,TODAY(),"D")&lt;365*5),DATA!$D$47,IF(AND(365*5&lt;=DATEDIF(U257,TODAY(),"D"), DATEDIF(U257,TODAY(),"D")&lt;365*10),DATA!$D$48,IF(AND(365*10&lt;DATEDIF(U257,TODAY(),"D")),DATA!$D$49))))</f>
        <v>0</v>
      </c>
      <c r="AJ257" s="76">
        <f>_xlfn.IFNA(VLOOKUP(W257,DATA!$F$40:$G$85,2,0),10)</f>
        <v>10</v>
      </c>
      <c r="AK257" s="77">
        <f t="shared" ca="1" si="7"/>
        <v>10</v>
      </c>
      <c r="AL257" s="75" t="b">
        <f>IF(AND(S257=DATA!$D$40),DATA!$D$44/8,IF(AND(S257=DATA!$C$40),DATA!$C$44/8))</f>
        <v>0</v>
      </c>
      <c r="AM257" s="75" t="b">
        <f>IF(AND(T257=DATA!$D$40),DATA!$D$44/8,IF(AND(T257=DATA!$C$40),DATA!$C$44/8))</f>
        <v>0</v>
      </c>
      <c r="AN257" s="77">
        <f t="shared" ca="1" si="6"/>
        <v>10</v>
      </c>
      <c r="AO257" s="78" t="str">
        <f ca="1">IF(AND(AN257&gt;=DATA!$C$55),"A",IF(AND(DATA!$C$55&gt;AN257,AN257&gt;=DATA!$C$56),"B",IF(AND(DATA!$C$56&gt;AN257,AN257&gt;=DATA!$C$57),"C",IF(AND(AN257&lt;DATA!$C$57),"D"))))</f>
        <v>D</v>
      </c>
    </row>
    <row r="258" spans="1:41" x14ac:dyDescent="0.15">
      <c r="A258" s="20" t="s">
        <v>565</v>
      </c>
      <c r="B258" s="4" t="s">
        <v>472</v>
      </c>
      <c r="C258" s="18" t="s">
        <v>478</v>
      </c>
      <c r="D258" s="18" t="s">
        <v>474</v>
      </c>
      <c r="E258" s="18" t="s">
        <v>479</v>
      </c>
      <c r="F258" s="18"/>
      <c r="G258" s="18"/>
      <c r="H258" s="20" t="s">
        <v>293</v>
      </c>
      <c r="I258" s="20"/>
      <c r="J258" s="20"/>
      <c r="K258" s="20" t="s">
        <v>303</v>
      </c>
      <c r="L258" s="20" t="s">
        <v>476</v>
      </c>
      <c r="M258" s="18" t="s">
        <v>295</v>
      </c>
      <c r="N258" s="6" t="s">
        <v>19</v>
      </c>
      <c r="O258" s="6"/>
      <c r="P258" s="6"/>
      <c r="Q258" s="6"/>
      <c r="R258" s="11"/>
      <c r="S258" s="11"/>
      <c r="T258" s="20"/>
      <c r="U258" s="82"/>
      <c r="V258" s="20"/>
      <c r="W258" s="78"/>
      <c r="X258" s="62"/>
      <c r="Y258" s="6" t="s">
        <v>28</v>
      </c>
      <c r="Z258" s="28">
        <v>2</v>
      </c>
      <c r="AA258" s="24"/>
      <c r="AB258" s="24"/>
      <c r="AE258" s="74" t="b">
        <f>IF(AND(O258=DATA!$D$40),DATA!$D$41,IF(AND(O258=DATA!$C$40),DATA!$C$41))</f>
        <v>0</v>
      </c>
      <c r="AF258" s="74" t="b">
        <f>IF(AND(P258=DATA!$D$40),DATA!$D$42,IF(AND(P258=DATA!$C$40),DATA!$C$42))</f>
        <v>0</v>
      </c>
      <c r="AG258" s="74" t="b">
        <f>IF(AND(Q258=DATA!$D$40),DATA!$D$43,IF(AND(Q258=DATA!$C$40),DATA!$C$43))</f>
        <v>0</v>
      </c>
      <c r="AH258" s="75" t="b">
        <f>IF(AND(R258=DATA!$D$40),DATA!$D$44,IF(AND(R258=DATA!$C$40),DATA!$C$44))</f>
        <v>0</v>
      </c>
      <c r="AI258" s="76">
        <f ca="1">IF(AND(DATEDIF(U258,TODAY(),"D")&lt;365*3),DATA!$D$46,IF(AND(365*3&lt;=DATEDIF(U258,TODAY(),"D"), DATEDIF(U258,TODAY(),"D")&lt;365*5),DATA!$D$47,IF(AND(365*5&lt;=DATEDIF(U258,TODAY(),"D"), DATEDIF(U258,TODAY(),"D")&lt;365*10),DATA!$D$48,IF(AND(365*10&lt;DATEDIF(U258,TODAY(),"D")),DATA!$D$49))))</f>
        <v>0</v>
      </c>
      <c r="AJ258" s="76">
        <f>_xlfn.IFNA(VLOOKUP(W258,DATA!$F$40:$G$85,2,0),10)</f>
        <v>10</v>
      </c>
      <c r="AK258" s="77">
        <f t="shared" ca="1" si="7"/>
        <v>10</v>
      </c>
      <c r="AL258" s="75" t="b">
        <f>IF(AND(S258=DATA!$D$40),DATA!$D$44/8,IF(AND(S258=DATA!$C$40),DATA!$C$44/8))</f>
        <v>0</v>
      </c>
      <c r="AM258" s="75" t="b">
        <f>IF(AND(T258=DATA!$D$40),DATA!$D$44/8,IF(AND(T258=DATA!$C$40),DATA!$C$44/8))</f>
        <v>0</v>
      </c>
      <c r="AN258" s="77">
        <f t="shared" ca="1" si="6"/>
        <v>10</v>
      </c>
      <c r="AO258" s="78" t="str">
        <f ca="1">IF(AND(AN258&gt;=DATA!$C$55),"A",IF(AND(DATA!$C$55&gt;AN258,AN258&gt;=DATA!$C$56),"B",IF(AND(DATA!$C$56&gt;AN258,AN258&gt;=DATA!$C$57),"C",IF(AND(AN258&lt;DATA!$C$57),"D"))))</f>
        <v>D</v>
      </c>
    </row>
    <row r="259" spans="1:41" x14ac:dyDescent="0.15">
      <c r="A259" s="20" t="s">
        <v>565</v>
      </c>
      <c r="B259" s="4" t="s">
        <v>472</v>
      </c>
      <c r="C259" s="18" t="s">
        <v>478</v>
      </c>
      <c r="D259" s="18" t="s">
        <v>474</v>
      </c>
      <c r="E259" s="18" t="s">
        <v>479</v>
      </c>
      <c r="F259" s="18"/>
      <c r="G259" s="18"/>
      <c r="H259" s="20" t="s">
        <v>293</v>
      </c>
      <c r="I259" s="20"/>
      <c r="J259" s="20"/>
      <c r="K259" s="20" t="s">
        <v>303</v>
      </c>
      <c r="L259" s="20" t="s">
        <v>476</v>
      </c>
      <c r="M259" s="18" t="s">
        <v>295</v>
      </c>
      <c r="N259" s="6" t="s">
        <v>19</v>
      </c>
      <c r="O259" s="6"/>
      <c r="P259" s="6"/>
      <c r="Q259" s="6"/>
      <c r="R259" s="11"/>
      <c r="S259" s="11"/>
      <c r="T259" s="20"/>
      <c r="U259" s="82"/>
      <c r="V259" s="20"/>
      <c r="W259" s="78"/>
      <c r="X259" s="62"/>
      <c r="Y259" s="6" t="s">
        <v>28</v>
      </c>
      <c r="Z259" s="28">
        <v>2</v>
      </c>
      <c r="AA259" s="24"/>
      <c r="AB259" s="24"/>
      <c r="AE259" s="74" t="b">
        <f>IF(AND(O259=DATA!$D$40),DATA!$D$41,IF(AND(O259=DATA!$C$40),DATA!$C$41))</f>
        <v>0</v>
      </c>
      <c r="AF259" s="74" t="b">
        <f>IF(AND(P259=DATA!$D$40),DATA!$D$42,IF(AND(P259=DATA!$C$40),DATA!$C$42))</f>
        <v>0</v>
      </c>
      <c r="AG259" s="74" t="b">
        <f>IF(AND(Q259=DATA!$D$40),DATA!$D$43,IF(AND(Q259=DATA!$C$40),DATA!$C$43))</f>
        <v>0</v>
      </c>
      <c r="AH259" s="75" t="b">
        <f>IF(AND(R259=DATA!$D$40),DATA!$D$44,IF(AND(R259=DATA!$C$40),DATA!$C$44))</f>
        <v>0</v>
      </c>
      <c r="AI259" s="76">
        <f ca="1">IF(AND(DATEDIF(U259,TODAY(),"D")&lt;365*3),DATA!$D$46,IF(AND(365*3&lt;=DATEDIF(U259,TODAY(),"D"), DATEDIF(U259,TODAY(),"D")&lt;365*5),DATA!$D$47,IF(AND(365*5&lt;=DATEDIF(U259,TODAY(),"D"), DATEDIF(U259,TODAY(),"D")&lt;365*10),DATA!$D$48,IF(AND(365*10&lt;DATEDIF(U259,TODAY(),"D")),DATA!$D$49))))</f>
        <v>0</v>
      </c>
      <c r="AJ259" s="76">
        <f>_xlfn.IFNA(VLOOKUP(W259,DATA!$F$40:$G$85,2,0),10)</f>
        <v>10</v>
      </c>
      <c r="AK259" s="77">
        <f t="shared" ca="1" si="7"/>
        <v>10</v>
      </c>
      <c r="AL259" s="75" t="b">
        <f>IF(AND(S259=DATA!$D$40),DATA!$D$44/8,IF(AND(S259=DATA!$C$40),DATA!$C$44/8))</f>
        <v>0</v>
      </c>
      <c r="AM259" s="75" t="b">
        <f>IF(AND(T259=DATA!$D$40),DATA!$D$44/8,IF(AND(T259=DATA!$C$40),DATA!$C$44/8))</f>
        <v>0</v>
      </c>
      <c r="AN259" s="77">
        <f t="shared" ref="AN259:AN292" ca="1" si="8">IF(AND(AK259+AL259+AM259&lt;=100),(AK259+AL259+AM259),IF(AND(AK259+AL259+AM259&gt;100),100))</f>
        <v>10</v>
      </c>
      <c r="AO259" s="78" t="str">
        <f ca="1">IF(AND(AN259&gt;=DATA!$C$55),"A",IF(AND(DATA!$C$55&gt;AN259,AN259&gt;=DATA!$C$56),"B",IF(AND(DATA!$C$56&gt;AN259,AN259&gt;=DATA!$C$57),"C",IF(AND(AN259&lt;DATA!$C$57),"D"))))</f>
        <v>D</v>
      </c>
    </row>
    <row r="260" spans="1:41" x14ac:dyDescent="0.15">
      <c r="A260" s="20" t="s">
        <v>565</v>
      </c>
      <c r="B260" s="4" t="s">
        <v>472</v>
      </c>
      <c r="C260" s="18" t="s">
        <v>478</v>
      </c>
      <c r="D260" s="18" t="s">
        <v>474</v>
      </c>
      <c r="E260" s="18" t="s">
        <v>479</v>
      </c>
      <c r="F260" s="18"/>
      <c r="G260" s="18"/>
      <c r="H260" s="20" t="s">
        <v>293</v>
      </c>
      <c r="I260" s="20"/>
      <c r="J260" s="20"/>
      <c r="K260" s="20" t="s">
        <v>301</v>
      </c>
      <c r="L260" s="20" t="s">
        <v>476</v>
      </c>
      <c r="M260" s="18" t="s">
        <v>295</v>
      </c>
      <c r="N260" s="6" t="s">
        <v>19</v>
      </c>
      <c r="O260" s="6"/>
      <c r="P260" s="6"/>
      <c r="Q260" s="6"/>
      <c r="R260" s="11"/>
      <c r="S260" s="11"/>
      <c r="T260" s="20"/>
      <c r="U260" s="82"/>
      <c r="V260" s="20"/>
      <c r="W260" s="78"/>
      <c r="X260" s="62"/>
      <c r="Y260" s="6" t="s">
        <v>28</v>
      </c>
      <c r="Z260" s="28">
        <v>1</v>
      </c>
      <c r="AA260" s="24"/>
      <c r="AB260" s="24"/>
      <c r="AE260" s="74" t="b">
        <f>IF(AND(O260=DATA!$D$40),DATA!$D$41,IF(AND(O260=DATA!$C$40),DATA!$C$41))</f>
        <v>0</v>
      </c>
      <c r="AF260" s="74" t="b">
        <f>IF(AND(P260=DATA!$D$40),DATA!$D$42,IF(AND(P260=DATA!$C$40),DATA!$C$42))</f>
        <v>0</v>
      </c>
      <c r="AG260" s="74" t="b">
        <f>IF(AND(Q260=DATA!$D$40),DATA!$D$43,IF(AND(Q260=DATA!$C$40),DATA!$C$43))</f>
        <v>0</v>
      </c>
      <c r="AH260" s="75" t="b">
        <f>IF(AND(R260=DATA!$D$40),DATA!$D$44,IF(AND(R260=DATA!$C$40),DATA!$C$44))</f>
        <v>0</v>
      </c>
      <c r="AI260" s="76">
        <f ca="1">IF(AND(DATEDIF(U260,TODAY(),"D")&lt;365*3),DATA!$D$46,IF(AND(365*3&lt;=DATEDIF(U260,TODAY(),"D"), DATEDIF(U260,TODAY(),"D")&lt;365*5),DATA!$D$47,IF(AND(365*5&lt;=DATEDIF(U260,TODAY(),"D"), DATEDIF(U260,TODAY(),"D")&lt;365*10),DATA!$D$48,IF(AND(365*10&lt;DATEDIF(U260,TODAY(),"D")),DATA!$D$49))))</f>
        <v>0</v>
      </c>
      <c r="AJ260" s="76">
        <f>_xlfn.IFNA(VLOOKUP(W260,DATA!$F$40:$G$85,2,0),10)</f>
        <v>10</v>
      </c>
      <c r="AK260" s="77">
        <f t="shared" ca="1" si="7"/>
        <v>10</v>
      </c>
      <c r="AL260" s="75" t="b">
        <f>IF(AND(S260=DATA!$D$40),DATA!$D$44/8,IF(AND(S260=DATA!$C$40),DATA!$C$44/8))</f>
        <v>0</v>
      </c>
      <c r="AM260" s="75" t="b">
        <f>IF(AND(T260=DATA!$D$40),DATA!$D$44/8,IF(AND(T260=DATA!$C$40),DATA!$C$44/8))</f>
        <v>0</v>
      </c>
      <c r="AN260" s="77">
        <f t="shared" ca="1" si="8"/>
        <v>10</v>
      </c>
      <c r="AO260" s="78" t="str">
        <f ca="1">IF(AND(AN260&gt;=DATA!$C$55),"A",IF(AND(DATA!$C$55&gt;AN260,AN260&gt;=DATA!$C$56),"B",IF(AND(DATA!$C$56&gt;AN260,AN260&gt;=DATA!$C$57),"C",IF(AND(AN260&lt;DATA!$C$57),"D"))))</f>
        <v>D</v>
      </c>
    </row>
    <row r="261" spans="1:41" x14ac:dyDescent="0.15">
      <c r="A261" s="20" t="s">
        <v>564</v>
      </c>
      <c r="B261" s="4" t="s">
        <v>472</v>
      </c>
      <c r="C261" s="18" t="s">
        <v>478</v>
      </c>
      <c r="D261" s="18" t="s">
        <v>474</v>
      </c>
      <c r="E261" s="18" t="s">
        <v>479</v>
      </c>
      <c r="F261" s="18"/>
      <c r="G261" s="18"/>
      <c r="H261" s="20" t="s">
        <v>293</v>
      </c>
      <c r="I261" s="20"/>
      <c r="J261" s="20"/>
      <c r="K261" s="20" t="s">
        <v>301</v>
      </c>
      <c r="L261" s="20" t="s">
        <v>476</v>
      </c>
      <c r="M261" s="18" t="s">
        <v>295</v>
      </c>
      <c r="N261" s="6" t="s">
        <v>19</v>
      </c>
      <c r="O261" s="6"/>
      <c r="P261" s="6"/>
      <c r="Q261" s="6"/>
      <c r="R261" s="11"/>
      <c r="S261" s="11"/>
      <c r="T261" s="20"/>
      <c r="U261" s="82"/>
      <c r="V261" s="20"/>
      <c r="W261" s="78"/>
      <c r="X261" s="62"/>
      <c r="Y261" s="6" t="s">
        <v>28</v>
      </c>
      <c r="Z261" s="28">
        <v>2</v>
      </c>
      <c r="AA261" s="24"/>
      <c r="AB261" s="24"/>
      <c r="AE261" s="74" t="b">
        <f>IF(AND(O261=DATA!$D$40),DATA!$D$41,IF(AND(O261=DATA!$C$40),DATA!$C$41))</f>
        <v>0</v>
      </c>
      <c r="AF261" s="74" t="b">
        <f>IF(AND(P261=DATA!$D$40),DATA!$D$42,IF(AND(P261=DATA!$C$40),DATA!$C$42))</f>
        <v>0</v>
      </c>
      <c r="AG261" s="74" t="b">
        <f>IF(AND(Q261=DATA!$D$40),DATA!$D$43,IF(AND(Q261=DATA!$C$40),DATA!$C$43))</f>
        <v>0</v>
      </c>
      <c r="AH261" s="75" t="b">
        <f>IF(AND(R261=DATA!$D$40),DATA!$D$44,IF(AND(R261=DATA!$C$40),DATA!$C$44))</f>
        <v>0</v>
      </c>
      <c r="AI261" s="76">
        <f ca="1">IF(AND(DATEDIF(U261,TODAY(),"D")&lt;365*3),DATA!$D$46,IF(AND(365*3&lt;=DATEDIF(U261,TODAY(),"D"), DATEDIF(U261,TODAY(),"D")&lt;365*5),DATA!$D$47,IF(AND(365*5&lt;=DATEDIF(U261,TODAY(),"D"), DATEDIF(U261,TODAY(),"D")&lt;365*10),DATA!$D$48,IF(AND(365*10&lt;DATEDIF(U261,TODAY(),"D")),DATA!$D$49))))</f>
        <v>0</v>
      </c>
      <c r="AJ261" s="76">
        <f>_xlfn.IFNA(VLOOKUP(W261,DATA!$F$40:$G$85,2,0),10)</f>
        <v>10</v>
      </c>
      <c r="AK261" s="77">
        <f t="shared" ca="1" si="7"/>
        <v>10</v>
      </c>
      <c r="AL261" s="75" t="b">
        <f>IF(AND(S261=DATA!$D$40),DATA!$D$44/8,IF(AND(S261=DATA!$C$40),DATA!$C$44/8))</f>
        <v>0</v>
      </c>
      <c r="AM261" s="75" t="b">
        <f>IF(AND(T261=DATA!$D$40),DATA!$D$44/8,IF(AND(T261=DATA!$C$40),DATA!$C$44/8))</f>
        <v>0</v>
      </c>
      <c r="AN261" s="77">
        <f t="shared" ca="1" si="8"/>
        <v>10</v>
      </c>
      <c r="AO261" s="78" t="str">
        <f ca="1">IF(AND(AN261&gt;=DATA!$C$55),"A",IF(AND(DATA!$C$55&gt;AN261,AN261&gt;=DATA!$C$56),"B",IF(AND(DATA!$C$56&gt;AN261,AN261&gt;=DATA!$C$57),"C",IF(AND(AN261&lt;DATA!$C$57),"D"))))</f>
        <v>D</v>
      </c>
    </row>
    <row r="262" spans="1:41" x14ac:dyDescent="0.15">
      <c r="A262" s="20" t="s">
        <v>565</v>
      </c>
      <c r="B262" s="4" t="s">
        <v>472</v>
      </c>
      <c r="C262" s="18" t="s">
        <v>478</v>
      </c>
      <c r="D262" s="18" t="s">
        <v>474</v>
      </c>
      <c r="E262" s="18" t="s">
        <v>479</v>
      </c>
      <c r="F262" s="18"/>
      <c r="G262" s="18"/>
      <c r="H262" s="20" t="s">
        <v>293</v>
      </c>
      <c r="I262" s="20"/>
      <c r="J262" s="20"/>
      <c r="K262" s="20" t="s">
        <v>301</v>
      </c>
      <c r="L262" s="20" t="s">
        <v>476</v>
      </c>
      <c r="M262" s="18" t="s">
        <v>295</v>
      </c>
      <c r="N262" s="6" t="s">
        <v>19</v>
      </c>
      <c r="O262" s="6"/>
      <c r="P262" s="6"/>
      <c r="Q262" s="6"/>
      <c r="R262" s="11"/>
      <c r="S262" s="11"/>
      <c r="T262" s="20"/>
      <c r="U262" s="82"/>
      <c r="V262" s="20"/>
      <c r="W262" s="78"/>
      <c r="X262" s="62"/>
      <c r="Y262" s="6" t="s">
        <v>28</v>
      </c>
      <c r="Z262" s="28">
        <v>10</v>
      </c>
      <c r="AA262" s="24"/>
      <c r="AB262" s="24"/>
      <c r="AE262" s="74" t="b">
        <f>IF(AND(O262=DATA!$D$40),DATA!$D$41,IF(AND(O262=DATA!$C$40),DATA!$C$41))</f>
        <v>0</v>
      </c>
      <c r="AF262" s="74" t="b">
        <f>IF(AND(P262=DATA!$D$40),DATA!$D$42,IF(AND(P262=DATA!$C$40),DATA!$C$42))</f>
        <v>0</v>
      </c>
      <c r="AG262" s="74" t="b">
        <f>IF(AND(Q262=DATA!$D$40),DATA!$D$43,IF(AND(Q262=DATA!$C$40),DATA!$C$43))</f>
        <v>0</v>
      </c>
      <c r="AH262" s="75" t="b">
        <f>IF(AND(R262=DATA!$D$40),DATA!$D$44,IF(AND(R262=DATA!$C$40),DATA!$C$44))</f>
        <v>0</v>
      </c>
      <c r="AI262" s="76">
        <f ca="1">IF(AND(DATEDIF(U262,TODAY(),"D")&lt;365*3),DATA!$D$46,IF(AND(365*3&lt;=DATEDIF(U262,TODAY(),"D"), DATEDIF(U262,TODAY(),"D")&lt;365*5),DATA!$D$47,IF(AND(365*5&lt;=DATEDIF(U262,TODAY(),"D"), DATEDIF(U262,TODAY(),"D")&lt;365*10),DATA!$D$48,IF(AND(365*10&lt;DATEDIF(U262,TODAY(),"D")),DATA!$D$49))))</f>
        <v>0</v>
      </c>
      <c r="AJ262" s="76">
        <f>_xlfn.IFNA(VLOOKUP(W262,DATA!$F$40:$G$85,2,0),10)</f>
        <v>10</v>
      </c>
      <c r="AK262" s="77">
        <f t="shared" ca="1" si="7"/>
        <v>10</v>
      </c>
      <c r="AL262" s="75" t="b">
        <f>IF(AND(S262=DATA!$D$40),DATA!$D$44/8,IF(AND(S262=DATA!$C$40),DATA!$C$44/8))</f>
        <v>0</v>
      </c>
      <c r="AM262" s="75" t="b">
        <f>IF(AND(T262=DATA!$D$40),DATA!$D$44/8,IF(AND(T262=DATA!$C$40),DATA!$C$44/8))</f>
        <v>0</v>
      </c>
      <c r="AN262" s="77">
        <f t="shared" ca="1" si="8"/>
        <v>10</v>
      </c>
      <c r="AO262" s="78" t="str">
        <f ca="1">IF(AND(AN262&gt;=DATA!$C$55),"A",IF(AND(DATA!$C$55&gt;AN262,AN262&gt;=DATA!$C$56),"B",IF(AND(DATA!$C$56&gt;AN262,AN262&gt;=DATA!$C$57),"C",IF(AND(AN262&lt;DATA!$C$57),"D"))))</f>
        <v>D</v>
      </c>
    </row>
    <row r="263" spans="1:41" x14ac:dyDescent="0.15">
      <c r="A263" s="20" t="s">
        <v>565</v>
      </c>
      <c r="B263" s="4" t="s">
        <v>472</v>
      </c>
      <c r="C263" s="18" t="s">
        <v>478</v>
      </c>
      <c r="D263" s="18" t="s">
        <v>474</v>
      </c>
      <c r="E263" s="18" t="s">
        <v>479</v>
      </c>
      <c r="F263" s="18"/>
      <c r="G263" s="18"/>
      <c r="H263" s="20" t="s">
        <v>300</v>
      </c>
      <c r="I263" s="20"/>
      <c r="J263" s="20"/>
      <c r="K263" s="20" t="s">
        <v>294</v>
      </c>
      <c r="L263" s="20" t="s">
        <v>476</v>
      </c>
      <c r="M263" s="18" t="s">
        <v>295</v>
      </c>
      <c r="N263" s="6" t="s">
        <v>19</v>
      </c>
      <c r="O263" s="6"/>
      <c r="P263" s="6"/>
      <c r="Q263" s="6"/>
      <c r="R263" s="11"/>
      <c r="S263" s="11"/>
      <c r="T263" s="20"/>
      <c r="U263" s="82"/>
      <c r="V263" s="20"/>
      <c r="W263" s="78"/>
      <c r="X263" s="62"/>
      <c r="Y263" s="6" t="s">
        <v>28</v>
      </c>
      <c r="Z263" s="28">
        <v>4</v>
      </c>
      <c r="AA263" s="24"/>
      <c r="AB263" s="24"/>
      <c r="AE263" s="74" t="b">
        <f>IF(AND(O263=DATA!$D$40),DATA!$D$41,IF(AND(O263=DATA!$C$40),DATA!$C$41))</f>
        <v>0</v>
      </c>
      <c r="AF263" s="74" t="b">
        <f>IF(AND(P263=DATA!$D$40),DATA!$D$42,IF(AND(P263=DATA!$C$40),DATA!$C$42))</f>
        <v>0</v>
      </c>
      <c r="AG263" s="74" t="b">
        <f>IF(AND(Q263=DATA!$D$40),DATA!$D$43,IF(AND(Q263=DATA!$C$40),DATA!$C$43))</f>
        <v>0</v>
      </c>
      <c r="AH263" s="75" t="b">
        <f>IF(AND(R263=DATA!$D$40),DATA!$D$44,IF(AND(R263=DATA!$C$40),DATA!$C$44))</f>
        <v>0</v>
      </c>
      <c r="AI263" s="76">
        <f ca="1">IF(AND(DATEDIF(U263,TODAY(),"D")&lt;365*3),DATA!$D$46,IF(AND(365*3&lt;=DATEDIF(U263,TODAY(),"D"), DATEDIF(U263,TODAY(),"D")&lt;365*5),DATA!$D$47,IF(AND(365*5&lt;=DATEDIF(U263,TODAY(),"D"), DATEDIF(U263,TODAY(),"D")&lt;365*10),DATA!$D$48,IF(AND(365*10&lt;DATEDIF(U263,TODAY(),"D")),DATA!$D$49))))</f>
        <v>0</v>
      </c>
      <c r="AJ263" s="76">
        <f>_xlfn.IFNA(VLOOKUP(W263,DATA!$F$40:$G$85,2,0),10)</f>
        <v>10</v>
      </c>
      <c r="AK263" s="77">
        <f t="shared" ref="AK263:AK292" ca="1" si="9">SUM(AE263:AJ263)</f>
        <v>10</v>
      </c>
      <c r="AL263" s="75" t="b">
        <f>IF(AND(S263=DATA!$D$40),DATA!$D$44/8,IF(AND(S263=DATA!$C$40),DATA!$C$44/8))</f>
        <v>0</v>
      </c>
      <c r="AM263" s="75" t="b">
        <f>IF(AND(T263=DATA!$D$40),DATA!$D$44/8,IF(AND(T263=DATA!$C$40),DATA!$C$44/8))</f>
        <v>0</v>
      </c>
      <c r="AN263" s="77">
        <f t="shared" ca="1" si="8"/>
        <v>10</v>
      </c>
      <c r="AO263" s="78" t="str">
        <f ca="1">IF(AND(AN263&gt;=DATA!$C$55),"A",IF(AND(DATA!$C$55&gt;AN263,AN263&gt;=DATA!$C$56),"B",IF(AND(DATA!$C$56&gt;AN263,AN263&gt;=DATA!$C$57),"C",IF(AND(AN263&lt;DATA!$C$57),"D"))))</f>
        <v>D</v>
      </c>
    </row>
    <row r="264" spans="1:41" x14ac:dyDescent="0.15">
      <c r="A264" s="20" t="s">
        <v>565</v>
      </c>
      <c r="B264" s="4" t="s">
        <v>472</v>
      </c>
      <c r="C264" s="18" t="s">
        <v>484</v>
      </c>
      <c r="D264" s="18" t="s">
        <v>485</v>
      </c>
      <c r="E264" s="18"/>
      <c r="F264" s="18"/>
      <c r="G264" s="18"/>
      <c r="H264" s="20" t="s">
        <v>486</v>
      </c>
      <c r="I264" s="20"/>
      <c r="J264" s="20"/>
      <c r="K264" s="20" t="s">
        <v>286</v>
      </c>
      <c r="L264" s="20" t="s">
        <v>431</v>
      </c>
      <c r="M264" s="18" t="s">
        <v>453</v>
      </c>
      <c r="N264" s="6" t="s">
        <v>19</v>
      </c>
      <c r="O264" s="6"/>
      <c r="P264" s="6"/>
      <c r="Q264" s="6"/>
      <c r="R264" s="11"/>
      <c r="S264" s="11"/>
      <c r="T264" s="20"/>
      <c r="U264" s="82"/>
      <c r="V264" s="20"/>
      <c r="W264" s="78"/>
      <c r="X264" s="62"/>
      <c r="Y264" s="6" t="s">
        <v>28</v>
      </c>
      <c r="Z264" s="28">
        <v>2</v>
      </c>
      <c r="AA264" s="24"/>
      <c r="AB264" s="24"/>
      <c r="AE264" s="74" t="b">
        <f>IF(AND(O264=DATA!$D$40),DATA!$D$41,IF(AND(O264=DATA!$C$40),DATA!$C$41))</f>
        <v>0</v>
      </c>
      <c r="AF264" s="74" t="b">
        <f>IF(AND(P264=DATA!$D$40),DATA!$D$42,IF(AND(P264=DATA!$C$40),DATA!$C$42))</f>
        <v>0</v>
      </c>
      <c r="AG264" s="74" t="b">
        <f>IF(AND(Q264=DATA!$D$40),DATA!$D$43,IF(AND(Q264=DATA!$C$40),DATA!$C$43))</f>
        <v>0</v>
      </c>
      <c r="AH264" s="75" t="b">
        <f>IF(AND(R264=DATA!$D$40),DATA!$D$44,IF(AND(R264=DATA!$C$40),DATA!$C$44))</f>
        <v>0</v>
      </c>
      <c r="AI264" s="76">
        <f ca="1">IF(AND(DATEDIF(U264,TODAY(),"D")&lt;365*3),DATA!$D$46,IF(AND(365*3&lt;=DATEDIF(U264,TODAY(),"D"), DATEDIF(U264,TODAY(),"D")&lt;365*5),DATA!$D$47,IF(AND(365*5&lt;=DATEDIF(U264,TODAY(),"D"), DATEDIF(U264,TODAY(),"D")&lt;365*10),DATA!$D$48,IF(AND(365*10&lt;DATEDIF(U264,TODAY(),"D")),DATA!$D$49))))</f>
        <v>0</v>
      </c>
      <c r="AJ264" s="76">
        <f>_xlfn.IFNA(VLOOKUP(W264,DATA!$F$40:$G$85,2,0),10)</f>
        <v>10</v>
      </c>
      <c r="AK264" s="77">
        <f t="shared" ca="1" si="9"/>
        <v>10</v>
      </c>
      <c r="AL264" s="75" t="b">
        <f>IF(AND(S264=DATA!$D$40),DATA!$D$44/8,IF(AND(S264=DATA!$C$40),DATA!$C$44/8))</f>
        <v>0</v>
      </c>
      <c r="AM264" s="75" t="b">
        <f>IF(AND(T264=DATA!$D$40),DATA!$D$44/8,IF(AND(T264=DATA!$C$40),DATA!$C$44/8))</f>
        <v>0</v>
      </c>
      <c r="AN264" s="77">
        <f t="shared" ca="1" si="8"/>
        <v>10</v>
      </c>
      <c r="AO264" s="78" t="str">
        <f ca="1">IF(AND(AN264&gt;=DATA!$C$55),"A",IF(AND(DATA!$C$55&gt;AN264,AN264&gt;=DATA!$C$56),"B",IF(AND(DATA!$C$56&gt;AN264,AN264&gt;=DATA!$C$57),"C",IF(AND(AN264&lt;DATA!$C$57),"D"))))</f>
        <v>D</v>
      </c>
    </row>
    <row r="265" spans="1:41" x14ac:dyDescent="0.15">
      <c r="A265" s="20" t="s">
        <v>565</v>
      </c>
      <c r="B265" s="4" t="s">
        <v>472</v>
      </c>
      <c r="C265" s="18" t="s">
        <v>484</v>
      </c>
      <c r="D265" s="18" t="s">
        <v>487</v>
      </c>
      <c r="E265" s="18"/>
      <c r="F265" s="18"/>
      <c r="G265" s="18"/>
      <c r="H265" s="20" t="s">
        <v>488</v>
      </c>
      <c r="I265" s="20"/>
      <c r="J265" s="20"/>
      <c r="K265" s="20" t="s">
        <v>303</v>
      </c>
      <c r="L265" s="34" t="s">
        <v>431</v>
      </c>
      <c r="M265" s="18" t="s">
        <v>453</v>
      </c>
      <c r="N265" s="33" t="s">
        <v>19</v>
      </c>
      <c r="O265" s="6"/>
      <c r="P265" s="6"/>
      <c r="Q265" s="6"/>
      <c r="R265" s="11"/>
      <c r="S265" s="11"/>
      <c r="T265" s="20"/>
      <c r="U265" s="82"/>
      <c r="V265" s="20"/>
      <c r="W265" s="78"/>
      <c r="X265" s="62"/>
      <c r="Y265" s="33" t="s">
        <v>28</v>
      </c>
      <c r="Z265" s="44">
        <v>5</v>
      </c>
      <c r="AA265" s="24"/>
      <c r="AB265" s="24"/>
      <c r="AE265" s="74" t="b">
        <f>IF(AND(O265=DATA!$D$40),DATA!$D$41,IF(AND(O265=DATA!$C$40),DATA!$C$41))</f>
        <v>0</v>
      </c>
      <c r="AF265" s="74" t="b">
        <f>IF(AND(P265=DATA!$D$40),DATA!$D$42,IF(AND(P265=DATA!$C$40),DATA!$C$42))</f>
        <v>0</v>
      </c>
      <c r="AG265" s="74" t="b">
        <f>IF(AND(Q265=DATA!$D$40),DATA!$D$43,IF(AND(Q265=DATA!$C$40),DATA!$C$43))</f>
        <v>0</v>
      </c>
      <c r="AH265" s="75" t="b">
        <f>IF(AND(R265=DATA!$D$40),DATA!$D$44,IF(AND(R265=DATA!$C$40),DATA!$C$44))</f>
        <v>0</v>
      </c>
      <c r="AI265" s="76">
        <f ca="1">IF(AND(DATEDIF(U265,TODAY(),"D")&lt;365*3),DATA!$D$46,IF(AND(365*3&lt;=DATEDIF(U265,TODAY(),"D"), DATEDIF(U265,TODAY(),"D")&lt;365*5),DATA!$D$47,IF(AND(365*5&lt;=DATEDIF(U265,TODAY(),"D"), DATEDIF(U265,TODAY(),"D")&lt;365*10),DATA!$D$48,IF(AND(365*10&lt;DATEDIF(U265,TODAY(),"D")),DATA!$D$49))))</f>
        <v>0</v>
      </c>
      <c r="AJ265" s="76">
        <f>_xlfn.IFNA(VLOOKUP(W265,DATA!$F$40:$G$85,2,0),10)</f>
        <v>10</v>
      </c>
      <c r="AK265" s="77">
        <f t="shared" ca="1" si="9"/>
        <v>10</v>
      </c>
      <c r="AL265" s="75" t="b">
        <f>IF(AND(S265=DATA!$D$40),DATA!$D$44/8,IF(AND(S265=DATA!$C$40),DATA!$C$44/8))</f>
        <v>0</v>
      </c>
      <c r="AM265" s="75" t="b">
        <f>IF(AND(T265=DATA!$D$40),DATA!$D$44/8,IF(AND(T265=DATA!$C$40),DATA!$C$44/8))</f>
        <v>0</v>
      </c>
      <c r="AN265" s="77">
        <f t="shared" ca="1" si="8"/>
        <v>10</v>
      </c>
      <c r="AO265" s="78" t="str">
        <f ca="1">IF(AND(AN265&gt;=DATA!$C$55),"A",IF(AND(DATA!$C$55&gt;AN265,AN265&gt;=DATA!$C$56),"B",IF(AND(DATA!$C$56&gt;AN265,AN265&gt;=DATA!$C$57),"C",IF(AND(AN265&lt;DATA!$C$57),"D"))))</f>
        <v>D</v>
      </c>
    </row>
    <row r="266" spans="1:41" x14ac:dyDescent="0.15">
      <c r="A266" s="20" t="s">
        <v>565</v>
      </c>
      <c r="B266" s="18" t="s">
        <v>472</v>
      </c>
      <c r="C266" s="18" t="s">
        <v>478</v>
      </c>
      <c r="D266" s="18" t="s">
        <v>474</v>
      </c>
      <c r="E266" s="18" t="s">
        <v>489</v>
      </c>
      <c r="F266" s="18"/>
      <c r="G266" s="18"/>
      <c r="H266" s="20" t="s">
        <v>293</v>
      </c>
      <c r="I266" s="20"/>
      <c r="J266" s="20"/>
      <c r="K266" s="20" t="s">
        <v>303</v>
      </c>
      <c r="L266" s="20" t="s">
        <v>476</v>
      </c>
      <c r="M266" s="18" t="s">
        <v>295</v>
      </c>
      <c r="N266" s="6" t="s">
        <v>19</v>
      </c>
      <c r="O266" s="6"/>
      <c r="P266" s="6"/>
      <c r="Q266" s="6"/>
      <c r="R266" s="11"/>
      <c r="S266" s="11"/>
      <c r="T266" s="20"/>
      <c r="U266" s="82"/>
      <c r="V266" s="20"/>
      <c r="W266" s="78"/>
      <c r="X266" s="62"/>
      <c r="Y266" s="6" t="s">
        <v>28</v>
      </c>
      <c r="Z266" s="28">
        <v>1</v>
      </c>
      <c r="AA266" s="24"/>
      <c r="AB266" s="24"/>
      <c r="AE266" s="74" t="b">
        <f>IF(AND(O266=DATA!$D$40),DATA!$D$41,IF(AND(O266=DATA!$C$40),DATA!$C$41))</f>
        <v>0</v>
      </c>
      <c r="AF266" s="74" t="b">
        <f>IF(AND(P266=DATA!$D$40),DATA!$D$42,IF(AND(P266=DATA!$C$40),DATA!$C$42))</f>
        <v>0</v>
      </c>
      <c r="AG266" s="74" t="b">
        <f>IF(AND(Q266=DATA!$D$40),DATA!$D$43,IF(AND(Q266=DATA!$C$40),DATA!$C$43))</f>
        <v>0</v>
      </c>
      <c r="AH266" s="75" t="b">
        <f>IF(AND(R266=DATA!$D$40),DATA!$D$44,IF(AND(R266=DATA!$C$40),DATA!$C$44))</f>
        <v>0</v>
      </c>
      <c r="AI266" s="76">
        <f ca="1">IF(AND(DATEDIF(U266,TODAY(),"D")&lt;365*3),DATA!$D$46,IF(AND(365*3&lt;=DATEDIF(U266,TODAY(),"D"), DATEDIF(U266,TODAY(),"D")&lt;365*5),DATA!$D$47,IF(AND(365*5&lt;=DATEDIF(U266,TODAY(),"D"), DATEDIF(U266,TODAY(),"D")&lt;365*10),DATA!$D$48,IF(AND(365*10&lt;DATEDIF(U266,TODAY(),"D")),DATA!$D$49))))</f>
        <v>0</v>
      </c>
      <c r="AJ266" s="76">
        <f>_xlfn.IFNA(VLOOKUP(W266,DATA!$F$40:$G$85,2,0),10)</f>
        <v>10</v>
      </c>
      <c r="AK266" s="77">
        <f t="shared" ca="1" si="9"/>
        <v>10</v>
      </c>
      <c r="AL266" s="75" t="b">
        <f>IF(AND(S266=DATA!$D$40),DATA!$D$44/8,IF(AND(S266=DATA!$C$40),DATA!$C$44/8))</f>
        <v>0</v>
      </c>
      <c r="AM266" s="75" t="b">
        <f>IF(AND(T266=DATA!$D$40),DATA!$D$44/8,IF(AND(T266=DATA!$C$40),DATA!$C$44/8))</f>
        <v>0</v>
      </c>
      <c r="AN266" s="77">
        <f t="shared" ca="1" si="8"/>
        <v>10</v>
      </c>
      <c r="AO266" s="78" t="str">
        <f ca="1">IF(AND(AN266&gt;=DATA!$C$55),"A",IF(AND(DATA!$C$55&gt;AN266,AN266&gt;=DATA!$C$56),"B",IF(AND(DATA!$C$56&gt;AN266,AN266&gt;=DATA!$C$57),"C",IF(AND(AN266&lt;DATA!$C$57),"D"))))</f>
        <v>D</v>
      </c>
    </row>
    <row r="267" spans="1:41" x14ac:dyDescent="0.15">
      <c r="A267" s="20" t="s">
        <v>565</v>
      </c>
      <c r="B267" s="18" t="s">
        <v>472</v>
      </c>
      <c r="C267" s="18" t="s">
        <v>478</v>
      </c>
      <c r="D267" s="18" t="s">
        <v>474</v>
      </c>
      <c r="E267" s="18" t="s">
        <v>489</v>
      </c>
      <c r="F267" s="18"/>
      <c r="G267" s="18"/>
      <c r="H267" s="20" t="s">
        <v>293</v>
      </c>
      <c r="I267" s="20"/>
      <c r="J267" s="20"/>
      <c r="K267" s="20" t="s">
        <v>303</v>
      </c>
      <c r="L267" s="20" t="s">
        <v>476</v>
      </c>
      <c r="M267" s="18" t="s">
        <v>295</v>
      </c>
      <c r="N267" s="6" t="s">
        <v>19</v>
      </c>
      <c r="O267" s="6"/>
      <c r="P267" s="6"/>
      <c r="Q267" s="6"/>
      <c r="R267" s="11"/>
      <c r="S267" s="11"/>
      <c r="T267" s="20"/>
      <c r="U267" s="82"/>
      <c r="V267" s="20"/>
      <c r="W267" s="78"/>
      <c r="X267" s="62"/>
      <c r="Y267" s="6" t="s">
        <v>28</v>
      </c>
      <c r="Z267" s="28">
        <v>1</v>
      </c>
      <c r="AA267" s="24"/>
      <c r="AB267" s="24"/>
      <c r="AE267" s="74" t="b">
        <f>IF(AND(O267=DATA!$D$40),DATA!$D$41,IF(AND(O267=DATA!$C$40),DATA!$C$41))</f>
        <v>0</v>
      </c>
      <c r="AF267" s="74" t="b">
        <f>IF(AND(P267=DATA!$D$40),DATA!$D$42,IF(AND(P267=DATA!$C$40),DATA!$C$42))</f>
        <v>0</v>
      </c>
      <c r="AG267" s="74" t="b">
        <f>IF(AND(Q267=DATA!$D$40),DATA!$D$43,IF(AND(Q267=DATA!$C$40),DATA!$C$43))</f>
        <v>0</v>
      </c>
      <c r="AH267" s="75" t="b">
        <f>IF(AND(R267=DATA!$D$40),DATA!$D$44,IF(AND(R267=DATA!$C$40),DATA!$C$44))</f>
        <v>0</v>
      </c>
      <c r="AI267" s="76">
        <f ca="1">IF(AND(DATEDIF(U267,TODAY(),"D")&lt;365*3),DATA!$D$46,IF(AND(365*3&lt;=DATEDIF(U267,TODAY(),"D"), DATEDIF(U267,TODAY(),"D")&lt;365*5),DATA!$D$47,IF(AND(365*5&lt;=DATEDIF(U267,TODAY(),"D"), DATEDIF(U267,TODAY(),"D")&lt;365*10),DATA!$D$48,IF(AND(365*10&lt;DATEDIF(U267,TODAY(),"D")),DATA!$D$49))))</f>
        <v>0</v>
      </c>
      <c r="AJ267" s="76">
        <f>_xlfn.IFNA(VLOOKUP(W267,DATA!$F$40:$G$85,2,0),10)</f>
        <v>10</v>
      </c>
      <c r="AK267" s="77">
        <f t="shared" ca="1" si="9"/>
        <v>10</v>
      </c>
      <c r="AL267" s="75" t="b">
        <f>IF(AND(S267=DATA!$D$40),DATA!$D$44/8,IF(AND(S267=DATA!$C$40),DATA!$C$44/8))</f>
        <v>0</v>
      </c>
      <c r="AM267" s="75" t="b">
        <f>IF(AND(T267=DATA!$D$40),DATA!$D$44/8,IF(AND(T267=DATA!$C$40),DATA!$C$44/8))</f>
        <v>0</v>
      </c>
      <c r="AN267" s="77">
        <f t="shared" ca="1" si="8"/>
        <v>10</v>
      </c>
      <c r="AO267" s="78" t="str">
        <f ca="1">IF(AND(AN267&gt;=DATA!$C$55),"A",IF(AND(DATA!$C$55&gt;AN267,AN267&gt;=DATA!$C$56),"B",IF(AND(DATA!$C$56&gt;AN267,AN267&gt;=DATA!$C$57),"C",IF(AND(AN267&lt;DATA!$C$57),"D"))))</f>
        <v>D</v>
      </c>
    </row>
    <row r="268" spans="1:41" x14ac:dyDescent="0.15">
      <c r="A268" s="20" t="s">
        <v>565</v>
      </c>
      <c r="B268" s="18" t="s">
        <v>472</v>
      </c>
      <c r="C268" s="18" t="s">
        <v>478</v>
      </c>
      <c r="D268" s="18" t="s">
        <v>474</v>
      </c>
      <c r="E268" s="18" t="s">
        <v>489</v>
      </c>
      <c r="F268" s="18"/>
      <c r="G268" s="18"/>
      <c r="H268" s="20" t="s">
        <v>300</v>
      </c>
      <c r="I268" s="20"/>
      <c r="J268" s="20"/>
      <c r="K268" s="20" t="s">
        <v>303</v>
      </c>
      <c r="L268" s="20" t="s">
        <v>476</v>
      </c>
      <c r="M268" s="18" t="s">
        <v>295</v>
      </c>
      <c r="N268" s="6" t="s">
        <v>19</v>
      </c>
      <c r="O268" s="6"/>
      <c r="P268" s="6"/>
      <c r="Q268" s="6"/>
      <c r="R268" s="11"/>
      <c r="S268" s="11"/>
      <c r="T268" s="20"/>
      <c r="U268" s="82"/>
      <c r="V268" s="20"/>
      <c r="W268" s="78"/>
      <c r="X268" s="62"/>
      <c r="Y268" s="6" t="s">
        <v>28</v>
      </c>
      <c r="Z268" s="28">
        <v>9</v>
      </c>
      <c r="AA268" s="24"/>
      <c r="AB268" s="24"/>
      <c r="AE268" s="74" t="b">
        <f>IF(AND(O268=DATA!$D$40),DATA!$D$41,IF(AND(O268=DATA!$C$40),DATA!$C$41))</f>
        <v>0</v>
      </c>
      <c r="AF268" s="74" t="b">
        <f>IF(AND(P268=DATA!$D$40),DATA!$D$42,IF(AND(P268=DATA!$C$40),DATA!$C$42))</f>
        <v>0</v>
      </c>
      <c r="AG268" s="74" t="b">
        <f>IF(AND(Q268=DATA!$D$40),DATA!$D$43,IF(AND(Q268=DATA!$C$40),DATA!$C$43))</f>
        <v>0</v>
      </c>
      <c r="AH268" s="75" t="b">
        <f>IF(AND(R268=DATA!$D$40),DATA!$D$44,IF(AND(R268=DATA!$C$40),DATA!$C$44))</f>
        <v>0</v>
      </c>
      <c r="AI268" s="76">
        <f ca="1">IF(AND(DATEDIF(U268,TODAY(),"D")&lt;365*3),DATA!$D$46,IF(AND(365*3&lt;=DATEDIF(U268,TODAY(),"D"), DATEDIF(U268,TODAY(),"D")&lt;365*5),DATA!$D$47,IF(AND(365*5&lt;=DATEDIF(U268,TODAY(),"D"), DATEDIF(U268,TODAY(),"D")&lt;365*10),DATA!$D$48,IF(AND(365*10&lt;DATEDIF(U268,TODAY(),"D")),DATA!$D$49))))</f>
        <v>0</v>
      </c>
      <c r="AJ268" s="76">
        <f>_xlfn.IFNA(VLOOKUP(W268,DATA!$F$40:$G$85,2,0),10)</f>
        <v>10</v>
      </c>
      <c r="AK268" s="77">
        <f t="shared" ca="1" si="9"/>
        <v>10</v>
      </c>
      <c r="AL268" s="75" t="b">
        <f>IF(AND(S268=DATA!$D$40),DATA!$D$44/8,IF(AND(S268=DATA!$C$40),DATA!$C$44/8))</f>
        <v>0</v>
      </c>
      <c r="AM268" s="75" t="b">
        <f>IF(AND(T268=DATA!$D$40),DATA!$D$44/8,IF(AND(T268=DATA!$C$40),DATA!$C$44/8))</f>
        <v>0</v>
      </c>
      <c r="AN268" s="77">
        <f t="shared" ca="1" si="8"/>
        <v>10</v>
      </c>
      <c r="AO268" s="78" t="str">
        <f ca="1">IF(AND(AN268&gt;=DATA!$C$55),"A",IF(AND(DATA!$C$55&gt;AN268,AN268&gt;=DATA!$C$56),"B",IF(AND(DATA!$C$56&gt;AN268,AN268&gt;=DATA!$C$57),"C",IF(AND(AN268&lt;DATA!$C$57),"D"))))</f>
        <v>D</v>
      </c>
    </row>
    <row r="269" spans="1:41" x14ac:dyDescent="0.15">
      <c r="A269" s="20" t="s">
        <v>564</v>
      </c>
      <c r="B269" s="18" t="s">
        <v>472</v>
      </c>
      <c r="C269" s="18" t="s">
        <v>478</v>
      </c>
      <c r="D269" s="18" t="s">
        <v>477</v>
      </c>
      <c r="E269" s="18" t="s">
        <v>489</v>
      </c>
      <c r="F269" s="18"/>
      <c r="G269" s="18"/>
      <c r="H269" s="20" t="s">
        <v>300</v>
      </c>
      <c r="I269" s="20"/>
      <c r="J269" s="20"/>
      <c r="K269" s="20" t="s">
        <v>301</v>
      </c>
      <c r="L269" s="20" t="s">
        <v>476</v>
      </c>
      <c r="M269" s="18" t="s">
        <v>295</v>
      </c>
      <c r="N269" s="6" t="s">
        <v>19</v>
      </c>
      <c r="O269" s="6"/>
      <c r="P269" s="6"/>
      <c r="Q269" s="6"/>
      <c r="R269" s="11"/>
      <c r="S269" s="11"/>
      <c r="T269" s="20"/>
      <c r="U269" s="82"/>
      <c r="V269" s="20"/>
      <c r="W269" s="78"/>
      <c r="X269" s="62"/>
      <c r="Y269" s="6" t="s">
        <v>28</v>
      </c>
      <c r="Z269" s="28">
        <v>1</v>
      </c>
      <c r="AA269" s="24"/>
      <c r="AB269" s="24"/>
      <c r="AE269" s="74" t="b">
        <f>IF(AND(O269=DATA!$D$40),DATA!$D$41,IF(AND(O269=DATA!$C$40),DATA!$C$41))</f>
        <v>0</v>
      </c>
      <c r="AF269" s="74" t="b">
        <f>IF(AND(P269=DATA!$D$40),DATA!$D$42,IF(AND(P269=DATA!$C$40),DATA!$C$42))</f>
        <v>0</v>
      </c>
      <c r="AG269" s="74" t="b">
        <f>IF(AND(Q269=DATA!$D$40),DATA!$D$43,IF(AND(Q269=DATA!$C$40),DATA!$C$43))</f>
        <v>0</v>
      </c>
      <c r="AH269" s="75" t="b">
        <f>IF(AND(R269=DATA!$D$40),DATA!$D$44,IF(AND(R269=DATA!$C$40),DATA!$C$44))</f>
        <v>0</v>
      </c>
      <c r="AI269" s="76">
        <f ca="1">IF(AND(DATEDIF(U269,TODAY(),"D")&lt;365*3),DATA!$D$46,IF(AND(365*3&lt;=DATEDIF(U269,TODAY(),"D"), DATEDIF(U269,TODAY(),"D")&lt;365*5),DATA!$D$47,IF(AND(365*5&lt;=DATEDIF(U269,TODAY(),"D"), DATEDIF(U269,TODAY(),"D")&lt;365*10),DATA!$D$48,IF(AND(365*10&lt;DATEDIF(U269,TODAY(),"D")),DATA!$D$49))))</f>
        <v>0</v>
      </c>
      <c r="AJ269" s="76">
        <f>_xlfn.IFNA(VLOOKUP(W269,DATA!$F$40:$G$85,2,0),10)</f>
        <v>10</v>
      </c>
      <c r="AK269" s="77">
        <f t="shared" ca="1" si="9"/>
        <v>10</v>
      </c>
      <c r="AL269" s="75" t="b">
        <f>IF(AND(S269=DATA!$D$40),DATA!$D$44/8,IF(AND(S269=DATA!$C$40),DATA!$C$44/8))</f>
        <v>0</v>
      </c>
      <c r="AM269" s="75" t="b">
        <f>IF(AND(T269=DATA!$D$40),DATA!$D$44/8,IF(AND(T269=DATA!$C$40),DATA!$C$44/8))</f>
        <v>0</v>
      </c>
      <c r="AN269" s="77">
        <f t="shared" ca="1" si="8"/>
        <v>10</v>
      </c>
      <c r="AO269" s="78" t="str">
        <f ca="1">IF(AND(AN269&gt;=DATA!$C$55),"A",IF(AND(DATA!$C$55&gt;AN269,AN269&gt;=DATA!$C$56),"B",IF(AND(DATA!$C$56&gt;AN269,AN269&gt;=DATA!$C$57),"C",IF(AND(AN269&lt;DATA!$C$57),"D"))))</f>
        <v>D</v>
      </c>
    </row>
    <row r="270" spans="1:41" x14ac:dyDescent="0.15">
      <c r="A270" s="20" t="s">
        <v>565</v>
      </c>
      <c r="B270" s="18" t="s">
        <v>472</v>
      </c>
      <c r="C270" s="18" t="s">
        <v>490</v>
      </c>
      <c r="D270" s="18" t="s">
        <v>474</v>
      </c>
      <c r="E270" s="18"/>
      <c r="F270" s="18"/>
      <c r="G270" s="18"/>
      <c r="H270" s="20" t="s">
        <v>313</v>
      </c>
      <c r="I270" s="20"/>
      <c r="J270" s="20"/>
      <c r="K270" s="20" t="s">
        <v>303</v>
      </c>
      <c r="L270" s="20" t="s">
        <v>462</v>
      </c>
      <c r="M270" s="18" t="s">
        <v>453</v>
      </c>
      <c r="N270" s="6" t="s">
        <v>19</v>
      </c>
      <c r="O270" s="6"/>
      <c r="P270" s="6"/>
      <c r="Q270" s="6"/>
      <c r="R270" s="11"/>
      <c r="S270" s="11"/>
      <c r="T270" s="20"/>
      <c r="U270" s="82"/>
      <c r="V270" s="20"/>
      <c r="W270" s="78"/>
      <c r="X270" s="62"/>
      <c r="Y270" s="6" t="s">
        <v>28</v>
      </c>
      <c r="Z270" s="28">
        <v>7</v>
      </c>
      <c r="AA270" s="24"/>
      <c r="AB270" s="24"/>
      <c r="AE270" s="74" t="b">
        <f>IF(AND(O270=DATA!$D$40),DATA!$D$41,IF(AND(O270=DATA!$C$40),DATA!$C$41))</f>
        <v>0</v>
      </c>
      <c r="AF270" s="74" t="b">
        <f>IF(AND(P270=DATA!$D$40),DATA!$D$42,IF(AND(P270=DATA!$C$40),DATA!$C$42))</f>
        <v>0</v>
      </c>
      <c r="AG270" s="74" t="b">
        <f>IF(AND(Q270=DATA!$D$40),DATA!$D$43,IF(AND(Q270=DATA!$C$40),DATA!$C$43))</f>
        <v>0</v>
      </c>
      <c r="AH270" s="75" t="b">
        <f>IF(AND(R270=DATA!$D$40),DATA!$D$44,IF(AND(R270=DATA!$C$40),DATA!$C$44))</f>
        <v>0</v>
      </c>
      <c r="AI270" s="76">
        <f ca="1">IF(AND(DATEDIF(U270,TODAY(),"D")&lt;365*3),DATA!$D$46,IF(AND(365*3&lt;=DATEDIF(U270,TODAY(),"D"), DATEDIF(U270,TODAY(),"D")&lt;365*5),DATA!$D$47,IF(AND(365*5&lt;=DATEDIF(U270,TODAY(),"D"), DATEDIF(U270,TODAY(),"D")&lt;365*10),DATA!$D$48,IF(AND(365*10&lt;DATEDIF(U270,TODAY(),"D")),DATA!$D$49))))</f>
        <v>0</v>
      </c>
      <c r="AJ270" s="76">
        <f>_xlfn.IFNA(VLOOKUP(W270,DATA!$F$40:$G$85,2,0),10)</f>
        <v>10</v>
      </c>
      <c r="AK270" s="77">
        <f t="shared" ca="1" si="9"/>
        <v>10</v>
      </c>
      <c r="AL270" s="75" t="b">
        <f>IF(AND(S270=DATA!$D$40),DATA!$D$44/8,IF(AND(S270=DATA!$C$40),DATA!$C$44/8))</f>
        <v>0</v>
      </c>
      <c r="AM270" s="75" t="b">
        <f>IF(AND(T270=DATA!$D$40),DATA!$D$44/8,IF(AND(T270=DATA!$C$40),DATA!$C$44/8))</f>
        <v>0</v>
      </c>
      <c r="AN270" s="77">
        <f t="shared" ca="1" si="8"/>
        <v>10</v>
      </c>
      <c r="AO270" s="78" t="str">
        <f ca="1">IF(AND(AN270&gt;=DATA!$C$55),"A",IF(AND(DATA!$C$55&gt;AN270,AN270&gt;=DATA!$C$56),"B",IF(AND(DATA!$C$56&gt;AN270,AN270&gt;=DATA!$C$57),"C",IF(AND(AN270&lt;DATA!$C$57),"D"))))</f>
        <v>D</v>
      </c>
    </row>
    <row r="271" spans="1:41" x14ac:dyDescent="0.15">
      <c r="A271" s="20" t="s">
        <v>565</v>
      </c>
      <c r="B271" s="18" t="s">
        <v>472</v>
      </c>
      <c r="C271" s="18" t="s">
        <v>490</v>
      </c>
      <c r="D271" s="18" t="s">
        <v>474</v>
      </c>
      <c r="E271" s="18"/>
      <c r="F271" s="18"/>
      <c r="G271" s="18"/>
      <c r="H271" s="20" t="s">
        <v>313</v>
      </c>
      <c r="I271" s="20"/>
      <c r="J271" s="20"/>
      <c r="K271" s="20" t="s">
        <v>286</v>
      </c>
      <c r="L271" s="20" t="s">
        <v>476</v>
      </c>
      <c r="M271" s="18" t="s">
        <v>295</v>
      </c>
      <c r="N271" s="6" t="s">
        <v>19</v>
      </c>
      <c r="O271" s="6"/>
      <c r="P271" s="6"/>
      <c r="Q271" s="6"/>
      <c r="R271" s="11"/>
      <c r="S271" s="11"/>
      <c r="T271" s="20"/>
      <c r="U271" s="82"/>
      <c r="V271" s="20"/>
      <c r="W271" s="78"/>
      <c r="X271" s="62"/>
      <c r="Y271" s="6" t="s">
        <v>20</v>
      </c>
      <c r="Z271" s="28">
        <v>1</v>
      </c>
      <c r="AA271" s="24"/>
      <c r="AB271" s="24"/>
      <c r="AE271" s="74" t="b">
        <f>IF(AND(O271=DATA!$D$40),DATA!$D$41,IF(AND(O271=DATA!$C$40),DATA!$C$41))</f>
        <v>0</v>
      </c>
      <c r="AF271" s="74" t="b">
        <f>IF(AND(P271=DATA!$D$40),DATA!$D$42,IF(AND(P271=DATA!$C$40),DATA!$C$42))</f>
        <v>0</v>
      </c>
      <c r="AG271" s="74" t="b">
        <f>IF(AND(Q271=DATA!$D$40),DATA!$D$43,IF(AND(Q271=DATA!$C$40),DATA!$C$43))</f>
        <v>0</v>
      </c>
      <c r="AH271" s="75" t="b">
        <f>IF(AND(R271=DATA!$D$40),DATA!$D$44,IF(AND(R271=DATA!$C$40),DATA!$C$44))</f>
        <v>0</v>
      </c>
      <c r="AI271" s="76">
        <f ca="1">IF(AND(DATEDIF(U271,TODAY(),"D")&lt;365*3),DATA!$D$46,IF(AND(365*3&lt;=DATEDIF(U271,TODAY(),"D"), DATEDIF(U271,TODAY(),"D")&lt;365*5),DATA!$D$47,IF(AND(365*5&lt;=DATEDIF(U271,TODAY(),"D"), DATEDIF(U271,TODAY(),"D")&lt;365*10),DATA!$D$48,IF(AND(365*10&lt;DATEDIF(U271,TODAY(),"D")),DATA!$D$49))))</f>
        <v>0</v>
      </c>
      <c r="AJ271" s="76">
        <f>_xlfn.IFNA(VLOOKUP(W271,DATA!$F$40:$G$85,2,0),10)</f>
        <v>10</v>
      </c>
      <c r="AK271" s="77">
        <f t="shared" ca="1" si="9"/>
        <v>10</v>
      </c>
      <c r="AL271" s="75" t="b">
        <f>IF(AND(S271=DATA!$D$40),DATA!$D$44/8,IF(AND(S271=DATA!$C$40),DATA!$C$44/8))</f>
        <v>0</v>
      </c>
      <c r="AM271" s="75" t="b">
        <f>IF(AND(T271=DATA!$D$40),DATA!$D$44/8,IF(AND(T271=DATA!$C$40),DATA!$C$44/8))</f>
        <v>0</v>
      </c>
      <c r="AN271" s="77">
        <f t="shared" ca="1" si="8"/>
        <v>10</v>
      </c>
      <c r="AO271" s="78" t="str">
        <f ca="1">IF(AND(AN271&gt;=DATA!$C$55),"A",IF(AND(DATA!$C$55&gt;AN271,AN271&gt;=DATA!$C$56),"B",IF(AND(DATA!$C$56&gt;AN271,AN271&gt;=DATA!$C$57),"C",IF(AND(AN271&lt;DATA!$C$57),"D"))))</f>
        <v>D</v>
      </c>
    </row>
    <row r="272" spans="1:41" x14ac:dyDescent="0.15">
      <c r="A272" s="20" t="s">
        <v>565</v>
      </c>
      <c r="B272" s="18" t="s">
        <v>472</v>
      </c>
      <c r="C272" s="18" t="s">
        <v>490</v>
      </c>
      <c r="D272" s="18" t="s">
        <v>474</v>
      </c>
      <c r="E272" s="18"/>
      <c r="F272" s="18"/>
      <c r="G272" s="18"/>
      <c r="H272" s="20" t="s">
        <v>313</v>
      </c>
      <c r="I272" s="20"/>
      <c r="J272" s="20"/>
      <c r="K272" s="20" t="s">
        <v>286</v>
      </c>
      <c r="L272" s="20" t="s">
        <v>476</v>
      </c>
      <c r="M272" s="18" t="s">
        <v>295</v>
      </c>
      <c r="N272" s="6" t="s">
        <v>19</v>
      </c>
      <c r="O272" s="6"/>
      <c r="P272" s="6"/>
      <c r="Q272" s="6"/>
      <c r="R272" s="11"/>
      <c r="S272" s="11"/>
      <c r="T272" s="20"/>
      <c r="U272" s="82"/>
      <c r="V272" s="20"/>
      <c r="W272" s="78"/>
      <c r="X272" s="62"/>
      <c r="Y272" s="6" t="s">
        <v>28</v>
      </c>
      <c r="Z272" s="28">
        <v>1</v>
      </c>
      <c r="AA272" s="24"/>
      <c r="AB272" s="24"/>
      <c r="AE272" s="74" t="b">
        <f>IF(AND(O272=DATA!$D$40),DATA!$D$41,IF(AND(O272=DATA!$C$40),DATA!$C$41))</f>
        <v>0</v>
      </c>
      <c r="AF272" s="74" t="b">
        <f>IF(AND(P272=DATA!$D$40),DATA!$D$42,IF(AND(P272=DATA!$C$40),DATA!$C$42))</f>
        <v>0</v>
      </c>
      <c r="AG272" s="74" t="b">
        <f>IF(AND(Q272=DATA!$D$40),DATA!$D$43,IF(AND(Q272=DATA!$C$40),DATA!$C$43))</f>
        <v>0</v>
      </c>
      <c r="AH272" s="75" t="b">
        <f>IF(AND(R272=DATA!$D$40),DATA!$D$44,IF(AND(R272=DATA!$C$40),DATA!$C$44))</f>
        <v>0</v>
      </c>
      <c r="AI272" s="76">
        <f ca="1">IF(AND(DATEDIF(U272,TODAY(),"D")&lt;365*3),DATA!$D$46,IF(AND(365*3&lt;=DATEDIF(U272,TODAY(),"D"), DATEDIF(U272,TODAY(),"D")&lt;365*5),DATA!$D$47,IF(AND(365*5&lt;=DATEDIF(U272,TODAY(),"D"), DATEDIF(U272,TODAY(),"D")&lt;365*10),DATA!$D$48,IF(AND(365*10&lt;DATEDIF(U272,TODAY(),"D")),DATA!$D$49))))</f>
        <v>0</v>
      </c>
      <c r="AJ272" s="76">
        <f>_xlfn.IFNA(VLOOKUP(W272,DATA!$F$40:$G$85,2,0),10)</f>
        <v>10</v>
      </c>
      <c r="AK272" s="77">
        <f t="shared" ca="1" si="9"/>
        <v>10</v>
      </c>
      <c r="AL272" s="75" t="b">
        <f>IF(AND(S272=DATA!$D$40),DATA!$D$44/8,IF(AND(S272=DATA!$C$40),DATA!$C$44/8))</f>
        <v>0</v>
      </c>
      <c r="AM272" s="75" t="b">
        <f>IF(AND(T272=DATA!$D$40),DATA!$D$44/8,IF(AND(T272=DATA!$C$40),DATA!$C$44/8))</f>
        <v>0</v>
      </c>
      <c r="AN272" s="77">
        <f t="shared" ca="1" si="8"/>
        <v>10</v>
      </c>
      <c r="AO272" s="78" t="str">
        <f ca="1">IF(AND(AN272&gt;=DATA!$C$55),"A",IF(AND(DATA!$C$55&gt;AN272,AN272&gt;=DATA!$C$56),"B",IF(AND(DATA!$C$56&gt;AN272,AN272&gt;=DATA!$C$57),"C",IF(AND(AN272&lt;DATA!$C$57),"D"))))</f>
        <v>D</v>
      </c>
    </row>
    <row r="273" spans="1:41" x14ac:dyDescent="0.15">
      <c r="A273" s="20" t="s">
        <v>565</v>
      </c>
      <c r="B273" s="18" t="s">
        <v>472</v>
      </c>
      <c r="C273" s="18" t="s">
        <v>490</v>
      </c>
      <c r="D273" s="18" t="s">
        <v>474</v>
      </c>
      <c r="E273" s="18"/>
      <c r="F273" s="18"/>
      <c r="G273" s="18"/>
      <c r="H273" s="20" t="s">
        <v>293</v>
      </c>
      <c r="I273" s="20"/>
      <c r="J273" s="20"/>
      <c r="K273" s="20" t="s">
        <v>303</v>
      </c>
      <c r="L273" s="20" t="s">
        <v>464</v>
      </c>
      <c r="M273" s="18" t="s">
        <v>295</v>
      </c>
      <c r="N273" s="6" t="s">
        <v>19</v>
      </c>
      <c r="O273" s="6"/>
      <c r="P273" s="6"/>
      <c r="Q273" s="6"/>
      <c r="R273" s="11"/>
      <c r="S273" s="11"/>
      <c r="T273" s="20"/>
      <c r="U273" s="82"/>
      <c r="V273" s="20"/>
      <c r="W273" s="78"/>
      <c r="X273" s="62"/>
      <c r="Y273" s="6" t="s">
        <v>28</v>
      </c>
      <c r="Z273" s="28">
        <v>1</v>
      </c>
      <c r="AA273" s="24"/>
      <c r="AB273" s="24"/>
      <c r="AE273" s="74" t="b">
        <f>IF(AND(O273=DATA!$D$40),DATA!$D$41,IF(AND(O273=DATA!$C$40),DATA!$C$41))</f>
        <v>0</v>
      </c>
      <c r="AF273" s="74" t="b">
        <f>IF(AND(P273=DATA!$D$40),DATA!$D$42,IF(AND(P273=DATA!$C$40),DATA!$C$42))</f>
        <v>0</v>
      </c>
      <c r="AG273" s="74" t="b">
        <f>IF(AND(Q273=DATA!$D$40),DATA!$D$43,IF(AND(Q273=DATA!$C$40),DATA!$C$43))</f>
        <v>0</v>
      </c>
      <c r="AH273" s="75" t="b">
        <f>IF(AND(R273=DATA!$D$40),DATA!$D$44,IF(AND(R273=DATA!$C$40),DATA!$C$44))</f>
        <v>0</v>
      </c>
      <c r="AI273" s="76">
        <f ca="1">IF(AND(DATEDIF(U273,TODAY(),"D")&lt;365*3),DATA!$D$46,IF(AND(365*3&lt;=DATEDIF(U273,TODAY(),"D"), DATEDIF(U273,TODAY(),"D")&lt;365*5),DATA!$D$47,IF(AND(365*5&lt;=DATEDIF(U273,TODAY(),"D"), DATEDIF(U273,TODAY(),"D")&lt;365*10),DATA!$D$48,IF(AND(365*10&lt;DATEDIF(U273,TODAY(),"D")),DATA!$D$49))))</f>
        <v>0</v>
      </c>
      <c r="AJ273" s="76">
        <f>_xlfn.IFNA(VLOOKUP(W273,DATA!$F$40:$G$85,2,0),10)</f>
        <v>10</v>
      </c>
      <c r="AK273" s="77">
        <f t="shared" ca="1" si="9"/>
        <v>10</v>
      </c>
      <c r="AL273" s="75" t="b">
        <f>IF(AND(S273=DATA!$D$40),DATA!$D$44/8,IF(AND(S273=DATA!$C$40),DATA!$C$44/8))</f>
        <v>0</v>
      </c>
      <c r="AM273" s="75" t="b">
        <f>IF(AND(T273=DATA!$D$40),DATA!$D$44/8,IF(AND(T273=DATA!$C$40),DATA!$C$44/8))</f>
        <v>0</v>
      </c>
      <c r="AN273" s="77">
        <f t="shared" ca="1" si="8"/>
        <v>10</v>
      </c>
      <c r="AO273" s="78" t="str">
        <f ca="1">IF(AND(AN273&gt;=DATA!$C$55),"A",IF(AND(DATA!$C$55&gt;AN273,AN273&gt;=DATA!$C$56),"B",IF(AND(DATA!$C$56&gt;AN273,AN273&gt;=DATA!$C$57),"C",IF(AND(AN273&lt;DATA!$C$57),"D"))))</f>
        <v>D</v>
      </c>
    </row>
    <row r="274" spans="1:41" x14ac:dyDescent="0.15">
      <c r="A274" s="20" t="s">
        <v>564</v>
      </c>
      <c r="B274" s="18" t="s">
        <v>472</v>
      </c>
      <c r="C274" s="18" t="s">
        <v>490</v>
      </c>
      <c r="D274" s="18" t="s">
        <v>474</v>
      </c>
      <c r="E274" s="18"/>
      <c r="F274" s="18"/>
      <c r="G274" s="18"/>
      <c r="H274" s="20" t="s">
        <v>293</v>
      </c>
      <c r="I274" s="20"/>
      <c r="J274" s="20"/>
      <c r="K274" s="20" t="s">
        <v>297</v>
      </c>
      <c r="L274" s="20" t="s">
        <v>476</v>
      </c>
      <c r="M274" s="18" t="s">
        <v>295</v>
      </c>
      <c r="N274" s="6" t="s">
        <v>19</v>
      </c>
      <c r="O274" s="6"/>
      <c r="P274" s="6"/>
      <c r="Q274" s="6"/>
      <c r="R274" s="11"/>
      <c r="S274" s="11"/>
      <c r="T274" s="20"/>
      <c r="U274" s="82"/>
      <c r="V274" s="20"/>
      <c r="W274" s="78"/>
      <c r="X274" s="62"/>
      <c r="Y274" s="6" t="s">
        <v>28</v>
      </c>
      <c r="Z274" s="28">
        <v>43</v>
      </c>
      <c r="AA274" s="24"/>
      <c r="AB274" s="24"/>
      <c r="AE274" s="74" t="b">
        <f>IF(AND(O274=DATA!$D$40),DATA!$D$41,IF(AND(O274=DATA!$C$40),DATA!$C$41))</f>
        <v>0</v>
      </c>
      <c r="AF274" s="74" t="b">
        <f>IF(AND(P274=DATA!$D$40),DATA!$D$42,IF(AND(P274=DATA!$C$40),DATA!$C$42))</f>
        <v>0</v>
      </c>
      <c r="AG274" s="74" t="b">
        <f>IF(AND(Q274=DATA!$D$40),DATA!$D$43,IF(AND(Q274=DATA!$C$40),DATA!$C$43))</f>
        <v>0</v>
      </c>
      <c r="AH274" s="75" t="b">
        <f>IF(AND(R274=DATA!$D$40),DATA!$D$44,IF(AND(R274=DATA!$C$40),DATA!$C$44))</f>
        <v>0</v>
      </c>
      <c r="AI274" s="76">
        <f ca="1">IF(AND(DATEDIF(U274,TODAY(),"D")&lt;365*3),DATA!$D$46,IF(AND(365*3&lt;=DATEDIF(U274,TODAY(),"D"), DATEDIF(U274,TODAY(),"D")&lt;365*5),DATA!$D$47,IF(AND(365*5&lt;=DATEDIF(U274,TODAY(),"D"), DATEDIF(U274,TODAY(),"D")&lt;365*10),DATA!$D$48,IF(AND(365*10&lt;DATEDIF(U274,TODAY(),"D")),DATA!$D$49))))</f>
        <v>0</v>
      </c>
      <c r="AJ274" s="76">
        <f>_xlfn.IFNA(VLOOKUP(W274,DATA!$F$40:$G$85,2,0),10)</f>
        <v>10</v>
      </c>
      <c r="AK274" s="77">
        <f t="shared" ca="1" si="9"/>
        <v>10</v>
      </c>
      <c r="AL274" s="75" t="b">
        <f>IF(AND(S274=DATA!$D$40),DATA!$D$44/8,IF(AND(S274=DATA!$C$40),DATA!$C$44/8))</f>
        <v>0</v>
      </c>
      <c r="AM274" s="75" t="b">
        <f>IF(AND(T274=DATA!$D$40),DATA!$D$44/8,IF(AND(T274=DATA!$C$40),DATA!$C$44/8))</f>
        <v>0</v>
      </c>
      <c r="AN274" s="77">
        <f t="shared" ca="1" si="8"/>
        <v>10</v>
      </c>
      <c r="AO274" s="78" t="str">
        <f ca="1">IF(AND(AN274&gt;=DATA!$C$55),"A",IF(AND(DATA!$C$55&gt;AN274,AN274&gt;=DATA!$C$56),"B",IF(AND(DATA!$C$56&gt;AN274,AN274&gt;=DATA!$C$57),"C",IF(AND(AN274&lt;DATA!$C$57),"D"))))</f>
        <v>D</v>
      </c>
    </row>
    <row r="275" spans="1:41" x14ac:dyDescent="0.15">
      <c r="A275" s="20" t="s">
        <v>565</v>
      </c>
      <c r="B275" s="18" t="s">
        <v>472</v>
      </c>
      <c r="C275" s="18" t="s">
        <v>490</v>
      </c>
      <c r="D275" s="18" t="s">
        <v>474</v>
      </c>
      <c r="E275" s="18"/>
      <c r="F275" s="18"/>
      <c r="G275" s="18"/>
      <c r="H275" s="20" t="s">
        <v>300</v>
      </c>
      <c r="I275" s="20"/>
      <c r="J275" s="20"/>
      <c r="K275" s="20" t="s">
        <v>303</v>
      </c>
      <c r="L275" s="20" t="s">
        <v>462</v>
      </c>
      <c r="M275" s="18" t="s">
        <v>453</v>
      </c>
      <c r="N275" s="6" t="s">
        <v>19</v>
      </c>
      <c r="O275" s="6"/>
      <c r="P275" s="6"/>
      <c r="Q275" s="6"/>
      <c r="R275" s="11"/>
      <c r="S275" s="11"/>
      <c r="T275" s="20"/>
      <c r="U275" s="82"/>
      <c r="V275" s="20"/>
      <c r="W275" s="78"/>
      <c r="X275" s="62"/>
      <c r="Y275" s="6" t="s">
        <v>28</v>
      </c>
      <c r="Z275" s="28">
        <v>3</v>
      </c>
      <c r="AA275" s="24"/>
      <c r="AB275" s="24"/>
      <c r="AE275" s="74" t="b">
        <f>IF(AND(O275=DATA!$D$40),DATA!$D$41,IF(AND(O275=DATA!$C$40),DATA!$C$41))</f>
        <v>0</v>
      </c>
      <c r="AF275" s="74" t="b">
        <f>IF(AND(P275=DATA!$D$40),DATA!$D$42,IF(AND(P275=DATA!$C$40),DATA!$C$42))</f>
        <v>0</v>
      </c>
      <c r="AG275" s="74" t="b">
        <f>IF(AND(Q275=DATA!$D$40),DATA!$D$43,IF(AND(Q275=DATA!$C$40),DATA!$C$43))</f>
        <v>0</v>
      </c>
      <c r="AH275" s="75" t="b">
        <f>IF(AND(R275=DATA!$D$40),DATA!$D$44,IF(AND(R275=DATA!$C$40),DATA!$C$44))</f>
        <v>0</v>
      </c>
      <c r="AI275" s="76">
        <f ca="1">IF(AND(DATEDIF(U275,TODAY(),"D")&lt;365*3),DATA!$D$46,IF(AND(365*3&lt;=DATEDIF(U275,TODAY(),"D"), DATEDIF(U275,TODAY(),"D")&lt;365*5),DATA!$D$47,IF(AND(365*5&lt;=DATEDIF(U275,TODAY(),"D"), DATEDIF(U275,TODAY(),"D")&lt;365*10),DATA!$D$48,IF(AND(365*10&lt;DATEDIF(U275,TODAY(),"D")),DATA!$D$49))))</f>
        <v>0</v>
      </c>
      <c r="AJ275" s="76">
        <f>_xlfn.IFNA(VLOOKUP(W275,DATA!$F$40:$G$85,2,0),10)</f>
        <v>10</v>
      </c>
      <c r="AK275" s="77">
        <f t="shared" ca="1" si="9"/>
        <v>10</v>
      </c>
      <c r="AL275" s="75" t="b">
        <f>IF(AND(S275=DATA!$D$40),DATA!$D$44/8,IF(AND(S275=DATA!$C$40),DATA!$C$44/8))</f>
        <v>0</v>
      </c>
      <c r="AM275" s="75" t="b">
        <f>IF(AND(T275=DATA!$D$40),DATA!$D$44/8,IF(AND(T275=DATA!$C$40),DATA!$C$44/8))</f>
        <v>0</v>
      </c>
      <c r="AN275" s="77">
        <f t="shared" ca="1" si="8"/>
        <v>10</v>
      </c>
      <c r="AO275" s="78" t="str">
        <f ca="1">IF(AND(AN275&gt;=DATA!$C$55),"A",IF(AND(DATA!$C$55&gt;AN275,AN275&gt;=DATA!$C$56),"B",IF(AND(DATA!$C$56&gt;AN275,AN275&gt;=DATA!$C$57),"C",IF(AND(AN275&lt;DATA!$C$57),"D"))))</f>
        <v>D</v>
      </c>
    </row>
    <row r="276" spans="1:41" x14ac:dyDescent="0.15">
      <c r="A276" s="20" t="s">
        <v>565</v>
      </c>
      <c r="B276" s="18" t="s">
        <v>472</v>
      </c>
      <c r="C276" s="18" t="s">
        <v>490</v>
      </c>
      <c r="D276" s="18" t="s">
        <v>474</v>
      </c>
      <c r="E276" s="18"/>
      <c r="F276" s="18"/>
      <c r="G276" s="18"/>
      <c r="H276" s="20" t="s">
        <v>300</v>
      </c>
      <c r="I276" s="20"/>
      <c r="J276" s="20"/>
      <c r="K276" s="20" t="s">
        <v>301</v>
      </c>
      <c r="L276" s="20" t="s">
        <v>462</v>
      </c>
      <c r="M276" s="18" t="s">
        <v>453</v>
      </c>
      <c r="N276" s="6" t="s">
        <v>19</v>
      </c>
      <c r="O276" s="6"/>
      <c r="P276" s="6"/>
      <c r="Q276" s="6"/>
      <c r="R276" s="11"/>
      <c r="S276" s="11"/>
      <c r="T276" s="20"/>
      <c r="U276" s="82"/>
      <c r="V276" s="20"/>
      <c r="W276" s="78"/>
      <c r="X276" s="62"/>
      <c r="Y276" s="6" t="s">
        <v>28</v>
      </c>
      <c r="Z276" s="28">
        <v>10</v>
      </c>
      <c r="AA276" s="24"/>
      <c r="AB276" s="24"/>
      <c r="AE276" s="74" t="b">
        <f>IF(AND(O276=DATA!$D$40),DATA!$D$41,IF(AND(O276=DATA!$C$40),DATA!$C$41))</f>
        <v>0</v>
      </c>
      <c r="AF276" s="74" t="b">
        <f>IF(AND(P276=DATA!$D$40),DATA!$D$42,IF(AND(P276=DATA!$C$40),DATA!$C$42))</f>
        <v>0</v>
      </c>
      <c r="AG276" s="74" t="b">
        <f>IF(AND(Q276=DATA!$D$40),DATA!$D$43,IF(AND(Q276=DATA!$C$40),DATA!$C$43))</f>
        <v>0</v>
      </c>
      <c r="AH276" s="75" t="b">
        <f>IF(AND(R276=DATA!$D$40),DATA!$D$44,IF(AND(R276=DATA!$C$40),DATA!$C$44))</f>
        <v>0</v>
      </c>
      <c r="AI276" s="76">
        <f ca="1">IF(AND(DATEDIF(U276,TODAY(),"D")&lt;365*3),DATA!$D$46,IF(AND(365*3&lt;=DATEDIF(U276,TODAY(),"D"), DATEDIF(U276,TODAY(),"D")&lt;365*5),DATA!$D$47,IF(AND(365*5&lt;=DATEDIF(U276,TODAY(),"D"), DATEDIF(U276,TODAY(),"D")&lt;365*10),DATA!$D$48,IF(AND(365*10&lt;DATEDIF(U276,TODAY(),"D")),DATA!$D$49))))</f>
        <v>0</v>
      </c>
      <c r="AJ276" s="76">
        <f>_xlfn.IFNA(VLOOKUP(W276,DATA!$F$40:$G$85,2,0),10)</f>
        <v>10</v>
      </c>
      <c r="AK276" s="77">
        <f t="shared" ca="1" si="9"/>
        <v>10</v>
      </c>
      <c r="AL276" s="75" t="b">
        <f>IF(AND(S276=DATA!$D$40),DATA!$D$44/8,IF(AND(S276=DATA!$C$40),DATA!$C$44/8))</f>
        <v>0</v>
      </c>
      <c r="AM276" s="75" t="b">
        <f>IF(AND(T276=DATA!$D$40),DATA!$D$44/8,IF(AND(T276=DATA!$C$40),DATA!$C$44/8))</f>
        <v>0</v>
      </c>
      <c r="AN276" s="77">
        <f t="shared" ca="1" si="8"/>
        <v>10</v>
      </c>
      <c r="AO276" s="78" t="str">
        <f ca="1">IF(AND(AN276&gt;=DATA!$C$55),"A",IF(AND(DATA!$C$55&gt;AN276,AN276&gt;=DATA!$C$56),"B",IF(AND(DATA!$C$56&gt;AN276,AN276&gt;=DATA!$C$57),"C",IF(AND(AN276&lt;DATA!$C$57),"D"))))</f>
        <v>D</v>
      </c>
    </row>
    <row r="277" spans="1:41" x14ac:dyDescent="0.15">
      <c r="A277" s="20" t="s">
        <v>565</v>
      </c>
      <c r="B277" s="18" t="s">
        <v>472</v>
      </c>
      <c r="C277" s="18" t="s">
        <v>490</v>
      </c>
      <c r="D277" s="18" t="s">
        <v>474</v>
      </c>
      <c r="E277" s="18"/>
      <c r="F277" s="18"/>
      <c r="G277" s="18"/>
      <c r="H277" s="20" t="s">
        <v>300</v>
      </c>
      <c r="I277" s="20"/>
      <c r="J277" s="20"/>
      <c r="K277" s="20" t="s">
        <v>301</v>
      </c>
      <c r="L277" s="20" t="s">
        <v>464</v>
      </c>
      <c r="M277" s="18" t="s">
        <v>295</v>
      </c>
      <c r="N277" s="6" t="s">
        <v>19</v>
      </c>
      <c r="O277" s="6"/>
      <c r="P277" s="6"/>
      <c r="Q277" s="6"/>
      <c r="R277" s="11"/>
      <c r="S277" s="11"/>
      <c r="T277" s="20"/>
      <c r="U277" s="82"/>
      <c r="V277" s="20"/>
      <c r="W277" s="78"/>
      <c r="X277" s="62"/>
      <c r="Y277" s="6" t="s">
        <v>28</v>
      </c>
      <c r="Z277" s="28">
        <v>8</v>
      </c>
      <c r="AA277" s="24"/>
      <c r="AB277" s="24"/>
      <c r="AE277" s="74" t="b">
        <f>IF(AND(O277=DATA!$D$40),DATA!$D$41,IF(AND(O277=DATA!$C$40),DATA!$C$41))</f>
        <v>0</v>
      </c>
      <c r="AF277" s="74" t="b">
        <f>IF(AND(P277=DATA!$D$40),DATA!$D$42,IF(AND(P277=DATA!$C$40),DATA!$C$42))</f>
        <v>0</v>
      </c>
      <c r="AG277" s="74" t="b">
        <f>IF(AND(Q277=DATA!$D$40),DATA!$D$43,IF(AND(Q277=DATA!$C$40),DATA!$C$43))</f>
        <v>0</v>
      </c>
      <c r="AH277" s="75" t="b">
        <f>IF(AND(R277=DATA!$D$40),DATA!$D$44,IF(AND(R277=DATA!$C$40),DATA!$C$44))</f>
        <v>0</v>
      </c>
      <c r="AI277" s="76">
        <f ca="1">IF(AND(DATEDIF(U277,TODAY(),"D")&lt;365*3),DATA!$D$46,IF(AND(365*3&lt;=DATEDIF(U277,TODAY(),"D"), DATEDIF(U277,TODAY(),"D")&lt;365*5),DATA!$D$47,IF(AND(365*5&lt;=DATEDIF(U277,TODAY(),"D"), DATEDIF(U277,TODAY(),"D")&lt;365*10),DATA!$D$48,IF(AND(365*10&lt;DATEDIF(U277,TODAY(),"D")),DATA!$D$49))))</f>
        <v>0</v>
      </c>
      <c r="AJ277" s="76">
        <f>_xlfn.IFNA(VLOOKUP(W277,DATA!$F$40:$G$85,2,0),10)</f>
        <v>10</v>
      </c>
      <c r="AK277" s="77">
        <f t="shared" ca="1" si="9"/>
        <v>10</v>
      </c>
      <c r="AL277" s="75" t="b">
        <f>IF(AND(S277=DATA!$D$40),DATA!$D$44/8,IF(AND(S277=DATA!$C$40),DATA!$C$44/8))</f>
        <v>0</v>
      </c>
      <c r="AM277" s="75" t="b">
        <f>IF(AND(T277=DATA!$D$40),DATA!$D$44/8,IF(AND(T277=DATA!$C$40),DATA!$C$44/8))</f>
        <v>0</v>
      </c>
      <c r="AN277" s="77">
        <f t="shared" ca="1" si="8"/>
        <v>10</v>
      </c>
      <c r="AO277" s="78" t="str">
        <f ca="1">IF(AND(AN277&gt;=DATA!$C$55),"A",IF(AND(DATA!$C$55&gt;AN277,AN277&gt;=DATA!$C$56),"B",IF(AND(DATA!$C$56&gt;AN277,AN277&gt;=DATA!$C$57),"C",IF(AND(AN277&lt;DATA!$C$57),"D"))))</f>
        <v>D</v>
      </c>
    </row>
    <row r="278" spans="1:41" x14ac:dyDescent="0.15">
      <c r="A278" s="20" t="s">
        <v>564</v>
      </c>
      <c r="B278" s="18" t="s">
        <v>472</v>
      </c>
      <c r="C278" s="18" t="s">
        <v>490</v>
      </c>
      <c r="D278" s="18" t="s">
        <v>474</v>
      </c>
      <c r="E278" s="18"/>
      <c r="F278" s="18"/>
      <c r="G278" s="18"/>
      <c r="H278" s="20" t="s">
        <v>300</v>
      </c>
      <c r="I278" s="20"/>
      <c r="J278" s="20"/>
      <c r="K278" s="20" t="s">
        <v>303</v>
      </c>
      <c r="L278" s="20" t="s">
        <v>476</v>
      </c>
      <c r="M278" s="18" t="s">
        <v>295</v>
      </c>
      <c r="N278" s="6" t="s">
        <v>19</v>
      </c>
      <c r="O278" s="6"/>
      <c r="P278" s="6"/>
      <c r="Q278" s="6"/>
      <c r="R278" s="11"/>
      <c r="S278" s="11"/>
      <c r="T278" s="20"/>
      <c r="U278" s="82"/>
      <c r="V278" s="20"/>
      <c r="W278" s="78"/>
      <c r="X278" s="62"/>
      <c r="Y278" s="6" t="s">
        <v>28</v>
      </c>
      <c r="Z278" s="28">
        <v>3</v>
      </c>
      <c r="AA278" s="24"/>
      <c r="AB278" s="24"/>
      <c r="AE278" s="74" t="b">
        <f>IF(AND(O278=DATA!$D$40),DATA!$D$41,IF(AND(O278=DATA!$C$40),DATA!$C$41))</f>
        <v>0</v>
      </c>
      <c r="AF278" s="74" t="b">
        <f>IF(AND(P278=DATA!$D$40),DATA!$D$42,IF(AND(P278=DATA!$C$40),DATA!$C$42))</f>
        <v>0</v>
      </c>
      <c r="AG278" s="74" t="b">
        <f>IF(AND(Q278=DATA!$D$40),DATA!$D$43,IF(AND(Q278=DATA!$C$40),DATA!$C$43))</f>
        <v>0</v>
      </c>
      <c r="AH278" s="75" t="b">
        <f>IF(AND(R278=DATA!$D$40),DATA!$D$44,IF(AND(R278=DATA!$C$40),DATA!$C$44))</f>
        <v>0</v>
      </c>
      <c r="AI278" s="76">
        <f ca="1">IF(AND(DATEDIF(U278,TODAY(),"D")&lt;365*3),DATA!$D$46,IF(AND(365*3&lt;=DATEDIF(U278,TODAY(),"D"), DATEDIF(U278,TODAY(),"D")&lt;365*5),DATA!$D$47,IF(AND(365*5&lt;=DATEDIF(U278,TODAY(),"D"), DATEDIF(U278,TODAY(),"D")&lt;365*10),DATA!$D$48,IF(AND(365*10&lt;DATEDIF(U278,TODAY(),"D")),DATA!$D$49))))</f>
        <v>0</v>
      </c>
      <c r="AJ278" s="76">
        <f>_xlfn.IFNA(VLOOKUP(W278,DATA!$F$40:$G$85,2,0),10)</f>
        <v>10</v>
      </c>
      <c r="AK278" s="77">
        <f t="shared" ca="1" si="9"/>
        <v>10</v>
      </c>
      <c r="AL278" s="75" t="b">
        <f>IF(AND(S278=DATA!$D$40),DATA!$D$44/8,IF(AND(S278=DATA!$C$40),DATA!$C$44/8))</f>
        <v>0</v>
      </c>
      <c r="AM278" s="75" t="b">
        <f>IF(AND(T278=DATA!$D$40),DATA!$D$44/8,IF(AND(T278=DATA!$C$40),DATA!$C$44/8))</f>
        <v>0</v>
      </c>
      <c r="AN278" s="77">
        <f t="shared" ca="1" si="8"/>
        <v>10</v>
      </c>
      <c r="AO278" s="78" t="str">
        <f ca="1">IF(AND(AN278&gt;=DATA!$C$55),"A",IF(AND(DATA!$C$55&gt;AN278,AN278&gt;=DATA!$C$56),"B",IF(AND(DATA!$C$56&gt;AN278,AN278&gt;=DATA!$C$57),"C",IF(AND(AN278&lt;DATA!$C$57),"D"))))</f>
        <v>D</v>
      </c>
    </row>
    <row r="279" spans="1:41" x14ac:dyDescent="0.15">
      <c r="A279" s="20" t="s">
        <v>564</v>
      </c>
      <c r="B279" s="18" t="s">
        <v>472</v>
      </c>
      <c r="C279" s="18" t="s">
        <v>490</v>
      </c>
      <c r="D279" s="18" t="s">
        <v>487</v>
      </c>
      <c r="E279" s="18"/>
      <c r="F279" s="18"/>
      <c r="G279" s="18"/>
      <c r="H279" s="20" t="s">
        <v>486</v>
      </c>
      <c r="I279" s="20"/>
      <c r="J279" s="20"/>
      <c r="K279" s="20" t="s">
        <v>303</v>
      </c>
      <c r="L279" s="20" t="s">
        <v>462</v>
      </c>
      <c r="M279" s="18" t="s">
        <v>453</v>
      </c>
      <c r="N279" s="6" t="s">
        <v>19</v>
      </c>
      <c r="O279" s="6"/>
      <c r="P279" s="6"/>
      <c r="Q279" s="6"/>
      <c r="R279" s="11"/>
      <c r="S279" s="11"/>
      <c r="T279" s="20"/>
      <c r="U279" s="82"/>
      <c r="V279" s="20"/>
      <c r="W279" s="78"/>
      <c r="X279" s="62"/>
      <c r="Y279" s="6" t="s">
        <v>28</v>
      </c>
      <c r="Z279" s="28">
        <v>1</v>
      </c>
      <c r="AA279" s="24"/>
      <c r="AB279" s="24"/>
      <c r="AE279" s="74" t="b">
        <f>IF(AND(O279=DATA!$D$40),DATA!$D$41,IF(AND(O279=DATA!$C$40),DATA!$C$41))</f>
        <v>0</v>
      </c>
      <c r="AF279" s="74" t="b">
        <f>IF(AND(P279=DATA!$D$40),DATA!$D$42,IF(AND(P279=DATA!$C$40),DATA!$C$42))</f>
        <v>0</v>
      </c>
      <c r="AG279" s="74" t="b">
        <f>IF(AND(Q279=DATA!$D$40),DATA!$D$43,IF(AND(Q279=DATA!$C$40),DATA!$C$43))</f>
        <v>0</v>
      </c>
      <c r="AH279" s="75" t="b">
        <f>IF(AND(R279=DATA!$D$40),DATA!$D$44,IF(AND(R279=DATA!$C$40),DATA!$C$44))</f>
        <v>0</v>
      </c>
      <c r="AI279" s="76">
        <f ca="1">IF(AND(DATEDIF(U279,TODAY(),"D")&lt;365*3),DATA!$D$46,IF(AND(365*3&lt;=DATEDIF(U279,TODAY(),"D"), DATEDIF(U279,TODAY(),"D")&lt;365*5),DATA!$D$47,IF(AND(365*5&lt;=DATEDIF(U279,TODAY(),"D"), DATEDIF(U279,TODAY(),"D")&lt;365*10),DATA!$D$48,IF(AND(365*10&lt;DATEDIF(U279,TODAY(),"D")),DATA!$D$49))))</f>
        <v>0</v>
      </c>
      <c r="AJ279" s="76">
        <f>_xlfn.IFNA(VLOOKUP(W279,DATA!$F$40:$G$85,2,0),10)</f>
        <v>10</v>
      </c>
      <c r="AK279" s="77">
        <f t="shared" ca="1" si="9"/>
        <v>10</v>
      </c>
      <c r="AL279" s="75" t="b">
        <f>IF(AND(S279=DATA!$D$40),DATA!$D$44/8,IF(AND(S279=DATA!$C$40),DATA!$C$44/8))</f>
        <v>0</v>
      </c>
      <c r="AM279" s="75" t="b">
        <f>IF(AND(T279=DATA!$D$40),DATA!$D$44/8,IF(AND(T279=DATA!$C$40),DATA!$C$44/8))</f>
        <v>0</v>
      </c>
      <c r="AN279" s="77">
        <f t="shared" ca="1" si="8"/>
        <v>10</v>
      </c>
      <c r="AO279" s="78" t="str">
        <f ca="1">IF(AND(AN279&gt;=DATA!$C$55),"A",IF(AND(DATA!$C$55&gt;AN279,AN279&gt;=DATA!$C$56),"B",IF(AND(DATA!$C$56&gt;AN279,AN279&gt;=DATA!$C$57),"C",IF(AND(AN279&lt;DATA!$C$57),"D"))))</f>
        <v>D</v>
      </c>
    </row>
    <row r="280" spans="1:41" x14ac:dyDescent="0.15">
      <c r="A280" s="20" t="s">
        <v>569</v>
      </c>
      <c r="B280" s="18" t="s">
        <v>472</v>
      </c>
      <c r="C280" s="18" t="s">
        <v>491</v>
      </c>
      <c r="D280" s="18" t="s">
        <v>474</v>
      </c>
      <c r="E280" s="45" t="s">
        <v>495</v>
      </c>
      <c r="F280" s="18" t="s">
        <v>492</v>
      </c>
      <c r="G280" s="18" t="s">
        <v>493</v>
      </c>
      <c r="H280" s="20" t="s">
        <v>494</v>
      </c>
      <c r="I280" s="20"/>
      <c r="J280" s="20"/>
      <c r="K280" s="25" t="s">
        <v>167</v>
      </c>
      <c r="L280" s="20" t="s">
        <v>496</v>
      </c>
      <c r="M280" s="18" t="s">
        <v>497</v>
      </c>
      <c r="N280" s="20" t="s">
        <v>27</v>
      </c>
      <c r="O280" s="6"/>
      <c r="P280" s="6"/>
      <c r="Q280" s="6"/>
      <c r="R280" s="11"/>
      <c r="S280" s="11"/>
      <c r="T280" s="20"/>
      <c r="U280" s="82"/>
      <c r="V280" s="20"/>
      <c r="W280" s="78"/>
      <c r="X280" s="62"/>
      <c r="Y280" s="20"/>
      <c r="Z280" s="28">
        <v>59</v>
      </c>
      <c r="AA280" s="24"/>
      <c r="AB280" s="24"/>
      <c r="AE280" s="74" t="b">
        <f>IF(AND(O280=DATA!$D$40),DATA!$D$41,IF(AND(O280=DATA!$C$40),DATA!$C$41))</f>
        <v>0</v>
      </c>
      <c r="AF280" s="74" t="b">
        <f>IF(AND(P280=DATA!$D$40),DATA!$D$42,IF(AND(P280=DATA!$C$40),DATA!$C$42))</f>
        <v>0</v>
      </c>
      <c r="AG280" s="74" t="b">
        <f>IF(AND(Q280=DATA!$D$40),DATA!$D$43,IF(AND(Q280=DATA!$C$40),DATA!$C$43))</f>
        <v>0</v>
      </c>
      <c r="AH280" s="75" t="b">
        <f>IF(AND(R280=DATA!$D$40),DATA!$D$44,IF(AND(R280=DATA!$C$40),DATA!$C$44))</f>
        <v>0</v>
      </c>
      <c r="AI280" s="76">
        <f ca="1">IF(AND(DATEDIF(U280,TODAY(),"D")&lt;365*3),DATA!$D$46,IF(AND(365*3&lt;=DATEDIF(U280,TODAY(),"D"), DATEDIF(U280,TODAY(),"D")&lt;365*5),DATA!$D$47,IF(AND(365*5&lt;=DATEDIF(U280,TODAY(),"D"), DATEDIF(U280,TODAY(),"D")&lt;365*10),DATA!$D$48,IF(AND(365*10&lt;DATEDIF(U280,TODAY(),"D")),DATA!$D$49))))</f>
        <v>0</v>
      </c>
      <c r="AJ280" s="76">
        <f>_xlfn.IFNA(VLOOKUP(W280,DATA!$F$40:$G$85,2,0),10)</f>
        <v>10</v>
      </c>
      <c r="AK280" s="77">
        <f t="shared" ca="1" si="9"/>
        <v>10</v>
      </c>
      <c r="AL280" s="75" t="b">
        <f>IF(AND(S280=DATA!$D$40),DATA!$D$44/8,IF(AND(S280=DATA!$C$40),DATA!$C$44/8))</f>
        <v>0</v>
      </c>
      <c r="AM280" s="75" t="b">
        <f>IF(AND(T280=DATA!$D$40),DATA!$D$44/8,IF(AND(T280=DATA!$C$40),DATA!$C$44/8))</f>
        <v>0</v>
      </c>
      <c r="AN280" s="77">
        <f t="shared" ca="1" si="8"/>
        <v>10</v>
      </c>
      <c r="AO280" s="78" t="str">
        <f ca="1">IF(AND(AN280&gt;=DATA!$C$55),"A",IF(AND(DATA!$C$55&gt;AN280,AN280&gt;=DATA!$C$56),"B",IF(AND(DATA!$C$56&gt;AN280,AN280&gt;=DATA!$C$57),"C",IF(AND(AN280&lt;DATA!$C$57),"D"))))</f>
        <v>D</v>
      </c>
    </row>
    <row r="281" spans="1:41" x14ac:dyDescent="0.15">
      <c r="A281" s="20" t="s">
        <v>569</v>
      </c>
      <c r="B281" s="18" t="s">
        <v>472</v>
      </c>
      <c r="C281" s="18" t="s">
        <v>491</v>
      </c>
      <c r="D281" s="18" t="s">
        <v>474</v>
      </c>
      <c r="E281" s="45" t="s">
        <v>499</v>
      </c>
      <c r="F281" s="18" t="s">
        <v>492</v>
      </c>
      <c r="G281" s="18" t="s">
        <v>493</v>
      </c>
      <c r="H281" s="20" t="s">
        <v>494</v>
      </c>
      <c r="I281" s="20"/>
      <c r="J281" s="20"/>
      <c r="K281" s="25" t="s">
        <v>500</v>
      </c>
      <c r="L281" s="20" t="s">
        <v>496</v>
      </c>
      <c r="M281" s="18" t="s">
        <v>497</v>
      </c>
      <c r="N281" s="20" t="s">
        <v>19</v>
      </c>
      <c r="O281" s="6"/>
      <c r="P281" s="6"/>
      <c r="Q281" s="6"/>
      <c r="R281" s="11"/>
      <c r="S281" s="11"/>
      <c r="T281" s="20"/>
      <c r="U281" s="82"/>
      <c r="V281" s="20"/>
      <c r="W281" s="78"/>
      <c r="X281" s="62"/>
      <c r="Y281" s="20"/>
      <c r="Z281" s="28">
        <v>220</v>
      </c>
      <c r="AA281" s="24"/>
      <c r="AB281" s="24"/>
      <c r="AE281" s="74" t="b">
        <f>IF(AND(O281=DATA!$D$40),DATA!$D$41,IF(AND(O281=DATA!$C$40),DATA!$C$41))</f>
        <v>0</v>
      </c>
      <c r="AF281" s="74" t="b">
        <f>IF(AND(P281=DATA!$D$40),DATA!$D$42,IF(AND(P281=DATA!$C$40),DATA!$C$42))</f>
        <v>0</v>
      </c>
      <c r="AG281" s="74" t="b">
        <f>IF(AND(Q281=DATA!$D$40),DATA!$D$43,IF(AND(Q281=DATA!$C$40),DATA!$C$43))</f>
        <v>0</v>
      </c>
      <c r="AH281" s="75" t="b">
        <f>IF(AND(R281=DATA!$D$40),DATA!$D$44,IF(AND(R281=DATA!$C$40),DATA!$C$44))</f>
        <v>0</v>
      </c>
      <c r="AI281" s="76">
        <f ca="1">IF(AND(DATEDIF(U281,TODAY(),"D")&lt;365*3),DATA!$D$46,IF(AND(365*3&lt;=DATEDIF(U281,TODAY(),"D"), DATEDIF(U281,TODAY(),"D")&lt;365*5),DATA!$D$47,IF(AND(365*5&lt;=DATEDIF(U281,TODAY(),"D"), DATEDIF(U281,TODAY(),"D")&lt;365*10),DATA!$D$48,IF(AND(365*10&lt;DATEDIF(U281,TODAY(),"D")),DATA!$D$49))))</f>
        <v>0</v>
      </c>
      <c r="AJ281" s="76">
        <f>_xlfn.IFNA(VLOOKUP(W281,DATA!$F$40:$G$85,2,0),10)</f>
        <v>10</v>
      </c>
      <c r="AK281" s="77">
        <f t="shared" ca="1" si="9"/>
        <v>10</v>
      </c>
      <c r="AL281" s="75" t="b">
        <f>IF(AND(S281=DATA!$D$40),DATA!$D$44/8,IF(AND(S281=DATA!$C$40),DATA!$C$44/8))</f>
        <v>0</v>
      </c>
      <c r="AM281" s="75" t="b">
        <f>IF(AND(T281=DATA!$D$40),DATA!$D$44/8,IF(AND(T281=DATA!$C$40),DATA!$C$44/8))</f>
        <v>0</v>
      </c>
      <c r="AN281" s="77">
        <f t="shared" ca="1" si="8"/>
        <v>10</v>
      </c>
      <c r="AO281" s="78" t="str">
        <f ca="1">IF(AND(AN281&gt;=DATA!$C$55),"A",IF(AND(DATA!$C$55&gt;AN281,AN281&gt;=DATA!$C$56),"B",IF(AND(DATA!$C$56&gt;AN281,AN281&gt;=DATA!$C$57),"C",IF(AND(AN281&lt;DATA!$C$57),"D"))))</f>
        <v>D</v>
      </c>
    </row>
    <row r="282" spans="1:41" x14ac:dyDescent="0.15">
      <c r="A282" s="20" t="s">
        <v>498</v>
      </c>
      <c r="B282" s="18" t="s">
        <v>472</v>
      </c>
      <c r="C282" s="18" t="s">
        <v>491</v>
      </c>
      <c r="D282" s="18" t="s">
        <v>487</v>
      </c>
      <c r="E282" s="45" t="s">
        <v>503</v>
      </c>
      <c r="F282" s="18" t="s">
        <v>501</v>
      </c>
      <c r="G282" s="18" t="s">
        <v>493</v>
      </c>
      <c r="H282" s="20" t="s">
        <v>502</v>
      </c>
      <c r="I282" s="20"/>
      <c r="J282" s="20"/>
      <c r="K282" s="25" t="s">
        <v>187</v>
      </c>
      <c r="L282" s="20" t="s">
        <v>504</v>
      </c>
      <c r="M282" s="18" t="s">
        <v>497</v>
      </c>
      <c r="N282" s="20" t="s">
        <v>27</v>
      </c>
      <c r="O282" s="6"/>
      <c r="P282" s="6"/>
      <c r="Q282" s="6"/>
      <c r="R282" s="11"/>
      <c r="S282" s="11"/>
      <c r="T282" s="20"/>
      <c r="U282" s="82"/>
      <c r="V282" s="20"/>
      <c r="W282" s="78"/>
      <c r="X282" s="62"/>
      <c r="Y282" s="20"/>
      <c r="Z282" s="28">
        <v>50</v>
      </c>
      <c r="AA282" s="24"/>
      <c r="AB282" s="24"/>
      <c r="AE282" s="74" t="b">
        <f>IF(AND(O282=DATA!$D$40),DATA!$D$41,IF(AND(O282=DATA!$C$40),DATA!$C$41))</f>
        <v>0</v>
      </c>
      <c r="AF282" s="74" t="b">
        <f>IF(AND(P282=DATA!$D$40),DATA!$D$42,IF(AND(P282=DATA!$C$40),DATA!$C$42))</f>
        <v>0</v>
      </c>
      <c r="AG282" s="74" t="b">
        <f>IF(AND(Q282=DATA!$D$40),DATA!$D$43,IF(AND(Q282=DATA!$C$40),DATA!$C$43))</f>
        <v>0</v>
      </c>
      <c r="AH282" s="75" t="b">
        <f>IF(AND(R282=DATA!$D$40),DATA!$D$44,IF(AND(R282=DATA!$C$40),DATA!$C$44))</f>
        <v>0</v>
      </c>
      <c r="AI282" s="76">
        <f ca="1">IF(AND(DATEDIF(U282,TODAY(),"D")&lt;365*3),DATA!$D$46,IF(AND(365*3&lt;=DATEDIF(U282,TODAY(),"D"), DATEDIF(U282,TODAY(),"D")&lt;365*5),DATA!$D$47,IF(AND(365*5&lt;=DATEDIF(U282,TODAY(),"D"), DATEDIF(U282,TODAY(),"D")&lt;365*10),DATA!$D$48,IF(AND(365*10&lt;DATEDIF(U282,TODAY(),"D")),DATA!$D$49))))</f>
        <v>0</v>
      </c>
      <c r="AJ282" s="76">
        <f>_xlfn.IFNA(VLOOKUP(W282,DATA!$F$40:$G$85,2,0),10)</f>
        <v>10</v>
      </c>
      <c r="AK282" s="77">
        <f t="shared" ca="1" si="9"/>
        <v>10</v>
      </c>
      <c r="AL282" s="75" t="b">
        <f>IF(AND(S282=DATA!$D$40),DATA!$D$44/8,IF(AND(S282=DATA!$C$40),DATA!$C$44/8))</f>
        <v>0</v>
      </c>
      <c r="AM282" s="75" t="b">
        <f>IF(AND(T282=DATA!$D$40),DATA!$D$44/8,IF(AND(T282=DATA!$C$40),DATA!$C$44/8))</f>
        <v>0</v>
      </c>
      <c r="AN282" s="77">
        <f t="shared" ca="1" si="8"/>
        <v>10</v>
      </c>
      <c r="AO282" s="78" t="str">
        <f ca="1">IF(AND(AN282&gt;=DATA!$C$55),"A",IF(AND(DATA!$C$55&gt;AN282,AN282&gt;=DATA!$C$56),"B",IF(AND(DATA!$C$56&gt;AN282,AN282&gt;=DATA!$C$57),"C",IF(AND(AN282&lt;DATA!$C$57),"D"))))</f>
        <v>D</v>
      </c>
    </row>
    <row r="283" spans="1:41" x14ac:dyDescent="0.15">
      <c r="A283" s="20" t="s">
        <v>569</v>
      </c>
      <c r="B283" s="18" t="s">
        <v>472</v>
      </c>
      <c r="C283" s="18" t="s">
        <v>491</v>
      </c>
      <c r="D283" s="18" t="s">
        <v>474</v>
      </c>
      <c r="E283" s="45" t="s">
        <v>506</v>
      </c>
      <c r="F283" s="18" t="s">
        <v>501</v>
      </c>
      <c r="G283" s="18" t="s">
        <v>493</v>
      </c>
      <c r="H283" s="20" t="s">
        <v>505</v>
      </c>
      <c r="I283" s="20"/>
      <c r="J283" s="20"/>
      <c r="K283" s="25" t="s">
        <v>507</v>
      </c>
      <c r="L283" s="20" t="s">
        <v>496</v>
      </c>
      <c r="M283" s="18" t="s">
        <v>497</v>
      </c>
      <c r="N283" s="20" t="s">
        <v>19</v>
      </c>
      <c r="O283" s="6"/>
      <c r="P283" s="6"/>
      <c r="Q283" s="6"/>
      <c r="R283" s="11"/>
      <c r="S283" s="11"/>
      <c r="T283" s="20"/>
      <c r="U283" s="82"/>
      <c r="V283" s="20"/>
      <c r="W283" s="78"/>
      <c r="X283" s="62"/>
      <c r="Y283" s="20"/>
      <c r="Z283" s="28">
        <v>364</v>
      </c>
      <c r="AA283" s="24"/>
      <c r="AB283" s="24"/>
      <c r="AE283" s="74" t="b">
        <f>IF(AND(O283=DATA!$D$40),DATA!$D$41,IF(AND(O283=DATA!$C$40),DATA!$C$41))</f>
        <v>0</v>
      </c>
      <c r="AF283" s="74" t="b">
        <f>IF(AND(P283=DATA!$D$40),DATA!$D$42,IF(AND(P283=DATA!$C$40),DATA!$C$42))</f>
        <v>0</v>
      </c>
      <c r="AG283" s="74" t="b">
        <f>IF(AND(Q283=DATA!$D$40),DATA!$D$43,IF(AND(Q283=DATA!$C$40),DATA!$C$43))</f>
        <v>0</v>
      </c>
      <c r="AH283" s="75" t="b">
        <f>IF(AND(R283=DATA!$D$40),DATA!$D$44,IF(AND(R283=DATA!$C$40),DATA!$C$44))</f>
        <v>0</v>
      </c>
      <c r="AI283" s="76">
        <f ca="1">IF(AND(DATEDIF(U283,TODAY(),"D")&lt;365*3),DATA!$D$46,IF(AND(365*3&lt;=DATEDIF(U283,TODAY(),"D"), DATEDIF(U283,TODAY(),"D")&lt;365*5),DATA!$D$47,IF(AND(365*5&lt;=DATEDIF(U283,TODAY(),"D"), DATEDIF(U283,TODAY(),"D")&lt;365*10),DATA!$D$48,IF(AND(365*10&lt;DATEDIF(U283,TODAY(),"D")),DATA!$D$49))))</f>
        <v>0</v>
      </c>
      <c r="AJ283" s="76">
        <f>_xlfn.IFNA(VLOOKUP(W283,DATA!$F$40:$G$85,2,0),10)</f>
        <v>10</v>
      </c>
      <c r="AK283" s="77">
        <f t="shared" ca="1" si="9"/>
        <v>10</v>
      </c>
      <c r="AL283" s="75" t="b">
        <f>IF(AND(S283=DATA!$D$40),DATA!$D$44/8,IF(AND(S283=DATA!$C$40),DATA!$C$44/8))</f>
        <v>0</v>
      </c>
      <c r="AM283" s="75" t="b">
        <f>IF(AND(T283=DATA!$D$40),DATA!$D$44/8,IF(AND(T283=DATA!$C$40),DATA!$C$44/8))</f>
        <v>0</v>
      </c>
      <c r="AN283" s="77">
        <f t="shared" ca="1" si="8"/>
        <v>10</v>
      </c>
      <c r="AO283" s="78" t="str">
        <f ca="1">IF(AND(AN283&gt;=DATA!$C$55),"A",IF(AND(DATA!$C$55&gt;AN283,AN283&gt;=DATA!$C$56),"B",IF(AND(DATA!$C$56&gt;AN283,AN283&gt;=DATA!$C$57),"C",IF(AND(AN283&lt;DATA!$C$57),"D"))))</f>
        <v>D</v>
      </c>
    </row>
    <row r="284" spans="1:41" x14ac:dyDescent="0.15">
      <c r="A284" s="20" t="s">
        <v>569</v>
      </c>
      <c r="B284" s="18" t="s">
        <v>472</v>
      </c>
      <c r="C284" s="18" t="s">
        <v>491</v>
      </c>
      <c r="D284" s="18" t="s">
        <v>474</v>
      </c>
      <c r="E284" s="45" t="s">
        <v>508</v>
      </c>
      <c r="F284" s="18" t="s">
        <v>501</v>
      </c>
      <c r="G284" s="18" t="s">
        <v>493</v>
      </c>
      <c r="H284" s="20" t="s">
        <v>505</v>
      </c>
      <c r="I284" s="20"/>
      <c r="J284" s="20"/>
      <c r="K284" s="25" t="s">
        <v>507</v>
      </c>
      <c r="L284" s="20" t="s">
        <v>509</v>
      </c>
      <c r="M284" s="18" t="s">
        <v>497</v>
      </c>
      <c r="N284" s="20" t="s">
        <v>19</v>
      </c>
      <c r="O284" s="6"/>
      <c r="P284" s="6"/>
      <c r="Q284" s="6"/>
      <c r="R284" s="11"/>
      <c r="S284" s="11"/>
      <c r="T284" s="20"/>
      <c r="U284" s="82"/>
      <c r="V284" s="20"/>
      <c r="W284" s="78"/>
      <c r="X284" s="62"/>
      <c r="Y284" s="20"/>
      <c r="Z284" s="28">
        <v>1160</v>
      </c>
      <c r="AA284" s="24"/>
      <c r="AB284" s="24"/>
      <c r="AE284" s="74" t="b">
        <f>IF(AND(O284=DATA!$D$40),DATA!$D$41,IF(AND(O284=DATA!$C$40),DATA!$C$41))</f>
        <v>0</v>
      </c>
      <c r="AF284" s="74" t="b">
        <f>IF(AND(P284=DATA!$D$40),DATA!$D$42,IF(AND(P284=DATA!$C$40),DATA!$C$42))</f>
        <v>0</v>
      </c>
      <c r="AG284" s="74" t="b">
        <f>IF(AND(Q284=DATA!$D$40),DATA!$D$43,IF(AND(Q284=DATA!$C$40),DATA!$C$43))</f>
        <v>0</v>
      </c>
      <c r="AH284" s="75" t="b">
        <f>IF(AND(R284=DATA!$D$40),DATA!$D$44,IF(AND(R284=DATA!$C$40),DATA!$C$44))</f>
        <v>0</v>
      </c>
      <c r="AI284" s="76">
        <f ca="1">IF(AND(DATEDIF(U284,TODAY(),"D")&lt;365*3),DATA!$D$46,IF(AND(365*3&lt;=DATEDIF(U284,TODAY(),"D"), DATEDIF(U284,TODAY(),"D")&lt;365*5),DATA!$D$47,IF(AND(365*5&lt;=DATEDIF(U284,TODAY(),"D"), DATEDIF(U284,TODAY(),"D")&lt;365*10),DATA!$D$48,IF(AND(365*10&lt;DATEDIF(U284,TODAY(),"D")),DATA!$D$49))))</f>
        <v>0</v>
      </c>
      <c r="AJ284" s="76">
        <f>_xlfn.IFNA(VLOOKUP(W284,DATA!$F$40:$G$85,2,0),10)</f>
        <v>10</v>
      </c>
      <c r="AK284" s="77">
        <f t="shared" ca="1" si="9"/>
        <v>10</v>
      </c>
      <c r="AL284" s="75" t="b">
        <f>IF(AND(S284=DATA!$D$40),DATA!$D$44/8,IF(AND(S284=DATA!$C$40),DATA!$C$44/8))</f>
        <v>0</v>
      </c>
      <c r="AM284" s="75" t="b">
        <f>IF(AND(T284=DATA!$D$40),DATA!$D$44/8,IF(AND(T284=DATA!$C$40),DATA!$C$44/8))</f>
        <v>0</v>
      </c>
      <c r="AN284" s="77">
        <f t="shared" ca="1" si="8"/>
        <v>10</v>
      </c>
      <c r="AO284" s="78" t="str">
        <f ca="1">IF(AND(AN284&gt;=DATA!$C$55),"A",IF(AND(DATA!$C$55&gt;AN284,AN284&gt;=DATA!$C$56),"B",IF(AND(DATA!$C$56&gt;AN284,AN284&gt;=DATA!$C$57),"C",IF(AND(AN284&lt;DATA!$C$57),"D"))))</f>
        <v>D</v>
      </c>
    </row>
    <row r="285" spans="1:41" x14ac:dyDescent="0.15">
      <c r="A285" s="20" t="s">
        <v>498</v>
      </c>
      <c r="B285" s="18" t="s">
        <v>472</v>
      </c>
      <c r="C285" s="18" t="s">
        <v>491</v>
      </c>
      <c r="D285" s="18" t="s">
        <v>474</v>
      </c>
      <c r="E285" s="45" t="s">
        <v>510</v>
      </c>
      <c r="F285" s="18" t="s">
        <v>492</v>
      </c>
      <c r="G285" s="18" t="s">
        <v>493</v>
      </c>
      <c r="H285" s="20" t="s">
        <v>494</v>
      </c>
      <c r="I285" s="20"/>
      <c r="J285" s="20"/>
      <c r="K285" s="25" t="s">
        <v>102</v>
      </c>
      <c r="L285" s="20" t="s">
        <v>511</v>
      </c>
      <c r="M285" s="18" t="s">
        <v>497</v>
      </c>
      <c r="N285" s="20" t="s">
        <v>19</v>
      </c>
      <c r="O285" s="6"/>
      <c r="P285" s="6"/>
      <c r="Q285" s="6"/>
      <c r="R285" s="11"/>
      <c r="S285" s="11"/>
      <c r="T285" s="20"/>
      <c r="U285" s="82"/>
      <c r="V285" s="20"/>
      <c r="W285" s="78"/>
      <c r="X285" s="62"/>
      <c r="Y285" s="20"/>
      <c r="Z285" s="28">
        <v>919</v>
      </c>
      <c r="AA285" s="24"/>
      <c r="AB285" s="24"/>
      <c r="AE285" s="74" t="b">
        <f>IF(AND(O285=DATA!$D$40),DATA!$D$41,IF(AND(O285=DATA!$C$40),DATA!$C$41))</f>
        <v>0</v>
      </c>
      <c r="AF285" s="74" t="b">
        <f>IF(AND(P285=DATA!$D$40),DATA!$D$42,IF(AND(P285=DATA!$C$40),DATA!$C$42))</f>
        <v>0</v>
      </c>
      <c r="AG285" s="74" t="b">
        <f>IF(AND(Q285=DATA!$D$40),DATA!$D$43,IF(AND(Q285=DATA!$C$40),DATA!$C$43))</f>
        <v>0</v>
      </c>
      <c r="AH285" s="75" t="b">
        <f>IF(AND(R285=DATA!$D$40),DATA!$D$44,IF(AND(R285=DATA!$C$40),DATA!$C$44))</f>
        <v>0</v>
      </c>
      <c r="AI285" s="76">
        <f ca="1">IF(AND(DATEDIF(U285,TODAY(),"D")&lt;365*3),DATA!$D$46,IF(AND(365*3&lt;=DATEDIF(U285,TODAY(),"D"), DATEDIF(U285,TODAY(),"D")&lt;365*5),DATA!$D$47,IF(AND(365*5&lt;=DATEDIF(U285,TODAY(),"D"), DATEDIF(U285,TODAY(),"D")&lt;365*10),DATA!$D$48,IF(AND(365*10&lt;DATEDIF(U285,TODAY(),"D")),DATA!$D$49))))</f>
        <v>0</v>
      </c>
      <c r="AJ285" s="76">
        <f>_xlfn.IFNA(VLOOKUP(W285,DATA!$F$40:$G$85,2,0),10)</f>
        <v>10</v>
      </c>
      <c r="AK285" s="77">
        <f t="shared" ca="1" si="9"/>
        <v>10</v>
      </c>
      <c r="AL285" s="75" t="b">
        <f>IF(AND(S285=DATA!$D$40),DATA!$D$44/8,IF(AND(S285=DATA!$C$40),DATA!$C$44/8))</f>
        <v>0</v>
      </c>
      <c r="AM285" s="75" t="b">
        <f>IF(AND(T285=DATA!$D$40),DATA!$D$44/8,IF(AND(T285=DATA!$C$40),DATA!$C$44/8))</f>
        <v>0</v>
      </c>
      <c r="AN285" s="77">
        <f t="shared" ca="1" si="8"/>
        <v>10</v>
      </c>
      <c r="AO285" s="78" t="str">
        <f ca="1">IF(AND(AN285&gt;=DATA!$C$55),"A",IF(AND(DATA!$C$55&gt;AN285,AN285&gt;=DATA!$C$56),"B",IF(AND(DATA!$C$56&gt;AN285,AN285&gt;=DATA!$C$57),"C",IF(AND(AN285&lt;DATA!$C$57),"D"))))</f>
        <v>D</v>
      </c>
    </row>
    <row r="286" spans="1:41" x14ac:dyDescent="0.15">
      <c r="A286" s="20" t="s">
        <v>498</v>
      </c>
      <c r="B286" s="18" t="s">
        <v>472</v>
      </c>
      <c r="C286" s="18" t="s">
        <v>491</v>
      </c>
      <c r="D286" s="18" t="s">
        <v>487</v>
      </c>
      <c r="E286" s="45" t="s">
        <v>512</v>
      </c>
      <c r="F286" s="18" t="s">
        <v>501</v>
      </c>
      <c r="G286" s="18" t="s">
        <v>493</v>
      </c>
      <c r="H286" s="20" t="s">
        <v>502</v>
      </c>
      <c r="I286" s="20"/>
      <c r="J286" s="20"/>
      <c r="K286" s="25" t="s">
        <v>500</v>
      </c>
      <c r="L286" s="20" t="s">
        <v>513</v>
      </c>
      <c r="M286" s="18" t="s">
        <v>497</v>
      </c>
      <c r="N286" s="20" t="s">
        <v>19</v>
      </c>
      <c r="O286" s="6"/>
      <c r="P286" s="6"/>
      <c r="Q286" s="6"/>
      <c r="R286" s="11"/>
      <c r="S286" s="11"/>
      <c r="T286" s="20"/>
      <c r="U286" s="82"/>
      <c r="V286" s="20"/>
      <c r="W286" s="78"/>
      <c r="X286" s="62"/>
      <c r="Y286" s="20"/>
      <c r="Z286" s="28">
        <v>805</v>
      </c>
      <c r="AA286" s="24"/>
      <c r="AB286" s="24"/>
      <c r="AE286" s="74" t="b">
        <f>IF(AND(O286=DATA!$D$40),DATA!$D$41,IF(AND(O286=DATA!$C$40),DATA!$C$41))</f>
        <v>0</v>
      </c>
      <c r="AF286" s="74" t="b">
        <f>IF(AND(P286=DATA!$D$40),DATA!$D$42,IF(AND(P286=DATA!$C$40),DATA!$C$42))</f>
        <v>0</v>
      </c>
      <c r="AG286" s="74" t="b">
        <f>IF(AND(Q286=DATA!$D$40),DATA!$D$43,IF(AND(Q286=DATA!$C$40),DATA!$C$43))</f>
        <v>0</v>
      </c>
      <c r="AH286" s="75" t="b">
        <f>IF(AND(R286=DATA!$D$40),DATA!$D$44,IF(AND(R286=DATA!$C$40),DATA!$C$44))</f>
        <v>0</v>
      </c>
      <c r="AI286" s="76">
        <f ca="1">IF(AND(DATEDIF(U286,TODAY(),"D")&lt;365*3),DATA!$D$46,IF(AND(365*3&lt;=DATEDIF(U286,TODAY(),"D"), DATEDIF(U286,TODAY(),"D")&lt;365*5),DATA!$D$47,IF(AND(365*5&lt;=DATEDIF(U286,TODAY(),"D"), DATEDIF(U286,TODAY(),"D")&lt;365*10),DATA!$D$48,IF(AND(365*10&lt;DATEDIF(U286,TODAY(),"D")),DATA!$D$49))))</f>
        <v>0</v>
      </c>
      <c r="AJ286" s="76">
        <f>_xlfn.IFNA(VLOOKUP(W286,DATA!$F$40:$G$85,2,0),10)</f>
        <v>10</v>
      </c>
      <c r="AK286" s="77">
        <f t="shared" ca="1" si="9"/>
        <v>10</v>
      </c>
      <c r="AL286" s="75" t="b">
        <f>IF(AND(S286=DATA!$D$40),DATA!$D$44/8,IF(AND(S286=DATA!$C$40),DATA!$C$44/8))</f>
        <v>0</v>
      </c>
      <c r="AM286" s="75" t="b">
        <f>IF(AND(T286=DATA!$D$40),DATA!$D$44/8,IF(AND(T286=DATA!$C$40),DATA!$C$44/8))</f>
        <v>0</v>
      </c>
      <c r="AN286" s="77">
        <f t="shared" ca="1" si="8"/>
        <v>10</v>
      </c>
      <c r="AO286" s="78" t="str">
        <f ca="1">IF(AND(AN286&gt;=DATA!$C$55),"A",IF(AND(DATA!$C$55&gt;AN286,AN286&gt;=DATA!$C$56),"B",IF(AND(DATA!$C$56&gt;AN286,AN286&gt;=DATA!$C$57),"C",IF(AND(AN286&lt;DATA!$C$57),"D"))))</f>
        <v>D</v>
      </c>
    </row>
    <row r="287" spans="1:41" x14ac:dyDescent="0.15">
      <c r="A287" s="20" t="s">
        <v>569</v>
      </c>
      <c r="B287" s="18" t="s">
        <v>472</v>
      </c>
      <c r="C287" s="18" t="s">
        <v>514</v>
      </c>
      <c r="D287" s="18" t="s">
        <v>474</v>
      </c>
      <c r="E287" s="45" t="s">
        <v>515</v>
      </c>
      <c r="F287" s="18" t="s">
        <v>501</v>
      </c>
      <c r="G287" s="18" t="s">
        <v>493</v>
      </c>
      <c r="H287" s="20" t="s">
        <v>505</v>
      </c>
      <c r="I287" s="20"/>
      <c r="J287" s="20"/>
      <c r="K287" s="25" t="s">
        <v>507</v>
      </c>
      <c r="L287" s="20" t="s">
        <v>513</v>
      </c>
      <c r="M287" s="18" t="s">
        <v>497</v>
      </c>
      <c r="N287" s="20" t="s">
        <v>19</v>
      </c>
      <c r="O287" s="6"/>
      <c r="P287" s="6"/>
      <c r="Q287" s="6"/>
      <c r="R287" s="11"/>
      <c r="S287" s="11"/>
      <c r="T287" s="20"/>
      <c r="U287" s="82"/>
      <c r="V287" s="20"/>
      <c r="W287" s="78"/>
      <c r="X287" s="62"/>
      <c r="Y287" s="20"/>
      <c r="Z287" s="28">
        <v>288</v>
      </c>
      <c r="AA287" s="24"/>
      <c r="AB287" s="24"/>
      <c r="AE287" s="74" t="b">
        <f>IF(AND(O287=DATA!$D$40),DATA!$D$41,IF(AND(O287=DATA!$C$40),DATA!$C$41))</f>
        <v>0</v>
      </c>
      <c r="AF287" s="74" t="b">
        <f>IF(AND(P287=DATA!$D$40),DATA!$D$42,IF(AND(P287=DATA!$C$40),DATA!$C$42))</f>
        <v>0</v>
      </c>
      <c r="AG287" s="74" t="b">
        <f>IF(AND(Q287=DATA!$D$40),DATA!$D$43,IF(AND(Q287=DATA!$C$40),DATA!$C$43))</f>
        <v>0</v>
      </c>
      <c r="AH287" s="75" t="b">
        <f>IF(AND(R287=DATA!$D$40),DATA!$D$44,IF(AND(R287=DATA!$C$40),DATA!$C$44))</f>
        <v>0</v>
      </c>
      <c r="AI287" s="76">
        <f ca="1">IF(AND(DATEDIF(U287,TODAY(),"D")&lt;365*3),DATA!$D$46,IF(AND(365*3&lt;=DATEDIF(U287,TODAY(),"D"), DATEDIF(U287,TODAY(),"D")&lt;365*5),DATA!$D$47,IF(AND(365*5&lt;=DATEDIF(U287,TODAY(),"D"), DATEDIF(U287,TODAY(),"D")&lt;365*10),DATA!$D$48,IF(AND(365*10&lt;DATEDIF(U287,TODAY(),"D")),DATA!$D$49))))</f>
        <v>0</v>
      </c>
      <c r="AJ287" s="76">
        <f>_xlfn.IFNA(VLOOKUP(W287,DATA!$F$40:$G$85,2,0),10)</f>
        <v>10</v>
      </c>
      <c r="AK287" s="77">
        <f t="shared" ca="1" si="9"/>
        <v>10</v>
      </c>
      <c r="AL287" s="75" t="b">
        <f>IF(AND(S287=DATA!$D$40),DATA!$D$44/8,IF(AND(S287=DATA!$C$40),DATA!$C$44/8))</f>
        <v>0</v>
      </c>
      <c r="AM287" s="75" t="b">
        <f>IF(AND(T287=DATA!$D$40),DATA!$D$44/8,IF(AND(T287=DATA!$C$40),DATA!$C$44/8))</f>
        <v>0</v>
      </c>
      <c r="AN287" s="77">
        <f t="shared" ca="1" si="8"/>
        <v>10</v>
      </c>
      <c r="AO287" s="78" t="str">
        <f ca="1">IF(AND(AN287&gt;=DATA!$C$55),"A",IF(AND(DATA!$C$55&gt;AN287,AN287&gt;=DATA!$C$56),"B",IF(AND(DATA!$C$56&gt;AN287,AN287&gt;=DATA!$C$57),"C",IF(AND(AN287&lt;DATA!$C$57),"D"))))</f>
        <v>D</v>
      </c>
    </row>
    <row r="288" spans="1:41" x14ac:dyDescent="0.15">
      <c r="A288" s="20" t="s">
        <v>498</v>
      </c>
      <c r="B288" s="18" t="s">
        <v>472</v>
      </c>
      <c r="C288" s="18" t="s">
        <v>491</v>
      </c>
      <c r="D288" s="18" t="s">
        <v>474</v>
      </c>
      <c r="E288" s="45" t="s">
        <v>517</v>
      </c>
      <c r="F288" s="18" t="s">
        <v>492</v>
      </c>
      <c r="G288" s="18" t="s">
        <v>493</v>
      </c>
      <c r="H288" s="20" t="s">
        <v>516</v>
      </c>
      <c r="I288" s="20"/>
      <c r="J288" s="20"/>
      <c r="K288" s="25" t="s">
        <v>500</v>
      </c>
      <c r="L288" s="20" t="s">
        <v>513</v>
      </c>
      <c r="M288" s="18" t="s">
        <v>497</v>
      </c>
      <c r="N288" s="20"/>
      <c r="O288" s="6"/>
      <c r="P288" s="6"/>
      <c r="Q288" s="6"/>
      <c r="R288" s="11"/>
      <c r="S288" s="11"/>
      <c r="T288" s="20"/>
      <c r="U288" s="82"/>
      <c r="V288" s="20"/>
      <c r="W288" s="78"/>
      <c r="X288" s="62"/>
      <c r="Y288" s="20"/>
      <c r="Z288" s="28">
        <v>180</v>
      </c>
      <c r="AA288" s="24"/>
      <c r="AB288" s="24"/>
      <c r="AE288" s="74" t="b">
        <f>IF(AND(O288=DATA!$D$40),DATA!$D$41,IF(AND(O288=DATA!$C$40),DATA!$C$41))</f>
        <v>0</v>
      </c>
      <c r="AF288" s="74" t="b">
        <f>IF(AND(P288=DATA!$D$40),DATA!$D$42,IF(AND(P288=DATA!$C$40),DATA!$C$42))</f>
        <v>0</v>
      </c>
      <c r="AG288" s="74" t="b">
        <f>IF(AND(Q288=DATA!$D$40),DATA!$D$43,IF(AND(Q288=DATA!$C$40),DATA!$C$43))</f>
        <v>0</v>
      </c>
      <c r="AH288" s="75" t="b">
        <f>IF(AND(R288=DATA!$D$40),DATA!$D$44,IF(AND(R288=DATA!$C$40),DATA!$C$44))</f>
        <v>0</v>
      </c>
      <c r="AI288" s="76">
        <f ca="1">IF(AND(DATEDIF(U288,TODAY(),"D")&lt;365*3),DATA!$D$46,IF(AND(365*3&lt;=DATEDIF(U288,TODAY(),"D"), DATEDIF(U288,TODAY(),"D")&lt;365*5),DATA!$D$47,IF(AND(365*5&lt;=DATEDIF(U288,TODAY(),"D"), DATEDIF(U288,TODAY(),"D")&lt;365*10),DATA!$D$48,IF(AND(365*10&lt;DATEDIF(U288,TODAY(),"D")),DATA!$D$49))))</f>
        <v>0</v>
      </c>
      <c r="AJ288" s="76">
        <f>_xlfn.IFNA(VLOOKUP(W288,DATA!$F$40:$G$85,2,0),10)</f>
        <v>10</v>
      </c>
      <c r="AK288" s="77">
        <f t="shared" ca="1" si="9"/>
        <v>10</v>
      </c>
      <c r="AL288" s="75" t="b">
        <f>IF(AND(S288=DATA!$D$40),DATA!$D$44/8,IF(AND(S288=DATA!$C$40),DATA!$C$44/8))</f>
        <v>0</v>
      </c>
      <c r="AM288" s="75" t="b">
        <f>IF(AND(T288=DATA!$D$40),DATA!$D$44/8,IF(AND(T288=DATA!$C$40),DATA!$C$44/8))</f>
        <v>0</v>
      </c>
      <c r="AN288" s="77">
        <f t="shared" ca="1" si="8"/>
        <v>10</v>
      </c>
      <c r="AO288" s="78" t="str">
        <f ca="1">IF(AND(AN288&gt;=DATA!$C$55),"A",IF(AND(DATA!$C$55&gt;AN288,AN288&gt;=DATA!$C$56),"B",IF(AND(DATA!$C$56&gt;AN288,AN288&gt;=DATA!$C$57),"C",IF(AND(AN288&lt;DATA!$C$57),"D"))))</f>
        <v>D</v>
      </c>
    </row>
    <row r="289" spans="1:41" x14ac:dyDescent="0.15">
      <c r="A289" s="20" t="s">
        <v>569</v>
      </c>
      <c r="B289" s="18" t="s">
        <v>472</v>
      </c>
      <c r="C289" s="18" t="s">
        <v>491</v>
      </c>
      <c r="D289" s="18" t="s">
        <v>474</v>
      </c>
      <c r="E289" s="45" t="s">
        <v>518</v>
      </c>
      <c r="F289" s="18" t="s">
        <v>492</v>
      </c>
      <c r="G289" s="18" t="s">
        <v>493</v>
      </c>
      <c r="H289" s="20" t="s">
        <v>505</v>
      </c>
      <c r="I289" s="20"/>
      <c r="J289" s="20"/>
      <c r="K289" s="25" t="s">
        <v>500</v>
      </c>
      <c r="L289" s="20" t="s">
        <v>513</v>
      </c>
      <c r="M289" s="18" t="s">
        <v>497</v>
      </c>
      <c r="N289" s="20" t="s">
        <v>19</v>
      </c>
      <c r="O289" s="6"/>
      <c r="P289" s="6"/>
      <c r="Q289" s="6"/>
      <c r="R289" s="11"/>
      <c r="S289" s="11"/>
      <c r="T289" s="20"/>
      <c r="U289" s="82"/>
      <c r="V289" s="20"/>
      <c r="W289" s="78"/>
      <c r="X289" s="62"/>
      <c r="Y289" s="20"/>
      <c r="Z289" s="28">
        <v>379</v>
      </c>
      <c r="AA289" s="24"/>
      <c r="AB289" s="24"/>
      <c r="AE289" s="74" t="b">
        <f>IF(AND(O289=DATA!$D$40),DATA!$D$41,IF(AND(O289=DATA!$C$40),DATA!$C$41))</f>
        <v>0</v>
      </c>
      <c r="AF289" s="74" t="b">
        <f>IF(AND(P289=DATA!$D$40),DATA!$D$42,IF(AND(P289=DATA!$C$40),DATA!$C$42))</f>
        <v>0</v>
      </c>
      <c r="AG289" s="74" t="b">
        <f>IF(AND(Q289=DATA!$D$40),DATA!$D$43,IF(AND(Q289=DATA!$C$40),DATA!$C$43))</f>
        <v>0</v>
      </c>
      <c r="AH289" s="75" t="b">
        <f>IF(AND(R289=DATA!$D$40),DATA!$D$44,IF(AND(R289=DATA!$C$40),DATA!$C$44))</f>
        <v>0</v>
      </c>
      <c r="AI289" s="76">
        <f ca="1">IF(AND(DATEDIF(U289,TODAY(),"D")&lt;365*3),DATA!$D$46,IF(AND(365*3&lt;=DATEDIF(U289,TODAY(),"D"), DATEDIF(U289,TODAY(),"D")&lt;365*5),DATA!$D$47,IF(AND(365*5&lt;=DATEDIF(U289,TODAY(),"D"), DATEDIF(U289,TODAY(),"D")&lt;365*10),DATA!$D$48,IF(AND(365*10&lt;DATEDIF(U289,TODAY(),"D")),DATA!$D$49))))</f>
        <v>0</v>
      </c>
      <c r="AJ289" s="76">
        <f>_xlfn.IFNA(VLOOKUP(W289,DATA!$F$40:$G$85,2,0),10)</f>
        <v>10</v>
      </c>
      <c r="AK289" s="77">
        <f t="shared" ca="1" si="9"/>
        <v>10</v>
      </c>
      <c r="AL289" s="75" t="b">
        <f>IF(AND(S289=DATA!$D$40),DATA!$D$44/8,IF(AND(S289=DATA!$C$40),DATA!$C$44/8))</f>
        <v>0</v>
      </c>
      <c r="AM289" s="75" t="b">
        <f>IF(AND(T289=DATA!$D$40),DATA!$D$44/8,IF(AND(T289=DATA!$C$40),DATA!$C$44/8))</f>
        <v>0</v>
      </c>
      <c r="AN289" s="77">
        <f t="shared" ca="1" si="8"/>
        <v>10</v>
      </c>
      <c r="AO289" s="78" t="str">
        <f ca="1">IF(AND(AN289&gt;=DATA!$C$55),"A",IF(AND(DATA!$C$55&gt;AN289,AN289&gt;=DATA!$C$56),"B",IF(AND(DATA!$C$56&gt;AN289,AN289&gt;=DATA!$C$57),"C",IF(AND(AN289&lt;DATA!$C$57),"D"))))</f>
        <v>D</v>
      </c>
    </row>
    <row r="290" spans="1:41" x14ac:dyDescent="0.15">
      <c r="A290" s="20" t="s">
        <v>569</v>
      </c>
      <c r="B290" s="18" t="s">
        <v>472</v>
      </c>
      <c r="C290" s="18" t="s">
        <v>491</v>
      </c>
      <c r="D290" s="18" t="s">
        <v>487</v>
      </c>
      <c r="E290" s="45" t="s">
        <v>519</v>
      </c>
      <c r="F290" s="18" t="s">
        <v>501</v>
      </c>
      <c r="G290" s="18" t="s">
        <v>493</v>
      </c>
      <c r="H290" s="20" t="s">
        <v>502</v>
      </c>
      <c r="I290" s="20"/>
      <c r="J290" s="20"/>
      <c r="K290" s="25" t="s">
        <v>500</v>
      </c>
      <c r="L290" s="20" t="s">
        <v>513</v>
      </c>
      <c r="M290" s="18" t="s">
        <v>497</v>
      </c>
      <c r="N290" s="20" t="s">
        <v>19</v>
      </c>
      <c r="O290" s="6"/>
      <c r="P290" s="6"/>
      <c r="Q290" s="6"/>
      <c r="R290" s="11"/>
      <c r="S290" s="11"/>
      <c r="T290" s="20"/>
      <c r="U290" s="82"/>
      <c r="V290" s="20"/>
      <c r="W290" s="78"/>
      <c r="X290" s="62"/>
      <c r="Y290" s="20"/>
      <c r="Z290" s="28">
        <v>555</v>
      </c>
      <c r="AA290" s="24"/>
      <c r="AB290" s="24"/>
      <c r="AE290" s="74" t="b">
        <f>IF(AND(O290=DATA!$D$40),DATA!$D$41,IF(AND(O290=DATA!$C$40),DATA!$C$41))</f>
        <v>0</v>
      </c>
      <c r="AF290" s="74" t="b">
        <f>IF(AND(P290=DATA!$D$40),DATA!$D$42,IF(AND(P290=DATA!$C$40),DATA!$C$42))</f>
        <v>0</v>
      </c>
      <c r="AG290" s="74" t="b">
        <f>IF(AND(Q290=DATA!$D$40),DATA!$D$43,IF(AND(Q290=DATA!$C$40),DATA!$C$43))</f>
        <v>0</v>
      </c>
      <c r="AH290" s="75" t="b">
        <f>IF(AND(R290=DATA!$D$40),DATA!$D$44,IF(AND(R290=DATA!$C$40),DATA!$C$44))</f>
        <v>0</v>
      </c>
      <c r="AI290" s="76">
        <f ca="1">IF(AND(DATEDIF(U290,TODAY(),"D")&lt;365*3),DATA!$D$46,IF(AND(365*3&lt;=DATEDIF(U290,TODAY(),"D"), DATEDIF(U290,TODAY(),"D")&lt;365*5),DATA!$D$47,IF(AND(365*5&lt;=DATEDIF(U290,TODAY(),"D"), DATEDIF(U290,TODAY(),"D")&lt;365*10),DATA!$D$48,IF(AND(365*10&lt;DATEDIF(U290,TODAY(),"D")),DATA!$D$49))))</f>
        <v>0</v>
      </c>
      <c r="AJ290" s="76">
        <f>_xlfn.IFNA(VLOOKUP(W290,DATA!$F$40:$G$85,2,0),10)</f>
        <v>10</v>
      </c>
      <c r="AK290" s="77">
        <f t="shared" ca="1" si="9"/>
        <v>10</v>
      </c>
      <c r="AL290" s="75" t="b">
        <f>IF(AND(S290=DATA!$D$40),DATA!$D$44/8,IF(AND(S290=DATA!$C$40),DATA!$C$44/8))</f>
        <v>0</v>
      </c>
      <c r="AM290" s="75" t="b">
        <f>IF(AND(T290=DATA!$D$40),DATA!$D$44/8,IF(AND(T290=DATA!$C$40),DATA!$C$44/8))</f>
        <v>0</v>
      </c>
      <c r="AN290" s="77">
        <f t="shared" ca="1" si="8"/>
        <v>10</v>
      </c>
      <c r="AO290" s="78" t="str">
        <f ca="1">IF(AND(AN290&gt;=DATA!$C$55),"A",IF(AND(DATA!$C$55&gt;AN290,AN290&gt;=DATA!$C$56),"B",IF(AND(DATA!$C$56&gt;AN290,AN290&gt;=DATA!$C$57),"C",IF(AND(AN290&lt;DATA!$C$57),"D"))))</f>
        <v>D</v>
      </c>
    </row>
    <row r="291" spans="1:41" x14ac:dyDescent="0.15">
      <c r="B291" s="18"/>
      <c r="C291" s="18"/>
      <c r="D291" s="18"/>
      <c r="E291" s="18"/>
      <c r="F291" s="18"/>
      <c r="G291" s="18"/>
      <c r="H291" s="20"/>
      <c r="I291" s="20"/>
      <c r="J291" s="20"/>
      <c r="K291" s="25"/>
      <c r="L291" s="20"/>
      <c r="M291" s="18"/>
      <c r="N291" s="20"/>
      <c r="O291" s="6"/>
      <c r="P291" s="6"/>
      <c r="Q291" s="6"/>
      <c r="R291" s="11"/>
      <c r="S291" s="11"/>
      <c r="T291" s="20"/>
      <c r="U291" s="82"/>
      <c r="V291" s="20"/>
      <c r="W291" s="78"/>
      <c r="X291" s="62"/>
      <c r="Y291" s="20"/>
      <c r="Z291" s="28"/>
      <c r="AA291" s="24"/>
      <c r="AB291" s="24"/>
      <c r="AE291" s="74" t="b">
        <f>IF(AND(O291=DATA!$D$40),DATA!$D$41,IF(AND(O291=DATA!$C$40),DATA!$C$41))</f>
        <v>0</v>
      </c>
      <c r="AF291" s="74" t="b">
        <f>IF(AND(P291=DATA!$D$40),DATA!$D$42,IF(AND(P291=DATA!$C$40),DATA!$C$42))</f>
        <v>0</v>
      </c>
      <c r="AG291" s="74" t="b">
        <f>IF(AND(Q291=DATA!$D$40),DATA!$D$43,IF(AND(Q291=DATA!$C$40),DATA!$C$43))</f>
        <v>0</v>
      </c>
      <c r="AH291" s="75" t="b">
        <f>IF(AND(R291=DATA!$D$40),DATA!$D$44,IF(AND(R291=DATA!$C$40),DATA!$C$44))</f>
        <v>0</v>
      </c>
      <c r="AI291" s="76">
        <f ca="1">IF(AND(DATEDIF(U291,TODAY(),"D")&lt;365*3),DATA!$D$46,IF(AND(365*3&lt;=DATEDIF(U291,TODAY(),"D"), DATEDIF(U291,TODAY(),"D")&lt;365*5),DATA!$D$47,IF(AND(365*5&lt;=DATEDIF(U291,TODAY(),"D"), DATEDIF(U291,TODAY(),"D")&lt;365*10),DATA!$D$48,IF(AND(365*10&lt;DATEDIF(U291,TODAY(),"D")),DATA!$D$49))))</f>
        <v>0</v>
      </c>
      <c r="AJ291" s="76">
        <f>_xlfn.IFNA(VLOOKUP(W291,DATA!$F$40:$G$85,2,0),10)</f>
        <v>10</v>
      </c>
      <c r="AK291" s="77">
        <f t="shared" ca="1" si="9"/>
        <v>10</v>
      </c>
      <c r="AL291" s="75" t="b">
        <f>IF(AND(S291=DATA!$D$40),DATA!$D$44/8,IF(AND(S291=DATA!$C$40),DATA!$C$44/8))</f>
        <v>0</v>
      </c>
      <c r="AM291" s="75" t="b">
        <f>IF(AND(T291=DATA!$D$40),DATA!$D$44/8,IF(AND(T291=DATA!$C$40),DATA!$C$44/8))</f>
        <v>0</v>
      </c>
      <c r="AN291" s="77">
        <f t="shared" ca="1" si="8"/>
        <v>10</v>
      </c>
      <c r="AO291" s="78" t="str">
        <f ca="1">IF(AND(AN291&gt;=DATA!$C$55),"A",IF(AND(DATA!$C$55&gt;AN291,AN291&gt;=DATA!$C$56),"B",IF(AND(DATA!$C$56&gt;AN291,AN291&gt;=DATA!$C$57),"C",IF(AND(AN291&lt;DATA!$C$57),"D"))))</f>
        <v>D</v>
      </c>
    </row>
    <row r="292" spans="1:41" x14ac:dyDescent="0.15">
      <c r="B292" s="18"/>
      <c r="C292" s="18"/>
      <c r="D292" s="18"/>
      <c r="E292" s="18"/>
      <c r="F292" s="18"/>
      <c r="G292" s="18"/>
      <c r="H292" s="20"/>
      <c r="I292" s="20"/>
      <c r="J292" s="20"/>
      <c r="K292" s="25"/>
      <c r="L292" s="20"/>
      <c r="M292" s="18"/>
      <c r="N292" s="20"/>
      <c r="O292" s="6"/>
      <c r="P292" s="6"/>
      <c r="Q292" s="6"/>
      <c r="R292" s="11"/>
      <c r="S292" s="11"/>
      <c r="T292" s="20"/>
      <c r="U292" s="82"/>
      <c r="V292" s="20"/>
      <c r="W292" s="78"/>
      <c r="X292" s="62"/>
      <c r="Y292" s="20"/>
      <c r="Z292" s="28"/>
      <c r="AA292" s="24"/>
      <c r="AB292" s="24"/>
      <c r="AE292" s="74" t="b">
        <f>IF(AND(O292=DATA!$D$40),DATA!$D$41,IF(AND(O292=DATA!$C$40),DATA!$C$41))</f>
        <v>0</v>
      </c>
      <c r="AF292" s="74" t="b">
        <f>IF(AND(P292=DATA!$D$40),DATA!$D$42,IF(AND(P292=DATA!$C$40),DATA!$C$42))</f>
        <v>0</v>
      </c>
      <c r="AG292" s="74" t="b">
        <f>IF(AND(Q292=DATA!$D$40),DATA!$D$43,IF(AND(Q292=DATA!$C$40),DATA!$C$43))</f>
        <v>0</v>
      </c>
      <c r="AH292" s="75" t="b">
        <f>IF(AND(R292=DATA!$D$40),DATA!$D$44,IF(AND(R292=DATA!$C$40),DATA!$C$44))</f>
        <v>0</v>
      </c>
      <c r="AI292" s="76">
        <f ca="1">IF(AND(DATEDIF(U292,TODAY(),"D")&lt;365*3),DATA!$D$46,IF(AND(365*3&lt;=DATEDIF(U292,TODAY(),"D"), DATEDIF(U292,TODAY(),"D")&lt;365*5),DATA!$D$47,IF(AND(365*5&lt;=DATEDIF(U292,TODAY(),"D"), DATEDIF(U292,TODAY(),"D")&lt;365*10),DATA!$D$48,IF(AND(365*10&lt;DATEDIF(U292,TODAY(),"D")),DATA!$D$49))))</f>
        <v>0</v>
      </c>
      <c r="AJ292" s="76">
        <f>_xlfn.IFNA(VLOOKUP(W292,DATA!$F$40:$G$85,2,0),10)</f>
        <v>10</v>
      </c>
      <c r="AK292" s="77">
        <f t="shared" ca="1" si="9"/>
        <v>10</v>
      </c>
      <c r="AL292" s="75" t="b">
        <f>IF(AND(S292=DATA!$D$40),DATA!$D$44/8,IF(AND(S292=DATA!$C$40),DATA!$C$44/8))</f>
        <v>0</v>
      </c>
      <c r="AM292" s="75" t="b">
        <f>IF(AND(T292=DATA!$D$40),DATA!$D$44/8,IF(AND(T292=DATA!$C$40),DATA!$C$44/8))</f>
        <v>0</v>
      </c>
      <c r="AN292" s="77">
        <f t="shared" ca="1" si="8"/>
        <v>10</v>
      </c>
      <c r="AO292" s="78" t="str">
        <f ca="1">IF(AND(AN292&gt;=DATA!$C$55),"A",IF(AND(DATA!$C$55&gt;AN292,AN292&gt;=DATA!$C$56),"B",IF(AND(DATA!$C$56&gt;AN292,AN292&gt;=DATA!$C$57),"C",IF(AND(AN292&lt;DATA!$C$57),"D"))))</f>
        <v>D</v>
      </c>
    </row>
  </sheetData>
  <autoFilter ref="A2:W290" xr:uid="{00000000-0009-0000-0000-000003000000}"/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DATA!$B$27:$B$28</xm:f>
          </x14:formula1>
          <xm:sqref>D3:D290</xm:sqref>
        </x14:dataValidation>
        <x14:dataValidation type="list" allowBlank="1" showInputMessage="1" showErrorMessage="1" xr:uid="{00000000-0002-0000-0300-000001000000}">
          <x14:formula1>
            <xm:f>DATA!$C$27:$C$28</xm:f>
          </x14:formula1>
          <xm:sqref>F3:F290</xm:sqref>
        </x14:dataValidation>
        <x14:dataValidation type="list" allowBlank="1" showInputMessage="1" showErrorMessage="1" xr:uid="{00000000-0002-0000-0300-000002000000}">
          <x14:formula1>
            <xm:f>DATA!$D$27:$D$31</xm:f>
          </x14:formula1>
          <xm:sqref>G3:G290</xm:sqref>
        </x14:dataValidation>
        <x14:dataValidation type="list" allowBlank="1" showInputMessage="1" showErrorMessage="1" xr:uid="{00000000-0002-0000-0300-000003000000}">
          <x14:formula1>
            <xm:f>DATA!$L$27:$L$28</xm:f>
          </x14:formula1>
          <xm:sqref>R3:S292</xm:sqref>
        </x14:dataValidation>
        <x14:dataValidation type="list" allowBlank="1" showInputMessage="1" showErrorMessage="1" xr:uid="{00000000-0002-0000-0300-000004000000}">
          <x14:formula1>
            <xm:f>DATA!$F$27:$F$28</xm:f>
          </x14:formula1>
          <xm:sqref>O3:O292</xm:sqref>
        </x14:dataValidation>
        <x14:dataValidation type="list" allowBlank="1" showInputMessage="1" showErrorMessage="1" xr:uid="{00000000-0002-0000-0300-000005000000}">
          <x14:formula1>
            <xm:f>DATA!$G$27:$G$28</xm:f>
          </x14:formula1>
          <xm:sqref>P3:P292</xm:sqref>
        </x14:dataValidation>
        <x14:dataValidation type="list" allowBlank="1" showInputMessage="1" showErrorMessage="1" xr:uid="{00000000-0002-0000-0300-000006000000}">
          <x14:formula1>
            <xm:f>DATA!$H$27:$H$28</xm:f>
          </x14:formula1>
          <xm:sqref>Q3:Q292</xm:sqref>
        </x14:dataValidation>
        <x14:dataValidation type="list" allowBlank="1" showInputMessage="1" showErrorMessage="1" xr:uid="{00000000-0002-0000-0300-000007000000}">
          <x14:formula1>
            <xm:f>DATA!$N$27:$N$28</xm:f>
          </x14:formula1>
          <xm:sqref>T3:T292</xm:sqref>
        </x14:dataValidation>
        <x14:dataValidation type="date" allowBlank="1" showInputMessage="1" showErrorMessage="1" xr:uid="{00000000-0002-0000-0300-000008000000}">
          <x14:formula1>
            <xm:f>DATA!M27</xm:f>
          </x14:formula1>
          <x14:formula2>
            <xm:f>DATA!M28</xm:f>
          </x14:formula2>
          <xm:sqref>U3:U292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52"/>
  <sheetViews>
    <sheetView topLeftCell="A117" zoomScaleNormal="100" workbookViewId="0">
      <selection activeCell="C19" sqref="C19"/>
    </sheetView>
  </sheetViews>
  <sheetFormatPr defaultRowHeight="16.5" x14ac:dyDescent="0.3"/>
  <cols>
    <col min="2" max="29" width="26" customWidth="1"/>
    <col min="32" max="32" width="12.125" bestFit="1" customWidth="1"/>
    <col min="33" max="33" width="16.625" bestFit="1" customWidth="1"/>
    <col min="34" max="34" width="9.75" bestFit="1" customWidth="1"/>
    <col min="35" max="35" width="10.5" bestFit="1" customWidth="1"/>
    <col min="36" max="36" width="18" bestFit="1" customWidth="1"/>
    <col min="37" max="37" width="10.125" bestFit="1" customWidth="1"/>
  </cols>
  <sheetData>
    <row r="1" spans="1:39" ht="66" x14ac:dyDescent="0.3">
      <c r="R1" s="63" t="s">
        <v>665</v>
      </c>
      <c r="S1" s="63" t="s">
        <v>666</v>
      </c>
      <c r="T1" s="63" t="s">
        <v>667</v>
      </c>
      <c r="U1" s="63" t="s">
        <v>661</v>
      </c>
      <c r="V1" s="63" t="s">
        <v>675</v>
      </c>
      <c r="W1" s="63" t="s">
        <v>660</v>
      </c>
      <c r="X1" s="63" t="s">
        <v>659</v>
      </c>
      <c r="Y1" s="63" t="s">
        <v>682</v>
      </c>
    </row>
    <row r="2" spans="1:39" ht="24" x14ac:dyDescent="0.3">
      <c r="A2" s="1" t="s">
        <v>592</v>
      </c>
      <c r="B2" s="1" t="s">
        <v>0</v>
      </c>
      <c r="C2" s="1" t="s">
        <v>1</v>
      </c>
      <c r="D2" s="1" t="s">
        <v>593</v>
      </c>
      <c r="E2" s="1" t="s">
        <v>594</v>
      </c>
      <c r="F2" s="1" t="s">
        <v>255</v>
      </c>
      <c r="G2" s="1" t="s">
        <v>595</v>
      </c>
      <c r="H2" s="1" t="s">
        <v>4</v>
      </c>
      <c r="I2" s="1" t="s">
        <v>596</v>
      </c>
      <c r="J2" s="1" t="s">
        <v>597</v>
      </c>
      <c r="K2" s="1" t="s">
        <v>598</v>
      </c>
      <c r="L2" s="1" t="s">
        <v>599</v>
      </c>
      <c r="M2" s="1" t="s">
        <v>600</v>
      </c>
      <c r="N2" s="1" t="s">
        <v>7</v>
      </c>
      <c r="O2" s="1" t="s">
        <v>601</v>
      </c>
      <c r="P2" s="1" t="s">
        <v>602</v>
      </c>
      <c r="Q2" s="1" t="s">
        <v>603</v>
      </c>
      <c r="R2" s="1" t="s">
        <v>662</v>
      </c>
      <c r="S2" s="1" t="s">
        <v>663</v>
      </c>
      <c r="T2" s="1" t="s">
        <v>664</v>
      </c>
      <c r="U2" s="1" t="s">
        <v>673</v>
      </c>
      <c r="V2" s="1" t="s">
        <v>674</v>
      </c>
      <c r="W2" s="1" t="s">
        <v>589</v>
      </c>
      <c r="X2" s="1" t="s">
        <v>604</v>
      </c>
      <c r="Y2" s="1" t="s">
        <v>605</v>
      </c>
      <c r="Z2" s="1" t="s">
        <v>9</v>
      </c>
      <c r="AA2" s="1" t="s">
        <v>10</v>
      </c>
      <c r="AB2" s="1" t="s">
        <v>11</v>
      </c>
      <c r="AC2" s="1" t="s">
        <v>12</v>
      </c>
      <c r="AF2" s="68" t="s">
        <v>687</v>
      </c>
      <c r="AG2" s="69" t="s">
        <v>692</v>
      </c>
      <c r="AH2" s="70" t="s">
        <v>688</v>
      </c>
      <c r="AI2" s="71" t="s">
        <v>693</v>
      </c>
      <c r="AJ2" s="72" t="s">
        <v>694</v>
      </c>
      <c r="AK2" s="70" t="s">
        <v>695</v>
      </c>
      <c r="AL2" s="73" t="s">
        <v>696</v>
      </c>
      <c r="AM2" s="84" t="s">
        <v>683</v>
      </c>
    </row>
    <row r="3" spans="1:39" x14ac:dyDescent="0.15">
      <c r="A3" s="6" t="s">
        <v>562</v>
      </c>
      <c r="B3" s="4" t="s">
        <v>256</v>
      </c>
      <c r="C3" s="5" t="s">
        <v>257</v>
      </c>
      <c r="D3" s="17" t="s">
        <v>258</v>
      </c>
      <c r="E3" s="5" t="s">
        <v>581</v>
      </c>
      <c r="F3" s="6" t="s">
        <v>259</v>
      </c>
      <c r="G3" s="5" t="s">
        <v>260</v>
      </c>
      <c r="H3" s="7">
        <v>0.5</v>
      </c>
      <c r="I3" s="7"/>
      <c r="J3" s="7"/>
      <c r="K3" s="6" t="s">
        <v>261</v>
      </c>
      <c r="L3" s="6"/>
      <c r="M3" s="6"/>
      <c r="N3" s="5" t="s">
        <v>262</v>
      </c>
      <c r="O3" s="5"/>
      <c r="P3" s="5"/>
      <c r="Q3" s="6" t="s">
        <v>19</v>
      </c>
      <c r="R3" s="6"/>
      <c r="S3" s="6"/>
      <c r="T3" s="6"/>
      <c r="U3" s="11"/>
      <c r="V3" s="82"/>
      <c r="W3" s="12" t="s">
        <v>772</v>
      </c>
      <c r="X3" s="12"/>
      <c r="Y3" s="62"/>
      <c r="Z3" s="6" t="s">
        <v>263</v>
      </c>
      <c r="AA3" s="30">
        <v>2</v>
      </c>
      <c r="AB3" s="31"/>
      <c r="AC3" s="14"/>
      <c r="AF3" s="74" t="b">
        <f>IF(AND(R3=DATA!$D$40),DATA!$D$41,IF(AND(R3=DATA!$C$40),DATA!$C$41))</f>
        <v>0</v>
      </c>
      <c r="AG3" s="74" t="b">
        <f>IF(AND(S3=DATA!$D$40),DATA!$D$42,IF(AND(S3=DATA!$C$40),DATA!$C$42))</f>
        <v>0</v>
      </c>
      <c r="AH3" s="74" t="b">
        <f>IF(AND(T3=DATA!$D$40),DATA!$D$43,IF(AND(T3=DATA!$C$40),DATA!$C$43))</f>
        <v>0</v>
      </c>
      <c r="AI3" s="75" t="b">
        <f>IF(AND(U3=DATA!$D$40),DATA!$D$44,IF(AND(U3=DATA!$C$40),DATA!$C$44))</f>
        <v>0</v>
      </c>
      <c r="AJ3" s="76">
        <f ca="1">IF(AND(DATEDIF(V3,TODAY(),"D")&lt;365*3),DATA!$D$46,IF(AND(365*3&lt;=DATEDIF(V3,TODAY(),"D"), DATEDIF(V3,TODAY(),"D")&lt;365*5),DATA!$D$47,IF(AND(365*5&lt;=DATEDIF(V3,TODAY(),"D"), DATEDIF(V3,TODAY(),"D")&lt;365*10),DATA!$D$48,IF(AND(365*10&lt;DATEDIF(V3,TODAY(),"D")),DATA!$D$49))))</f>
        <v>0</v>
      </c>
      <c r="AK3" s="76">
        <f>_xlfn.IFNA(VLOOKUP(X3,DATA!$F$40:$G$85,2,0),10)</f>
        <v>10</v>
      </c>
      <c r="AL3" s="77">
        <f ca="1">SUM(AF3:AK3)</f>
        <v>10</v>
      </c>
      <c r="AM3" s="78" t="str">
        <f ca="1">IF(AND(AL3&gt;=DATA!$C$55),"A",IF(AND(DATA!$C$55&gt;AL3&gt;=DATA!$C$56),"B",IF(AND(DATA!$C$56&gt;AL3&gt;=DATA!$C$57),"C",IF(AND(AL3&lt;DATA!$C$57),"D"))))</f>
        <v>B</v>
      </c>
    </row>
    <row r="4" spans="1:39" x14ac:dyDescent="0.15">
      <c r="A4" s="6" t="s">
        <v>563</v>
      </c>
      <c r="B4" s="4" t="s">
        <v>256</v>
      </c>
      <c r="C4" s="5" t="s">
        <v>257</v>
      </c>
      <c r="D4" s="17" t="s">
        <v>258</v>
      </c>
      <c r="E4" s="5" t="s">
        <v>581</v>
      </c>
      <c r="F4" s="6" t="s">
        <v>259</v>
      </c>
      <c r="G4" s="5" t="s">
        <v>260</v>
      </c>
      <c r="H4" s="7">
        <v>1</v>
      </c>
      <c r="I4" s="7"/>
      <c r="J4" s="7"/>
      <c r="K4" s="6" t="s">
        <v>261</v>
      </c>
      <c r="L4" s="6"/>
      <c r="M4" s="6"/>
      <c r="N4" s="5" t="s">
        <v>262</v>
      </c>
      <c r="O4" s="5"/>
      <c r="P4" s="5"/>
      <c r="Q4" s="6" t="s">
        <v>19</v>
      </c>
      <c r="R4" s="6"/>
      <c r="S4" s="6"/>
      <c r="T4" s="6"/>
      <c r="U4" s="11"/>
      <c r="V4" s="82"/>
      <c r="W4" s="12" t="s">
        <v>772</v>
      </c>
      <c r="X4" s="12"/>
      <c r="Y4" s="62"/>
      <c r="Z4" s="6" t="s">
        <v>28</v>
      </c>
      <c r="AA4" s="30">
        <v>4</v>
      </c>
      <c r="AB4" s="31"/>
      <c r="AC4" s="14"/>
      <c r="AF4" s="74" t="b">
        <f>IF(AND(R4=DATA!$D$40),DATA!$D$41,IF(AND(R4=DATA!$C$40),DATA!$C$41))</f>
        <v>0</v>
      </c>
      <c r="AG4" s="74" t="b">
        <f>IF(AND(S4=DATA!$D$40),DATA!$D$42,IF(AND(S4=DATA!$C$40),DATA!$C$42))</f>
        <v>0</v>
      </c>
      <c r="AH4" s="74" t="b">
        <f>IF(AND(T4=DATA!$D$40),DATA!$D$43,IF(AND(T4=DATA!$C$40),DATA!$C$43))</f>
        <v>0</v>
      </c>
      <c r="AI4" s="75" t="b">
        <f>IF(AND(U4=DATA!$D$40),DATA!$D$44,IF(AND(U4=DATA!$C$40),DATA!$C$44))</f>
        <v>0</v>
      </c>
      <c r="AJ4" s="76">
        <f ca="1">IF(AND(DATEDIF(V4,TODAY(),"D")&lt;365*3),DATA!$D$46,IF(AND(365*3&lt;=DATEDIF(V4,TODAY(),"D"), DATEDIF(V4,TODAY(),"D")&lt;365*5),DATA!$D$47,IF(AND(365*5&lt;=DATEDIF(V4,TODAY(),"D"), DATEDIF(V4,TODAY(),"D")&lt;365*10),DATA!$D$48,IF(AND(365*10&lt;DATEDIF(V4,TODAY(),"D")),DATA!$D$49))))</f>
        <v>0</v>
      </c>
      <c r="AK4" s="76">
        <f>_xlfn.IFNA(VLOOKUP(X4,DATA!$F$40:$G$85,2,0),10)</f>
        <v>10</v>
      </c>
      <c r="AL4" s="77">
        <f ca="1">SUM(AF4:AK4)</f>
        <v>10</v>
      </c>
      <c r="AM4" s="78" t="str">
        <f ca="1">IF(AND(AL4&gt;=DATA!$C$55),"A",IF(AND(DATA!$C$55&gt;AL4,AL4&gt;=DATA!$C$56),"B",IF(AND(DATA!$C$56&gt;AL4,AL4&gt;=DATA!$C$57),"C",IF(AND(AL4&lt;DATA!$C$57),"D"))))</f>
        <v>D</v>
      </c>
    </row>
    <row r="5" spans="1:39" x14ac:dyDescent="0.15">
      <c r="A5" s="6" t="s">
        <v>563</v>
      </c>
      <c r="B5" s="4" t="s">
        <v>264</v>
      </c>
      <c r="C5" s="5" t="s">
        <v>257</v>
      </c>
      <c r="D5" s="17" t="s">
        <v>258</v>
      </c>
      <c r="E5" s="5" t="s">
        <v>581</v>
      </c>
      <c r="F5" s="6" t="s">
        <v>259</v>
      </c>
      <c r="G5" s="5" t="s">
        <v>265</v>
      </c>
      <c r="H5" s="7">
        <v>2</v>
      </c>
      <c r="I5" s="7"/>
      <c r="J5" s="7"/>
      <c r="K5" s="6" t="s">
        <v>33</v>
      </c>
      <c r="L5" s="6"/>
      <c r="M5" s="6"/>
      <c r="N5" s="5" t="s">
        <v>266</v>
      </c>
      <c r="O5" s="5"/>
      <c r="P5" s="5"/>
      <c r="Q5" s="6" t="s">
        <v>19</v>
      </c>
      <c r="R5" s="6"/>
      <c r="S5" s="6"/>
      <c r="T5" s="6"/>
      <c r="U5" s="11"/>
      <c r="V5" s="82"/>
      <c r="W5" s="12" t="s">
        <v>772</v>
      </c>
      <c r="X5" s="12"/>
      <c r="Y5" s="62"/>
      <c r="Z5" s="6" t="s">
        <v>28</v>
      </c>
      <c r="AA5" s="30">
        <v>1</v>
      </c>
      <c r="AB5" s="31"/>
      <c r="AC5" s="14"/>
      <c r="AF5" s="74" t="b">
        <f>IF(AND(R5=DATA!$D$40),DATA!$D$41,IF(AND(R5=DATA!$C$40),DATA!$C$41))</f>
        <v>0</v>
      </c>
      <c r="AG5" s="74" t="b">
        <f>IF(AND(S5=DATA!$D$40),DATA!$D$42,IF(AND(S5=DATA!$C$40),DATA!$C$42))</f>
        <v>0</v>
      </c>
      <c r="AH5" s="74" t="b">
        <f>IF(AND(T5=DATA!$D$40),DATA!$D$43,IF(AND(T5=DATA!$C$40),DATA!$C$43))</f>
        <v>0</v>
      </c>
      <c r="AI5" s="75" t="b">
        <f>IF(AND(U5=DATA!$D$40),DATA!$D$44,IF(AND(U5=DATA!$C$40),DATA!$C$44))</f>
        <v>0</v>
      </c>
      <c r="AJ5" s="76">
        <f ca="1">IF(AND(DATEDIF(V5,TODAY(),"D")&lt;365*3),DATA!$D$46,IF(AND(365*3&lt;=DATEDIF(V5,TODAY(),"D"), DATEDIF(V5,TODAY(),"D")&lt;365*5),DATA!$D$47,IF(AND(365*5&lt;=DATEDIF(V5,TODAY(),"D"), DATEDIF(V5,TODAY(),"D")&lt;365*10),DATA!$D$48,IF(AND(365*10&lt;DATEDIF(V5,TODAY(),"D")),DATA!$D$49))))</f>
        <v>0</v>
      </c>
      <c r="AK5" s="76">
        <f>_xlfn.IFNA(VLOOKUP(X5,DATA!$F$40:$G$85,2,0),10)</f>
        <v>10</v>
      </c>
      <c r="AL5" s="77">
        <f ca="1">SUM(AF5:AK5)</f>
        <v>10</v>
      </c>
      <c r="AM5" s="78" t="str">
        <f ca="1">IF(AND(AL5&gt;=DATA!$C$55),"A",IF(AND(DATA!$C$55&gt;AL5,AL5&gt;=DATA!$C$56),"B",IF(AND(DATA!$C$56&gt;AL5,AL5&gt;=DATA!$C$57),"C",IF(AND(AL5&lt;DATA!$C$57),"D"))))</f>
        <v>D</v>
      </c>
    </row>
    <row r="6" spans="1:39" x14ac:dyDescent="0.15">
      <c r="A6" s="6" t="s">
        <v>563</v>
      </c>
      <c r="B6" s="4" t="s">
        <v>256</v>
      </c>
      <c r="C6" s="5" t="s">
        <v>257</v>
      </c>
      <c r="D6" s="17" t="s">
        <v>267</v>
      </c>
      <c r="E6" s="5" t="s">
        <v>582</v>
      </c>
      <c r="F6" s="6" t="s">
        <v>259</v>
      </c>
      <c r="G6" s="5" t="s">
        <v>260</v>
      </c>
      <c r="H6" s="7">
        <v>0.5</v>
      </c>
      <c r="I6" s="7"/>
      <c r="J6" s="7"/>
      <c r="K6" s="6" t="s">
        <v>261</v>
      </c>
      <c r="L6" s="6"/>
      <c r="M6" s="6"/>
      <c r="N6" s="5" t="s">
        <v>266</v>
      </c>
      <c r="O6" s="5"/>
      <c r="P6" s="5"/>
      <c r="Q6" s="6" t="s">
        <v>19</v>
      </c>
      <c r="R6" s="6"/>
      <c r="S6" s="6"/>
      <c r="T6" s="6"/>
      <c r="U6" s="11"/>
      <c r="V6" s="82"/>
      <c r="W6" s="12" t="s">
        <v>772</v>
      </c>
      <c r="X6" s="12"/>
      <c r="Y6" s="62"/>
      <c r="Z6" s="6" t="s">
        <v>20</v>
      </c>
      <c r="AA6" s="30">
        <v>5</v>
      </c>
      <c r="AB6" s="31"/>
      <c r="AC6" s="14"/>
      <c r="AF6" s="74" t="b">
        <f>IF(AND(R6=DATA!$D$40),DATA!$D$41,IF(AND(R6=DATA!$C$40),DATA!$C$41))</f>
        <v>0</v>
      </c>
      <c r="AG6" s="74" t="b">
        <f>IF(AND(S6=DATA!$D$40),DATA!$D$42,IF(AND(S6=DATA!$C$40),DATA!$C$42))</f>
        <v>0</v>
      </c>
      <c r="AH6" s="74" t="b">
        <f>IF(AND(T6=DATA!$D$40),DATA!$D$43,IF(AND(T6=DATA!$C$40),DATA!$C$43))</f>
        <v>0</v>
      </c>
      <c r="AI6" s="75" t="b">
        <f>IF(AND(U6=DATA!$D$40),DATA!$D$44,IF(AND(U6=DATA!$C$40),DATA!$C$44))</f>
        <v>0</v>
      </c>
      <c r="AJ6" s="76">
        <f ca="1">IF(AND(DATEDIF(V6,TODAY(),"D")&lt;365*3),DATA!$D$46,IF(AND(365*3&lt;=DATEDIF(V6,TODAY(),"D"), DATEDIF(V6,TODAY(),"D")&lt;365*5),DATA!$D$47,IF(AND(365*5&lt;=DATEDIF(V6,TODAY(),"D"), DATEDIF(V6,TODAY(),"D")&lt;365*10),DATA!$D$48,IF(AND(365*10&lt;DATEDIF(V6,TODAY(),"D")),DATA!$D$49))))</f>
        <v>0</v>
      </c>
      <c r="AK6" s="76">
        <f>_xlfn.IFNA(VLOOKUP(X6,DATA!$F$40:$G$85,2,0),10)</f>
        <v>10</v>
      </c>
      <c r="AL6" s="77">
        <f ca="1">SUM(AF6:AK6)</f>
        <v>10</v>
      </c>
      <c r="AM6" s="78" t="str">
        <f ca="1">IF(AND(AL6&gt;=DATA!$C$55),"A",IF(AND(DATA!$C$55&gt;AL6,AL6&gt;=DATA!$C$56),"B",IF(AND(DATA!$C$56&gt;AL6,AL6&gt;=DATA!$C$57),"C",IF(AND(AL6&lt;DATA!$C$57),"D"))))</f>
        <v>D</v>
      </c>
    </row>
    <row r="7" spans="1:39" x14ac:dyDescent="0.15">
      <c r="A7" s="6" t="s">
        <v>562</v>
      </c>
      <c r="B7" s="4" t="s">
        <v>256</v>
      </c>
      <c r="C7" s="5" t="s">
        <v>268</v>
      </c>
      <c r="D7" s="17" t="s">
        <v>258</v>
      </c>
      <c r="E7" s="5" t="s">
        <v>582</v>
      </c>
      <c r="F7" s="6" t="s">
        <v>259</v>
      </c>
      <c r="G7" s="5" t="s">
        <v>260</v>
      </c>
      <c r="H7" s="7">
        <v>1</v>
      </c>
      <c r="I7" s="7"/>
      <c r="J7" s="7"/>
      <c r="K7" s="6" t="s">
        <v>261</v>
      </c>
      <c r="L7" s="6"/>
      <c r="M7" s="6"/>
      <c r="N7" s="5" t="s">
        <v>262</v>
      </c>
      <c r="O7" s="5"/>
      <c r="P7" s="5"/>
      <c r="Q7" s="6" t="s">
        <v>19</v>
      </c>
      <c r="R7" s="6"/>
      <c r="S7" s="6"/>
      <c r="T7" s="6"/>
      <c r="U7" s="11"/>
      <c r="V7" s="82"/>
      <c r="W7" s="12" t="s">
        <v>772</v>
      </c>
      <c r="X7" s="12"/>
      <c r="Y7" s="62"/>
      <c r="Z7" s="6" t="s">
        <v>28</v>
      </c>
      <c r="AA7" s="30">
        <v>4</v>
      </c>
      <c r="AB7" s="31"/>
      <c r="AC7" s="14"/>
      <c r="AF7" s="74" t="b">
        <f>IF(AND(R7=DATA!$D$40),DATA!$D$41,IF(AND(R7=DATA!$C$40),DATA!$C$41))</f>
        <v>0</v>
      </c>
      <c r="AG7" s="74" t="b">
        <f>IF(AND(S7=DATA!$D$40),DATA!$D$42,IF(AND(S7=DATA!$C$40),DATA!$C$42))</f>
        <v>0</v>
      </c>
      <c r="AH7" s="74" t="b">
        <f>IF(AND(T7=DATA!$D$40),DATA!$D$43,IF(AND(T7=DATA!$C$40),DATA!$C$43))</f>
        <v>0</v>
      </c>
      <c r="AI7" s="75" t="b">
        <f>IF(AND(U7=DATA!$D$40),DATA!$D$44,IF(AND(U7=DATA!$C$40),DATA!$C$44))</f>
        <v>0</v>
      </c>
      <c r="AJ7" s="76">
        <f ca="1">IF(AND(DATEDIF(V7,TODAY(),"D")&lt;365*3),DATA!$D$46,IF(AND(365*3&lt;=DATEDIF(V7,TODAY(),"D"), DATEDIF(V7,TODAY(),"D")&lt;365*5),DATA!$D$47,IF(AND(365*5&lt;=DATEDIF(V7,TODAY(),"D"), DATEDIF(V7,TODAY(),"D")&lt;365*10),DATA!$D$48,IF(AND(365*10&lt;DATEDIF(V7,TODAY(),"D")),DATA!$D$49))))</f>
        <v>0</v>
      </c>
      <c r="AK7" s="76">
        <f>_xlfn.IFNA(VLOOKUP(X7,DATA!$F$40:$G$85,2,0),10)</f>
        <v>10</v>
      </c>
      <c r="AL7" s="77">
        <f t="shared" ref="AL7:AL70" ca="1" si="0">SUM(AF7:AK7)</f>
        <v>10</v>
      </c>
      <c r="AM7" s="78" t="str">
        <f ca="1">IF(AND(AL7&gt;=DATA!$C$55),"A",IF(AND(DATA!$C$55&gt;AL7,AL7&gt;=DATA!$C$56),"B",IF(AND(DATA!$C$56&gt;AL7,AL7&gt;=DATA!$C$57),"C",IF(AND(AL7&lt;DATA!$C$57),"D"))))</f>
        <v>D</v>
      </c>
    </row>
    <row r="8" spans="1:39" x14ac:dyDescent="0.15">
      <c r="A8" s="6" t="s">
        <v>563</v>
      </c>
      <c r="B8" s="4" t="s">
        <v>256</v>
      </c>
      <c r="C8" s="5" t="s">
        <v>257</v>
      </c>
      <c r="D8" s="17" t="s">
        <v>258</v>
      </c>
      <c r="E8" s="5" t="s">
        <v>582</v>
      </c>
      <c r="F8" s="6" t="s">
        <v>259</v>
      </c>
      <c r="G8" s="5" t="s">
        <v>269</v>
      </c>
      <c r="H8" s="7">
        <v>2</v>
      </c>
      <c r="I8" s="7"/>
      <c r="J8" s="7"/>
      <c r="K8" s="6" t="s">
        <v>25</v>
      </c>
      <c r="L8" s="6"/>
      <c r="M8" s="6"/>
      <c r="N8" s="5" t="s">
        <v>262</v>
      </c>
      <c r="O8" s="5"/>
      <c r="P8" s="5"/>
      <c r="Q8" s="6" t="s">
        <v>19</v>
      </c>
      <c r="R8" s="6"/>
      <c r="S8" s="6"/>
      <c r="T8" s="6"/>
      <c r="U8" s="11"/>
      <c r="V8" s="82"/>
      <c r="W8" s="12" t="s">
        <v>772</v>
      </c>
      <c r="X8" s="12"/>
      <c r="Y8" s="62"/>
      <c r="Z8" s="6" t="s">
        <v>28</v>
      </c>
      <c r="AA8" s="30">
        <v>55</v>
      </c>
      <c r="AB8" s="31"/>
      <c r="AC8" s="14"/>
      <c r="AF8" s="74" t="b">
        <f>IF(AND(R8=DATA!$D$40),DATA!$D$41,IF(AND(R8=DATA!$C$40),DATA!$C$41))</f>
        <v>0</v>
      </c>
      <c r="AG8" s="74" t="b">
        <f>IF(AND(S8=DATA!$D$40),DATA!$D$42,IF(AND(S8=DATA!$C$40),DATA!$C$42))</f>
        <v>0</v>
      </c>
      <c r="AH8" s="74" t="b">
        <f>IF(AND(T8=DATA!$D$40),DATA!$D$43,IF(AND(T8=DATA!$C$40),DATA!$C$43))</f>
        <v>0</v>
      </c>
      <c r="AI8" s="75" t="b">
        <f>IF(AND(U8=DATA!$D$40),DATA!$D$44,IF(AND(U8=DATA!$C$40),DATA!$C$44))</f>
        <v>0</v>
      </c>
      <c r="AJ8" s="76">
        <f ca="1">IF(AND(DATEDIF(V8,TODAY(),"D")&lt;365*3),DATA!$D$46,IF(AND(365*3&lt;=DATEDIF(V8,TODAY(),"D"), DATEDIF(V8,TODAY(),"D")&lt;365*5),DATA!$D$47,IF(AND(365*5&lt;=DATEDIF(V8,TODAY(),"D"), DATEDIF(V8,TODAY(),"D")&lt;365*10),DATA!$D$48,IF(AND(365*10&lt;DATEDIF(V8,TODAY(),"D")),DATA!$D$49))))</f>
        <v>0</v>
      </c>
      <c r="AK8" s="76">
        <f>_xlfn.IFNA(VLOOKUP(X8,DATA!$F$40:$G$85,2,0),10)</f>
        <v>10</v>
      </c>
      <c r="AL8" s="77">
        <f t="shared" ca="1" si="0"/>
        <v>10</v>
      </c>
      <c r="AM8" s="78" t="str">
        <f ca="1">IF(AND(AL8&gt;=DATA!$C$55),"A",IF(AND(DATA!$C$55&gt;AL8,AL8&gt;=DATA!$C$56),"B",IF(AND(DATA!$C$56&gt;AL8,AL8&gt;=DATA!$C$57),"C",IF(AND(AL8&lt;DATA!$C$57),"D"))))</f>
        <v>D</v>
      </c>
    </row>
    <row r="9" spans="1:39" x14ac:dyDescent="0.15">
      <c r="A9" s="6" t="s">
        <v>562</v>
      </c>
      <c r="B9" s="4" t="s">
        <v>264</v>
      </c>
      <c r="C9" s="5" t="s">
        <v>268</v>
      </c>
      <c r="D9" s="17" t="s">
        <v>267</v>
      </c>
      <c r="E9" s="5" t="s">
        <v>582</v>
      </c>
      <c r="F9" s="6" t="s">
        <v>270</v>
      </c>
      <c r="G9" s="5" t="s">
        <v>269</v>
      </c>
      <c r="H9" s="7">
        <v>3</v>
      </c>
      <c r="I9" s="7"/>
      <c r="J9" s="7"/>
      <c r="K9" s="6" t="s">
        <v>271</v>
      </c>
      <c r="L9" s="6"/>
      <c r="M9" s="6"/>
      <c r="N9" s="5" t="s">
        <v>266</v>
      </c>
      <c r="O9" s="5"/>
      <c r="P9" s="5"/>
      <c r="Q9" s="6" t="s">
        <v>27</v>
      </c>
      <c r="R9" s="6"/>
      <c r="S9" s="6"/>
      <c r="T9" s="6"/>
      <c r="U9" s="11"/>
      <c r="V9" s="82"/>
      <c r="W9" s="12" t="s">
        <v>772</v>
      </c>
      <c r="X9" s="12"/>
      <c r="Y9" s="62"/>
      <c r="Z9" s="6" t="s">
        <v>20</v>
      </c>
      <c r="AA9" s="30">
        <v>1</v>
      </c>
      <c r="AB9" s="31"/>
      <c r="AC9" s="14"/>
      <c r="AF9" s="74" t="b">
        <f>IF(AND(R9=DATA!$D$40),DATA!$D$41,IF(AND(R9=DATA!$C$40),DATA!$C$41))</f>
        <v>0</v>
      </c>
      <c r="AG9" s="74" t="b">
        <f>IF(AND(S9=DATA!$D$40),DATA!$D$42,IF(AND(S9=DATA!$C$40),DATA!$C$42))</f>
        <v>0</v>
      </c>
      <c r="AH9" s="74" t="b">
        <f>IF(AND(T9=DATA!$D$40),DATA!$D$43,IF(AND(T9=DATA!$C$40),DATA!$C$43))</f>
        <v>0</v>
      </c>
      <c r="AI9" s="75" t="b">
        <f>IF(AND(U9=DATA!$D$40),DATA!$D$44,IF(AND(U9=DATA!$C$40),DATA!$C$44))</f>
        <v>0</v>
      </c>
      <c r="AJ9" s="76">
        <f ca="1">IF(AND(DATEDIF(V9,TODAY(),"D")&lt;365*3),DATA!$D$46,IF(AND(365*3&lt;=DATEDIF(V9,TODAY(),"D"), DATEDIF(V9,TODAY(),"D")&lt;365*5),DATA!$D$47,IF(AND(365*5&lt;=DATEDIF(V9,TODAY(),"D"), DATEDIF(V9,TODAY(),"D")&lt;365*10),DATA!$D$48,IF(AND(365*10&lt;DATEDIF(V9,TODAY(),"D")),DATA!$D$49))))</f>
        <v>0</v>
      </c>
      <c r="AK9" s="76">
        <f>_xlfn.IFNA(VLOOKUP(X9,DATA!$F$40:$G$85,2,0),10)</f>
        <v>10</v>
      </c>
      <c r="AL9" s="77">
        <f t="shared" ca="1" si="0"/>
        <v>10</v>
      </c>
      <c r="AM9" s="78" t="str">
        <f ca="1">IF(AND(AL9&gt;=DATA!$C$55),"A",IF(AND(DATA!$C$55&gt;AL9,AL9&gt;=DATA!$C$56),"B",IF(AND(DATA!$C$56&gt;AL9,AL9&gt;=DATA!$C$57),"C",IF(AND(AL9&lt;DATA!$C$57),"D"))))</f>
        <v>D</v>
      </c>
    </row>
    <row r="10" spans="1:39" x14ac:dyDescent="0.15">
      <c r="A10" s="6" t="s">
        <v>562</v>
      </c>
      <c r="B10" s="4" t="s">
        <v>264</v>
      </c>
      <c r="C10" s="18" t="s">
        <v>272</v>
      </c>
      <c r="D10" s="17" t="s">
        <v>267</v>
      </c>
      <c r="E10" s="5" t="s">
        <v>273</v>
      </c>
      <c r="F10" s="6" t="s">
        <v>270</v>
      </c>
      <c r="G10" s="5" t="s">
        <v>269</v>
      </c>
      <c r="H10" s="7">
        <v>1</v>
      </c>
      <c r="I10" s="7"/>
      <c r="J10" s="7"/>
      <c r="K10" s="6" t="s">
        <v>17</v>
      </c>
      <c r="L10" s="6"/>
      <c r="M10" s="6"/>
      <c r="N10" s="5" t="s">
        <v>266</v>
      </c>
      <c r="O10" s="5"/>
      <c r="P10" s="5"/>
      <c r="Q10" s="6" t="s">
        <v>27</v>
      </c>
      <c r="R10" s="6"/>
      <c r="S10" s="6"/>
      <c r="T10" s="6"/>
      <c r="U10" s="11"/>
      <c r="V10" s="82"/>
      <c r="W10" s="12" t="s">
        <v>772</v>
      </c>
      <c r="X10" s="12"/>
      <c r="Y10" s="62"/>
      <c r="Z10" s="6" t="s">
        <v>20</v>
      </c>
      <c r="AA10" s="30">
        <v>12</v>
      </c>
      <c r="AB10" s="31"/>
      <c r="AC10" s="14"/>
      <c r="AF10" s="74" t="b">
        <f>IF(AND(R10=DATA!$D$40),DATA!$D$41,IF(AND(R10=DATA!$C$40),DATA!$C$41))</f>
        <v>0</v>
      </c>
      <c r="AG10" s="74" t="b">
        <f>IF(AND(S10=DATA!$D$40),DATA!$D$42,IF(AND(S10=DATA!$C$40),DATA!$C$42))</f>
        <v>0</v>
      </c>
      <c r="AH10" s="74" t="b">
        <f>IF(AND(T10=DATA!$D$40),DATA!$D$43,IF(AND(T10=DATA!$C$40),DATA!$C$43))</f>
        <v>0</v>
      </c>
      <c r="AI10" s="75" t="b">
        <f>IF(AND(U10=DATA!$D$40),DATA!$D$44,IF(AND(U10=DATA!$C$40),DATA!$C$44))</f>
        <v>0</v>
      </c>
      <c r="AJ10" s="76">
        <f ca="1">IF(AND(DATEDIF(V10,TODAY(),"D")&lt;365*3),DATA!$D$46,IF(AND(365*3&lt;=DATEDIF(V10,TODAY(),"D"), DATEDIF(V10,TODAY(),"D")&lt;365*5),DATA!$D$47,IF(AND(365*5&lt;=DATEDIF(V10,TODAY(),"D"), DATEDIF(V10,TODAY(),"D")&lt;365*10),DATA!$D$48,IF(AND(365*10&lt;DATEDIF(V10,TODAY(),"D")),DATA!$D$49))))</f>
        <v>0</v>
      </c>
      <c r="AK10" s="76">
        <f>_xlfn.IFNA(VLOOKUP(X10,DATA!$F$40:$G$85,2,0),10)</f>
        <v>10</v>
      </c>
      <c r="AL10" s="77">
        <f t="shared" ca="1" si="0"/>
        <v>10</v>
      </c>
      <c r="AM10" s="78" t="str">
        <f ca="1">IF(AND(AL10&gt;=DATA!$C$55),"A",IF(AND(DATA!$C$55&gt;AL10,AL10&gt;=DATA!$C$56),"B",IF(AND(DATA!$C$56&gt;AL10,AL10&gt;=DATA!$C$57),"C",IF(AND(AL10&lt;DATA!$C$57),"D"))))</f>
        <v>D</v>
      </c>
    </row>
    <row r="11" spans="1:39" x14ac:dyDescent="0.15">
      <c r="A11" s="6" t="s">
        <v>563</v>
      </c>
      <c r="B11" s="4" t="s">
        <v>264</v>
      </c>
      <c r="C11" s="18" t="s">
        <v>272</v>
      </c>
      <c r="D11" s="17" t="s">
        <v>267</v>
      </c>
      <c r="E11" s="5" t="s">
        <v>273</v>
      </c>
      <c r="F11" s="6" t="s">
        <v>270</v>
      </c>
      <c r="G11" s="5" t="s">
        <v>269</v>
      </c>
      <c r="H11" s="7">
        <v>2</v>
      </c>
      <c r="I11" s="7"/>
      <c r="J11" s="7"/>
      <c r="K11" s="6" t="s">
        <v>25</v>
      </c>
      <c r="L11" s="6"/>
      <c r="M11" s="6"/>
      <c r="N11" s="5" t="s">
        <v>266</v>
      </c>
      <c r="O11" s="5"/>
      <c r="P11" s="5"/>
      <c r="Q11" s="6" t="s">
        <v>27</v>
      </c>
      <c r="R11" s="6"/>
      <c r="S11" s="6"/>
      <c r="T11" s="6"/>
      <c r="U11" s="11"/>
      <c r="V11" s="82"/>
      <c r="W11" s="12" t="s">
        <v>772</v>
      </c>
      <c r="X11" s="12"/>
      <c r="Y11" s="62"/>
      <c r="Z11" s="6" t="s">
        <v>20</v>
      </c>
      <c r="AA11" s="30">
        <v>33</v>
      </c>
      <c r="AB11" s="31"/>
      <c r="AC11" s="14"/>
      <c r="AF11" s="74" t="b">
        <f>IF(AND(R11=DATA!$D$40),DATA!$D$41,IF(AND(R11=DATA!$C$40),DATA!$C$41))</f>
        <v>0</v>
      </c>
      <c r="AG11" s="74" t="b">
        <f>IF(AND(S11=DATA!$D$40),DATA!$D$42,IF(AND(S11=DATA!$C$40),DATA!$C$42))</f>
        <v>0</v>
      </c>
      <c r="AH11" s="74" t="b">
        <f>IF(AND(T11=DATA!$D$40),DATA!$D$43,IF(AND(T11=DATA!$C$40),DATA!$C$43))</f>
        <v>0</v>
      </c>
      <c r="AI11" s="75" t="b">
        <f>IF(AND(U11=DATA!$D$40),DATA!$D$44,IF(AND(U11=DATA!$C$40),DATA!$C$44))</f>
        <v>0</v>
      </c>
      <c r="AJ11" s="76">
        <f ca="1">IF(AND(DATEDIF(V11,TODAY(),"D")&lt;365*3),DATA!$D$46,IF(AND(365*3&lt;=DATEDIF(V11,TODAY(),"D"), DATEDIF(V11,TODAY(),"D")&lt;365*5),DATA!$D$47,IF(AND(365*5&lt;=DATEDIF(V11,TODAY(),"D"), DATEDIF(V11,TODAY(),"D")&lt;365*10),DATA!$D$48,IF(AND(365*10&lt;DATEDIF(V11,TODAY(),"D")),DATA!$D$49))))</f>
        <v>0</v>
      </c>
      <c r="AK11" s="76">
        <f>_xlfn.IFNA(VLOOKUP(X11,DATA!$F$40:$G$85,2,0),10)</f>
        <v>10</v>
      </c>
      <c r="AL11" s="77">
        <f t="shared" ca="1" si="0"/>
        <v>10</v>
      </c>
      <c r="AM11" s="78" t="str">
        <f ca="1">IF(AND(AL11&gt;=DATA!$C$55),"A",IF(AND(DATA!$C$55&gt;AL11,AL11&gt;=DATA!$C$56),"B",IF(AND(DATA!$C$56&gt;AL11,AL11&gt;=DATA!$C$57),"C",IF(AND(AL11&lt;DATA!$C$57),"D"))))</f>
        <v>D</v>
      </c>
    </row>
    <row r="12" spans="1:39" x14ac:dyDescent="0.15">
      <c r="A12" s="6" t="s">
        <v>562</v>
      </c>
      <c r="B12" s="4" t="s">
        <v>264</v>
      </c>
      <c r="C12" s="5" t="s">
        <v>274</v>
      </c>
      <c r="D12" s="17" t="s">
        <v>267</v>
      </c>
      <c r="E12" s="5" t="s">
        <v>275</v>
      </c>
      <c r="F12" s="6" t="s">
        <v>270</v>
      </c>
      <c r="G12" s="5" t="s">
        <v>269</v>
      </c>
      <c r="H12" s="7">
        <v>2</v>
      </c>
      <c r="I12" s="7">
        <v>2</v>
      </c>
      <c r="J12" s="7">
        <v>1</v>
      </c>
      <c r="K12" s="6" t="s">
        <v>25</v>
      </c>
      <c r="L12" s="6" t="s">
        <v>276</v>
      </c>
      <c r="M12" s="6"/>
      <c r="N12" s="5" t="s">
        <v>266</v>
      </c>
      <c r="O12" s="5"/>
      <c r="P12" s="5"/>
      <c r="Q12" s="6" t="s">
        <v>27</v>
      </c>
      <c r="R12" s="6"/>
      <c r="S12" s="6"/>
      <c r="T12" s="6"/>
      <c r="U12" s="11"/>
      <c r="V12" s="82"/>
      <c r="W12" s="12" t="s">
        <v>772</v>
      </c>
      <c r="X12" s="12"/>
      <c r="Y12" s="62"/>
      <c r="Z12" s="6" t="s">
        <v>20</v>
      </c>
      <c r="AA12" s="30">
        <v>1</v>
      </c>
      <c r="AB12" s="31"/>
      <c r="AC12" s="14"/>
      <c r="AF12" s="74" t="b">
        <f>IF(AND(R12=DATA!$D$40),DATA!$D$41,IF(AND(R12=DATA!$C$40),DATA!$C$41))</f>
        <v>0</v>
      </c>
      <c r="AG12" s="74" t="b">
        <f>IF(AND(S12=DATA!$D$40),DATA!$D$42,IF(AND(S12=DATA!$C$40),DATA!$C$42))</f>
        <v>0</v>
      </c>
      <c r="AH12" s="74" t="b">
        <f>IF(AND(T12=DATA!$D$40),DATA!$D$43,IF(AND(T12=DATA!$C$40),DATA!$C$43))</f>
        <v>0</v>
      </c>
      <c r="AI12" s="75" t="b">
        <f>IF(AND(U12=DATA!$D$40),DATA!$D$44,IF(AND(U12=DATA!$C$40),DATA!$C$44))</f>
        <v>0</v>
      </c>
      <c r="AJ12" s="76">
        <f ca="1">IF(AND(DATEDIF(V12,TODAY(),"D")&lt;365*3),DATA!$D$46,IF(AND(365*3&lt;=DATEDIF(V12,TODAY(),"D"), DATEDIF(V12,TODAY(),"D")&lt;365*5),DATA!$D$47,IF(AND(365*5&lt;=DATEDIF(V12,TODAY(),"D"), DATEDIF(V12,TODAY(),"D")&lt;365*10),DATA!$D$48,IF(AND(365*10&lt;DATEDIF(V12,TODAY(),"D")),DATA!$D$49))))</f>
        <v>0</v>
      </c>
      <c r="AK12" s="76">
        <f>_xlfn.IFNA(VLOOKUP(X12,DATA!$F$40:$G$85,2,0),10)</f>
        <v>10</v>
      </c>
      <c r="AL12" s="77">
        <f t="shared" ca="1" si="0"/>
        <v>10</v>
      </c>
      <c r="AM12" s="78" t="str">
        <f ca="1">IF(AND(AL12&gt;=DATA!$C$55),"A",IF(AND(DATA!$C$55&gt;AL12,AL12&gt;=DATA!$C$56),"B",IF(AND(DATA!$C$56&gt;AL12,AL12&gt;=DATA!$C$57),"C",IF(AND(AL12&lt;DATA!$C$57),"D"))))</f>
        <v>D</v>
      </c>
    </row>
    <row r="13" spans="1:39" x14ac:dyDescent="0.15">
      <c r="A13" s="6" t="s">
        <v>562</v>
      </c>
      <c r="B13" s="4" t="s">
        <v>264</v>
      </c>
      <c r="C13" s="5" t="s">
        <v>274</v>
      </c>
      <c r="D13" s="17" t="s">
        <v>267</v>
      </c>
      <c r="E13" s="5" t="s">
        <v>275</v>
      </c>
      <c r="F13" s="6" t="s">
        <v>270</v>
      </c>
      <c r="G13" s="5" t="s">
        <v>269</v>
      </c>
      <c r="H13" s="7">
        <v>3</v>
      </c>
      <c r="I13" s="7">
        <v>3</v>
      </c>
      <c r="J13" s="7">
        <v>2</v>
      </c>
      <c r="K13" s="6" t="s">
        <v>271</v>
      </c>
      <c r="L13" s="6" t="s">
        <v>277</v>
      </c>
      <c r="M13" s="6"/>
      <c r="N13" s="5" t="s">
        <v>266</v>
      </c>
      <c r="O13" s="5"/>
      <c r="P13" s="5"/>
      <c r="Q13" s="6" t="s">
        <v>27</v>
      </c>
      <c r="R13" s="6"/>
      <c r="S13" s="6"/>
      <c r="T13" s="6"/>
      <c r="U13" s="11"/>
      <c r="V13" s="82"/>
      <c r="W13" s="12" t="s">
        <v>772</v>
      </c>
      <c r="X13" s="12"/>
      <c r="Y13" s="62"/>
      <c r="Z13" s="6" t="s">
        <v>20</v>
      </c>
      <c r="AA13" s="30">
        <v>4</v>
      </c>
      <c r="AB13" s="31"/>
      <c r="AC13" s="14"/>
      <c r="AF13" s="74" t="b">
        <f>IF(AND(R13=DATA!$D$40),DATA!$D$41,IF(AND(R13=DATA!$C$40),DATA!$C$41))</f>
        <v>0</v>
      </c>
      <c r="AG13" s="74" t="b">
        <f>IF(AND(S13=DATA!$D$40),DATA!$D$42,IF(AND(S13=DATA!$C$40),DATA!$C$42))</f>
        <v>0</v>
      </c>
      <c r="AH13" s="74" t="b">
        <f>IF(AND(T13=DATA!$D$40),DATA!$D$43,IF(AND(T13=DATA!$C$40),DATA!$C$43))</f>
        <v>0</v>
      </c>
      <c r="AI13" s="75" t="b">
        <f>IF(AND(U13=DATA!$D$40),DATA!$D$44,IF(AND(U13=DATA!$C$40),DATA!$C$44))</f>
        <v>0</v>
      </c>
      <c r="AJ13" s="76">
        <f ca="1">IF(AND(DATEDIF(V13,TODAY(),"D")&lt;365*3),DATA!$D$46,IF(AND(365*3&lt;=DATEDIF(V13,TODAY(),"D"), DATEDIF(V13,TODAY(),"D")&lt;365*5),DATA!$D$47,IF(AND(365*5&lt;=DATEDIF(V13,TODAY(),"D"), DATEDIF(V13,TODAY(),"D")&lt;365*10),DATA!$D$48,IF(AND(365*10&lt;DATEDIF(V13,TODAY(),"D")),DATA!$D$49))))</f>
        <v>0</v>
      </c>
      <c r="AK13" s="76">
        <f>_xlfn.IFNA(VLOOKUP(X13,DATA!$F$40:$G$85,2,0),10)</f>
        <v>10</v>
      </c>
      <c r="AL13" s="77">
        <f t="shared" ca="1" si="0"/>
        <v>10</v>
      </c>
      <c r="AM13" s="78" t="str">
        <f ca="1">IF(AND(AL13&gt;=DATA!$C$55),"A",IF(AND(DATA!$C$55&gt;AL13,AL13&gt;=DATA!$C$56),"B",IF(AND(DATA!$C$56&gt;AL13,AL13&gt;=DATA!$C$57),"C",IF(AND(AL13&lt;DATA!$C$57),"D"))))</f>
        <v>D</v>
      </c>
    </row>
    <row r="14" spans="1:39" s="53" customFormat="1" x14ac:dyDescent="0.15">
      <c r="A14" s="6" t="s">
        <v>562</v>
      </c>
      <c r="B14" s="46" t="s">
        <v>264</v>
      </c>
      <c r="C14" s="47" t="s">
        <v>278</v>
      </c>
      <c r="D14" s="48" t="s">
        <v>267</v>
      </c>
      <c r="E14" s="47" t="s">
        <v>279</v>
      </c>
      <c r="F14" s="49" t="s">
        <v>270</v>
      </c>
      <c r="G14" s="47" t="s">
        <v>269</v>
      </c>
      <c r="H14" s="55">
        <v>1</v>
      </c>
      <c r="I14" s="55">
        <v>0.5</v>
      </c>
      <c r="J14" s="55"/>
      <c r="K14" s="54" t="s">
        <v>17</v>
      </c>
      <c r="L14" s="54"/>
      <c r="M14" s="49"/>
      <c r="N14" s="47" t="s">
        <v>266</v>
      </c>
      <c r="O14" s="47"/>
      <c r="P14" s="47"/>
      <c r="Q14" s="49" t="s">
        <v>27</v>
      </c>
      <c r="R14" s="6"/>
      <c r="S14" s="6"/>
      <c r="T14" s="6"/>
      <c r="U14" s="11"/>
      <c r="V14" s="82"/>
      <c r="W14" s="12" t="s">
        <v>772</v>
      </c>
      <c r="X14" s="12"/>
      <c r="Y14" s="62"/>
      <c r="Z14" s="49" t="s">
        <v>20</v>
      </c>
      <c r="AA14" s="58">
        <v>18</v>
      </c>
      <c r="AB14" s="59"/>
      <c r="AC14" s="52"/>
      <c r="AE14"/>
      <c r="AF14" s="74" t="b">
        <f>IF(AND(R14=DATA!$D$40),DATA!$D$41,IF(AND(R14=DATA!$C$40),DATA!$C$41))</f>
        <v>0</v>
      </c>
      <c r="AG14" s="74" t="b">
        <f>IF(AND(S14=DATA!$D$40),DATA!$D$42,IF(AND(S14=DATA!$C$40),DATA!$C$42))</f>
        <v>0</v>
      </c>
      <c r="AH14" s="74" t="b">
        <f>IF(AND(T14=DATA!$D$40),DATA!$D$43,IF(AND(T14=DATA!$C$40),DATA!$C$43))</f>
        <v>0</v>
      </c>
      <c r="AI14" s="75" t="b">
        <f>IF(AND(U14=DATA!$D$40),DATA!$D$44,IF(AND(U14=DATA!$C$40),DATA!$C$44))</f>
        <v>0</v>
      </c>
      <c r="AJ14" s="76">
        <f ca="1">IF(AND(DATEDIF(V14,TODAY(),"D")&lt;365*3),DATA!$D$46,IF(AND(365*3&lt;=DATEDIF(V14,TODAY(),"D"), DATEDIF(V14,TODAY(),"D")&lt;365*5),DATA!$D$47,IF(AND(365*5&lt;=DATEDIF(V14,TODAY(),"D"), DATEDIF(V14,TODAY(),"D")&lt;365*10),DATA!$D$48,IF(AND(365*10&lt;DATEDIF(V14,TODAY(),"D")),DATA!$D$49))))</f>
        <v>0</v>
      </c>
      <c r="AK14" s="76">
        <f>_xlfn.IFNA(VLOOKUP(X14,DATA!$F$40:$G$85,2,0),10)</f>
        <v>10</v>
      </c>
      <c r="AL14" s="77">
        <f t="shared" ca="1" si="0"/>
        <v>10</v>
      </c>
      <c r="AM14" s="78" t="str">
        <f ca="1">IF(AND(AL14&gt;=DATA!$C$55),"A",IF(AND(DATA!$C$55&gt;AL14,AL14&gt;=DATA!$C$56),"B",IF(AND(DATA!$C$56&gt;AL14,AL14&gt;=DATA!$C$57),"C",IF(AND(AL14&lt;DATA!$C$57),"D"))))</f>
        <v>D</v>
      </c>
    </row>
    <row r="15" spans="1:39" x14ac:dyDescent="0.15">
      <c r="A15" s="6" t="s">
        <v>563</v>
      </c>
      <c r="B15" s="4" t="s">
        <v>264</v>
      </c>
      <c r="C15" s="5" t="s">
        <v>278</v>
      </c>
      <c r="D15" s="17" t="s">
        <v>267</v>
      </c>
      <c r="E15" s="5" t="s">
        <v>279</v>
      </c>
      <c r="F15" s="6" t="s">
        <v>270</v>
      </c>
      <c r="G15" s="5" t="s">
        <v>269</v>
      </c>
      <c r="H15" s="7">
        <v>2</v>
      </c>
      <c r="I15" s="7">
        <v>1</v>
      </c>
      <c r="J15" s="7"/>
      <c r="K15" s="6" t="s">
        <v>25</v>
      </c>
      <c r="L15" s="6" t="s">
        <v>276</v>
      </c>
      <c r="M15" s="6"/>
      <c r="N15" s="5" t="s">
        <v>266</v>
      </c>
      <c r="O15" s="5"/>
      <c r="P15" s="5"/>
      <c r="Q15" s="6" t="s">
        <v>27</v>
      </c>
      <c r="R15" s="6"/>
      <c r="S15" s="6"/>
      <c r="T15" s="6"/>
      <c r="U15" s="11"/>
      <c r="V15" s="82"/>
      <c r="W15" s="12" t="s">
        <v>772</v>
      </c>
      <c r="X15" s="12"/>
      <c r="Y15" s="62"/>
      <c r="Z15" s="6" t="s">
        <v>20</v>
      </c>
      <c r="AA15" s="30">
        <v>9</v>
      </c>
      <c r="AB15" s="31"/>
      <c r="AC15" s="14"/>
      <c r="AF15" s="74" t="b">
        <f>IF(AND(R15=DATA!$D$40),DATA!$D$41,IF(AND(R15=DATA!$C$40),DATA!$C$41))</f>
        <v>0</v>
      </c>
      <c r="AG15" s="74" t="b">
        <f>IF(AND(S15=DATA!$D$40),DATA!$D$42,IF(AND(S15=DATA!$C$40),DATA!$C$42))</f>
        <v>0</v>
      </c>
      <c r="AH15" s="74" t="b">
        <f>IF(AND(T15=DATA!$D$40),DATA!$D$43,IF(AND(T15=DATA!$C$40),DATA!$C$43))</f>
        <v>0</v>
      </c>
      <c r="AI15" s="75" t="b">
        <f>IF(AND(U15=DATA!$D$40),DATA!$D$44,IF(AND(U15=DATA!$C$40),DATA!$C$44))</f>
        <v>0</v>
      </c>
      <c r="AJ15" s="76">
        <f ca="1">IF(AND(DATEDIF(V15,TODAY(),"D")&lt;365*3),DATA!$D$46,IF(AND(365*3&lt;=DATEDIF(V15,TODAY(),"D"), DATEDIF(V15,TODAY(),"D")&lt;365*5),DATA!$D$47,IF(AND(365*5&lt;=DATEDIF(V15,TODAY(),"D"), DATEDIF(V15,TODAY(),"D")&lt;365*10),DATA!$D$48,IF(AND(365*10&lt;DATEDIF(V15,TODAY(),"D")),DATA!$D$49))))</f>
        <v>0</v>
      </c>
      <c r="AK15" s="76">
        <f>_xlfn.IFNA(VLOOKUP(X15,DATA!$F$40:$G$85,2,0),10)</f>
        <v>10</v>
      </c>
      <c r="AL15" s="77">
        <f t="shared" ca="1" si="0"/>
        <v>10</v>
      </c>
      <c r="AM15" s="78" t="str">
        <f ca="1">IF(AND(AL15&gt;=DATA!$C$55),"A",IF(AND(DATA!$C$55&gt;AL15,AL15&gt;=DATA!$C$56),"B",IF(AND(DATA!$C$56&gt;AL15,AL15&gt;=DATA!$C$57),"C",IF(AND(AL15&lt;DATA!$C$57),"D"))))</f>
        <v>D</v>
      </c>
    </row>
    <row r="16" spans="1:39" x14ac:dyDescent="0.15">
      <c r="A16" s="6" t="s">
        <v>562</v>
      </c>
      <c r="B16" s="4" t="s">
        <v>264</v>
      </c>
      <c r="C16" s="5" t="s">
        <v>278</v>
      </c>
      <c r="D16" s="17" t="s">
        <v>267</v>
      </c>
      <c r="E16" s="5" t="s">
        <v>279</v>
      </c>
      <c r="F16" s="6" t="s">
        <v>270</v>
      </c>
      <c r="G16" s="5" t="s">
        <v>269</v>
      </c>
      <c r="H16" s="7">
        <v>3</v>
      </c>
      <c r="I16" s="7">
        <v>2</v>
      </c>
      <c r="J16" s="7"/>
      <c r="K16" s="6" t="s">
        <v>271</v>
      </c>
      <c r="L16" s="6" t="s">
        <v>277</v>
      </c>
      <c r="M16" s="6"/>
      <c r="N16" s="5" t="s">
        <v>266</v>
      </c>
      <c r="O16" s="5"/>
      <c r="P16" s="5"/>
      <c r="Q16" s="6" t="s">
        <v>27</v>
      </c>
      <c r="R16" s="6"/>
      <c r="S16" s="6"/>
      <c r="T16" s="6"/>
      <c r="U16" s="11"/>
      <c r="V16" s="82"/>
      <c r="W16" s="12" t="s">
        <v>772</v>
      </c>
      <c r="X16" s="12"/>
      <c r="Y16" s="62"/>
      <c r="Z16" s="6" t="s">
        <v>20</v>
      </c>
      <c r="AA16" s="30">
        <v>1</v>
      </c>
      <c r="AB16" s="31"/>
      <c r="AC16" s="14"/>
      <c r="AF16" s="74" t="b">
        <f>IF(AND(R16=DATA!$D$40),DATA!$D$41,IF(AND(R16=DATA!$C$40),DATA!$C$41))</f>
        <v>0</v>
      </c>
      <c r="AG16" s="74" t="b">
        <f>IF(AND(S16=DATA!$D$40),DATA!$D$42,IF(AND(S16=DATA!$C$40),DATA!$C$42))</f>
        <v>0</v>
      </c>
      <c r="AH16" s="74" t="b">
        <f>IF(AND(T16=DATA!$D$40),DATA!$D$43,IF(AND(T16=DATA!$C$40),DATA!$C$43))</f>
        <v>0</v>
      </c>
      <c r="AI16" s="75" t="b">
        <f>IF(AND(U16=DATA!$D$40),DATA!$D$44,IF(AND(U16=DATA!$C$40),DATA!$C$44))</f>
        <v>0</v>
      </c>
      <c r="AJ16" s="76">
        <f ca="1">IF(AND(DATEDIF(V16,TODAY(),"D")&lt;365*3),DATA!$D$46,IF(AND(365*3&lt;=DATEDIF(V16,TODAY(),"D"), DATEDIF(V16,TODAY(),"D")&lt;365*5),DATA!$D$47,IF(AND(365*5&lt;=DATEDIF(V16,TODAY(),"D"), DATEDIF(V16,TODAY(),"D")&lt;365*10),DATA!$D$48,IF(AND(365*10&lt;DATEDIF(V16,TODAY(),"D")),DATA!$D$49))))</f>
        <v>0</v>
      </c>
      <c r="AK16" s="76">
        <f>_xlfn.IFNA(VLOOKUP(X16,DATA!$F$40:$G$85,2,0),10)</f>
        <v>10</v>
      </c>
      <c r="AL16" s="77">
        <f t="shared" ca="1" si="0"/>
        <v>10</v>
      </c>
      <c r="AM16" s="78" t="str">
        <f ca="1">IF(AND(AL16&gt;=DATA!$C$55),"A",IF(AND(DATA!$C$55&gt;AL16,AL16&gt;=DATA!$C$56),"B",IF(AND(DATA!$C$56&gt;AL16,AL16&gt;=DATA!$C$57),"C",IF(AND(AL16&lt;DATA!$C$57),"D"))))</f>
        <v>D</v>
      </c>
    </row>
    <row r="17" spans="1:39" x14ac:dyDescent="0.15">
      <c r="A17" s="6" t="s">
        <v>563</v>
      </c>
      <c r="B17" s="4" t="s">
        <v>264</v>
      </c>
      <c r="C17" s="5" t="s">
        <v>278</v>
      </c>
      <c r="D17" s="17" t="s">
        <v>267</v>
      </c>
      <c r="E17" s="5" t="s">
        <v>280</v>
      </c>
      <c r="F17" s="6" t="s">
        <v>270</v>
      </c>
      <c r="G17" s="5" t="s">
        <v>269</v>
      </c>
      <c r="H17" s="7">
        <v>2</v>
      </c>
      <c r="I17" s="7">
        <v>1</v>
      </c>
      <c r="J17" s="7"/>
      <c r="K17" s="6" t="s">
        <v>25</v>
      </c>
      <c r="L17" s="6" t="s">
        <v>276</v>
      </c>
      <c r="M17" s="6"/>
      <c r="N17" s="5" t="s">
        <v>266</v>
      </c>
      <c r="O17" s="5"/>
      <c r="P17" s="5"/>
      <c r="Q17" s="6" t="s">
        <v>27</v>
      </c>
      <c r="R17" s="6"/>
      <c r="S17" s="6"/>
      <c r="T17" s="6"/>
      <c r="U17" s="11"/>
      <c r="V17" s="82"/>
      <c r="W17" s="12" t="s">
        <v>772</v>
      </c>
      <c r="X17" s="12"/>
      <c r="Y17" s="62"/>
      <c r="Z17" s="6" t="s">
        <v>20</v>
      </c>
      <c r="AA17" s="30">
        <v>3</v>
      </c>
      <c r="AB17" s="31"/>
      <c r="AC17" s="14"/>
      <c r="AF17" s="74" t="b">
        <f>IF(AND(R17=DATA!$D$40),DATA!$D$41,IF(AND(R17=DATA!$C$40),DATA!$C$41))</f>
        <v>0</v>
      </c>
      <c r="AG17" s="74" t="b">
        <f>IF(AND(S17=DATA!$D$40),DATA!$D$42,IF(AND(S17=DATA!$C$40),DATA!$C$42))</f>
        <v>0</v>
      </c>
      <c r="AH17" s="74" t="b">
        <f>IF(AND(T17=DATA!$D$40),DATA!$D$43,IF(AND(T17=DATA!$C$40),DATA!$C$43))</f>
        <v>0</v>
      </c>
      <c r="AI17" s="75" t="b">
        <f>IF(AND(U17=DATA!$D$40),DATA!$D$44,IF(AND(U17=DATA!$C$40),DATA!$C$44))</f>
        <v>0</v>
      </c>
      <c r="AJ17" s="76">
        <f ca="1">IF(AND(DATEDIF(V17,TODAY(),"D")&lt;365*3),DATA!$D$46,IF(AND(365*3&lt;=DATEDIF(V17,TODAY(),"D"), DATEDIF(V17,TODAY(),"D")&lt;365*5),DATA!$D$47,IF(AND(365*5&lt;=DATEDIF(V17,TODAY(),"D"), DATEDIF(V17,TODAY(),"D")&lt;365*10),DATA!$D$48,IF(AND(365*10&lt;DATEDIF(V17,TODAY(),"D")),DATA!$D$49))))</f>
        <v>0</v>
      </c>
      <c r="AK17" s="76">
        <f>_xlfn.IFNA(VLOOKUP(X17,DATA!$F$40:$G$85,2,0),10)</f>
        <v>10</v>
      </c>
      <c r="AL17" s="77">
        <f t="shared" ca="1" si="0"/>
        <v>10</v>
      </c>
      <c r="AM17" s="78" t="str">
        <f ca="1">IF(AND(AL17&gt;=DATA!$C$55),"A",IF(AND(DATA!$C$55&gt;AL17,AL17&gt;=DATA!$C$56),"B",IF(AND(DATA!$C$56&gt;AL17,AL17&gt;=DATA!$C$57),"C",IF(AND(AL17&lt;DATA!$C$57),"D"))))</f>
        <v>D</v>
      </c>
    </row>
    <row r="18" spans="1:39" ht="16.5" customHeight="1" x14ac:dyDescent="0.15">
      <c r="A18" s="6" t="s">
        <v>562</v>
      </c>
      <c r="B18" s="4" t="s">
        <v>264</v>
      </c>
      <c r="C18" s="5" t="s">
        <v>281</v>
      </c>
      <c r="D18" s="18" t="s">
        <v>282</v>
      </c>
      <c r="E18" s="5"/>
      <c r="F18" s="6" t="s">
        <v>283</v>
      </c>
      <c r="G18" s="5" t="s">
        <v>269</v>
      </c>
      <c r="H18" s="7">
        <v>4</v>
      </c>
      <c r="I18" s="7">
        <v>1</v>
      </c>
      <c r="J18" s="7"/>
      <c r="K18" s="6" t="s">
        <v>17</v>
      </c>
      <c r="L18" s="6"/>
      <c r="M18" s="6"/>
      <c r="N18" s="5" t="s">
        <v>266</v>
      </c>
      <c r="O18" s="5"/>
      <c r="P18" s="5"/>
      <c r="Q18" s="6" t="s">
        <v>27</v>
      </c>
      <c r="R18" s="6"/>
      <c r="S18" s="6"/>
      <c r="T18" s="6"/>
      <c r="U18" s="11"/>
      <c r="V18" s="82"/>
      <c r="W18" s="12" t="s">
        <v>772</v>
      </c>
      <c r="X18" s="12"/>
      <c r="Y18" s="62"/>
      <c r="Z18" s="6" t="s">
        <v>20</v>
      </c>
      <c r="AA18" s="30">
        <v>1</v>
      </c>
      <c r="AB18" s="31"/>
      <c r="AC18" s="14"/>
      <c r="AF18" s="74" t="b">
        <f>IF(AND(R18=DATA!$D$40),DATA!$D$41,IF(AND(R18=DATA!$C$40),DATA!$C$41))</f>
        <v>0</v>
      </c>
      <c r="AG18" s="74" t="b">
        <f>IF(AND(S18=DATA!$D$40),DATA!$D$42,IF(AND(S18=DATA!$C$40),DATA!$C$42))</f>
        <v>0</v>
      </c>
      <c r="AH18" s="74" t="b">
        <f>IF(AND(T18=DATA!$D$40),DATA!$D$43,IF(AND(T18=DATA!$C$40),DATA!$C$43))</f>
        <v>0</v>
      </c>
      <c r="AI18" s="75" t="b">
        <f>IF(AND(U18=DATA!$D$40),DATA!$D$44,IF(AND(U18=DATA!$C$40),DATA!$C$44))</f>
        <v>0</v>
      </c>
      <c r="AJ18" s="76">
        <f ca="1">IF(AND(DATEDIF(V18,TODAY(),"D")&lt;365*3),DATA!$D$46,IF(AND(365*3&lt;=DATEDIF(V18,TODAY(),"D"), DATEDIF(V18,TODAY(),"D")&lt;365*5),DATA!$D$47,IF(AND(365*5&lt;=DATEDIF(V18,TODAY(),"D"), DATEDIF(V18,TODAY(),"D")&lt;365*10),DATA!$D$48,IF(AND(365*10&lt;DATEDIF(V18,TODAY(),"D")),DATA!$D$49))))</f>
        <v>0</v>
      </c>
      <c r="AK18" s="76">
        <f>_xlfn.IFNA(VLOOKUP(X18,DATA!$F$40:$G$85,2,0),10)</f>
        <v>10</v>
      </c>
      <c r="AL18" s="77">
        <f t="shared" ca="1" si="0"/>
        <v>10</v>
      </c>
      <c r="AM18" s="78" t="str">
        <f ca="1">IF(AND(AL18&gt;=DATA!$C$55),"A",IF(AND(DATA!$C$55&gt;AL18,AL18&gt;=DATA!$C$56),"B",IF(AND(DATA!$C$56&gt;AL18,AL18&gt;=DATA!$C$57),"C",IF(AND(AL18&lt;DATA!$C$57),"D"))))</f>
        <v>D</v>
      </c>
    </row>
    <row r="19" spans="1:39" x14ac:dyDescent="0.15">
      <c r="A19" s="6" t="s">
        <v>562</v>
      </c>
      <c r="B19" s="4" t="s">
        <v>264</v>
      </c>
      <c r="C19" s="5" t="s">
        <v>281</v>
      </c>
      <c r="D19" s="18" t="s">
        <v>282</v>
      </c>
      <c r="E19" s="5"/>
      <c r="F19" s="6" t="s">
        <v>283</v>
      </c>
      <c r="G19" s="5" t="s">
        <v>269</v>
      </c>
      <c r="H19" s="7">
        <v>4</v>
      </c>
      <c r="I19" s="7">
        <v>2</v>
      </c>
      <c r="J19" s="7"/>
      <c r="K19" s="6" t="s">
        <v>25</v>
      </c>
      <c r="L19" s="6"/>
      <c r="M19" s="6"/>
      <c r="N19" s="5" t="s">
        <v>266</v>
      </c>
      <c r="O19" s="5"/>
      <c r="P19" s="5"/>
      <c r="Q19" s="6" t="s">
        <v>27</v>
      </c>
      <c r="R19" s="6"/>
      <c r="S19" s="6"/>
      <c r="T19" s="6"/>
      <c r="U19" s="11"/>
      <c r="V19" s="82"/>
      <c r="W19" s="12" t="s">
        <v>772</v>
      </c>
      <c r="X19" s="12"/>
      <c r="Y19" s="62"/>
      <c r="Z19" s="6" t="s">
        <v>20</v>
      </c>
      <c r="AA19" s="30">
        <v>1</v>
      </c>
      <c r="AB19" s="31"/>
      <c r="AC19" s="14"/>
      <c r="AF19" s="74" t="b">
        <f>IF(AND(R19=DATA!$D$40),DATA!$D$41,IF(AND(R19=DATA!$C$40),DATA!$C$41))</f>
        <v>0</v>
      </c>
      <c r="AG19" s="74" t="b">
        <f>IF(AND(S19=DATA!$D$40),DATA!$D$42,IF(AND(S19=DATA!$C$40),DATA!$C$42))</f>
        <v>0</v>
      </c>
      <c r="AH19" s="74" t="b">
        <f>IF(AND(T19=DATA!$D$40),DATA!$D$43,IF(AND(T19=DATA!$C$40),DATA!$C$43))</f>
        <v>0</v>
      </c>
      <c r="AI19" s="75" t="b">
        <f>IF(AND(U19=DATA!$D$40),DATA!$D$44,IF(AND(U19=DATA!$C$40),DATA!$C$44))</f>
        <v>0</v>
      </c>
      <c r="AJ19" s="76">
        <f ca="1">IF(AND(DATEDIF(V19,TODAY(),"D")&lt;365*3),DATA!$D$46,IF(AND(365*3&lt;=DATEDIF(V19,TODAY(),"D"), DATEDIF(V19,TODAY(),"D")&lt;365*5),DATA!$D$47,IF(AND(365*5&lt;=DATEDIF(V19,TODAY(),"D"), DATEDIF(V19,TODAY(),"D")&lt;365*10),DATA!$D$48,IF(AND(365*10&lt;DATEDIF(V19,TODAY(),"D")),DATA!$D$49))))</f>
        <v>0</v>
      </c>
      <c r="AK19" s="76">
        <f>_xlfn.IFNA(VLOOKUP(X19,DATA!$F$40:$G$85,2,0),10)</f>
        <v>10</v>
      </c>
      <c r="AL19" s="77">
        <f t="shared" ca="1" si="0"/>
        <v>10</v>
      </c>
      <c r="AM19" s="78" t="str">
        <f ca="1">IF(AND(AL19&gt;=DATA!$C$55),"A",IF(AND(DATA!$C$55&gt;AL19,AL19&gt;=DATA!$C$56),"B",IF(AND(DATA!$C$56&gt;AL19,AL19&gt;=DATA!$C$57),"C",IF(AND(AL19&lt;DATA!$C$57),"D"))))</f>
        <v>D</v>
      </c>
    </row>
    <row r="20" spans="1:39" x14ac:dyDescent="0.15">
      <c r="A20" s="6" t="s">
        <v>563</v>
      </c>
      <c r="B20" s="4" t="s">
        <v>264</v>
      </c>
      <c r="C20" s="5" t="s">
        <v>281</v>
      </c>
      <c r="D20" s="18" t="s">
        <v>282</v>
      </c>
      <c r="E20" s="5"/>
      <c r="F20" s="6" t="s">
        <v>283</v>
      </c>
      <c r="G20" s="5" t="s">
        <v>269</v>
      </c>
      <c r="H20" s="7">
        <v>8</v>
      </c>
      <c r="I20" s="7">
        <v>2</v>
      </c>
      <c r="J20" s="7"/>
      <c r="K20" s="6" t="s">
        <v>25</v>
      </c>
      <c r="L20" s="6"/>
      <c r="M20" s="6"/>
      <c r="N20" s="5" t="s">
        <v>266</v>
      </c>
      <c r="O20" s="5"/>
      <c r="P20" s="5"/>
      <c r="Q20" s="6" t="s">
        <v>27</v>
      </c>
      <c r="R20" s="6"/>
      <c r="S20" s="6"/>
      <c r="T20" s="6"/>
      <c r="U20" s="11"/>
      <c r="V20" s="82"/>
      <c r="W20" s="12" t="s">
        <v>772</v>
      </c>
      <c r="X20" s="12"/>
      <c r="Y20" s="62"/>
      <c r="Z20" s="6" t="s">
        <v>20</v>
      </c>
      <c r="AA20" s="30">
        <v>15</v>
      </c>
      <c r="AB20" s="31"/>
      <c r="AC20" s="14"/>
      <c r="AF20" s="74" t="b">
        <f>IF(AND(R20=DATA!$D$40),DATA!$D$41,IF(AND(R20=DATA!$C$40),DATA!$C$41))</f>
        <v>0</v>
      </c>
      <c r="AG20" s="74" t="b">
        <f>IF(AND(S20=DATA!$D$40),DATA!$D$42,IF(AND(S20=DATA!$C$40),DATA!$C$42))</f>
        <v>0</v>
      </c>
      <c r="AH20" s="74" t="b">
        <f>IF(AND(T20=DATA!$D$40),DATA!$D$43,IF(AND(T20=DATA!$C$40),DATA!$C$43))</f>
        <v>0</v>
      </c>
      <c r="AI20" s="75" t="b">
        <f>IF(AND(U20=DATA!$D$40),DATA!$D$44,IF(AND(U20=DATA!$C$40),DATA!$C$44))</f>
        <v>0</v>
      </c>
      <c r="AJ20" s="76">
        <f ca="1">IF(AND(DATEDIF(V20,TODAY(),"D")&lt;365*3),DATA!$D$46,IF(AND(365*3&lt;=DATEDIF(V20,TODAY(),"D"), DATEDIF(V20,TODAY(),"D")&lt;365*5),DATA!$D$47,IF(AND(365*5&lt;=DATEDIF(V20,TODAY(),"D"), DATEDIF(V20,TODAY(),"D")&lt;365*10),DATA!$D$48,IF(AND(365*10&lt;DATEDIF(V20,TODAY(),"D")),DATA!$D$49))))</f>
        <v>0</v>
      </c>
      <c r="AK20" s="76">
        <f>_xlfn.IFNA(VLOOKUP(X20,DATA!$F$40:$G$85,2,0),10)</f>
        <v>10</v>
      </c>
      <c r="AL20" s="77">
        <f t="shared" ca="1" si="0"/>
        <v>10</v>
      </c>
      <c r="AM20" s="78" t="str">
        <f ca="1">IF(AND(AL20&gt;=DATA!$C$55),"A",IF(AND(DATA!$C$55&gt;AL20,AL20&gt;=DATA!$C$56),"B",IF(AND(DATA!$C$56&gt;AL20,AL20&gt;=DATA!$C$57),"C",IF(AND(AL20&lt;DATA!$C$57),"D"))))</f>
        <v>D</v>
      </c>
    </row>
    <row r="21" spans="1:39" x14ac:dyDescent="0.15">
      <c r="A21" s="6" t="s">
        <v>562</v>
      </c>
      <c r="B21" s="4" t="s">
        <v>264</v>
      </c>
      <c r="C21" s="5" t="s">
        <v>284</v>
      </c>
      <c r="D21" s="17" t="s">
        <v>267</v>
      </c>
      <c r="E21" s="5"/>
      <c r="F21" s="6" t="s">
        <v>270</v>
      </c>
      <c r="G21" s="5" t="s">
        <v>269</v>
      </c>
      <c r="H21" s="7">
        <v>3</v>
      </c>
      <c r="I21" s="7"/>
      <c r="J21" s="7"/>
      <c r="K21" s="6" t="s">
        <v>271</v>
      </c>
      <c r="L21" s="6"/>
      <c r="M21" s="6"/>
      <c r="N21" s="5" t="s">
        <v>266</v>
      </c>
      <c r="O21" s="5"/>
      <c r="P21" s="5"/>
      <c r="Q21" s="6" t="s">
        <v>27</v>
      </c>
      <c r="R21" s="6"/>
      <c r="S21" s="6"/>
      <c r="T21" s="6"/>
      <c r="U21" s="11"/>
      <c r="V21" s="82"/>
      <c r="W21" s="12" t="s">
        <v>772</v>
      </c>
      <c r="X21" s="12"/>
      <c r="Y21" s="62"/>
      <c r="Z21" s="6" t="s">
        <v>20</v>
      </c>
      <c r="AA21" s="30">
        <v>3</v>
      </c>
      <c r="AB21" s="31"/>
      <c r="AC21" s="14"/>
      <c r="AF21" s="74" t="b">
        <f>IF(AND(R21=DATA!$D$40),DATA!$D$41,IF(AND(R21=DATA!$C$40),DATA!$C$41))</f>
        <v>0</v>
      </c>
      <c r="AG21" s="74" t="b">
        <f>IF(AND(S21=DATA!$D$40),DATA!$D$42,IF(AND(S21=DATA!$C$40),DATA!$C$42))</f>
        <v>0</v>
      </c>
      <c r="AH21" s="74" t="b">
        <f>IF(AND(T21=DATA!$D$40),DATA!$D$43,IF(AND(T21=DATA!$C$40),DATA!$C$43))</f>
        <v>0</v>
      </c>
      <c r="AI21" s="75" t="b">
        <f>IF(AND(U21=DATA!$D$40),DATA!$D$44,IF(AND(U21=DATA!$C$40),DATA!$C$44))</f>
        <v>0</v>
      </c>
      <c r="AJ21" s="76">
        <f ca="1">IF(AND(DATEDIF(V21,TODAY(),"D")&lt;365*3),DATA!$D$46,IF(AND(365*3&lt;=DATEDIF(V21,TODAY(),"D"), DATEDIF(V21,TODAY(),"D")&lt;365*5),DATA!$D$47,IF(AND(365*5&lt;=DATEDIF(V21,TODAY(),"D"), DATEDIF(V21,TODAY(),"D")&lt;365*10),DATA!$D$48,IF(AND(365*10&lt;DATEDIF(V21,TODAY(),"D")),DATA!$D$49))))</f>
        <v>0</v>
      </c>
      <c r="AK21" s="76">
        <f>_xlfn.IFNA(VLOOKUP(X21,DATA!$F$40:$G$85,2,0),10)</f>
        <v>10</v>
      </c>
      <c r="AL21" s="77">
        <f t="shared" ca="1" si="0"/>
        <v>10</v>
      </c>
      <c r="AM21" s="78" t="str">
        <f ca="1">IF(AND(AL21&gt;=DATA!$C$55),"A",IF(AND(DATA!$C$55&gt;AL21,AL21&gt;=DATA!$C$56),"B",IF(AND(DATA!$C$56&gt;AL21,AL21&gt;=DATA!$C$57),"C",IF(AND(AL21&lt;DATA!$C$57),"D"))))</f>
        <v>D</v>
      </c>
    </row>
    <row r="22" spans="1:39" x14ac:dyDescent="0.15">
      <c r="A22" s="20" t="s">
        <v>564</v>
      </c>
      <c r="B22" s="4" t="s">
        <v>264</v>
      </c>
      <c r="C22" s="5" t="s">
        <v>268</v>
      </c>
      <c r="D22" s="17" t="s">
        <v>267</v>
      </c>
      <c r="E22" s="18" t="s">
        <v>585</v>
      </c>
      <c r="F22" s="6" t="s">
        <v>285</v>
      </c>
      <c r="G22" s="20" t="s">
        <v>522</v>
      </c>
      <c r="H22" s="6" t="s">
        <v>286</v>
      </c>
      <c r="I22" s="5" t="str">
        <f>""</f>
        <v/>
      </c>
      <c r="J22" s="5" t="str">
        <f>""</f>
        <v/>
      </c>
      <c r="K22" s="6" t="s">
        <v>287</v>
      </c>
      <c r="L22" s="20"/>
      <c r="M22" s="20"/>
      <c r="N22" s="5" t="s">
        <v>288</v>
      </c>
      <c r="O22" s="5" t="str">
        <f>""</f>
        <v/>
      </c>
      <c r="P22" s="5"/>
      <c r="Q22" s="6" t="s">
        <v>27</v>
      </c>
      <c r="R22" s="6"/>
      <c r="S22" s="6"/>
      <c r="T22" s="6"/>
      <c r="U22" s="11"/>
      <c r="V22" s="82"/>
      <c r="W22" s="12" t="s">
        <v>772</v>
      </c>
      <c r="X22" s="12"/>
      <c r="Y22" s="62"/>
      <c r="Z22" s="6" t="s">
        <v>20</v>
      </c>
      <c r="AA22" s="16">
        <v>6</v>
      </c>
      <c r="AB22" s="24"/>
      <c r="AC22" s="24"/>
      <c r="AF22" s="74" t="b">
        <f>IF(AND(R22=DATA!$D$40),DATA!$D$41,IF(AND(R22=DATA!$C$40),DATA!$C$41))</f>
        <v>0</v>
      </c>
      <c r="AG22" s="74" t="b">
        <f>IF(AND(S22=DATA!$D$40),DATA!$D$42,IF(AND(S22=DATA!$C$40),DATA!$C$42))</f>
        <v>0</v>
      </c>
      <c r="AH22" s="74" t="b">
        <f>IF(AND(T22=DATA!$D$40),DATA!$D$43,IF(AND(T22=DATA!$C$40),DATA!$C$43))</f>
        <v>0</v>
      </c>
      <c r="AI22" s="75" t="b">
        <f>IF(AND(U22=DATA!$D$40),DATA!$D$44,IF(AND(U22=DATA!$C$40),DATA!$C$44))</f>
        <v>0</v>
      </c>
      <c r="AJ22" s="76">
        <f ca="1">IF(AND(DATEDIF(V22,TODAY(),"D")&lt;365*3),DATA!$D$46,IF(AND(365*3&lt;=DATEDIF(V22,TODAY(),"D"), DATEDIF(V22,TODAY(),"D")&lt;365*5),DATA!$D$47,IF(AND(365*5&lt;=DATEDIF(V22,TODAY(),"D"), DATEDIF(V22,TODAY(),"D")&lt;365*10),DATA!$D$48,IF(AND(365*10&lt;DATEDIF(V22,TODAY(),"D")),DATA!$D$49))))</f>
        <v>0</v>
      </c>
      <c r="AK22" s="76">
        <f>_xlfn.IFNA(VLOOKUP(X22,DATA!$F$40:$G$85,2,0),10)</f>
        <v>10</v>
      </c>
      <c r="AL22" s="77">
        <f t="shared" ca="1" si="0"/>
        <v>10</v>
      </c>
      <c r="AM22" s="78" t="str">
        <f ca="1">IF(AND(AL22&gt;=DATA!$C$55),"A",IF(AND(DATA!$C$55&gt;AL22,AL22&gt;=DATA!$C$56),"B",IF(AND(DATA!$C$56&gt;AL22,AL22&gt;=DATA!$C$57),"C",IF(AND(AL22&lt;DATA!$C$57),"D"))))</f>
        <v>D</v>
      </c>
    </row>
    <row r="23" spans="1:39" x14ac:dyDescent="0.15">
      <c r="A23" s="20" t="s">
        <v>564</v>
      </c>
      <c r="B23" s="4" t="s">
        <v>264</v>
      </c>
      <c r="C23" s="5" t="s">
        <v>268</v>
      </c>
      <c r="D23" s="17" t="s">
        <v>267</v>
      </c>
      <c r="E23" s="18" t="s">
        <v>586</v>
      </c>
      <c r="F23" s="6" t="s">
        <v>289</v>
      </c>
      <c r="G23" s="20" t="s">
        <v>522</v>
      </c>
      <c r="H23" s="6" t="s">
        <v>290</v>
      </c>
      <c r="I23" s="5" t="str">
        <f>""</f>
        <v/>
      </c>
      <c r="J23" s="5" t="str">
        <f>""</f>
        <v/>
      </c>
      <c r="K23" s="6" t="s">
        <v>291</v>
      </c>
      <c r="L23" s="20"/>
      <c r="M23" s="20"/>
      <c r="N23" s="5" t="s">
        <v>288</v>
      </c>
      <c r="O23" s="5" t="str">
        <f>""</f>
        <v/>
      </c>
      <c r="P23" s="5"/>
      <c r="Q23" s="6" t="s">
        <v>27</v>
      </c>
      <c r="R23" s="6"/>
      <c r="S23" s="6"/>
      <c r="T23" s="6"/>
      <c r="U23" s="11"/>
      <c r="V23" s="82"/>
      <c r="W23" s="12" t="s">
        <v>772</v>
      </c>
      <c r="X23" s="12"/>
      <c r="Y23" s="62"/>
      <c r="Z23" s="6" t="s">
        <v>20</v>
      </c>
      <c r="AA23" s="16">
        <v>3</v>
      </c>
      <c r="AB23" s="24"/>
      <c r="AC23" s="24"/>
      <c r="AF23" s="74" t="b">
        <f>IF(AND(R23=DATA!$D$40),DATA!$D$41,IF(AND(R23=DATA!$C$40),DATA!$C$41))</f>
        <v>0</v>
      </c>
      <c r="AG23" s="74" t="b">
        <f>IF(AND(S23=DATA!$D$40),DATA!$D$42,IF(AND(S23=DATA!$C$40),DATA!$C$42))</f>
        <v>0</v>
      </c>
      <c r="AH23" s="74" t="b">
        <f>IF(AND(T23=DATA!$D$40),DATA!$D$43,IF(AND(T23=DATA!$C$40),DATA!$C$43))</f>
        <v>0</v>
      </c>
      <c r="AI23" s="75" t="b">
        <f>IF(AND(U23=DATA!$D$40),DATA!$D$44,IF(AND(U23=DATA!$C$40),DATA!$C$44))</f>
        <v>0</v>
      </c>
      <c r="AJ23" s="76">
        <f ca="1">IF(AND(DATEDIF(V23,TODAY(),"D")&lt;365*3),DATA!$D$46,IF(AND(365*3&lt;=DATEDIF(V23,TODAY(),"D"), DATEDIF(V23,TODAY(),"D")&lt;365*5),DATA!$D$47,IF(AND(365*5&lt;=DATEDIF(V23,TODAY(),"D"), DATEDIF(V23,TODAY(),"D")&lt;365*10),DATA!$D$48,IF(AND(365*10&lt;DATEDIF(V23,TODAY(),"D")),DATA!$D$49))))</f>
        <v>0</v>
      </c>
      <c r="AK23" s="76">
        <f>_xlfn.IFNA(VLOOKUP(X23,DATA!$F$40:$G$85,2,0),10)</f>
        <v>10</v>
      </c>
      <c r="AL23" s="77">
        <f t="shared" ca="1" si="0"/>
        <v>10</v>
      </c>
      <c r="AM23" s="78" t="str">
        <f ca="1">IF(AND(AL23&gt;=DATA!$C$55),"A",IF(AND(DATA!$C$55&gt;AL23,AL23&gt;=DATA!$C$56),"B",IF(AND(DATA!$C$56&gt;AL23,AL23&gt;=DATA!$C$57),"C",IF(AND(AL23&lt;DATA!$C$57),"D"))))</f>
        <v>D</v>
      </c>
    </row>
    <row r="24" spans="1:39" x14ac:dyDescent="0.15">
      <c r="A24" s="20" t="s">
        <v>565</v>
      </c>
      <c r="B24" s="4" t="s">
        <v>264</v>
      </c>
      <c r="C24" s="5" t="s">
        <v>268</v>
      </c>
      <c r="D24" s="17" t="s">
        <v>267</v>
      </c>
      <c r="E24" s="5" t="s">
        <v>587</v>
      </c>
      <c r="F24" s="6" t="s">
        <v>289</v>
      </c>
      <c r="G24" s="20" t="s">
        <v>522</v>
      </c>
      <c r="H24" s="6" t="s">
        <v>292</v>
      </c>
      <c r="I24" s="5" t="str">
        <f>""</f>
        <v/>
      </c>
      <c r="J24" s="5" t="str">
        <f>""</f>
        <v/>
      </c>
      <c r="K24" s="6" t="s">
        <v>287</v>
      </c>
      <c r="L24" s="20"/>
      <c r="M24" s="20"/>
      <c r="N24" s="5" t="s">
        <v>288</v>
      </c>
      <c r="O24" s="5" t="str">
        <f>""</f>
        <v/>
      </c>
      <c r="P24" s="5"/>
      <c r="Q24" s="6" t="s">
        <v>27</v>
      </c>
      <c r="R24" s="6"/>
      <c r="S24" s="6"/>
      <c r="T24" s="6"/>
      <c r="U24" s="11"/>
      <c r="V24" s="82"/>
      <c r="W24" s="12" t="s">
        <v>772</v>
      </c>
      <c r="X24" s="12"/>
      <c r="Y24" s="62"/>
      <c r="Z24" s="6" t="s">
        <v>20</v>
      </c>
      <c r="AA24" s="16">
        <v>3</v>
      </c>
      <c r="AB24" s="24"/>
      <c r="AC24" s="24"/>
      <c r="AF24" s="74" t="b">
        <f>IF(AND(R24=DATA!$D$40),DATA!$D$41,IF(AND(R24=DATA!$C$40),DATA!$C$41))</f>
        <v>0</v>
      </c>
      <c r="AG24" s="74" t="b">
        <f>IF(AND(S24=DATA!$D$40),DATA!$D$42,IF(AND(S24=DATA!$C$40),DATA!$C$42))</f>
        <v>0</v>
      </c>
      <c r="AH24" s="74" t="b">
        <f>IF(AND(T24=DATA!$D$40),DATA!$D$43,IF(AND(T24=DATA!$C$40),DATA!$C$43))</f>
        <v>0</v>
      </c>
      <c r="AI24" s="75" t="b">
        <f>IF(AND(U24=DATA!$D$40),DATA!$D$44,IF(AND(U24=DATA!$C$40),DATA!$C$44))</f>
        <v>0</v>
      </c>
      <c r="AJ24" s="76">
        <f ca="1">IF(AND(DATEDIF(V24,TODAY(),"D")&lt;365*3),DATA!$D$46,IF(AND(365*3&lt;=DATEDIF(V24,TODAY(),"D"), DATEDIF(V24,TODAY(),"D")&lt;365*5),DATA!$D$47,IF(AND(365*5&lt;=DATEDIF(V24,TODAY(),"D"), DATEDIF(V24,TODAY(),"D")&lt;365*10),DATA!$D$48,IF(AND(365*10&lt;DATEDIF(V24,TODAY(),"D")),DATA!$D$49))))</f>
        <v>0</v>
      </c>
      <c r="AK24" s="76">
        <f>_xlfn.IFNA(VLOOKUP(X24,DATA!$F$40:$G$85,2,0),10)</f>
        <v>10</v>
      </c>
      <c r="AL24" s="77">
        <f t="shared" ca="1" si="0"/>
        <v>10</v>
      </c>
      <c r="AM24" s="78" t="str">
        <f ca="1">IF(AND(AL24&gt;=DATA!$C$55),"A",IF(AND(DATA!$C$55&gt;AL24,AL24&gt;=DATA!$C$56),"B",IF(AND(DATA!$C$56&gt;AL24,AL24&gt;=DATA!$C$57),"C",IF(AND(AL24&lt;DATA!$C$57),"D"))))</f>
        <v>D</v>
      </c>
    </row>
    <row r="25" spans="1:39" x14ac:dyDescent="0.15">
      <c r="A25" s="20" t="s">
        <v>564</v>
      </c>
      <c r="B25" s="4" t="s">
        <v>264</v>
      </c>
      <c r="C25" s="5" t="s">
        <v>268</v>
      </c>
      <c r="D25" s="18" t="s">
        <v>282</v>
      </c>
      <c r="E25" s="5">
        <v>45</v>
      </c>
      <c r="F25" s="20" t="s">
        <v>293</v>
      </c>
      <c r="G25" s="20" t="s">
        <v>522</v>
      </c>
      <c r="H25" s="20" t="s">
        <v>294</v>
      </c>
      <c r="I25" s="18" t="str">
        <f>""</f>
        <v/>
      </c>
      <c r="J25" s="18" t="str">
        <f>""</f>
        <v/>
      </c>
      <c r="K25" s="20" t="s">
        <v>291</v>
      </c>
      <c r="L25" s="20"/>
      <c r="M25" s="20"/>
      <c r="N25" s="18" t="s">
        <v>295</v>
      </c>
      <c r="O25" s="18" t="str">
        <f>""</f>
        <v/>
      </c>
      <c r="P25" s="18"/>
      <c r="Q25" s="6" t="s">
        <v>27</v>
      </c>
      <c r="R25" s="6"/>
      <c r="S25" s="6"/>
      <c r="T25" s="6"/>
      <c r="U25" s="11"/>
      <c r="V25" s="82"/>
      <c r="W25" s="12" t="s">
        <v>772</v>
      </c>
      <c r="X25" s="12"/>
      <c r="Y25" s="62"/>
      <c r="Z25" s="6" t="s">
        <v>20</v>
      </c>
      <c r="AA25" s="28">
        <v>6</v>
      </c>
      <c r="AB25" s="24"/>
      <c r="AC25" s="24"/>
      <c r="AF25" s="74" t="b">
        <f>IF(AND(R25=DATA!$D$40),DATA!$D$41,IF(AND(R25=DATA!$C$40),DATA!$C$41))</f>
        <v>0</v>
      </c>
      <c r="AG25" s="74" t="b">
        <f>IF(AND(S25=DATA!$D$40),DATA!$D$42,IF(AND(S25=DATA!$C$40),DATA!$C$42))</f>
        <v>0</v>
      </c>
      <c r="AH25" s="74" t="b">
        <f>IF(AND(T25=DATA!$D$40),DATA!$D$43,IF(AND(T25=DATA!$C$40),DATA!$C$43))</f>
        <v>0</v>
      </c>
      <c r="AI25" s="75" t="b">
        <f>IF(AND(U25=DATA!$D$40),DATA!$D$44,IF(AND(U25=DATA!$C$40),DATA!$C$44))</f>
        <v>0</v>
      </c>
      <c r="AJ25" s="76">
        <f ca="1">IF(AND(DATEDIF(V25,TODAY(),"D")&lt;365*3),DATA!$D$46,IF(AND(365*3&lt;=DATEDIF(V25,TODAY(),"D"), DATEDIF(V25,TODAY(),"D")&lt;365*5),DATA!$D$47,IF(AND(365*5&lt;=DATEDIF(V25,TODAY(),"D"), DATEDIF(V25,TODAY(),"D")&lt;365*10),DATA!$D$48,IF(AND(365*10&lt;DATEDIF(V25,TODAY(),"D")),DATA!$D$49))))</f>
        <v>0</v>
      </c>
      <c r="AK25" s="76">
        <f>_xlfn.IFNA(VLOOKUP(X25,DATA!$F$40:$G$85,2,0),10)</f>
        <v>10</v>
      </c>
      <c r="AL25" s="77">
        <f t="shared" ca="1" si="0"/>
        <v>10</v>
      </c>
      <c r="AM25" s="78" t="str">
        <f ca="1">IF(AND(AL25&gt;=DATA!$C$55),"A",IF(AND(DATA!$C$55&gt;AL25,AL25&gt;=DATA!$C$56),"B",IF(AND(DATA!$C$56&gt;AL25,AL25&gt;=DATA!$C$57),"C",IF(AND(AL25&lt;DATA!$C$57),"D"))))</f>
        <v>D</v>
      </c>
    </row>
    <row r="26" spans="1:39" x14ac:dyDescent="0.15">
      <c r="A26" s="20" t="s">
        <v>564</v>
      </c>
      <c r="B26" s="4" t="s">
        <v>264</v>
      </c>
      <c r="C26" s="5" t="s">
        <v>268</v>
      </c>
      <c r="D26" s="17" t="s">
        <v>267</v>
      </c>
      <c r="E26" s="5" t="s">
        <v>581</v>
      </c>
      <c r="F26" s="6" t="s">
        <v>289</v>
      </c>
      <c r="G26" s="20" t="s">
        <v>522</v>
      </c>
      <c r="H26" s="6" t="s">
        <v>290</v>
      </c>
      <c r="I26" s="5" t="str">
        <f>""</f>
        <v/>
      </c>
      <c r="J26" s="5" t="str">
        <f>""</f>
        <v/>
      </c>
      <c r="K26" s="6" t="s">
        <v>291</v>
      </c>
      <c r="L26" s="20"/>
      <c r="M26" s="20"/>
      <c r="N26" s="5" t="s">
        <v>288</v>
      </c>
      <c r="O26" s="5" t="str">
        <f>""</f>
        <v/>
      </c>
      <c r="P26" s="5"/>
      <c r="Q26" s="6" t="s">
        <v>27</v>
      </c>
      <c r="R26" s="6"/>
      <c r="S26" s="6"/>
      <c r="T26" s="6"/>
      <c r="U26" s="11"/>
      <c r="V26" s="82"/>
      <c r="W26" s="12" t="s">
        <v>772</v>
      </c>
      <c r="X26" s="12"/>
      <c r="Y26" s="62"/>
      <c r="Z26" s="6" t="s">
        <v>20</v>
      </c>
      <c r="AA26" s="16">
        <v>29</v>
      </c>
      <c r="AB26" s="24"/>
      <c r="AC26" s="24"/>
      <c r="AF26" s="74" t="b">
        <f>IF(AND(R26=DATA!$D$40),DATA!$D$41,IF(AND(R26=DATA!$C$40),DATA!$C$41))</f>
        <v>0</v>
      </c>
      <c r="AG26" s="74" t="b">
        <f>IF(AND(S26=DATA!$D$40),DATA!$D$42,IF(AND(S26=DATA!$C$40),DATA!$C$42))</f>
        <v>0</v>
      </c>
      <c r="AH26" s="74" t="b">
        <f>IF(AND(T26=DATA!$D$40),DATA!$D$43,IF(AND(T26=DATA!$C$40),DATA!$C$43))</f>
        <v>0</v>
      </c>
      <c r="AI26" s="75" t="b">
        <f>IF(AND(U26=DATA!$D$40),DATA!$D$44,IF(AND(U26=DATA!$C$40),DATA!$C$44))</f>
        <v>0</v>
      </c>
      <c r="AJ26" s="76">
        <f ca="1">IF(AND(DATEDIF(V26,TODAY(),"D")&lt;365*3),DATA!$D$46,IF(AND(365*3&lt;=DATEDIF(V26,TODAY(),"D"), DATEDIF(V26,TODAY(),"D")&lt;365*5),DATA!$D$47,IF(AND(365*5&lt;=DATEDIF(V26,TODAY(),"D"), DATEDIF(V26,TODAY(),"D")&lt;365*10),DATA!$D$48,IF(AND(365*10&lt;DATEDIF(V26,TODAY(),"D")),DATA!$D$49))))</f>
        <v>0</v>
      </c>
      <c r="AK26" s="76">
        <f>_xlfn.IFNA(VLOOKUP(X26,DATA!$F$40:$G$85,2,0),10)</f>
        <v>10</v>
      </c>
      <c r="AL26" s="77">
        <f t="shared" ca="1" si="0"/>
        <v>10</v>
      </c>
      <c r="AM26" s="78" t="str">
        <f ca="1">IF(AND(AL26&gt;=DATA!$C$55),"A",IF(AND(DATA!$C$55&gt;AL26,AL26&gt;=DATA!$C$56),"B",IF(AND(DATA!$C$56&gt;AL26,AL26&gt;=DATA!$C$57),"C",IF(AND(AL26&lt;DATA!$C$57),"D"))))</f>
        <v>D</v>
      </c>
    </row>
    <row r="27" spans="1:39" x14ac:dyDescent="0.15">
      <c r="A27" s="20" t="s">
        <v>564</v>
      </c>
      <c r="B27" s="4" t="s">
        <v>264</v>
      </c>
      <c r="C27" s="5" t="s">
        <v>268</v>
      </c>
      <c r="D27" s="18" t="s">
        <v>282</v>
      </c>
      <c r="E27" s="5">
        <v>45</v>
      </c>
      <c r="F27" s="20" t="s">
        <v>296</v>
      </c>
      <c r="G27" s="20" t="s">
        <v>522</v>
      </c>
      <c r="H27" s="20" t="s">
        <v>297</v>
      </c>
      <c r="I27" s="18" t="str">
        <f>""</f>
        <v/>
      </c>
      <c r="J27" s="18" t="str">
        <f>""</f>
        <v/>
      </c>
      <c r="K27" s="20"/>
      <c r="L27" s="20"/>
      <c r="M27" s="20" t="s">
        <v>298</v>
      </c>
      <c r="N27" s="18" t="s">
        <v>299</v>
      </c>
      <c r="O27" s="18" t="str">
        <f>""</f>
        <v/>
      </c>
      <c r="P27" s="18"/>
      <c r="Q27" s="6" t="s">
        <v>27</v>
      </c>
      <c r="R27" s="6"/>
      <c r="S27" s="6"/>
      <c r="T27" s="6"/>
      <c r="U27" s="11"/>
      <c r="V27" s="82"/>
      <c r="W27" s="12" t="s">
        <v>772</v>
      </c>
      <c r="X27" s="12"/>
      <c r="Y27" s="62"/>
      <c r="Z27" s="6" t="s">
        <v>20</v>
      </c>
      <c r="AA27" s="28">
        <v>4</v>
      </c>
      <c r="AB27" s="24"/>
      <c r="AC27" s="24"/>
      <c r="AF27" s="74" t="b">
        <f>IF(AND(R27=DATA!$D$40),DATA!$D$41,IF(AND(R27=DATA!$C$40),DATA!$C$41))</f>
        <v>0</v>
      </c>
      <c r="AG27" s="74" t="b">
        <f>IF(AND(S27=DATA!$D$40),DATA!$D$42,IF(AND(S27=DATA!$C$40),DATA!$C$42))</f>
        <v>0</v>
      </c>
      <c r="AH27" s="74" t="b">
        <f>IF(AND(T27=DATA!$D$40),DATA!$D$43,IF(AND(T27=DATA!$C$40),DATA!$C$43))</f>
        <v>0</v>
      </c>
      <c r="AI27" s="75" t="b">
        <f>IF(AND(U27=DATA!$D$40),DATA!$D$44,IF(AND(U27=DATA!$C$40),DATA!$C$44))</f>
        <v>0</v>
      </c>
      <c r="AJ27" s="76">
        <f ca="1">IF(AND(DATEDIF(V27,TODAY(),"D")&lt;365*3),DATA!$D$46,IF(AND(365*3&lt;=DATEDIF(V27,TODAY(),"D"), DATEDIF(V27,TODAY(),"D")&lt;365*5),DATA!$D$47,IF(AND(365*5&lt;=DATEDIF(V27,TODAY(),"D"), DATEDIF(V27,TODAY(),"D")&lt;365*10),DATA!$D$48,IF(AND(365*10&lt;DATEDIF(V27,TODAY(),"D")),DATA!$D$49))))</f>
        <v>0</v>
      </c>
      <c r="AK27" s="76">
        <f>_xlfn.IFNA(VLOOKUP(X27,DATA!$F$40:$G$85,2,0),10)</f>
        <v>10</v>
      </c>
      <c r="AL27" s="77">
        <f t="shared" ca="1" si="0"/>
        <v>10</v>
      </c>
      <c r="AM27" s="78" t="str">
        <f ca="1">IF(AND(AL27&gt;=DATA!$C$55),"A",IF(AND(DATA!$C$55&gt;AL27,AL27&gt;=DATA!$C$56),"B",IF(AND(DATA!$C$56&gt;AL27,AL27&gt;=DATA!$C$57),"C",IF(AND(AL27&lt;DATA!$C$57),"D"))))</f>
        <v>D</v>
      </c>
    </row>
    <row r="28" spans="1:39" x14ac:dyDescent="0.15">
      <c r="A28" s="20" t="s">
        <v>564</v>
      </c>
      <c r="B28" s="4" t="s">
        <v>264</v>
      </c>
      <c r="C28" s="5" t="s">
        <v>268</v>
      </c>
      <c r="D28" s="18" t="s">
        <v>282</v>
      </c>
      <c r="E28" s="5">
        <v>45</v>
      </c>
      <c r="F28" s="20" t="s">
        <v>300</v>
      </c>
      <c r="G28" s="20" t="s">
        <v>522</v>
      </c>
      <c r="H28" s="20" t="s">
        <v>294</v>
      </c>
      <c r="I28" s="18" t="str">
        <f>""</f>
        <v/>
      </c>
      <c r="J28" s="18" t="str">
        <f>""</f>
        <v/>
      </c>
      <c r="K28" s="20"/>
      <c r="L28" s="20"/>
      <c r="M28" s="20" t="s">
        <v>298</v>
      </c>
      <c r="N28" s="18" t="s">
        <v>295</v>
      </c>
      <c r="O28" s="18" t="str">
        <f>""</f>
        <v/>
      </c>
      <c r="P28" s="18"/>
      <c r="Q28" s="6" t="s">
        <v>27</v>
      </c>
      <c r="R28" s="6"/>
      <c r="S28" s="6"/>
      <c r="T28" s="6"/>
      <c r="U28" s="11"/>
      <c r="V28" s="82"/>
      <c r="W28" s="12" t="s">
        <v>772</v>
      </c>
      <c r="X28" s="12"/>
      <c r="Y28" s="62"/>
      <c r="Z28" s="6" t="s">
        <v>20</v>
      </c>
      <c r="AA28" s="28">
        <v>2</v>
      </c>
      <c r="AB28" s="24"/>
      <c r="AC28" s="24"/>
      <c r="AF28" s="74" t="b">
        <f>IF(AND(R28=DATA!$D$40),DATA!$D$41,IF(AND(R28=DATA!$C$40),DATA!$C$41))</f>
        <v>0</v>
      </c>
      <c r="AG28" s="74" t="b">
        <f>IF(AND(S28=DATA!$D$40),DATA!$D$42,IF(AND(S28=DATA!$C$40),DATA!$C$42))</f>
        <v>0</v>
      </c>
      <c r="AH28" s="74" t="b">
        <f>IF(AND(T28=DATA!$D$40),DATA!$D$43,IF(AND(T28=DATA!$C$40),DATA!$C$43))</f>
        <v>0</v>
      </c>
      <c r="AI28" s="75" t="b">
        <f>IF(AND(U28=DATA!$D$40),DATA!$D$44,IF(AND(U28=DATA!$C$40),DATA!$C$44))</f>
        <v>0</v>
      </c>
      <c r="AJ28" s="76">
        <f ca="1">IF(AND(DATEDIF(V28,TODAY(),"D")&lt;365*3),DATA!$D$46,IF(AND(365*3&lt;=DATEDIF(V28,TODAY(),"D"), DATEDIF(V28,TODAY(),"D")&lt;365*5),DATA!$D$47,IF(AND(365*5&lt;=DATEDIF(V28,TODAY(),"D"), DATEDIF(V28,TODAY(),"D")&lt;365*10),DATA!$D$48,IF(AND(365*10&lt;DATEDIF(V28,TODAY(),"D")),DATA!$D$49))))</f>
        <v>0</v>
      </c>
      <c r="AK28" s="76">
        <f>_xlfn.IFNA(VLOOKUP(X28,DATA!$F$40:$G$85,2,0),10)</f>
        <v>10</v>
      </c>
      <c r="AL28" s="77">
        <f t="shared" ca="1" si="0"/>
        <v>10</v>
      </c>
      <c r="AM28" s="78" t="str">
        <f ca="1">IF(AND(AL28&gt;=DATA!$C$55),"A",IF(AND(DATA!$C$55&gt;AL28,AL28&gt;=DATA!$C$56),"B",IF(AND(DATA!$C$56&gt;AL28,AL28&gt;=DATA!$C$57),"C",IF(AND(AL28&lt;DATA!$C$57),"D"))))</f>
        <v>D</v>
      </c>
    </row>
    <row r="29" spans="1:39" x14ac:dyDescent="0.15">
      <c r="A29" s="20" t="s">
        <v>564</v>
      </c>
      <c r="B29" s="4" t="s">
        <v>264</v>
      </c>
      <c r="C29" s="5" t="s">
        <v>268</v>
      </c>
      <c r="D29" s="18" t="s">
        <v>282</v>
      </c>
      <c r="E29" s="5">
        <v>45</v>
      </c>
      <c r="F29" s="20" t="s">
        <v>300</v>
      </c>
      <c r="G29" s="20" t="s">
        <v>522</v>
      </c>
      <c r="H29" s="20" t="s">
        <v>301</v>
      </c>
      <c r="I29" s="18" t="str">
        <f>""</f>
        <v/>
      </c>
      <c r="J29" s="18" t="str">
        <f>""</f>
        <v/>
      </c>
      <c r="K29" s="20"/>
      <c r="L29" s="20"/>
      <c r="M29" s="20" t="s">
        <v>298</v>
      </c>
      <c r="N29" s="18" t="s">
        <v>295</v>
      </c>
      <c r="O29" s="18" t="str">
        <f>""</f>
        <v/>
      </c>
      <c r="P29" s="18"/>
      <c r="Q29" s="6" t="s">
        <v>27</v>
      </c>
      <c r="R29" s="6"/>
      <c r="S29" s="6"/>
      <c r="T29" s="6"/>
      <c r="U29" s="11"/>
      <c r="V29" s="82"/>
      <c r="W29" s="12" t="s">
        <v>772</v>
      </c>
      <c r="X29" s="12"/>
      <c r="Y29" s="62"/>
      <c r="Z29" s="6" t="s">
        <v>20</v>
      </c>
      <c r="AA29" s="28">
        <v>5</v>
      </c>
      <c r="AB29" s="24"/>
      <c r="AC29" s="24"/>
      <c r="AF29" s="74" t="b">
        <f>IF(AND(R29=DATA!$D$40),DATA!$D$41,IF(AND(R29=DATA!$C$40),DATA!$C$41))</f>
        <v>0</v>
      </c>
      <c r="AG29" s="74" t="b">
        <f>IF(AND(S29=DATA!$D$40),DATA!$D$42,IF(AND(S29=DATA!$C$40),DATA!$C$42))</f>
        <v>0</v>
      </c>
      <c r="AH29" s="74" t="b">
        <f>IF(AND(T29=DATA!$D$40),DATA!$D$43,IF(AND(T29=DATA!$C$40),DATA!$C$43))</f>
        <v>0</v>
      </c>
      <c r="AI29" s="75" t="b">
        <f>IF(AND(U29=DATA!$D$40),DATA!$D$44,IF(AND(U29=DATA!$C$40),DATA!$C$44))</f>
        <v>0</v>
      </c>
      <c r="AJ29" s="76">
        <f ca="1">IF(AND(DATEDIF(V29,TODAY(),"D")&lt;365*3),DATA!$D$46,IF(AND(365*3&lt;=DATEDIF(V29,TODAY(),"D"), DATEDIF(V29,TODAY(),"D")&lt;365*5),DATA!$D$47,IF(AND(365*5&lt;=DATEDIF(V29,TODAY(),"D"), DATEDIF(V29,TODAY(),"D")&lt;365*10),DATA!$D$48,IF(AND(365*10&lt;DATEDIF(V29,TODAY(),"D")),DATA!$D$49))))</f>
        <v>0</v>
      </c>
      <c r="AK29" s="76">
        <f>_xlfn.IFNA(VLOOKUP(X29,DATA!$F$40:$G$85,2,0),10)</f>
        <v>10</v>
      </c>
      <c r="AL29" s="77">
        <f t="shared" ca="1" si="0"/>
        <v>10</v>
      </c>
      <c r="AM29" s="78" t="str">
        <f ca="1">IF(AND(AL29&gt;=DATA!$C$55),"A",IF(AND(DATA!$C$55&gt;AL29,AL29&gt;=DATA!$C$56),"B",IF(AND(DATA!$C$56&gt;AL29,AL29&gt;=DATA!$C$57),"C",IF(AND(AL29&lt;DATA!$C$57),"D"))))</f>
        <v>D</v>
      </c>
    </row>
    <row r="30" spans="1:39" x14ac:dyDescent="0.15">
      <c r="A30" s="20" t="s">
        <v>564</v>
      </c>
      <c r="B30" s="4" t="s">
        <v>264</v>
      </c>
      <c r="C30" s="5" t="s">
        <v>268</v>
      </c>
      <c r="D30" s="18" t="s">
        <v>282</v>
      </c>
      <c r="E30" s="5">
        <v>45</v>
      </c>
      <c r="F30" s="20" t="s">
        <v>300</v>
      </c>
      <c r="G30" s="20" t="s">
        <v>522</v>
      </c>
      <c r="H30" s="20" t="s">
        <v>297</v>
      </c>
      <c r="I30" s="18" t="str">
        <f>""</f>
        <v/>
      </c>
      <c r="J30" s="18" t="str">
        <f>""</f>
        <v/>
      </c>
      <c r="K30" s="20"/>
      <c r="L30" s="20"/>
      <c r="M30" s="20" t="s">
        <v>298</v>
      </c>
      <c r="N30" s="18" t="s">
        <v>299</v>
      </c>
      <c r="O30" s="18" t="str">
        <f>""</f>
        <v/>
      </c>
      <c r="P30" s="18"/>
      <c r="Q30" s="6" t="s">
        <v>27</v>
      </c>
      <c r="R30" s="6"/>
      <c r="S30" s="6"/>
      <c r="T30" s="6"/>
      <c r="U30" s="11"/>
      <c r="V30" s="82"/>
      <c r="W30" s="12" t="s">
        <v>772</v>
      </c>
      <c r="X30" s="12"/>
      <c r="Y30" s="62"/>
      <c r="Z30" s="6" t="s">
        <v>20</v>
      </c>
      <c r="AA30" s="28">
        <v>2</v>
      </c>
      <c r="AB30" s="24"/>
      <c r="AC30" s="24"/>
      <c r="AF30" s="74" t="b">
        <f>IF(AND(R30=DATA!$D$40),DATA!$D$41,IF(AND(R30=DATA!$C$40),DATA!$C$41))</f>
        <v>0</v>
      </c>
      <c r="AG30" s="74" t="b">
        <f>IF(AND(S30=DATA!$D$40),DATA!$D$42,IF(AND(S30=DATA!$C$40),DATA!$C$42))</f>
        <v>0</v>
      </c>
      <c r="AH30" s="74" t="b">
        <f>IF(AND(T30=DATA!$D$40),DATA!$D$43,IF(AND(T30=DATA!$C$40),DATA!$C$43))</f>
        <v>0</v>
      </c>
      <c r="AI30" s="75" t="b">
        <f>IF(AND(U30=DATA!$D$40),DATA!$D$44,IF(AND(U30=DATA!$C$40),DATA!$C$44))</f>
        <v>0</v>
      </c>
      <c r="AJ30" s="76">
        <f ca="1">IF(AND(DATEDIF(V30,TODAY(),"D")&lt;365*3),DATA!$D$46,IF(AND(365*3&lt;=DATEDIF(V30,TODAY(),"D"), DATEDIF(V30,TODAY(),"D")&lt;365*5),DATA!$D$47,IF(AND(365*5&lt;=DATEDIF(V30,TODAY(),"D"), DATEDIF(V30,TODAY(),"D")&lt;365*10),DATA!$D$48,IF(AND(365*10&lt;DATEDIF(V30,TODAY(),"D")),DATA!$D$49))))</f>
        <v>0</v>
      </c>
      <c r="AK30" s="76">
        <f>_xlfn.IFNA(VLOOKUP(X30,DATA!$F$40:$G$85,2,0),10)</f>
        <v>10</v>
      </c>
      <c r="AL30" s="77">
        <f t="shared" ca="1" si="0"/>
        <v>10</v>
      </c>
      <c r="AM30" s="78" t="str">
        <f ca="1">IF(AND(AL30&gt;=DATA!$C$55),"A",IF(AND(DATA!$C$55&gt;AL30,AL30&gt;=DATA!$C$56),"B",IF(AND(DATA!$C$56&gt;AL30,AL30&gt;=DATA!$C$57),"C",IF(AND(AL30&lt;DATA!$C$57),"D"))))</f>
        <v>D</v>
      </c>
    </row>
    <row r="31" spans="1:39" x14ac:dyDescent="0.15">
      <c r="A31" s="20" t="s">
        <v>564</v>
      </c>
      <c r="B31" s="4" t="s">
        <v>264</v>
      </c>
      <c r="C31" s="5" t="s">
        <v>268</v>
      </c>
      <c r="D31" s="18" t="s">
        <v>282</v>
      </c>
      <c r="E31" s="5">
        <v>45</v>
      </c>
      <c r="F31" s="20" t="s">
        <v>302</v>
      </c>
      <c r="G31" s="20" t="s">
        <v>522</v>
      </c>
      <c r="H31" s="20" t="s">
        <v>303</v>
      </c>
      <c r="I31" s="18" t="str">
        <f>""</f>
        <v/>
      </c>
      <c r="J31" s="18" t="str">
        <f>""</f>
        <v/>
      </c>
      <c r="K31" s="20"/>
      <c r="L31" s="20"/>
      <c r="M31" s="20" t="s">
        <v>298</v>
      </c>
      <c r="N31" s="18" t="s">
        <v>295</v>
      </c>
      <c r="O31" s="18" t="str">
        <f>""</f>
        <v/>
      </c>
      <c r="P31" s="18"/>
      <c r="Q31" s="6" t="s">
        <v>27</v>
      </c>
      <c r="R31" s="6"/>
      <c r="S31" s="6"/>
      <c r="T31" s="6"/>
      <c r="U31" s="11"/>
      <c r="V31" s="82"/>
      <c r="W31" s="12" t="s">
        <v>772</v>
      </c>
      <c r="X31" s="12"/>
      <c r="Y31" s="62"/>
      <c r="Z31" s="6" t="s">
        <v>20</v>
      </c>
      <c r="AA31" s="28">
        <v>12</v>
      </c>
      <c r="AB31" s="24"/>
      <c r="AC31" s="24"/>
      <c r="AF31" s="74" t="b">
        <f>IF(AND(R31=DATA!$D$40),DATA!$D$41,IF(AND(R31=DATA!$C$40),DATA!$C$41))</f>
        <v>0</v>
      </c>
      <c r="AG31" s="74" t="b">
        <f>IF(AND(S31=DATA!$D$40),DATA!$D$42,IF(AND(S31=DATA!$C$40),DATA!$C$42))</f>
        <v>0</v>
      </c>
      <c r="AH31" s="74" t="b">
        <f>IF(AND(T31=DATA!$D$40),DATA!$D$43,IF(AND(T31=DATA!$C$40),DATA!$C$43))</f>
        <v>0</v>
      </c>
      <c r="AI31" s="75" t="b">
        <f>IF(AND(U31=DATA!$D$40),DATA!$D$44,IF(AND(U31=DATA!$C$40),DATA!$C$44))</f>
        <v>0</v>
      </c>
      <c r="AJ31" s="76">
        <f ca="1">IF(AND(DATEDIF(V31,TODAY(),"D")&lt;365*3),DATA!$D$46,IF(AND(365*3&lt;=DATEDIF(V31,TODAY(),"D"), DATEDIF(V31,TODAY(),"D")&lt;365*5),DATA!$D$47,IF(AND(365*5&lt;=DATEDIF(V31,TODAY(),"D"), DATEDIF(V31,TODAY(),"D")&lt;365*10),DATA!$D$48,IF(AND(365*10&lt;DATEDIF(V31,TODAY(),"D")),DATA!$D$49))))</f>
        <v>0</v>
      </c>
      <c r="AK31" s="76">
        <f>_xlfn.IFNA(VLOOKUP(X31,DATA!$F$40:$G$85,2,0),10)</f>
        <v>10</v>
      </c>
      <c r="AL31" s="77">
        <f t="shared" ca="1" si="0"/>
        <v>10</v>
      </c>
      <c r="AM31" s="78" t="str">
        <f ca="1">IF(AND(AL31&gt;=DATA!$C$55),"A",IF(AND(DATA!$C$55&gt;AL31,AL31&gt;=DATA!$C$56),"B",IF(AND(DATA!$C$56&gt;AL31,AL31&gt;=DATA!$C$57),"C",IF(AND(AL31&lt;DATA!$C$57),"D"))))</f>
        <v>D</v>
      </c>
    </row>
    <row r="32" spans="1:39" x14ac:dyDescent="0.15">
      <c r="A32" s="20" t="s">
        <v>564</v>
      </c>
      <c r="B32" s="4" t="s">
        <v>264</v>
      </c>
      <c r="C32" s="5" t="s">
        <v>268</v>
      </c>
      <c r="D32" s="18" t="s">
        <v>282</v>
      </c>
      <c r="E32" s="5">
        <v>45</v>
      </c>
      <c r="F32" s="20" t="s">
        <v>304</v>
      </c>
      <c r="G32" s="20" t="s">
        <v>522</v>
      </c>
      <c r="H32" s="20" t="s">
        <v>294</v>
      </c>
      <c r="I32" s="18" t="str">
        <f>""</f>
        <v/>
      </c>
      <c r="J32" s="18" t="str">
        <f>""</f>
        <v/>
      </c>
      <c r="K32" s="20"/>
      <c r="L32" s="20"/>
      <c r="M32" s="20" t="s">
        <v>298</v>
      </c>
      <c r="N32" s="18" t="s">
        <v>295</v>
      </c>
      <c r="O32" s="18" t="str">
        <f>""</f>
        <v/>
      </c>
      <c r="P32" s="18"/>
      <c r="Q32" s="6" t="s">
        <v>27</v>
      </c>
      <c r="R32" s="6"/>
      <c r="S32" s="6"/>
      <c r="T32" s="6"/>
      <c r="U32" s="11"/>
      <c r="V32" s="82"/>
      <c r="W32" s="12" t="s">
        <v>772</v>
      </c>
      <c r="X32" s="12"/>
      <c r="Y32" s="62"/>
      <c r="Z32" s="6" t="s">
        <v>20</v>
      </c>
      <c r="AA32" s="28">
        <v>6</v>
      </c>
      <c r="AB32" s="24"/>
      <c r="AC32" s="24"/>
      <c r="AF32" s="74" t="b">
        <f>IF(AND(R32=DATA!$D$40),DATA!$D$41,IF(AND(R32=DATA!$C$40),DATA!$C$41))</f>
        <v>0</v>
      </c>
      <c r="AG32" s="74" t="b">
        <f>IF(AND(S32=DATA!$D$40),DATA!$D$42,IF(AND(S32=DATA!$C$40),DATA!$C$42))</f>
        <v>0</v>
      </c>
      <c r="AH32" s="74" t="b">
        <f>IF(AND(T32=DATA!$D$40),DATA!$D$43,IF(AND(T32=DATA!$C$40),DATA!$C$43))</f>
        <v>0</v>
      </c>
      <c r="AI32" s="75" t="b">
        <f>IF(AND(U32=DATA!$D$40),DATA!$D$44,IF(AND(U32=DATA!$C$40),DATA!$C$44))</f>
        <v>0</v>
      </c>
      <c r="AJ32" s="76">
        <f ca="1">IF(AND(DATEDIF(V32,TODAY(),"D")&lt;365*3),DATA!$D$46,IF(AND(365*3&lt;=DATEDIF(V32,TODAY(),"D"), DATEDIF(V32,TODAY(),"D")&lt;365*5),DATA!$D$47,IF(AND(365*5&lt;=DATEDIF(V32,TODAY(),"D"), DATEDIF(V32,TODAY(),"D")&lt;365*10),DATA!$D$48,IF(AND(365*10&lt;DATEDIF(V32,TODAY(),"D")),DATA!$D$49))))</f>
        <v>0</v>
      </c>
      <c r="AK32" s="76">
        <f>_xlfn.IFNA(VLOOKUP(X32,DATA!$F$40:$G$85,2,0),10)</f>
        <v>10</v>
      </c>
      <c r="AL32" s="77">
        <f t="shared" ca="1" si="0"/>
        <v>10</v>
      </c>
      <c r="AM32" s="78" t="str">
        <f ca="1">IF(AND(AL32&gt;=DATA!$C$55),"A",IF(AND(DATA!$C$55&gt;AL32,AL32&gt;=DATA!$C$56),"B",IF(AND(DATA!$C$56&gt;AL32,AL32&gt;=DATA!$C$57),"C",IF(AND(AL32&lt;DATA!$C$57),"D"))))</f>
        <v>D</v>
      </c>
    </row>
    <row r="33" spans="1:39" x14ac:dyDescent="0.15">
      <c r="A33" s="20" t="s">
        <v>564</v>
      </c>
      <c r="B33" s="4" t="s">
        <v>264</v>
      </c>
      <c r="C33" s="5" t="s">
        <v>268</v>
      </c>
      <c r="D33" s="17" t="s">
        <v>267</v>
      </c>
      <c r="E33" s="5" t="s">
        <v>581</v>
      </c>
      <c r="F33" s="6" t="s">
        <v>305</v>
      </c>
      <c r="G33" s="20" t="s">
        <v>522</v>
      </c>
      <c r="H33" s="6" t="s">
        <v>294</v>
      </c>
      <c r="I33" s="5" t="str">
        <f>""</f>
        <v/>
      </c>
      <c r="J33" s="5" t="str">
        <f>""</f>
        <v/>
      </c>
      <c r="K33" s="6" t="s">
        <v>306</v>
      </c>
      <c r="L33" s="20"/>
      <c r="M33" s="20"/>
      <c r="N33" s="5" t="s">
        <v>288</v>
      </c>
      <c r="O33" s="5" t="str">
        <f>""</f>
        <v/>
      </c>
      <c r="P33" s="5"/>
      <c r="Q33" s="6" t="s">
        <v>27</v>
      </c>
      <c r="R33" s="6"/>
      <c r="S33" s="6"/>
      <c r="T33" s="6"/>
      <c r="U33" s="11"/>
      <c r="V33" s="82"/>
      <c r="W33" s="12" t="s">
        <v>772</v>
      </c>
      <c r="X33" s="12"/>
      <c r="Y33" s="62"/>
      <c r="Z33" s="6" t="s">
        <v>20</v>
      </c>
      <c r="AA33" s="16">
        <v>6</v>
      </c>
      <c r="AB33" s="24"/>
      <c r="AC33" s="24"/>
      <c r="AF33" s="74" t="b">
        <f>IF(AND(R33=DATA!$D$40),DATA!$D$41,IF(AND(R33=DATA!$C$40),DATA!$C$41))</f>
        <v>0</v>
      </c>
      <c r="AG33" s="74" t="b">
        <f>IF(AND(S33=DATA!$D$40),DATA!$D$42,IF(AND(S33=DATA!$C$40),DATA!$C$42))</f>
        <v>0</v>
      </c>
      <c r="AH33" s="74" t="b">
        <f>IF(AND(T33=DATA!$D$40),DATA!$D$43,IF(AND(T33=DATA!$C$40),DATA!$C$43))</f>
        <v>0</v>
      </c>
      <c r="AI33" s="75" t="b">
        <f>IF(AND(U33=DATA!$D$40),DATA!$D$44,IF(AND(U33=DATA!$C$40),DATA!$C$44))</f>
        <v>0</v>
      </c>
      <c r="AJ33" s="76">
        <f ca="1">IF(AND(DATEDIF(V33,TODAY(),"D")&lt;365*3),DATA!$D$46,IF(AND(365*3&lt;=DATEDIF(V33,TODAY(),"D"), DATEDIF(V33,TODAY(),"D")&lt;365*5),DATA!$D$47,IF(AND(365*5&lt;=DATEDIF(V33,TODAY(),"D"), DATEDIF(V33,TODAY(),"D")&lt;365*10),DATA!$D$48,IF(AND(365*10&lt;DATEDIF(V33,TODAY(),"D")),DATA!$D$49))))</f>
        <v>0</v>
      </c>
      <c r="AK33" s="76">
        <f>_xlfn.IFNA(VLOOKUP(X33,DATA!$F$40:$G$85,2,0),10)</f>
        <v>10</v>
      </c>
      <c r="AL33" s="77">
        <f t="shared" ca="1" si="0"/>
        <v>10</v>
      </c>
      <c r="AM33" s="78" t="str">
        <f ca="1">IF(AND(AL33&gt;=DATA!$C$55),"A",IF(AND(DATA!$C$55&gt;AL33,AL33&gt;=DATA!$C$56),"B",IF(AND(DATA!$C$56&gt;AL33,AL33&gt;=DATA!$C$57),"C",IF(AND(AL33&lt;DATA!$C$57),"D"))))</f>
        <v>D</v>
      </c>
    </row>
    <row r="34" spans="1:39" x14ac:dyDescent="0.15">
      <c r="A34" s="20" t="s">
        <v>566</v>
      </c>
      <c r="B34" s="4" t="s">
        <v>264</v>
      </c>
      <c r="C34" s="5" t="s">
        <v>268</v>
      </c>
      <c r="D34" s="17" t="s">
        <v>267</v>
      </c>
      <c r="E34" s="5" t="s">
        <v>581</v>
      </c>
      <c r="F34" s="6" t="s">
        <v>305</v>
      </c>
      <c r="G34" s="20" t="s">
        <v>522</v>
      </c>
      <c r="H34" s="6" t="s">
        <v>292</v>
      </c>
      <c r="I34" s="5" t="str">
        <f>""</f>
        <v/>
      </c>
      <c r="J34" s="5" t="str">
        <f>""</f>
        <v/>
      </c>
      <c r="K34" s="6" t="s">
        <v>287</v>
      </c>
      <c r="L34" s="20"/>
      <c r="M34" s="20"/>
      <c r="N34" s="5" t="s">
        <v>288</v>
      </c>
      <c r="O34" s="5" t="str">
        <f>""</f>
        <v/>
      </c>
      <c r="P34" s="5"/>
      <c r="Q34" s="6" t="s">
        <v>27</v>
      </c>
      <c r="R34" s="6"/>
      <c r="S34" s="6"/>
      <c r="T34" s="6"/>
      <c r="U34" s="11"/>
      <c r="V34" s="82"/>
      <c r="W34" s="12" t="s">
        <v>772</v>
      </c>
      <c r="X34" s="12"/>
      <c r="Y34" s="62"/>
      <c r="Z34" s="6" t="s">
        <v>20</v>
      </c>
      <c r="AA34" s="16">
        <v>4</v>
      </c>
      <c r="AB34" s="24"/>
      <c r="AC34" s="24"/>
      <c r="AF34" s="74" t="b">
        <f>IF(AND(R34=DATA!$D$40),DATA!$D$41,IF(AND(R34=DATA!$C$40),DATA!$C$41))</f>
        <v>0</v>
      </c>
      <c r="AG34" s="74" t="b">
        <f>IF(AND(S34=DATA!$D$40),DATA!$D$42,IF(AND(S34=DATA!$C$40),DATA!$C$42))</f>
        <v>0</v>
      </c>
      <c r="AH34" s="74" t="b">
        <f>IF(AND(T34=DATA!$D$40),DATA!$D$43,IF(AND(T34=DATA!$C$40),DATA!$C$43))</f>
        <v>0</v>
      </c>
      <c r="AI34" s="75" t="b">
        <f>IF(AND(U34=DATA!$D$40),DATA!$D$44,IF(AND(U34=DATA!$C$40),DATA!$C$44))</f>
        <v>0</v>
      </c>
      <c r="AJ34" s="76">
        <f ca="1">IF(AND(DATEDIF(V34,TODAY(),"D")&lt;365*3),DATA!$D$46,IF(AND(365*3&lt;=DATEDIF(V34,TODAY(),"D"), DATEDIF(V34,TODAY(),"D")&lt;365*5),DATA!$D$47,IF(AND(365*5&lt;=DATEDIF(V34,TODAY(),"D"), DATEDIF(V34,TODAY(),"D")&lt;365*10),DATA!$D$48,IF(AND(365*10&lt;DATEDIF(V34,TODAY(),"D")),DATA!$D$49))))</f>
        <v>0</v>
      </c>
      <c r="AK34" s="76">
        <f>_xlfn.IFNA(VLOOKUP(X34,DATA!$F$40:$G$85,2,0),10)</f>
        <v>10</v>
      </c>
      <c r="AL34" s="77">
        <f t="shared" ca="1" si="0"/>
        <v>10</v>
      </c>
      <c r="AM34" s="78" t="str">
        <f ca="1">IF(AND(AL34&gt;=DATA!$C$55),"A",IF(AND(DATA!$C$55&gt;AL34,AL34&gt;=DATA!$C$56),"B",IF(AND(DATA!$C$56&gt;AL34,AL34&gt;=DATA!$C$57),"C",IF(AND(AL34&lt;DATA!$C$57),"D"))))</f>
        <v>D</v>
      </c>
    </row>
    <row r="35" spans="1:39" x14ac:dyDescent="0.15">
      <c r="A35" s="20" t="s">
        <v>564</v>
      </c>
      <c r="B35" s="4" t="s">
        <v>264</v>
      </c>
      <c r="C35" s="5" t="s">
        <v>268</v>
      </c>
      <c r="D35" s="17" t="s">
        <v>267</v>
      </c>
      <c r="E35" s="5" t="s">
        <v>581</v>
      </c>
      <c r="F35" s="6" t="s">
        <v>305</v>
      </c>
      <c r="G35" s="20" t="s">
        <v>522</v>
      </c>
      <c r="H35" s="6" t="s">
        <v>307</v>
      </c>
      <c r="I35" s="5" t="str">
        <f>""</f>
        <v/>
      </c>
      <c r="J35" s="5" t="str">
        <f>""</f>
        <v/>
      </c>
      <c r="K35" s="6" t="s">
        <v>287</v>
      </c>
      <c r="L35" s="20"/>
      <c r="M35" s="20"/>
      <c r="N35" s="5" t="s">
        <v>288</v>
      </c>
      <c r="O35" s="5" t="str">
        <f>""</f>
        <v/>
      </c>
      <c r="P35" s="5"/>
      <c r="Q35" s="6" t="s">
        <v>27</v>
      </c>
      <c r="R35" s="6"/>
      <c r="S35" s="6"/>
      <c r="T35" s="6"/>
      <c r="U35" s="11"/>
      <c r="V35" s="82"/>
      <c r="W35" s="12" t="s">
        <v>772</v>
      </c>
      <c r="X35" s="12"/>
      <c r="Y35" s="62"/>
      <c r="Z35" s="6" t="s">
        <v>20</v>
      </c>
      <c r="AA35" s="16">
        <v>4</v>
      </c>
      <c r="AB35" s="24"/>
      <c r="AC35" s="24"/>
      <c r="AF35" s="74" t="b">
        <f>IF(AND(R35=DATA!$D$40),DATA!$D$41,IF(AND(R35=DATA!$C$40),DATA!$C$41))</f>
        <v>0</v>
      </c>
      <c r="AG35" s="74" t="b">
        <f>IF(AND(S35=DATA!$D$40),DATA!$D$42,IF(AND(S35=DATA!$C$40),DATA!$C$42))</f>
        <v>0</v>
      </c>
      <c r="AH35" s="74" t="b">
        <f>IF(AND(T35=DATA!$D$40),DATA!$D$43,IF(AND(T35=DATA!$C$40),DATA!$C$43))</f>
        <v>0</v>
      </c>
      <c r="AI35" s="75" t="b">
        <f>IF(AND(U35=DATA!$D$40),DATA!$D$44,IF(AND(U35=DATA!$C$40),DATA!$C$44))</f>
        <v>0</v>
      </c>
      <c r="AJ35" s="76">
        <f ca="1">IF(AND(DATEDIF(V35,TODAY(),"D")&lt;365*3),DATA!$D$46,IF(AND(365*3&lt;=DATEDIF(V35,TODAY(),"D"), DATEDIF(V35,TODAY(),"D")&lt;365*5),DATA!$D$47,IF(AND(365*5&lt;=DATEDIF(V35,TODAY(),"D"), DATEDIF(V35,TODAY(),"D")&lt;365*10),DATA!$D$48,IF(AND(365*10&lt;DATEDIF(V35,TODAY(),"D")),DATA!$D$49))))</f>
        <v>0</v>
      </c>
      <c r="AK35" s="76">
        <f>_xlfn.IFNA(VLOOKUP(X35,DATA!$F$40:$G$85,2,0),10)</f>
        <v>10</v>
      </c>
      <c r="AL35" s="77">
        <f t="shared" ca="1" si="0"/>
        <v>10</v>
      </c>
      <c r="AM35" s="78" t="str">
        <f ca="1">IF(AND(AL35&gt;=DATA!$C$55),"A",IF(AND(DATA!$C$55&gt;AL35,AL35&gt;=DATA!$C$56),"B",IF(AND(DATA!$C$56&gt;AL35,AL35&gt;=DATA!$C$57),"C",IF(AND(AL35&lt;DATA!$C$57),"D"))))</f>
        <v>D</v>
      </c>
    </row>
    <row r="36" spans="1:39" x14ac:dyDescent="0.15">
      <c r="A36" s="20" t="s">
        <v>565</v>
      </c>
      <c r="B36" s="4" t="s">
        <v>264</v>
      </c>
      <c r="C36" s="5" t="s">
        <v>268</v>
      </c>
      <c r="D36" s="17" t="s">
        <v>267</v>
      </c>
      <c r="E36" s="5" t="s">
        <v>581</v>
      </c>
      <c r="F36" s="6" t="s">
        <v>305</v>
      </c>
      <c r="G36" s="20" t="s">
        <v>522</v>
      </c>
      <c r="H36" s="6" t="s">
        <v>308</v>
      </c>
      <c r="I36" s="5" t="str">
        <f>""</f>
        <v/>
      </c>
      <c r="J36" s="5" t="str">
        <f>""</f>
        <v/>
      </c>
      <c r="K36" s="6" t="s">
        <v>287</v>
      </c>
      <c r="L36" s="20"/>
      <c r="M36" s="20"/>
      <c r="N36" s="5" t="s">
        <v>288</v>
      </c>
      <c r="O36" s="5" t="str">
        <f>""</f>
        <v/>
      </c>
      <c r="P36" s="5"/>
      <c r="Q36" s="6" t="s">
        <v>27</v>
      </c>
      <c r="R36" s="6"/>
      <c r="S36" s="6"/>
      <c r="T36" s="6"/>
      <c r="U36" s="11"/>
      <c r="V36" s="82"/>
      <c r="W36" s="12" t="s">
        <v>772</v>
      </c>
      <c r="X36" s="12"/>
      <c r="Y36" s="62"/>
      <c r="Z36" s="6" t="s">
        <v>20</v>
      </c>
      <c r="AA36" s="16">
        <v>6</v>
      </c>
      <c r="AB36" s="24"/>
      <c r="AC36" s="24"/>
      <c r="AF36" s="74" t="b">
        <f>IF(AND(R36=DATA!$D$40),DATA!$D$41,IF(AND(R36=DATA!$C$40),DATA!$C$41))</f>
        <v>0</v>
      </c>
      <c r="AG36" s="74" t="b">
        <f>IF(AND(S36=DATA!$D$40),DATA!$D$42,IF(AND(S36=DATA!$C$40),DATA!$C$42))</f>
        <v>0</v>
      </c>
      <c r="AH36" s="74" t="b">
        <f>IF(AND(T36=DATA!$D$40),DATA!$D$43,IF(AND(T36=DATA!$C$40),DATA!$C$43))</f>
        <v>0</v>
      </c>
      <c r="AI36" s="75" t="b">
        <f>IF(AND(U36=DATA!$D$40),DATA!$D$44,IF(AND(U36=DATA!$C$40),DATA!$C$44))</f>
        <v>0</v>
      </c>
      <c r="AJ36" s="76">
        <f ca="1">IF(AND(DATEDIF(V36,TODAY(),"D")&lt;365*3),DATA!$D$46,IF(AND(365*3&lt;=DATEDIF(V36,TODAY(),"D"), DATEDIF(V36,TODAY(),"D")&lt;365*5),DATA!$D$47,IF(AND(365*5&lt;=DATEDIF(V36,TODAY(),"D"), DATEDIF(V36,TODAY(),"D")&lt;365*10),DATA!$D$48,IF(AND(365*10&lt;DATEDIF(V36,TODAY(),"D")),DATA!$D$49))))</f>
        <v>0</v>
      </c>
      <c r="AK36" s="76">
        <f>_xlfn.IFNA(VLOOKUP(X36,DATA!$F$40:$G$85,2,0),10)</f>
        <v>10</v>
      </c>
      <c r="AL36" s="77">
        <f t="shared" ca="1" si="0"/>
        <v>10</v>
      </c>
      <c r="AM36" s="78" t="str">
        <f ca="1">IF(AND(AL36&gt;=DATA!$C$55),"A",IF(AND(DATA!$C$55&gt;AL36,AL36&gt;=DATA!$C$56),"B",IF(AND(DATA!$C$56&gt;AL36,AL36&gt;=DATA!$C$57),"C",IF(AND(AL36&lt;DATA!$C$57),"D"))))</f>
        <v>D</v>
      </c>
    </row>
    <row r="37" spans="1:39" x14ac:dyDescent="0.15">
      <c r="A37" s="20" t="s">
        <v>564</v>
      </c>
      <c r="B37" s="4" t="s">
        <v>264</v>
      </c>
      <c r="C37" s="5" t="s">
        <v>268</v>
      </c>
      <c r="D37" s="17" t="s">
        <v>267</v>
      </c>
      <c r="E37" s="5" t="s">
        <v>581</v>
      </c>
      <c r="F37" s="6" t="s">
        <v>305</v>
      </c>
      <c r="G37" s="20" t="s">
        <v>522</v>
      </c>
      <c r="H37" s="6" t="s">
        <v>294</v>
      </c>
      <c r="I37" s="5" t="str">
        <f>""</f>
        <v/>
      </c>
      <c r="J37" s="5" t="str">
        <f>""</f>
        <v/>
      </c>
      <c r="K37" s="6" t="s">
        <v>291</v>
      </c>
      <c r="L37" s="20"/>
      <c r="M37" s="20"/>
      <c r="N37" s="5" t="s">
        <v>288</v>
      </c>
      <c r="O37" s="5" t="str">
        <f>""</f>
        <v/>
      </c>
      <c r="P37" s="5"/>
      <c r="Q37" s="6" t="s">
        <v>27</v>
      </c>
      <c r="R37" s="6"/>
      <c r="S37" s="6"/>
      <c r="T37" s="6"/>
      <c r="U37" s="11"/>
      <c r="V37" s="82"/>
      <c r="W37" s="12" t="s">
        <v>772</v>
      </c>
      <c r="X37" s="12"/>
      <c r="Y37" s="62"/>
      <c r="Z37" s="6" t="s">
        <v>20</v>
      </c>
      <c r="AA37" s="16">
        <v>2</v>
      </c>
      <c r="AB37" s="24"/>
      <c r="AC37" s="24"/>
      <c r="AF37" s="74" t="b">
        <f>IF(AND(R37=DATA!$D$40),DATA!$D$41,IF(AND(R37=DATA!$C$40),DATA!$C$41))</f>
        <v>0</v>
      </c>
      <c r="AG37" s="74" t="b">
        <f>IF(AND(S37=DATA!$D$40),DATA!$D$42,IF(AND(S37=DATA!$C$40),DATA!$C$42))</f>
        <v>0</v>
      </c>
      <c r="AH37" s="74" t="b">
        <f>IF(AND(T37=DATA!$D$40),DATA!$D$43,IF(AND(T37=DATA!$C$40),DATA!$C$43))</f>
        <v>0</v>
      </c>
      <c r="AI37" s="75" t="b">
        <f>IF(AND(U37=DATA!$D$40),DATA!$D$44,IF(AND(U37=DATA!$C$40),DATA!$C$44))</f>
        <v>0</v>
      </c>
      <c r="AJ37" s="76">
        <f ca="1">IF(AND(DATEDIF(V37,TODAY(),"D")&lt;365*3),DATA!$D$46,IF(AND(365*3&lt;=DATEDIF(V37,TODAY(),"D"), DATEDIF(V37,TODAY(),"D")&lt;365*5),DATA!$D$47,IF(AND(365*5&lt;=DATEDIF(V37,TODAY(),"D"), DATEDIF(V37,TODAY(),"D")&lt;365*10),DATA!$D$48,IF(AND(365*10&lt;DATEDIF(V37,TODAY(),"D")),DATA!$D$49))))</f>
        <v>0</v>
      </c>
      <c r="AK37" s="76">
        <f>_xlfn.IFNA(VLOOKUP(X37,DATA!$F$40:$G$85,2,0),10)</f>
        <v>10</v>
      </c>
      <c r="AL37" s="77">
        <f t="shared" ca="1" si="0"/>
        <v>10</v>
      </c>
      <c r="AM37" s="78" t="str">
        <f ca="1">IF(AND(AL37&gt;=DATA!$C$55),"A",IF(AND(DATA!$C$55&gt;AL37,AL37&gt;=DATA!$C$56),"B",IF(AND(DATA!$C$56&gt;AL37,AL37&gt;=DATA!$C$57),"C",IF(AND(AL37&lt;DATA!$C$57),"D"))))</f>
        <v>D</v>
      </c>
    </row>
    <row r="38" spans="1:39" x14ac:dyDescent="0.15">
      <c r="A38" s="20" t="s">
        <v>564</v>
      </c>
      <c r="B38" s="4" t="s">
        <v>264</v>
      </c>
      <c r="C38" s="5" t="s">
        <v>268</v>
      </c>
      <c r="D38" s="17" t="s">
        <v>267</v>
      </c>
      <c r="E38" s="5" t="s">
        <v>581</v>
      </c>
      <c r="F38" s="6" t="s">
        <v>305</v>
      </c>
      <c r="G38" s="20" t="s">
        <v>522</v>
      </c>
      <c r="H38" s="6" t="s">
        <v>286</v>
      </c>
      <c r="I38" s="5" t="str">
        <f>""</f>
        <v/>
      </c>
      <c r="J38" s="5" t="str">
        <f>""</f>
        <v/>
      </c>
      <c r="K38" s="6" t="s">
        <v>291</v>
      </c>
      <c r="L38" s="20"/>
      <c r="M38" s="20"/>
      <c r="N38" s="5" t="s">
        <v>288</v>
      </c>
      <c r="O38" s="5" t="str">
        <f>""</f>
        <v/>
      </c>
      <c r="P38" s="5"/>
      <c r="Q38" s="6" t="s">
        <v>27</v>
      </c>
      <c r="R38" s="6"/>
      <c r="S38" s="6"/>
      <c r="T38" s="6"/>
      <c r="U38" s="11"/>
      <c r="V38" s="82"/>
      <c r="W38" s="12" t="s">
        <v>772</v>
      </c>
      <c r="X38" s="12"/>
      <c r="Y38" s="62"/>
      <c r="Z38" s="6" t="s">
        <v>20</v>
      </c>
      <c r="AA38" s="16">
        <v>1</v>
      </c>
      <c r="AB38" s="24"/>
      <c r="AC38" s="24"/>
      <c r="AF38" s="74" t="b">
        <f>IF(AND(R38=DATA!$D$40),DATA!$D$41,IF(AND(R38=DATA!$C$40),DATA!$C$41))</f>
        <v>0</v>
      </c>
      <c r="AG38" s="74" t="b">
        <f>IF(AND(S38=DATA!$D$40),DATA!$D$42,IF(AND(S38=DATA!$C$40),DATA!$C$42))</f>
        <v>0</v>
      </c>
      <c r="AH38" s="74" t="b">
        <f>IF(AND(T38=DATA!$D$40),DATA!$D$43,IF(AND(T38=DATA!$C$40),DATA!$C$43))</f>
        <v>0</v>
      </c>
      <c r="AI38" s="75" t="b">
        <f>IF(AND(U38=DATA!$D$40),DATA!$D$44,IF(AND(U38=DATA!$C$40),DATA!$C$44))</f>
        <v>0</v>
      </c>
      <c r="AJ38" s="76">
        <f ca="1">IF(AND(DATEDIF(V38,TODAY(),"D")&lt;365*3),DATA!$D$46,IF(AND(365*3&lt;=DATEDIF(V38,TODAY(),"D"), DATEDIF(V38,TODAY(),"D")&lt;365*5),DATA!$D$47,IF(AND(365*5&lt;=DATEDIF(V38,TODAY(),"D"), DATEDIF(V38,TODAY(),"D")&lt;365*10),DATA!$D$48,IF(AND(365*10&lt;DATEDIF(V38,TODAY(),"D")),DATA!$D$49))))</f>
        <v>0</v>
      </c>
      <c r="AK38" s="76">
        <f>_xlfn.IFNA(VLOOKUP(X38,DATA!$F$40:$G$85,2,0),10)</f>
        <v>10</v>
      </c>
      <c r="AL38" s="77">
        <f t="shared" ca="1" si="0"/>
        <v>10</v>
      </c>
      <c r="AM38" s="78" t="str">
        <f ca="1">IF(AND(AL38&gt;=DATA!$C$55),"A",IF(AND(DATA!$C$55&gt;AL38,AL38&gt;=DATA!$C$56),"B",IF(AND(DATA!$C$56&gt;AL38,AL38&gt;=DATA!$C$57),"C",IF(AND(AL38&lt;DATA!$C$57),"D"))))</f>
        <v>D</v>
      </c>
    </row>
    <row r="39" spans="1:39" x14ac:dyDescent="0.15">
      <c r="A39" s="20" t="s">
        <v>564</v>
      </c>
      <c r="B39" s="4" t="s">
        <v>264</v>
      </c>
      <c r="C39" s="5" t="s">
        <v>268</v>
      </c>
      <c r="D39" s="17" t="s">
        <v>267</v>
      </c>
      <c r="E39" s="5" t="s">
        <v>581</v>
      </c>
      <c r="F39" s="6" t="s">
        <v>309</v>
      </c>
      <c r="G39" s="20" t="s">
        <v>522</v>
      </c>
      <c r="H39" s="6" t="s">
        <v>308</v>
      </c>
      <c r="I39" s="5" t="str">
        <f>""</f>
        <v/>
      </c>
      <c r="J39" s="5" t="str">
        <f>""</f>
        <v/>
      </c>
      <c r="K39" s="6" t="s">
        <v>310</v>
      </c>
      <c r="L39" s="20"/>
      <c r="M39" s="20"/>
      <c r="N39" s="5" t="s">
        <v>288</v>
      </c>
      <c r="O39" s="5" t="str">
        <f>""</f>
        <v/>
      </c>
      <c r="P39" s="5"/>
      <c r="Q39" s="6" t="s">
        <v>27</v>
      </c>
      <c r="R39" s="6"/>
      <c r="S39" s="6"/>
      <c r="T39" s="6"/>
      <c r="U39" s="11"/>
      <c r="V39" s="82"/>
      <c r="W39" s="12" t="s">
        <v>772</v>
      </c>
      <c r="X39" s="12"/>
      <c r="Y39" s="62"/>
      <c r="Z39" s="6" t="s">
        <v>20</v>
      </c>
      <c r="AA39" s="16">
        <v>2</v>
      </c>
      <c r="AB39" s="24"/>
      <c r="AC39" s="24"/>
      <c r="AF39" s="74" t="b">
        <f>IF(AND(R39=DATA!$D$40),DATA!$D$41,IF(AND(R39=DATA!$C$40),DATA!$C$41))</f>
        <v>0</v>
      </c>
      <c r="AG39" s="74" t="b">
        <f>IF(AND(S39=DATA!$D$40),DATA!$D$42,IF(AND(S39=DATA!$C$40),DATA!$C$42))</f>
        <v>0</v>
      </c>
      <c r="AH39" s="74" t="b">
        <f>IF(AND(T39=DATA!$D$40),DATA!$D$43,IF(AND(T39=DATA!$C$40),DATA!$C$43))</f>
        <v>0</v>
      </c>
      <c r="AI39" s="75" t="b">
        <f>IF(AND(U39=DATA!$D$40),DATA!$D$44,IF(AND(U39=DATA!$C$40),DATA!$C$44))</f>
        <v>0</v>
      </c>
      <c r="AJ39" s="76">
        <f ca="1">IF(AND(DATEDIF(V39,TODAY(),"D")&lt;365*3),DATA!$D$46,IF(AND(365*3&lt;=DATEDIF(V39,TODAY(),"D"), DATEDIF(V39,TODAY(),"D")&lt;365*5),DATA!$D$47,IF(AND(365*5&lt;=DATEDIF(V39,TODAY(),"D"), DATEDIF(V39,TODAY(),"D")&lt;365*10),DATA!$D$48,IF(AND(365*10&lt;DATEDIF(V39,TODAY(),"D")),DATA!$D$49))))</f>
        <v>0</v>
      </c>
      <c r="AK39" s="76">
        <f>_xlfn.IFNA(VLOOKUP(X39,DATA!$F$40:$G$85,2,0),10)</f>
        <v>10</v>
      </c>
      <c r="AL39" s="77">
        <f t="shared" ca="1" si="0"/>
        <v>10</v>
      </c>
      <c r="AM39" s="78" t="str">
        <f ca="1">IF(AND(AL39&gt;=DATA!$C$55),"A",IF(AND(DATA!$C$55&gt;AL39,AL39&gt;=DATA!$C$56),"B",IF(AND(DATA!$C$56&gt;AL39,AL39&gt;=DATA!$C$57),"C",IF(AND(AL39&lt;DATA!$C$57),"D"))))</f>
        <v>D</v>
      </c>
    </row>
    <row r="40" spans="1:39" x14ac:dyDescent="0.15">
      <c r="A40" s="20" t="s">
        <v>565</v>
      </c>
      <c r="B40" s="4" t="s">
        <v>264</v>
      </c>
      <c r="C40" s="5" t="s">
        <v>268</v>
      </c>
      <c r="D40" s="17" t="s">
        <v>267</v>
      </c>
      <c r="E40" s="5" t="s">
        <v>581</v>
      </c>
      <c r="F40" s="6" t="s">
        <v>311</v>
      </c>
      <c r="G40" s="20" t="s">
        <v>522</v>
      </c>
      <c r="H40" s="6" t="s">
        <v>294</v>
      </c>
      <c r="I40" s="5" t="str">
        <f>""</f>
        <v/>
      </c>
      <c r="J40" s="5" t="str">
        <f>""</f>
        <v/>
      </c>
      <c r="K40" s="6" t="s">
        <v>287</v>
      </c>
      <c r="L40" s="20"/>
      <c r="M40" s="20"/>
      <c r="N40" s="5" t="s">
        <v>288</v>
      </c>
      <c r="O40" s="5" t="str">
        <f>""</f>
        <v/>
      </c>
      <c r="P40" s="5"/>
      <c r="Q40" s="6" t="s">
        <v>27</v>
      </c>
      <c r="R40" s="6"/>
      <c r="S40" s="6"/>
      <c r="T40" s="6"/>
      <c r="U40" s="11"/>
      <c r="V40" s="82"/>
      <c r="W40" s="12" t="s">
        <v>772</v>
      </c>
      <c r="X40" s="12"/>
      <c r="Y40" s="62"/>
      <c r="Z40" s="6" t="s">
        <v>20</v>
      </c>
      <c r="AA40" s="16">
        <v>2</v>
      </c>
      <c r="AB40" s="24"/>
      <c r="AC40" s="24"/>
      <c r="AF40" s="74" t="b">
        <f>IF(AND(R40=DATA!$D$40),DATA!$D$41,IF(AND(R40=DATA!$C$40),DATA!$C$41))</f>
        <v>0</v>
      </c>
      <c r="AG40" s="74" t="b">
        <f>IF(AND(S40=DATA!$D$40),DATA!$D$42,IF(AND(S40=DATA!$C$40),DATA!$C$42))</f>
        <v>0</v>
      </c>
      <c r="AH40" s="74" t="b">
        <f>IF(AND(T40=DATA!$D$40),DATA!$D$43,IF(AND(T40=DATA!$C$40),DATA!$C$43))</f>
        <v>0</v>
      </c>
      <c r="AI40" s="75" t="b">
        <f>IF(AND(U40=DATA!$D$40),DATA!$D$44,IF(AND(U40=DATA!$C$40),DATA!$C$44))</f>
        <v>0</v>
      </c>
      <c r="AJ40" s="76">
        <f ca="1">IF(AND(DATEDIF(V40,TODAY(),"D")&lt;365*3),DATA!$D$46,IF(AND(365*3&lt;=DATEDIF(V40,TODAY(),"D"), DATEDIF(V40,TODAY(),"D")&lt;365*5),DATA!$D$47,IF(AND(365*5&lt;=DATEDIF(V40,TODAY(),"D"), DATEDIF(V40,TODAY(),"D")&lt;365*10),DATA!$D$48,IF(AND(365*10&lt;DATEDIF(V40,TODAY(),"D")),DATA!$D$49))))</f>
        <v>0</v>
      </c>
      <c r="AK40" s="76">
        <f>_xlfn.IFNA(VLOOKUP(X40,DATA!$F$40:$G$85,2,0),10)</f>
        <v>10</v>
      </c>
      <c r="AL40" s="77">
        <f t="shared" ca="1" si="0"/>
        <v>10</v>
      </c>
      <c r="AM40" s="78" t="str">
        <f ca="1">IF(AND(AL40&gt;=DATA!$C$55),"A",IF(AND(DATA!$C$55&gt;AL40,AL40&gt;=DATA!$C$56),"B",IF(AND(DATA!$C$56&gt;AL40,AL40&gt;=DATA!$C$57),"C",IF(AND(AL40&lt;DATA!$C$57),"D"))))</f>
        <v>D</v>
      </c>
    </row>
    <row r="41" spans="1:39" x14ac:dyDescent="0.15">
      <c r="A41" s="20" t="s">
        <v>564</v>
      </c>
      <c r="B41" s="4" t="s">
        <v>264</v>
      </c>
      <c r="C41" s="5" t="s">
        <v>268</v>
      </c>
      <c r="D41" s="17" t="s">
        <v>267</v>
      </c>
      <c r="E41" s="5" t="s">
        <v>581</v>
      </c>
      <c r="F41" s="6" t="s">
        <v>311</v>
      </c>
      <c r="G41" s="20" t="s">
        <v>522</v>
      </c>
      <c r="H41" s="6" t="s">
        <v>286</v>
      </c>
      <c r="I41" s="5" t="str">
        <f>""</f>
        <v/>
      </c>
      <c r="J41" s="5" t="str">
        <f>""</f>
        <v/>
      </c>
      <c r="K41" s="6" t="s">
        <v>291</v>
      </c>
      <c r="L41" s="20"/>
      <c r="M41" s="20"/>
      <c r="N41" s="5" t="s">
        <v>288</v>
      </c>
      <c r="O41" s="5" t="str">
        <f>""</f>
        <v/>
      </c>
      <c r="P41" s="5"/>
      <c r="Q41" s="6" t="s">
        <v>27</v>
      </c>
      <c r="R41" s="6"/>
      <c r="S41" s="6"/>
      <c r="T41" s="6"/>
      <c r="U41" s="11"/>
      <c r="V41" s="82"/>
      <c r="W41" s="12" t="s">
        <v>772</v>
      </c>
      <c r="X41" s="12"/>
      <c r="Y41" s="62"/>
      <c r="Z41" s="6" t="s">
        <v>20</v>
      </c>
      <c r="AA41" s="16">
        <v>4</v>
      </c>
      <c r="AB41" s="24"/>
      <c r="AC41" s="24"/>
      <c r="AF41" s="74" t="b">
        <f>IF(AND(R41=DATA!$D$40),DATA!$D$41,IF(AND(R41=DATA!$C$40),DATA!$C$41))</f>
        <v>0</v>
      </c>
      <c r="AG41" s="74" t="b">
        <f>IF(AND(S41=DATA!$D$40),DATA!$D$42,IF(AND(S41=DATA!$C$40),DATA!$C$42))</f>
        <v>0</v>
      </c>
      <c r="AH41" s="74" t="b">
        <f>IF(AND(T41=DATA!$D$40),DATA!$D$43,IF(AND(T41=DATA!$C$40),DATA!$C$43))</f>
        <v>0</v>
      </c>
      <c r="AI41" s="75" t="b">
        <f>IF(AND(U41=DATA!$D$40),DATA!$D$44,IF(AND(U41=DATA!$C$40),DATA!$C$44))</f>
        <v>0</v>
      </c>
      <c r="AJ41" s="76">
        <f ca="1">IF(AND(DATEDIF(V41,TODAY(),"D")&lt;365*3),DATA!$D$46,IF(AND(365*3&lt;=DATEDIF(V41,TODAY(),"D"), DATEDIF(V41,TODAY(),"D")&lt;365*5),DATA!$D$47,IF(AND(365*5&lt;=DATEDIF(V41,TODAY(),"D"), DATEDIF(V41,TODAY(),"D")&lt;365*10),DATA!$D$48,IF(AND(365*10&lt;DATEDIF(V41,TODAY(),"D")),DATA!$D$49))))</f>
        <v>0</v>
      </c>
      <c r="AK41" s="76">
        <f>_xlfn.IFNA(VLOOKUP(X41,DATA!$F$40:$G$85,2,0),10)</f>
        <v>10</v>
      </c>
      <c r="AL41" s="77">
        <f t="shared" ca="1" si="0"/>
        <v>10</v>
      </c>
      <c r="AM41" s="78" t="str">
        <f ca="1">IF(AND(AL41&gt;=DATA!$C$55),"A",IF(AND(DATA!$C$55&gt;AL41,AL41&gt;=DATA!$C$56),"B",IF(AND(DATA!$C$56&gt;AL41,AL41&gt;=DATA!$C$57),"C",IF(AND(AL41&lt;DATA!$C$57),"D"))))</f>
        <v>D</v>
      </c>
    </row>
    <row r="42" spans="1:39" x14ac:dyDescent="0.15">
      <c r="A42" s="20" t="s">
        <v>565</v>
      </c>
      <c r="B42" s="4" t="s">
        <v>264</v>
      </c>
      <c r="C42" s="5" t="s">
        <v>268</v>
      </c>
      <c r="D42" s="17" t="s">
        <v>267</v>
      </c>
      <c r="E42" s="5" t="s">
        <v>581</v>
      </c>
      <c r="F42" s="6" t="s">
        <v>285</v>
      </c>
      <c r="G42" s="20" t="s">
        <v>522</v>
      </c>
      <c r="H42" s="6" t="s">
        <v>286</v>
      </c>
      <c r="I42" s="5" t="str">
        <f>""</f>
        <v/>
      </c>
      <c r="J42" s="5" t="str">
        <f>""</f>
        <v/>
      </c>
      <c r="K42" s="6" t="s">
        <v>287</v>
      </c>
      <c r="L42" s="20"/>
      <c r="M42" s="20"/>
      <c r="N42" s="5" t="s">
        <v>288</v>
      </c>
      <c r="O42" s="5" t="str">
        <f>""</f>
        <v/>
      </c>
      <c r="P42" s="5"/>
      <c r="Q42" s="6" t="s">
        <v>27</v>
      </c>
      <c r="R42" s="6"/>
      <c r="S42" s="6"/>
      <c r="T42" s="6"/>
      <c r="U42" s="11"/>
      <c r="V42" s="82"/>
      <c r="W42" s="12" t="s">
        <v>772</v>
      </c>
      <c r="X42" s="12"/>
      <c r="Y42" s="62"/>
      <c r="Z42" s="6" t="s">
        <v>20</v>
      </c>
      <c r="AA42" s="16">
        <v>10</v>
      </c>
      <c r="AB42" s="24"/>
      <c r="AC42" s="24"/>
      <c r="AF42" s="74" t="b">
        <f>IF(AND(R42=DATA!$D$40),DATA!$D$41,IF(AND(R42=DATA!$C$40),DATA!$C$41))</f>
        <v>0</v>
      </c>
      <c r="AG42" s="74" t="b">
        <f>IF(AND(S42=DATA!$D$40),DATA!$D$42,IF(AND(S42=DATA!$C$40),DATA!$C$42))</f>
        <v>0</v>
      </c>
      <c r="AH42" s="74" t="b">
        <f>IF(AND(T42=DATA!$D$40),DATA!$D$43,IF(AND(T42=DATA!$C$40),DATA!$C$43))</f>
        <v>0</v>
      </c>
      <c r="AI42" s="75" t="b">
        <f>IF(AND(U42=DATA!$D$40),DATA!$D$44,IF(AND(U42=DATA!$C$40),DATA!$C$44))</f>
        <v>0</v>
      </c>
      <c r="AJ42" s="76">
        <f ca="1">IF(AND(DATEDIF(V42,TODAY(),"D")&lt;365*3),DATA!$D$46,IF(AND(365*3&lt;=DATEDIF(V42,TODAY(),"D"), DATEDIF(V42,TODAY(),"D")&lt;365*5),DATA!$D$47,IF(AND(365*5&lt;=DATEDIF(V42,TODAY(),"D"), DATEDIF(V42,TODAY(),"D")&lt;365*10),DATA!$D$48,IF(AND(365*10&lt;DATEDIF(V42,TODAY(),"D")),DATA!$D$49))))</f>
        <v>0</v>
      </c>
      <c r="AK42" s="76">
        <f>_xlfn.IFNA(VLOOKUP(X42,DATA!$F$40:$G$85,2,0),10)</f>
        <v>10</v>
      </c>
      <c r="AL42" s="77">
        <f t="shared" ca="1" si="0"/>
        <v>10</v>
      </c>
      <c r="AM42" s="78" t="str">
        <f ca="1">IF(AND(AL42&gt;=DATA!$C$55),"A",IF(AND(DATA!$C$55&gt;AL42,AL42&gt;=DATA!$C$56),"B",IF(AND(DATA!$C$56&gt;AL42,AL42&gt;=DATA!$C$57),"C",IF(AND(AL42&lt;DATA!$C$57),"D"))))</f>
        <v>D</v>
      </c>
    </row>
    <row r="43" spans="1:39" x14ac:dyDescent="0.15">
      <c r="A43" s="20" t="s">
        <v>565</v>
      </c>
      <c r="B43" s="4" t="s">
        <v>264</v>
      </c>
      <c r="C43" s="5" t="s">
        <v>268</v>
      </c>
      <c r="D43" s="18" t="s">
        <v>282</v>
      </c>
      <c r="E43" s="5">
        <v>45</v>
      </c>
      <c r="F43" s="20" t="s">
        <v>312</v>
      </c>
      <c r="G43" s="20" t="s">
        <v>522</v>
      </c>
      <c r="H43" s="20" t="s">
        <v>303</v>
      </c>
      <c r="I43" s="18" t="str">
        <f>""</f>
        <v/>
      </c>
      <c r="J43" s="18" t="str">
        <f>""</f>
        <v/>
      </c>
      <c r="K43" s="20"/>
      <c r="L43" s="20"/>
      <c r="M43" s="20" t="s">
        <v>298</v>
      </c>
      <c r="N43" s="18" t="s">
        <v>295</v>
      </c>
      <c r="O43" s="18" t="str">
        <f>""</f>
        <v/>
      </c>
      <c r="P43" s="18"/>
      <c r="Q43" s="6" t="s">
        <v>27</v>
      </c>
      <c r="R43" s="6"/>
      <c r="S43" s="6"/>
      <c r="T43" s="6"/>
      <c r="U43" s="11"/>
      <c r="V43" s="82"/>
      <c r="W43" s="12" t="s">
        <v>772</v>
      </c>
      <c r="X43" s="12"/>
      <c r="Y43" s="62"/>
      <c r="Z43" s="6" t="s">
        <v>20</v>
      </c>
      <c r="AA43" s="28">
        <v>22</v>
      </c>
      <c r="AB43" s="24"/>
      <c r="AC43" s="24"/>
      <c r="AF43" s="74" t="b">
        <f>IF(AND(R43=DATA!$D$40),DATA!$D$41,IF(AND(R43=DATA!$C$40),DATA!$C$41))</f>
        <v>0</v>
      </c>
      <c r="AG43" s="74" t="b">
        <f>IF(AND(S43=DATA!$D$40),DATA!$D$42,IF(AND(S43=DATA!$C$40),DATA!$C$42))</f>
        <v>0</v>
      </c>
      <c r="AH43" s="74" t="b">
        <f>IF(AND(T43=DATA!$D$40),DATA!$D$43,IF(AND(T43=DATA!$C$40),DATA!$C$43))</f>
        <v>0</v>
      </c>
      <c r="AI43" s="75" t="b">
        <f>IF(AND(U43=DATA!$D$40),DATA!$D$44,IF(AND(U43=DATA!$C$40),DATA!$C$44))</f>
        <v>0</v>
      </c>
      <c r="AJ43" s="76">
        <f ca="1">IF(AND(DATEDIF(V43,TODAY(),"D")&lt;365*3),DATA!$D$46,IF(AND(365*3&lt;=DATEDIF(V43,TODAY(),"D"), DATEDIF(V43,TODAY(),"D")&lt;365*5),DATA!$D$47,IF(AND(365*5&lt;=DATEDIF(V43,TODAY(),"D"), DATEDIF(V43,TODAY(),"D")&lt;365*10),DATA!$D$48,IF(AND(365*10&lt;DATEDIF(V43,TODAY(),"D")),DATA!$D$49))))</f>
        <v>0</v>
      </c>
      <c r="AK43" s="76">
        <f>_xlfn.IFNA(VLOOKUP(X43,DATA!$F$40:$G$85,2,0),10)</f>
        <v>10</v>
      </c>
      <c r="AL43" s="77">
        <f t="shared" ca="1" si="0"/>
        <v>10</v>
      </c>
      <c r="AM43" s="78" t="str">
        <f ca="1">IF(AND(AL43&gt;=DATA!$C$55),"A",IF(AND(DATA!$C$55&gt;AL43,AL43&gt;=DATA!$C$56),"B",IF(AND(DATA!$C$56&gt;AL43,AL43&gt;=DATA!$C$57),"C",IF(AND(AL43&lt;DATA!$C$57),"D"))))</f>
        <v>D</v>
      </c>
    </row>
    <row r="44" spans="1:39" x14ac:dyDescent="0.15">
      <c r="A44" s="20" t="s">
        <v>564</v>
      </c>
      <c r="B44" s="4" t="s">
        <v>264</v>
      </c>
      <c r="C44" s="5" t="s">
        <v>268</v>
      </c>
      <c r="D44" s="18" t="s">
        <v>282</v>
      </c>
      <c r="E44" s="5">
        <v>45</v>
      </c>
      <c r="F44" s="20" t="s">
        <v>312</v>
      </c>
      <c r="G44" s="20" t="s">
        <v>522</v>
      </c>
      <c r="H44" s="20" t="s">
        <v>301</v>
      </c>
      <c r="I44" s="18" t="str">
        <f>""</f>
        <v/>
      </c>
      <c r="J44" s="18" t="str">
        <f>""</f>
        <v/>
      </c>
      <c r="K44" s="20"/>
      <c r="L44" s="20"/>
      <c r="M44" s="20" t="s">
        <v>298</v>
      </c>
      <c r="N44" s="18" t="s">
        <v>295</v>
      </c>
      <c r="O44" s="18" t="str">
        <f>""</f>
        <v/>
      </c>
      <c r="P44" s="18"/>
      <c r="Q44" s="6" t="s">
        <v>27</v>
      </c>
      <c r="R44" s="6"/>
      <c r="S44" s="6"/>
      <c r="T44" s="6"/>
      <c r="U44" s="11"/>
      <c r="V44" s="82"/>
      <c r="W44" s="12" t="s">
        <v>772</v>
      </c>
      <c r="X44" s="12"/>
      <c r="Y44" s="62"/>
      <c r="Z44" s="6" t="s">
        <v>20</v>
      </c>
      <c r="AA44" s="28">
        <v>23</v>
      </c>
      <c r="AB44" s="24"/>
      <c r="AC44" s="24"/>
      <c r="AF44" s="74" t="b">
        <f>IF(AND(R44=DATA!$D$40),DATA!$D$41,IF(AND(R44=DATA!$C$40),DATA!$C$41))</f>
        <v>0</v>
      </c>
      <c r="AG44" s="74" t="b">
        <f>IF(AND(S44=DATA!$D$40),DATA!$D$42,IF(AND(S44=DATA!$C$40),DATA!$C$42))</f>
        <v>0</v>
      </c>
      <c r="AH44" s="74" t="b">
        <f>IF(AND(T44=DATA!$D$40),DATA!$D$43,IF(AND(T44=DATA!$C$40),DATA!$C$43))</f>
        <v>0</v>
      </c>
      <c r="AI44" s="75" t="b">
        <f>IF(AND(U44=DATA!$D$40),DATA!$D$44,IF(AND(U44=DATA!$C$40),DATA!$C$44))</f>
        <v>0</v>
      </c>
      <c r="AJ44" s="76">
        <f ca="1">IF(AND(DATEDIF(V44,TODAY(),"D")&lt;365*3),DATA!$D$46,IF(AND(365*3&lt;=DATEDIF(V44,TODAY(),"D"), DATEDIF(V44,TODAY(),"D")&lt;365*5),DATA!$D$47,IF(AND(365*5&lt;=DATEDIF(V44,TODAY(),"D"), DATEDIF(V44,TODAY(),"D")&lt;365*10),DATA!$D$48,IF(AND(365*10&lt;DATEDIF(V44,TODAY(),"D")),DATA!$D$49))))</f>
        <v>0</v>
      </c>
      <c r="AK44" s="76">
        <f>_xlfn.IFNA(VLOOKUP(X44,DATA!$F$40:$G$85,2,0),10)</f>
        <v>10</v>
      </c>
      <c r="AL44" s="77">
        <f t="shared" ca="1" si="0"/>
        <v>10</v>
      </c>
      <c r="AM44" s="78" t="str">
        <f ca="1">IF(AND(AL44&gt;=DATA!$C$55),"A",IF(AND(DATA!$C$55&gt;AL44,AL44&gt;=DATA!$C$56),"B",IF(AND(DATA!$C$56&gt;AL44,AL44&gt;=DATA!$C$57),"C",IF(AND(AL44&lt;DATA!$C$57),"D"))))</f>
        <v>D</v>
      </c>
    </row>
    <row r="45" spans="1:39" x14ac:dyDescent="0.15">
      <c r="A45" s="20" t="s">
        <v>564</v>
      </c>
      <c r="B45" s="4" t="s">
        <v>264</v>
      </c>
      <c r="C45" s="18" t="s">
        <v>268</v>
      </c>
      <c r="D45" s="18" t="s">
        <v>282</v>
      </c>
      <c r="E45" s="5">
        <v>90</v>
      </c>
      <c r="F45" s="20" t="s">
        <v>313</v>
      </c>
      <c r="G45" s="20" t="s">
        <v>522</v>
      </c>
      <c r="H45" s="20" t="s">
        <v>294</v>
      </c>
      <c r="I45" s="18" t="str">
        <f>""</f>
        <v/>
      </c>
      <c r="J45" s="18" t="str">
        <f>""</f>
        <v/>
      </c>
      <c r="K45" s="20"/>
      <c r="L45" s="20"/>
      <c r="M45" s="20" t="s">
        <v>298</v>
      </c>
      <c r="N45" s="18" t="s">
        <v>295</v>
      </c>
      <c r="O45" s="18" t="str">
        <f>""</f>
        <v/>
      </c>
      <c r="P45" s="18"/>
      <c r="Q45" s="6" t="s">
        <v>27</v>
      </c>
      <c r="R45" s="6"/>
      <c r="S45" s="6"/>
      <c r="T45" s="6"/>
      <c r="U45" s="11"/>
      <c r="V45" s="82"/>
      <c r="W45" s="12" t="s">
        <v>772</v>
      </c>
      <c r="X45" s="12"/>
      <c r="Y45" s="62"/>
      <c r="Z45" s="6" t="s">
        <v>20</v>
      </c>
      <c r="AA45" s="28">
        <v>24</v>
      </c>
      <c r="AB45" s="24"/>
      <c r="AC45" s="24"/>
      <c r="AF45" s="74" t="b">
        <f>IF(AND(R45=DATA!$D$40),DATA!$D$41,IF(AND(R45=DATA!$C$40),DATA!$C$41))</f>
        <v>0</v>
      </c>
      <c r="AG45" s="74" t="b">
        <f>IF(AND(S45=DATA!$D$40),DATA!$D$42,IF(AND(S45=DATA!$C$40),DATA!$C$42))</f>
        <v>0</v>
      </c>
      <c r="AH45" s="74" t="b">
        <f>IF(AND(T45=DATA!$D$40),DATA!$D$43,IF(AND(T45=DATA!$C$40),DATA!$C$43))</f>
        <v>0</v>
      </c>
      <c r="AI45" s="75" t="b">
        <f>IF(AND(U45=DATA!$D$40),DATA!$D$44,IF(AND(U45=DATA!$C$40),DATA!$C$44))</f>
        <v>0</v>
      </c>
      <c r="AJ45" s="76">
        <f ca="1">IF(AND(DATEDIF(V45,TODAY(),"D")&lt;365*3),DATA!$D$46,IF(AND(365*3&lt;=DATEDIF(V45,TODAY(),"D"), DATEDIF(V45,TODAY(),"D")&lt;365*5),DATA!$D$47,IF(AND(365*5&lt;=DATEDIF(V45,TODAY(),"D"), DATEDIF(V45,TODAY(),"D")&lt;365*10),DATA!$D$48,IF(AND(365*10&lt;DATEDIF(V45,TODAY(),"D")),DATA!$D$49))))</f>
        <v>0</v>
      </c>
      <c r="AK45" s="76">
        <f>_xlfn.IFNA(VLOOKUP(X45,DATA!$F$40:$G$85,2,0),10)</f>
        <v>10</v>
      </c>
      <c r="AL45" s="77">
        <f t="shared" ca="1" si="0"/>
        <v>10</v>
      </c>
      <c r="AM45" s="78" t="str">
        <f ca="1">IF(AND(AL45&gt;=DATA!$C$55),"A",IF(AND(DATA!$C$55&gt;AL45,AL45&gt;=DATA!$C$56),"B",IF(AND(DATA!$C$56&gt;AL45,AL45&gt;=DATA!$C$57),"C",IF(AND(AL45&lt;DATA!$C$57),"D"))))</f>
        <v>D</v>
      </c>
    </row>
    <row r="46" spans="1:39" x14ac:dyDescent="0.15">
      <c r="A46" s="20" t="s">
        <v>564</v>
      </c>
      <c r="B46" s="4" t="s">
        <v>264</v>
      </c>
      <c r="C46" s="18" t="s">
        <v>268</v>
      </c>
      <c r="D46" s="18" t="s">
        <v>282</v>
      </c>
      <c r="E46" s="5">
        <v>90</v>
      </c>
      <c r="F46" s="20" t="s">
        <v>313</v>
      </c>
      <c r="G46" s="20" t="s">
        <v>522</v>
      </c>
      <c r="H46" s="20" t="s">
        <v>294</v>
      </c>
      <c r="I46" s="18" t="str">
        <f>""</f>
        <v/>
      </c>
      <c r="J46" s="18" t="str">
        <f>""</f>
        <v/>
      </c>
      <c r="K46" s="20"/>
      <c r="L46" s="20"/>
      <c r="M46" s="20" t="s">
        <v>298</v>
      </c>
      <c r="N46" s="18" t="s">
        <v>314</v>
      </c>
      <c r="O46" s="18" t="str">
        <f>""</f>
        <v/>
      </c>
      <c r="P46" s="18"/>
      <c r="Q46" s="6" t="s">
        <v>27</v>
      </c>
      <c r="R46" s="6"/>
      <c r="S46" s="6"/>
      <c r="T46" s="6"/>
      <c r="U46" s="11"/>
      <c r="V46" s="82"/>
      <c r="W46" s="12" t="s">
        <v>772</v>
      </c>
      <c r="X46" s="12"/>
      <c r="Y46" s="62"/>
      <c r="Z46" s="6" t="s">
        <v>20</v>
      </c>
      <c r="AA46" s="28">
        <v>52</v>
      </c>
      <c r="AB46" s="24"/>
      <c r="AC46" s="24"/>
      <c r="AF46" s="74" t="b">
        <f>IF(AND(R46=DATA!$D$40),DATA!$D$41,IF(AND(R46=DATA!$C$40),DATA!$C$41))</f>
        <v>0</v>
      </c>
      <c r="AG46" s="74" t="b">
        <f>IF(AND(S46=DATA!$D$40),DATA!$D$42,IF(AND(S46=DATA!$C$40),DATA!$C$42))</f>
        <v>0</v>
      </c>
      <c r="AH46" s="74" t="b">
        <f>IF(AND(T46=DATA!$D$40),DATA!$D$43,IF(AND(T46=DATA!$C$40),DATA!$C$43))</f>
        <v>0</v>
      </c>
      <c r="AI46" s="75" t="b">
        <f>IF(AND(U46=DATA!$D$40),DATA!$D$44,IF(AND(U46=DATA!$C$40),DATA!$C$44))</f>
        <v>0</v>
      </c>
      <c r="AJ46" s="76">
        <f ca="1">IF(AND(DATEDIF(V46,TODAY(),"D")&lt;365*3),DATA!$D$46,IF(AND(365*3&lt;=DATEDIF(V46,TODAY(),"D"), DATEDIF(V46,TODAY(),"D")&lt;365*5),DATA!$D$47,IF(AND(365*5&lt;=DATEDIF(V46,TODAY(),"D"), DATEDIF(V46,TODAY(),"D")&lt;365*10),DATA!$D$48,IF(AND(365*10&lt;DATEDIF(V46,TODAY(),"D")),DATA!$D$49))))</f>
        <v>0</v>
      </c>
      <c r="AK46" s="76">
        <f>_xlfn.IFNA(VLOOKUP(X46,DATA!$F$40:$G$85,2,0),10)</f>
        <v>10</v>
      </c>
      <c r="AL46" s="77">
        <f t="shared" ca="1" si="0"/>
        <v>10</v>
      </c>
      <c r="AM46" s="78" t="str">
        <f ca="1">IF(AND(AL46&gt;=DATA!$C$55),"A",IF(AND(DATA!$C$55&gt;AL46,AL46&gt;=DATA!$C$56),"B",IF(AND(DATA!$C$56&gt;AL46,AL46&gt;=DATA!$C$57),"C",IF(AND(AL46&lt;DATA!$C$57),"D"))))</f>
        <v>D</v>
      </c>
    </row>
    <row r="47" spans="1:39" x14ac:dyDescent="0.15">
      <c r="A47" s="20" t="s">
        <v>564</v>
      </c>
      <c r="B47" s="4" t="s">
        <v>264</v>
      </c>
      <c r="C47" s="18" t="s">
        <v>268</v>
      </c>
      <c r="D47" s="18" t="s">
        <v>282</v>
      </c>
      <c r="E47" s="5">
        <v>90</v>
      </c>
      <c r="F47" s="20" t="s">
        <v>313</v>
      </c>
      <c r="G47" s="20" t="s">
        <v>522</v>
      </c>
      <c r="H47" s="20" t="s">
        <v>303</v>
      </c>
      <c r="I47" s="18" t="str">
        <f>""</f>
        <v/>
      </c>
      <c r="J47" s="18" t="str">
        <f>""</f>
        <v/>
      </c>
      <c r="K47" s="20"/>
      <c r="L47" s="20"/>
      <c r="M47" s="20" t="s">
        <v>298</v>
      </c>
      <c r="N47" s="18" t="s">
        <v>295</v>
      </c>
      <c r="O47" s="18" t="str">
        <f>""</f>
        <v/>
      </c>
      <c r="P47" s="18"/>
      <c r="Q47" s="6" t="s">
        <v>27</v>
      </c>
      <c r="R47" s="6"/>
      <c r="S47" s="6"/>
      <c r="T47" s="6"/>
      <c r="U47" s="11"/>
      <c r="V47" s="82"/>
      <c r="W47" s="12" t="s">
        <v>772</v>
      </c>
      <c r="X47" s="12"/>
      <c r="Y47" s="62"/>
      <c r="Z47" s="6" t="s">
        <v>20</v>
      </c>
      <c r="AA47" s="28">
        <v>31</v>
      </c>
      <c r="AB47" s="24"/>
      <c r="AC47" s="24"/>
      <c r="AF47" s="74" t="b">
        <f>IF(AND(R47=DATA!$D$40),DATA!$D$41,IF(AND(R47=DATA!$C$40),DATA!$C$41))</f>
        <v>0</v>
      </c>
      <c r="AG47" s="74" t="b">
        <f>IF(AND(S47=DATA!$D$40),DATA!$D$42,IF(AND(S47=DATA!$C$40),DATA!$C$42))</f>
        <v>0</v>
      </c>
      <c r="AH47" s="74" t="b">
        <f>IF(AND(T47=DATA!$D$40),DATA!$D$43,IF(AND(T47=DATA!$C$40),DATA!$C$43))</f>
        <v>0</v>
      </c>
      <c r="AI47" s="75" t="b">
        <f>IF(AND(U47=DATA!$D$40),DATA!$D$44,IF(AND(U47=DATA!$C$40),DATA!$C$44))</f>
        <v>0</v>
      </c>
      <c r="AJ47" s="76">
        <f ca="1">IF(AND(DATEDIF(V47,TODAY(),"D")&lt;365*3),DATA!$D$46,IF(AND(365*3&lt;=DATEDIF(V47,TODAY(),"D"), DATEDIF(V47,TODAY(),"D")&lt;365*5),DATA!$D$47,IF(AND(365*5&lt;=DATEDIF(V47,TODAY(),"D"), DATEDIF(V47,TODAY(),"D")&lt;365*10),DATA!$D$48,IF(AND(365*10&lt;DATEDIF(V47,TODAY(),"D")),DATA!$D$49))))</f>
        <v>0</v>
      </c>
      <c r="AK47" s="76">
        <f>_xlfn.IFNA(VLOOKUP(X47,DATA!$F$40:$G$85,2,0),10)</f>
        <v>10</v>
      </c>
      <c r="AL47" s="77">
        <f t="shared" ca="1" si="0"/>
        <v>10</v>
      </c>
      <c r="AM47" s="78" t="str">
        <f ca="1">IF(AND(AL47&gt;=DATA!$C$55),"A",IF(AND(DATA!$C$55&gt;AL47,AL47&gt;=DATA!$C$56),"B",IF(AND(DATA!$C$56&gt;AL47,AL47&gt;=DATA!$C$57),"C",IF(AND(AL47&lt;DATA!$C$57),"D"))))</f>
        <v>D</v>
      </c>
    </row>
    <row r="48" spans="1:39" x14ac:dyDescent="0.15">
      <c r="A48" s="20" t="s">
        <v>564</v>
      </c>
      <c r="B48" s="4" t="s">
        <v>264</v>
      </c>
      <c r="C48" s="18" t="s">
        <v>268</v>
      </c>
      <c r="D48" s="18" t="s">
        <v>282</v>
      </c>
      <c r="E48" s="5">
        <v>90</v>
      </c>
      <c r="F48" s="20" t="s">
        <v>313</v>
      </c>
      <c r="G48" s="20" t="s">
        <v>522</v>
      </c>
      <c r="H48" s="20" t="s">
        <v>290</v>
      </c>
      <c r="I48" s="18" t="str">
        <f>""</f>
        <v/>
      </c>
      <c r="J48" s="18" t="str">
        <f>""</f>
        <v/>
      </c>
      <c r="K48" s="20"/>
      <c r="L48" s="20"/>
      <c r="M48" s="20" t="s">
        <v>298</v>
      </c>
      <c r="N48" s="18" t="s">
        <v>295</v>
      </c>
      <c r="O48" s="18" t="str">
        <f>""</f>
        <v/>
      </c>
      <c r="P48" s="18"/>
      <c r="Q48" s="6" t="s">
        <v>27</v>
      </c>
      <c r="R48" s="6"/>
      <c r="S48" s="6"/>
      <c r="T48" s="6"/>
      <c r="U48" s="11"/>
      <c r="V48" s="82"/>
      <c r="W48" s="12" t="s">
        <v>772</v>
      </c>
      <c r="X48" s="12"/>
      <c r="Y48" s="62"/>
      <c r="Z48" s="6" t="s">
        <v>20</v>
      </c>
      <c r="AA48" s="28">
        <v>8</v>
      </c>
      <c r="AB48" s="24"/>
      <c r="AC48" s="24"/>
      <c r="AF48" s="74" t="b">
        <f>IF(AND(R48=DATA!$D$40),DATA!$D$41,IF(AND(R48=DATA!$C$40),DATA!$C$41))</f>
        <v>0</v>
      </c>
      <c r="AG48" s="74" t="b">
        <f>IF(AND(S48=DATA!$D$40),DATA!$D$42,IF(AND(S48=DATA!$C$40),DATA!$C$42))</f>
        <v>0</v>
      </c>
      <c r="AH48" s="74" t="b">
        <f>IF(AND(T48=DATA!$D$40),DATA!$D$43,IF(AND(T48=DATA!$C$40),DATA!$C$43))</f>
        <v>0</v>
      </c>
      <c r="AI48" s="75" t="b">
        <f>IF(AND(U48=DATA!$D$40),DATA!$D$44,IF(AND(U48=DATA!$C$40),DATA!$C$44))</f>
        <v>0</v>
      </c>
      <c r="AJ48" s="76">
        <f ca="1">IF(AND(DATEDIF(V48,TODAY(),"D")&lt;365*3),DATA!$D$46,IF(AND(365*3&lt;=DATEDIF(V48,TODAY(),"D"), DATEDIF(V48,TODAY(),"D")&lt;365*5),DATA!$D$47,IF(AND(365*5&lt;=DATEDIF(V48,TODAY(),"D"), DATEDIF(V48,TODAY(),"D")&lt;365*10),DATA!$D$48,IF(AND(365*10&lt;DATEDIF(V48,TODAY(),"D")),DATA!$D$49))))</f>
        <v>0</v>
      </c>
      <c r="AK48" s="76">
        <f>_xlfn.IFNA(VLOOKUP(X48,DATA!$F$40:$G$85,2,0),10)</f>
        <v>10</v>
      </c>
      <c r="AL48" s="77">
        <f t="shared" ca="1" si="0"/>
        <v>10</v>
      </c>
      <c r="AM48" s="78" t="str">
        <f ca="1">IF(AND(AL48&gt;=DATA!$C$55),"A",IF(AND(DATA!$C$55&gt;AL48,AL48&gt;=DATA!$C$56),"B",IF(AND(DATA!$C$56&gt;AL48,AL48&gt;=DATA!$C$57),"C",IF(AND(AL48&lt;DATA!$C$57),"D"))))</f>
        <v>D</v>
      </c>
    </row>
    <row r="49" spans="1:39" x14ac:dyDescent="0.15">
      <c r="A49" s="20" t="s">
        <v>564</v>
      </c>
      <c r="B49" s="4" t="s">
        <v>264</v>
      </c>
      <c r="C49" s="18" t="s">
        <v>268</v>
      </c>
      <c r="D49" s="18" t="s">
        <v>282</v>
      </c>
      <c r="E49" s="5">
        <v>90</v>
      </c>
      <c r="F49" s="20" t="s">
        <v>313</v>
      </c>
      <c r="G49" s="20" t="s">
        <v>522</v>
      </c>
      <c r="H49" s="20" t="s">
        <v>292</v>
      </c>
      <c r="I49" s="18" t="str">
        <f>""</f>
        <v/>
      </c>
      <c r="J49" s="18" t="str">
        <f>""</f>
        <v/>
      </c>
      <c r="K49" s="20"/>
      <c r="L49" s="20"/>
      <c r="M49" s="20" t="s">
        <v>298</v>
      </c>
      <c r="N49" s="18" t="s">
        <v>295</v>
      </c>
      <c r="O49" s="18" t="str">
        <f>""</f>
        <v/>
      </c>
      <c r="P49" s="18"/>
      <c r="Q49" s="6" t="s">
        <v>27</v>
      </c>
      <c r="R49" s="6"/>
      <c r="S49" s="6"/>
      <c r="T49" s="6"/>
      <c r="U49" s="11"/>
      <c r="V49" s="82"/>
      <c r="W49" s="12" t="s">
        <v>772</v>
      </c>
      <c r="X49" s="12"/>
      <c r="Y49" s="62"/>
      <c r="Z49" s="6" t="s">
        <v>20</v>
      </c>
      <c r="AA49" s="28">
        <v>1</v>
      </c>
      <c r="AB49" s="24"/>
      <c r="AC49" s="24"/>
      <c r="AF49" s="74" t="b">
        <f>IF(AND(R49=DATA!$D$40),DATA!$D$41,IF(AND(R49=DATA!$C$40),DATA!$C$41))</f>
        <v>0</v>
      </c>
      <c r="AG49" s="74" t="b">
        <f>IF(AND(S49=DATA!$D$40),DATA!$D$42,IF(AND(S49=DATA!$C$40),DATA!$C$42))</f>
        <v>0</v>
      </c>
      <c r="AH49" s="74" t="b">
        <f>IF(AND(T49=DATA!$D$40),DATA!$D$43,IF(AND(T49=DATA!$C$40),DATA!$C$43))</f>
        <v>0</v>
      </c>
      <c r="AI49" s="75" t="b">
        <f>IF(AND(U49=DATA!$D$40),DATA!$D$44,IF(AND(U49=DATA!$C$40),DATA!$C$44))</f>
        <v>0</v>
      </c>
      <c r="AJ49" s="76">
        <f ca="1">IF(AND(DATEDIF(V49,TODAY(),"D")&lt;365*3),DATA!$D$46,IF(AND(365*3&lt;=DATEDIF(V49,TODAY(),"D"), DATEDIF(V49,TODAY(),"D")&lt;365*5),DATA!$D$47,IF(AND(365*5&lt;=DATEDIF(V49,TODAY(),"D"), DATEDIF(V49,TODAY(),"D")&lt;365*10),DATA!$D$48,IF(AND(365*10&lt;DATEDIF(V49,TODAY(),"D")),DATA!$D$49))))</f>
        <v>0</v>
      </c>
      <c r="AK49" s="76">
        <f>_xlfn.IFNA(VLOOKUP(X49,DATA!$F$40:$G$85,2,0),10)</f>
        <v>10</v>
      </c>
      <c r="AL49" s="77">
        <f t="shared" ca="1" si="0"/>
        <v>10</v>
      </c>
      <c r="AM49" s="78" t="str">
        <f ca="1">IF(AND(AL49&gt;=DATA!$C$55),"A",IF(AND(DATA!$C$55&gt;AL49,AL49&gt;=DATA!$C$56),"B",IF(AND(DATA!$C$56&gt;AL49,AL49&gt;=DATA!$C$57),"C",IF(AND(AL49&lt;DATA!$C$57),"D"))))</f>
        <v>D</v>
      </c>
    </row>
    <row r="50" spans="1:39" x14ac:dyDescent="0.15">
      <c r="A50" s="20" t="s">
        <v>564</v>
      </c>
      <c r="B50" s="4" t="s">
        <v>264</v>
      </c>
      <c r="C50" s="18" t="s">
        <v>268</v>
      </c>
      <c r="D50" s="18" t="s">
        <v>282</v>
      </c>
      <c r="E50" s="5">
        <v>90</v>
      </c>
      <c r="F50" s="20" t="s">
        <v>313</v>
      </c>
      <c r="G50" s="20" t="s">
        <v>522</v>
      </c>
      <c r="H50" s="20" t="s">
        <v>301</v>
      </c>
      <c r="I50" s="18" t="str">
        <f>""</f>
        <v/>
      </c>
      <c r="J50" s="18" t="str">
        <f>""</f>
        <v/>
      </c>
      <c r="K50" s="20"/>
      <c r="L50" s="20"/>
      <c r="M50" s="20" t="s">
        <v>298</v>
      </c>
      <c r="N50" s="18" t="s">
        <v>299</v>
      </c>
      <c r="O50" s="18" t="str">
        <f>""</f>
        <v/>
      </c>
      <c r="P50" s="18"/>
      <c r="Q50" s="6" t="s">
        <v>27</v>
      </c>
      <c r="R50" s="6"/>
      <c r="S50" s="6"/>
      <c r="T50" s="6"/>
      <c r="U50" s="11"/>
      <c r="V50" s="82"/>
      <c r="W50" s="12" t="s">
        <v>772</v>
      </c>
      <c r="X50" s="12"/>
      <c r="Y50" s="62"/>
      <c r="Z50" s="6" t="s">
        <v>20</v>
      </c>
      <c r="AA50" s="28">
        <v>4</v>
      </c>
      <c r="AB50" s="24"/>
      <c r="AC50" s="24"/>
      <c r="AF50" s="74" t="b">
        <f>IF(AND(R50=DATA!$D$40),DATA!$D$41,IF(AND(R50=DATA!$C$40),DATA!$C$41))</f>
        <v>0</v>
      </c>
      <c r="AG50" s="74" t="b">
        <f>IF(AND(S50=DATA!$D$40),DATA!$D$42,IF(AND(S50=DATA!$C$40),DATA!$C$42))</f>
        <v>0</v>
      </c>
      <c r="AH50" s="74" t="b">
        <f>IF(AND(T50=DATA!$D$40),DATA!$D$43,IF(AND(T50=DATA!$C$40),DATA!$C$43))</f>
        <v>0</v>
      </c>
      <c r="AI50" s="75" t="b">
        <f>IF(AND(U50=DATA!$D$40),DATA!$D$44,IF(AND(U50=DATA!$C$40),DATA!$C$44))</f>
        <v>0</v>
      </c>
      <c r="AJ50" s="76">
        <f ca="1">IF(AND(DATEDIF(V50,TODAY(),"D")&lt;365*3),DATA!$D$46,IF(AND(365*3&lt;=DATEDIF(V50,TODAY(),"D"), DATEDIF(V50,TODAY(),"D")&lt;365*5),DATA!$D$47,IF(AND(365*5&lt;=DATEDIF(V50,TODAY(),"D"), DATEDIF(V50,TODAY(),"D")&lt;365*10),DATA!$D$48,IF(AND(365*10&lt;DATEDIF(V50,TODAY(),"D")),DATA!$D$49))))</f>
        <v>0</v>
      </c>
      <c r="AK50" s="76">
        <f>_xlfn.IFNA(VLOOKUP(X50,DATA!$F$40:$G$85,2,0),10)</f>
        <v>10</v>
      </c>
      <c r="AL50" s="77">
        <f t="shared" ca="1" si="0"/>
        <v>10</v>
      </c>
      <c r="AM50" s="78" t="str">
        <f ca="1">IF(AND(AL50&gt;=DATA!$C$55),"A",IF(AND(DATA!$C$55&gt;AL50,AL50&gt;=DATA!$C$56),"B",IF(AND(DATA!$C$56&gt;AL50,AL50&gt;=DATA!$C$57),"C",IF(AND(AL50&lt;DATA!$C$57),"D"))))</f>
        <v>D</v>
      </c>
    </row>
    <row r="51" spans="1:39" x14ac:dyDescent="0.15">
      <c r="A51" s="20" t="s">
        <v>564</v>
      </c>
      <c r="B51" s="4" t="s">
        <v>264</v>
      </c>
      <c r="C51" s="18" t="s">
        <v>268</v>
      </c>
      <c r="D51" s="18" t="s">
        <v>282</v>
      </c>
      <c r="E51" s="5">
        <v>90</v>
      </c>
      <c r="F51" s="20" t="s">
        <v>313</v>
      </c>
      <c r="G51" s="20" t="s">
        <v>522</v>
      </c>
      <c r="H51" s="20" t="s">
        <v>301</v>
      </c>
      <c r="I51" s="18" t="str">
        <f>""</f>
        <v/>
      </c>
      <c r="J51" s="18" t="str">
        <f>""</f>
        <v/>
      </c>
      <c r="K51" s="20"/>
      <c r="L51" s="20"/>
      <c r="M51" s="20" t="s">
        <v>298</v>
      </c>
      <c r="N51" s="18" t="s">
        <v>295</v>
      </c>
      <c r="O51" s="18" t="str">
        <f>""</f>
        <v/>
      </c>
      <c r="P51" s="18"/>
      <c r="Q51" s="6" t="s">
        <v>27</v>
      </c>
      <c r="R51" s="6"/>
      <c r="S51" s="6"/>
      <c r="T51" s="6"/>
      <c r="U51" s="11"/>
      <c r="V51" s="82"/>
      <c r="W51" s="12" t="s">
        <v>772</v>
      </c>
      <c r="X51" s="12"/>
      <c r="Y51" s="62"/>
      <c r="Z51" s="6" t="s">
        <v>20</v>
      </c>
      <c r="AA51" s="28">
        <v>35</v>
      </c>
      <c r="AB51" s="24"/>
      <c r="AC51" s="24"/>
      <c r="AF51" s="74" t="b">
        <f>IF(AND(R51=DATA!$D$40),DATA!$D$41,IF(AND(R51=DATA!$C$40),DATA!$C$41))</f>
        <v>0</v>
      </c>
      <c r="AG51" s="74" t="b">
        <f>IF(AND(S51=DATA!$D$40),DATA!$D$42,IF(AND(S51=DATA!$C$40),DATA!$C$42))</f>
        <v>0</v>
      </c>
      <c r="AH51" s="74" t="b">
        <f>IF(AND(T51=DATA!$D$40),DATA!$D$43,IF(AND(T51=DATA!$C$40),DATA!$C$43))</f>
        <v>0</v>
      </c>
      <c r="AI51" s="75" t="b">
        <f>IF(AND(U51=DATA!$D$40),DATA!$D$44,IF(AND(U51=DATA!$C$40),DATA!$C$44))</f>
        <v>0</v>
      </c>
      <c r="AJ51" s="76">
        <f ca="1">IF(AND(DATEDIF(V51,TODAY(),"D")&lt;365*3),DATA!$D$46,IF(AND(365*3&lt;=DATEDIF(V51,TODAY(),"D"), DATEDIF(V51,TODAY(),"D")&lt;365*5),DATA!$D$47,IF(AND(365*5&lt;=DATEDIF(V51,TODAY(),"D"), DATEDIF(V51,TODAY(),"D")&lt;365*10),DATA!$D$48,IF(AND(365*10&lt;DATEDIF(V51,TODAY(),"D")),DATA!$D$49))))</f>
        <v>0</v>
      </c>
      <c r="AK51" s="76">
        <f>_xlfn.IFNA(VLOOKUP(X51,DATA!$F$40:$G$85,2,0),10)</f>
        <v>10</v>
      </c>
      <c r="AL51" s="77">
        <f t="shared" ca="1" si="0"/>
        <v>10</v>
      </c>
      <c r="AM51" s="78" t="str">
        <f ca="1">IF(AND(AL51&gt;=DATA!$C$55),"A",IF(AND(DATA!$C$55&gt;AL51,AL51&gt;=DATA!$C$56),"B",IF(AND(DATA!$C$56&gt;AL51,AL51&gt;=DATA!$C$57),"C",IF(AND(AL51&lt;DATA!$C$57),"D"))))</f>
        <v>D</v>
      </c>
    </row>
    <row r="52" spans="1:39" x14ac:dyDescent="0.15">
      <c r="A52" s="20" t="s">
        <v>564</v>
      </c>
      <c r="B52" s="4" t="s">
        <v>264</v>
      </c>
      <c r="C52" s="18" t="s">
        <v>268</v>
      </c>
      <c r="D52" s="18" t="s">
        <v>282</v>
      </c>
      <c r="E52" s="5">
        <v>90</v>
      </c>
      <c r="F52" s="20" t="s">
        <v>313</v>
      </c>
      <c r="G52" s="20" t="s">
        <v>522</v>
      </c>
      <c r="H52" s="20" t="s">
        <v>297</v>
      </c>
      <c r="I52" s="18" t="str">
        <f>""</f>
        <v/>
      </c>
      <c r="J52" s="18" t="str">
        <f>""</f>
        <v/>
      </c>
      <c r="K52" s="20"/>
      <c r="L52" s="20"/>
      <c r="M52" s="20" t="s">
        <v>298</v>
      </c>
      <c r="N52" s="18" t="s">
        <v>299</v>
      </c>
      <c r="O52" s="18" t="str">
        <f>""</f>
        <v/>
      </c>
      <c r="P52" s="18"/>
      <c r="Q52" s="6" t="s">
        <v>27</v>
      </c>
      <c r="R52" s="6"/>
      <c r="S52" s="6"/>
      <c r="T52" s="6"/>
      <c r="U52" s="11"/>
      <c r="V52" s="82"/>
      <c r="W52" s="12" t="s">
        <v>772</v>
      </c>
      <c r="X52" s="12"/>
      <c r="Y52" s="62"/>
      <c r="Z52" s="6" t="s">
        <v>20</v>
      </c>
      <c r="AA52" s="28">
        <v>8</v>
      </c>
      <c r="AB52" s="24"/>
      <c r="AC52" s="24"/>
      <c r="AF52" s="74" t="b">
        <f>IF(AND(R52=DATA!$D$40),DATA!$D$41,IF(AND(R52=DATA!$C$40),DATA!$C$41))</f>
        <v>0</v>
      </c>
      <c r="AG52" s="74" t="b">
        <f>IF(AND(S52=DATA!$D$40),DATA!$D$42,IF(AND(S52=DATA!$C$40),DATA!$C$42))</f>
        <v>0</v>
      </c>
      <c r="AH52" s="74" t="b">
        <f>IF(AND(T52=DATA!$D$40),DATA!$D$43,IF(AND(T52=DATA!$C$40),DATA!$C$43))</f>
        <v>0</v>
      </c>
      <c r="AI52" s="75" t="b">
        <f>IF(AND(U52=DATA!$D$40),DATA!$D$44,IF(AND(U52=DATA!$C$40),DATA!$C$44))</f>
        <v>0</v>
      </c>
      <c r="AJ52" s="76">
        <f ca="1">IF(AND(DATEDIF(V52,TODAY(),"D")&lt;365*3),DATA!$D$46,IF(AND(365*3&lt;=DATEDIF(V52,TODAY(),"D"), DATEDIF(V52,TODAY(),"D")&lt;365*5),DATA!$D$47,IF(AND(365*5&lt;=DATEDIF(V52,TODAY(),"D"), DATEDIF(V52,TODAY(),"D")&lt;365*10),DATA!$D$48,IF(AND(365*10&lt;DATEDIF(V52,TODAY(),"D")),DATA!$D$49))))</f>
        <v>0</v>
      </c>
      <c r="AK52" s="76">
        <f>_xlfn.IFNA(VLOOKUP(X52,DATA!$F$40:$G$85,2,0),10)</f>
        <v>10</v>
      </c>
      <c r="AL52" s="77">
        <f t="shared" ca="1" si="0"/>
        <v>10</v>
      </c>
      <c r="AM52" s="78" t="str">
        <f ca="1">IF(AND(AL52&gt;=DATA!$C$55),"A",IF(AND(DATA!$C$55&gt;AL52,AL52&gt;=DATA!$C$56),"B",IF(AND(DATA!$C$56&gt;AL52,AL52&gt;=DATA!$C$57),"C",IF(AND(AL52&lt;DATA!$C$57),"D"))))</f>
        <v>D</v>
      </c>
    </row>
    <row r="53" spans="1:39" x14ac:dyDescent="0.15">
      <c r="A53" s="20" t="s">
        <v>564</v>
      </c>
      <c r="B53" s="4" t="s">
        <v>264</v>
      </c>
      <c r="C53" s="18" t="s">
        <v>268</v>
      </c>
      <c r="D53" s="18" t="s">
        <v>282</v>
      </c>
      <c r="E53" s="5">
        <v>90</v>
      </c>
      <c r="F53" s="20" t="s">
        <v>313</v>
      </c>
      <c r="G53" s="20" t="s">
        <v>522</v>
      </c>
      <c r="H53" s="20" t="s">
        <v>297</v>
      </c>
      <c r="I53" s="18" t="str">
        <f>""</f>
        <v/>
      </c>
      <c r="J53" s="18" t="str">
        <f>""</f>
        <v/>
      </c>
      <c r="K53" s="20"/>
      <c r="L53" s="20"/>
      <c r="M53" s="20" t="s">
        <v>298</v>
      </c>
      <c r="N53" s="18" t="s">
        <v>295</v>
      </c>
      <c r="O53" s="18" t="str">
        <f>""</f>
        <v/>
      </c>
      <c r="P53" s="18"/>
      <c r="Q53" s="6" t="s">
        <v>27</v>
      </c>
      <c r="R53" s="6"/>
      <c r="S53" s="6"/>
      <c r="T53" s="6"/>
      <c r="U53" s="11"/>
      <c r="V53" s="82"/>
      <c r="W53" s="12" t="s">
        <v>772</v>
      </c>
      <c r="X53" s="12"/>
      <c r="Y53" s="62"/>
      <c r="Z53" s="6" t="s">
        <v>20</v>
      </c>
      <c r="AA53" s="28">
        <v>173</v>
      </c>
      <c r="AB53" s="24"/>
      <c r="AC53" s="24"/>
      <c r="AF53" s="74" t="b">
        <f>IF(AND(R53=DATA!$D$40),DATA!$D$41,IF(AND(R53=DATA!$C$40),DATA!$C$41))</f>
        <v>0</v>
      </c>
      <c r="AG53" s="74" t="b">
        <f>IF(AND(S53=DATA!$D$40),DATA!$D$42,IF(AND(S53=DATA!$C$40),DATA!$C$42))</f>
        <v>0</v>
      </c>
      <c r="AH53" s="74" t="b">
        <f>IF(AND(T53=DATA!$D$40),DATA!$D$43,IF(AND(T53=DATA!$C$40),DATA!$C$43))</f>
        <v>0</v>
      </c>
      <c r="AI53" s="75" t="b">
        <f>IF(AND(U53=DATA!$D$40),DATA!$D$44,IF(AND(U53=DATA!$C$40),DATA!$C$44))</f>
        <v>0</v>
      </c>
      <c r="AJ53" s="76">
        <f ca="1">IF(AND(DATEDIF(V53,TODAY(),"D")&lt;365*3),DATA!$D$46,IF(AND(365*3&lt;=DATEDIF(V53,TODAY(),"D"), DATEDIF(V53,TODAY(),"D")&lt;365*5),DATA!$D$47,IF(AND(365*5&lt;=DATEDIF(V53,TODAY(),"D"), DATEDIF(V53,TODAY(),"D")&lt;365*10),DATA!$D$48,IF(AND(365*10&lt;DATEDIF(V53,TODAY(),"D")),DATA!$D$49))))</f>
        <v>0</v>
      </c>
      <c r="AK53" s="76">
        <f>_xlfn.IFNA(VLOOKUP(X53,DATA!$F$40:$G$85,2,0),10)</f>
        <v>10</v>
      </c>
      <c r="AL53" s="77">
        <f t="shared" ca="1" si="0"/>
        <v>10</v>
      </c>
      <c r="AM53" s="78" t="str">
        <f ca="1">IF(AND(AL53&gt;=DATA!$C$55),"A",IF(AND(DATA!$C$55&gt;AL53,AL53&gt;=DATA!$C$56),"B",IF(AND(DATA!$C$56&gt;AL53,AL53&gt;=DATA!$C$57),"C",IF(AND(AL53&lt;DATA!$C$57),"D"))))</f>
        <v>D</v>
      </c>
    </row>
    <row r="54" spans="1:39" x14ac:dyDescent="0.15">
      <c r="A54" s="20" t="s">
        <v>564</v>
      </c>
      <c r="B54" s="4" t="s">
        <v>264</v>
      </c>
      <c r="C54" s="18" t="s">
        <v>268</v>
      </c>
      <c r="D54" s="18" t="s">
        <v>282</v>
      </c>
      <c r="E54" s="5">
        <v>90</v>
      </c>
      <c r="F54" s="20" t="s">
        <v>313</v>
      </c>
      <c r="G54" s="20" t="s">
        <v>522</v>
      </c>
      <c r="H54" s="20" t="s">
        <v>308</v>
      </c>
      <c r="I54" s="18" t="str">
        <f>""</f>
        <v/>
      </c>
      <c r="J54" s="18" t="str">
        <f>""</f>
        <v/>
      </c>
      <c r="K54" s="20"/>
      <c r="L54" s="20"/>
      <c r="M54" s="20" t="s">
        <v>298</v>
      </c>
      <c r="N54" s="18" t="s">
        <v>295</v>
      </c>
      <c r="O54" s="18" t="str">
        <f>""</f>
        <v/>
      </c>
      <c r="P54" s="18"/>
      <c r="Q54" s="6" t="s">
        <v>27</v>
      </c>
      <c r="R54" s="6"/>
      <c r="S54" s="6"/>
      <c r="T54" s="6"/>
      <c r="U54" s="11"/>
      <c r="V54" s="82"/>
      <c r="W54" s="12" t="s">
        <v>772</v>
      </c>
      <c r="X54" s="12"/>
      <c r="Y54" s="62"/>
      <c r="Z54" s="6" t="s">
        <v>20</v>
      </c>
      <c r="AA54" s="28">
        <v>1</v>
      </c>
      <c r="AB54" s="24"/>
      <c r="AC54" s="24"/>
      <c r="AF54" s="74" t="b">
        <f>IF(AND(R54=DATA!$D$40),DATA!$D$41,IF(AND(R54=DATA!$C$40),DATA!$C$41))</f>
        <v>0</v>
      </c>
      <c r="AG54" s="74" t="b">
        <f>IF(AND(S54=DATA!$D$40),DATA!$D$42,IF(AND(S54=DATA!$C$40),DATA!$C$42))</f>
        <v>0</v>
      </c>
      <c r="AH54" s="74" t="b">
        <f>IF(AND(T54=DATA!$D$40),DATA!$D$43,IF(AND(T54=DATA!$C$40),DATA!$C$43))</f>
        <v>0</v>
      </c>
      <c r="AI54" s="75" t="b">
        <f>IF(AND(U54=DATA!$D$40),DATA!$D$44,IF(AND(U54=DATA!$C$40),DATA!$C$44))</f>
        <v>0</v>
      </c>
      <c r="AJ54" s="76">
        <f ca="1">IF(AND(DATEDIF(V54,TODAY(),"D")&lt;365*3),DATA!$D$46,IF(AND(365*3&lt;=DATEDIF(V54,TODAY(),"D"), DATEDIF(V54,TODAY(),"D")&lt;365*5),DATA!$D$47,IF(AND(365*5&lt;=DATEDIF(V54,TODAY(),"D"), DATEDIF(V54,TODAY(),"D")&lt;365*10),DATA!$D$48,IF(AND(365*10&lt;DATEDIF(V54,TODAY(),"D")),DATA!$D$49))))</f>
        <v>0</v>
      </c>
      <c r="AK54" s="76">
        <f>_xlfn.IFNA(VLOOKUP(X54,DATA!$F$40:$G$85,2,0),10)</f>
        <v>10</v>
      </c>
      <c r="AL54" s="77">
        <f t="shared" ca="1" si="0"/>
        <v>10</v>
      </c>
      <c r="AM54" s="78" t="str">
        <f ca="1">IF(AND(AL54&gt;=DATA!$C$55),"A",IF(AND(DATA!$C$55&gt;AL54,AL54&gt;=DATA!$C$56),"B",IF(AND(DATA!$C$56&gt;AL54,AL54&gt;=DATA!$C$57),"C",IF(AND(AL54&lt;DATA!$C$57),"D"))))</f>
        <v>D</v>
      </c>
    </row>
    <row r="55" spans="1:39" x14ac:dyDescent="0.15">
      <c r="A55" s="20" t="s">
        <v>564</v>
      </c>
      <c r="B55" s="4" t="s">
        <v>264</v>
      </c>
      <c r="C55" s="18" t="s">
        <v>268</v>
      </c>
      <c r="D55" s="18" t="s">
        <v>282</v>
      </c>
      <c r="E55" s="5">
        <v>90</v>
      </c>
      <c r="F55" s="20" t="s">
        <v>313</v>
      </c>
      <c r="G55" s="20" t="s">
        <v>522</v>
      </c>
      <c r="H55" s="20" t="s">
        <v>294</v>
      </c>
      <c r="I55" s="18" t="str">
        <f>""</f>
        <v/>
      </c>
      <c r="J55" s="18" t="str">
        <f>""</f>
        <v/>
      </c>
      <c r="K55" s="20"/>
      <c r="L55" s="20"/>
      <c r="M55" s="20" t="s">
        <v>315</v>
      </c>
      <c r="N55" s="18" t="s">
        <v>295</v>
      </c>
      <c r="O55" s="18" t="str">
        <f>""</f>
        <v/>
      </c>
      <c r="P55" s="18"/>
      <c r="Q55" s="6" t="s">
        <v>27</v>
      </c>
      <c r="R55" s="6"/>
      <c r="S55" s="6"/>
      <c r="T55" s="6"/>
      <c r="U55" s="11"/>
      <c r="V55" s="82"/>
      <c r="W55" s="12" t="s">
        <v>772</v>
      </c>
      <c r="X55" s="12"/>
      <c r="Y55" s="62"/>
      <c r="Z55" s="6" t="s">
        <v>20</v>
      </c>
      <c r="AA55" s="28">
        <v>7</v>
      </c>
      <c r="AB55" s="24"/>
      <c r="AC55" s="24"/>
      <c r="AF55" s="74" t="b">
        <f>IF(AND(R55=DATA!$D$40),DATA!$D$41,IF(AND(R55=DATA!$C$40),DATA!$C$41))</f>
        <v>0</v>
      </c>
      <c r="AG55" s="74" t="b">
        <f>IF(AND(S55=DATA!$D$40),DATA!$D$42,IF(AND(S55=DATA!$C$40),DATA!$C$42))</f>
        <v>0</v>
      </c>
      <c r="AH55" s="74" t="b">
        <f>IF(AND(T55=DATA!$D$40),DATA!$D$43,IF(AND(T55=DATA!$C$40),DATA!$C$43))</f>
        <v>0</v>
      </c>
      <c r="AI55" s="75" t="b">
        <f>IF(AND(U55=DATA!$D$40),DATA!$D$44,IF(AND(U55=DATA!$C$40),DATA!$C$44))</f>
        <v>0</v>
      </c>
      <c r="AJ55" s="76">
        <f ca="1">IF(AND(DATEDIF(V55,TODAY(),"D")&lt;365*3),DATA!$D$46,IF(AND(365*3&lt;=DATEDIF(V55,TODAY(),"D"), DATEDIF(V55,TODAY(),"D")&lt;365*5),DATA!$D$47,IF(AND(365*5&lt;=DATEDIF(V55,TODAY(),"D"), DATEDIF(V55,TODAY(),"D")&lt;365*10),DATA!$D$48,IF(AND(365*10&lt;DATEDIF(V55,TODAY(),"D")),DATA!$D$49))))</f>
        <v>0</v>
      </c>
      <c r="AK55" s="76">
        <f>_xlfn.IFNA(VLOOKUP(X55,DATA!$F$40:$G$85,2,0),10)</f>
        <v>10</v>
      </c>
      <c r="AL55" s="77">
        <f t="shared" ca="1" si="0"/>
        <v>10</v>
      </c>
      <c r="AM55" s="78" t="str">
        <f ca="1">IF(AND(AL55&gt;=DATA!$C$55),"A",IF(AND(DATA!$C$55&gt;AL55,AL55&gt;=DATA!$C$56),"B",IF(AND(DATA!$C$56&gt;AL55,AL55&gt;=DATA!$C$57),"C",IF(AND(AL55&lt;DATA!$C$57),"D"))))</f>
        <v>D</v>
      </c>
    </row>
    <row r="56" spans="1:39" x14ac:dyDescent="0.15">
      <c r="A56" s="20" t="s">
        <v>564</v>
      </c>
      <c r="B56" s="4" t="s">
        <v>264</v>
      </c>
      <c r="C56" s="18" t="s">
        <v>268</v>
      </c>
      <c r="D56" s="18" t="s">
        <v>282</v>
      </c>
      <c r="E56" s="5">
        <v>90</v>
      </c>
      <c r="F56" s="20" t="s">
        <v>313</v>
      </c>
      <c r="G56" s="20" t="s">
        <v>522</v>
      </c>
      <c r="H56" s="20" t="s">
        <v>303</v>
      </c>
      <c r="I56" s="18" t="str">
        <f>""</f>
        <v/>
      </c>
      <c r="J56" s="18" t="str">
        <f>""</f>
        <v/>
      </c>
      <c r="K56" s="20"/>
      <c r="L56" s="20"/>
      <c r="M56" s="20" t="s">
        <v>315</v>
      </c>
      <c r="N56" s="18" t="s">
        <v>295</v>
      </c>
      <c r="O56" s="18" t="str">
        <f>""</f>
        <v/>
      </c>
      <c r="P56" s="18"/>
      <c r="Q56" s="6" t="s">
        <v>27</v>
      </c>
      <c r="R56" s="6"/>
      <c r="S56" s="6"/>
      <c r="T56" s="6"/>
      <c r="U56" s="11"/>
      <c r="V56" s="82"/>
      <c r="W56" s="12" t="s">
        <v>772</v>
      </c>
      <c r="X56" s="12"/>
      <c r="Y56" s="62"/>
      <c r="Z56" s="6" t="s">
        <v>20</v>
      </c>
      <c r="AA56" s="28">
        <v>76</v>
      </c>
      <c r="AB56" s="24"/>
      <c r="AC56" s="24"/>
      <c r="AF56" s="74" t="b">
        <f>IF(AND(R56=DATA!$D$40),DATA!$D$41,IF(AND(R56=DATA!$C$40),DATA!$C$41))</f>
        <v>0</v>
      </c>
      <c r="AG56" s="74" t="b">
        <f>IF(AND(S56=DATA!$D$40),DATA!$D$42,IF(AND(S56=DATA!$C$40),DATA!$C$42))</f>
        <v>0</v>
      </c>
      <c r="AH56" s="74" t="b">
        <f>IF(AND(T56=DATA!$D$40),DATA!$D$43,IF(AND(T56=DATA!$C$40),DATA!$C$43))</f>
        <v>0</v>
      </c>
      <c r="AI56" s="75" t="b">
        <f>IF(AND(U56=DATA!$D$40),DATA!$D$44,IF(AND(U56=DATA!$C$40),DATA!$C$44))</f>
        <v>0</v>
      </c>
      <c r="AJ56" s="76">
        <f ca="1">IF(AND(DATEDIF(V56,TODAY(),"D")&lt;365*3),DATA!$D$46,IF(AND(365*3&lt;=DATEDIF(V56,TODAY(),"D"), DATEDIF(V56,TODAY(),"D")&lt;365*5),DATA!$D$47,IF(AND(365*5&lt;=DATEDIF(V56,TODAY(),"D"), DATEDIF(V56,TODAY(),"D")&lt;365*10),DATA!$D$48,IF(AND(365*10&lt;DATEDIF(V56,TODAY(),"D")),DATA!$D$49))))</f>
        <v>0</v>
      </c>
      <c r="AK56" s="76">
        <f>_xlfn.IFNA(VLOOKUP(X56,DATA!$F$40:$G$85,2,0),10)</f>
        <v>10</v>
      </c>
      <c r="AL56" s="77">
        <f t="shared" ca="1" si="0"/>
        <v>10</v>
      </c>
      <c r="AM56" s="78" t="str">
        <f ca="1">IF(AND(AL56&gt;=DATA!$C$55),"A",IF(AND(DATA!$C$55&gt;AL56,AL56&gt;=DATA!$C$56),"B",IF(AND(DATA!$C$56&gt;AL56,AL56&gt;=DATA!$C$57),"C",IF(AND(AL56&lt;DATA!$C$57),"D"))))</f>
        <v>D</v>
      </c>
    </row>
    <row r="57" spans="1:39" x14ac:dyDescent="0.15">
      <c r="A57" s="20" t="s">
        <v>565</v>
      </c>
      <c r="B57" s="4" t="s">
        <v>264</v>
      </c>
      <c r="C57" s="18" t="s">
        <v>268</v>
      </c>
      <c r="D57" s="18" t="s">
        <v>282</v>
      </c>
      <c r="E57" s="5">
        <v>90</v>
      </c>
      <c r="F57" s="20" t="s">
        <v>313</v>
      </c>
      <c r="G57" s="20" t="s">
        <v>522</v>
      </c>
      <c r="H57" s="20" t="s">
        <v>316</v>
      </c>
      <c r="I57" s="18" t="str">
        <f>""</f>
        <v/>
      </c>
      <c r="J57" s="18" t="str">
        <f>""</f>
        <v/>
      </c>
      <c r="K57" s="20"/>
      <c r="L57" s="20"/>
      <c r="M57" s="20" t="s">
        <v>315</v>
      </c>
      <c r="N57" s="18" t="s">
        <v>295</v>
      </c>
      <c r="O57" s="18" t="str">
        <f>""</f>
        <v/>
      </c>
      <c r="P57" s="18"/>
      <c r="Q57" s="6" t="s">
        <v>27</v>
      </c>
      <c r="R57" s="6"/>
      <c r="S57" s="6"/>
      <c r="T57" s="6"/>
      <c r="U57" s="11"/>
      <c r="V57" s="82"/>
      <c r="W57" s="12" t="s">
        <v>772</v>
      </c>
      <c r="X57" s="12"/>
      <c r="Y57" s="62"/>
      <c r="Z57" s="6" t="s">
        <v>20</v>
      </c>
      <c r="AA57" s="28">
        <v>2</v>
      </c>
      <c r="AB57" s="24"/>
      <c r="AC57" s="24"/>
      <c r="AF57" s="74" t="b">
        <f>IF(AND(R57=DATA!$D$40),DATA!$D$41,IF(AND(R57=DATA!$C$40),DATA!$C$41))</f>
        <v>0</v>
      </c>
      <c r="AG57" s="74" t="b">
        <f>IF(AND(S57=DATA!$D$40),DATA!$D$42,IF(AND(S57=DATA!$C$40),DATA!$C$42))</f>
        <v>0</v>
      </c>
      <c r="AH57" s="74" t="b">
        <f>IF(AND(T57=DATA!$D$40),DATA!$D$43,IF(AND(T57=DATA!$C$40),DATA!$C$43))</f>
        <v>0</v>
      </c>
      <c r="AI57" s="75" t="b">
        <f>IF(AND(U57=DATA!$D$40),DATA!$D$44,IF(AND(U57=DATA!$C$40),DATA!$C$44))</f>
        <v>0</v>
      </c>
      <c r="AJ57" s="76">
        <f ca="1">IF(AND(DATEDIF(V57,TODAY(),"D")&lt;365*3),DATA!$D$46,IF(AND(365*3&lt;=DATEDIF(V57,TODAY(),"D"), DATEDIF(V57,TODAY(),"D")&lt;365*5),DATA!$D$47,IF(AND(365*5&lt;=DATEDIF(V57,TODAY(),"D"), DATEDIF(V57,TODAY(),"D")&lt;365*10),DATA!$D$48,IF(AND(365*10&lt;DATEDIF(V57,TODAY(),"D")),DATA!$D$49))))</f>
        <v>0</v>
      </c>
      <c r="AK57" s="76">
        <f>_xlfn.IFNA(VLOOKUP(X57,DATA!$F$40:$G$85,2,0),10)</f>
        <v>10</v>
      </c>
      <c r="AL57" s="77">
        <f t="shared" ca="1" si="0"/>
        <v>10</v>
      </c>
      <c r="AM57" s="78" t="str">
        <f ca="1">IF(AND(AL57&gt;=DATA!$C$55),"A",IF(AND(DATA!$C$55&gt;AL57,AL57&gt;=DATA!$C$56),"B",IF(AND(DATA!$C$56&gt;AL57,AL57&gt;=DATA!$C$57),"C",IF(AND(AL57&lt;DATA!$C$57),"D"))))</f>
        <v>D</v>
      </c>
    </row>
    <row r="58" spans="1:39" x14ac:dyDescent="0.15">
      <c r="A58" s="20" t="s">
        <v>565</v>
      </c>
      <c r="B58" s="4" t="s">
        <v>264</v>
      </c>
      <c r="C58" s="18" t="s">
        <v>268</v>
      </c>
      <c r="D58" s="18" t="s">
        <v>282</v>
      </c>
      <c r="E58" s="5">
        <v>90</v>
      </c>
      <c r="F58" s="20" t="s">
        <v>313</v>
      </c>
      <c r="G58" s="20" t="s">
        <v>522</v>
      </c>
      <c r="H58" s="20" t="s">
        <v>286</v>
      </c>
      <c r="I58" s="18" t="str">
        <f>""</f>
        <v/>
      </c>
      <c r="J58" s="18" t="str">
        <f>""</f>
        <v/>
      </c>
      <c r="K58" s="20"/>
      <c r="L58" s="20"/>
      <c r="M58" s="20" t="s">
        <v>315</v>
      </c>
      <c r="N58" s="18" t="s">
        <v>295</v>
      </c>
      <c r="O58" s="18" t="str">
        <f>""</f>
        <v/>
      </c>
      <c r="P58" s="18"/>
      <c r="Q58" s="6" t="s">
        <v>27</v>
      </c>
      <c r="R58" s="6"/>
      <c r="S58" s="6"/>
      <c r="T58" s="6"/>
      <c r="U58" s="11"/>
      <c r="V58" s="82"/>
      <c r="W58" s="12" t="s">
        <v>772</v>
      </c>
      <c r="X58" s="12"/>
      <c r="Y58" s="62"/>
      <c r="Z58" s="6" t="s">
        <v>20</v>
      </c>
      <c r="AA58" s="28">
        <v>8</v>
      </c>
      <c r="AB58" s="24"/>
      <c r="AC58" s="24"/>
      <c r="AF58" s="74" t="b">
        <f>IF(AND(R58=DATA!$D$40),DATA!$D$41,IF(AND(R58=DATA!$C$40),DATA!$C$41))</f>
        <v>0</v>
      </c>
      <c r="AG58" s="74" t="b">
        <f>IF(AND(S58=DATA!$D$40),DATA!$D$42,IF(AND(S58=DATA!$C$40),DATA!$C$42))</f>
        <v>0</v>
      </c>
      <c r="AH58" s="74" t="b">
        <f>IF(AND(T58=DATA!$D$40),DATA!$D$43,IF(AND(T58=DATA!$C$40),DATA!$C$43))</f>
        <v>0</v>
      </c>
      <c r="AI58" s="75" t="b">
        <f>IF(AND(U58=DATA!$D$40),DATA!$D$44,IF(AND(U58=DATA!$C$40),DATA!$C$44))</f>
        <v>0</v>
      </c>
      <c r="AJ58" s="76">
        <f ca="1">IF(AND(DATEDIF(V58,TODAY(),"D")&lt;365*3),DATA!$D$46,IF(AND(365*3&lt;=DATEDIF(V58,TODAY(),"D"), DATEDIF(V58,TODAY(),"D")&lt;365*5),DATA!$D$47,IF(AND(365*5&lt;=DATEDIF(V58,TODAY(),"D"), DATEDIF(V58,TODAY(),"D")&lt;365*10),DATA!$D$48,IF(AND(365*10&lt;DATEDIF(V58,TODAY(),"D")),DATA!$D$49))))</f>
        <v>0</v>
      </c>
      <c r="AK58" s="76">
        <f>_xlfn.IFNA(VLOOKUP(X58,DATA!$F$40:$G$85,2,0),10)</f>
        <v>10</v>
      </c>
      <c r="AL58" s="77">
        <f t="shared" ca="1" si="0"/>
        <v>10</v>
      </c>
      <c r="AM58" s="78" t="str">
        <f ca="1">IF(AND(AL58&gt;=DATA!$C$55),"A",IF(AND(DATA!$C$55&gt;AL58,AL58&gt;=DATA!$C$56),"B",IF(AND(DATA!$C$56&gt;AL58,AL58&gt;=DATA!$C$57),"C",IF(AND(AL58&lt;DATA!$C$57),"D"))))</f>
        <v>D</v>
      </c>
    </row>
    <row r="59" spans="1:39" x14ac:dyDescent="0.15">
      <c r="A59" s="20" t="s">
        <v>564</v>
      </c>
      <c r="B59" s="4" t="s">
        <v>264</v>
      </c>
      <c r="C59" s="18" t="s">
        <v>268</v>
      </c>
      <c r="D59" s="18" t="s">
        <v>282</v>
      </c>
      <c r="E59" s="5">
        <v>90</v>
      </c>
      <c r="F59" s="20" t="s">
        <v>313</v>
      </c>
      <c r="G59" s="20" t="s">
        <v>522</v>
      </c>
      <c r="H59" s="20" t="s">
        <v>301</v>
      </c>
      <c r="I59" s="18" t="str">
        <f>""</f>
        <v/>
      </c>
      <c r="J59" s="18" t="str">
        <f>""</f>
        <v/>
      </c>
      <c r="K59" s="20"/>
      <c r="L59" s="20"/>
      <c r="M59" s="20" t="s">
        <v>315</v>
      </c>
      <c r="N59" s="18" t="s">
        <v>295</v>
      </c>
      <c r="O59" s="18" t="str">
        <f>""</f>
        <v/>
      </c>
      <c r="P59" s="18"/>
      <c r="Q59" s="6" t="s">
        <v>27</v>
      </c>
      <c r="R59" s="6"/>
      <c r="S59" s="6"/>
      <c r="T59" s="6"/>
      <c r="U59" s="11"/>
      <c r="V59" s="82"/>
      <c r="W59" s="12" t="s">
        <v>772</v>
      </c>
      <c r="X59" s="12"/>
      <c r="Y59" s="62"/>
      <c r="Z59" s="6" t="s">
        <v>20</v>
      </c>
      <c r="AA59" s="28">
        <v>150</v>
      </c>
      <c r="AB59" s="24"/>
      <c r="AC59" s="24"/>
      <c r="AF59" s="74" t="b">
        <f>IF(AND(R59=DATA!$D$40),DATA!$D$41,IF(AND(R59=DATA!$C$40),DATA!$C$41))</f>
        <v>0</v>
      </c>
      <c r="AG59" s="74" t="b">
        <f>IF(AND(S59=DATA!$D$40),DATA!$D$42,IF(AND(S59=DATA!$C$40),DATA!$C$42))</f>
        <v>0</v>
      </c>
      <c r="AH59" s="74" t="b">
        <f>IF(AND(T59=DATA!$D$40),DATA!$D$43,IF(AND(T59=DATA!$C$40),DATA!$C$43))</f>
        <v>0</v>
      </c>
      <c r="AI59" s="75" t="b">
        <f>IF(AND(U59=DATA!$D$40),DATA!$D$44,IF(AND(U59=DATA!$C$40),DATA!$C$44))</f>
        <v>0</v>
      </c>
      <c r="AJ59" s="76">
        <f ca="1">IF(AND(DATEDIF(V59,TODAY(),"D")&lt;365*3),DATA!$D$46,IF(AND(365*3&lt;=DATEDIF(V59,TODAY(),"D"), DATEDIF(V59,TODAY(),"D")&lt;365*5),DATA!$D$47,IF(AND(365*5&lt;=DATEDIF(V59,TODAY(),"D"), DATEDIF(V59,TODAY(),"D")&lt;365*10),DATA!$D$48,IF(AND(365*10&lt;DATEDIF(V59,TODAY(),"D")),DATA!$D$49))))</f>
        <v>0</v>
      </c>
      <c r="AK59" s="76">
        <f>_xlfn.IFNA(VLOOKUP(X59,DATA!$F$40:$G$85,2,0),10)</f>
        <v>10</v>
      </c>
      <c r="AL59" s="77">
        <f t="shared" ca="1" si="0"/>
        <v>10</v>
      </c>
      <c r="AM59" s="78" t="str">
        <f ca="1">IF(AND(AL59&gt;=DATA!$C$55),"A",IF(AND(DATA!$C$55&gt;AL59,AL59&gt;=DATA!$C$56),"B",IF(AND(DATA!$C$56&gt;AL59,AL59&gt;=DATA!$C$57),"C",IF(AND(AL59&lt;DATA!$C$57),"D"))))</f>
        <v>D</v>
      </c>
    </row>
    <row r="60" spans="1:39" x14ac:dyDescent="0.15">
      <c r="A60" s="20" t="s">
        <v>564</v>
      </c>
      <c r="B60" s="4" t="s">
        <v>264</v>
      </c>
      <c r="C60" s="18" t="s">
        <v>268</v>
      </c>
      <c r="D60" s="18" t="s">
        <v>282</v>
      </c>
      <c r="E60" s="5">
        <v>90</v>
      </c>
      <c r="F60" s="20" t="s">
        <v>317</v>
      </c>
      <c r="G60" s="20" t="s">
        <v>522</v>
      </c>
      <c r="H60" s="20" t="s">
        <v>303</v>
      </c>
      <c r="I60" s="18" t="str">
        <f>""</f>
        <v/>
      </c>
      <c r="J60" s="18" t="str">
        <f>""</f>
        <v/>
      </c>
      <c r="K60" s="20"/>
      <c r="L60" s="20"/>
      <c r="M60" s="20" t="s">
        <v>298</v>
      </c>
      <c r="N60" s="18" t="s">
        <v>299</v>
      </c>
      <c r="O60" s="18" t="str">
        <f>""</f>
        <v/>
      </c>
      <c r="P60" s="18"/>
      <c r="Q60" s="6" t="s">
        <v>27</v>
      </c>
      <c r="R60" s="6"/>
      <c r="S60" s="6"/>
      <c r="T60" s="6"/>
      <c r="U60" s="11"/>
      <c r="V60" s="82"/>
      <c r="W60" s="12" t="s">
        <v>772</v>
      </c>
      <c r="X60" s="12"/>
      <c r="Y60" s="62"/>
      <c r="Z60" s="6" t="s">
        <v>20</v>
      </c>
      <c r="AA60" s="28">
        <v>8</v>
      </c>
      <c r="AB60" s="24"/>
      <c r="AC60" s="24"/>
      <c r="AF60" s="74" t="b">
        <f>IF(AND(R60=DATA!$D$40),DATA!$D$41,IF(AND(R60=DATA!$C$40),DATA!$C$41))</f>
        <v>0</v>
      </c>
      <c r="AG60" s="74" t="b">
        <f>IF(AND(S60=DATA!$D$40),DATA!$D$42,IF(AND(S60=DATA!$C$40),DATA!$C$42))</f>
        <v>0</v>
      </c>
      <c r="AH60" s="74" t="b">
        <f>IF(AND(T60=DATA!$D$40),DATA!$D$43,IF(AND(T60=DATA!$C$40),DATA!$C$43))</f>
        <v>0</v>
      </c>
      <c r="AI60" s="75" t="b">
        <f>IF(AND(U60=DATA!$D$40),DATA!$D$44,IF(AND(U60=DATA!$C$40),DATA!$C$44))</f>
        <v>0</v>
      </c>
      <c r="AJ60" s="76">
        <f ca="1">IF(AND(DATEDIF(V60,TODAY(),"D")&lt;365*3),DATA!$D$46,IF(AND(365*3&lt;=DATEDIF(V60,TODAY(),"D"), DATEDIF(V60,TODAY(),"D")&lt;365*5),DATA!$D$47,IF(AND(365*5&lt;=DATEDIF(V60,TODAY(),"D"), DATEDIF(V60,TODAY(),"D")&lt;365*10),DATA!$D$48,IF(AND(365*10&lt;DATEDIF(V60,TODAY(),"D")),DATA!$D$49))))</f>
        <v>0</v>
      </c>
      <c r="AK60" s="76">
        <f>_xlfn.IFNA(VLOOKUP(X60,DATA!$F$40:$G$85,2,0),10)</f>
        <v>10</v>
      </c>
      <c r="AL60" s="77">
        <f t="shared" ca="1" si="0"/>
        <v>10</v>
      </c>
      <c r="AM60" s="78" t="str">
        <f ca="1">IF(AND(AL60&gt;=DATA!$C$55),"A",IF(AND(DATA!$C$55&gt;AL60,AL60&gt;=DATA!$C$56),"B",IF(AND(DATA!$C$56&gt;AL60,AL60&gt;=DATA!$C$57),"C",IF(AND(AL60&lt;DATA!$C$57),"D"))))</f>
        <v>D</v>
      </c>
    </row>
    <row r="61" spans="1:39" x14ac:dyDescent="0.15">
      <c r="A61" s="20" t="s">
        <v>565</v>
      </c>
      <c r="B61" s="4" t="s">
        <v>264</v>
      </c>
      <c r="C61" s="18" t="s">
        <v>268</v>
      </c>
      <c r="D61" s="18" t="s">
        <v>282</v>
      </c>
      <c r="E61" s="5">
        <v>90</v>
      </c>
      <c r="F61" s="20" t="s">
        <v>317</v>
      </c>
      <c r="G61" s="20" t="s">
        <v>522</v>
      </c>
      <c r="H61" s="20" t="s">
        <v>297</v>
      </c>
      <c r="I61" s="18" t="str">
        <f>""</f>
        <v/>
      </c>
      <c r="J61" s="18" t="str">
        <f>""</f>
        <v/>
      </c>
      <c r="K61" s="20"/>
      <c r="L61" s="20"/>
      <c r="M61" s="20" t="s">
        <v>298</v>
      </c>
      <c r="N61" s="18" t="s">
        <v>299</v>
      </c>
      <c r="O61" s="18" t="str">
        <f>""</f>
        <v/>
      </c>
      <c r="P61" s="18"/>
      <c r="Q61" s="6" t="s">
        <v>27</v>
      </c>
      <c r="R61" s="6"/>
      <c r="S61" s="6"/>
      <c r="T61" s="6"/>
      <c r="U61" s="11"/>
      <c r="V61" s="82"/>
      <c r="W61" s="12" t="s">
        <v>772</v>
      </c>
      <c r="X61" s="12"/>
      <c r="Y61" s="62"/>
      <c r="Z61" s="6" t="s">
        <v>20</v>
      </c>
      <c r="AA61" s="28">
        <v>1</v>
      </c>
      <c r="AB61" s="24"/>
      <c r="AC61" s="24"/>
      <c r="AF61" s="74" t="b">
        <f>IF(AND(R61=DATA!$D$40),DATA!$D$41,IF(AND(R61=DATA!$C$40),DATA!$C$41))</f>
        <v>0</v>
      </c>
      <c r="AG61" s="74" t="b">
        <f>IF(AND(S61=DATA!$D$40),DATA!$D$42,IF(AND(S61=DATA!$C$40),DATA!$C$42))</f>
        <v>0</v>
      </c>
      <c r="AH61" s="74" t="b">
        <f>IF(AND(T61=DATA!$D$40),DATA!$D$43,IF(AND(T61=DATA!$C$40),DATA!$C$43))</f>
        <v>0</v>
      </c>
      <c r="AI61" s="75" t="b">
        <f>IF(AND(U61=DATA!$D$40),DATA!$D$44,IF(AND(U61=DATA!$C$40),DATA!$C$44))</f>
        <v>0</v>
      </c>
      <c r="AJ61" s="76">
        <f ca="1">IF(AND(DATEDIF(V61,TODAY(),"D")&lt;365*3),DATA!$D$46,IF(AND(365*3&lt;=DATEDIF(V61,TODAY(),"D"), DATEDIF(V61,TODAY(),"D")&lt;365*5),DATA!$D$47,IF(AND(365*5&lt;=DATEDIF(V61,TODAY(),"D"), DATEDIF(V61,TODAY(),"D")&lt;365*10),DATA!$D$48,IF(AND(365*10&lt;DATEDIF(V61,TODAY(),"D")),DATA!$D$49))))</f>
        <v>0</v>
      </c>
      <c r="AK61" s="76">
        <f>_xlfn.IFNA(VLOOKUP(X61,DATA!$F$40:$G$85,2,0),10)</f>
        <v>10</v>
      </c>
      <c r="AL61" s="77">
        <f t="shared" ca="1" si="0"/>
        <v>10</v>
      </c>
      <c r="AM61" s="78" t="str">
        <f ca="1">IF(AND(AL61&gt;=DATA!$C$55),"A",IF(AND(DATA!$C$55&gt;AL61,AL61&gt;=DATA!$C$56),"B",IF(AND(DATA!$C$56&gt;AL61,AL61&gt;=DATA!$C$57),"C",IF(AND(AL61&lt;DATA!$C$57),"D"))))</f>
        <v>D</v>
      </c>
    </row>
    <row r="62" spans="1:39" x14ac:dyDescent="0.15">
      <c r="A62" s="20" t="s">
        <v>564</v>
      </c>
      <c r="B62" s="4" t="s">
        <v>264</v>
      </c>
      <c r="C62" s="18" t="s">
        <v>268</v>
      </c>
      <c r="D62" s="18" t="s">
        <v>282</v>
      </c>
      <c r="E62" s="5">
        <v>90</v>
      </c>
      <c r="F62" s="20" t="s">
        <v>293</v>
      </c>
      <c r="G62" s="20" t="s">
        <v>522</v>
      </c>
      <c r="H62" s="20" t="s">
        <v>294</v>
      </c>
      <c r="I62" s="18" t="str">
        <f>""</f>
        <v/>
      </c>
      <c r="J62" s="18" t="str">
        <f>""</f>
        <v/>
      </c>
      <c r="K62" s="20"/>
      <c r="L62" s="20"/>
      <c r="M62" s="20" t="s">
        <v>298</v>
      </c>
      <c r="N62" s="18" t="s">
        <v>295</v>
      </c>
      <c r="O62" s="18" t="str">
        <f>""</f>
        <v/>
      </c>
      <c r="P62" s="18"/>
      <c r="Q62" s="6" t="s">
        <v>27</v>
      </c>
      <c r="R62" s="6"/>
      <c r="S62" s="6"/>
      <c r="T62" s="6"/>
      <c r="U62" s="11"/>
      <c r="V62" s="82"/>
      <c r="W62" s="12" t="s">
        <v>772</v>
      </c>
      <c r="X62" s="12"/>
      <c r="Y62" s="62"/>
      <c r="Z62" s="6" t="s">
        <v>20</v>
      </c>
      <c r="AA62" s="28">
        <v>28</v>
      </c>
      <c r="AB62" s="24"/>
      <c r="AC62" s="24"/>
      <c r="AF62" s="74" t="b">
        <f>IF(AND(R62=DATA!$D$40),DATA!$D$41,IF(AND(R62=DATA!$C$40),DATA!$C$41))</f>
        <v>0</v>
      </c>
      <c r="AG62" s="74" t="b">
        <f>IF(AND(S62=DATA!$D$40),DATA!$D$42,IF(AND(S62=DATA!$C$40),DATA!$C$42))</f>
        <v>0</v>
      </c>
      <c r="AH62" s="74" t="b">
        <f>IF(AND(T62=DATA!$D$40),DATA!$D$43,IF(AND(T62=DATA!$C$40),DATA!$C$43))</f>
        <v>0</v>
      </c>
      <c r="AI62" s="75" t="b">
        <f>IF(AND(U62=DATA!$D$40),DATA!$D$44,IF(AND(U62=DATA!$C$40),DATA!$C$44))</f>
        <v>0</v>
      </c>
      <c r="AJ62" s="76">
        <f ca="1">IF(AND(DATEDIF(V62,TODAY(),"D")&lt;365*3),DATA!$D$46,IF(AND(365*3&lt;=DATEDIF(V62,TODAY(),"D"), DATEDIF(V62,TODAY(),"D")&lt;365*5),DATA!$D$47,IF(AND(365*5&lt;=DATEDIF(V62,TODAY(),"D"), DATEDIF(V62,TODAY(),"D")&lt;365*10),DATA!$D$48,IF(AND(365*10&lt;DATEDIF(V62,TODAY(),"D")),DATA!$D$49))))</f>
        <v>0</v>
      </c>
      <c r="AK62" s="76">
        <f>_xlfn.IFNA(VLOOKUP(X62,DATA!$F$40:$G$85,2,0),10)</f>
        <v>10</v>
      </c>
      <c r="AL62" s="77">
        <f t="shared" ca="1" si="0"/>
        <v>10</v>
      </c>
      <c r="AM62" s="78" t="str">
        <f ca="1">IF(AND(AL62&gt;=DATA!$C$55),"A",IF(AND(DATA!$C$55&gt;AL62,AL62&gt;=DATA!$C$56),"B",IF(AND(DATA!$C$56&gt;AL62,AL62&gt;=DATA!$C$57),"C",IF(AND(AL62&lt;DATA!$C$57),"D"))))</f>
        <v>D</v>
      </c>
    </row>
    <row r="63" spans="1:39" x14ac:dyDescent="0.15">
      <c r="A63" s="20" t="s">
        <v>564</v>
      </c>
      <c r="B63" s="4" t="s">
        <v>264</v>
      </c>
      <c r="C63" s="18" t="s">
        <v>268</v>
      </c>
      <c r="D63" s="18" t="s">
        <v>282</v>
      </c>
      <c r="E63" s="5">
        <v>90</v>
      </c>
      <c r="F63" s="20" t="s">
        <v>293</v>
      </c>
      <c r="G63" s="20" t="s">
        <v>522</v>
      </c>
      <c r="H63" s="20" t="s">
        <v>303</v>
      </c>
      <c r="I63" s="18" t="str">
        <f>""</f>
        <v/>
      </c>
      <c r="J63" s="18" t="str">
        <f>""</f>
        <v/>
      </c>
      <c r="K63" s="20"/>
      <c r="L63" s="20"/>
      <c r="M63" s="20" t="s">
        <v>298</v>
      </c>
      <c r="N63" s="18" t="s">
        <v>299</v>
      </c>
      <c r="O63" s="18" t="str">
        <f>""</f>
        <v/>
      </c>
      <c r="P63" s="18"/>
      <c r="Q63" s="6" t="s">
        <v>27</v>
      </c>
      <c r="R63" s="6"/>
      <c r="S63" s="6"/>
      <c r="T63" s="6"/>
      <c r="U63" s="11"/>
      <c r="V63" s="82"/>
      <c r="W63" s="12" t="s">
        <v>772</v>
      </c>
      <c r="X63" s="12"/>
      <c r="Y63" s="62"/>
      <c r="Z63" s="6" t="s">
        <v>20</v>
      </c>
      <c r="AA63" s="28">
        <v>22</v>
      </c>
      <c r="AB63" s="24"/>
      <c r="AC63" s="24"/>
      <c r="AF63" s="74" t="b">
        <f>IF(AND(R63=DATA!$D$40),DATA!$D$41,IF(AND(R63=DATA!$C$40),DATA!$C$41))</f>
        <v>0</v>
      </c>
      <c r="AG63" s="74" t="b">
        <f>IF(AND(S63=DATA!$D$40),DATA!$D$42,IF(AND(S63=DATA!$C$40),DATA!$C$42))</f>
        <v>0</v>
      </c>
      <c r="AH63" s="74" t="b">
        <f>IF(AND(T63=DATA!$D$40),DATA!$D$43,IF(AND(T63=DATA!$C$40),DATA!$C$43))</f>
        <v>0</v>
      </c>
      <c r="AI63" s="75" t="b">
        <f>IF(AND(U63=DATA!$D$40),DATA!$D$44,IF(AND(U63=DATA!$C$40),DATA!$C$44))</f>
        <v>0</v>
      </c>
      <c r="AJ63" s="76">
        <f ca="1">IF(AND(DATEDIF(V63,TODAY(),"D")&lt;365*3),DATA!$D$46,IF(AND(365*3&lt;=DATEDIF(V63,TODAY(),"D"), DATEDIF(V63,TODAY(),"D")&lt;365*5),DATA!$D$47,IF(AND(365*5&lt;=DATEDIF(V63,TODAY(),"D"), DATEDIF(V63,TODAY(),"D")&lt;365*10),DATA!$D$48,IF(AND(365*10&lt;DATEDIF(V63,TODAY(),"D")),DATA!$D$49))))</f>
        <v>0</v>
      </c>
      <c r="AK63" s="76">
        <f>_xlfn.IFNA(VLOOKUP(X63,DATA!$F$40:$G$85,2,0),10)</f>
        <v>10</v>
      </c>
      <c r="AL63" s="77">
        <f t="shared" ca="1" si="0"/>
        <v>10</v>
      </c>
      <c r="AM63" s="78" t="str">
        <f ca="1">IF(AND(AL63&gt;=DATA!$C$55),"A",IF(AND(DATA!$C$55&gt;AL63,AL63&gt;=DATA!$C$56),"B",IF(AND(DATA!$C$56&gt;AL63,AL63&gt;=DATA!$C$57),"C",IF(AND(AL63&lt;DATA!$C$57),"D"))))</f>
        <v>D</v>
      </c>
    </row>
    <row r="64" spans="1:39" x14ac:dyDescent="0.15">
      <c r="A64" s="20" t="s">
        <v>564</v>
      </c>
      <c r="B64" s="4" t="s">
        <v>264</v>
      </c>
      <c r="C64" s="18" t="s">
        <v>268</v>
      </c>
      <c r="D64" s="18" t="s">
        <v>282</v>
      </c>
      <c r="E64" s="5">
        <v>90</v>
      </c>
      <c r="F64" s="20" t="s">
        <v>293</v>
      </c>
      <c r="G64" s="20" t="s">
        <v>522</v>
      </c>
      <c r="H64" s="20" t="s">
        <v>303</v>
      </c>
      <c r="I64" s="18" t="str">
        <f>""</f>
        <v/>
      </c>
      <c r="J64" s="18" t="str">
        <f>""</f>
        <v/>
      </c>
      <c r="K64" s="20"/>
      <c r="L64" s="20"/>
      <c r="M64" s="20" t="s">
        <v>298</v>
      </c>
      <c r="N64" s="18" t="s">
        <v>295</v>
      </c>
      <c r="O64" s="18" t="str">
        <f>""</f>
        <v/>
      </c>
      <c r="P64" s="18"/>
      <c r="Q64" s="6" t="s">
        <v>27</v>
      </c>
      <c r="R64" s="6"/>
      <c r="S64" s="6"/>
      <c r="T64" s="6"/>
      <c r="U64" s="11"/>
      <c r="V64" s="82"/>
      <c r="W64" s="12" t="s">
        <v>772</v>
      </c>
      <c r="X64" s="12"/>
      <c r="Y64" s="62"/>
      <c r="Z64" s="6" t="s">
        <v>20</v>
      </c>
      <c r="AA64" s="28">
        <v>16</v>
      </c>
      <c r="AB64" s="24"/>
      <c r="AC64" s="24"/>
      <c r="AF64" s="74" t="b">
        <f>IF(AND(R64=DATA!$D$40),DATA!$D$41,IF(AND(R64=DATA!$C$40),DATA!$C$41))</f>
        <v>0</v>
      </c>
      <c r="AG64" s="74" t="b">
        <f>IF(AND(S64=DATA!$D$40),DATA!$D$42,IF(AND(S64=DATA!$C$40),DATA!$C$42))</f>
        <v>0</v>
      </c>
      <c r="AH64" s="74" t="b">
        <f>IF(AND(T64=DATA!$D$40),DATA!$D$43,IF(AND(T64=DATA!$C$40),DATA!$C$43))</f>
        <v>0</v>
      </c>
      <c r="AI64" s="75" t="b">
        <f>IF(AND(U64=DATA!$D$40),DATA!$D$44,IF(AND(U64=DATA!$C$40),DATA!$C$44))</f>
        <v>0</v>
      </c>
      <c r="AJ64" s="76">
        <f ca="1">IF(AND(DATEDIF(V64,TODAY(),"D")&lt;365*3),DATA!$D$46,IF(AND(365*3&lt;=DATEDIF(V64,TODAY(),"D"), DATEDIF(V64,TODAY(),"D")&lt;365*5),DATA!$D$47,IF(AND(365*5&lt;=DATEDIF(V64,TODAY(),"D"), DATEDIF(V64,TODAY(),"D")&lt;365*10),DATA!$D$48,IF(AND(365*10&lt;DATEDIF(V64,TODAY(),"D")),DATA!$D$49))))</f>
        <v>0</v>
      </c>
      <c r="AK64" s="76">
        <f>_xlfn.IFNA(VLOOKUP(X64,DATA!$F$40:$G$85,2,0),10)</f>
        <v>10</v>
      </c>
      <c r="AL64" s="77">
        <f t="shared" ca="1" si="0"/>
        <v>10</v>
      </c>
      <c r="AM64" s="78" t="str">
        <f ca="1">IF(AND(AL64&gt;=DATA!$C$55),"A",IF(AND(DATA!$C$55&gt;AL64,AL64&gt;=DATA!$C$56),"B",IF(AND(DATA!$C$56&gt;AL64,AL64&gt;=DATA!$C$57),"C",IF(AND(AL64&lt;DATA!$C$57),"D"))))</f>
        <v>D</v>
      </c>
    </row>
    <row r="65" spans="1:39" x14ac:dyDescent="0.15">
      <c r="A65" s="20" t="s">
        <v>564</v>
      </c>
      <c r="B65" s="4" t="s">
        <v>264</v>
      </c>
      <c r="C65" s="18" t="s">
        <v>268</v>
      </c>
      <c r="D65" s="18" t="s">
        <v>282</v>
      </c>
      <c r="E65" s="5">
        <v>90</v>
      </c>
      <c r="F65" s="20" t="s">
        <v>293</v>
      </c>
      <c r="G65" s="20" t="s">
        <v>522</v>
      </c>
      <c r="H65" s="20" t="s">
        <v>318</v>
      </c>
      <c r="I65" s="18" t="str">
        <f>""</f>
        <v/>
      </c>
      <c r="J65" s="18" t="str">
        <f>""</f>
        <v/>
      </c>
      <c r="K65" s="20"/>
      <c r="L65" s="20"/>
      <c r="M65" s="20" t="s">
        <v>298</v>
      </c>
      <c r="N65" s="18" t="s">
        <v>295</v>
      </c>
      <c r="O65" s="18" t="str">
        <f>""</f>
        <v/>
      </c>
      <c r="P65" s="18"/>
      <c r="Q65" s="6" t="s">
        <v>27</v>
      </c>
      <c r="R65" s="6"/>
      <c r="S65" s="6"/>
      <c r="T65" s="6"/>
      <c r="U65" s="11"/>
      <c r="V65" s="82"/>
      <c r="W65" s="12" t="s">
        <v>772</v>
      </c>
      <c r="X65" s="12"/>
      <c r="Y65" s="62"/>
      <c r="Z65" s="6" t="s">
        <v>20</v>
      </c>
      <c r="AA65" s="28">
        <v>4</v>
      </c>
      <c r="AB65" s="24"/>
      <c r="AC65" s="24"/>
      <c r="AF65" s="74" t="b">
        <f>IF(AND(R65=DATA!$D$40),DATA!$D$41,IF(AND(R65=DATA!$C$40),DATA!$C$41))</f>
        <v>0</v>
      </c>
      <c r="AG65" s="74" t="b">
        <f>IF(AND(S65=DATA!$D$40),DATA!$D$42,IF(AND(S65=DATA!$C$40),DATA!$C$42))</f>
        <v>0</v>
      </c>
      <c r="AH65" s="74" t="b">
        <f>IF(AND(T65=DATA!$D$40),DATA!$D$43,IF(AND(T65=DATA!$C$40),DATA!$C$43))</f>
        <v>0</v>
      </c>
      <c r="AI65" s="75" t="b">
        <f>IF(AND(U65=DATA!$D$40),DATA!$D$44,IF(AND(U65=DATA!$C$40),DATA!$C$44))</f>
        <v>0</v>
      </c>
      <c r="AJ65" s="76">
        <f ca="1">IF(AND(DATEDIF(V65,TODAY(),"D")&lt;365*3),DATA!$D$46,IF(AND(365*3&lt;=DATEDIF(V65,TODAY(),"D"), DATEDIF(V65,TODAY(),"D")&lt;365*5),DATA!$D$47,IF(AND(365*5&lt;=DATEDIF(V65,TODAY(),"D"), DATEDIF(V65,TODAY(),"D")&lt;365*10),DATA!$D$48,IF(AND(365*10&lt;DATEDIF(V65,TODAY(),"D")),DATA!$D$49))))</f>
        <v>0</v>
      </c>
      <c r="AK65" s="76">
        <f>_xlfn.IFNA(VLOOKUP(X65,DATA!$F$40:$G$85,2,0),10)</f>
        <v>10</v>
      </c>
      <c r="AL65" s="77">
        <f t="shared" ca="1" si="0"/>
        <v>10</v>
      </c>
      <c r="AM65" s="78" t="str">
        <f ca="1">IF(AND(AL65&gt;=DATA!$C$55),"A",IF(AND(DATA!$C$55&gt;AL65,AL65&gt;=DATA!$C$56),"B",IF(AND(DATA!$C$56&gt;AL65,AL65&gt;=DATA!$C$57),"C",IF(AND(AL65&lt;DATA!$C$57),"D"))))</f>
        <v>D</v>
      </c>
    </row>
    <row r="66" spans="1:39" x14ac:dyDescent="0.15">
      <c r="A66" s="20" t="s">
        <v>564</v>
      </c>
      <c r="B66" s="4" t="s">
        <v>264</v>
      </c>
      <c r="C66" s="18" t="s">
        <v>268</v>
      </c>
      <c r="D66" s="18" t="s">
        <v>282</v>
      </c>
      <c r="E66" s="5">
        <v>90</v>
      </c>
      <c r="F66" s="20" t="s">
        <v>293</v>
      </c>
      <c r="G66" s="20" t="s">
        <v>522</v>
      </c>
      <c r="H66" s="20" t="s">
        <v>290</v>
      </c>
      <c r="I66" s="18" t="str">
        <f>""</f>
        <v/>
      </c>
      <c r="J66" s="18" t="str">
        <f>""</f>
        <v/>
      </c>
      <c r="K66" s="20"/>
      <c r="L66" s="20"/>
      <c r="M66" s="20" t="s">
        <v>298</v>
      </c>
      <c r="N66" s="18" t="s">
        <v>295</v>
      </c>
      <c r="O66" s="18" t="str">
        <f>""</f>
        <v/>
      </c>
      <c r="P66" s="18"/>
      <c r="Q66" s="6" t="s">
        <v>27</v>
      </c>
      <c r="R66" s="6"/>
      <c r="S66" s="6"/>
      <c r="T66" s="6"/>
      <c r="U66" s="11"/>
      <c r="V66" s="82"/>
      <c r="W66" s="12" t="s">
        <v>772</v>
      </c>
      <c r="X66" s="12"/>
      <c r="Y66" s="62"/>
      <c r="Z66" s="6" t="s">
        <v>20</v>
      </c>
      <c r="AA66" s="28">
        <v>4</v>
      </c>
      <c r="AB66" s="24"/>
      <c r="AC66" s="24"/>
      <c r="AF66" s="74" t="b">
        <f>IF(AND(R66=DATA!$D$40),DATA!$D$41,IF(AND(R66=DATA!$C$40),DATA!$C$41))</f>
        <v>0</v>
      </c>
      <c r="AG66" s="74" t="b">
        <f>IF(AND(S66=DATA!$D$40),DATA!$D$42,IF(AND(S66=DATA!$C$40),DATA!$C$42))</f>
        <v>0</v>
      </c>
      <c r="AH66" s="74" t="b">
        <f>IF(AND(T66=DATA!$D$40),DATA!$D$43,IF(AND(T66=DATA!$C$40),DATA!$C$43))</f>
        <v>0</v>
      </c>
      <c r="AI66" s="75" t="b">
        <f>IF(AND(U66=DATA!$D$40),DATA!$D$44,IF(AND(U66=DATA!$C$40),DATA!$C$44))</f>
        <v>0</v>
      </c>
      <c r="AJ66" s="76">
        <f ca="1">IF(AND(DATEDIF(V66,TODAY(),"D")&lt;365*3),DATA!$D$46,IF(AND(365*3&lt;=DATEDIF(V66,TODAY(),"D"), DATEDIF(V66,TODAY(),"D")&lt;365*5),DATA!$D$47,IF(AND(365*5&lt;=DATEDIF(V66,TODAY(),"D"), DATEDIF(V66,TODAY(),"D")&lt;365*10),DATA!$D$48,IF(AND(365*10&lt;DATEDIF(V66,TODAY(),"D")),DATA!$D$49))))</f>
        <v>0</v>
      </c>
      <c r="AK66" s="76">
        <f>_xlfn.IFNA(VLOOKUP(X66,DATA!$F$40:$G$85,2,0),10)</f>
        <v>10</v>
      </c>
      <c r="AL66" s="77">
        <f t="shared" ca="1" si="0"/>
        <v>10</v>
      </c>
      <c r="AM66" s="78" t="str">
        <f ca="1">IF(AND(AL66&gt;=DATA!$C$55),"A",IF(AND(DATA!$C$55&gt;AL66,AL66&gt;=DATA!$C$56),"B",IF(AND(DATA!$C$56&gt;AL66,AL66&gt;=DATA!$C$57),"C",IF(AND(AL66&lt;DATA!$C$57),"D"))))</f>
        <v>D</v>
      </c>
    </row>
    <row r="67" spans="1:39" x14ac:dyDescent="0.15">
      <c r="A67" s="20" t="s">
        <v>565</v>
      </c>
      <c r="B67" s="4" t="s">
        <v>264</v>
      </c>
      <c r="C67" s="18" t="s">
        <v>268</v>
      </c>
      <c r="D67" s="18" t="s">
        <v>282</v>
      </c>
      <c r="E67" s="5">
        <v>90</v>
      </c>
      <c r="F67" s="20" t="s">
        <v>293</v>
      </c>
      <c r="G67" s="20" t="s">
        <v>522</v>
      </c>
      <c r="H67" s="20" t="s">
        <v>316</v>
      </c>
      <c r="I67" s="18" t="str">
        <f>""</f>
        <v/>
      </c>
      <c r="J67" s="18" t="str">
        <f>""</f>
        <v/>
      </c>
      <c r="K67" s="20"/>
      <c r="L67" s="20"/>
      <c r="M67" s="20" t="s">
        <v>298</v>
      </c>
      <c r="N67" s="18" t="s">
        <v>295</v>
      </c>
      <c r="O67" s="18" t="str">
        <f>""</f>
        <v/>
      </c>
      <c r="P67" s="18"/>
      <c r="Q67" s="6" t="s">
        <v>27</v>
      </c>
      <c r="R67" s="6"/>
      <c r="S67" s="6"/>
      <c r="T67" s="6"/>
      <c r="U67" s="11"/>
      <c r="V67" s="82"/>
      <c r="W67" s="12" t="s">
        <v>772</v>
      </c>
      <c r="X67" s="12"/>
      <c r="Y67" s="62"/>
      <c r="Z67" s="6" t="s">
        <v>20</v>
      </c>
      <c r="AA67" s="28">
        <v>8</v>
      </c>
      <c r="AB67" s="24"/>
      <c r="AC67" s="24"/>
      <c r="AF67" s="74" t="b">
        <f>IF(AND(R67=DATA!$D$40),DATA!$D$41,IF(AND(R67=DATA!$C$40),DATA!$C$41))</f>
        <v>0</v>
      </c>
      <c r="AG67" s="74" t="b">
        <f>IF(AND(S67=DATA!$D$40),DATA!$D$42,IF(AND(S67=DATA!$C$40),DATA!$C$42))</f>
        <v>0</v>
      </c>
      <c r="AH67" s="74" t="b">
        <f>IF(AND(T67=DATA!$D$40),DATA!$D$43,IF(AND(T67=DATA!$C$40),DATA!$C$43))</f>
        <v>0</v>
      </c>
      <c r="AI67" s="75" t="b">
        <f>IF(AND(U67=DATA!$D$40),DATA!$D$44,IF(AND(U67=DATA!$C$40),DATA!$C$44))</f>
        <v>0</v>
      </c>
      <c r="AJ67" s="76">
        <f ca="1">IF(AND(DATEDIF(V67,TODAY(),"D")&lt;365*3),DATA!$D$46,IF(AND(365*3&lt;=DATEDIF(V67,TODAY(),"D"), DATEDIF(V67,TODAY(),"D")&lt;365*5),DATA!$D$47,IF(AND(365*5&lt;=DATEDIF(V67,TODAY(),"D"), DATEDIF(V67,TODAY(),"D")&lt;365*10),DATA!$D$48,IF(AND(365*10&lt;DATEDIF(V67,TODAY(),"D")),DATA!$D$49))))</f>
        <v>0</v>
      </c>
      <c r="AK67" s="76">
        <f>_xlfn.IFNA(VLOOKUP(X67,DATA!$F$40:$G$85,2,0),10)</f>
        <v>10</v>
      </c>
      <c r="AL67" s="77">
        <f t="shared" ca="1" si="0"/>
        <v>10</v>
      </c>
      <c r="AM67" s="78" t="str">
        <f ca="1">IF(AND(AL67&gt;=DATA!$C$55),"A",IF(AND(DATA!$C$55&gt;AL67,AL67&gt;=DATA!$C$56),"B",IF(AND(DATA!$C$56&gt;AL67,AL67&gt;=DATA!$C$57),"C",IF(AND(AL67&lt;DATA!$C$57),"D"))))</f>
        <v>D</v>
      </c>
    </row>
    <row r="68" spans="1:39" x14ac:dyDescent="0.15">
      <c r="A68" s="20" t="s">
        <v>564</v>
      </c>
      <c r="B68" s="4" t="s">
        <v>264</v>
      </c>
      <c r="C68" s="18" t="s">
        <v>268</v>
      </c>
      <c r="D68" s="18" t="s">
        <v>282</v>
      </c>
      <c r="E68" s="5">
        <v>90</v>
      </c>
      <c r="F68" s="20" t="s">
        <v>293</v>
      </c>
      <c r="G68" s="20" t="s">
        <v>522</v>
      </c>
      <c r="H68" s="20" t="s">
        <v>301</v>
      </c>
      <c r="I68" s="18" t="str">
        <f>""</f>
        <v/>
      </c>
      <c r="J68" s="18" t="str">
        <f>""</f>
        <v/>
      </c>
      <c r="K68" s="20"/>
      <c r="L68" s="20"/>
      <c r="M68" s="20" t="s">
        <v>298</v>
      </c>
      <c r="N68" s="18" t="s">
        <v>295</v>
      </c>
      <c r="O68" s="18" t="str">
        <f>""</f>
        <v/>
      </c>
      <c r="P68" s="18"/>
      <c r="Q68" s="6" t="s">
        <v>27</v>
      </c>
      <c r="R68" s="6"/>
      <c r="S68" s="6"/>
      <c r="T68" s="6"/>
      <c r="U68" s="11"/>
      <c r="V68" s="82"/>
      <c r="W68" s="12" t="s">
        <v>772</v>
      </c>
      <c r="X68" s="12"/>
      <c r="Y68" s="62"/>
      <c r="Z68" s="6" t="s">
        <v>20</v>
      </c>
      <c r="AA68" s="28">
        <v>40</v>
      </c>
      <c r="AB68" s="24"/>
      <c r="AC68" s="24"/>
      <c r="AF68" s="74" t="b">
        <f>IF(AND(R68=DATA!$D$40),DATA!$D$41,IF(AND(R68=DATA!$C$40),DATA!$C$41))</f>
        <v>0</v>
      </c>
      <c r="AG68" s="74" t="b">
        <f>IF(AND(S68=DATA!$D$40),DATA!$D$42,IF(AND(S68=DATA!$C$40),DATA!$C$42))</f>
        <v>0</v>
      </c>
      <c r="AH68" s="74" t="b">
        <f>IF(AND(T68=DATA!$D$40),DATA!$D$43,IF(AND(T68=DATA!$C$40),DATA!$C$43))</f>
        <v>0</v>
      </c>
      <c r="AI68" s="75" t="b">
        <f>IF(AND(U68=DATA!$D$40),DATA!$D$44,IF(AND(U68=DATA!$C$40),DATA!$C$44))</f>
        <v>0</v>
      </c>
      <c r="AJ68" s="76">
        <f ca="1">IF(AND(DATEDIF(V68,TODAY(),"D")&lt;365*3),DATA!$D$46,IF(AND(365*3&lt;=DATEDIF(V68,TODAY(),"D"), DATEDIF(V68,TODAY(),"D")&lt;365*5),DATA!$D$47,IF(AND(365*5&lt;=DATEDIF(V68,TODAY(),"D"), DATEDIF(V68,TODAY(),"D")&lt;365*10),DATA!$D$48,IF(AND(365*10&lt;DATEDIF(V68,TODAY(),"D")),DATA!$D$49))))</f>
        <v>0</v>
      </c>
      <c r="AK68" s="76">
        <f>_xlfn.IFNA(VLOOKUP(X68,DATA!$F$40:$G$85,2,0),10)</f>
        <v>10</v>
      </c>
      <c r="AL68" s="77">
        <f t="shared" ca="1" si="0"/>
        <v>10</v>
      </c>
      <c r="AM68" s="78" t="str">
        <f ca="1">IF(AND(AL68&gt;=DATA!$C$55),"A",IF(AND(DATA!$C$55&gt;AL68,AL68&gt;=DATA!$C$56),"B",IF(AND(DATA!$C$56&gt;AL68,AL68&gt;=DATA!$C$57),"C",IF(AND(AL68&lt;DATA!$C$57),"D"))))</f>
        <v>D</v>
      </c>
    </row>
    <row r="69" spans="1:39" x14ac:dyDescent="0.15">
      <c r="A69" s="20" t="s">
        <v>564</v>
      </c>
      <c r="B69" s="4" t="s">
        <v>264</v>
      </c>
      <c r="C69" s="18" t="s">
        <v>268</v>
      </c>
      <c r="D69" s="18" t="s">
        <v>282</v>
      </c>
      <c r="E69" s="5">
        <v>90</v>
      </c>
      <c r="F69" s="20" t="s">
        <v>293</v>
      </c>
      <c r="G69" s="20" t="s">
        <v>522</v>
      </c>
      <c r="H69" s="20" t="s">
        <v>297</v>
      </c>
      <c r="I69" s="18" t="str">
        <f>""</f>
        <v/>
      </c>
      <c r="J69" s="18" t="str">
        <f>""</f>
        <v/>
      </c>
      <c r="K69" s="20"/>
      <c r="L69" s="20"/>
      <c r="M69" s="20" t="s">
        <v>298</v>
      </c>
      <c r="N69" s="18" t="s">
        <v>299</v>
      </c>
      <c r="O69" s="18" t="str">
        <f>""</f>
        <v/>
      </c>
      <c r="P69" s="18"/>
      <c r="Q69" s="6" t="s">
        <v>27</v>
      </c>
      <c r="R69" s="6"/>
      <c r="S69" s="6"/>
      <c r="T69" s="6"/>
      <c r="U69" s="11"/>
      <c r="V69" s="82"/>
      <c r="W69" s="12" t="s">
        <v>772</v>
      </c>
      <c r="X69" s="12"/>
      <c r="Y69" s="62"/>
      <c r="Z69" s="6" t="s">
        <v>20</v>
      </c>
      <c r="AA69" s="28">
        <v>1</v>
      </c>
      <c r="AB69" s="24"/>
      <c r="AC69" s="24"/>
      <c r="AF69" s="74" t="b">
        <f>IF(AND(R69=DATA!$D$40),DATA!$D$41,IF(AND(R69=DATA!$C$40),DATA!$C$41))</f>
        <v>0</v>
      </c>
      <c r="AG69" s="74" t="b">
        <f>IF(AND(S69=DATA!$D$40),DATA!$D$42,IF(AND(S69=DATA!$C$40),DATA!$C$42))</f>
        <v>0</v>
      </c>
      <c r="AH69" s="74" t="b">
        <f>IF(AND(T69=DATA!$D$40),DATA!$D$43,IF(AND(T69=DATA!$C$40),DATA!$C$43))</f>
        <v>0</v>
      </c>
      <c r="AI69" s="75" t="b">
        <f>IF(AND(U69=DATA!$D$40),DATA!$D$44,IF(AND(U69=DATA!$C$40),DATA!$C$44))</f>
        <v>0</v>
      </c>
      <c r="AJ69" s="76">
        <f ca="1">IF(AND(DATEDIF(V69,TODAY(),"D")&lt;365*3),DATA!$D$46,IF(AND(365*3&lt;=DATEDIF(V69,TODAY(),"D"), DATEDIF(V69,TODAY(),"D")&lt;365*5),DATA!$D$47,IF(AND(365*5&lt;=DATEDIF(V69,TODAY(),"D"), DATEDIF(V69,TODAY(),"D")&lt;365*10),DATA!$D$48,IF(AND(365*10&lt;DATEDIF(V69,TODAY(),"D")),DATA!$D$49))))</f>
        <v>0</v>
      </c>
      <c r="AK69" s="76">
        <f>_xlfn.IFNA(VLOOKUP(X69,DATA!$F$40:$G$85,2,0),10)</f>
        <v>10</v>
      </c>
      <c r="AL69" s="77">
        <f t="shared" ca="1" si="0"/>
        <v>10</v>
      </c>
      <c r="AM69" s="78" t="str">
        <f ca="1">IF(AND(AL69&gt;=DATA!$C$55),"A",IF(AND(DATA!$C$55&gt;AL69,AL69&gt;=DATA!$C$56),"B",IF(AND(DATA!$C$56&gt;AL69,AL69&gt;=DATA!$C$57),"C",IF(AND(AL69&lt;DATA!$C$57),"D"))))</f>
        <v>D</v>
      </c>
    </row>
    <row r="70" spans="1:39" x14ac:dyDescent="0.15">
      <c r="A70" s="20" t="s">
        <v>565</v>
      </c>
      <c r="B70" s="4" t="s">
        <v>264</v>
      </c>
      <c r="C70" s="18" t="s">
        <v>268</v>
      </c>
      <c r="D70" s="18" t="s">
        <v>282</v>
      </c>
      <c r="E70" s="5">
        <v>90</v>
      </c>
      <c r="F70" s="20" t="s">
        <v>293</v>
      </c>
      <c r="G70" s="20" t="s">
        <v>522</v>
      </c>
      <c r="H70" s="20" t="s">
        <v>297</v>
      </c>
      <c r="I70" s="18" t="str">
        <f>""</f>
        <v/>
      </c>
      <c r="J70" s="18" t="str">
        <f>""</f>
        <v/>
      </c>
      <c r="K70" s="20"/>
      <c r="L70" s="20"/>
      <c r="M70" s="20" t="s">
        <v>298</v>
      </c>
      <c r="N70" s="18" t="s">
        <v>295</v>
      </c>
      <c r="O70" s="18" t="str">
        <f>""</f>
        <v/>
      </c>
      <c r="P70" s="18"/>
      <c r="Q70" s="6" t="s">
        <v>27</v>
      </c>
      <c r="R70" s="6"/>
      <c r="S70" s="6"/>
      <c r="T70" s="6"/>
      <c r="U70" s="11"/>
      <c r="V70" s="82"/>
      <c r="W70" s="12" t="s">
        <v>772</v>
      </c>
      <c r="X70" s="12"/>
      <c r="Y70" s="62"/>
      <c r="Z70" s="6" t="s">
        <v>20</v>
      </c>
      <c r="AA70" s="28">
        <v>21</v>
      </c>
      <c r="AB70" s="24"/>
      <c r="AC70" s="24"/>
      <c r="AF70" s="74" t="b">
        <f>IF(AND(R70=DATA!$D$40),DATA!$D$41,IF(AND(R70=DATA!$C$40),DATA!$C$41))</f>
        <v>0</v>
      </c>
      <c r="AG70" s="74" t="b">
        <f>IF(AND(S70=DATA!$D$40),DATA!$D$42,IF(AND(S70=DATA!$C$40),DATA!$C$42))</f>
        <v>0</v>
      </c>
      <c r="AH70" s="74" t="b">
        <f>IF(AND(T70=DATA!$D$40),DATA!$D$43,IF(AND(T70=DATA!$C$40),DATA!$C$43))</f>
        <v>0</v>
      </c>
      <c r="AI70" s="75" t="b">
        <f>IF(AND(U70=DATA!$D$40),DATA!$D$44,IF(AND(U70=DATA!$C$40),DATA!$C$44))</f>
        <v>0</v>
      </c>
      <c r="AJ70" s="76">
        <f ca="1">IF(AND(DATEDIF(V70,TODAY(),"D")&lt;365*3),DATA!$D$46,IF(AND(365*3&lt;=DATEDIF(V70,TODAY(),"D"), DATEDIF(V70,TODAY(),"D")&lt;365*5),DATA!$D$47,IF(AND(365*5&lt;=DATEDIF(V70,TODAY(),"D"), DATEDIF(V70,TODAY(),"D")&lt;365*10),DATA!$D$48,IF(AND(365*10&lt;DATEDIF(V70,TODAY(),"D")),DATA!$D$49))))</f>
        <v>0</v>
      </c>
      <c r="AK70" s="76">
        <f>_xlfn.IFNA(VLOOKUP(X70,DATA!$F$40:$G$85,2,0),10)</f>
        <v>10</v>
      </c>
      <c r="AL70" s="77">
        <f t="shared" ca="1" si="0"/>
        <v>10</v>
      </c>
      <c r="AM70" s="78" t="str">
        <f ca="1">IF(AND(AL70&gt;=DATA!$C$55),"A",IF(AND(DATA!$C$55&gt;AL70,AL70&gt;=DATA!$C$56),"B",IF(AND(DATA!$C$56&gt;AL70,AL70&gt;=DATA!$C$57),"C",IF(AND(AL70&lt;DATA!$C$57),"D"))))</f>
        <v>D</v>
      </c>
    </row>
    <row r="71" spans="1:39" x14ac:dyDescent="0.15">
      <c r="A71" s="20" t="s">
        <v>565</v>
      </c>
      <c r="B71" s="4" t="s">
        <v>264</v>
      </c>
      <c r="C71" s="18" t="s">
        <v>268</v>
      </c>
      <c r="D71" s="18" t="s">
        <v>282</v>
      </c>
      <c r="E71" s="5">
        <v>90</v>
      </c>
      <c r="F71" s="20" t="s">
        <v>293</v>
      </c>
      <c r="G71" s="20" t="s">
        <v>522</v>
      </c>
      <c r="H71" s="20" t="s">
        <v>303</v>
      </c>
      <c r="I71" s="18" t="str">
        <f>""</f>
        <v/>
      </c>
      <c r="J71" s="18" t="str">
        <f>""</f>
        <v/>
      </c>
      <c r="K71" s="20"/>
      <c r="L71" s="20"/>
      <c r="M71" s="20" t="s">
        <v>315</v>
      </c>
      <c r="N71" s="18" t="s">
        <v>295</v>
      </c>
      <c r="O71" s="18" t="str">
        <f>""</f>
        <v/>
      </c>
      <c r="P71" s="18"/>
      <c r="Q71" s="6" t="s">
        <v>27</v>
      </c>
      <c r="R71" s="6"/>
      <c r="S71" s="6"/>
      <c r="T71" s="6"/>
      <c r="U71" s="11"/>
      <c r="V71" s="82"/>
      <c r="W71" s="12" t="s">
        <v>772</v>
      </c>
      <c r="X71" s="12"/>
      <c r="Y71" s="62"/>
      <c r="Z71" s="6" t="s">
        <v>20</v>
      </c>
      <c r="AA71" s="28">
        <v>51</v>
      </c>
      <c r="AB71" s="24"/>
      <c r="AC71" s="24"/>
      <c r="AF71" s="74" t="b">
        <f>IF(AND(R71=DATA!$D$40),DATA!$D$41,IF(AND(R71=DATA!$C$40),DATA!$C$41))</f>
        <v>0</v>
      </c>
      <c r="AG71" s="74" t="b">
        <f>IF(AND(S71=DATA!$D$40),DATA!$D$42,IF(AND(S71=DATA!$C$40),DATA!$C$42))</f>
        <v>0</v>
      </c>
      <c r="AH71" s="74" t="b">
        <f>IF(AND(T71=DATA!$D$40),DATA!$D$43,IF(AND(T71=DATA!$C$40),DATA!$C$43))</f>
        <v>0</v>
      </c>
      <c r="AI71" s="75" t="b">
        <f>IF(AND(U71=DATA!$D$40),DATA!$D$44,IF(AND(U71=DATA!$C$40),DATA!$C$44))</f>
        <v>0</v>
      </c>
      <c r="AJ71" s="76">
        <f ca="1">IF(AND(DATEDIF(V71,TODAY(),"D")&lt;365*3),DATA!$D$46,IF(AND(365*3&lt;=DATEDIF(V71,TODAY(),"D"), DATEDIF(V71,TODAY(),"D")&lt;365*5),DATA!$D$47,IF(AND(365*5&lt;=DATEDIF(V71,TODAY(),"D"), DATEDIF(V71,TODAY(),"D")&lt;365*10),DATA!$D$48,IF(AND(365*10&lt;DATEDIF(V71,TODAY(),"D")),DATA!$D$49))))</f>
        <v>0</v>
      </c>
      <c r="AK71" s="76">
        <f>_xlfn.IFNA(VLOOKUP(X71,DATA!$F$40:$G$85,2,0),10)</f>
        <v>10</v>
      </c>
      <c r="AL71" s="77">
        <f t="shared" ref="AL71:AL134" ca="1" si="1">SUM(AF71:AK71)</f>
        <v>10</v>
      </c>
      <c r="AM71" s="78" t="str">
        <f ca="1">IF(AND(AL71&gt;=DATA!$C$55),"A",IF(AND(DATA!$C$55&gt;AL71,AL71&gt;=DATA!$C$56),"B",IF(AND(DATA!$C$56&gt;AL71,AL71&gt;=DATA!$C$57),"C",IF(AND(AL71&lt;DATA!$C$57),"D"))))</f>
        <v>D</v>
      </c>
    </row>
    <row r="72" spans="1:39" x14ac:dyDescent="0.15">
      <c r="A72" s="20" t="s">
        <v>564</v>
      </c>
      <c r="B72" s="4" t="s">
        <v>264</v>
      </c>
      <c r="C72" s="18" t="s">
        <v>268</v>
      </c>
      <c r="D72" s="18" t="s">
        <v>282</v>
      </c>
      <c r="E72" s="5">
        <v>90</v>
      </c>
      <c r="F72" s="20" t="s">
        <v>293</v>
      </c>
      <c r="G72" s="20" t="s">
        <v>522</v>
      </c>
      <c r="H72" s="20" t="s">
        <v>301</v>
      </c>
      <c r="I72" s="18" t="str">
        <f>""</f>
        <v/>
      </c>
      <c r="J72" s="18" t="str">
        <f>""</f>
        <v/>
      </c>
      <c r="K72" s="20"/>
      <c r="L72" s="20"/>
      <c r="M72" s="20" t="s">
        <v>315</v>
      </c>
      <c r="N72" s="18" t="s">
        <v>295</v>
      </c>
      <c r="O72" s="18" t="str">
        <f>""</f>
        <v/>
      </c>
      <c r="P72" s="18"/>
      <c r="Q72" s="6" t="s">
        <v>27</v>
      </c>
      <c r="R72" s="6"/>
      <c r="S72" s="6"/>
      <c r="T72" s="6"/>
      <c r="U72" s="11"/>
      <c r="V72" s="82"/>
      <c r="W72" s="12" t="s">
        <v>772</v>
      </c>
      <c r="X72" s="12"/>
      <c r="Y72" s="62"/>
      <c r="Z72" s="6" t="s">
        <v>20</v>
      </c>
      <c r="AA72" s="28">
        <v>2</v>
      </c>
      <c r="AB72" s="24"/>
      <c r="AC72" s="24"/>
      <c r="AF72" s="74" t="b">
        <f>IF(AND(R72=DATA!$D$40),DATA!$D$41,IF(AND(R72=DATA!$C$40),DATA!$C$41))</f>
        <v>0</v>
      </c>
      <c r="AG72" s="74" t="b">
        <f>IF(AND(S72=DATA!$D$40),DATA!$D$42,IF(AND(S72=DATA!$C$40),DATA!$C$42))</f>
        <v>0</v>
      </c>
      <c r="AH72" s="74" t="b">
        <f>IF(AND(T72=DATA!$D$40),DATA!$D$43,IF(AND(T72=DATA!$C$40),DATA!$C$43))</f>
        <v>0</v>
      </c>
      <c r="AI72" s="75" t="b">
        <f>IF(AND(U72=DATA!$D$40),DATA!$D$44,IF(AND(U72=DATA!$C$40),DATA!$C$44))</f>
        <v>0</v>
      </c>
      <c r="AJ72" s="76">
        <f ca="1">IF(AND(DATEDIF(V72,TODAY(),"D")&lt;365*3),DATA!$D$46,IF(AND(365*3&lt;=DATEDIF(V72,TODAY(),"D"), DATEDIF(V72,TODAY(),"D")&lt;365*5),DATA!$D$47,IF(AND(365*5&lt;=DATEDIF(V72,TODAY(),"D"), DATEDIF(V72,TODAY(),"D")&lt;365*10),DATA!$D$48,IF(AND(365*10&lt;DATEDIF(V72,TODAY(),"D")),DATA!$D$49))))</f>
        <v>0</v>
      </c>
      <c r="AK72" s="76">
        <f>_xlfn.IFNA(VLOOKUP(X72,DATA!$F$40:$G$85,2,0),10)</f>
        <v>10</v>
      </c>
      <c r="AL72" s="77">
        <f t="shared" ca="1" si="1"/>
        <v>10</v>
      </c>
      <c r="AM72" s="78" t="str">
        <f ca="1">IF(AND(AL72&gt;=DATA!$C$55),"A",IF(AND(DATA!$C$55&gt;AL72,AL72&gt;=DATA!$C$56),"B",IF(AND(DATA!$C$56&gt;AL72,AL72&gt;=DATA!$C$57),"C",IF(AND(AL72&lt;DATA!$C$57),"D"))))</f>
        <v>D</v>
      </c>
    </row>
    <row r="73" spans="1:39" x14ac:dyDescent="0.15">
      <c r="A73" s="20" t="s">
        <v>564</v>
      </c>
      <c r="B73" s="4" t="s">
        <v>264</v>
      </c>
      <c r="C73" s="5" t="s">
        <v>268</v>
      </c>
      <c r="D73" s="17" t="s">
        <v>267</v>
      </c>
      <c r="E73" s="5" t="s">
        <v>582</v>
      </c>
      <c r="F73" s="6" t="s">
        <v>289</v>
      </c>
      <c r="G73" s="20" t="s">
        <v>522</v>
      </c>
      <c r="H73" s="6" t="s">
        <v>294</v>
      </c>
      <c r="I73" s="5" t="str">
        <f>""</f>
        <v/>
      </c>
      <c r="J73" s="5" t="str">
        <f>""</f>
        <v/>
      </c>
      <c r="K73" s="6" t="s">
        <v>306</v>
      </c>
      <c r="L73" s="20"/>
      <c r="M73" s="20"/>
      <c r="N73" s="5" t="s">
        <v>288</v>
      </c>
      <c r="O73" s="5" t="str">
        <f>""</f>
        <v/>
      </c>
      <c r="P73" s="5"/>
      <c r="Q73" s="6" t="s">
        <v>27</v>
      </c>
      <c r="R73" s="6"/>
      <c r="S73" s="6"/>
      <c r="T73" s="6"/>
      <c r="U73" s="11"/>
      <c r="V73" s="82"/>
      <c r="W73" s="12" t="s">
        <v>772</v>
      </c>
      <c r="X73" s="12"/>
      <c r="Y73" s="62"/>
      <c r="Z73" s="6" t="s">
        <v>20</v>
      </c>
      <c r="AA73" s="16">
        <v>6</v>
      </c>
      <c r="AB73" s="24"/>
      <c r="AC73" s="24"/>
      <c r="AF73" s="74" t="b">
        <f>IF(AND(R73=DATA!$D$40),DATA!$D$41,IF(AND(R73=DATA!$C$40),DATA!$C$41))</f>
        <v>0</v>
      </c>
      <c r="AG73" s="74" t="b">
        <f>IF(AND(S73=DATA!$D$40),DATA!$D$42,IF(AND(S73=DATA!$C$40),DATA!$C$42))</f>
        <v>0</v>
      </c>
      <c r="AH73" s="74" t="b">
        <f>IF(AND(T73=DATA!$D$40),DATA!$D$43,IF(AND(T73=DATA!$C$40),DATA!$C$43))</f>
        <v>0</v>
      </c>
      <c r="AI73" s="75" t="b">
        <f>IF(AND(U73=DATA!$D$40),DATA!$D$44,IF(AND(U73=DATA!$C$40),DATA!$C$44))</f>
        <v>0</v>
      </c>
      <c r="AJ73" s="76">
        <f ca="1">IF(AND(DATEDIF(V73,TODAY(),"D")&lt;365*3),DATA!$D$46,IF(AND(365*3&lt;=DATEDIF(V73,TODAY(),"D"), DATEDIF(V73,TODAY(),"D")&lt;365*5),DATA!$D$47,IF(AND(365*5&lt;=DATEDIF(V73,TODAY(),"D"), DATEDIF(V73,TODAY(),"D")&lt;365*10),DATA!$D$48,IF(AND(365*10&lt;DATEDIF(V73,TODAY(),"D")),DATA!$D$49))))</f>
        <v>0</v>
      </c>
      <c r="AK73" s="76">
        <f>_xlfn.IFNA(VLOOKUP(X73,DATA!$F$40:$G$85,2,0),10)</f>
        <v>10</v>
      </c>
      <c r="AL73" s="77">
        <f t="shared" ca="1" si="1"/>
        <v>10</v>
      </c>
      <c r="AM73" s="78" t="str">
        <f ca="1">IF(AND(AL73&gt;=DATA!$C$55),"A",IF(AND(DATA!$C$55&gt;AL73,AL73&gt;=DATA!$C$56),"B",IF(AND(DATA!$C$56&gt;AL73,AL73&gt;=DATA!$C$57),"C",IF(AND(AL73&lt;DATA!$C$57),"D"))))</f>
        <v>D</v>
      </c>
    </row>
    <row r="74" spans="1:39" x14ac:dyDescent="0.15">
      <c r="A74" s="20" t="s">
        <v>564</v>
      </c>
      <c r="B74" s="4" t="s">
        <v>264</v>
      </c>
      <c r="C74" s="5" t="s">
        <v>268</v>
      </c>
      <c r="D74" s="17" t="s">
        <v>267</v>
      </c>
      <c r="E74" s="5" t="s">
        <v>582</v>
      </c>
      <c r="F74" s="6" t="s">
        <v>289</v>
      </c>
      <c r="G74" s="20" t="s">
        <v>522</v>
      </c>
      <c r="H74" s="6" t="s">
        <v>286</v>
      </c>
      <c r="I74" s="5" t="str">
        <f>""</f>
        <v/>
      </c>
      <c r="J74" s="5" t="str">
        <f>""</f>
        <v/>
      </c>
      <c r="K74" s="6" t="s">
        <v>306</v>
      </c>
      <c r="L74" s="20"/>
      <c r="M74" s="20"/>
      <c r="N74" s="5" t="s">
        <v>288</v>
      </c>
      <c r="O74" s="5" t="str">
        <f>""</f>
        <v/>
      </c>
      <c r="P74" s="5"/>
      <c r="Q74" s="6" t="s">
        <v>27</v>
      </c>
      <c r="R74" s="6"/>
      <c r="S74" s="6"/>
      <c r="T74" s="6"/>
      <c r="U74" s="11"/>
      <c r="V74" s="82"/>
      <c r="W74" s="12" t="s">
        <v>772</v>
      </c>
      <c r="X74" s="12"/>
      <c r="Y74" s="62"/>
      <c r="Z74" s="6" t="s">
        <v>20</v>
      </c>
      <c r="AA74" s="16">
        <v>2</v>
      </c>
      <c r="AB74" s="24"/>
      <c r="AC74" s="24"/>
      <c r="AF74" s="74" t="b">
        <f>IF(AND(R74=DATA!$D$40),DATA!$D$41,IF(AND(R74=DATA!$C$40),DATA!$C$41))</f>
        <v>0</v>
      </c>
      <c r="AG74" s="74" t="b">
        <f>IF(AND(S74=DATA!$D$40),DATA!$D$42,IF(AND(S74=DATA!$C$40),DATA!$C$42))</f>
        <v>0</v>
      </c>
      <c r="AH74" s="74" t="b">
        <f>IF(AND(T74=DATA!$D$40),DATA!$D$43,IF(AND(T74=DATA!$C$40),DATA!$C$43))</f>
        <v>0</v>
      </c>
      <c r="AI74" s="75" t="b">
        <f>IF(AND(U74=DATA!$D$40),DATA!$D$44,IF(AND(U74=DATA!$C$40),DATA!$C$44))</f>
        <v>0</v>
      </c>
      <c r="AJ74" s="76">
        <f ca="1">IF(AND(DATEDIF(V74,TODAY(),"D")&lt;365*3),DATA!$D$46,IF(AND(365*3&lt;=DATEDIF(V74,TODAY(),"D"), DATEDIF(V74,TODAY(),"D")&lt;365*5),DATA!$D$47,IF(AND(365*5&lt;=DATEDIF(V74,TODAY(),"D"), DATEDIF(V74,TODAY(),"D")&lt;365*10),DATA!$D$48,IF(AND(365*10&lt;DATEDIF(V74,TODAY(),"D")),DATA!$D$49))))</f>
        <v>0</v>
      </c>
      <c r="AK74" s="76">
        <f>_xlfn.IFNA(VLOOKUP(X74,DATA!$F$40:$G$85,2,0),10)</f>
        <v>10</v>
      </c>
      <c r="AL74" s="77">
        <f t="shared" ca="1" si="1"/>
        <v>10</v>
      </c>
      <c r="AM74" s="78" t="str">
        <f ca="1">IF(AND(AL74&gt;=DATA!$C$55),"A",IF(AND(DATA!$C$55&gt;AL74,AL74&gt;=DATA!$C$56),"B",IF(AND(DATA!$C$56&gt;AL74,AL74&gt;=DATA!$C$57),"C",IF(AND(AL74&lt;DATA!$C$57),"D"))))</f>
        <v>D</v>
      </c>
    </row>
    <row r="75" spans="1:39" x14ac:dyDescent="0.15">
      <c r="A75" s="20" t="s">
        <v>564</v>
      </c>
      <c r="B75" s="4" t="s">
        <v>264</v>
      </c>
      <c r="C75" s="5" t="s">
        <v>268</v>
      </c>
      <c r="D75" s="17" t="s">
        <v>267</v>
      </c>
      <c r="E75" s="5" t="s">
        <v>582</v>
      </c>
      <c r="F75" s="6" t="s">
        <v>289</v>
      </c>
      <c r="G75" s="20" t="s">
        <v>522</v>
      </c>
      <c r="H75" s="6" t="s">
        <v>301</v>
      </c>
      <c r="I75" s="5" t="str">
        <f>""</f>
        <v/>
      </c>
      <c r="J75" s="5" t="str">
        <f>""</f>
        <v/>
      </c>
      <c r="K75" s="6" t="s">
        <v>306</v>
      </c>
      <c r="L75" s="20"/>
      <c r="M75" s="20"/>
      <c r="N75" s="5" t="s">
        <v>288</v>
      </c>
      <c r="O75" s="5" t="str">
        <f>""</f>
        <v/>
      </c>
      <c r="P75" s="5"/>
      <c r="Q75" s="6" t="s">
        <v>27</v>
      </c>
      <c r="R75" s="6"/>
      <c r="S75" s="6"/>
      <c r="T75" s="6"/>
      <c r="U75" s="11"/>
      <c r="V75" s="82"/>
      <c r="W75" s="12" t="s">
        <v>772</v>
      </c>
      <c r="X75" s="12"/>
      <c r="Y75" s="62"/>
      <c r="Z75" s="6" t="s">
        <v>20</v>
      </c>
      <c r="AA75" s="16">
        <v>4</v>
      </c>
      <c r="AB75" s="24"/>
      <c r="AC75" s="24"/>
      <c r="AF75" s="74" t="b">
        <f>IF(AND(R75=DATA!$D$40),DATA!$D$41,IF(AND(R75=DATA!$C$40),DATA!$C$41))</f>
        <v>0</v>
      </c>
      <c r="AG75" s="74" t="b">
        <f>IF(AND(S75=DATA!$D$40),DATA!$D$42,IF(AND(S75=DATA!$C$40),DATA!$C$42))</f>
        <v>0</v>
      </c>
      <c r="AH75" s="74" t="b">
        <f>IF(AND(T75=DATA!$D$40),DATA!$D$43,IF(AND(T75=DATA!$C$40),DATA!$C$43))</f>
        <v>0</v>
      </c>
      <c r="AI75" s="75" t="b">
        <f>IF(AND(U75=DATA!$D$40),DATA!$D$44,IF(AND(U75=DATA!$C$40),DATA!$C$44))</f>
        <v>0</v>
      </c>
      <c r="AJ75" s="76">
        <f ca="1">IF(AND(DATEDIF(V75,TODAY(),"D")&lt;365*3),DATA!$D$46,IF(AND(365*3&lt;=DATEDIF(V75,TODAY(),"D"), DATEDIF(V75,TODAY(),"D")&lt;365*5),DATA!$D$47,IF(AND(365*5&lt;=DATEDIF(V75,TODAY(),"D"), DATEDIF(V75,TODAY(),"D")&lt;365*10),DATA!$D$48,IF(AND(365*10&lt;DATEDIF(V75,TODAY(),"D")),DATA!$D$49))))</f>
        <v>0</v>
      </c>
      <c r="AK75" s="76">
        <f>_xlfn.IFNA(VLOOKUP(X75,DATA!$F$40:$G$85,2,0),10)</f>
        <v>10</v>
      </c>
      <c r="AL75" s="77">
        <f t="shared" ca="1" si="1"/>
        <v>10</v>
      </c>
      <c r="AM75" s="78" t="str">
        <f ca="1">IF(AND(AL75&gt;=DATA!$C$55),"A",IF(AND(DATA!$C$55&gt;AL75,AL75&gt;=DATA!$C$56),"B",IF(AND(DATA!$C$56&gt;AL75,AL75&gt;=DATA!$C$57),"C",IF(AND(AL75&lt;DATA!$C$57),"D"))))</f>
        <v>D</v>
      </c>
    </row>
    <row r="76" spans="1:39" x14ac:dyDescent="0.15">
      <c r="A76" s="20" t="s">
        <v>564</v>
      </c>
      <c r="B76" s="4" t="s">
        <v>264</v>
      </c>
      <c r="C76" s="5" t="s">
        <v>268</v>
      </c>
      <c r="D76" s="17" t="s">
        <v>267</v>
      </c>
      <c r="E76" s="5" t="s">
        <v>582</v>
      </c>
      <c r="F76" s="6" t="s">
        <v>289</v>
      </c>
      <c r="G76" s="20" t="s">
        <v>522</v>
      </c>
      <c r="H76" s="6" t="s">
        <v>294</v>
      </c>
      <c r="I76" s="5" t="str">
        <f>""</f>
        <v/>
      </c>
      <c r="J76" s="5" t="str">
        <f>""</f>
        <v/>
      </c>
      <c r="K76" s="6" t="s">
        <v>287</v>
      </c>
      <c r="L76" s="20"/>
      <c r="M76" s="20"/>
      <c r="N76" s="5" t="s">
        <v>288</v>
      </c>
      <c r="O76" s="5" t="str">
        <f>""</f>
        <v/>
      </c>
      <c r="P76" s="5"/>
      <c r="Q76" s="6" t="s">
        <v>27</v>
      </c>
      <c r="R76" s="6"/>
      <c r="S76" s="6"/>
      <c r="T76" s="6"/>
      <c r="U76" s="11"/>
      <c r="V76" s="82"/>
      <c r="W76" s="12" t="s">
        <v>772</v>
      </c>
      <c r="X76" s="12"/>
      <c r="Y76" s="62"/>
      <c r="Z76" s="6" t="s">
        <v>20</v>
      </c>
      <c r="AA76" s="16">
        <v>73</v>
      </c>
      <c r="AB76" s="24"/>
      <c r="AC76" s="24"/>
      <c r="AF76" s="74" t="b">
        <f>IF(AND(R76=DATA!$D$40),DATA!$D$41,IF(AND(R76=DATA!$C$40),DATA!$C$41))</f>
        <v>0</v>
      </c>
      <c r="AG76" s="74" t="b">
        <f>IF(AND(S76=DATA!$D$40),DATA!$D$42,IF(AND(S76=DATA!$C$40),DATA!$C$42))</f>
        <v>0</v>
      </c>
      <c r="AH76" s="74" t="b">
        <f>IF(AND(T76=DATA!$D$40),DATA!$D$43,IF(AND(T76=DATA!$C$40),DATA!$C$43))</f>
        <v>0</v>
      </c>
      <c r="AI76" s="75" t="b">
        <f>IF(AND(U76=DATA!$D$40),DATA!$D$44,IF(AND(U76=DATA!$C$40),DATA!$C$44))</f>
        <v>0</v>
      </c>
      <c r="AJ76" s="76">
        <f ca="1">IF(AND(DATEDIF(V76,TODAY(),"D")&lt;365*3),DATA!$D$46,IF(AND(365*3&lt;=DATEDIF(V76,TODAY(),"D"), DATEDIF(V76,TODAY(),"D")&lt;365*5),DATA!$D$47,IF(AND(365*5&lt;=DATEDIF(V76,TODAY(),"D"), DATEDIF(V76,TODAY(),"D")&lt;365*10),DATA!$D$48,IF(AND(365*10&lt;DATEDIF(V76,TODAY(),"D")),DATA!$D$49))))</f>
        <v>0</v>
      </c>
      <c r="AK76" s="76">
        <f>_xlfn.IFNA(VLOOKUP(X76,DATA!$F$40:$G$85,2,0),10)</f>
        <v>10</v>
      </c>
      <c r="AL76" s="77">
        <f t="shared" ca="1" si="1"/>
        <v>10</v>
      </c>
      <c r="AM76" s="78" t="str">
        <f ca="1">IF(AND(AL76&gt;=DATA!$C$55),"A",IF(AND(DATA!$C$55&gt;AL76,AL76&gt;=DATA!$C$56),"B",IF(AND(DATA!$C$56&gt;AL76,AL76&gt;=DATA!$C$57),"C",IF(AND(AL76&lt;DATA!$C$57),"D"))))</f>
        <v>D</v>
      </c>
    </row>
    <row r="77" spans="1:39" x14ac:dyDescent="0.15">
      <c r="A77" s="20" t="s">
        <v>564</v>
      </c>
      <c r="B77" s="4" t="s">
        <v>264</v>
      </c>
      <c r="C77" s="5" t="s">
        <v>268</v>
      </c>
      <c r="D77" s="17" t="s">
        <v>267</v>
      </c>
      <c r="E77" s="5" t="s">
        <v>582</v>
      </c>
      <c r="F77" s="6" t="s">
        <v>289</v>
      </c>
      <c r="G77" s="20" t="s">
        <v>522</v>
      </c>
      <c r="H77" s="6" t="s">
        <v>303</v>
      </c>
      <c r="I77" s="5" t="str">
        <f>""</f>
        <v/>
      </c>
      <c r="J77" s="5" t="str">
        <f>""</f>
        <v/>
      </c>
      <c r="K77" s="6" t="s">
        <v>287</v>
      </c>
      <c r="L77" s="20"/>
      <c r="M77" s="20"/>
      <c r="N77" s="5" t="s">
        <v>288</v>
      </c>
      <c r="O77" s="5" t="str">
        <f>""</f>
        <v/>
      </c>
      <c r="P77" s="5"/>
      <c r="Q77" s="6" t="s">
        <v>27</v>
      </c>
      <c r="R77" s="6"/>
      <c r="S77" s="6"/>
      <c r="T77" s="6"/>
      <c r="U77" s="11"/>
      <c r="V77" s="82"/>
      <c r="W77" s="12" t="s">
        <v>772</v>
      </c>
      <c r="X77" s="12"/>
      <c r="Y77" s="62"/>
      <c r="Z77" s="6" t="s">
        <v>20</v>
      </c>
      <c r="AA77" s="16">
        <v>35</v>
      </c>
      <c r="AB77" s="24"/>
      <c r="AC77" s="24"/>
      <c r="AF77" s="74" t="b">
        <f>IF(AND(R77=DATA!$D$40),DATA!$D$41,IF(AND(R77=DATA!$C$40),DATA!$C$41))</f>
        <v>0</v>
      </c>
      <c r="AG77" s="74" t="b">
        <f>IF(AND(S77=DATA!$D$40),DATA!$D$42,IF(AND(S77=DATA!$C$40),DATA!$C$42))</f>
        <v>0</v>
      </c>
      <c r="AH77" s="74" t="b">
        <f>IF(AND(T77=DATA!$D$40),DATA!$D$43,IF(AND(T77=DATA!$C$40),DATA!$C$43))</f>
        <v>0</v>
      </c>
      <c r="AI77" s="75" t="b">
        <f>IF(AND(U77=DATA!$D$40),DATA!$D$44,IF(AND(U77=DATA!$C$40),DATA!$C$44))</f>
        <v>0</v>
      </c>
      <c r="AJ77" s="76">
        <f ca="1">IF(AND(DATEDIF(V77,TODAY(),"D")&lt;365*3),DATA!$D$46,IF(AND(365*3&lt;=DATEDIF(V77,TODAY(),"D"), DATEDIF(V77,TODAY(),"D")&lt;365*5),DATA!$D$47,IF(AND(365*5&lt;=DATEDIF(V77,TODAY(),"D"), DATEDIF(V77,TODAY(),"D")&lt;365*10),DATA!$D$48,IF(AND(365*10&lt;DATEDIF(V77,TODAY(),"D")),DATA!$D$49))))</f>
        <v>0</v>
      </c>
      <c r="AK77" s="76">
        <f>_xlfn.IFNA(VLOOKUP(X77,DATA!$F$40:$G$85,2,0),10)</f>
        <v>10</v>
      </c>
      <c r="AL77" s="77">
        <f t="shared" ca="1" si="1"/>
        <v>10</v>
      </c>
      <c r="AM77" s="78" t="str">
        <f ca="1">IF(AND(AL77&gt;=DATA!$C$55),"A",IF(AND(DATA!$C$55&gt;AL77,AL77&gt;=DATA!$C$56),"B",IF(AND(DATA!$C$56&gt;AL77,AL77&gt;=DATA!$C$57),"C",IF(AND(AL77&lt;DATA!$C$57),"D"))))</f>
        <v>D</v>
      </c>
    </row>
    <row r="78" spans="1:39" x14ac:dyDescent="0.15">
      <c r="A78" s="20" t="s">
        <v>564</v>
      </c>
      <c r="B78" s="4" t="s">
        <v>264</v>
      </c>
      <c r="C78" s="5" t="s">
        <v>268</v>
      </c>
      <c r="D78" s="17" t="s">
        <v>267</v>
      </c>
      <c r="E78" s="5" t="s">
        <v>582</v>
      </c>
      <c r="F78" s="6" t="s">
        <v>289</v>
      </c>
      <c r="G78" s="20" t="s">
        <v>522</v>
      </c>
      <c r="H78" s="6" t="s">
        <v>290</v>
      </c>
      <c r="I78" s="5" t="str">
        <f>""</f>
        <v/>
      </c>
      <c r="J78" s="5" t="str">
        <f>""</f>
        <v/>
      </c>
      <c r="K78" s="6" t="s">
        <v>287</v>
      </c>
      <c r="L78" s="20"/>
      <c r="M78" s="20"/>
      <c r="N78" s="5" t="s">
        <v>288</v>
      </c>
      <c r="O78" s="5" t="str">
        <f>""</f>
        <v/>
      </c>
      <c r="P78" s="5"/>
      <c r="Q78" s="6" t="s">
        <v>27</v>
      </c>
      <c r="R78" s="6"/>
      <c r="S78" s="6"/>
      <c r="T78" s="6"/>
      <c r="U78" s="11"/>
      <c r="V78" s="82"/>
      <c r="W78" s="12" t="s">
        <v>772</v>
      </c>
      <c r="X78" s="12"/>
      <c r="Y78" s="62"/>
      <c r="Z78" s="6" t="s">
        <v>20</v>
      </c>
      <c r="AA78" s="16">
        <v>46</v>
      </c>
      <c r="AB78" s="24"/>
      <c r="AC78" s="24"/>
      <c r="AF78" s="74" t="b">
        <f>IF(AND(R78=DATA!$D$40),DATA!$D$41,IF(AND(R78=DATA!$C$40),DATA!$C$41))</f>
        <v>0</v>
      </c>
      <c r="AG78" s="74" t="b">
        <f>IF(AND(S78=DATA!$D$40),DATA!$D$42,IF(AND(S78=DATA!$C$40),DATA!$C$42))</f>
        <v>0</v>
      </c>
      <c r="AH78" s="74" t="b">
        <f>IF(AND(T78=DATA!$D$40),DATA!$D$43,IF(AND(T78=DATA!$C$40),DATA!$C$43))</f>
        <v>0</v>
      </c>
      <c r="AI78" s="75" t="b">
        <f>IF(AND(U78=DATA!$D$40),DATA!$D$44,IF(AND(U78=DATA!$C$40),DATA!$C$44))</f>
        <v>0</v>
      </c>
      <c r="AJ78" s="76">
        <f ca="1">IF(AND(DATEDIF(V78,TODAY(),"D")&lt;365*3),DATA!$D$46,IF(AND(365*3&lt;=DATEDIF(V78,TODAY(),"D"), DATEDIF(V78,TODAY(),"D")&lt;365*5),DATA!$D$47,IF(AND(365*5&lt;=DATEDIF(V78,TODAY(),"D"), DATEDIF(V78,TODAY(),"D")&lt;365*10),DATA!$D$48,IF(AND(365*10&lt;DATEDIF(V78,TODAY(),"D")),DATA!$D$49))))</f>
        <v>0</v>
      </c>
      <c r="AK78" s="76">
        <f>_xlfn.IFNA(VLOOKUP(X78,DATA!$F$40:$G$85,2,0),10)</f>
        <v>10</v>
      </c>
      <c r="AL78" s="77">
        <f t="shared" ca="1" si="1"/>
        <v>10</v>
      </c>
      <c r="AM78" s="78" t="str">
        <f ca="1">IF(AND(AL78&gt;=DATA!$C$55),"A",IF(AND(DATA!$C$55&gt;AL78,AL78&gt;=DATA!$C$56),"B",IF(AND(DATA!$C$56&gt;AL78,AL78&gt;=DATA!$C$57),"C",IF(AND(AL78&lt;DATA!$C$57),"D"))))</f>
        <v>D</v>
      </c>
    </row>
    <row r="79" spans="1:39" x14ac:dyDescent="0.15">
      <c r="A79" s="20" t="s">
        <v>564</v>
      </c>
      <c r="B79" s="4" t="s">
        <v>264</v>
      </c>
      <c r="C79" s="5" t="s">
        <v>268</v>
      </c>
      <c r="D79" s="17" t="s">
        <v>267</v>
      </c>
      <c r="E79" s="5" t="s">
        <v>582</v>
      </c>
      <c r="F79" s="6" t="s">
        <v>289</v>
      </c>
      <c r="G79" s="20" t="s">
        <v>522</v>
      </c>
      <c r="H79" s="6" t="s">
        <v>292</v>
      </c>
      <c r="I79" s="5" t="str">
        <f>""</f>
        <v/>
      </c>
      <c r="J79" s="5" t="str">
        <f>""</f>
        <v/>
      </c>
      <c r="K79" s="6" t="s">
        <v>287</v>
      </c>
      <c r="L79" s="20"/>
      <c r="M79" s="20"/>
      <c r="N79" s="5" t="s">
        <v>288</v>
      </c>
      <c r="O79" s="5" t="str">
        <f>""</f>
        <v/>
      </c>
      <c r="P79" s="5"/>
      <c r="Q79" s="6" t="s">
        <v>27</v>
      </c>
      <c r="R79" s="6"/>
      <c r="S79" s="6"/>
      <c r="T79" s="6"/>
      <c r="U79" s="11"/>
      <c r="V79" s="82"/>
      <c r="W79" s="12" t="s">
        <v>772</v>
      </c>
      <c r="X79" s="12"/>
      <c r="Y79" s="62"/>
      <c r="Z79" s="6" t="s">
        <v>20</v>
      </c>
      <c r="AA79" s="16">
        <v>7</v>
      </c>
      <c r="AB79" s="24"/>
      <c r="AC79" s="24"/>
      <c r="AF79" s="74" t="b">
        <f>IF(AND(R79=DATA!$D$40),DATA!$D$41,IF(AND(R79=DATA!$C$40),DATA!$C$41))</f>
        <v>0</v>
      </c>
      <c r="AG79" s="74" t="b">
        <f>IF(AND(S79=DATA!$D$40),DATA!$D$42,IF(AND(S79=DATA!$C$40),DATA!$C$42))</f>
        <v>0</v>
      </c>
      <c r="AH79" s="74" t="b">
        <f>IF(AND(T79=DATA!$D$40),DATA!$D$43,IF(AND(T79=DATA!$C$40),DATA!$C$43))</f>
        <v>0</v>
      </c>
      <c r="AI79" s="75" t="b">
        <f>IF(AND(U79=DATA!$D$40),DATA!$D$44,IF(AND(U79=DATA!$C$40),DATA!$C$44))</f>
        <v>0</v>
      </c>
      <c r="AJ79" s="76">
        <f ca="1">IF(AND(DATEDIF(V79,TODAY(),"D")&lt;365*3),DATA!$D$46,IF(AND(365*3&lt;=DATEDIF(V79,TODAY(),"D"), DATEDIF(V79,TODAY(),"D")&lt;365*5),DATA!$D$47,IF(AND(365*5&lt;=DATEDIF(V79,TODAY(),"D"), DATEDIF(V79,TODAY(),"D")&lt;365*10),DATA!$D$48,IF(AND(365*10&lt;DATEDIF(V79,TODAY(),"D")),DATA!$D$49))))</f>
        <v>0</v>
      </c>
      <c r="AK79" s="76">
        <f>_xlfn.IFNA(VLOOKUP(X79,DATA!$F$40:$G$85,2,0),10)</f>
        <v>10</v>
      </c>
      <c r="AL79" s="77">
        <f t="shared" ca="1" si="1"/>
        <v>10</v>
      </c>
      <c r="AM79" s="78" t="str">
        <f ca="1">IF(AND(AL79&gt;=DATA!$C$55),"A",IF(AND(DATA!$C$55&gt;AL79,AL79&gt;=DATA!$C$56),"B",IF(AND(DATA!$C$56&gt;AL79,AL79&gt;=DATA!$C$57),"C",IF(AND(AL79&lt;DATA!$C$57),"D"))))</f>
        <v>D</v>
      </c>
    </row>
    <row r="80" spans="1:39" x14ac:dyDescent="0.15">
      <c r="A80" s="20" t="s">
        <v>564</v>
      </c>
      <c r="B80" s="4" t="s">
        <v>264</v>
      </c>
      <c r="C80" s="5" t="s">
        <v>268</v>
      </c>
      <c r="D80" s="17" t="s">
        <v>267</v>
      </c>
      <c r="E80" s="5" t="s">
        <v>582</v>
      </c>
      <c r="F80" s="6" t="s">
        <v>289</v>
      </c>
      <c r="G80" s="20" t="s">
        <v>522</v>
      </c>
      <c r="H80" s="6" t="s">
        <v>301</v>
      </c>
      <c r="I80" s="5" t="str">
        <f>""</f>
        <v/>
      </c>
      <c r="J80" s="5" t="str">
        <f>""</f>
        <v/>
      </c>
      <c r="K80" s="6" t="s">
        <v>287</v>
      </c>
      <c r="L80" s="20"/>
      <c r="M80" s="20"/>
      <c r="N80" s="5" t="s">
        <v>288</v>
      </c>
      <c r="O80" s="5" t="str">
        <f>""</f>
        <v/>
      </c>
      <c r="P80" s="5"/>
      <c r="Q80" s="6" t="s">
        <v>27</v>
      </c>
      <c r="R80" s="6"/>
      <c r="S80" s="6"/>
      <c r="T80" s="6"/>
      <c r="U80" s="11"/>
      <c r="V80" s="82"/>
      <c r="W80" s="12" t="s">
        <v>772</v>
      </c>
      <c r="X80" s="12"/>
      <c r="Y80" s="62"/>
      <c r="Z80" s="6" t="s">
        <v>20</v>
      </c>
      <c r="AA80" s="16">
        <v>104</v>
      </c>
      <c r="AB80" s="24"/>
      <c r="AC80" s="24"/>
      <c r="AF80" s="74" t="b">
        <f>IF(AND(R80=DATA!$D$40),DATA!$D$41,IF(AND(R80=DATA!$C$40),DATA!$C$41))</f>
        <v>0</v>
      </c>
      <c r="AG80" s="74" t="b">
        <f>IF(AND(S80=DATA!$D$40),DATA!$D$42,IF(AND(S80=DATA!$C$40),DATA!$C$42))</f>
        <v>0</v>
      </c>
      <c r="AH80" s="74" t="b">
        <f>IF(AND(T80=DATA!$D$40),DATA!$D$43,IF(AND(T80=DATA!$C$40),DATA!$C$43))</f>
        <v>0</v>
      </c>
      <c r="AI80" s="75" t="b">
        <f>IF(AND(U80=DATA!$D$40),DATA!$D$44,IF(AND(U80=DATA!$C$40),DATA!$C$44))</f>
        <v>0</v>
      </c>
      <c r="AJ80" s="76">
        <f ca="1">IF(AND(DATEDIF(V80,TODAY(),"D")&lt;365*3),DATA!$D$46,IF(AND(365*3&lt;=DATEDIF(V80,TODAY(),"D"), DATEDIF(V80,TODAY(),"D")&lt;365*5),DATA!$D$47,IF(AND(365*5&lt;=DATEDIF(V80,TODAY(),"D"), DATEDIF(V80,TODAY(),"D")&lt;365*10),DATA!$D$48,IF(AND(365*10&lt;DATEDIF(V80,TODAY(),"D")),DATA!$D$49))))</f>
        <v>0</v>
      </c>
      <c r="AK80" s="76">
        <f>_xlfn.IFNA(VLOOKUP(X80,DATA!$F$40:$G$85,2,0),10)</f>
        <v>10</v>
      </c>
      <c r="AL80" s="77">
        <f t="shared" ca="1" si="1"/>
        <v>10</v>
      </c>
      <c r="AM80" s="78" t="str">
        <f ca="1">IF(AND(AL80&gt;=DATA!$C$55),"A",IF(AND(DATA!$C$55&gt;AL80,AL80&gt;=DATA!$C$56),"B",IF(AND(DATA!$C$56&gt;AL80,AL80&gt;=DATA!$C$57),"C",IF(AND(AL80&lt;DATA!$C$57),"D"))))</f>
        <v>D</v>
      </c>
    </row>
    <row r="81" spans="1:39" x14ac:dyDescent="0.15">
      <c r="A81" s="20" t="s">
        <v>564</v>
      </c>
      <c r="B81" s="4" t="s">
        <v>264</v>
      </c>
      <c r="C81" s="5" t="s">
        <v>268</v>
      </c>
      <c r="D81" s="17" t="s">
        <v>267</v>
      </c>
      <c r="E81" s="5" t="s">
        <v>582</v>
      </c>
      <c r="F81" s="6" t="s">
        <v>289</v>
      </c>
      <c r="G81" s="20" t="s">
        <v>522</v>
      </c>
      <c r="H81" s="6" t="s">
        <v>308</v>
      </c>
      <c r="I81" s="5" t="str">
        <f>""</f>
        <v/>
      </c>
      <c r="J81" s="5" t="str">
        <f>""</f>
        <v/>
      </c>
      <c r="K81" s="6" t="s">
        <v>287</v>
      </c>
      <c r="L81" s="20"/>
      <c r="M81" s="20"/>
      <c r="N81" s="5" t="s">
        <v>288</v>
      </c>
      <c r="O81" s="5" t="str">
        <f>""</f>
        <v/>
      </c>
      <c r="P81" s="5"/>
      <c r="Q81" s="6" t="s">
        <v>27</v>
      </c>
      <c r="R81" s="6"/>
      <c r="S81" s="6"/>
      <c r="T81" s="6"/>
      <c r="U81" s="11"/>
      <c r="V81" s="82"/>
      <c r="W81" s="12" t="s">
        <v>772</v>
      </c>
      <c r="X81" s="12"/>
      <c r="Y81" s="62"/>
      <c r="Z81" s="6" t="s">
        <v>20</v>
      </c>
      <c r="AA81" s="16">
        <v>7</v>
      </c>
      <c r="AB81" s="24"/>
      <c r="AC81" s="24"/>
      <c r="AF81" s="74" t="b">
        <f>IF(AND(R81=DATA!$D$40),DATA!$D$41,IF(AND(R81=DATA!$C$40),DATA!$C$41))</f>
        <v>0</v>
      </c>
      <c r="AG81" s="74" t="b">
        <f>IF(AND(S81=DATA!$D$40),DATA!$D$42,IF(AND(S81=DATA!$C$40),DATA!$C$42))</f>
        <v>0</v>
      </c>
      <c r="AH81" s="74" t="b">
        <f>IF(AND(T81=DATA!$D$40),DATA!$D$43,IF(AND(T81=DATA!$C$40),DATA!$C$43))</f>
        <v>0</v>
      </c>
      <c r="AI81" s="75" t="b">
        <f>IF(AND(U81=DATA!$D$40),DATA!$D$44,IF(AND(U81=DATA!$C$40),DATA!$C$44))</f>
        <v>0</v>
      </c>
      <c r="AJ81" s="76">
        <f ca="1">IF(AND(DATEDIF(V81,TODAY(),"D")&lt;365*3),DATA!$D$46,IF(AND(365*3&lt;=DATEDIF(V81,TODAY(),"D"), DATEDIF(V81,TODAY(),"D")&lt;365*5),DATA!$D$47,IF(AND(365*5&lt;=DATEDIF(V81,TODAY(),"D"), DATEDIF(V81,TODAY(),"D")&lt;365*10),DATA!$D$48,IF(AND(365*10&lt;DATEDIF(V81,TODAY(),"D")),DATA!$D$49))))</f>
        <v>0</v>
      </c>
      <c r="AK81" s="76">
        <f>_xlfn.IFNA(VLOOKUP(X81,DATA!$F$40:$G$85,2,0),10)</f>
        <v>10</v>
      </c>
      <c r="AL81" s="77">
        <f t="shared" ca="1" si="1"/>
        <v>10</v>
      </c>
      <c r="AM81" s="78" t="str">
        <f ca="1">IF(AND(AL81&gt;=DATA!$C$55),"A",IF(AND(DATA!$C$55&gt;AL81,AL81&gt;=DATA!$C$56),"B",IF(AND(DATA!$C$56&gt;AL81,AL81&gt;=DATA!$C$57),"C",IF(AND(AL81&lt;DATA!$C$57),"D"))))</f>
        <v>D</v>
      </c>
    </row>
    <row r="82" spans="1:39" x14ac:dyDescent="0.15">
      <c r="A82" s="20" t="s">
        <v>564</v>
      </c>
      <c r="B82" s="4" t="s">
        <v>264</v>
      </c>
      <c r="C82" s="5" t="s">
        <v>268</v>
      </c>
      <c r="D82" s="17" t="s">
        <v>267</v>
      </c>
      <c r="E82" s="5" t="s">
        <v>582</v>
      </c>
      <c r="F82" s="6" t="s">
        <v>289</v>
      </c>
      <c r="G82" s="20" t="s">
        <v>522</v>
      </c>
      <c r="H82" s="6" t="s">
        <v>319</v>
      </c>
      <c r="I82" s="5" t="str">
        <f>""</f>
        <v/>
      </c>
      <c r="J82" s="5" t="str">
        <f>""</f>
        <v/>
      </c>
      <c r="K82" s="6" t="s">
        <v>287</v>
      </c>
      <c r="L82" s="20"/>
      <c r="M82" s="20"/>
      <c r="N82" s="5" t="s">
        <v>288</v>
      </c>
      <c r="O82" s="5" t="str">
        <f>""</f>
        <v/>
      </c>
      <c r="P82" s="5"/>
      <c r="Q82" s="6" t="s">
        <v>27</v>
      </c>
      <c r="R82" s="6"/>
      <c r="S82" s="6"/>
      <c r="T82" s="6"/>
      <c r="U82" s="11"/>
      <c r="V82" s="82"/>
      <c r="W82" s="12" t="s">
        <v>772</v>
      </c>
      <c r="X82" s="12"/>
      <c r="Y82" s="62"/>
      <c r="Z82" s="6" t="s">
        <v>20</v>
      </c>
      <c r="AA82" s="16">
        <v>4</v>
      </c>
      <c r="AB82" s="24"/>
      <c r="AC82" s="24"/>
      <c r="AF82" s="74" t="b">
        <f>IF(AND(R82=DATA!$D$40),DATA!$D$41,IF(AND(R82=DATA!$C$40),DATA!$C$41))</f>
        <v>0</v>
      </c>
      <c r="AG82" s="74" t="b">
        <f>IF(AND(S82=DATA!$D$40),DATA!$D$42,IF(AND(S82=DATA!$C$40),DATA!$C$42))</f>
        <v>0</v>
      </c>
      <c r="AH82" s="74" t="b">
        <f>IF(AND(T82=DATA!$D$40),DATA!$D$43,IF(AND(T82=DATA!$C$40),DATA!$C$43))</f>
        <v>0</v>
      </c>
      <c r="AI82" s="75" t="b">
        <f>IF(AND(U82=DATA!$D$40),DATA!$D$44,IF(AND(U82=DATA!$C$40),DATA!$C$44))</f>
        <v>0</v>
      </c>
      <c r="AJ82" s="76">
        <f ca="1">IF(AND(DATEDIF(V82,TODAY(),"D")&lt;365*3),DATA!$D$46,IF(AND(365*3&lt;=DATEDIF(V82,TODAY(),"D"), DATEDIF(V82,TODAY(),"D")&lt;365*5),DATA!$D$47,IF(AND(365*5&lt;=DATEDIF(V82,TODAY(),"D"), DATEDIF(V82,TODAY(),"D")&lt;365*10),DATA!$D$48,IF(AND(365*10&lt;DATEDIF(V82,TODAY(),"D")),DATA!$D$49))))</f>
        <v>0</v>
      </c>
      <c r="AK82" s="76">
        <f>_xlfn.IFNA(VLOOKUP(X82,DATA!$F$40:$G$85,2,0),10)</f>
        <v>10</v>
      </c>
      <c r="AL82" s="77">
        <f t="shared" ca="1" si="1"/>
        <v>10</v>
      </c>
      <c r="AM82" s="78" t="str">
        <f ca="1">IF(AND(AL82&gt;=DATA!$C$55),"A",IF(AND(DATA!$C$55&gt;AL82,AL82&gt;=DATA!$C$56),"B",IF(AND(DATA!$C$56&gt;AL82,AL82&gt;=DATA!$C$57),"C",IF(AND(AL82&lt;DATA!$C$57),"D"))))</f>
        <v>D</v>
      </c>
    </row>
    <row r="83" spans="1:39" x14ac:dyDescent="0.15">
      <c r="A83" s="20" t="s">
        <v>564</v>
      </c>
      <c r="B83" s="4" t="s">
        <v>264</v>
      </c>
      <c r="C83" s="5" t="s">
        <v>268</v>
      </c>
      <c r="D83" s="17" t="s">
        <v>267</v>
      </c>
      <c r="E83" s="5" t="s">
        <v>582</v>
      </c>
      <c r="F83" s="6" t="s">
        <v>289</v>
      </c>
      <c r="G83" s="20" t="s">
        <v>522</v>
      </c>
      <c r="H83" s="6" t="s">
        <v>294</v>
      </c>
      <c r="I83" s="5" t="str">
        <f>""</f>
        <v/>
      </c>
      <c r="J83" s="5" t="str">
        <f>""</f>
        <v/>
      </c>
      <c r="K83" s="6" t="s">
        <v>291</v>
      </c>
      <c r="L83" s="20"/>
      <c r="M83" s="20"/>
      <c r="N83" s="5" t="s">
        <v>288</v>
      </c>
      <c r="O83" s="5" t="str">
        <f>""</f>
        <v/>
      </c>
      <c r="P83" s="5"/>
      <c r="Q83" s="6" t="s">
        <v>27</v>
      </c>
      <c r="R83" s="6"/>
      <c r="S83" s="6"/>
      <c r="T83" s="6"/>
      <c r="U83" s="11"/>
      <c r="V83" s="82"/>
      <c r="W83" s="12" t="s">
        <v>772</v>
      </c>
      <c r="X83" s="12"/>
      <c r="Y83" s="62"/>
      <c r="Z83" s="6" t="s">
        <v>20</v>
      </c>
      <c r="AA83" s="16">
        <v>470</v>
      </c>
      <c r="AB83" s="24"/>
      <c r="AC83" s="24"/>
      <c r="AF83" s="74" t="b">
        <f>IF(AND(R83=DATA!$D$40),DATA!$D$41,IF(AND(R83=DATA!$C$40),DATA!$C$41))</f>
        <v>0</v>
      </c>
      <c r="AG83" s="74" t="b">
        <f>IF(AND(S83=DATA!$D$40),DATA!$D$42,IF(AND(S83=DATA!$C$40),DATA!$C$42))</f>
        <v>0</v>
      </c>
      <c r="AH83" s="74" t="b">
        <f>IF(AND(T83=DATA!$D$40),DATA!$D$43,IF(AND(T83=DATA!$C$40),DATA!$C$43))</f>
        <v>0</v>
      </c>
      <c r="AI83" s="75" t="b">
        <f>IF(AND(U83=DATA!$D$40),DATA!$D$44,IF(AND(U83=DATA!$C$40),DATA!$C$44))</f>
        <v>0</v>
      </c>
      <c r="AJ83" s="76">
        <f ca="1">IF(AND(DATEDIF(V83,TODAY(),"D")&lt;365*3),DATA!$D$46,IF(AND(365*3&lt;=DATEDIF(V83,TODAY(),"D"), DATEDIF(V83,TODAY(),"D")&lt;365*5),DATA!$D$47,IF(AND(365*5&lt;=DATEDIF(V83,TODAY(),"D"), DATEDIF(V83,TODAY(),"D")&lt;365*10),DATA!$D$48,IF(AND(365*10&lt;DATEDIF(V83,TODAY(),"D")),DATA!$D$49))))</f>
        <v>0</v>
      </c>
      <c r="AK83" s="76">
        <f>_xlfn.IFNA(VLOOKUP(X83,DATA!$F$40:$G$85,2,0),10)</f>
        <v>10</v>
      </c>
      <c r="AL83" s="77">
        <f t="shared" ca="1" si="1"/>
        <v>10</v>
      </c>
      <c r="AM83" s="78" t="str">
        <f ca="1">IF(AND(AL83&gt;=DATA!$C$55),"A",IF(AND(DATA!$C$55&gt;AL83,AL83&gt;=DATA!$C$56),"B",IF(AND(DATA!$C$56&gt;AL83,AL83&gt;=DATA!$C$57),"C",IF(AND(AL83&lt;DATA!$C$57),"D"))))</f>
        <v>D</v>
      </c>
    </row>
    <row r="84" spans="1:39" x14ac:dyDescent="0.15">
      <c r="A84" s="20" t="s">
        <v>564</v>
      </c>
      <c r="B84" s="4" t="s">
        <v>264</v>
      </c>
      <c r="C84" s="5" t="s">
        <v>268</v>
      </c>
      <c r="D84" s="17" t="s">
        <v>267</v>
      </c>
      <c r="E84" s="5" t="s">
        <v>582</v>
      </c>
      <c r="F84" s="6" t="s">
        <v>289</v>
      </c>
      <c r="G84" s="20" t="s">
        <v>522</v>
      </c>
      <c r="H84" s="6" t="s">
        <v>303</v>
      </c>
      <c r="I84" s="5" t="str">
        <f>""</f>
        <v/>
      </c>
      <c r="J84" s="5" t="str">
        <f>""</f>
        <v/>
      </c>
      <c r="K84" s="6" t="s">
        <v>291</v>
      </c>
      <c r="L84" s="20"/>
      <c r="M84" s="20"/>
      <c r="N84" s="5" t="s">
        <v>288</v>
      </c>
      <c r="O84" s="5" t="str">
        <f>""</f>
        <v/>
      </c>
      <c r="P84" s="5"/>
      <c r="Q84" s="6" t="s">
        <v>27</v>
      </c>
      <c r="R84" s="6"/>
      <c r="S84" s="6"/>
      <c r="T84" s="6"/>
      <c r="U84" s="11"/>
      <c r="V84" s="82"/>
      <c r="W84" s="12" t="s">
        <v>772</v>
      </c>
      <c r="X84" s="12"/>
      <c r="Y84" s="62"/>
      <c r="Z84" s="6" t="s">
        <v>20</v>
      </c>
      <c r="AA84" s="16">
        <v>155</v>
      </c>
      <c r="AB84" s="24"/>
      <c r="AC84" s="24"/>
      <c r="AF84" s="74" t="b">
        <f>IF(AND(R84=DATA!$D$40),DATA!$D$41,IF(AND(R84=DATA!$C$40),DATA!$C$41))</f>
        <v>0</v>
      </c>
      <c r="AG84" s="74" t="b">
        <f>IF(AND(S84=DATA!$D$40),DATA!$D$42,IF(AND(S84=DATA!$C$40),DATA!$C$42))</f>
        <v>0</v>
      </c>
      <c r="AH84" s="74" t="b">
        <f>IF(AND(T84=DATA!$D$40),DATA!$D$43,IF(AND(T84=DATA!$C$40),DATA!$C$43))</f>
        <v>0</v>
      </c>
      <c r="AI84" s="75" t="b">
        <f>IF(AND(U84=DATA!$D$40),DATA!$D$44,IF(AND(U84=DATA!$C$40),DATA!$C$44))</f>
        <v>0</v>
      </c>
      <c r="AJ84" s="76">
        <f ca="1">IF(AND(DATEDIF(V84,TODAY(),"D")&lt;365*3),DATA!$D$46,IF(AND(365*3&lt;=DATEDIF(V84,TODAY(),"D"), DATEDIF(V84,TODAY(),"D")&lt;365*5),DATA!$D$47,IF(AND(365*5&lt;=DATEDIF(V84,TODAY(),"D"), DATEDIF(V84,TODAY(),"D")&lt;365*10),DATA!$D$48,IF(AND(365*10&lt;DATEDIF(V84,TODAY(),"D")),DATA!$D$49))))</f>
        <v>0</v>
      </c>
      <c r="AK84" s="76">
        <f>_xlfn.IFNA(VLOOKUP(X84,DATA!$F$40:$G$85,2,0),10)</f>
        <v>10</v>
      </c>
      <c r="AL84" s="77">
        <f t="shared" ca="1" si="1"/>
        <v>10</v>
      </c>
      <c r="AM84" s="78" t="str">
        <f ca="1">IF(AND(AL84&gt;=DATA!$C$55),"A",IF(AND(DATA!$C$55&gt;AL84,AL84&gt;=DATA!$C$56),"B",IF(AND(DATA!$C$56&gt;AL84,AL84&gt;=DATA!$C$57),"C",IF(AND(AL84&lt;DATA!$C$57),"D"))))</f>
        <v>D</v>
      </c>
    </row>
    <row r="85" spans="1:39" x14ac:dyDescent="0.15">
      <c r="A85" s="20" t="s">
        <v>564</v>
      </c>
      <c r="B85" s="4" t="s">
        <v>264</v>
      </c>
      <c r="C85" s="5" t="s">
        <v>268</v>
      </c>
      <c r="D85" s="17" t="s">
        <v>267</v>
      </c>
      <c r="E85" s="5" t="s">
        <v>582</v>
      </c>
      <c r="F85" s="6" t="s">
        <v>289</v>
      </c>
      <c r="G85" s="20" t="s">
        <v>522</v>
      </c>
      <c r="H85" s="6" t="s">
        <v>292</v>
      </c>
      <c r="I85" s="5" t="str">
        <f>""</f>
        <v/>
      </c>
      <c r="J85" s="5" t="str">
        <f>""</f>
        <v/>
      </c>
      <c r="K85" s="6" t="s">
        <v>291</v>
      </c>
      <c r="L85" s="20"/>
      <c r="M85" s="20"/>
      <c r="N85" s="5" t="s">
        <v>288</v>
      </c>
      <c r="O85" s="5" t="str">
        <f>""</f>
        <v/>
      </c>
      <c r="P85" s="5"/>
      <c r="Q85" s="6" t="s">
        <v>27</v>
      </c>
      <c r="R85" s="6"/>
      <c r="S85" s="6"/>
      <c r="T85" s="6"/>
      <c r="U85" s="11"/>
      <c r="V85" s="82"/>
      <c r="W85" s="12" t="s">
        <v>772</v>
      </c>
      <c r="X85" s="12"/>
      <c r="Y85" s="62"/>
      <c r="Z85" s="6" t="s">
        <v>20</v>
      </c>
      <c r="AA85" s="16">
        <v>4</v>
      </c>
      <c r="AB85" s="24"/>
      <c r="AC85" s="24"/>
      <c r="AF85" s="74" t="b">
        <f>IF(AND(R85=DATA!$D$40),DATA!$D$41,IF(AND(R85=DATA!$C$40),DATA!$C$41))</f>
        <v>0</v>
      </c>
      <c r="AG85" s="74" t="b">
        <f>IF(AND(S85=DATA!$D$40),DATA!$D$42,IF(AND(S85=DATA!$C$40),DATA!$C$42))</f>
        <v>0</v>
      </c>
      <c r="AH85" s="74" t="b">
        <f>IF(AND(T85=DATA!$D$40),DATA!$D$43,IF(AND(T85=DATA!$C$40),DATA!$C$43))</f>
        <v>0</v>
      </c>
      <c r="AI85" s="75" t="b">
        <f>IF(AND(U85=DATA!$D$40),DATA!$D$44,IF(AND(U85=DATA!$C$40),DATA!$C$44))</f>
        <v>0</v>
      </c>
      <c r="AJ85" s="76">
        <f ca="1">IF(AND(DATEDIF(V85,TODAY(),"D")&lt;365*3),DATA!$D$46,IF(AND(365*3&lt;=DATEDIF(V85,TODAY(),"D"), DATEDIF(V85,TODAY(),"D")&lt;365*5),DATA!$D$47,IF(AND(365*5&lt;=DATEDIF(V85,TODAY(),"D"), DATEDIF(V85,TODAY(),"D")&lt;365*10),DATA!$D$48,IF(AND(365*10&lt;DATEDIF(V85,TODAY(),"D")),DATA!$D$49))))</f>
        <v>0</v>
      </c>
      <c r="AK85" s="76">
        <f>_xlfn.IFNA(VLOOKUP(X85,DATA!$F$40:$G$85,2,0),10)</f>
        <v>10</v>
      </c>
      <c r="AL85" s="77">
        <f t="shared" ca="1" si="1"/>
        <v>10</v>
      </c>
      <c r="AM85" s="78" t="str">
        <f ca="1">IF(AND(AL85&gt;=DATA!$C$55),"A",IF(AND(DATA!$C$55&gt;AL85,AL85&gt;=DATA!$C$56),"B",IF(AND(DATA!$C$56&gt;AL85,AL85&gt;=DATA!$C$57),"C",IF(AND(AL85&lt;DATA!$C$57),"D"))))</f>
        <v>D</v>
      </c>
    </row>
    <row r="86" spans="1:39" x14ac:dyDescent="0.15">
      <c r="A86" s="20" t="s">
        <v>564</v>
      </c>
      <c r="B86" s="4" t="s">
        <v>264</v>
      </c>
      <c r="C86" s="5" t="s">
        <v>268</v>
      </c>
      <c r="D86" s="17" t="s">
        <v>267</v>
      </c>
      <c r="E86" s="5" t="s">
        <v>582</v>
      </c>
      <c r="F86" s="6" t="s">
        <v>289</v>
      </c>
      <c r="G86" s="20" t="s">
        <v>522</v>
      </c>
      <c r="H86" s="6" t="s">
        <v>307</v>
      </c>
      <c r="I86" s="5" t="str">
        <f>""</f>
        <v/>
      </c>
      <c r="J86" s="5" t="str">
        <f>""</f>
        <v/>
      </c>
      <c r="K86" s="6" t="s">
        <v>291</v>
      </c>
      <c r="L86" s="20"/>
      <c r="M86" s="20"/>
      <c r="N86" s="5" t="s">
        <v>288</v>
      </c>
      <c r="O86" s="5" t="str">
        <f>""</f>
        <v/>
      </c>
      <c r="P86" s="5"/>
      <c r="Q86" s="6" t="s">
        <v>27</v>
      </c>
      <c r="R86" s="6"/>
      <c r="S86" s="6"/>
      <c r="T86" s="6"/>
      <c r="U86" s="11"/>
      <c r="V86" s="82"/>
      <c r="W86" s="12" t="s">
        <v>772</v>
      </c>
      <c r="X86" s="12"/>
      <c r="Y86" s="62"/>
      <c r="Z86" s="6" t="s">
        <v>20</v>
      </c>
      <c r="AA86" s="16">
        <v>3</v>
      </c>
      <c r="AB86" s="24"/>
      <c r="AC86" s="24"/>
      <c r="AF86" s="74" t="b">
        <f>IF(AND(R86=DATA!$D$40),DATA!$D$41,IF(AND(R86=DATA!$C$40),DATA!$C$41))</f>
        <v>0</v>
      </c>
      <c r="AG86" s="74" t="b">
        <f>IF(AND(S86=DATA!$D$40),DATA!$D$42,IF(AND(S86=DATA!$C$40),DATA!$C$42))</f>
        <v>0</v>
      </c>
      <c r="AH86" s="74" t="b">
        <f>IF(AND(T86=DATA!$D$40),DATA!$D$43,IF(AND(T86=DATA!$C$40),DATA!$C$43))</f>
        <v>0</v>
      </c>
      <c r="AI86" s="75" t="b">
        <f>IF(AND(U86=DATA!$D$40),DATA!$D$44,IF(AND(U86=DATA!$C$40),DATA!$C$44))</f>
        <v>0</v>
      </c>
      <c r="AJ86" s="76">
        <f ca="1">IF(AND(DATEDIF(V86,TODAY(),"D")&lt;365*3),DATA!$D$46,IF(AND(365*3&lt;=DATEDIF(V86,TODAY(),"D"), DATEDIF(V86,TODAY(),"D")&lt;365*5),DATA!$D$47,IF(AND(365*5&lt;=DATEDIF(V86,TODAY(),"D"), DATEDIF(V86,TODAY(),"D")&lt;365*10),DATA!$D$48,IF(AND(365*10&lt;DATEDIF(V86,TODAY(),"D")),DATA!$D$49))))</f>
        <v>0</v>
      </c>
      <c r="AK86" s="76">
        <f>_xlfn.IFNA(VLOOKUP(X86,DATA!$F$40:$G$85,2,0),10)</f>
        <v>10</v>
      </c>
      <c r="AL86" s="77">
        <f t="shared" ca="1" si="1"/>
        <v>10</v>
      </c>
      <c r="AM86" s="78" t="str">
        <f ca="1">IF(AND(AL86&gt;=DATA!$C$55),"A",IF(AND(DATA!$C$55&gt;AL86,AL86&gt;=DATA!$C$56),"B",IF(AND(DATA!$C$56&gt;AL86,AL86&gt;=DATA!$C$57),"C",IF(AND(AL86&lt;DATA!$C$57),"D"))))</f>
        <v>D</v>
      </c>
    </row>
    <row r="87" spans="1:39" x14ac:dyDescent="0.15">
      <c r="A87" s="20" t="s">
        <v>564</v>
      </c>
      <c r="B87" s="4" t="s">
        <v>264</v>
      </c>
      <c r="C87" s="5" t="s">
        <v>268</v>
      </c>
      <c r="D87" s="17" t="s">
        <v>267</v>
      </c>
      <c r="E87" s="5" t="s">
        <v>582</v>
      </c>
      <c r="F87" s="6" t="s">
        <v>289</v>
      </c>
      <c r="G87" s="20" t="s">
        <v>522</v>
      </c>
      <c r="H87" s="6" t="s">
        <v>301</v>
      </c>
      <c r="I87" s="5" t="str">
        <f>""</f>
        <v/>
      </c>
      <c r="J87" s="5" t="str">
        <f>""</f>
        <v/>
      </c>
      <c r="K87" s="6" t="s">
        <v>291</v>
      </c>
      <c r="L87" s="20"/>
      <c r="M87" s="20"/>
      <c r="N87" s="5" t="s">
        <v>288</v>
      </c>
      <c r="O87" s="5" t="str">
        <f>""</f>
        <v/>
      </c>
      <c r="P87" s="5"/>
      <c r="Q87" s="6" t="s">
        <v>27</v>
      </c>
      <c r="R87" s="6"/>
      <c r="S87" s="6"/>
      <c r="T87" s="6"/>
      <c r="U87" s="11"/>
      <c r="V87" s="82"/>
      <c r="W87" s="12" t="s">
        <v>772</v>
      </c>
      <c r="X87" s="12"/>
      <c r="Y87" s="62"/>
      <c r="Z87" s="6" t="s">
        <v>20</v>
      </c>
      <c r="AA87" s="16">
        <v>241</v>
      </c>
      <c r="AB87" s="24"/>
      <c r="AC87" s="24"/>
      <c r="AF87" s="74" t="b">
        <f>IF(AND(R87=DATA!$D$40),DATA!$D$41,IF(AND(R87=DATA!$C$40),DATA!$C$41))</f>
        <v>0</v>
      </c>
      <c r="AG87" s="74" t="b">
        <f>IF(AND(S87=DATA!$D$40),DATA!$D$42,IF(AND(S87=DATA!$C$40),DATA!$C$42))</f>
        <v>0</v>
      </c>
      <c r="AH87" s="74" t="b">
        <f>IF(AND(T87=DATA!$D$40),DATA!$D$43,IF(AND(T87=DATA!$C$40),DATA!$C$43))</f>
        <v>0</v>
      </c>
      <c r="AI87" s="75" t="b">
        <f>IF(AND(U87=DATA!$D$40),DATA!$D$44,IF(AND(U87=DATA!$C$40),DATA!$C$44))</f>
        <v>0</v>
      </c>
      <c r="AJ87" s="76">
        <f ca="1">IF(AND(DATEDIF(V87,TODAY(),"D")&lt;365*3),DATA!$D$46,IF(AND(365*3&lt;=DATEDIF(V87,TODAY(),"D"), DATEDIF(V87,TODAY(),"D")&lt;365*5),DATA!$D$47,IF(AND(365*5&lt;=DATEDIF(V87,TODAY(),"D"), DATEDIF(V87,TODAY(),"D")&lt;365*10),DATA!$D$48,IF(AND(365*10&lt;DATEDIF(V87,TODAY(),"D")),DATA!$D$49))))</f>
        <v>0</v>
      </c>
      <c r="AK87" s="76">
        <f>_xlfn.IFNA(VLOOKUP(X87,DATA!$F$40:$G$85,2,0),10)</f>
        <v>10</v>
      </c>
      <c r="AL87" s="77">
        <f t="shared" ca="1" si="1"/>
        <v>10</v>
      </c>
      <c r="AM87" s="78" t="str">
        <f ca="1">IF(AND(AL87&gt;=DATA!$C$55),"A",IF(AND(DATA!$C$55&gt;AL87,AL87&gt;=DATA!$C$56),"B",IF(AND(DATA!$C$56&gt;AL87,AL87&gt;=DATA!$C$57),"C",IF(AND(AL87&lt;DATA!$C$57),"D"))))</f>
        <v>D</v>
      </c>
    </row>
    <row r="88" spans="1:39" x14ac:dyDescent="0.15">
      <c r="A88" s="20" t="s">
        <v>564</v>
      </c>
      <c r="B88" s="4" t="s">
        <v>264</v>
      </c>
      <c r="C88" s="5" t="s">
        <v>268</v>
      </c>
      <c r="D88" s="17" t="s">
        <v>267</v>
      </c>
      <c r="E88" s="5" t="s">
        <v>582</v>
      </c>
      <c r="F88" s="6" t="s">
        <v>289</v>
      </c>
      <c r="G88" s="20" t="s">
        <v>522</v>
      </c>
      <c r="H88" s="6" t="s">
        <v>308</v>
      </c>
      <c r="I88" s="5" t="str">
        <f>""</f>
        <v/>
      </c>
      <c r="J88" s="5" t="str">
        <f>""</f>
        <v/>
      </c>
      <c r="K88" s="6" t="s">
        <v>291</v>
      </c>
      <c r="L88" s="20"/>
      <c r="M88" s="20"/>
      <c r="N88" s="5" t="s">
        <v>288</v>
      </c>
      <c r="O88" s="5" t="str">
        <f>""</f>
        <v/>
      </c>
      <c r="P88" s="5"/>
      <c r="Q88" s="6" t="s">
        <v>27</v>
      </c>
      <c r="R88" s="6"/>
      <c r="S88" s="6"/>
      <c r="T88" s="6"/>
      <c r="U88" s="11"/>
      <c r="V88" s="82"/>
      <c r="W88" s="12" t="s">
        <v>772</v>
      </c>
      <c r="X88" s="12"/>
      <c r="Y88" s="62"/>
      <c r="Z88" s="6" t="s">
        <v>20</v>
      </c>
      <c r="AA88" s="16">
        <v>6</v>
      </c>
      <c r="AB88" s="24"/>
      <c r="AC88" s="24"/>
      <c r="AF88" s="74" t="b">
        <f>IF(AND(R88=DATA!$D$40),DATA!$D$41,IF(AND(R88=DATA!$C$40),DATA!$C$41))</f>
        <v>0</v>
      </c>
      <c r="AG88" s="74" t="b">
        <f>IF(AND(S88=DATA!$D$40),DATA!$D$42,IF(AND(S88=DATA!$C$40),DATA!$C$42))</f>
        <v>0</v>
      </c>
      <c r="AH88" s="74" t="b">
        <f>IF(AND(T88=DATA!$D$40),DATA!$D$43,IF(AND(T88=DATA!$C$40),DATA!$C$43))</f>
        <v>0</v>
      </c>
      <c r="AI88" s="75" t="b">
        <f>IF(AND(U88=DATA!$D$40),DATA!$D$44,IF(AND(U88=DATA!$C$40),DATA!$C$44))</f>
        <v>0</v>
      </c>
      <c r="AJ88" s="76">
        <f ca="1">IF(AND(DATEDIF(V88,TODAY(),"D")&lt;365*3),DATA!$D$46,IF(AND(365*3&lt;=DATEDIF(V88,TODAY(),"D"), DATEDIF(V88,TODAY(),"D")&lt;365*5),DATA!$D$47,IF(AND(365*5&lt;=DATEDIF(V88,TODAY(),"D"), DATEDIF(V88,TODAY(),"D")&lt;365*10),DATA!$D$48,IF(AND(365*10&lt;DATEDIF(V88,TODAY(),"D")),DATA!$D$49))))</f>
        <v>0</v>
      </c>
      <c r="AK88" s="76">
        <f>_xlfn.IFNA(VLOOKUP(X88,DATA!$F$40:$G$85,2,0),10)</f>
        <v>10</v>
      </c>
      <c r="AL88" s="77">
        <f t="shared" ca="1" si="1"/>
        <v>10</v>
      </c>
      <c r="AM88" s="78" t="str">
        <f ca="1">IF(AND(AL88&gt;=DATA!$C$55),"A",IF(AND(DATA!$C$55&gt;AL88,AL88&gt;=DATA!$C$56),"B",IF(AND(DATA!$C$56&gt;AL88,AL88&gt;=DATA!$C$57),"C",IF(AND(AL88&lt;DATA!$C$57),"D"))))</f>
        <v>D</v>
      </c>
    </row>
    <row r="89" spans="1:39" x14ac:dyDescent="0.15">
      <c r="A89" s="20" t="s">
        <v>564</v>
      </c>
      <c r="B89" s="4" t="s">
        <v>264</v>
      </c>
      <c r="C89" s="18" t="s">
        <v>268</v>
      </c>
      <c r="D89" s="18" t="s">
        <v>282</v>
      </c>
      <c r="E89" s="5">
        <v>90</v>
      </c>
      <c r="F89" s="20" t="s">
        <v>300</v>
      </c>
      <c r="G89" s="20" t="s">
        <v>522</v>
      </c>
      <c r="H89" s="20" t="s">
        <v>294</v>
      </c>
      <c r="I89" s="18" t="str">
        <f>""</f>
        <v/>
      </c>
      <c r="J89" s="18" t="str">
        <f>""</f>
        <v/>
      </c>
      <c r="K89" s="20"/>
      <c r="L89" s="20"/>
      <c r="M89" s="20" t="s">
        <v>298</v>
      </c>
      <c r="N89" s="18" t="s">
        <v>295</v>
      </c>
      <c r="O89" s="18" t="str">
        <f>""</f>
        <v/>
      </c>
      <c r="P89" s="18"/>
      <c r="Q89" s="6" t="s">
        <v>27</v>
      </c>
      <c r="R89" s="6"/>
      <c r="S89" s="6"/>
      <c r="T89" s="6"/>
      <c r="U89" s="11"/>
      <c r="V89" s="82"/>
      <c r="W89" s="12" t="s">
        <v>772</v>
      </c>
      <c r="X89" s="12"/>
      <c r="Y89" s="62"/>
      <c r="Z89" s="6" t="s">
        <v>20</v>
      </c>
      <c r="AA89" s="28">
        <v>21</v>
      </c>
      <c r="AB89" s="24"/>
      <c r="AC89" s="24"/>
      <c r="AF89" s="74" t="b">
        <f>IF(AND(R89=DATA!$D$40),DATA!$D$41,IF(AND(R89=DATA!$C$40),DATA!$C$41))</f>
        <v>0</v>
      </c>
      <c r="AG89" s="74" t="b">
        <f>IF(AND(S89=DATA!$D$40),DATA!$D$42,IF(AND(S89=DATA!$C$40),DATA!$C$42))</f>
        <v>0</v>
      </c>
      <c r="AH89" s="74" t="b">
        <f>IF(AND(T89=DATA!$D$40),DATA!$D$43,IF(AND(T89=DATA!$C$40),DATA!$C$43))</f>
        <v>0</v>
      </c>
      <c r="AI89" s="75" t="b">
        <f>IF(AND(U89=DATA!$D$40),DATA!$D$44,IF(AND(U89=DATA!$C$40),DATA!$C$44))</f>
        <v>0</v>
      </c>
      <c r="AJ89" s="76">
        <f ca="1">IF(AND(DATEDIF(V89,TODAY(),"D")&lt;365*3),DATA!$D$46,IF(AND(365*3&lt;=DATEDIF(V89,TODAY(),"D"), DATEDIF(V89,TODAY(),"D")&lt;365*5),DATA!$D$47,IF(AND(365*5&lt;=DATEDIF(V89,TODAY(),"D"), DATEDIF(V89,TODAY(),"D")&lt;365*10),DATA!$D$48,IF(AND(365*10&lt;DATEDIF(V89,TODAY(),"D")),DATA!$D$49))))</f>
        <v>0</v>
      </c>
      <c r="AK89" s="76">
        <f>_xlfn.IFNA(VLOOKUP(X89,DATA!$F$40:$G$85,2,0),10)</f>
        <v>10</v>
      </c>
      <c r="AL89" s="77">
        <f t="shared" ca="1" si="1"/>
        <v>10</v>
      </c>
      <c r="AM89" s="78" t="str">
        <f ca="1">IF(AND(AL89&gt;=DATA!$C$55),"A",IF(AND(DATA!$C$55&gt;AL89,AL89&gt;=DATA!$C$56),"B",IF(AND(DATA!$C$56&gt;AL89,AL89&gt;=DATA!$C$57),"C",IF(AND(AL89&lt;DATA!$C$57),"D"))))</f>
        <v>D</v>
      </c>
    </row>
    <row r="90" spans="1:39" x14ac:dyDescent="0.15">
      <c r="A90" s="20" t="s">
        <v>565</v>
      </c>
      <c r="B90" s="4" t="s">
        <v>264</v>
      </c>
      <c r="C90" s="18" t="s">
        <v>268</v>
      </c>
      <c r="D90" s="18" t="s">
        <v>282</v>
      </c>
      <c r="E90" s="5">
        <v>90</v>
      </c>
      <c r="F90" s="20" t="s">
        <v>300</v>
      </c>
      <c r="G90" s="20" t="s">
        <v>522</v>
      </c>
      <c r="H90" s="20" t="s">
        <v>303</v>
      </c>
      <c r="I90" s="18" t="str">
        <f>""</f>
        <v/>
      </c>
      <c r="J90" s="18" t="str">
        <f>""</f>
        <v/>
      </c>
      <c r="K90" s="20"/>
      <c r="L90" s="20"/>
      <c r="M90" s="20" t="s">
        <v>298</v>
      </c>
      <c r="N90" s="18" t="s">
        <v>295</v>
      </c>
      <c r="O90" s="18" t="str">
        <f>""</f>
        <v/>
      </c>
      <c r="P90" s="18"/>
      <c r="Q90" s="6" t="s">
        <v>27</v>
      </c>
      <c r="R90" s="6"/>
      <c r="S90" s="6"/>
      <c r="T90" s="6"/>
      <c r="U90" s="11"/>
      <c r="V90" s="82"/>
      <c r="W90" s="12" t="s">
        <v>772</v>
      </c>
      <c r="X90" s="12"/>
      <c r="Y90" s="62"/>
      <c r="Z90" s="6" t="s">
        <v>20</v>
      </c>
      <c r="AA90" s="28">
        <v>31</v>
      </c>
      <c r="AB90" s="24"/>
      <c r="AC90" s="24"/>
      <c r="AF90" s="74" t="b">
        <f>IF(AND(R90=DATA!$D$40),DATA!$D$41,IF(AND(R90=DATA!$C$40),DATA!$C$41))</f>
        <v>0</v>
      </c>
      <c r="AG90" s="74" t="b">
        <f>IF(AND(S90=DATA!$D$40),DATA!$D$42,IF(AND(S90=DATA!$C$40),DATA!$C$42))</f>
        <v>0</v>
      </c>
      <c r="AH90" s="74" t="b">
        <f>IF(AND(T90=DATA!$D$40),DATA!$D$43,IF(AND(T90=DATA!$C$40),DATA!$C$43))</f>
        <v>0</v>
      </c>
      <c r="AI90" s="75" t="b">
        <f>IF(AND(U90=DATA!$D$40),DATA!$D$44,IF(AND(U90=DATA!$C$40),DATA!$C$44))</f>
        <v>0</v>
      </c>
      <c r="AJ90" s="76">
        <f ca="1">IF(AND(DATEDIF(V90,TODAY(),"D")&lt;365*3),DATA!$D$46,IF(AND(365*3&lt;=DATEDIF(V90,TODAY(),"D"), DATEDIF(V90,TODAY(),"D")&lt;365*5),DATA!$D$47,IF(AND(365*5&lt;=DATEDIF(V90,TODAY(),"D"), DATEDIF(V90,TODAY(),"D")&lt;365*10),DATA!$D$48,IF(AND(365*10&lt;DATEDIF(V90,TODAY(),"D")),DATA!$D$49))))</f>
        <v>0</v>
      </c>
      <c r="AK90" s="76">
        <f>_xlfn.IFNA(VLOOKUP(X90,DATA!$F$40:$G$85,2,0),10)</f>
        <v>10</v>
      </c>
      <c r="AL90" s="77">
        <f t="shared" ca="1" si="1"/>
        <v>10</v>
      </c>
      <c r="AM90" s="78" t="str">
        <f ca="1">IF(AND(AL90&gt;=DATA!$C$55),"A",IF(AND(DATA!$C$55&gt;AL90,AL90&gt;=DATA!$C$56),"B",IF(AND(DATA!$C$56&gt;AL90,AL90&gt;=DATA!$C$57),"C",IF(AND(AL90&lt;DATA!$C$57),"D"))))</f>
        <v>D</v>
      </c>
    </row>
    <row r="91" spans="1:39" x14ac:dyDescent="0.15">
      <c r="A91" s="20" t="s">
        <v>564</v>
      </c>
      <c r="B91" s="4" t="s">
        <v>264</v>
      </c>
      <c r="C91" s="18" t="s">
        <v>268</v>
      </c>
      <c r="D91" s="18" t="s">
        <v>282</v>
      </c>
      <c r="E91" s="5">
        <v>90</v>
      </c>
      <c r="F91" s="20" t="s">
        <v>300</v>
      </c>
      <c r="G91" s="20" t="s">
        <v>522</v>
      </c>
      <c r="H91" s="20" t="s">
        <v>318</v>
      </c>
      <c r="I91" s="18" t="str">
        <f>""</f>
        <v/>
      </c>
      <c r="J91" s="18" t="str">
        <f>""</f>
        <v/>
      </c>
      <c r="K91" s="20"/>
      <c r="L91" s="20"/>
      <c r="M91" s="20" t="s">
        <v>298</v>
      </c>
      <c r="N91" s="18" t="s">
        <v>295</v>
      </c>
      <c r="O91" s="18" t="str">
        <f>""</f>
        <v/>
      </c>
      <c r="P91" s="18"/>
      <c r="Q91" s="6" t="s">
        <v>27</v>
      </c>
      <c r="R91" s="6"/>
      <c r="S91" s="6"/>
      <c r="T91" s="6"/>
      <c r="U91" s="11"/>
      <c r="V91" s="82"/>
      <c r="W91" s="12" t="s">
        <v>772</v>
      </c>
      <c r="X91" s="12"/>
      <c r="Y91" s="62"/>
      <c r="Z91" s="6" t="s">
        <v>20</v>
      </c>
      <c r="AA91" s="28">
        <v>10</v>
      </c>
      <c r="AB91" s="24"/>
      <c r="AC91" s="24"/>
      <c r="AF91" s="74" t="b">
        <f>IF(AND(R91=DATA!$D$40),DATA!$D$41,IF(AND(R91=DATA!$C$40),DATA!$C$41))</f>
        <v>0</v>
      </c>
      <c r="AG91" s="74" t="b">
        <f>IF(AND(S91=DATA!$D$40),DATA!$D$42,IF(AND(S91=DATA!$C$40),DATA!$C$42))</f>
        <v>0</v>
      </c>
      <c r="AH91" s="74" t="b">
        <f>IF(AND(T91=DATA!$D$40),DATA!$D$43,IF(AND(T91=DATA!$C$40),DATA!$C$43))</f>
        <v>0</v>
      </c>
      <c r="AI91" s="75" t="b">
        <f>IF(AND(U91=DATA!$D$40),DATA!$D$44,IF(AND(U91=DATA!$C$40),DATA!$C$44))</f>
        <v>0</v>
      </c>
      <c r="AJ91" s="76">
        <f ca="1">IF(AND(DATEDIF(V91,TODAY(),"D")&lt;365*3),DATA!$D$46,IF(AND(365*3&lt;=DATEDIF(V91,TODAY(),"D"), DATEDIF(V91,TODAY(),"D")&lt;365*5),DATA!$D$47,IF(AND(365*5&lt;=DATEDIF(V91,TODAY(),"D"), DATEDIF(V91,TODAY(),"D")&lt;365*10),DATA!$D$48,IF(AND(365*10&lt;DATEDIF(V91,TODAY(),"D")),DATA!$D$49))))</f>
        <v>0</v>
      </c>
      <c r="AK91" s="76">
        <f>_xlfn.IFNA(VLOOKUP(X91,DATA!$F$40:$G$85,2,0),10)</f>
        <v>10</v>
      </c>
      <c r="AL91" s="77">
        <f t="shared" ca="1" si="1"/>
        <v>10</v>
      </c>
      <c r="AM91" s="78" t="str">
        <f ca="1">IF(AND(AL91&gt;=DATA!$C$55),"A",IF(AND(DATA!$C$55&gt;AL91,AL91&gt;=DATA!$C$56),"B",IF(AND(DATA!$C$56&gt;AL91,AL91&gt;=DATA!$C$57),"C",IF(AND(AL91&lt;DATA!$C$57),"D"))))</f>
        <v>D</v>
      </c>
    </row>
    <row r="92" spans="1:39" x14ac:dyDescent="0.15">
      <c r="A92" s="20" t="s">
        <v>564</v>
      </c>
      <c r="B92" s="4" t="s">
        <v>264</v>
      </c>
      <c r="C92" s="18" t="s">
        <v>268</v>
      </c>
      <c r="D92" s="18" t="s">
        <v>282</v>
      </c>
      <c r="E92" s="5">
        <v>90</v>
      </c>
      <c r="F92" s="20" t="s">
        <v>300</v>
      </c>
      <c r="G92" s="20" t="s">
        <v>522</v>
      </c>
      <c r="H92" s="20" t="s">
        <v>290</v>
      </c>
      <c r="I92" s="18" t="str">
        <f>""</f>
        <v/>
      </c>
      <c r="J92" s="18" t="str">
        <f>""</f>
        <v/>
      </c>
      <c r="K92" s="20"/>
      <c r="L92" s="20"/>
      <c r="M92" s="20" t="s">
        <v>298</v>
      </c>
      <c r="N92" s="18" t="s">
        <v>295</v>
      </c>
      <c r="O92" s="18" t="str">
        <f>""</f>
        <v/>
      </c>
      <c r="P92" s="18"/>
      <c r="Q92" s="6" t="s">
        <v>27</v>
      </c>
      <c r="R92" s="6"/>
      <c r="S92" s="6"/>
      <c r="T92" s="6"/>
      <c r="U92" s="11"/>
      <c r="V92" s="82"/>
      <c r="W92" s="12" t="s">
        <v>772</v>
      </c>
      <c r="X92" s="12"/>
      <c r="Y92" s="62"/>
      <c r="Z92" s="6" t="s">
        <v>20</v>
      </c>
      <c r="AA92" s="28">
        <v>2</v>
      </c>
      <c r="AB92" s="24"/>
      <c r="AC92" s="24"/>
      <c r="AF92" s="74" t="b">
        <f>IF(AND(R92=DATA!$D$40),DATA!$D$41,IF(AND(R92=DATA!$C$40),DATA!$C$41))</f>
        <v>0</v>
      </c>
      <c r="AG92" s="74" t="b">
        <f>IF(AND(S92=DATA!$D$40),DATA!$D$42,IF(AND(S92=DATA!$C$40),DATA!$C$42))</f>
        <v>0</v>
      </c>
      <c r="AH92" s="74" t="b">
        <f>IF(AND(T92=DATA!$D$40),DATA!$D$43,IF(AND(T92=DATA!$C$40),DATA!$C$43))</f>
        <v>0</v>
      </c>
      <c r="AI92" s="75" t="b">
        <f>IF(AND(U92=DATA!$D$40),DATA!$D$44,IF(AND(U92=DATA!$C$40),DATA!$C$44))</f>
        <v>0</v>
      </c>
      <c r="AJ92" s="76">
        <f ca="1">IF(AND(DATEDIF(V92,TODAY(),"D")&lt;365*3),DATA!$D$46,IF(AND(365*3&lt;=DATEDIF(V92,TODAY(),"D"), DATEDIF(V92,TODAY(),"D")&lt;365*5),DATA!$D$47,IF(AND(365*5&lt;=DATEDIF(V92,TODAY(),"D"), DATEDIF(V92,TODAY(),"D")&lt;365*10),DATA!$D$48,IF(AND(365*10&lt;DATEDIF(V92,TODAY(),"D")),DATA!$D$49))))</f>
        <v>0</v>
      </c>
      <c r="AK92" s="76">
        <f>_xlfn.IFNA(VLOOKUP(X92,DATA!$F$40:$G$85,2,0),10)</f>
        <v>10</v>
      </c>
      <c r="AL92" s="77">
        <f t="shared" ca="1" si="1"/>
        <v>10</v>
      </c>
      <c r="AM92" s="78" t="str">
        <f ca="1">IF(AND(AL92&gt;=DATA!$C$55),"A",IF(AND(DATA!$C$55&gt;AL92,AL92&gt;=DATA!$C$56),"B",IF(AND(DATA!$C$56&gt;AL92,AL92&gt;=DATA!$C$57),"C",IF(AND(AL92&lt;DATA!$C$57),"D"))))</f>
        <v>D</v>
      </c>
    </row>
    <row r="93" spans="1:39" x14ac:dyDescent="0.15">
      <c r="A93" s="20" t="s">
        <v>564</v>
      </c>
      <c r="B93" s="4" t="s">
        <v>264</v>
      </c>
      <c r="C93" s="18" t="s">
        <v>268</v>
      </c>
      <c r="D93" s="18" t="s">
        <v>282</v>
      </c>
      <c r="E93" s="5">
        <v>90</v>
      </c>
      <c r="F93" s="20" t="s">
        <v>300</v>
      </c>
      <c r="G93" s="20" t="s">
        <v>522</v>
      </c>
      <c r="H93" s="20" t="s">
        <v>286</v>
      </c>
      <c r="I93" s="18" t="str">
        <f>""</f>
        <v/>
      </c>
      <c r="J93" s="18" t="str">
        <f>""</f>
        <v/>
      </c>
      <c r="K93" s="20"/>
      <c r="L93" s="20"/>
      <c r="M93" s="20" t="s">
        <v>298</v>
      </c>
      <c r="N93" s="18" t="s">
        <v>295</v>
      </c>
      <c r="O93" s="18" t="str">
        <f>""</f>
        <v/>
      </c>
      <c r="P93" s="18"/>
      <c r="Q93" s="6" t="s">
        <v>27</v>
      </c>
      <c r="R93" s="6"/>
      <c r="S93" s="6"/>
      <c r="T93" s="6"/>
      <c r="U93" s="11"/>
      <c r="V93" s="82"/>
      <c r="W93" s="12" t="s">
        <v>772</v>
      </c>
      <c r="X93" s="12"/>
      <c r="Y93" s="62"/>
      <c r="Z93" s="6" t="s">
        <v>20</v>
      </c>
      <c r="AA93" s="28">
        <v>4</v>
      </c>
      <c r="AB93" s="24"/>
      <c r="AC93" s="24"/>
      <c r="AF93" s="74" t="b">
        <f>IF(AND(R93=DATA!$D$40),DATA!$D$41,IF(AND(R93=DATA!$C$40),DATA!$C$41))</f>
        <v>0</v>
      </c>
      <c r="AG93" s="74" t="b">
        <f>IF(AND(S93=DATA!$D$40),DATA!$D$42,IF(AND(S93=DATA!$C$40),DATA!$C$42))</f>
        <v>0</v>
      </c>
      <c r="AH93" s="74" t="b">
        <f>IF(AND(T93=DATA!$D$40),DATA!$D$43,IF(AND(T93=DATA!$C$40),DATA!$C$43))</f>
        <v>0</v>
      </c>
      <c r="AI93" s="75" t="b">
        <f>IF(AND(U93=DATA!$D$40),DATA!$D$44,IF(AND(U93=DATA!$C$40),DATA!$C$44))</f>
        <v>0</v>
      </c>
      <c r="AJ93" s="76">
        <f ca="1">IF(AND(DATEDIF(V93,TODAY(),"D")&lt;365*3),DATA!$D$46,IF(AND(365*3&lt;=DATEDIF(V93,TODAY(),"D"), DATEDIF(V93,TODAY(),"D")&lt;365*5),DATA!$D$47,IF(AND(365*5&lt;=DATEDIF(V93,TODAY(),"D"), DATEDIF(V93,TODAY(),"D")&lt;365*10),DATA!$D$48,IF(AND(365*10&lt;DATEDIF(V93,TODAY(),"D")),DATA!$D$49))))</f>
        <v>0</v>
      </c>
      <c r="AK93" s="76">
        <f>_xlfn.IFNA(VLOOKUP(X93,DATA!$F$40:$G$85,2,0),10)</f>
        <v>10</v>
      </c>
      <c r="AL93" s="77">
        <f t="shared" ca="1" si="1"/>
        <v>10</v>
      </c>
      <c r="AM93" s="78" t="str">
        <f ca="1">IF(AND(AL93&gt;=DATA!$C$55),"A",IF(AND(DATA!$C$55&gt;AL93,AL93&gt;=DATA!$C$56),"B",IF(AND(DATA!$C$56&gt;AL93,AL93&gt;=DATA!$C$57),"C",IF(AND(AL93&lt;DATA!$C$57),"D"))))</f>
        <v>D</v>
      </c>
    </row>
    <row r="94" spans="1:39" x14ac:dyDescent="0.15">
      <c r="A94" s="20" t="s">
        <v>564</v>
      </c>
      <c r="B94" s="4" t="s">
        <v>264</v>
      </c>
      <c r="C94" s="18" t="s">
        <v>268</v>
      </c>
      <c r="D94" s="18" t="s">
        <v>282</v>
      </c>
      <c r="E94" s="5">
        <v>90</v>
      </c>
      <c r="F94" s="20" t="s">
        <v>300</v>
      </c>
      <c r="G94" s="20" t="s">
        <v>522</v>
      </c>
      <c r="H94" s="20" t="s">
        <v>307</v>
      </c>
      <c r="I94" s="18" t="str">
        <f>""</f>
        <v/>
      </c>
      <c r="J94" s="18" t="str">
        <f>""</f>
        <v/>
      </c>
      <c r="K94" s="20"/>
      <c r="L94" s="20"/>
      <c r="M94" s="20" t="s">
        <v>298</v>
      </c>
      <c r="N94" s="18" t="s">
        <v>295</v>
      </c>
      <c r="O94" s="18" t="str">
        <f>""</f>
        <v/>
      </c>
      <c r="P94" s="18"/>
      <c r="Q94" s="6" t="s">
        <v>27</v>
      </c>
      <c r="R94" s="6"/>
      <c r="S94" s="6"/>
      <c r="T94" s="6"/>
      <c r="U94" s="11"/>
      <c r="V94" s="82"/>
      <c r="W94" s="12" t="s">
        <v>772</v>
      </c>
      <c r="X94" s="12"/>
      <c r="Y94" s="62"/>
      <c r="Z94" s="6" t="s">
        <v>20</v>
      </c>
      <c r="AA94" s="28">
        <v>2</v>
      </c>
      <c r="AB94" s="24"/>
      <c r="AC94" s="24"/>
      <c r="AF94" s="74" t="b">
        <f>IF(AND(R94=DATA!$D$40),DATA!$D$41,IF(AND(R94=DATA!$C$40),DATA!$C$41))</f>
        <v>0</v>
      </c>
      <c r="AG94" s="74" t="b">
        <f>IF(AND(S94=DATA!$D$40),DATA!$D$42,IF(AND(S94=DATA!$C$40),DATA!$C$42))</f>
        <v>0</v>
      </c>
      <c r="AH94" s="74" t="b">
        <f>IF(AND(T94=DATA!$D$40),DATA!$D$43,IF(AND(T94=DATA!$C$40),DATA!$C$43))</f>
        <v>0</v>
      </c>
      <c r="AI94" s="75" t="b">
        <f>IF(AND(U94=DATA!$D$40),DATA!$D$44,IF(AND(U94=DATA!$C$40),DATA!$C$44))</f>
        <v>0</v>
      </c>
      <c r="AJ94" s="76">
        <f ca="1">IF(AND(DATEDIF(V94,TODAY(),"D")&lt;365*3),DATA!$D$46,IF(AND(365*3&lt;=DATEDIF(V94,TODAY(),"D"), DATEDIF(V94,TODAY(),"D")&lt;365*5),DATA!$D$47,IF(AND(365*5&lt;=DATEDIF(V94,TODAY(),"D"), DATEDIF(V94,TODAY(),"D")&lt;365*10),DATA!$D$48,IF(AND(365*10&lt;DATEDIF(V94,TODAY(),"D")),DATA!$D$49))))</f>
        <v>0</v>
      </c>
      <c r="AK94" s="76">
        <f>_xlfn.IFNA(VLOOKUP(X94,DATA!$F$40:$G$85,2,0),10)</f>
        <v>10</v>
      </c>
      <c r="AL94" s="77">
        <f t="shared" ca="1" si="1"/>
        <v>10</v>
      </c>
      <c r="AM94" s="78" t="str">
        <f ca="1">IF(AND(AL94&gt;=DATA!$C$55),"A",IF(AND(DATA!$C$55&gt;AL94,AL94&gt;=DATA!$C$56),"B",IF(AND(DATA!$C$56&gt;AL94,AL94&gt;=DATA!$C$57),"C",IF(AND(AL94&lt;DATA!$C$57),"D"))))</f>
        <v>D</v>
      </c>
    </row>
    <row r="95" spans="1:39" x14ac:dyDescent="0.15">
      <c r="A95" s="20" t="s">
        <v>564</v>
      </c>
      <c r="B95" s="4" t="s">
        <v>264</v>
      </c>
      <c r="C95" s="18" t="s">
        <v>268</v>
      </c>
      <c r="D95" s="18" t="s">
        <v>282</v>
      </c>
      <c r="E95" s="5">
        <v>90</v>
      </c>
      <c r="F95" s="20" t="s">
        <v>300</v>
      </c>
      <c r="G95" s="20" t="s">
        <v>522</v>
      </c>
      <c r="H95" s="20" t="s">
        <v>301</v>
      </c>
      <c r="I95" s="18" t="str">
        <f>""</f>
        <v/>
      </c>
      <c r="J95" s="18" t="str">
        <f>""</f>
        <v/>
      </c>
      <c r="K95" s="20"/>
      <c r="L95" s="20"/>
      <c r="M95" s="20" t="s">
        <v>298</v>
      </c>
      <c r="N95" s="18" t="s">
        <v>299</v>
      </c>
      <c r="O95" s="18" t="str">
        <f>""</f>
        <v/>
      </c>
      <c r="P95" s="18"/>
      <c r="Q95" s="6" t="s">
        <v>27</v>
      </c>
      <c r="R95" s="6"/>
      <c r="S95" s="6"/>
      <c r="T95" s="6"/>
      <c r="U95" s="11"/>
      <c r="V95" s="82"/>
      <c r="W95" s="12" t="s">
        <v>772</v>
      </c>
      <c r="X95" s="12"/>
      <c r="Y95" s="62"/>
      <c r="Z95" s="6" t="s">
        <v>20</v>
      </c>
      <c r="AA95" s="28">
        <v>55</v>
      </c>
      <c r="AB95" s="24"/>
      <c r="AC95" s="24"/>
      <c r="AF95" s="74" t="b">
        <f>IF(AND(R95=DATA!$D$40),DATA!$D$41,IF(AND(R95=DATA!$C$40),DATA!$C$41))</f>
        <v>0</v>
      </c>
      <c r="AG95" s="74" t="b">
        <f>IF(AND(S95=DATA!$D$40),DATA!$D$42,IF(AND(S95=DATA!$C$40),DATA!$C$42))</f>
        <v>0</v>
      </c>
      <c r="AH95" s="74" t="b">
        <f>IF(AND(T95=DATA!$D$40),DATA!$D$43,IF(AND(T95=DATA!$C$40),DATA!$C$43))</f>
        <v>0</v>
      </c>
      <c r="AI95" s="75" t="b">
        <f>IF(AND(U95=DATA!$D$40),DATA!$D$44,IF(AND(U95=DATA!$C$40),DATA!$C$44))</f>
        <v>0</v>
      </c>
      <c r="AJ95" s="76">
        <f ca="1">IF(AND(DATEDIF(V95,TODAY(),"D")&lt;365*3),DATA!$D$46,IF(AND(365*3&lt;=DATEDIF(V95,TODAY(),"D"), DATEDIF(V95,TODAY(),"D")&lt;365*5),DATA!$D$47,IF(AND(365*5&lt;=DATEDIF(V95,TODAY(),"D"), DATEDIF(V95,TODAY(),"D")&lt;365*10),DATA!$D$48,IF(AND(365*10&lt;DATEDIF(V95,TODAY(),"D")),DATA!$D$49))))</f>
        <v>0</v>
      </c>
      <c r="AK95" s="76">
        <f>_xlfn.IFNA(VLOOKUP(X95,DATA!$F$40:$G$85,2,0),10)</f>
        <v>10</v>
      </c>
      <c r="AL95" s="77">
        <f t="shared" ca="1" si="1"/>
        <v>10</v>
      </c>
      <c r="AM95" s="78" t="str">
        <f ca="1">IF(AND(AL95&gt;=DATA!$C$55),"A",IF(AND(DATA!$C$55&gt;AL95,AL95&gt;=DATA!$C$56),"B",IF(AND(DATA!$C$56&gt;AL95,AL95&gt;=DATA!$C$57),"C",IF(AND(AL95&lt;DATA!$C$57),"D"))))</f>
        <v>D</v>
      </c>
    </row>
    <row r="96" spans="1:39" x14ac:dyDescent="0.15">
      <c r="A96" s="20" t="s">
        <v>564</v>
      </c>
      <c r="B96" s="4" t="s">
        <v>264</v>
      </c>
      <c r="C96" s="18" t="s">
        <v>268</v>
      </c>
      <c r="D96" s="18" t="s">
        <v>282</v>
      </c>
      <c r="E96" s="5">
        <v>90</v>
      </c>
      <c r="F96" s="20" t="s">
        <v>300</v>
      </c>
      <c r="G96" s="20" t="s">
        <v>522</v>
      </c>
      <c r="H96" s="20" t="s">
        <v>301</v>
      </c>
      <c r="I96" s="18" t="str">
        <f>""</f>
        <v/>
      </c>
      <c r="J96" s="18" t="str">
        <f>""</f>
        <v/>
      </c>
      <c r="K96" s="20"/>
      <c r="L96" s="20"/>
      <c r="M96" s="20" t="s">
        <v>298</v>
      </c>
      <c r="N96" s="18" t="s">
        <v>295</v>
      </c>
      <c r="O96" s="18" t="str">
        <f>""</f>
        <v/>
      </c>
      <c r="P96" s="18"/>
      <c r="Q96" s="6" t="s">
        <v>27</v>
      </c>
      <c r="R96" s="6"/>
      <c r="S96" s="6"/>
      <c r="T96" s="6"/>
      <c r="U96" s="11"/>
      <c r="V96" s="82"/>
      <c r="W96" s="12" t="s">
        <v>772</v>
      </c>
      <c r="X96" s="12"/>
      <c r="Y96" s="62"/>
      <c r="Z96" s="6" t="s">
        <v>20</v>
      </c>
      <c r="AA96" s="28">
        <v>51</v>
      </c>
      <c r="AB96" s="24"/>
      <c r="AC96" s="24"/>
      <c r="AF96" s="74" t="b">
        <f>IF(AND(R96=DATA!$D$40),DATA!$D$41,IF(AND(R96=DATA!$C$40),DATA!$C$41))</f>
        <v>0</v>
      </c>
      <c r="AG96" s="74" t="b">
        <f>IF(AND(S96=DATA!$D$40),DATA!$D$42,IF(AND(S96=DATA!$C$40),DATA!$C$42))</f>
        <v>0</v>
      </c>
      <c r="AH96" s="74" t="b">
        <f>IF(AND(T96=DATA!$D$40),DATA!$D$43,IF(AND(T96=DATA!$C$40),DATA!$C$43))</f>
        <v>0</v>
      </c>
      <c r="AI96" s="75" t="b">
        <f>IF(AND(U96=DATA!$D$40),DATA!$D$44,IF(AND(U96=DATA!$C$40),DATA!$C$44))</f>
        <v>0</v>
      </c>
      <c r="AJ96" s="76">
        <f ca="1">IF(AND(DATEDIF(V96,TODAY(),"D")&lt;365*3),DATA!$D$46,IF(AND(365*3&lt;=DATEDIF(V96,TODAY(),"D"), DATEDIF(V96,TODAY(),"D")&lt;365*5),DATA!$D$47,IF(AND(365*5&lt;=DATEDIF(V96,TODAY(),"D"), DATEDIF(V96,TODAY(),"D")&lt;365*10),DATA!$D$48,IF(AND(365*10&lt;DATEDIF(V96,TODAY(),"D")),DATA!$D$49))))</f>
        <v>0</v>
      </c>
      <c r="AK96" s="76">
        <f>_xlfn.IFNA(VLOOKUP(X96,DATA!$F$40:$G$85,2,0),10)</f>
        <v>10</v>
      </c>
      <c r="AL96" s="77">
        <f t="shared" ca="1" si="1"/>
        <v>10</v>
      </c>
      <c r="AM96" s="78" t="str">
        <f ca="1">IF(AND(AL96&gt;=DATA!$C$55),"A",IF(AND(DATA!$C$55&gt;AL96,AL96&gt;=DATA!$C$56),"B",IF(AND(DATA!$C$56&gt;AL96,AL96&gt;=DATA!$C$57),"C",IF(AND(AL96&lt;DATA!$C$57),"D"))))</f>
        <v>D</v>
      </c>
    </row>
    <row r="97" spans="1:39" x14ac:dyDescent="0.15">
      <c r="A97" s="20" t="s">
        <v>564</v>
      </c>
      <c r="B97" s="4" t="s">
        <v>264</v>
      </c>
      <c r="C97" s="18" t="s">
        <v>268</v>
      </c>
      <c r="D97" s="18" t="s">
        <v>282</v>
      </c>
      <c r="E97" s="5">
        <v>90</v>
      </c>
      <c r="F97" s="20" t="s">
        <v>300</v>
      </c>
      <c r="G97" s="20" t="s">
        <v>522</v>
      </c>
      <c r="H97" s="20" t="s">
        <v>297</v>
      </c>
      <c r="I97" s="18" t="str">
        <f>""</f>
        <v/>
      </c>
      <c r="J97" s="18" t="str">
        <f>""</f>
        <v/>
      </c>
      <c r="K97" s="20"/>
      <c r="L97" s="20"/>
      <c r="M97" s="20" t="s">
        <v>298</v>
      </c>
      <c r="N97" s="18" t="s">
        <v>295</v>
      </c>
      <c r="O97" s="18" t="str">
        <f>""</f>
        <v/>
      </c>
      <c r="P97" s="18"/>
      <c r="Q97" s="6" t="s">
        <v>27</v>
      </c>
      <c r="R97" s="6"/>
      <c r="S97" s="6"/>
      <c r="T97" s="6"/>
      <c r="U97" s="11"/>
      <c r="V97" s="82"/>
      <c r="W97" s="12" t="s">
        <v>772</v>
      </c>
      <c r="X97" s="12"/>
      <c r="Y97" s="62"/>
      <c r="Z97" s="6" t="s">
        <v>20</v>
      </c>
      <c r="AA97" s="28">
        <v>45</v>
      </c>
      <c r="AB97" s="24"/>
      <c r="AC97" s="24"/>
      <c r="AF97" s="74" t="b">
        <f>IF(AND(R97=DATA!$D$40),DATA!$D$41,IF(AND(R97=DATA!$C$40),DATA!$C$41))</f>
        <v>0</v>
      </c>
      <c r="AG97" s="74" t="b">
        <f>IF(AND(S97=DATA!$D$40),DATA!$D$42,IF(AND(S97=DATA!$C$40),DATA!$C$42))</f>
        <v>0</v>
      </c>
      <c r="AH97" s="74" t="b">
        <f>IF(AND(T97=DATA!$D$40),DATA!$D$43,IF(AND(T97=DATA!$C$40),DATA!$C$43))</f>
        <v>0</v>
      </c>
      <c r="AI97" s="75" t="b">
        <f>IF(AND(U97=DATA!$D$40),DATA!$D$44,IF(AND(U97=DATA!$C$40),DATA!$C$44))</f>
        <v>0</v>
      </c>
      <c r="AJ97" s="76">
        <f ca="1">IF(AND(DATEDIF(V97,TODAY(),"D")&lt;365*3),DATA!$D$46,IF(AND(365*3&lt;=DATEDIF(V97,TODAY(),"D"), DATEDIF(V97,TODAY(),"D")&lt;365*5),DATA!$D$47,IF(AND(365*5&lt;=DATEDIF(V97,TODAY(),"D"), DATEDIF(V97,TODAY(),"D")&lt;365*10),DATA!$D$48,IF(AND(365*10&lt;DATEDIF(V97,TODAY(),"D")),DATA!$D$49))))</f>
        <v>0</v>
      </c>
      <c r="AK97" s="76">
        <f>_xlfn.IFNA(VLOOKUP(X97,DATA!$F$40:$G$85,2,0),10)</f>
        <v>10</v>
      </c>
      <c r="AL97" s="77">
        <f t="shared" ca="1" si="1"/>
        <v>10</v>
      </c>
      <c r="AM97" s="78" t="str">
        <f ca="1">IF(AND(AL97&gt;=DATA!$C$55),"A",IF(AND(DATA!$C$55&gt;AL97,AL97&gt;=DATA!$C$56),"B",IF(AND(DATA!$C$56&gt;AL97,AL97&gt;=DATA!$C$57),"C",IF(AND(AL97&lt;DATA!$C$57),"D"))))</f>
        <v>D</v>
      </c>
    </row>
    <row r="98" spans="1:39" x14ac:dyDescent="0.15">
      <c r="A98" s="20" t="s">
        <v>564</v>
      </c>
      <c r="B98" s="4" t="s">
        <v>264</v>
      </c>
      <c r="C98" s="18" t="s">
        <v>268</v>
      </c>
      <c r="D98" s="18" t="s">
        <v>282</v>
      </c>
      <c r="E98" s="5">
        <v>90</v>
      </c>
      <c r="F98" s="20" t="s">
        <v>300</v>
      </c>
      <c r="G98" s="20" t="s">
        <v>522</v>
      </c>
      <c r="H98" s="20" t="s">
        <v>294</v>
      </c>
      <c r="I98" s="18" t="str">
        <f>""</f>
        <v/>
      </c>
      <c r="J98" s="18" t="str">
        <f>""</f>
        <v/>
      </c>
      <c r="K98" s="20"/>
      <c r="L98" s="20"/>
      <c r="M98" s="20" t="s">
        <v>315</v>
      </c>
      <c r="N98" s="18" t="s">
        <v>295</v>
      </c>
      <c r="O98" s="18" t="str">
        <f>""</f>
        <v/>
      </c>
      <c r="P98" s="18"/>
      <c r="Q98" s="6" t="s">
        <v>27</v>
      </c>
      <c r="R98" s="6"/>
      <c r="S98" s="6"/>
      <c r="T98" s="6"/>
      <c r="U98" s="11"/>
      <c r="V98" s="82"/>
      <c r="W98" s="12" t="s">
        <v>772</v>
      </c>
      <c r="X98" s="12"/>
      <c r="Y98" s="62"/>
      <c r="Z98" s="6" t="s">
        <v>20</v>
      </c>
      <c r="AA98" s="28">
        <v>2</v>
      </c>
      <c r="AB98" s="24"/>
      <c r="AC98" s="24"/>
      <c r="AF98" s="74" t="b">
        <f>IF(AND(R98=DATA!$D$40),DATA!$D$41,IF(AND(R98=DATA!$C$40),DATA!$C$41))</f>
        <v>0</v>
      </c>
      <c r="AG98" s="74" t="b">
        <f>IF(AND(S98=DATA!$D$40),DATA!$D$42,IF(AND(S98=DATA!$C$40),DATA!$C$42))</f>
        <v>0</v>
      </c>
      <c r="AH98" s="74" t="b">
        <f>IF(AND(T98=DATA!$D$40),DATA!$D$43,IF(AND(T98=DATA!$C$40),DATA!$C$43))</f>
        <v>0</v>
      </c>
      <c r="AI98" s="75" t="b">
        <f>IF(AND(U98=DATA!$D$40),DATA!$D$44,IF(AND(U98=DATA!$C$40),DATA!$C$44))</f>
        <v>0</v>
      </c>
      <c r="AJ98" s="76">
        <f ca="1">IF(AND(DATEDIF(V98,TODAY(),"D")&lt;365*3),DATA!$D$46,IF(AND(365*3&lt;=DATEDIF(V98,TODAY(),"D"), DATEDIF(V98,TODAY(),"D")&lt;365*5),DATA!$D$47,IF(AND(365*5&lt;=DATEDIF(V98,TODAY(),"D"), DATEDIF(V98,TODAY(),"D")&lt;365*10),DATA!$D$48,IF(AND(365*10&lt;DATEDIF(V98,TODAY(),"D")),DATA!$D$49))))</f>
        <v>0</v>
      </c>
      <c r="AK98" s="76">
        <f>_xlfn.IFNA(VLOOKUP(X98,DATA!$F$40:$G$85,2,0),10)</f>
        <v>10</v>
      </c>
      <c r="AL98" s="77">
        <f t="shared" ca="1" si="1"/>
        <v>10</v>
      </c>
      <c r="AM98" s="78" t="str">
        <f ca="1">IF(AND(AL98&gt;=DATA!$C$55),"A",IF(AND(DATA!$C$55&gt;AL98,AL98&gt;=DATA!$C$56),"B",IF(AND(DATA!$C$56&gt;AL98,AL98&gt;=DATA!$C$57),"C",IF(AND(AL98&lt;DATA!$C$57),"D"))))</f>
        <v>D</v>
      </c>
    </row>
    <row r="99" spans="1:39" x14ac:dyDescent="0.15">
      <c r="A99" s="20" t="s">
        <v>564</v>
      </c>
      <c r="B99" s="4" t="s">
        <v>264</v>
      </c>
      <c r="C99" s="18" t="s">
        <v>268</v>
      </c>
      <c r="D99" s="18" t="s">
        <v>282</v>
      </c>
      <c r="E99" s="5">
        <v>90</v>
      </c>
      <c r="F99" s="20" t="s">
        <v>300</v>
      </c>
      <c r="G99" s="20" t="s">
        <v>522</v>
      </c>
      <c r="H99" s="20" t="s">
        <v>303</v>
      </c>
      <c r="I99" s="18" t="str">
        <f>""</f>
        <v/>
      </c>
      <c r="J99" s="18" t="str">
        <f>""</f>
        <v/>
      </c>
      <c r="K99" s="20"/>
      <c r="L99" s="20"/>
      <c r="M99" s="20" t="s">
        <v>315</v>
      </c>
      <c r="N99" s="18" t="s">
        <v>295</v>
      </c>
      <c r="O99" s="18" t="str">
        <f>""</f>
        <v/>
      </c>
      <c r="P99" s="18"/>
      <c r="Q99" s="6" t="s">
        <v>27</v>
      </c>
      <c r="R99" s="6"/>
      <c r="S99" s="6"/>
      <c r="T99" s="6"/>
      <c r="U99" s="11"/>
      <c r="V99" s="82"/>
      <c r="W99" s="12" t="s">
        <v>772</v>
      </c>
      <c r="X99" s="12"/>
      <c r="Y99" s="62"/>
      <c r="Z99" s="6" t="s">
        <v>20</v>
      </c>
      <c r="AA99" s="28">
        <v>84</v>
      </c>
      <c r="AB99" s="24"/>
      <c r="AC99" s="24"/>
      <c r="AF99" s="74" t="b">
        <f>IF(AND(R99=DATA!$D$40),DATA!$D$41,IF(AND(R99=DATA!$C$40),DATA!$C$41))</f>
        <v>0</v>
      </c>
      <c r="AG99" s="74" t="b">
        <f>IF(AND(S99=DATA!$D$40),DATA!$D$42,IF(AND(S99=DATA!$C$40),DATA!$C$42))</f>
        <v>0</v>
      </c>
      <c r="AH99" s="74" t="b">
        <f>IF(AND(T99=DATA!$D$40),DATA!$D$43,IF(AND(T99=DATA!$C$40),DATA!$C$43))</f>
        <v>0</v>
      </c>
      <c r="AI99" s="75" t="b">
        <f>IF(AND(U99=DATA!$D$40),DATA!$D$44,IF(AND(U99=DATA!$C$40),DATA!$C$44))</f>
        <v>0</v>
      </c>
      <c r="AJ99" s="76">
        <f ca="1">IF(AND(DATEDIF(V99,TODAY(),"D")&lt;365*3),DATA!$D$46,IF(AND(365*3&lt;=DATEDIF(V99,TODAY(),"D"), DATEDIF(V99,TODAY(),"D")&lt;365*5),DATA!$D$47,IF(AND(365*5&lt;=DATEDIF(V99,TODAY(),"D"), DATEDIF(V99,TODAY(),"D")&lt;365*10),DATA!$D$48,IF(AND(365*10&lt;DATEDIF(V99,TODAY(),"D")),DATA!$D$49))))</f>
        <v>0</v>
      </c>
      <c r="AK99" s="76">
        <f>_xlfn.IFNA(VLOOKUP(X99,DATA!$F$40:$G$85,2,0),10)</f>
        <v>10</v>
      </c>
      <c r="AL99" s="77">
        <f t="shared" ca="1" si="1"/>
        <v>10</v>
      </c>
      <c r="AM99" s="78" t="str">
        <f ca="1">IF(AND(AL99&gt;=DATA!$C$55),"A",IF(AND(DATA!$C$55&gt;AL99,AL99&gt;=DATA!$C$56),"B",IF(AND(DATA!$C$56&gt;AL99,AL99&gt;=DATA!$C$57),"C",IF(AND(AL99&lt;DATA!$C$57),"D"))))</f>
        <v>D</v>
      </c>
    </row>
    <row r="100" spans="1:39" x14ac:dyDescent="0.15">
      <c r="A100" s="20" t="s">
        <v>564</v>
      </c>
      <c r="B100" s="4" t="s">
        <v>264</v>
      </c>
      <c r="C100" s="18" t="s">
        <v>268</v>
      </c>
      <c r="D100" s="18" t="s">
        <v>282</v>
      </c>
      <c r="E100" s="5">
        <v>90</v>
      </c>
      <c r="F100" s="20" t="s">
        <v>300</v>
      </c>
      <c r="G100" s="20" t="s">
        <v>522</v>
      </c>
      <c r="H100" s="20" t="s">
        <v>290</v>
      </c>
      <c r="I100" s="18" t="str">
        <f>""</f>
        <v/>
      </c>
      <c r="J100" s="18" t="str">
        <f>""</f>
        <v/>
      </c>
      <c r="K100" s="20"/>
      <c r="L100" s="20"/>
      <c r="M100" s="20" t="s">
        <v>315</v>
      </c>
      <c r="N100" s="18" t="s">
        <v>295</v>
      </c>
      <c r="O100" s="18" t="str">
        <f>""</f>
        <v/>
      </c>
      <c r="P100" s="18"/>
      <c r="Q100" s="6" t="s">
        <v>27</v>
      </c>
      <c r="R100" s="6"/>
      <c r="S100" s="6"/>
      <c r="T100" s="6"/>
      <c r="U100" s="11"/>
      <c r="V100" s="82"/>
      <c r="W100" s="12" t="s">
        <v>772</v>
      </c>
      <c r="X100" s="12"/>
      <c r="Y100" s="62"/>
      <c r="Z100" s="6" t="s">
        <v>20</v>
      </c>
      <c r="AA100" s="28">
        <v>2</v>
      </c>
      <c r="AB100" s="24"/>
      <c r="AC100" s="24"/>
      <c r="AF100" s="74" t="b">
        <f>IF(AND(R100=DATA!$D$40),DATA!$D$41,IF(AND(R100=DATA!$C$40),DATA!$C$41))</f>
        <v>0</v>
      </c>
      <c r="AG100" s="74" t="b">
        <f>IF(AND(S100=DATA!$D$40),DATA!$D$42,IF(AND(S100=DATA!$C$40),DATA!$C$42))</f>
        <v>0</v>
      </c>
      <c r="AH100" s="74" t="b">
        <f>IF(AND(T100=DATA!$D$40),DATA!$D$43,IF(AND(T100=DATA!$C$40),DATA!$C$43))</f>
        <v>0</v>
      </c>
      <c r="AI100" s="75" t="b">
        <f>IF(AND(U100=DATA!$D$40),DATA!$D$44,IF(AND(U100=DATA!$C$40),DATA!$C$44))</f>
        <v>0</v>
      </c>
      <c r="AJ100" s="76">
        <f ca="1">IF(AND(DATEDIF(V100,TODAY(),"D")&lt;365*3),DATA!$D$46,IF(AND(365*3&lt;=DATEDIF(V100,TODAY(),"D"), DATEDIF(V100,TODAY(),"D")&lt;365*5),DATA!$D$47,IF(AND(365*5&lt;=DATEDIF(V100,TODAY(),"D"), DATEDIF(V100,TODAY(),"D")&lt;365*10),DATA!$D$48,IF(AND(365*10&lt;DATEDIF(V100,TODAY(),"D")),DATA!$D$49))))</f>
        <v>0</v>
      </c>
      <c r="AK100" s="76">
        <f>_xlfn.IFNA(VLOOKUP(X100,DATA!$F$40:$G$85,2,0),10)</f>
        <v>10</v>
      </c>
      <c r="AL100" s="77">
        <f t="shared" ca="1" si="1"/>
        <v>10</v>
      </c>
      <c r="AM100" s="78" t="str">
        <f ca="1">IF(AND(AL100&gt;=DATA!$C$55),"A",IF(AND(DATA!$C$55&gt;AL100,AL100&gt;=DATA!$C$56),"B",IF(AND(DATA!$C$56&gt;AL100,AL100&gt;=DATA!$C$57),"C",IF(AND(AL100&lt;DATA!$C$57),"D"))))</f>
        <v>D</v>
      </c>
    </row>
    <row r="101" spans="1:39" x14ac:dyDescent="0.15">
      <c r="A101" s="20" t="s">
        <v>564</v>
      </c>
      <c r="B101" s="4" t="s">
        <v>264</v>
      </c>
      <c r="C101" s="18" t="s">
        <v>268</v>
      </c>
      <c r="D101" s="18" t="s">
        <v>282</v>
      </c>
      <c r="E101" s="5">
        <v>90</v>
      </c>
      <c r="F101" s="20" t="s">
        <v>300</v>
      </c>
      <c r="G101" s="20" t="s">
        <v>522</v>
      </c>
      <c r="H101" s="20" t="s">
        <v>286</v>
      </c>
      <c r="I101" s="18" t="str">
        <f>""</f>
        <v/>
      </c>
      <c r="J101" s="18" t="str">
        <f>""</f>
        <v/>
      </c>
      <c r="K101" s="20"/>
      <c r="L101" s="20"/>
      <c r="M101" s="20" t="s">
        <v>315</v>
      </c>
      <c r="N101" s="18" t="s">
        <v>295</v>
      </c>
      <c r="O101" s="18" t="str">
        <f>""</f>
        <v/>
      </c>
      <c r="P101" s="18"/>
      <c r="Q101" s="6" t="s">
        <v>27</v>
      </c>
      <c r="R101" s="6"/>
      <c r="S101" s="6"/>
      <c r="T101" s="6"/>
      <c r="U101" s="11"/>
      <c r="V101" s="82"/>
      <c r="W101" s="12" t="s">
        <v>772</v>
      </c>
      <c r="X101" s="12"/>
      <c r="Y101" s="62"/>
      <c r="Z101" s="6" t="s">
        <v>20</v>
      </c>
      <c r="AA101" s="28">
        <v>6</v>
      </c>
      <c r="AB101" s="24"/>
      <c r="AC101" s="24"/>
      <c r="AF101" s="74" t="b">
        <f>IF(AND(R101=DATA!$D$40),DATA!$D$41,IF(AND(R101=DATA!$C$40),DATA!$C$41))</f>
        <v>0</v>
      </c>
      <c r="AG101" s="74" t="b">
        <f>IF(AND(S101=DATA!$D$40),DATA!$D$42,IF(AND(S101=DATA!$C$40),DATA!$C$42))</f>
        <v>0</v>
      </c>
      <c r="AH101" s="74" t="b">
        <f>IF(AND(T101=DATA!$D$40),DATA!$D$43,IF(AND(T101=DATA!$C$40),DATA!$C$43))</f>
        <v>0</v>
      </c>
      <c r="AI101" s="75" t="b">
        <f>IF(AND(U101=DATA!$D$40),DATA!$D$44,IF(AND(U101=DATA!$C$40),DATA!$C$44))</f>
        <v>0</v>
      </c>
      <c r="AJ101" s="76">
        <f ca="1">IF(AND(DATEDIF(V101,TODAY(),"D")&lt;365*3),DATA!$D$46,IF(AND(365*3&lt;=DATEDIF(V101,TODAY(),"D"), DATEDIF(V101,TODAY(),"D")&lt;365*5),DATA!$D$47,IF(AND(365*5&lt;=DATEDIF(V101,TODAY(),"D"), DATEDIF(V101,TODAY(),"D")&lt;365*10),DATA!$D$48,IF(AND(365*10&lt;DATEDIF(V101,TODAY(),"D")),DATA!$D$49))))</f>
        <v>0</v>
      </c>
      <c r="AK101" s="76">
        <f>_xlfn.IFNA(VLOOKUP(X101,DATA!$F$40:$G$85,2,0),10)</f>
        <v>10</v>
      </c>
      <c r="AL101" s="77">
        <f t="shared" ca="1" si="1"/>
        <v>10</v>
      </c>
      <c r="AM101" s="78" t="str">
        <f ca="1">IF(AND(AL101&gt;=DATA!$C$55),"A",IF(AND(DATA!$C$55&gt;AL101,AL101&gt;=DATA!$C$56),"B",IF(AND(DATA!$C$56&gt;AL101,AL101&gt;=DATA!$C$57),"C",IF(AND(AL101&lt;DATA!$C$57),"D"))))</f>
        <v>D</v>
      </c>
    </row>
    <row r="102" spans="1:39" x14ac:dyDescent="0.15">
      <c r="A102" s="20" t="s">
        <v>564</v>
      </c>
      <c r="B102" s="4" t="s">
        <v>264</v>
      </c>
      <c r="C102" s="18" t="s">
        <v>268</v>
      </c>
      <c r="D102" s="18" t="s">
        <v>282</v>
      </c>
      <c r="E102" s="5">
        <v>90</v>
      </c>
      <c r="F102" s="20" t="s">
        <v>300</v>
      </c>
      <c r="G102" s="20" t="s">
        <v>522</v>
      </c>
      <c r="H102" s="20" t="s">
        <v>301</v>
      </c>
      <c r="I102" s="18" t="str">
        <f>""</f>
        <v/>
      </c>
      <c r="J102" s="18" t="str">
        <f>""</f>
        <v/>
      </c>
      <c r="K102" s="20"/>
      <c r="L102" s="20"/>
      <c r="M102" s="20" t="s">
        <v>315</v>
      </c>
      <c r="N102" s="18" t="s">
        <v>295</v>
      </c>
      <c r="O102" s="18" t="str">
        <f>""</f>
        <v/>
      </c>
      <c r="P102" s="18"/>
      <c r="Q102" s="6" t="s">
        <v>27</v>
      </c>
      <c r="R102" s="6"/>
      <c r="S102" s="6"/>
      <c r="T102" s="6"/>
      <c r="U102" s="11"/>
      <c r="V102" s="82"/>
      <c r="W102" s="12" t="s">
        <v>772</v>
      </c>
      <c r="X102" s="12"/>
      <c r="Y102" s="62"/>
      <c r="Z102" s="6" t="s">
        <v>20</v>
      </c>
      <c r="AA102" s="28">
        <v>202</v>
      </c>
      <c r="AB102" s="24"/>
      <c r="AC102" s="24"/>
      <c r="AF102" s="74" t="b">
        <f>IF(AND(R102=DATA!$D$40),DATA!$D$41,IF(AND(R102=DATA!$C$40),DATA!$C$41))</f>
        <v>0</v>
      </c>
      <c r="AG102" s="74" t="b">
        <f>IF(AND(S102=DATA!$D$40),DATA!$D$42,IF(AND(S102=DATA!$C$40),DATA!$C$42))</f>
        <v>0</v>
      </c>
      <c r="AH102" s="74" t="b">
        <f>IF(AND(T102=DATA!$D$40),DATA!$D$43,IF(AND(T102=DATA!$C$40),DATA!$C$43))</f>
        <v>0</v>
      </c>
      <c r="AI102" s="75" t="b">
        <f>IF(AND(U102=DATA!$D$40),DATA!$D$44,IF(AND(U102=DATA!$C$40),DATA!$C$44))</f>
        <v>0</v>
      </c>
      <c r="AJ102" s="76">
        <f ca="1">IF(AND(DATEDIF(V102,TODAY(),"D")&lt;365*3),DATA!$D$46,IF(AND(365*3&lt;=DATEDIF(V102,TODAY(),"D"), DATEDIF(V102,TODAY(),"D")&lt;365*5),DATA!$D$47,IF(AND(365*5&lt;=DATEDIF(V102,TODAY(),"D"), DATEDIF(V102,TODAY(),"D")&lt;365*10),DATA!$D$48,IF(AND(365*10&lt;DATEDIF(V102,TODAY(),"D")),DATA!$D$49))))</f>
        <v>0</v>
      </c>
      <c r="AK102" s="76">
        <f>_xlfn.IFNA(VLOOKUP(X102,DATA!$F$40:$G$85,2,0),10)</f>
        <v>10</v>
      </c>
      <c r="AL102" s="77">
        <f t="shared" ca="1" si="1"/>
        <v>10</v>
      </c>
      <c r="AM102" s="78" t="str">
        <f ca="1">IF(AND(AL102&gt;=DATA!$C$55),"A",IF(AND(DATA!$C$55&gt;AL102,AL102&gt;=DATA!$C$56),"B",IF(AND(DATA!$C$56&gt;AL102,AL102&gt;=DATA!$C$57),"C",IF(AND(AL102&lt;DATA!$C$57),"D"))))</f>
        <v>D</v>
      </c>
    </row>
    <row r="103" spans="1:39" x14ac:dyDescent="0.15">
      <c r="A103" s="20" t="s">
        <v>564</v>
      </c>
      <c r="B103" s="4" t="s">
        <v>264</v>
      </c>
      <c r="C103" s="18" t="s">
        <v>268</v>
      </c>
      <c r="D103" s="18" t="s">
        <v>282</v>
      </c>
      <c r="E103" s="5">
        <v>90</v>
      </c>
      <c r="F103" s="20" t="s">
        <v>302</v>
      </c>
      <c r="G103" s="20" t="s">
        <v>522</v>
      </c>
      <c r="H103" s="20" t="s">
        <v>303</v>
      </c>
      <c r="I103" s="18" t="str">
        <f>""</f>
        <v/>
      </c>
      <c r="J103" s="18" t="str">
        <f>""</f>
        <v/>
      </c>
      <c r="K103" s="20"/>
      <c r="L103" s="20"/>
      <c r="M103" s="20" t="s">
        <v>298</v>
      </c>
      <c r="N103" s="18" t="s">
        <v>299</v>
      </c>
      <c r="O103" s="18" t="str">
        <f>""</f>
        <v/>
      </c>
      <c r="P103" s="18"/>
      <c r="Q103" s="6" t="s">
        <v>27</v>
      </c>
      <c r="R103" s="6"/>
      <c r="S103" s="6"/>
      <c r="T103" s="6"/>
      <c r="U103" s="11"/>
      <c r="V103" s="82"/>
      <c r="W103" s="12" t="s">
        <v>772</v>
      </c>
      <c r="X103" s="12"/>
      <c r="Y103" s="62"/>
      <c r="Z103" s="6" t="s">
        <v>20</v>
      </c>
      <c r="AA103" s="28">
        <v>12</v>
      </c>
      <c r="AB103" s="24"/>
      <c r="AC103" s="24"/>
      <c r="AF103" s="74" t="b">
        <f>IF(AND(R103=DATA!$D$40),DATA!$D$41,IF(AND(R103=DATA!$C$40),DATA!$C$41))</f>
        <v>0</v>
      </c>
      <c r="AG103" s="74" t="b">
        <f>IF(AND(S103=DATA!$D$40),DATA!$D$42,IF(AND(S103=DATA!$C$40),DATA!$C$42))</f>
        <v>0</v>
      </c>
      <c r="AH103" s="74" t="b">
        <f>IF(AND(T103=DATA!$D$40),DATA!$D$43,IF(AND(T103=DATA!$C$40),DATA!$C$43))</f>
        <v>0</v>
      </c>
      <c r="AI103" s="75" t="b">
        <f>IF(AND(U103=DATA!$D$40),DATA!$D$44,IF(AND(U103=DATA!$C$40),DATA!$C$44))</f>
        <v>0</v>
      </c>
      <c r="AJ103" s="76">
        <f ca="1">IF(AND(DATEDIF(V103,TODAY(),"D")&lt;365*3),DATA!$D$46,IF(AND(365*3&lt;=DATEDIF(V103,TODAY(),"D"), DATEDIF(V103,TODAY(),"D")&lt;365*5),DATA!$D$47,IF(AND(365*5&lt;=DATEDIF(V103,TODAY(),"D"), DATEDIF(V103,TODAY(),"D")&lt;365*10),DATA!$D$48,IF(AND(365*10&lt;DATEDIF(V103,TODAY(),"D")),DATA!$D$49))))</f>
        <v>0</v>
      </c>
      <c r="AK103" s="76">
        <f>_xlfn.IFNA(VLOOKUP(X103,DATA!$F$40:$G$85,2,0),10)</f>
        <v>10</v>
      </c>
      <c r="AL103" s="77">
        <f t="shared" ca="1" si="1"/>
        <v>10</v>
      </c>
      <c r="AM103" s="78" t="str">
        <f ca="1">IF(AND(AL103&gt;=DATA!$C$55),"A",IF(AND(DATA!$C$55&gt;AL103,AL103&gt;=DATA!$C$56),"B",IF(AND(DATA!$C$56&gt;AL103,AL103&gt;=DATA!$C$57),"C",IF(AND(AL103&lt;DATA!$C$57),"D"))))</f>
        <v>D</v>
      </c>
    </row>
    <row r="104" spans="1:39" x14ac:dyDescent="0.15">
      <c r="A104" s="20" t="s">
        <v>564</v>
      </c>
      <c r="B104" s="4" t="s">
        <v>264</v>
      </c>
      <c r="C104" s="18" t="s">
        <v>268</v>
      </c>
      <c r="D104" s="18" t="s">
        <v>282</v>
      </c>
      <c r="E104" s="5">
        <v>90</v>
      </c>
      <c r="F104" s="20" t="s">
        <v>302</v>
      </c>
      <c r="G104" s="20" t="s">
        <v>522</v>
      </c>
      <c r="H104" s="20" t="s">
        <v>303</v>
      </c>
      <c r="I104" s="18" t="str">
        <f>""</f>
        <v/>
      </c>
      <c r="J104" s="18" t="str">
        <f>""</f>
        <v/>
      </c>
      <c r="K104" s="20"/>
      <c r="L104" s="20"/>
      <c r="M104" s="20" t="s">
        <v>298</v>
      </c>
      <c r="N104" s="18" t="s">
        <v>295</v>
      </c>
      <c r="O104" s="18" t="str">
        <f>""</f>
        <v/>
      </c>
      <c r="P104" s="18"/>
      <c r="Q104" s="6" t="s">
        <v>27</v>
      </c>
      <c r="R104" s="6"/>
      <c r="S104" s="6"/>
      <c r="T104" s="6"/>
      <c r="U104" s="11"/>
      <c r="V104" s="82"/>
      <c r="W104" s="12" t="s">
        <v>772</v>
      </c>
      <c r="X104" s="12"/>
      <c r="Y104" s="62"/>
      <c r="Z104" s="6" t="s">
        <v>20</v>
      </c>
      <c r="AA104" s="28">
        <v>1</v>
      </c>
      <c r="AB104" s="24"/>
      <c r="AC104" s="24"/>
      <c r="AF104" s="74" t="b">
        <f>IF(AND(R104=DATA!$D$40),DATA!$D$41,IF(AND(R104=DATA!$C$40),DATA!$C$41))</f>
        <v>0</v>
      </c>
      <c r="AG104" s="74" t="b">
        <f>IF(AND(S104=DATA!$D$40),DATA!$D$42,IF(AND(S104=DATA!$C$40),DATA!$C$42))</f>
        <v>0</v>
      </c>
      <c r="AH104" s="74" t="b">
        <f>IF(AND(T104=DATA!$D$40),DATA!$D$43,IF(AND(T104=DATA!$C$40),DATA!$C$43))</f>
        <v>0</v>
      </c>
      <c r="AI104" s="75" t="b">
        <f>IF(AND(U104=DATA!$D$40),DATA!$D$44,IF(AND(U104=DATA!$C$40),DATA!$C$44))</f>
        <v>0</v>
      </c>
      <c r="AJ104" s="76">
        <f ca="1">IF(AND(DATEDIF(V104,TODAY(),"D")&lt;365*3),DATA!$D$46,IF(AND(365*3&lt;=DATEDIF(V104,TODAY(),"D"), DATEDIF(V104,TODAY(),"D")&lt;365*5),DATA!$D$47,IF(AND(365*5&lt;=DATEDIF(V104,TODAY(),"D"), DATEDIF(V104,TODAY(),"D")&lt;365*10),DATA!$D$48,IF(AND(365*10&lt;DATEDIF(V104,TODAY(),"D")),DATA!$D$49))))</f>
        <v>0</v>
      </c>
      <c r="AK104" s="76">
        <f>_xlfn.IFNA(VLOOKUP(X104,DATA!$F$40:$G$85,2,0),10)</f>
        <v>10</v>
      </c>
      <c r="AL104" s="77">
        <f t="shared" ca="1" si="1"/>
        <v>10</v>
      </c>
      <c r="AM104" s="78" t="str">
        <f ca="1">IF(AND(AL104&gt;=DATA!$C$55),"A",IF(AND(DATA!$C$55&gt;AL104,AL104&gt;=DATA!$C$56),"B",IF(AND(DATA!$C$56&gt;AL104,AL104&gt;=DATA!$C$57),"C",IF(AND(AL104&lt;DATA!$C$57),"D"))))</f>
        <v>D</v>
      </c>
    </row>
    <row r="105" spans="1:39" x14ac:dyDescent="0.15">
      <c r="A105" s="20" t="s">
        <v>564</v>
      </c>
      <c r="B105" s="4" t="s">
        <v>264</v>
      </c>
      <c r="C105" s="18" t="s">
        <v>268</v>
      </c>
      <c r="D105" s="18" t="s">
        <v>282</v>
      </c>
      <c r="E105" s="5">
        <v>90</v>
      </c>
      <c r="F105" s="20" t="s">
        <v>302</v>
      </c>
      <c r="G105" s="20" t="s">
        <v>522</v>
      </c>
      <c r="H105" s="20" t="s">
        <v>290</v>
      </c>
      <c r="I105" s="18" t="str">
        <f>""</f>
        <v/>
      </c>
      <c r="J105" s="18" t="str">
        <f>""</f>
        <v/>
      </c>
      <c r="K105" s="20"/>
      <c r="L105" s="20"/>
      <c r="M105" s="20" t="s">
        <v>298</v>
      </c>
      <c r="N105" s="18" t="s">
        <v>299</v>
      </c>
      <c r="O105" s="18" t="str">
        <f>""</f>
        <v/>
      </c>
      <c r="P105" s="18"/>
      <c r="Q105" s="6" t="s">
        <v>27</v>
      </c>
      <c r="R105" s="6"/>
      <c r="S105" s="6"/>
      <c r="T105" s="6"/>
      <c r="U105" s="11"/>
      <c r="V105" s="82"/>
      <c r="W105" s="12" t="s">
        <v>772</v>
      </c>
      <c r="X105" s="12"/>
      <c r="Y105" s="62"/>
      <c r="Z105" s="6" t="s">
        <v>20</v>
      </c>
      <c r="AA105" s="28">
        <v>9</v>
      </c>
      <c r="AB105" s="24"/>
      <c r="AC105" s="24"/>
      <c r="AF105" s="74" t="b">
        <f>IF(AND(R105=DATA!$D$40),DATA!$D$41,IF(AND(R105=DATA!$C$40),DATA!$C$41))</f>
        <v>0</v>
      </c>
      <c r="AG105" s="74" t="b">
        <f>IF(AND(S105=DATA!$D$40),DATA!$D$42,IF(AND(S105=DATA!$C$40),DATA!$C$42))</f>
        <v>0</v>
      </c>
      <c r="AH105" s="74" t="b">
        <f>IF(AND(T105=DATA!$D$40),DATA!$D$43,IF(AND(T105=DATA!$C$40),DATA!$C$43))</f>
        <v>0</v>
      </c>
      <c r="AI105" s="75" t="b">
        <f>IF(AND(U105=DATA!$D$40),DATA!$D$44,IF(AND(U105=DATA!$C$40),DATA!$C$44))</f>
        <v>0</v>
      </c>
      <c r="AJ105" s="76">
        <f ca="1">IF(AND(DATEDIF(V105,TODAY(),"D")&lt;365*3),DATA!$D$46,IF(AND(365*3&lt;=DATEDIF(V105,TODAY(),"D"), DATEDIF(V105,TODAY(),"D")&lt;365*5),DATA!$D$47,IF(AND(365*5&lt;=DATEDIF(V105,TODAY(),"D"), DATEDIF(V105,TODAY(),"D")&lt;365*10),DATA!$D$48,IF(AND(365*10&lt;DATEDIF(V105,TODAY(),"D")),DATA!$D$49))))</f>
        <v>0</v>
      </c>
      <c r="AK105" s="76">
        <f>_xlfn.IFNA(VLOOKUP(X105,DATA!$F$40:$G$85,2,0),10)</f>
        <v>10</v>
      </c>
      <c r="AL105" s="77">
        <f t="shared" ca="1" si="1"/>
        <v>10</v>
      </c>
      <c r="AM105" s="78" t="str">
        <f ca="1">IF(AND(AL105&gt;=DATA!$C$55),"A",IF(AND(DATA!$C$55&gt;AL105,AL105&gt;=DATA!$C$56),"B",IF(AND(DATA!$C$56&gt;AL105,AL105&gt;=DATA!$C$57),"C",IF(AND(AL105&lt;DATA!$C$57),"D"))))</f>
        <v>D</v>
      </c>
    </row>
    <row r="106" spans="1:39" x14ac:dyDescent="0.15">
      <c r="A106" s="20" t="s">
        <v>564</v>
      </c>
      <c r="B106" s="4" t="s">
        <v>264</v>
      </c>
      <c r="C106" s="18" t="s">
        <v>268</v>
      </c>
      <c r="D106" s="18" t="s">
        <v>282</v>
      </c>
      <c r="E106" s="5">
        <v>90</v>
      </c>
      <c r="F106" s="20" t="s">
        <v>302</v>
      </c>
      <c r="G106" s="20" t="s">
        <v>522</v>
      </c>
      <c r="H106" s="20" t="s">
        <v>290</v>
      </c>
      <c r="I106" s="18" t="str">
        <f>""</f>
        <v/>
      </c>
      <c r="J106" s="18" t="str">
        <f>""</f>
        <v/>
      </c>
      <c r="K106" s="20"/>
      <c r="L106" s="20"/>
      <c r="M106" s="20" t="s">
        <v>298</v>
      </c>
      <c r="N106" s="18" t="s">
        <v>295</v>
      </c>
      <c r="O106" s="18" t="str">
        <f>""</f>
        <v/>
      </c>
      <c r="P106" s="18"/>
      <c r="Q106" s="6" t="s">
        <v>19</v>
      </c>
      <c r="R106" s="6"/>
      <c r="S106" s="6"/>
      <c r="T106" s="6"/>
      <c r="U106" s="11"/>
      <c r="V106" s="82"/>
      <c r="W106" s="12" t="s">
        <v>772</v>
      </c>
      <c r="X106" s="12"/>
      <c r="Y106" s="62"/>
      <c r="Z106" s="6" t="s">
        <v>20</v>
      </c>
      <c r="AA106" s="28">
        <v>16</v>
      </c>
      <c r="AB106" s="24"/>
      <c r="AC106" s="24"/>
      <c r="AF106" s="74" t="b">
        <f>IF(AND(R106=DATA!$D$40),DATA!$D$41,IF(AND(R106=DATA!$C$40),DATA!$C$41))</f>
        <v>0</v>
      </c>
      <c r="AG106" s="74" t="b">
        <f>IF(AND(S106=DATA!$D$40),DATA!$D$42,IF(AND(S106=DATA!$C$40),DATA!$C$42))</f>
        <v>0</v>
      </c>
      <c r="AH106" s="74" t="b">
        <f>IF(AND(T106=DATA!$D$40),DATA!$D$43,IF(AND(T106=DATA!$C$40),DATA!$C$43))</f>
        <v>0</v>
      </c>
      <c r="AI106" s="75" t="b">
        <f>IF(AND(U106=DATA!$D$40),DATA!$D$44,IF(AND(U106=DATA!$C$40),DATA!$C$44))</f>
        <v>0</v>
      </c>
      <c r="AJ106" s="76">
        <f ca="1">IF(AND(DATEDIF(V106,TODAY(),"D")&lt;365*3),DATA!$D$46,IF(AND(365*3&lt;=DATEDIF(V106,TODAY(),"D"), DATEDIF(V106,TODAY(),"D")&lt;365*5),DATA!$D$47,IF(AND(365*5&lt;=DATEDIF(V106,TODAY(),"D"), DATEDIF(V106,TODAY(),"D")&lt;365*10),DATA!$D$48,IF(AND(365*10&lt;DATEDIF(V106,TODAY(),"D")),DATA!$D$49))))</f>
        <v>0</v>
      </c>
      <c r="AK106" s="76">
        <f>_xlfn.IFNA(VLOOKUP(X106,DATA!$F$40:$G$85,2,0),10)</f>
        <v>10</v>
      </c>
      <c r="AL106" s="77">
        <f t="shared" ca="1" si="1"/>
        <v>10</v>
      </c>
      <c r="AM106" s="78" t="str">
        <f ca="1">IF(AND(AL106&gt;=DATA!$C$55),"A",IF(AND(DATA!$C$55&gt;AL106,AL106&gt;=DATA!$C$56),"B",IF(AND(DATA!$C$56&gt;AL106,AL106&gt;=DATA!$C$57),"C",IF(AND(AL106&lt;DATA!$C$57),"D"))))</f>
        <v>D</v>
      </c>
    </row>
    <row r="107" spans="1:39" x14ac:dyDescent="0.15">
      <c r="A107" s="20" t="s">
        <v>564</v>
      </c>
      <c r="B107" s="4" t="s">
        <v>256</v>
      </c>
      <c r="C107" s="18" t="s">
        <v>257</v>
      </c>
      <c r="D107" s="18" t="s">
        <v>320</v>
      </c>
      <c r="E107" s="5">
        <v>90</v>
      </c>
      <c r="F107" s="20" t="s">
        <v>302</v>
      </c>
      <c r="G107" s="20" t="s">
        <v>522</v>
      </c>
      <c r="H107" s="20" t="s">
        <v>301</v>
      </c>
      <c r="I107" s="18" t="str">
        <f>""</f>
        <v/>
      </c>
      <c r="J107" s="18" t="str">
        <f>""</f>
        <v/>
      </c>
      <c r="K107" s="20"/>
      <c r="L107" s="20"/>
      <c r="M107" s="20" t="s">
        <v>298</v>
      </c>
      <c r="N107" s="18" t="s">
        <v>299</v>
      </c>
      <c r="O107" s="18" t="str">
        <f>""</f>
        <v/>
      </c>
      <c r="P107" s="18"/>
      <c r="Q107" s="6" t="s">
        <v>19</v>
      </c>
      <c r="R107" s="6"/>
      <c r="S107" s="6"/>
      <c r="T107" s="6"/>
      <c r="U107" s="11"/>
      <c r="V107" s="82"/>
      <c r="W107" s="12" t="s">
        <v>772</v>
      </c>
      <c r="X107" s="12"/>
      <c r="Y107" s="62"/>
      <c r="Z107" s="6" t="s">
        <v>28</v>
      </c>
      <c r="AA107" s="28">
        <v>1</v>
      </c>
      <c r="AB107" s="24"/>
      <c r="AC107" s="24"/>
      <c r="AF107" s="74" t="b">
        <f>IF(AND(R107=DATA!$D$40),DATA!$D$41,IF(AND(R107=DATA!$C$40),DATA!$C$41))</f>
        <v>0</v>
      </c>
      <c r="AG107" s="74" t="b">
        <f>IF(AND(S107=DATA!$D$40),DATA!$D$42,IF(AND(S107=DATA!$C$40),DATA!$C$42))</f>
        <v>0</v>
      </c>
      <c r="AH107" s="74" t="b">
        <f>IF(AND(T107=DATA!$D$40),DATA!$D$43,IF(AND(T107=DATA!$C$40),DATA!$C$43))</f>
        <v>0</v>
      </c>
      <c r="AI107" s="75" t="b">
        <f>IF(AND(U107=DATA!$D$40),DATA!$D$44,IF(AND(U107=DATA!$C$40),DATA!$C$44))</f>
        <v>0</v>
      </c>
      <c r="AJ107" s="76">
        <f ca="1">IF(AND(DATEDIF(V107,TODAY(),"D")&lt;365*3),DATA!$D$46,IF(AND(365*3&lt;=DATEDIF(V107,TODAY(),"D"), DATEDIF(V107,TODAY(),"D")&lt;365*5),DATA!$D$47,IF(AND(365*5&lt;=DATEDIF(V107,TODAY(),"D"), DATEDIF(V107,TODAY(),"D")&lt;365*10),DATA!$D$48,IF(AND(365*10&lt;DATEDIF(V107,TODAY(),"D")),DATA!$D$49))))</f>
        <v>0</v>
      </c>
      <c r="AK107" s="76">
        <f>_xlfn.IFNA(VLOOKUP(X107,DATA!$F$40:$G$85,2,0),10)</f>
        <v>10</v>
      </c>
      <c r="AL107" s="77">
        <f t="shared" ca="1" si="1"/>
        <v>10</v>
      </c>
      <c r="AM107" s="78" t="str">
        <f ca="1">IF(AND(AL107&gt;=DATA!$C$55),"A",IF(AND(DATA!$C$55&gt;AL107,AL107&gt;=DATA!$C$56),"B",IF(AND(DATA!$C$56&gt;AL107,AL107&gt;=DATA!$C$57),"C",IF(AND(AL107&lt;DATA!$C$57),"D"))))</f>
        <v>D</v>
      </c>
    </row>
    <row r="108" spans="1:39" x14ac:dyDescent="0.15">
      <c r="A108" s="20" t="s">
        <v>564</v>
      </c>
      <c r="B108" s="4" t="s">
        <v>256</v>
      </c>
      <c r="C108" s="18" t="s">
        <v>257</v>
      </c>
      <c r="D108" s="18" t="s">
        <v>320</v>
      </c>
      <c r="E108" s="5">
        <v>90</v>
      </c>
      <c r="F108" s="20" t="s">
        <v>302</v>
      </c>
      <c r="G108" s="20" t="s">
        <v>522</v>
      </c>
      <c r="H108" s="20" t="s">
        <v>301</v>
      </c>
      <c r="I108" s="18" t="str">
        <f>""</f>
        <v/>
      </c>
      <c r="J108" s="18" t="str">
        <f>""</f>
        <v/>
      </c>
      <c r="K108" s="20"/>
      <c r="L108" s="20"/>
      <c r="M108" s="20" t="s">
        <v>298</v>
      </c>
      <c r="N108" s="18" t="s">
        <v>295</v>
      </c>
      <c r="O108" s="18" t="str">
        <f>""</f>
        <v/>
      </c>
      <c r="P108" s="18"/>
      <c r="Q108" s="6" t="s">
        <v>19</v>
      </c>
      <c r="R108" s="6"/>
      <c r="S108" s="6"/>
      <c r="T108" s="6"/>
      <c r="U108" s="11"/>
      <c r="V108" s="82"/>
      <c r="W108" s="12" t="s">
        <v>772</v>
      </c>
      <c r="X108" s="12"/>
      <c r="Y108" s="62"/>
      <c r="Z108" s="6" t="s">
        <v>28</v>
      </c>
      <c r="AA108" s="28">
        <v>2</v>
      </c>
      <c r="AB108" s="24"/>
      <c r="AC108" s="24"/>
      <c r="AF108" s="74" t="b">
        <f>IF(AND(R108=DATA!$D$40),DATA!$D$41,IF(AND(R108=DATA!$C$40),DATA!$C$41))</f>
        <v>0</v>
      </c>
      <c r="AG108" s="74" t="b">
        <f>IF(AND(S108=DATA!$D$40),DATA!$D$42,IF(AND(S108=DATA!$C$40),DATA!$C$42))</f>
        <v>0</v>
      </c>
      <c r="AH108" s="74" t="b">
        <f>IF(AND(T108=DATA!$D$40),DATA!$D$43,IF(AND(T108=DATA!$C$40),DATA!$C$43))</f>
        <v>0</v>
      </c>
      <c r="AI108" s="75" t="b">
        <f>IF(AND(U108=DATA!$D$40),DATA!$D$44,IF(AND(U108=DATA!$C$40),DATA!$C$44))</f>
        <v>0</v>
      </c>
      <c r="AJ108" s="76">
        <f ca="1">IF(AND(DATEDIF(V108,TODAY(),"D")&lt;365*3),DATA!$D$46,IF(AND(365*3&lt;=DATEDIF(V108,TODAY(),"D"), DATEDIF(V108,TODAY(),"D")&lt;365*5),DATA!$D$47,IF(AND(365*5&lt;=DATEDIF(V108,TODAY(),"D"), DATEDIF(V108,TODAY(),"D")&lt;365*10),DATA!$D$48,IF(AND(365*10&lt;DATEDIF(V108,TODAY(),"D")),DATA!$D$49))))</f>
        <v>0</v>
      </c>
      <c r="AK108" s="76">
        <f>_xlfn.IFNA(VLOOKUP(X108,DATA!$F$40:$G$85,2,0),10)</f>
        <v>10</v>
      </c>
      <c r="AL108" s="77">
        <f t="shared" ca="1" si="1"/>
        <v>10</v>
      </c>
      <c r="AM108" s="78" t="str">
        <f ca="1">IF(AND(AL108&gt;=DATA!$C$55),"A",IF(AND(DATA!$C$55&gt;AL108,AL108&gt;=DATA!$C$56),"B",IF(AND(DATA!$C$56&gt;AL108,AL108&gt;=DATA!$C$57),"C",IF(AND(AL108&lt;DATA!$C$57),"D"))))</f>
        <v>D</v>
      </c>
    </row>
    <row r="109" spans="1:39" x14ac:dyDescent="0.15">
      <c r="A109" s="20" t="s">
        <v>564</v>
      </c>
      <c r="B109" s="4" t="s">
        <v>256</v>
      </c>
      <c r="C109" s="18" t="s">
        <v>257</v>
      </c>
      <c r="D109" s="18" t="s">
        <v>282</v>
      </c>
      <c r="E109" s="5">
        <v>90</v>
      </c>
      <c r="F109" s="20" t="s">
        <v>302</v>
      </c>
      <c r="G109" s="20" t="s">
        <v>522</v>
      </c>
      <c r="H109" s="20" t="s">
        <v>297</v>
      </c>
      <c r="I109" s="18" t="str">
        <f>""</f>
        <v/>
      </c>
      <c r="J109" s="18" t="str">
        <f>""</f>
        <v/>
      </c>
      <c r="K109" s="20"/>
      <c r="L109" s="20"/>
      <c r="M109" s="20" t="s">
        <v>298</v>
      </c>
      <c r="N109" s="18" t="s">
        <v>295</v>
      </c>
      <c r="O109" s="18" t="str">
        <f>""</f>
        <v/>
      </c>
      <c r="P109" s="18"/>
      <c r="Q109" s="6" t="s">
        <v>19</v>
      </c>
      <c r="R109" s="6"/>
      <c r="S109" s="6"/>
      <c r="T109" s="6"/>
      <c r="U109" s="11"/>
      <c r="V109" s="82"/>
      <c r="W109" s="12" t="s">
        <v>772</v>
      </c>
      <c r="X109" s="12"/>
      <c r="Y109" s="62"/>
      <c r="Z109" s="6" t="s">
        <v>28</v>
      </c>
      <c r="AA109" s="28">
        <v>7</v>
      </c>
      <c r="AB109" s="24"/>
      <c r="AC109" s="24"/>
      <c r="AF109" s="74" t="b">
        <f>IF(AND(R109=DATA!$D$40),DATA!$D$41,IF(AND(R109=DATA!$C$40),DATA!$C$41))</f>
        <v>0</v>
      </c>
      <c r="AG109" s="74" t="b">
        <f>IF(AND(S109=DATA!$D$40),DATA!$D$42,IF(AND(S109=DATA!$C$40),DATA!$C$42))</f>
        <v>0</v>
      </c>
      <c r="AH109" s="74" t="b">
        <f>IF(AND(T109=DATA!$D$40),DATA!$D$43,IF(AND(T109=DATA!$C$40),DATA!$C$43))</f>
        <v>0</v>
      </c>
      <c r="AI109" s="75" t="b">
        <f>IF(AND(U109=DATA!$D$40),DATA!$D$44,IF(AND(U109=DATA!$C$40),DATA!$C$44))</f>
        <v>0</v>
      </c>
      <c r="AJ109" s="76">
        <f ca="1">IF(AND(DATEDIF(V109,TODAY(),"D")&lt;365*3),DATA!$D$46,IF(AND(365*3&lt;=DATEDIF(V109,TODAY(),"D"), DATEDIF(V109,TODAY(),"D")&lt;365*5),DATA!$D$47,IF(AND(365*5&lt;=DATEDIF(V109,TODAY(),"D"), DATEDIF(V109,TODAY(),"D")&lt;365*10),DATA!$D$48,IF(AND(365*10&lt;DATEDIF(V109,TODAY(),"D")),DATA!$D$49))))</f>
        <v>0</v>
      </c>
      <c r="AK109" s="76">
        <f>_xlfn.IFNA(VLOOKUP(X109,DATA!$F$40:$G$85,2,0),10)</f>
        <v>10</v>
      </c>
      <c r="AL109" s="77">
        <f t="shared" ca="1" si="1"/>
        <v>10</v>
      </c>
      <c r="AM109" s="78" t="str">
        <f ca="1">IF(AND(AL109&gt;=DATA!$C$55),"A",IF(AND(DATA!$C$55&gt;AL109,AL109&gt;=DATA!$C$56),"B",IF(AND(DATA!$C$56&gt;AL109,AL109&gt;=DATA!$C$57),"C",IF(AND(AL109&lt;DATA!$C$57),"D"))))</f>
        <v>D</v>
      </c>
    </row>
    <row r="110" spans="1:39" x14ac:dyDescent="0.15">
      <c r="A110" s="20" t="s">
        <v>564</v>
      </c>
      <c r="B110" s="4" t="s">
        <v>256</v>
      </c>
      <c r="C110" s="18" t="s">
        <v>257</v>
      </c>
      <c r="D110" s="18" t="s">
        <v>320</v>
      </c>
      <c r="E110" s="5">
        <v>90</v>
      </c>
      <c r="F110" s="20" t="s">
        <v>302</v>
      </c>
      <c r="G110" s="20" t="s">
        <v>522</v>
      </c>
      <c r="H110" s="20" t="s">
        <v>301</v>
      </c>
      <c r="I110" s="18" t="str">
        <f>""</f>
        <v/>
      </c>
      <c r="J110" s="18" t="str">
        <f>""</f>
        <v/>
      </c>
      <c r="K110" s="20"/>
      <c r="L110" s="20"/>
      <c r="M110" s="20" t="s">
        <v>315</v>
      </c>
      <c r="N110" s="18" t="s">
        <v>295</v>
      </c>
      <c r="O110" s="18" t="str">
        <f>""</f>
        <v/>
      </c>
      <c r="P110" s="18"/>
      <c r="Q110" s="6" t="s">
        <v>27</v>
      </c>
      <c r="R110" s="6"/>
      <c r="S110" s="6"/>
      <c r="T110" s="6"/>
      <c r="U110" s="11"/>
      <c r="V110" s="82"/>
      <c r="W110" s="12" t="s">
        <v>772</v>
      </c>
      <c r="X110" s="12"/>
      <c r="Y110" s="62"/>
      <c r="Z110" s="6" t="s">
        <v>28</v>
      </c>
      <c r="AA110" s="28">
        <v>4</v>
      </c>
      <c r="AB110" s="24"/>
      <c r="AC110" s="24"/>
      <c r="AF110" s="74" t="b">
        <f>IF(AND(R110=DATA!$D$40),DATA!$D$41,IF(AND(R110=DATA!$C$40),DATA!$C$41))</f>
        <v>0</v>
      </c>
      <c r="AG110" s="74" t="b">
        <f>IF(AND(S110=DATA!$D$40),DATA!$D$42,IF(AND(S110=DATA!$C$40),DATA!$C$42))</f>
        <v>0</v>
      </c>
      <c r="AH110" s="74" t="b">
        <f>IF(AND(T110=DATA!$D$40),DATA!$D$43,IF(AND(T110=DATA!$C$40),DATA!$C$43))</f>
        <v>0</v>
      </c>
      <c r="AI110" s="75" t="b">
        <f>IF(AND(U110=DATA!$D$40),DATA!$D$44,IF(AND(U110=DATA!$C$40),DATA!$C$44))</f>
        <v>0</v>
      </c>
      <c r="AJ110" s="76">
        <f ca="1">IF(AND(DATEDIF(V110,TODAY(),"D")&lt;365*3),DATA!$D$46,IF(AND(365*3&lt;=DATEDIF(V110,TODAY(),"D"), DATEDIF(V110,TODAY(),"D")&lt;365*5),DATA!$D$47,IF(AND(365*5&lt;=DATEDIF(V110,TODAY(),"D"), DATEDIF(V110,TODAY(),"D")&lt;365*10),DATA!$D$48,IF(AND(365*10&lt;DATEDIF(V110,TODAY(),"D")),DATA!$D$49))))</f>
        <v>0</v>
      </c>
      <c r="AK110" s="76">
        <f>_xlfn.IFNA(VLOOKUP(X110,DATA!$F$40:$G$85,2,0),10)</f>
        <v>10</v>
      </c>
      <c r="AL110" s="77">
        <f t="shared" ca="1" si="1"/>
        <v>10</v>
      </c>
      <c r="AM110" s="78" t="str">
        <f ca="1">IF(AND(AL110&gt;=DATA!$C$55),"A",IF(AND(DATA!$C$55&gt;AL110,AL110&gt;=DATA!$C$56),"B",IF(AND(DATA!$C$56&gt;AL110,AL110&gt;=DATA!$C$57),"C",IF(AND(AL110&lt;DATA!$C$57),"D"))))</f>
        <v>D</v>
      </c>
    </row>
    <row r="111" spans="1:39" x14ac:dyDescent="0.15">
      <c r="A111" s="20" t="s">
        <v>564</v>
      </c>
      <c r="B111" s="4" t="s">
        <v>256</v>
      </c>
      <c r="C111" s="5" t="s">
        <v>257</v>
      </c>
      <c r="D111" s="17" t="s">
        <v>258</v>
      </c>
      <c r="E111" s="5" t="s">
        <v>582</v>
      </c>
      <c r="F111" s="6" t="s">
        <v>321</v>
      </c>
      <c r="G111" s="20" t="s">
        <v>522</v>
      </c>
      <c r="H111" s="6" t="s">
        <v>290</v>
      </c>
      <c r="I111" s="5" t="str">
        <f>""</f>
        <v/>
      </c>
      <c r="J111" s="5" t="str">
        <f>""</f>
        <v/>
      </c>
      <c r="K111" s="6" t="s">
        <v>306</v>
      </c>
      <c r="L111" s="20"/>
      <c r="M111" s="20"/>
      <c r="N111" s="5" t="s">
        <v>288</v>
      </c>
      <c r="O111" s="5" t="str">
        <f>""</f>
        <v/>
      </c>
      <c r="P111" s="5"/>
      <c r="Q111" s="6" t="s">
        <v>19</v>
      </c>
      <c r="R111" s="6"/>
      <c r="S111" s="6"/>
      <c r="T111" s="6"/>
      <c r="U111" s="11"/>
      <c r="V111" s="82"/>
      <c r="W111" s="12" t="s">
        <v>772</v>
      </c>
      <c r="X111" s="12"/>
      <c r="Y111" s="62"/>
      <c r="Z111" s="6" t="s">
        <v>28</v>
      </c>
      <c r="AA111" s="16">
        <v>1</v>
      </c>
      <c r="AB111" s="24"/>
      <c r="AC111" s="24"/>
      <c r="AF111" s="74" t="b">
        <f>IF(AND(R111=DATA!$D$40),DATA!$D$41,IF(AND(R111=DATA!$C$40),DATA!$C$41))</f>
        <v>0</v>
      </c>
      <c r="AG111" s="74" t="b">
        <f>IF(AND(S111=DATA!$D$40),DATA!$D$42,IF(AND(S111=DATA!$C$40),DATA!$C$42))</f>
        <v>0</v>
      </c>
      <c r="AH111" s="74" t="b">
        <f>IF(AND(T111=DATA!$D$40),DATA!$D$43,IF(AND(T111=DATA!$C$40),DATA!$C$43))</f>
        <v>0</v>
      </c>
      <c r="AI111" s="75" t="b">
        <f>IF(AND(U111=DATA!$D$40),DATA!$D$44,IF(AND(U111=DATA!$C$40),DATA!$C$44))</f>
        <v>0</v>
      </c>
      <c r="AJ111" s="76">
        <f ca="1">IF(AND(DATEDIF(V111,TODAY(),"D")&lt;365*3),DATA!$D$46,IF(AND(365*3&lt;=DATEDIF(V111,TODAY(),"D"), DATEDIF(V111,TODAY(),"D")&lt;365*5),DATA!$D$47,IF(AND(365*5&lt;=DATEDIF(V111,TODAY(),"D"), DATEDIF(V111,TODAY(),"D")&lt;365*10),DATA!$D$48,IF(AND(365*10&lt;DATEDIF(V111,TODAY(),"D")),DATA!$D$49))))</f>
        <v>0</v>
      </c>
      <c r="AK111" s="76">
        <f>_xlfn.IFNA(VLOOKUP(X111,DATA!$F$40:$G$85,2,0),10)</f>
        <v>10</v>
      </c>
      <c r="AL111" s="77">
        <f t="shared" ca="1" si="1"/>
        <v>10</v>
      </c>
      <c r="AM111" s="78" t="str">
        <f ca="1">IF(AND(AL111&gt;=DATA!$C$55),"A",IF(AND(DATA!$C$55&gt;AL111,AL111&gt;=DATA!$C$56),"B",IF(AND(DATA!$C$56&gt;AL111,AL111&gt;=DATA!$C$57),"C",IF(AND(AL111&lt;DATA!$C$57),"D"))))</f>
        <v>D</v>
      </c>
    </row>
    <row r="112" spans="1:39" x14ac:dyDescent="0.15">
      <c r="A112" s="20" t="s">
        <v>564</v>
      </c>
      <c r="B112" s="4" t="s">
        <v>264</v>
      </c>
      <c r="C112" s="5" t="s">
        <v>257</v>
      </c>
      <c r="D112" s="17" t="s">
        <v>258</v>
      </c>
      <c r="E112" s="5" t="s">
        <v>582</v>
      </c>
      <c r="F112" s="6" t="s">
        <v>321</v>
      </c>
      <c r="G112" s="20" t="s">
        <v>522</v>
      </c>
      <c r="H112" s="6" t="s">
        <v>301</v>
      </c>
      <c r="I112" s="5" t="str">
        <f>""</f>
        <v/>
      </c>
      <c r="J112" s="5" t="str">
        <f>""</f>
        <v/>
      </c>
      <c r="K112" s="6" t="s">
        <v>306</v>
      </c>
      <c r="L112" s="20"/>
      <c r="M112" s="20"/>
      <c r="N112" s="5" t="s">
        <v>288</v>
      </c>
      <c r="O112" s="5" t="str">
        <f>""</f>
        <v/>
      </c>
      <c r="P112" s="5"/>
      <c r="Q112" s="6" t="s">
        <v>19</v>
      </c>
      <c r="R112" s="6"/>
      <c r="S112" s="6"/>
      <c r="T112" s="6"/>
      <c r="U112" s="11"/>
      <c r="V112" s="82"/>
      <c r="W112" s="12" t="s">
        <v>772</v>
      </c>
      <c r="X112" s="12"/>
      <c r="Y112" s="62"/>
      <c r="Z112" s="6" t="s">
        <v>20</v>
      </c>
      <c r="AA112" s="16">
        <v>5</v>
      </c>
      <c r="AB112" s="24"/>
      <c r="AC112" s="24"/>
      <c r="AF112" s="74" t="b">
        <f>IF(AND(R112=DATA!$D$40),DATA!$D$41,IF(AND(R112=DATA!$C$40),DATA!$C$41))</f>
        <v>0</v>
      </c>
      <c r="AG112" s="74" t="b">
        <f>IF(AND(S112=DATA!$D$40),DATA!$D$42,IF(AND(S112=DATA!$C$40),DATA!$C$42))</f>
        <v>0</v>
      </c>
      <c r="AH112" s="74" t="b">
        <f>IF(AND(T112=DATA!$D$40),DATA!$D$43,IF(AND(T112=DATA!$C$40),DATA!$C$43))</f>
        <v>0</v>
      </c>
      <c r="AI112" s="75" t="b">
        <f>IF(AND(U112=DATA!$D$40),DATA!$D$44,IF(AND(U112=DATA!$C$40),DATA!$C$44))</f>
        <v>0</v>
      </c>
      <c r="AJ112" s="76">
        <f ca="1">IF(AND(DATEDIF(V112,TODAY(),"D")&lt;365*3),DATA!$D$46,IF(AND(365*3&lt;=DATEDIF(V112,TODAY(),"D"), DATEDIF(V112,TODAY(),"D")&lt;365*5),DATA!$D$47,IF(AND(365*5&lt;=DATEDIF(V112,TODAY(),"D"), DATEDIF(V112,TODAY(),"D")&lt;365*10),DATA!$D$48,IF(AND(365*10&lt;DATEDIF(V112,TODAY(),"D")),DATA!$D$49))))</f>
        <v>0</v>
      </c>
      <c r="AK112" s="76">
        <f>_xlfn.IFNA(VLOOKUP(X112,DATA!$F$40:$G$85,2,0),10)</f>
        <v>10</v>
      </c>
      <c r="AL112" s="77">
        <f t="shared" ca="1" si="1"/>
        <v>10</v>
      </c>
      <c r="AM112" s="78" t="str">
        <f ca="1">IF(AND(AL112&gt;=DATA!$C$55),"A",IF(AND(DATA!$C$55&gt;AL112,AL112&gt;=DATA!$C$56),"B",IF(AND(DATA!$C$56&gt;AL112,AL112&gt;=DATA!$C$57),"C",IF(AND(AL112&lt;DATA!$C$57),"D"))))</f>
        <v>D</v>
      </c>
    </row>
    <row r="113" spans="1:39" x14ac:dyDescent="0.15">
      <c r="A113" s="20" t="s">
        <v>565</v>
      </c>
      <c r="B113" s="4" t="s">
        <v>256</v>
      </c>
      <c r="C113" s="5" t="s">
        <v>268</v>
      </c>
      <c r="D113" s="17" t="s">
        <v>258</v>
      </c>
      <c r="E113" s="5" t="s">
        <v>582</v>
      </c>
      <c r="F113" s="6" t="s">
        <v>322</v>
      </c>
      <c r="G113" s="20" t="s">
        <v>522</v>
      </c>
      <c r="H113" s="6" t="s">
        <v>303</v>
      </c>
      <c r="I113" s="5" t="str">
        <f>""</f>
        <v/>
      </c>
      <c r="J113" s="5" t="str">
        <f>""</f>
        <v/>
      </c>
      <c r="K113" s="6" t="s">
        <v>291</v>
      </c>
      <c r="L113" s="20"/>
      <c r="M113" s="20"/>
      <c r="N113" s="5" t="s">
        <v>288</v>
      </c>
      <c r="O113" s="5" t="str">
        <f>""</f>
        <v/>
      </c>
      <c r="P113" s="5"/>
      <c r="Q113" s="6" t="s">
        <v>19</v>
      </c>
      <c r="R113" s="6"/>
      <c r="S113" s="6"/>
      <c r="T113" s="6"/>
      <c r="U113" s="11"/>
      <c r="V113" s="82"/>
      <c r="W113" s="12" t="s">
        <v>772</v>
      </c>
      <c r="X113" s="12"/>
      <c r="Y113" s="62"/>
      <c r="Z113" s="6" t="s">
        <v>20</v>
      </c>
      <c r="AA113" s="16">
        <v>1</v>
      </c>
      <c r="AB113" s="24"/>
      <c r="AC113" s="24"/>
      <c r="AF113" s="74" t="b">
        <f>IF(AND(R113=DATA!$D$40),DATA!$D$41,IF(AND(R113=DATA!$C$40),DATA!$C$41))</f>
        <v>0</v>
      </c>
      <c r="AG113" s="74" t="b">
        <f>IF(AND(S113=DATA!$D$40),DATA!$D$42,IF(AND(S113=DATA!$C$40),DATA!$C$42))</f>
        <v>0</v>
      </c>
      <c r="AH113" s="74" t="b">
        <f>IF(AND(T113=DATA!$D$40),DATA!$D$43,IF(AND(T113=DATA!$C$40),DATA!$C$43))</f>
        <v>0</v>
      </c>
      <c r="AI113" s="75" t="b">
        <f>IF(AND(U113=DATA!$D$40),DATA!$D$44,IF(AND(U113=DATA!$C$40),DATA!$C$44))</f>
        <v>0</v>
      </c>
      <c r="AJ113" s="76">
        <f ca="1">IF(AND(DATEDIF(V113,TODAY(),"D")&lt;365*3),DATA!$D$46,IF(AND(365*3&lt;=DATEDIF(V113,TODAY(),"D"), DATEDIF(V113,TODAY(),"D")&lt;365*5),DATA!$D$47,IF(AND(365*5&lt;=DATEDIF(V113,TODAY(),"D"), DATEDIF(V113,TODAY(),"D")&lt;365*10),DATA!$D$48,IF(AND(365*10&lt;DATEDIF(V113,TODAY(),"D")),DATA!$D$49))))</f>
        <v>0</v>
      </c>
      <c r="AK113" s="76">
        <f>_xlfn.IFNA(VLOOKUP(X113,DATA!$F$40:$G$85,2,0),10)</f>
        <v>10</v>
      </c>
      <c r="AL113" s="77">
        <f t="shared" ca="1" si="1"/>
        <v>10</v>
      </c>
      <c r="AM113" s="78" t="str">
        <f ca="1">IF(AND(AL113&gt;=DATA!$C$55),"A",IF(AND(DATA!$C$55&gt;AL113,AL113&gt;=DATA!$C$56),"B",IF(AND(DATA!$C$56&gt;AL113,AL113&gt;=DATA!$C$57),"C",IF(AND(AL113&lt;DATA!$C$57),"D"))))</f>
        <v>D</v>
      </c>
    </row>
    <row r="114" spans="1:39" x14ac:dyDescent="0.15">
      <c r="A114" s="20" t="s">
        <v>565</v>
      </c>
      <c r="B114" s="4" t="s">
        <v>256</v>
      </c>
      <c r="C114" s="18" t="s">
        <v>257</v>
      </c>
      <c r="D114" s="18" t="s">
        <v>320</v>
      </c>
      <c r="E114" s="5">
        <v>90</v>
      </c>
      <c r="F114" s="20" t="s">
        <v>323</v>
      </c>
      <c r="G114" s="20" t="s">
        <v>522</v>
      </c>
      <c r="H114" s="20" t="s">
        <v>294</v>
      </c>
      <c r="I114" s="18" t="str">
        <f>""</f>
        <v/>
      </c>
      <c r="J114" s="18" t="str">
        <f>""</f>
        <v/>
      </c>
      <c r="K114" s="20"/>
      <c r="L114" s="20"/>
      <c r="M114" s="20" t="s">
        <v>298</v>
      </c>
      <c r="N114" s="18" t="s">
        <v>295</v>
      </c>
      <c r="O114" s="18" t="str">
        <f>""</f>
        <v/>
      </c>
      <c r="P114" s="18"/>
      <c r="Q114" s="6" t="s">
        <v>19</v>
      </c>
      <c r="R114" s="6"/>
      <c r="S114" s="6"/>
      <c r="T114" s="6"/>
      <c r="U114" s="11"/>
      <c r="V114" s="82"/>
      <c r="W114" s="12" t="s">
        <v>772</v>
      </c>
      <c r="X114" s="12"/>
      <c r="Y114" s="62"/>
      <c r="Z114" s="6" t="s">
        <v>20</v>
      </c>
      <c r="AA114" s="28">
        <v>73</v>
      </c>
      <c r="AB114" s="24"/>
      <c r="AC114" s="24"/>
      <c r="AF114" s="74" t="b">
        <f>IF(AND(R114=DATA!$D$40),DATA!$D$41,IF(AND(R114=DATA!$C$40),DATA!$C$41))</f>
        <v>0</v>
      </c>
      <c r="AG114" s="74" t="b">
        <f>IF(AND(S114=DATA!$D$40),DATA!$D$42,IF(AND(S114=DATA!$C$40),DATA!$C$42))</f>
        <v>0</v>
      </c>
      <c r="AH114" s="74" t="b">
        <f>IF(AND(T114=DATA!$D$40),DATA!$D$43,IF(AND(T114=DATA!$C$40),DATA!$C$43))</f>
        <v>0</v>
      </c>
      <c r="AI114" s="75" t="b">
        <f>IF(AND(U114=DATA!$D$40),DATA!$D$44,IF(AND(U114=DATA!$C$40),DATA!$C$44))</f>
        <v>0</v>
      </c>
      <c r="AJ114" s="76">
        <f ca="1">IF(AND(DATEDIF(V114,TODAY(),"D")&lt;365*3),DATA!$D$46,IF(AND(365*3&lt;=DATEDIF(V114,TODAY(),"D"), DATEDIF(V114,TODAY(),"D")&lt;365*5),DATA!$D$47,IF(AND(365*5&lt;=DATEDIF(V114,TODAY(),"D"), DATEDIF(V114,TODAY(),"D")&lt;365*10),DATA!$D$48,IF(AND(365*10&lt;DATEDIF(V114,TODAY(),"D")),DATA!$D$49))))</f>
        <v>0</v>
      </c>
      <c r="AK114" s="76">
        <f>_xlfn.IFNA(VLOOKUP(X114,DATA!$F$40:$G$85,2,0),10)</f>
        <v>10</v>
      </c>
      <c r="AL114" s="77">
        <f t="shared" ca="1" si="1"/>
        <v>10</v>
      </c>
      <c r="AM114" s="78" t="str">
        <f ca="1">IF(AND(AL114&gt;=DATA!$C$55),"A",IF(AND(DATA!$C$55&gt;AL114,AL114&gt;=DATA!$C$56),"B",IF(AND(DATA!$C$56&gt;AL114,AL114&gt;=DATA!$C$57),"C",IF(AND(AL114&lt;DATA!$C$57),"D"))))</f>
        <v>D</v>
      </c>
    </row>
    <row r="115" spans="1:39" x14ac:dyDescent="0.15">
      <c r="A115" s="20" t="s">
        <v>564</v>
      </c>
      <c r="B115" s="4" t="s">
        <v>256</v>
      </c>
      <c r="C115" s="18" t="s">
        <v>257</v>
      </c>
      <c r="D115" s="18" t="s">
        <v>320</v>
      </c>
      <c r="E115" s="5">
        <v>90</v>
      </c>
      <c r="F115" s="20" t="s">
        <v>323</v>
      </c>
      <c r="G115" s="20" t="s">
        <v>522</v>
      </c>
      <c r="H115" s="20" t="s">
        <v>303</v>
      </c>
      <c r="I115" s="18" t="str">
        <f>""</f>
        <v/>
      </c>
      <c r="J115" s="18" t="str">
        <f>""</f>
        <v/>
      </c>
      <c r="K115" s="20"/>
      <c r="L115" s="20"/>
      <c r="M115" s="20" t="s">
        <v>298</v>
      </c>
      <c r="N115" s="18" t="s">
        <v>295</v>
      </c>
      <c r="O115" s="18" t="str">
        <f>""</f>
        <v/>
      </c>
      <c r="P115" s="18"/>
      <c r="Q115" s="6" t="s">
        <v>19</v>
      </c>
      <c r="R115" s="6"/>
      <c r="S115" s="6"/>
      <c r="T115" s="6"/>
      <c r="U115" s="11"/>
      <c r="V115" s="82"/>
      <c r="W115" s="12" t="s">
        <v>772</v>
      </c>
      <c r="X115" s="12"/>
      <c r="Y115" s="62"/>
      <c r="Z115" s="6" t="s">
        <v>28</v>
      </c>
      <c r="AA115" s="28">
        <v>7</v>
      </c>
      <c r="AB115" s="24"/>
      <c r="AC115" s="24"/>
      <c r="AF115" s="74" t="b">
        <f>IF(AND(R115=DATA!$D$40),DATA!$D$41,IF(AND(R115=DATA!$C$40),DATA!$C$41))</f>
        <v>0</v>
      </c>
      <c r="AG115" s="74" t="b">
        <f>IF(AND(S115=DATA!$D$40),DATA!$D$42,IF(AND(S115=DATA!$C$40),DATA!$C$42))</f>
        <v>0</v>
      </c>
      <c r="AH115" s="74" t="b">
        <f>IF(AND(T115=DATA!$D$40),DATA!$D$43,IF(AND(T115=DATA!$C$40),DATA!$C$43))</f>
        <v>0</v>
      </c>
      <c r="AI115" s="75" t="b">
        <f>IF(AND(U115=DATA!$D$40),DATA!$D$44,IF(AND(U115=DATA!$C$40),DATA!$C$44))</f>
        <v>0</v>
      </c>
      <c r="AJ115" s="76">
        <f ca="1">IF(AND(DATEDIF(V115,TODAY(),"D")&lt;365*3),DATA!$D$46,IF(AND(365*3&lt;=DATEDIF(V115,TODAY(),"D"), DATEDIF(V115,TODAY(),"D")&lt;365*5),DATA!$D$47,IF(AND(365*5&lt;=DATEDIF(V115,TODAY(),"D"), DATEDIF(V115,TODAY(),"D")&lt;365*10),DATA!$D$48,IF(AND(365*10&lt;DATEDIF(V115,TODAY(),"D")),DATA!$D$49))))</f>
        <v>0</v>
      </c>
      <c r="AK115" s="76">
        <f>_xlfn.IFNA(VLOOKUP(X115,DATA!$F$40:$G$85,2,0),10)</f>
        <v>10</v>
      </c>
      <c r="AL115" s="77">
        <f t="shared" ca="1" si="1"/>
        <v>10</v>
      </c>
      <c r="AM115" s="78" t="str">
        <f ca="1">IF(AND(AL115&gt;=DATA!$C$55),"A",IF(AND(DATA!$C$55&gt;AL115,AL115&gt;=DATA!$C$56),"B",IF(AND(DATA!$C$56&gt;AL115,AL115&gt;=DATA!$C$57),"C",IF(AND(AL115&lt;DATA!$C$57),"D"))))</f>
        <v>D</v>
      </c>
    </row>
    <row r="116" spans="1:39" x14ac:dyDescent="0.15">
      <c r="A116" s="20" t="s">
        <v>564</v>
      </c>
      <c r="B116" s="4" t="s">
        <v>256</v>
      </c>
      <c r="C116" s="18" t="s">
        <v>257</v>
      </c>
      <c r="D116" s="18" t="s">
        <v>282</v>
      </c>
      <c r="E116" s="5">
        <v>90</v>
      </c>
      <c r="F116" s="20" t="s">
        <v>323</v>
      </c>
      <c r="G116" s="20" t="s">
        <v>522</v>
      </c>
      <c r="H116" s="20" t="s">
        <v>297</v>
      </c>
      <c r="I116" s="18" t="str">
        <f>""</f>
        <v/>
      </c>
      <c r="J116" s="18" t="str">
        <f>""</f>
        <v/>
      </c>
      <c r="K116" s="20"/>
      <c r="L116" s="20"/>
      <c r="M116" s="20" t="s">
        <v>298</v>
      </c>
      <c r="N116" s="18" t="s">
        <v>299</v>
      </c>
      <c r="O116" s="18" t="str">
        <f>""</f>
        <v/>
      </c>
      <c r="P116" s="18"/>
      <c r="Q116" s="6" t="s">
        <v>27</v>
      </c>
      <c r="R116" s="6"/>
      <c r="S116" s="6"/>
      <c r="T116" s="6"/>
      <c r="U116" s="11"/>
      <c r="V116" s="82"/>
      <c r="W116" s="12" t="s">
        <v>772</v>
      </c>
      <c r="X116" s="12"/>
      <c r="Y116" s="62"/>
      <c r="Z116" s="6" t="s">
        <v>28</v>
      </c>
      <c r="AA116" s="28">
        <v>9</v>
      </c>
      <c r="AB116" s="24"/>
      <c r="AC116" s="24"/>
      <c r="AF116" s="74" t="b">
        <f>IF(AND(R116=DATA!$D$40),DATA!$D$41,IF(AND(R116=DATA!$C$40),DATA!$C$41))</f>
        <v>0</v>
      </c>
      <c r="AG116" s="74" t="b">
        <f>IF(AND(S116=DATA!$D$40),DATA!$D$42,IF(AND(S116=DATA!$C$40),DATA!$C$42))</f>
        <v>0</v>
      </c>
      <c r="AH116" s="74" t="b">
        <f>IF(AND(T116=DATA!$D$40),DATA!$D$43,IF(AND(T116=DATA!$C$40),DATA!$C$43))</f>
        <v>0</v>
      </c>
      <c r="AI116" s="75" t="b">
        <f>IF(AND(U116=DATA!$D$40),DATA!$D$44,IF(AND(U116=DATA!$C$40),DATA!$C$44))</f>
        <v>0</v>
      </c>
      <c r="AJ116" s="76">
        <f ca="1">IF(AND(DATEDIF(V116,TODAY(),"D")&lt;365*3),DATA!$D$46,IF(AND(365*3&lt;=DATEDIF(V116,TODAY(),"D"), DATEDIF(V116,TODAY(),"D")&lt;365*5),DATA!$D$47,IF(AND(365*5&lt;=DATEDIF(V116,TODAY(),"D"), DATEDIF(V116,TODAY(),"D")&lt;365*10),DATA!$D$48,IF(AND(365*10&lt;DATEDIF(V116,TODAY(),"D")),DATA!$D$49))))</f>
        <v>0</v>
      </c>
      <c r="AK116" s="76">
        <f>_xlfn.IFNA(VLOOKUP(X116,DATA!$F$40:$G$85,2,0),10)</f>
        <v>10</v>
      </c>
      <c r="AL116" s="77">
        <f t="shared" ca="1" si="1"/>
        <v>10</v>
      </c>
      <c r="AM116" s="78" t="str">
        <f ca="1">IF(AND(AL116&gt;=DATA!$C$55),"A",IF(AND(DATA!$C$55&gt;AL116,AL116&gt;=DATA!$C$56),"B",IF(AND(DATA!$C$56&gt;AL116,AL116&gt;=DATA!$C$57),"C",IF(AND(AL116&lt;DATA!$C$57),"D"))))</f>
        <v>D</v>
      </c>
    </row>
    <row r="117" spans="1:39" x14ac:dyDescent="0.15">
      <c r="A117" s="20" t="s">
        <v>565</v>
      </c>
      <c r="B117" s="4" t="s">
        <v>264</v>
      </c>
      <c r="C117" s="18" t="s">
        <v>268</v>
      </c>
      <c r="D117" s="18" t="s">
        <v>324</v>
      </c>
      <c r="E117" s="5">
        <v>90</v>
      </c>
      <c r="F117" s="20" t="s">
        <v>304</v>
      </c>
      <c r="G117" s="20" t="s">
        <v>522</v>
      </c>
      <c r="H117" s="20" t="s">
        <v>303</v>
      </c>
      <c r="I117" s="18" t="str">
        <f>""</f>
        <v/>
      </c>
      <c r="J117" s="18" t="str">
        <f>""</f>
        <v/>
      </c>
      <c r="K117" s="20"/>
      <c r="L117" s="20"/>
      <c r="M117" s="20" t="s">
        <v>298</v>
      </c>
      <c r="N117" s="18" t="s">
        <v>295</v>
      </c>
      <c r="O117" s="18" t="str">
        <f>""</f>
        <v/>
      </c>
      <c r="P117" s="18"/>
      <c r="Q117" s="6" t="s">
        <v>19</v>
      </c>
      <c r="R117" s="6"/>
      <c r="S117" s="6"/>
      <c r="T117" s="6"/>
      <c r="U117" s="11"/>
      <c r="V117" s="82"/>
      <c r="W117" s="12" t="s">
        <v>772</v>
      </c>
      <c r="X117" s="12"/>
      <c r="Y117" s="62"/>
      <c r="Z117" s="6" t="s">
        <v>28</v>
      </c>
      <c r="AA117" s="28">
        <v>2</v>
      </c>
      <c r="AB117" s="24"/>
      <c r="AC117" s="24"/>
      <c r="AF117" s="74" t="b">
        <f>IF(AND(R117=DATA!$D$40),DATA!$D$41,IF(AND(R117=DATA!$C$40),DATA!$C$41))</f>
        <v>0</v>
      </c>
      <c r="AG117" s="74" t="b">
        <f>IF(AND(S117=DATA!$D$40),DATA!$D$42,IF(AND(S117=DATA!$C$40),DATA!$C$42))</f>
        <v>0</v>
      </c>
      <c r="AH117" s="74" t="b">
        <f>IF(AND(T117=DATA!$D$40),DATA!$D$43,IF(AND(T117=DATA!$C$40),DATA!$C$43))</f>
        <v>0</v>
      </c>
      <c r="AI117" s="75" t="b">
        <f>IF(AND(U117=DATA!$D$40),DATA!$D$44,IF(AND(U117=DATA!$C$40),DATA!$C$44))</f>
        <v>0</v>
      </c>
      <c r="AJ117" s="76">
        <f ca="1">IF(AND(DATEDIF(V117,TODAY(),"D")&lt;365*3),DATA!$D$46,IF(AND(365*3&lt;=DATEDIF(V117,TODAY(),"D"), DATEDIF(V117,TODAY(),"D")&lt;365*5),DATA!$D$47,IF(AND(365*5&lt;=DATEDIF(V117,TODAY(),"D"), DATEDIF(V117,TODAY(),"D")&lt;365*10),DATA!$D$48,IF(AND(365*10&lt;DATEDIF(V117,TODAY(),"D")),DATA!$D$49))))</f>
        <v>0</v>
      </c>
      <c r="AK117" s="76">
        <f>_xlfn.IFNA(VLOOKUP(X117,DATA!$F$40:$G$85,2,0),10)</f>
        <v>10</v>
      </c>
      <c r="AL117" s="77">
        <f t="shared" ca="1" si="1"/>
        <v>10</v>
      </c>
      <c r="AM117" s="78" t="str">
        <f ca="1">IF(AND(AL117&gt;=DATA!$C$55),"A",IF(AND(DATA!$C$55&gt;AL117,AL117&gt;=DATA!$C$56),"B",IF(AND(DATA!$C$56&gt;AL117,AL117&gt;=DATA!$C$57),"C",IF(AND(AL117&lt;DATA!$C$57),"D"))))</f>
        <v>D</v>
      </c>
    </row>
    <row r="118" spans="1:39" x14ac:dyDescent="0.15">
      <c r="A118" s="20" t="s">
        <v>564</v>
      </c>
      <c r="B118" s="4" t="s">
        <v>264</v>
      </c>
      <c r="C118" s="18" t="s">
        <v>268</v>
      </c>
      <c r="D118" s="18" t="s">
        <v>320</v>
      </c>
      <c r="E118" s="5">
        <v>90</v>
      </c>
      <c r="F118" s="20" t="s">
        <v>304</v>
      </c>
      <c r="G118" s="20" t="s">
        <v>522</v>
      </c>
      <c r="H118" s="20" t="s">
        <v>301</v>
      </c>
      <c r="I118" s="18" t="str">
        <f>""</f>
        <v/>
      </c>
      <c r="J118" s="18" t="str">
        <f>""</f>
        <v/>
      </c>
      <c r="K118" s="20"/>
      <c r="L118" s="20"/>
      <c r="M118" s="20" t="s">
        <v>298</v>
      </c>
      <c r="N118" s="18" t="s">
        <v>295</v>
      </c>
      <c r="O118" s="18" t="str">
        <f>""</f>
        <v/>
      </c>
      <c r="P118" s="18"/>
      <c r="Q118" s="6" t="s">
        <v>19</v>
      </c>
      <c r="R118" s="6"/>
      <c r="S118" s="6"/>
      <c r="T118" s="6"/>
      <c r="U118" s="11"/>
      <c r="V118" s="82"/>
      <c r="W118" s="12" t="s">
        <v>772</v>
      </c>
      <c r="X118" s="12"/>
      <c r="Y118" s="62"/>
      <c r="Z118" s="6" t="s">
        <v>20</v>
      </c>
      <c r="AA118" s="28">
        <v>2</v>
      </c>
      <c r="AB118" s="24"/>
      <c r="AC118" s="24"/>
      <c r="AF118" s="74" t="b">
        <f>IF(AND(R118=DATA!$D$40),DATA!$D$41,IF(AND(R118=DATA!$C$40),DATA!$C$41))</f>
        <v>0</v>
      </c>
      <c r="AG118" s="74" t="b">
        <f>IF(AND(S118=DATA!$D$40),DATA!$D$42,IF(AND(S118=DATA!$C$40),DATA!$C$42))</f>
        <v>0</v>
      </c>
      <c r="AH118" s="74" t="b">
        <f>IF(AND(T118=DATA!$D$40),DATA!$D$43,IF(AND(T118=DATA!$C$40),DATA!$C$43))</f>
        <v>0</v>
      </c>
      <c r="AI118" s="75" t="b">
        <f>IF(AND(U118=DATA!$D$40),DATA!$D$44,IF(AND(U118=DATA!$C$40),DATA!$C$44))</f>
        <v>0</v>
      </c>
      <c r="AJ118" s="76">
        <f ca="1">IF(AND(DATEDIF(V118,TODAY(),"D")&lt;365*3),DATA!$D$46,IF(AND(365*3&lt;=DATEDIF(V118,TODAY(),"D"), DATEDIF(V118,TODAY(),"D")&lt;365*5),DATA!$D$47,IF(AND(365*5&lt;=DATEDIF(V118,TODAY(),"D"), DATEDIF(V118,TODAY(),"D")&lt;365*10),DATA!$D$48,IF(AND(365*10&lt;DATEDIF(V118,TODAY(),"D")),DATA!$D$49))))</f>
        <v>0</v>
      </c>
      <c r="AK118" s="76">
        <f>_xlfn.IFNA(VLOOKUP(X118,DATA!$F$40:$G$85,2,0),10)</f>
        <v>10</v>
      </c>
      <c r="AL118" s="77">
        <f t="shared" ca="1" si="1"/>
        <v>10</v>
      </c>
      <c r="AM118" s="78" t="str">
        <f ca="1">IF(AND(AL118&gt;=DATA!$C$55),"A",IF(AND(DATA!$C$55&gt;AL118,AL118&gt;=DATA!$C$56),"B",IF(AND(DATA!$C$56&gt;AL118,AL118&gt;=DATA!$C$57),"C",IF(AND(AL118&lt;DATA!$C$57),"D"))))</f>
        <v>D</v>
      </c>
    </row>
    <row r="119" spans="1:39" x14ac:dyDescent="0.15">
      <c r="A119" s="20" t="s">
        <v>564</v>
      </c>
      <c r="B119" s="4" t="s">
        <v>256</v>
      </c>
      <c r="C119" s="18" t="s">
        <v>257</v>
      </c>
      <c r="D119" s="18" t="s">
        <v>320</v>
      </c>
      <c r="E119" s="5">
        <v>90</v>
      </c>
      <c r="F119" s="20" t="s">
        <v>304</v>
      </c>
      <c r="G119" s="20" t="s">
        <v>522</v>
      </c>
      <c r="H119" s="20" t="s">
        <v>303</v>
      </c>
      <c r="I119" s="18" t="str">
        <f>""</f>
        <v/>
      </c>
      <c r="J119" s="18" t="str">
        <f>""</f>
        <v/>
      </c>
      <c r="K119" s="20"/>
      <c r="L119" s="20"/>
      <c r="M119" s="20" t="s">
        <v>315</v>
      </c>
      <c r="N119" s="18" t="s">
        <v>295</v>
      </c>
      <c r="O119" s="18" t="str">
        <f>""</f>
        <v/>
      </c>
      <c r="P119" s="18"/>
      <c r="Q119" s="6" t="s">
        <v>325</v>
      </c>
      <c r="R119" s="6"/>
      <c r="S119" s="6"/>
      <c r="T119" s="6"/>
      <c r="U119" s="11"/>
      <c r="V119" s="82"/>
      <c r="W119" s="12" t="s">
        <v>772</v>
      </c>
      <c r="X119" s="12"/>
      <c r="Y119" s="62"/>
      <c r="Z119" s="6" t="s">
        <v>20</v>
      </c>
      <c r="AA119" s="28">
        <v>1</v>
      </c>
      <c r="AB119" s="24"/>
      <c r="AC119" s="24"/>
      <c r="AF119" s="74" t="b">
        <f>IF(AND(R119=DATA!$D$40),DATA!$D$41,IF(AND(R119=DATA!$C$40),DATA!$C$41))</f>
        <v>0</v>
      </c>
      <c r="AG119" s="74" t="b">
        <f>IF(AND(S119=DATA!$D$40),DATA!$D$42,IF(AND(S119=DATA!$C$40),DATA!$C$42))</f>
        <v>0</v>
      </c>
      <c r="AH119" s="74" t="b">
        <f>IF(AND(T119=DATA!$D$40),DATA!$D$43,IF(AND(T119=DATA!$C$40),DATA!$C$43))</f>
        <v>0</v>
      </c>
      <c r="AI119" s="75" t="b">
        <f>IF(AND(U119=DATA!$D$40),DATA!$D$44,IF(AND(U119=DATA!$C$40),DATA!$C$44))</f>
        <v>0</v>
      </c>
      <c r="AJ119" s="76">
        <f ca="1">IF(AND(DATEDIF(V119,TODAY(),"D")&lt;365*3),DATA!$D$46,IF(AND(365*3&lt;=DATEDIF(V119,TODAY(),"D"), DATEDIF(V119,TODAY(),"D")&lt;365*5),DATA!$D$47,IF(AND(365*5&lt;=DATEDIF(V119,TODAY(),"D"), DATEDIF(V119,TODAY(),"D")&lt;365*10),DATA!$D$48,IF(AND(365*10&lt;DATEDIF(V119,TODAY(),"D")),DATA!$D$49))))</f>
        <v>0</v>
      </c>
      <c r="AK119" s="76">
        <f>_xlfn.IFNA(VLOOKUP(X119,DATA!$F$40:$G$85,2,0),10)</f>
        <v>10</v>
      </c>
      <c r="AL119" s="77">
        <f t="shared" ca="1" si="1"/>
        <v>10</v>
      </c>
      <c r="AM119" s="78" t="str">
        <f ca="1">IF(AND(AL119&gt;=DATA!$C$55),"A",IF(AND(DATA!$C$55&gt;AL119,AL119&gt;=DATA!$C$56),"B",IF(AND(DATA!$C$56&gt;AL119,AL119&gt;=DATA!$C$57),"C",IF(AND(AL119&lt;DATA!$C$57),"D"))))</f>
        <v>D</v>
      </c>
    </row>
    <row r="120" spans="1:39" x14ac:dyDescent="0.15">
      <c r="A120" s="20" t="s">
        <v>564</v>
      </c>
      <c r="B120" s="4" t="s">
        <v>256</v>
      </c>
      <c r="C120" s="18" t="s">
        <v>257</v>
      </c>
      <c r="D120" s="18" t="s">
        <v>320</v>
      </c>
      <c r="E120" s="5">
        <v>90</v>
      </c>
      <c r="F120" s="20" t="s">
        <v>304</v>
      </c>
      <c r="G120" s="20" t="s">
        <v>522</v>
      </c>
      <c r="H120" s="20" t="s">
        <v>301</v>
      </c>
      <c r="I120" s="18" t="str">
        <f>""</f>
        <v/>
      </c>
      <c r="J120" s="18" t="str">
        <f>""</f>
        <v/>
      </c>
      <c r="K120" s="20"/>
      <c r="L120" s="20"/>
      <c r="M120" s="20" t="s">
        <v>315</v>
      </c>
      <c r="N120" s="18" t="s">
        <v>295</v>
      </c>
      <c r="O120" s="18" t="str">
        <f>""</f>
        <v/>
      </c>
      <c r="P120" s="18"/>
      <c r="Q120" s="6" t="s">
        <v>19</v>
      </c>
      <c r="R120" s="6"/>
      <c r="S120" s="6"/>
      <c r="T120" s="6"/>
      <c r="U120" s="11"/>
      <c r="V120" s="82"/>
      <c r="W120" s="12" t="s">
        <v>772</v>
      </c>
      <c r="X120" s="12"/>
      <c r="Y120" s="62"/>
      <c r="Z120" s="6" t="s">
        <v>28</v>
      </c>
      <c r="AA120" s="28">
        <v>2</v>
      </c>
      <c r="AB120" s="24"/>
      <c r="AC120" s="24"/>
      <c r="AF120" s="74" t="b">
        <f>IF(AND(R120=DATA!$D$40),DATA!$D$41,IF(AND(R120=DATA!$C$40),DATA!$C$41))</f>
        <v>0</v>
      </c>
      <c r="AG120" s="74" t="b">
        <f>IF(AND(S120=DATA!$D$40),DATA!$D$42,IF(AND(S120=DATA!$C$40),DATA!$C$42))</f>
        <v>0</v>
      </c>
      <c r="AH120" s="74" t="b">
        <f>IF(AND(T120=DATA!$D$40),DATA!$D$43,IF(AND(T120=DATA!$C$40),DATA!$C$43))</f>
        <v>0</v>
      </c>
      <c r="AI120" s="75" t="b">
        <f>IF(AND(U120=DATA!$D$40),DATA!$D$44,IF(AND(U120=DATA!$C$40),DATA!$C$44))</f>
        <v>0</v>
      </c>
      <c r="AJ120" s="76">
        <f ca="1">IF(AND(DATEDIF(V120,TODAY(),"D")&lt;365*3),DATA!$D$46,IF(AND(365*3&lt;=DATEDIF(V120,TODAY(),"D"), DATEDIF(V120,TODAY(),"D")&lt;365*5),DATA!$D$47,IF(AND(365*5&lt;=DATEDIF(V120,TODAY(),"D"), DATEDIF(V120,TODAY(),"D")&lt;365*10),DATA!$D$48,IF(AND(365*10&lt;DATEDIF(V120,TODAY(),"D")),DATA!$D$49))))</f>
        <v>0</v>
      </c>
      <c r="AK120" s="76">
        <f>_xlfn.IFNA(VLOOKUP(X120,DATA!$F$40:$G$85,2,0),10)</f>
        <v>10</v>
      </c>
      <c r="AL120" s="77">
        <f t="shared" ca="1" si="1"/>
        <v>10</v>
      </c>
      <c r="AM120" s="78" t="str">
        <f ca="1">IF(AND(AL120&gt;=DATA!$C$55),"A",IF(AND(DATA!$C$55&gt;AL120,AL120&gt;=DATA!$C$56),"B",IF(AND(DATA!$C$56&gt;AL120,AL120&gt;=DATA!$C$57),"C",IF(AND(AL120&lt;DATA!$C$57),"D"))))</f>
        <v>D</v>
      </c>
    </row>
    <row r="121" spans="1:39" x14ac:dyDescent="0.15">
      <c r="A121" s="20" t="s">
        <v>564</v>
      </c>
      <c r="B121" s="4" t="s">
        <v>256</v>
      </c>
      <c r="C121" s="5" t="s">
        <v>257</v>
      </c>
      <c r="D121" s="17" t="s">
        <v>267</v>
      </c>
      <c r="E121" s="5" t="s">
        <v>582</v>
      </c>
      <c r="F121" s="6" t="s">
        <v>305</v>
      </c>
      <c r="G121" s="20" t="s">
        <v>522</v>
      </c>
      <c r="H121" s="6" t="s">
        <v>294</v>
      </c>
      <c r="I121" s="5" t="str">
        <f>""</f>
        <v/>
      </c>
      <c r="J121" s="5" t="str">
        <f>""</f>
        <v/>
      </c>
      <c r="K121" s="6" t="s">
        <v>306</v>
      </c>
      <c r="L121" s="20"/>
      <c r="M121" s="20"/>
      <c r="N121" s="5" t="s">
        <v>288</v>
      </c>
      <c r="O121" s="5" t="str">
        <f>""</f>
        <v/>
      </c>
      <c r="P121" s="5"/>
      <c r="Q121" s="6" t="s">
        <v>19</v>
      </c>
      <c r="R121" s="6"/>
      <c r="S121" s="6"/>
      <c r="T121" s="6"/>
      <c r="U121" s="11"/>
      <c r="V121" s="82"/>
      <c r="W121" s="12" t="s">
        <v>772</v>
      </c>
      <c r="X121" s="12"/>
      <c r="Y121" s="62"/>
      <c r="Z121" s="6" t="s">
        <v>20</v>
      </c>
      <c r="AA121" s="16">
        <v>62</v>
      </c>
      <c r="AB121" s="24"/>
      <c r="AC121" s="24"/>
      <c r="AF121" s="74" t="b">
        <f>IF(AND(R121=DATA!$D$40),DATA!$D$41,IF(AND(R121=DATA!$C$40),DATA!$C$41))</f>
        <v>0</v>
      </c>
      <c r="AG121" s="74" t="b">
        <f>IF(AND(S121=DATA!$D$40),DATA!$D$42,IF(AND(S121=DATA!$C$40),DATA!$C$42))</f>
        <v>0</v>
      </c>
      <c r="AH121" s="74" t="b">
        <f>IF(AND(T121=DATA!$D$40),DATA!$D$43,IF(AND(T121=DATA!$C$40),DATA!$C$43))</f>
        <v>0</v>
      </c>
      <c r="AI121" s="75" t="b">
        <f>IF(AND(U121=DATA!$D$40),DATA!$D$44,IF(AND(U121=DATA!$C$40),DATA!$C$44))</f>
        <v>0</v>
      </c>
      <c r="AJ121" s="76">
        <f ca="1">IF(AND(DATEDIF(V121,TODAY(),"D")&lt;365*3),DATA!$D$46,IF(AND(365*3&lt;=DATEDIF(V121,TODAY(),"D"), DATEDIF(V121,TODAY(),"D")&lt;365*5),DATA!$D$47,IF(AND(365*5&lt;=DATEDIF(V121,TODAY(),"D"), DATEDIF(V121,TODAY(),"D")&lt;365*10),DATA!$D$48,IF(AND(365*10&lt;DATEDIF(V121,TODAY(),"D")),DATA!$D$49))))</f>
        <v>0</v>
      </c>
      <c r="AK121" s="76">
        <f>_xlfn.IFNA(VLOOKUP(X121,DATA!$F$40:$G$85,2,0),10)</f>
        <v>10</v>
      </c>
      <c r="AL121" s="77">
        <f t="shared" ca="1" si="1"/>
        <v>10</v>
      </c>
      <c r="AM121" s="78" t="str">
        <f ca="1">IF(AND(AL121&gt;=DATA!$C$55),"A",IF(AND(DATA!$C$55&gt;AL121,AL121&gt;=DATA!$C$56),"B",IF(AND(DATA!$C$56&gt;AL121,AL121&gt;=DATA!$C$57),"C",IF(AND(AL121&lt;DATA!$C$57),"D"))))</f>
        <v>D</v>
      </c>
    </row>
    <row r="122" spans="1:39" x14ac:dyDescent="0.15">
      <c r="A122" s="20" t="s">
        <v>564</v>
      </c>
      <c r="B122" s="4" t="s">
        <v>256</v>
      </c>
      <c r="C122" s="5" t="s">
        <v>257</v>
      </c>
      <c r="D122" s="17" t="s">
        <v>258</v>
      </c>
      <c r="E122" s="5" t="s">
        <v>582</v>
      </c>
      <c r="F122" s="6" t="s">
        <v>305</v>
      </c>
      <c r="G122" s="20" t="s">
        <v>522</v>
      </c>
      <c r="H122" s="6" t="s">
        <v>303</v>
      </c>
      <c r="I122" s="5" t="str">
        <f>""</f>
        <v/>
      </c>
      <c r="J122" s="5" t="str">
        <f>""</f>
        <v/>
      </c>
      <c r="K122" s="6" t="s">
        <v>306</v>
      </c>
      <c r="L122" s="20"/>
      <c r="M122" s="20"/>
      <c r="N122" s="5" t="s">
        <v>288</v>
      </c>
      <c r="O122" s="5" t="str">
        <f>""</f>
        <v/>
      </c>
      <c r="P122" s="5"/>
      <c r="Q122" s="6" t="s">
        <v>19</v>
      </c>
      <c r="R122" s="6"/>
      <c r="S122" s="6"/>
      <c r="T122" s="6"/>
      <c r="U122" s="11"/>
      <c r="V122" s="82"/>
      <c r="W122" s="12" t="s">
        <v>772</v>
      </c>
      <c r="X122" s="12"/>
      <c r="Y122" s="62"/>
      <c r="Z122" s="6" t="s">
        <v>28</v>
      </c>
      <c r="AA122" s="16">
        <v>25</v>
      </c>
      <c r="AB122" s="24"/>
      <c r="AC122" s="24"/>
      <c r="AF122" s="74" t="b">
        <f>IF(AND(R122=DATA!$D$40),DATA!$D$41,IF(AND(R122=DATA!$C$40),DATA!$C$41))</f>
        <v>0</v>
      </c>
      <c r="AG122" s="74" t="b">
        <f>IF(AND(S122=DATA!$D$40),DATA!$D$42,IF(AND(S122=DATA!$C$40),DATA!$C$42))</f>
        <v>0</v>
      </c>
      <c r="AH122" s="74" t="b">
        <f>IF(AND(T122=DATA!$D$40),DATA!$D$43,IF(AND(T122=DATA!$C$40),DATA!$C$43))</f>
        <v>0</v>
      </c>
      <c r="AI122" s="75" t="b">
        <f>IF(AND(U122=DATA!$D$40),DATA!$D$44,IF(AND(U122=DATA!$C$40),DATA!$C$44))</f>
        <v>0</v>
      </c>
      <c r="AJ122" s="76">
        <f ca="1">IF(AND(DATEDIF(V122,TODAY(),"D")&lt;365*3),DATA!$D$46,IF(AND(365*3&lt;=DATEDIF(V122,TODAY(),"D"), DATEDIF(V122,TODAY(),"D")&lt;365*5),DATA!$D$47,IF(AND(365*5&lt;=DATEDIF(V122,TODAY(),"D"), DATEDIF(V122,TODAY(),"D")&lt;365*10),DATA!$D$48,IF(AND(365*10&lt;DATEDIF(V122,TODAY(),"D")),DATA!$D$49))))</f>
        <v>0</v>
      </c>
      <c r="AK122" s="76">
        <f>_xlfn.IFNA(VLOOKUP(X122,DATA!$F$40:$G$85,2,0),10)</f>
        <v>10</v>
      </c>
      <c r="AL122" s="77">
        <f t="shared" ca="1" si="1"/>
        <v>10</v>
      </c>
      <c r="AM122" s="78" t="str">
        <f ca="1">IF(AND(AL122&gt;=DATA!$C$55),"A",IF(AND(DATA!$C$55&gt;AL122,AL122&gt;=DATA!$C$56),"B",IF(AND(DATA!$C$56&gt;AL122,AL122&gt;=DATA!$C$57),"C",IF(AND(AL122&lt;DATA!$C$57),"D"))))</f>
        <v>D</v>
      </c>
    </row>
    <row r="123" spans="1:39" x14ac:dyDescent="0.15">
      <c r="A123" s="20" t="s">
        <v>565</v>
      </c>
      <c r="B123" s="4" t="s">
        <v>264</v>
      </c>
      <c r="C123" s="5" t="s">
        <v>257</v>
      </c>
      <c r="D123" s="17" t="s">
        <v>258</v>
      </c>
      <c r="E123" s="5" t="s">
        <v>582</v>
      </c>
      <c r="F123" s="6" t="s">
        <v>305</v>
      </c>
      <c r="G123" s="20" t="s">
        <v>522</v>
      </c>
      <c r="H123" s="6" t="s">
        <v>290</v>
      </c>
      <c r="I123" s="5" t="str">
        <f>""</f>
        <v/>
      </c>
      <c r="J123" s="5" t="str">
        <f>""</f>
        <v/>
      </c>
      <c r="K123" s="6" t="s">
        <v>306</v>
      </c>
      <c r="L123" s="20"/>
      <c r="M123" s="20"/>
      <c r="N123" s="5" t="s">
        <v>288</v>
      </c>
      <c r="O123" s="5" t="str">
        <f>""</f>
        <v/>
      </c>
      <c r="P123" s="5"/>
      <c r="Q123" s="6" t="s">
        <v>19</v>
      </c>
      <c r="R123" s="6"/>
      <c r="S123" s="6"/>
      <c r="T123" s="6"/>
      <c r="U123" s="11"/>
      <c r="V123" s="82"/>
      <c r="W123" s="12" t="s">
        <v>772</v>
      </c>
      <c r="X123" s="12"/>
      <c r="Y123" s="62"/>
      <c r="Z123" s="6" t="s">
        <v>28</v>
      </c>
      <c r="AA123" s="16">
        <v>4</v>
      </c>
      <c r="AB123" s="24"/>
      <c r="AC123" s="24"/>
      <c r="AF123" s="74" t="b">
        <f>IF(AND(R123=DATA!$D$40),DATA!$D$41,IF(AND(R123=DATA!$C$40),DATA!$C$41))</f>
        <v>0</v>
      </c>
      <c r="AG123" s="74" t="b">
        <f>IF(AND(S123=DATA!$D$40),DATA!$D$42,IF(AND(S123=DATA!$C$40),DATA!$C$42))</f>
        <v>0</v>
      </c>
      <c r="AH123" s="74" t="b">
        <f>IF(AND(T123=DATA!$D$40),DATA!$D$43,IF(AND(T123=DATA!$C$40),DATA!$C$43))</f>
        <v>0</v>
      </c>
      <c r="AI123" s="75" t="b">
        <f>IF(AND(U123=DATA!$D$40),DATA!$D$44,IF(AND(U123=DATA!$C$40),DATA!$C$44))</f>
        <v>0</v>
      </c>
      <c r="AJ123" s="76">
        <f ca="1">IF(AND(DATEDIF(V123,TODAY(),"D")&lt;365*3),DATA!$D$46,IF(AND(365*3&lt;=DATEDIF(V123,TODAY(),"D"), DATEDIF(V123,TODAY(),"D")&lt;365*5),DATA!$D$47,IF(AND(365*5&lt;=DATEDIF(V123,TODAY(),"D"), DATEDIF(V123,TODAY(),"D")&lt;365*10),DATA!$D$48,IF(AND(365*10&lt;DATEDIF(V123,TODAY(),"D")),DATA!$D$49))))</f>
        <v>0</v>
      </c>
      <c r="AK123" s="76">
        <f>_xlfn.IFNA(VLOOKUP(X123,DATA!$F$40:$G$85,2,0),10)</f>
        <v>10</v>
      </c>
      <c r="AL123" s="77">
        <f t="shared" ca="1" si="1"/>
        <v>10</v>
      </c>
      <c r="AM123" s="78" t="str">
        <f ca="1">IF(AND(AL123&gt;=DATA!$C$55),"A",IF(AND(DATA!$C$55&gt;AL123,AL123&gt;=DATA!$C$56),"B",IF(AND(DATA!$C$56&gt;AL123,AL123&gt;=DATA!$C$57),"C",IF(AND(AL123&lt;DATA!$C$57),"D"))))</f>
        <v>D</v>
      </c>
    </row>
    <row r="124" spans="1:39" x14ac:dyDescent="0.15">
      <c r="A124" s="20" t="s">
        <v>564</v>
      </c>
      <c r="B124" s="4" t="s">
        <v>256</v>
      </c>
      <c r="C124" s="5" t="s">
        <v>257</v>
      </c>
      <c r="D124" s="17" t="s">
        <v>267</v>
      </c>
      <c r="E124" s="5" t="s">
        <v>582</v>
      </c>
      <c r="F124" s="6" t="s">
        <v>305</v>
      </c>
      <c r="G124" s="20" t="s">
        <v>522</v>
      </c>
      <c r="H124" s="6" t="s">
        <v>286</v>
      </c>
      <c r="I124" s="5" t="str">
        <f>""</f>
        <v/>
      </c>
      <c r="J124" s="5" t="str">
        <f>""</f>
        <v/>
      </c>
      <c r="K124" s="6" t="s">
        <v>306</v>
      </c>
      <c r="L124" s="20"/>
      <c r="M124" s="20"/>
      <c r="N124" s="5" t="s">
        <v>288</v>
      </c>
      <c r="O124" s="5" t="str">
        <f>""</f>
        <v/>
      </c>
      <c r="P124" s="5"/>
      <c r="Q124" s="6" t="s">
        <v>27</v>
      </c>
      <c r="R124" s="6"/>
      <c r="S124" s="6"/>
      <c r="T124" s="6"/>
      <c r="U124" s="11"/>
      <c r="V124" s="82"/>
      <c r="W124" s="12" t="s">
        <v>772</v>
      </c>
      <c r="X124" s="12"/>
      <c r="Y124" s="62"/>
      <c r="Z124" s="6" t="s">
        <v>20</v>
      </c>
      <c r="AA124" s="16">
        <v>3</v>
      </c>
      <c r="AB124" s="24"/>
      <c r="AC124" s="24"/>
      <c r="AF124" s="74" t="b">
        <f>IF(AND(R124=DATA!$D$40),DATA!$D$41,IF(AND(R124=DATA!$C$40),DATA!$C$41))</f>
        <v>0</v>
      </c>
      <c r="AG124" s="74" t="b">
        <f>IF(AND(S124=DATA!$D$40),DATA!$D$42,IF(AND(S124=DATA!$C$40),DATA!$C$42))</f>
        <v>0</v>
      </c>
      <c r="AH124" s="74" t="b">
        <f>IF(AND(T124=DATA!$D$40),DATA!$D$43,IF(AND(T124=DATA!$C$40),DATA!$C$43))</f>
        <v>0</v>
      </c>
      <c r="AI124" s="75" t="b">
        <f>IF(AND(U124=DATA!$D$40),DATA!$D$44,IF(AND(U124=DATA!$C$40),DATA!$C$44))</f>
        <v>0</v>
      </c>
      <c r="AJ124" s="76">
        <f ca="1">IF(AND(DATEDIF(V124,TODAY(),"D")&lt;365*3),DATA!$D$46,IF(AND(365*3&lt;=DATEDIF(V124,TODAY(),"D"), DATEDIF(V124,TODAY(),"D")&lt;365*5),DATA!$D$47,IF(AND(365*5&lt;=DATEDIF(V124,TODAY(),"D"), DATEDIF(V124,TODAY(),"D")&lt;365*10),DATA!$D$48,IF(AND(365*10&lt;DATEDIF(V124,TODAY(),"D")),DATA!$D$49))))</f>
        <v>0</v>
      </c>
      <c r="AK124" s="76">
        <f>_xlfn.IFNA(VLOOKUP(X124,DATA!$F$40:$G$85,2,0),10)</f>
        <v>10</v>
      </c>
      <c r="AL124" s="77">
        <f t="shared" ca="1" si="1"/>
        <v>10</v>
      </c>
      <c r="AM124" s="78" t="str">
        <f ca="1">IF(AND(AL124&gt;=DATA!$C$55),"A",IF(AND(DATA!$C$55&gt;AL124,AL124&gt;=DATA!$C$56),"B",IF(AND(DATA!$C$56&gt;AL124,AL124&gt;=DATA!$C$57),"C",IF(AND(AL124&lt;DATA!$C$57),"D"))))</f>
        <v>D</v>
      </c>
    </row>
    <row r="125" spans="1:39" x14ac:dyDescent="0.15">
      <c r="A125" s="20" t="s">
        <v>564</v>
      </c>
      <c r="B125" s="4" t="s">
        <v>326</v>
      </c>
      <c r="C125" s="5" t="s">
        <v>268</v>
      </c>
      <c r="D125" s="17" t="s">
        <v>267</v>
      </c>
      <c r="E125" s="5" t="s">
        <v>582</v>
      </c>
      <c r="F125" s="6" t="s">
        <v>305</v>
      </c>
      <c r="G125" s="20" t="s">
        <v>522</v>
      </c>
      <c r="H125" s="6" t="s">
        <v>301</v>
      </c>
      <c r="I125" s="5" t="str">
        <f>""</f>
        <v/>
      </c>
      <c r="J125" s="5" t="str">
        <f>""</f>
        <v/>
      </c>
      <c r="K125" s="6" t="s">
        <v>306</v>
      </c>
      <c r="L125" s="20"/>
      <c r="M125" s="20"/>
      <c r="N125" s="5" t="s">
        <v>288</v>
      </c>
      <c r="O125" s="5" t="str">
        <f>""</f>
        <v/>
      </c>
      <c r="P125" s="5"/>
      <c r="Q125" s="6" t="s">
        <v>27</v>
      </c>
      <c r="R125" s="6"/>
      <c r="S125" s="6"/>
      <c r="T125" s="6"/>
      <c r="U125" s="11"/>
      <c r="V125" s="82"/>
      <c r="W125" s="12" t="s">
        <v>772</v>
      </c>
      <c r="X125" s="12"/>
      <c r="Y125" s="62"/>
      <c r="Z125" s="6" t="s">
        <v>28</v>
      </c>
      <c r="AA125" s="16">
        <v>175</v>
      </c>
      <c r="AB125" s="24"/>
      <c r="AC125" s="24"/>
      <c r="AF125" s="74" t="b">
        <f>IF(AND(R125=DATA!$D$40),DATA!$D$41,IF(AND(R125=DATA!$C$40),DATA!$C$41))</f>
        <v>0</v>
      </c>
      <c r="AG125" s="74" t="b">
        <f>IF(AND(S125=DATA!$D$40),DATA!$D$42,IF(AND(S125=DATA!$C$40),DATA!$C$42))</f>
        <v>0</v>
      </c>
      <c r="AH125" s="74" t="b">
        <f>IF(AND(T125=DATA!$D$40),DATA!$D$43,IF(AND(T125=DATA!$C$40),DATA!$C$43))</f>
        <v>0</v>
      </c>
      <c r="AI125" s="75" t="b">
        <f>IF(AND(U125=DATA!$D$40),DATA!$D$44,IF(AND(U125=DATA!$C$40),DATA!$C$44))</f>
        <v>0</v>
      </c>
      <c r="AJ125" s="76">
        <f ca="1">IF(AND(DATEDIF(V125,TODAY(),"D")&lt;365*3),DATA!$D$46,IF(AND(365*3&lt;=DATEDIF(V125,TODAY(),"D"), DATEDIF(V125,TODAY(),"D")&lt;365*5),DATA!$D$47,IF(AND(365*5&lt;=DATEDIF(V125,TODAY(),"D"), DATEDIF(V125,TODAY(),"D")&lt;365*10),DATA!$D$48,IF(AND(365*10&lt;DATEDIF(V125,TODAY(),"D")),DATA!$D$49))))</f>
        <v>0</v>
      </c>
      <c r="AK125" s="76">
        <f>_xlfn.IFNA(VLOOKUP(X125,DATA!$F$40:$G$85,2,0),10)</f>
        <v>10</v>
      </c>
      <c r="AL125" s="77">
        <f t="shared" ca="1" si="1"/>
        <v>10</v>
      </c>
      <c r="AM125" s="78" t="str">
        <f ca="1">IF(AND(AL125&gt;=DATA!$C$55),"A",IF(AND(DATA!$C$55&gt;AL125,AL125&gt;=DATA!$C$56),"B",IF(AND(DATA!$C$56&gt;AL125,AL125&gt;=DATA!$C$57),"C",IF(AND(AL125&lt;DATA!$C$57),"D"))))</f>
        <v>D</v>
      </c>
    </row>
    <row r="126" spans="1:39" x14ac:dyDescent="0.15">
      <c r="A126" s="20" t="s">
        <v>565</v>
      </c>
      <c r="B126" s="4" t="s">
        <v>256</v>
      </c>
      <c r="C126" s="5" t="s">
        <v>268</v>
      </c>
      <c r="D126" s="17" t="s">
        <v>267</v>
      </c>
      <c r="E126" s="5" t="s">
        <v>582</v>
      </c>
      <c r="F126" s="6" t="s">
        <v>305</v>
      </c>
      <c r="G126" s="20" t="s">
        <v>522</v>
      </c>
      <c r="H126" s="6" t="s">
        <v>308</v>
      </c>
      <c r="I126" s="5" t="str">
        <f>""</f>
        <v/>
      </c>
      <c r="J126" s="5" t="str">
        <f>""</f>
        <v/>
      </c>
      <c r="K126" s="6" t="s">
        <v>287</v>
      </c>
      <c r="L126" s="20"/>
      <c r="M126" s="20"/>
      <c r="N126" s="5" t="s">
        <v>288</v>
      </c>
      <c r="O126" s="5" t="str">
        <f>""</f>
        <v/>
      </c>
      <c r="P126" s="5"/>
      <c r="Q126" s="6" t="s">
        <v>19</v>
      </c>
      <c r="R126" s="6"/>
      <c r="S126" s="6"/>
      <c r="T126" s="6"/>
      <c r="U126" s="11"/>
      <c r="V126" s="82"/>
      <c r="W126" s="12" t="s">
        <v>772</v>
      </c>
      <c r="X126" s="12"/>
      <c r="Y126" s="62"/>
      <c r="Z126" s="6" t="s">
        <v>20</v>
      </c>
      <c r="AA126" s="16">
        <v>6</v>
      </c>
      <c r="AB126" s="24"/>
      <c r="AC126" s="24"/>
      <c r="AF126" s="74" t="b">
        <f>IF(AND(R126=DATA!$D$40),DATA!$D$41,IF(AND(R126=DATA!$C$40),DATA!$C$41))</f>
        <v>0</v>
      </c>
      <c r="AG126" s="74" t="b">
        <f>IF(AND(S126=DATA!$D$40),DATA!$D$42,IF(AND(S126=DATA!$C$40),DATA!$C$42))</f>
        <v>0</v>
      </c>
      <c r="AH126" s="74" t="b">
        <f>IF(AND(T126=DATA!$D$40),DATA!$D$43,IF(AND(T126=DATA!$C$40),DATA!$C$43))</f>
        <v>0</v>
      </c>
      <c r="AI126" s="75" t="b">
        <f>IF(AND(U126=DATA!$D$40),DATA!$D$44,IF(AND(U126=DATA!$C$40),DATA!$C$44))</f>
        <v>0</v>
      </c>
      <c r="AJ126" s="76">
        <f ca="1">IF(AND(DATEDIF(V126,TODAY(),"D")&lt;365*3),DATA!$D$46,IF(AND(365*3&lt;=DATEDIF(V126,TODAY(),"D"), DATEDIF(V126,TODAY(),"D")&lt;365*5),DATA!$D$47,IF(AND(365*5&lt;=DATEDIF(V126,TODAY(),"D"), DATEDIF(V126,TODAY(),"D")&lt;365*10),DATA!$D$48,IF(AND(365*10&lt;DATEDIF(V126,TODAY(),"D")),DATA!$D$49))))</f>
        <v>0</v>
      </c>
      <c r="AK126" s="76">
        <f>_xlfn.IFNA(VLOOKUP(X126,DATA!$F$40:$G$85,2,0),10)</f>
        <v>10</v>
      </c>
      <c r="AL126" s="77">
        <f t="shared" ca="1" si="1"/>
        <v>10</v>
      </c>
      <c r="AM126" s="78" t="str">
        <f ca="1">IF(AND(AL126&gt;=DATA!$C$55),"A",IF(AND(DATA!$C$55&gt;AL126,AL126&gt;=DATA!$C$56),"B",IF(AND(DATA!$C$56&gt;AL126,AL126&gt;=DATA!$C$57),"C",IF(AND(AL126&lt;DATA!$C$57),"D"))))</f>
        <v>D</v>
      </c>
    </row>
    <row r="127" spans="1:39" x14ac:dyDescent="0.15">
      <c r="A127" s="20" t="s">
        <v>565</v>
      </c>
      <c r="B127" s="4" t="s">
        <v>264</v>
      </c>
      <c r="C127" s="5" t="s">
        <v>257</v>
      </c>
      <c r="D127" s="17" t="s">
        <v>267</v>
      </c>
      <c r="E127" s="5" t="s">
        <v>582</v>
      </c>
      <c r="F127" s="6" t="s">
        <v>305</v>
      </c>
      <c r="G127" s="20" t="s">
        <v>522</v>
      </c>
      <c r="H127" s="6" t="s">
        <v>294</v>
      </c>
      <c r="I127" s="5" t="str">
        <f>""</f>
        <v/>
      </c>
      <c r="J127" s="5" t="str">
        <f>""</f>
        <v/>
      </c>
      <c r="K127" s="6" t="s">
        <v>291</v>
      </c>
      <c r="L127" s="20"/>
      <c r="M127" s="20"/>
      <c r="N127" s="5" t="s">
        <v>288</v>
      </c>
      <c r="O127" s="5" t="str">
        <f>""</f>
        <v/>
      </c>
      <c r="P127" s="5"/>
      <c r="Q127" s="6" t="s">
        <v>19</v>
      </c>
      <c r="R127" s="6"/>
      <c r="S127" s="6"/>
      <c r="T127" s="6"/>
      <c r="U127" s="11"/>
      <c r="V127" s="82"/>
      <c r="W127" s="12" t="s">
        <v>772</v>
      </c>
      <c r="X127" s="12"/>
      <c r="Y127" s="62"/>
      <c r="Z127" s="6" t="s">
        <v>28</v>
      </c>
      <c r="AA127" s="16">
        <v>41</v>
      </c>
      <c r="AB127" s="24"/>
      <c r="AC127" s="24"/>
      <c r="AF127" s="74" t="b">
        <f>IF(AND(R127=DATA!$D$40),DATA!$D$41,IF(AND(R127=DATA!$C$40),DATA!$C$41))</f>
        <v>0</v>
      </c>
      <c r="AG127" s="74" t="b">
        <f>IF(AND(S127=DATA!$D$40),DATA!$D$42,IF(AND(S127=DATA!$C$40),DATA!$C$42))</f>
        <v>0</v>
      </c>
      <c r="AH127" s="74" t="b">
        <f>IF(AND(T127=DATA!$D$40),DATA!$D$43,IF(AND(T127=DATA!$C$40),DATA!$C$43))</f>
        <v>0</v>
      </c>
      <c r="AI127" s="75" t="b">
        <f>IF(AND(U127=DATA!$D$40),DATA!$D$44,IF(AND(U127=DATA!$C$40),DATA!$C$44))</f>
        <v>0</v>
      </c>
      <c r="AJ127" s="76">
        <f ca="1">IF(AND(DATEDIF(V127,TODAY(),"D")&lt;365*3),DATA!$D$46,IF(AND(365*3&lt;=DATEDIF(V127,TODAY(),"D"), DATEDIF(V127,TODAY(),"D")&lt;365*5),DATA!$D$47,IF(AND(365*5&lt;=DATEDIF(V127,TODAY(),"D"), DATEDIF(V127,TODAY(),"D")&lt;365*10),DATA!$D$48,IF(AND(365*10&lt;DATEDIF(V127,TODAY(),"D")),DATA!$D$49))))</f>
        <v>0</v>
      </c>
      <c r="AK127" s="76">
        <f>_xlfn.IFNA(VLOOKUP(X127,DATA!$F$40:$G$85,2,0),10)</f>
        <v>10</v>
      </c>
      <c r="AL127" s="77">
        <f t="shared" ca="1" si="1"/>
        <v>10</v>
      </c>
      <c r="AM127" s="78" t="str">
        <f ca="1">IF(AND(AL127&gt;=DATA!$C$55),"A",IF(AND(DATA!$C$55&gt;AL127,AL127&gt;=DATA!$C$56),"B",IF(AND(DATA!$C$56&gt;AL127,AL127&gt;=DATA!$C$57),"C",IF(AND(AL127&lt;DATA!$C$57),"D"))))</f>
        <v>D</v>
      </c>
    </row>
    <row r="128" spans="1:39" x14ac:dyDescent="0.15">
      <c r="A128" s="20" t="s">
        <v>564</v>
      </c>
      <c r="B128" s="4" t="s">
        <v>256</v>
      </c>
      <c r="C128" s="5" t="s">
        <v>268</v>
      </c>
      <c r="D128" s="17" t="s">
        <v>258</v>
      </c>
      <c r="E128" s="5" t="s">
        <v>582</v>
      </c>
      <c r="F128" s="6" t="s">
        <v>305</v>
      </c>
      <c r="G128" s="20" t="s">
        <v>522</v>
      </c>
      <c r="H128" s="6" t="s">
        <v>303</v>
      </c>
      <c r="I128" s="5" t="str">
        <f>""</f>
        <v/>
      </c>
      <c r="J128" s="5" t="str">
        <f>""</f>
        <v/>
      </c>
      <c r="K128" s="6" t="s">
        <v>291</v>
      </c>
      <c r="L128" s="20"/>
      <c r="M128" s="20"/>
      <c r="N128" s="5" t="s">
        <v>288</v>
      </c>
      <c r="O128" s="5" t="str">
        <f>""</f>
        <v/>
      </c>
      <c r="P128" s="5"/>
      <c r="Q128" s="6" t="s">
        <v>27</v>
      </c>
      <c r="R128" s="6"/>
      <c r="S128" s="6"/>
      <c r="T128" s="6"/>
      <c r="U128" s="11"/>
      <c r="V128" s="82"/>
      <c r="W128" s="12" t="s">
        <v>772</v>
      </c>
      <c r="X128" s="12"/>
      <c r="Y128" s="62"/>
      <c r="Z128" s="6" t="s">
        <v>28</v>
      </c>
      <c r="AA128" s="16">
        <v>75</v>
      </c>
      <c r="AB128" s="24"/>
      <c r="AC128" s="24"/>
      <c r="AF128" s="74" t="b">
        <f>IF(AND(R128=DATA!$D$40),DATA!$D$41,IF(AND(R128=DATA!$C$40),DATA!$C$41))</f>
        <v>0</v>
      </c>
      <c r="AG128" s="74" t="b">
        <f>IF(AND(S128=DATA!$D$40),DATA!$D$42,IF(AND(S128=DATA!$C$40),DATA!$C$42))</f>
        <v>0</v>
      </c>
      <c r="AH128" s="74" t="b">
        <f>IF(AND(T128=DATA!$D$40),DATA!$D$43,IF(AND(T128=DATA!$C$40),DATA!$C$43))</f>
        <v>0</v>
      </c>
      <c r="AI128" s="75" t="b">
        <f>IF(AND(U128=DATA!$D$40),DATA!$D$44,IF(AND(U128=DATA!$C$40),DATA!$C$44))</f>
        <v>0</v>
      </c>
      <c r="AJ128" s="76">
        <f ca="1">IF(AND(DATEDIF(V128,TODAY(),"D")&lt;365*3),DATA!$D$46,IF(AND(365*3&lt;=DATEDIF(V128,TODAY(),"D"), DATEDIF(V128,TODAY(),"D")&lt;365*5),DATA!$D$47,IF(AND(365*5&lt;=DATEDIF(V128,TODAY(),"D"), DATEDIF(V128,TODAY(),"D")&lt;365*10),DATA!$D$48,IF(AND(365*10&lt;DATEDIF(V128,TODAY(),"D")),DATA!$D$49))))</f>
        <v>0</v>
      </c>
      <c r="AK128" s="76">
        <f>_xlfn.IFNA(VLOOKUP(X128,DATA!$F$40:$G$85,2,0),10)</f>
        <v>10</v>
      </c>
      <c r="AL128" s="77">
        <f t="shared" ca="1" si="1"/>
        <v>10</v>
      </c>
      <c r="AM128" s="78" t="str">
        <f ca="1">IF(AND(AL128&gt;=DATA!$C$55),"A",IF(AND(DATA!$C$55&gt;AL128,AL128&gt;=DATA!$C$56),"B",IF(AND(DATA!$C$56&gt;AL128,AL128&gt;=DATA!$C$57),"C",IF(AND(AL128&lt;DATA!$C$57),"D"))))</f>
        <v>D</v>
      </c>
    </row>
    <row r="129" spans="1:39" x14ac:dyDescent="0.15">
      <c r="A129" s="20" t="s">
        <v>564</v>
      </c>
      <c r="B129" s="4" t="s">
        <v>256</v>
      </c>
      <c r="C129" s="5" t="s">
        <v>257</v>
      </c>
      <c r="D129" s="17" t="s">
        <v>267</v>
      </c>
      <c r="E129" s="5" t="s">
        <v>582</v>
      </c>
      <c r="F129" s="6" t="s">
        <v>305</v>
      </c>
      <c r="G129" s="20" t="s">
        <v>522</v>
      </c>
      <c r="H129" s="6" t="s">
        <v>316</v>
      </c>
      <c r="I129" s="5" t="str">
        <f>""</f>
        <v/>
      </c>
      <c r="J129" s="5" t="str">
        <f>""</f>
        <v/>
      </c>
      <c r="K129" s="6" t="s">
        <v>291</v>
      </c>
      <c r="L129" s="20"/>
      <c r="M129" s="20"/>
      <c r="N129" s="5" t="s">
        <v>288</v>
      </c>
      <c r="O129" s="5" t="str">
        <f>""</f>
        <v/>
      </c>
      <c r="P129" s="5"/>
      <c r="Q129" s="6" t="s">
        <v>19</v>
      </c>
      <c r="R129" s="6"/>
      <c r="S129" s="6"/>
      <c r="T129" s="6"/>
      <c r="U129" s="11"/>
      <c r="V129" s="82"/>
      <c r="W129" s="12" t="s">
        <v>772</v>
      </c>
      <c r="X129" s="12"/>
      <c r="Y129" s="62"/>
      <c r="Z129" s="6" t="s">
        <v>28</v>
      </c>
      <c r="AA129" s="16">
        <v>1</v>
      </c>
      <c r="AB129" s="24"/>
      <c r="AC129" s="24"/>
      <c r="AF129" s="74" t="b">
        <f>IF(AND(R129=DATA!$D$40),DATA!$D$41,IF(AND(R129=DATA!$C$40),DATA!$C$41))</f>
        <v>0</v>
      </c>
      <c r="AG129" s="74" t="b">
        <f>IF(AND(S129=DATA!$D$40),DATA!$D$42,IF(AND(S129=DATA!$C$40),DATA!$C$42))</f>
        <v>0</v>
      </c>
      <c r="AH129" s="74" t="b">
        <f>IF(AND(T129=DATA!$D$40),DATA!$D$43,IF(AND(T129=DATA!$C$40),DATA!$C$43))</f>
        <v>0</v>
      </c>
      <c r="AI129" s="75" t="b">
        <f>IF(AND(U129=DATA!$D$40),DATA!$D$44,IF(AND(U129=DATA!$C$40),DATA!$C$44))</f>
        <v>0</v>
      </c>
      <c r="AJ129" s="76">
        <f ca="1">IF(AND(DATEDIF(V129,TODAY(),"D")&lt;365*3),DATA!$D$46,IF(AND(365*3&lt;=DATEDIF(V129,TODAY(),"D"), DATEDIF(V129,TODAY(),"D")&lt;365*5),DATA!$D$47,IF(AND(365*5&lt;=DATEDIF(V129,TODAY(),"D"), DATEDIF(V129,TODAY(),"D")&lt;365*10),DATA!$D$48,IF(AND(365*10&lt;DATEDIF(V129,TODAY(),"D")),DATA!$D$49))))</f>
        <v>0</v>
      </c>
      <c r="AK129" s="76">
        <f>_xlfn.IFNA(VLOOKUP(X129,DATA!$F$40:$G$85,2,0),10)</f>
        <v>10</v>
      </c>
      <c r="AL129" s="77">
        <f t="shared" ca="1" si="1"/>
        <v>10</v>
      </c>
      <c r="AM129" s="78" t="str">
        <f ca="1">IF(AND(AL129&gt;=DATA!$C$55),"A",IF(AND(DATA!$C$55&gt;AL129,AL129&gt;=DATA!$C$56),"B",IF(AND(DATA!$C$56&gt;AL129,AL129&gt;=DATA!$C$57),"C",IF(AND(AL129&lt;DATA!$C$57),"D"))))</f>
        <v>D</v>
      </c>
    </row>
    <row r="130" spans="1:39" x14ac:dyDescent="0.15">
      <c r="A130" s="20" t="s">
        <v>564</v>
      </c>
      <c r="B130" s="4" t="s">
        <v>256</v>
      </c>
      <c r="C130" s="5" t="s">
        <v>257</v>
      </c>
      <c r="D130" s="17" t="s">
        <v>258</v>
      </c>
      <c r="E130" s="5" t="s">
        <v>582</v>
      </c>
      <c r="F130" s="6" t="s">
        <v>305</v>
      </c>
      <c r="G130" s="20" t="s">
        <v>522</v>
      </c>
      <c r="H130" s="6" t="s">
        <v>301</v>
      </c>
      <c r="I130" s="5" t="str">
        <f>""</f>
        <v/>
      </c>
      <c r="J130" s="5" t="str">
        <f>""</f>
        <v/>
      </c>
      <c r="K130" s="6" t="s">
        <v>291</v>
      </c>
      <c r="L130" s="20"/>
      <c r="M130" s="20"/>
      <c r="N130" s="5" t="s">
        <v>288</v>
      </c>
      <c r="O130" s="5" t="str">
        <f>""</f>
        <v/>
      </c>
      <c r="P130" s="5"/>
      <c r="Q130" s="6" t="s">
        <v>19</v>
      </c>
      <c r="R130" s="6"/>
      <c r="S130" s="6"/>
      <c r="T130" s="6"/>
      <c r="U130" s="11"/>
      <c r="V130" s="82"/>
      <c r="W130" s="12" t="s">
        <v>772</v>
      </c>
      <c r="X130" s="12"/>
      <c r="Y130" s="62"/>
      <c r="Z130" s="6" t="s">
        <v>28</v>
      </c>
      <c r="AA130" s="16">
        <v>451</v>
      </c>
      <c r="AB130" s="24"/>
      <c r="AC130" s="24"/>
      <c r="AF130" s="74" t="b">
        <f>IF(AND(R130=DATA!$D$40),DATA!$D$41,IF(AND(R130=DATA!$C$40),DATA!$C$41))</f>
        <v>0</v>
      </c>
      <c r="AG130" s="74" t="b">
        <f>IF(AND(S130=DATA!$D$40),DATA!$D$42,IF(AND(S130=DATA!$C$40),DATA!$C$42))</f>
        <v>0</v>
      </c>
      <c r="AH130" s="74" t="b">
        <f>IF(AND(T130=DATA!$D$40),DATA!$D$43,IF(AND(T130=DATA!$C$40),DATA!$C$43))</f>
        <v>0</v>
      </c>
      <c r="AI130" s="75" t="b">
        <f>IF(AND(U130=DATA!$D$40),DATA!$D$44,IF(AND(U130=DATA!$C$40),DATA!$C$44))</f>
        <v>0</v>
      </c>
      <c r="AJ130" s="76">
        <f ca="1">IF(AND(DATEDIF(V130,TODAY(),"D")&lt;365*3),DATA!$D$46,IF(AND(365*3&lt;=DATEDIF(V130,TODAY(),"D"), DATEDIF(V130,TODAY(),"D")&lt;365*5),DATA!$D$47,IF(AND(365*5&lt;=DATEDIF(V130,TODAY(),"D"), DATEDIF(V130,TODAY(),"D")&lt;365*10),DATA!$D$48,IF(AND(365*10&lt;DATEDIF(V130,TODAY(),"D")),DATA!$D$49))))</f>
        <v>0</v>
      </c>
      <c r="AK130" s="76">
        <f>_xlfn.IFNA(VLOOKUP(X130,DATA!$F$40:$G$85,2,0),10)</f>
        <v>10</v>
      </c>
      <c r="AL130" s="77">
        <f t="shared" ca="1" si="1"/>
        <v>10</v>
      </c>
      <c r="AM130" s="78" t="str">
        <f ca="1">IF(AND(AL130&gt;=DATA!$C$55),"A",IF(AND(DATA!$C$55&gt;AL130,AL130&gt;=DATA!$C$56),"B",IF(AND(DATA!$C$56&gt;AL130,AL130&gt;=DATA!$C$57),"C",IF(AND(AL130&lt;DATA!$C$57),"D"))))</f>
        <v>D</v>
      </c>
    </row>
    <row r="131" spans="1:39" x14ac:dyDescent="0.15">
      <c r="A131" s="20" t="s">
        <v>564</v>
      </c>
      <c r="B131" s="4" t="s">
        <v>256</v>
      </c>
      <c r="C131" s="5" t="s">
        <v>257</v>
      </c>
      <c r="D131" s="17" t="s">
        <v>267</v>
      </c>
      <c r="E131" s="5" t="s">
        <v>582</v>
      </c>
      <c r="F131" s="6" t="s">
        <v>305</v>
      </c>
      <c r="G131" s="20" t="s">
        <v>522</v>
      </c>
      <c r="H131" s="6" t="s">
        <v>307</v>
      </c>
      <c r="I131" s="5" t="str">
        <f>""</f>
        <v/>
      </c>
      <c r="J131" s="5" t="str">
        <f>""</f>
        <v/>
      </c>
      <c r="K131" s="6" t="s">
        <v>327</v>
      </c>
      <c r="L131" s="20"/>
      <c r="M131" s="20"/>
      <c r="N131" s="5" t="s">
        <v>288</v>
      </c>
      <c r="O131" s="5" t="str">
        <f>""</f>
        <v/>
      </c>
      <c r="P131" s="5"/>
      <c r="Q131" s="6" t="s">
        <v>19</v>
      </c>
      <c r="R131" s="6"/>
      <c r="S131" s="6"/>
      <c r="T131" s="6"/>
      <c r="U131" s="11"/>
      <c r="V131" s="82"/>
      <c r="W131" s="12" t="s">
        <v>772</v>
      </c>
      <c r="X131" s="12"/>
      <c r="Y131" s="62"/>
      <c r="Z131" s="6" t="s">
        <v>28</v>
      </c>
      <c r="AA131" s="16">
        <v>5</v>
      </c>
      <c r="AB131" s="24"/>
      <c r="AC131" s="24"/>
      <c r="AF131" s="74" t="b">
        <f>IF(AND(R131=DATA!$D$40),DATA!$D$41,IF(AND(R131=DATA!$C$40),DATA!$C$41))</f>
        <v>0</v>
      </c>
      <c r="AG131" s="74" t="b">
        <f>IF(AND(S131=DATA!$D$40),DATA!$D$42,IF(AND(S131=DATA!$C$40),DATA!$C$42))</f>
        <v>0</v>
      </c>
      <c r="AH131" s="74" t="b">
        <f>IF(AND(T131=DATA!$D$40),DATA!$D$43,IF(AND(T131=DATA!$C$40),DATA!$C$43))</f>
        <v>0</v>
      </c>
      <c r="AI131" s="75" t="b">
        <f>IF(AND(U131=DATA!$D$40),DATA!$D$44,IF(AND(U131=DATA!$C$40),DATA!$C$44))</f>
        <v>0</v>
      </c>
      <c r="AJ131" s="76">
        <f ca="1">IF(AND(DATEDIF(V131,TODAY(),"D")&lt;365*3),DATA!$D$46,IF(AND(365*3&lt;=DATEDIF(V131,TODAY(),"D"), DATEDIF(V131,TODAY(),"D")&lt;365*5),DATA!$D$47,IF(AND(365*5&lt;=DATEDIF(V131,TODAY(),"D"), DATEDIF(V131,TODAY(),"D")&lt;365*10),DATA!$D$48,IF(AND(365*10&lt;DATEDIF(V131,TODAY(),"D")),DATA!$D$49))))</f>
        <v>0</v>
      </c>
      <c r="AK131" s="76">
        <f>_xlfn.IFNA(VLOOKUP(X131,DATA!$F$40:$G$85,2,0),10)</f>
        <v>10</v>
      </c>
      <c r="AL131" s="77">
        <f t="shared" ca="1" si="1"/>
        <v>10</v>
      </c>
      <c r="AM131" s="78" t="str">
        <f ca="1">IF(AND(AL131&gt;=DATA!$C$55),"A",IF(AND(DATA!$C$55&gt;AL131,AL131&gt;=DATA!$C$56),"B",IF(AND(DATA!$C$56&gt;AL131,AL131&gt;=DATA!$C$57),"C",IF(AND(AL131&lt;DATA!$C$57),"D"))))</f>
        <v>D</v>
      </c>
    </row>
    <row r="132" spans="1:39" x14ac:dyDescent="0.15">
      <c r="A132" s="20" t="s">
        <v>564</v>
      </c>
      <c r="B132" s="4" t="s">
        <v>264</v>
      </c>
      <c r="C132" s="18" t="s">
        <v>257</v>
      </c>
      <c r="D132" s="18" t="s">
        <v>282</v>
      </c>
      <c r="E132" s="5">
        <v>90</v>
      </c>
      <c r="F132" s="20" t="s">
        <v>328</v>
      </c>
      <c r="G132" s="20" t="s">
        <v>522</v>
      </c>
      <c r="H132" s="20" t="s">
        <v>301</v>
      </c>
      <c r="I132" s="18" t="str">
        <f>""</f>
        <v/>
      </c>
      <c r="J132" s="18" t="str">
        <f>""</f>
        <v/>
      </c>
      <c r="K132" s="20"/>
      <c r="L132" s="20"/>
      <c r="M132" s="20" t="s">
        <v>298</v>
      </c>
      <c r="N132" s="18" t="s">
        <v>295</v>
      </c>
      <c r="O132" s="18" t="str">
        <f>""</f>
        <v/>
      </c>
      <c r="P132" s="18"/>
      <c r="Q132" s="6" t="s">
        <v>19</v>
      </c>
      <c r="R132" s="6"/>
      <c r="S132" s="6"/>
      <c r="T132" s="6"/>
      <c r="U132" s="11"/>
      <c r="V132" s="82"/>
      <c r="W132" s="12" t="s">
        <v>772</v>
      </c>
      <c r="X132" s="12"/>
      <c r="Y132" s="62"/>
      <c r="Z132" s="6" t="s">
        <v>263</v>
      </c>
      <c r="AA132" s="28">
        <v>7</v>
      </c>
      <c r="AB132" s="24"/>
      <c r="AC132" s="24"/>
      <c r="AF132" s="74" t="b">
        <f>IF(AND(R132=DATA!$D$40),DATA!$D$41,IF(AND(R132=DATA!$C$40),DATA!$C$41))</f>
        <v>0</v>
      </c>
      <c r="AG132" s="74" t="b">
        <f>IF(AND(S132=DATA!$D$40),DATA!$D$42,IF(AND(S132=DATA!$C$40),DATA!$C$42))</f>
        <v>0</v>
      </c>
      <c r="AH132" s="74" t="b">
        <f>IF(AND(T132=DATA!$D$40),DATA!$D$43,IF(AND(T132=DATA!$C$40),DATA!$C$43))</f>
        <v>0</v>
      </c>
      <c r="AI132" s="75" t="b">
        <f>IF(AND(U132=DATA!$D$40),DATA!$D$44,IF(AND(U132=DATA!$C$40),DATA!$C$44))</f>
        <v>0</v>
      </c>
      <c r="AJ132" s="76">
        <f ca="1">IF(AND(DATEDIF(V132,TODAY(),"D")&lt;365*3),DATA!$D$46,IF(AND(365*3&lt;=DATEDIF(V132,TODAY(),"D"), DATEDIF(V132,TODAY(),"D")&lt;365*5),DATA!$D$47,IF(AND(365*5&lt;=DATEDIF(V132,TODAY(),"D"), DATEDIF(V132,TODAY(),"D")&lt;365*10),DATA!$D$48,IF(AND(365*10&lt;DATEDIF(V132,TODAY(),"D")),DATA!$D$49))))</f>
        <v>0</v>
      </c>
      <c r="AK132" s="76">
        <f>_xlfn.IFNA(VLOOKUP(X132,DATA!$F$40:$G$85,2,0),10)</f>
        <v>10</v>
      </c>
      <c r="AL132" s="77">
        <f t="shared" ca="1" si="1"/>
        <v>10</v>
      </c>
      <c r="AM132" s="78" t="str">
        <f ca="1">IF(AND(AL132&gt;=DATA!$C$55),"A",IF(AND(DATA!$C$55&gt;AL132,AL132&gt;=DATA!$C$56),"B",IF(AND(DATA!$C$56&gt;AL132,AL132&gt;=DATA!$C$57),"C",IF(AND(AL132&lt;DATA!$C$57),"D"))))</f>
        <v>D</v>
      </c>
    </row>
    <row r="133" spans="1:39" x14ac:dyDescent="0.15">
      <c r="A133" s="20" t="s">
        <v>564</v>
      </c>
      <c r="B133" s="4" t="s">
        <v>264</v>
      </c>
      <c r="C133" s="18" t="s">
        <v>257</v>
      </c>
      <c r="D133" s="18" t="s">
        <v>320</v>
      </c>
      <c r="E133" s="5">
        <v>90</v>
      </c>
      <c r="F133" s="20" t="s">
        <v>328</v>
      </c>
      <c r="G133" s="20" t="s">
        <v>522</v>
      </c>
      <c r="H133" s="20" t="s">
        <v>303</v>
      </c>
      <c r="I133" s="18" t="str">
        <f>""</f>
        <v/>
      </c>
      <c r="J133" s="18" t="str">
        <f>""</f>
        <v/>
      </c>
      <c r="K133" s="20"/>
      <c r="L133" s="20"/>
      <c r="M133" s="20" t="s">
        <v>315</v>
      </c>
      <c r="N133" s="18" t="s">
        <v>295</v>
      </c>
      <c r="O133" s="18" t="str">
        <f>""</f>
        <v/>
      </c>
      <c r="P133" s="18"/>
      <c r="Q133" s="6" t="s">
        <v>27</v>
      </c>
      <c r="R133" s="6"/>
      <c r="S133" s="6"/>
      <c r="T133" s="6"/>
      <c r="U133" s="11"/>
      <c r="V133" s="82"/>
      <c r="W133" s="12" t="s">
        <v>772</v>
      </c>
      <c r="X133" s="12"/>
      <c r="Y133" s="62"/>
      <c r="Z133" s="6" t="s">
        <v>28</v>
      </c>
      <c r="AA133" s="28">
        <v>2</v>
      </c>
      <c r="AB133" s="24"/>
      <c r="AC133" s="24"/>
      <c r="AF133" s="74" t="b">
        <f>IF(AND(R133=DATA!$D$40),DATA!$D$41,IF(AND(R133=DATA!$C$40),DATA!$C$41))</f>
        <v>0</v>
      </c>
      <c r="AG133" s="74" t="b">
        <f>IF(AND(S133=DATA!$D$40),DATA!$D$42,IF(AND(S133=DATA!$C$40),DATA!$C$42))</f>
        <v>0</v>
      </c>
      <c r="AH133" s="74" t="b">
        <f>IF(AND(T133=DATA!$D$40),DATA!$D$43,IF(AND(T133=DATA!$C$40),DATA!$C$43))</f>
        <v>0</v>
      </c>
      <c r="AI133" s="75" t="b">
        <f>IF(AND(U133=DATA!$D$40),DATA!$D$44,IF(AND(U133=DATA!$C$40),DATA!$C$44))</f>
        <v>0</v>
      </c>
      <c r="AJ133" s="76">
        <f ca="1">IF(AND(DATEDIF(V133,TODAY(),"D")&lt;365*3),DATA!$D$46,IF(AND(365*3&lt;=DATEDIF(V133,TODAY(),"D"), DATEDIF(V133,TODAY(),"D")&lt;365*5),DATA!$D$47,IF(AND(365*5&lt;=DATEDIF(V133,TODAY(),"D"), DATEDIF(V133,TODAY(),"D")&lt;365*10),DATA!$D$48,IF(AND(365*10&lt;DATEDIF(V133,TODAY(),"D")),DATA!$D$49))))</f>
        <v>0</v>
      </c>
      <c r="AK133" s="76">
        <f>_xlfn.IFNA(VLOOKUP(X133,DATA!$F$40:$G$85,2,0),10)</f>
        <v>10</v>
      </c>
      <c r="AL133" s="77">
        <f t="shared" ca="1" si="1"/>
        <v>10</v>
      </c>
      <c r="AM133" s="78" t="str">
        <f ca="1">IF(AND(AL133&gt;=DATA!$C$55),"A",IF(AND(DATA!$C$55&gt;AL133,AL133&gt;=DATA!$C$56),"B",IF(AND(DATA!$C$56&gt;AL133,AL133&gt;=DATA!$C$57),"C",IF(AND(AL133&lt;DATA!$C$57),"D"))))</f>
        <v>D</v>
      </c>
    </row>
    <row r="134" spans="1:39" x14ac:dyDescent="0.15">
      <c r="A134" s="20" t="s">
        <v>564</v>
      </c>
      <c r="B134" s="4" t="s">
        <v>256</v>
      </c>
      <c r="C134" s="18" t="s">
        <v>268</v>
      </c>
      <c r="D134" s="18" t="s">
        <v>320</v>
      </c>
      <c r="E134" s="5">
        <v>90</v>
      </c>
      <c r="F134" s="20" t="s">
        <v>328</v>
      </c>
      <c r="G134" s="20" t="s">
        <v>522</v>
      </c>
      <c r="H134" s="20" t="s">
        <v>301</v>
      </c>
      <c r="I134" s="18" t="str">
        <f>""</f>
        <v/>
      </c>
      <c r="J134" s="18" t="str">
        <f>""</f>
        <v/>
      </c>
      <c r="K134" s="20"/>
      <c r="L134" s="20"/>
      <c r="M134" s="20" t="s">
        <v>315</v>
      </c>
      <c r="N134" s="18" t="s">
        <v>295</v>
      </c>
      <c r="O134" s="18" t="str">
        <f>""</f>
        <v/>
      </c>
      <c r="P134" s="18"/>
      <c r="Q134" s="6" t="s">
        <v>19</v>
      </c>
      <c r="R134" s="6"/>
      <c r="S134" s="6"/>
      <c r="T134" s="6"/>
      <c r="U134" s="11"/>
      <c r="V134" s="82"/>
      <c r="W134" s="12" t="s">
        <v>772</v>
      </c>
      <c r="X134" s="12"/>
      <c r="Y134" s="62"/>
      <c r="Z134" s="6" t="s">
        <v>28</v>
      </c>
      <c r="AA134" s="28">
        <v>27</v>
      </c>
      <c r="AB134" s="24"/>
      <c r="AC134" s="24"/>
      <c r="AF134" s="74" t="b">
        <f>IF(AND(R134=DATA!$D$40),DATA!$D$41,IF(AND(R134=DATA!$C$40),DATA!$C$41))</f>
        <v>0</v>
      </c>
      <c r="AG134" s="74" t="b">
        <f>IF(AND(S134=DATA!$D$40),DATA!$D$42,IF(AND(S134=DATA!$C$40),DATA!$C$42))</f>
        <v>0</v>
      </c>
      <c r="AH134" s="74" t="b">
        <f>IF(AND(T134=DATA!$D$40),DATA!$D$43,IF(AND(T134=DATA!$C$40),DATA!$C$43))</f>
        <v>0</v>
      </c>
      <c r="AI134" s="75" t="b">
        <f>IF(AND(U134=DATA!$D$40),DATA!$D$44,IF(AND(U134=DATA!$C$40),DATA!$C$44))</f>
        <v>0</v>
      </c>
      <c r="AJ134" s="76">
        <f ca="1">IF(AND(DATEDIF(V134,TODAY(),"D")&lt;365*3),DATA!$D$46,IF(AND(365*3&lt;=DATEDIF(V134,TODAY(),"D"), DATEDIF(V134,TODAY(),"D")&lt;365*5),DATA!$D$47,IF(AND(365*5&lt;=DATEDIF(V134,TODAY(),"D"), DATEDIF(V134,TODAY(),"D")&lt;365*10),DATA!$D$48,IF(AND(365*10&lt;DATEDIF(V134,TODAY(),"D")),DATA!$D$49))))</f>
        <v>0</v>
      </c>
      <c r="AK134" s="76">
        <f>_xlfn.IFNA(VLOOKUP(X134,DATA!$F$40:$G$85,2,0),10)</f>
        <v>10</v>
      </c>
      <c r="AL134" s="77">
        <f t="shared" ca="1" si="1"/>
        <v>10</v>
      </c>
      <c r="AM134" s="78" t="str">
        <f ca="1">IF(AND(AL134&gt;=DATA!$C$55),"A",IF(AND(DATA!$C$55&gt;AL134,AL134&gt;=DATA!$C$56),"B",IF(AND(DATA!$C$56&gt;AL134,AL134&gt;=DATA!$C$57),"C",IF(AND(AL134&lt;DATA!$C$57),"D"))))</f>
        <v>D</v>
      </c>
    </row>
    <row r="135" spans="1:39" x14ac:dyDescent="0.15">
      <c r="A135" s="20" t="s">
        <v>564</v>
      </c>
      <c r="B135" s="4" t="s">
        <v>264</v>
      </c>
      <c r="C135" s="5" t="s">
        <v>268</v>
      </c>
      <c r="D135" s="17" t="s">
        <v>258</v>
      </c>
      <c r="E135" s="5" t="s">
        <v>582</v>
      </c>
      <c r="F135" s="6" t="s">
        <v>329</v>
      </c>
      <c r="G135" s="20" t="s">
        <v>522</v>
      </c>
      <c r="H135" s="6" t="s">
        <v>294</v>
      </c>
      <c r="I135" s="5" t="str">
        <f>""</f>
        <v/>
      </c>
      <c r="J135" s="5" t="str">
        <f>""</f>
        <v/>
      </c>
      <c r="K135" s="6" t="s">
        <v>306</v>
      </c>
      <c r="L135" s="20"/>
      <c r="M135" s="20"/>
      <c r="N135" s="5" t="s">
        <v>288</v>
      </c>
      <c r="O135" s="5" t="str">
        <f>""</f>
        <v/>
      </c>
      <c r="P135" s="5"/>
      <c r="Q135" s="6" t="s">
        <v>19</v>
      </c>
      <c r="R135" s="6"/>
      <c r="S135" s="6"/>
      <c r="T135" s="6"/>
      <c r="U135" s="11"/>
      <c r="V135" s="82"/>
      <c r="W135" s="12" t="s">
        <v>772</v>
      </c>
      <c r="X135" s="12"/>
      <c r="Y135" s="62"/>
      <c r="Z135" s="6" t="s">
        <v>20</v>
      </c>
      <c r="AA135" s="16">
        <v>8</v>
      </c>
      <c r="AB135" s="24"/>
      <c r="AC135" s="24"/>
      <c r="AF135" s="74" t="b">
        <f>IF(AND(R135=DATA!$D$40),DATA!$D$41,IF(AND(R135=DATA!$C$40),DATA!$C$41))</f>
        <v>0</v>
      </c>
      <c r="AG135" s="74" t="b">
        <f>IF(AND(S135=DATA!$D$40),DATA!$D$42,IF(AND(S135=DATA!$C$40),DATA!$C$42))</f>
        <v>0</v>
      </c>
      <c r="AH135" s="74" t="b">
        <f>IF(AND(T135=DATA!$D$40),DATA!$D$43,IF(AND(T135=DATA!$C$40),DATA!$C$43))</f>
        <v>0</v>
      </c>
      <c r="AI135" s="75" t="b">
        <f>IF(AND(U135=DATA!$D$40),DATA!$D$44,IF(AND(U135=DATA!$C$40),DATA!$C$44))</f>
        <v>0</v>
      </c>
      <c r="AJ135" s="76">
        <f ca="1">IF(AND(DATEDIF(V135,TODAY(),"D")&lt;365*3),DATA!$D$46,IF(AND(365*3&lt;=DATEDIF(V135,TODAY(),"D"), DATEDIF(V135,TODAY(),"D")&lt;365*5),DATA!$D$47,IF(AND(365*5&lt;=DATEDIF(V135,TODAY(),"D"), DATEDIF(V135,TODAY(),"D")&lt;365*10),DATA!$D$48,IF(AND(365*10&lt;DATEDIF(V135,TODAY(),"D")),DATA!$D$49))))</f>
        <v>0</v>
      </c>
      <c r="AK135" s="76">
        <f>_xlfn.IFNA(VLOOKUP(X135,DATA!$F$40:$G$85,2,0),10)</f>
        <v>10</v>
      </c>
      <c r="AL135" s="77">
        <f t="shared" ref="AL135:AL198" ca="1" si="2">SUM(AF135:AK135)</f>
        <v>10</v>
      </c>
      <c r="AM135" s="78" t="str">
        <f ca="1">IF(AND(AL135&gt;=DATA!$C$55),"A",IF(AND(DATA!$C$55&gt;AL135,AL135&gt;=DATA!$C$56),"B",IF(AND(DATA!$C$56&gt;AL135,AL135&gt;=DATA!$C$57),"C",IF(AND(AL135&lt;DATA!$C$57),"D"))))</f>
        <v>D</v>
      </c>
    </row>
    <row r="136" spans="1:39" x14ac:dyDescent="0.15">
      <c r="A136" s="20" t="s">
        <v>564</v>
      </c>
      <c r="B136" s="4" t="s">
        <v>256</v>
      </c>
      <c r="C136" s="5" t="s">
        <v>268</v>
      </c>
      <c r="D136" s="17" t="s">
        <v>258</v>
      </c>
      <c r="E136" s="5" t="s">
        <v>582</v>
      </c>
      <c r="F136" s="6" t="s">
        <v>330</v>
      </c>
      <c r="G136" s="20" t="s">
        <v>522</v>
      </c>
      <c r="H136" s="6" t="s">
        <v>301</v>
      </c>
      <c r="I136" s="5" t="str">
        <f>""</f>
        <v/>
      </c>
      <c r="J136" s="5" t="str">
        <f>""</f>
        <v/>
      </c>
      <c r="K136" s="6" t="s">
        <v>306</v>
      </c>
      <c r="L136" s="20"/>
      <c r="M136" s="20"/>
      <c r="N136" s="5" t="s">
        <v>288</v>
      </c>
      <c r="O136" s="5" t="str">
        <f>""</f>
        <v/>
      </c>
      <c r="P136" s="5"/>
      <c r="Q136" s="6" t="s">
        <v>19</v>
      </c>
      <c r="R136" s="6"/>
      <c r="S136" s="6"/>
      <c r="T136" s="6"/>
      <c r="U136" s="11"/>
      <c r="V136" s="82"/>
      <c r="W136" s="12" t="s">
        <v>772</v>
      </c>
      <c r="X136" s="12"/>
      <c r="Y136" s="62"/>
      <c r="Z136" s="6" t="s">
        <v>28</v>
      </c>
      <c r="AA136" s="16">
        <v>6</v>
      </c>
      <c r="AB136" s="24"/>
      <c r="AC136" s="24"/>
      <c r="AF136" s="74" t="b">
        <f>IF(AND(R136=DATA!$D$40),DATA!$D$41,IF(AND(R136=DATA!$C$40),DATA!$C$41))</f>
        <v>0</v>
      </c>
      <c r="AG136" s="74" t="b">
        <f>IF(AND(S136=DATA!$D$40),DATA!$D$42,IF(AND(S136=DATA!$C$40),DATA!$C$42))</f>
        <v>0</v>
      </c>
      <c r="AH136" s="74" t="b">
        <f>IF(AND(T136=DATA!$D$40),DATA!$D$43,IF(AND(T136=DATA!$C$40),DATA!$C$43))</f>
        <v>0</v>
      </c>
      <c r="AI136" s="75" t="b">
        <f>IF(AND(U136=DATA!$D$40),DATA!$D$44,IF(AND(U136=DATA!$C$40),DATA!$C$44))</f>
        <v>0</v>
      </c>
      <c r="AJ136" s="76">
        <f ca="1">IF(AND(DATEDIF(V136,TODAY(),"D")&lt;365*3),DATA!$D$46,IF(AND(365*3&lt;=DATEDIF(V136,TODAY(),"D"), DATEDIF(V136,TODAY(),"D")&lt;365*5),DATA!$D$47,IF(AND(365*5&lt;=DATEDIF(V136,TODAY(),"D"), DATEDIF(V136,TODAY(),"D")&lt;365*10),DATA!$D$48,IF(AND(365*10&lt;DATEDIF(V136,TODAY(),"D")),DATA!$D$49))))</f>
        <v>0</v>
      </c>
      <c r="AK136" s="76">
        <f>_xlfn.IFNA(VLOOKUP(X136,DATA!$F$40:$G$85,2,0),10)</f>
        <v>10</v>
      </c>
      <c r="AL136" s="77">
        <f t="shared" ca="1" si="2"/>
        <v>10</v>
      </c>
      <c r="AM136" s="78" t="str">
        <f ca="1">IF(AND(AL136&gt;=DATA!$C$55),"A",IF(AND(DATA!$C$55&gt;AL136,AL136&gt;=DATA!$C$56),"B",IF(AND(DATA!$C$56&gt;AL136,AL136&gt;=DATA!$C$57),"C",IF(AND(AL136&lt;DATA!$C$57),"D"))))</f>
        <v>D</v>
      </c>
    </row>
    <row r="137" spans="1:39" x14ac:dyDescent="0.15">
      <c r="A137" s="20" t="s">
        <v>564</v>
      </c>
      <c r="B137" s="4" t="s">
        <v>256</v>
      </c>
      <c r="C137" s="5" t="s">
        <v>257</v>
      </c>
      <c r="D137" s="17" t="s">
        <v>258</v>
      </c>
      <c r="E137" s="5" t="s">
        <v>582</v>
      </c>
      <c r="F137" s="6" t="s">
        <v>311</v>
      </c>
      <c r="G137" s="20" t="s">
        <v>522</v>
      </c>
      <c r="H137" s="6" t="s">
        <v>308</v>
      </c>
      <c r="I137" s="5" t="str">
        <f>""</f>
        <v/>
      </c>
      <c r="J137" s="5" t="str">
        <f>""</f>
        <v/>
      </c>
      <c r="K137" s="6" t="s">
        <v>310</v>
      </c>
      <c r="L137" s="20"/>
      <c r="M137" s="20"/>
      <c r="N137" s="5" t="s">
        <v>288</v>
      </c>
      <c r="O137" s="5" t="str">
        <f>""</f>
        <v/>
      </c>
      <c r="P137" s="5"/>
      <c r="Q137" s="6" t="s">
        <v>19</v>
      </c>
      <c r="R137" s="6"/>
      <c r="S137" s="6"/>
      <c r="T137" s="6"/>
      <c r="U137" s="11"/>
      <c r="V137" s="82"/>
      <c r="W137" s="12" t="s">
        <v>772</v>
      </c>
      <c r="X137" s="12"/>
      <c r="Y137" s="62"/>
      <c r="Z137" s="6" t="s">
        <v>28</v>
      </c>
      <c r="AA137" s="16">
        <v>4</v>
      </c>
      <c r="AB137" s="24"/>
      <c r="AC137" s="24"/>
      <c r="AF137" s="74" t="b">
        <f>IF(AND(R137=DATA!$D$40),DATA!$D$41,IF(AND(R137=DATA!$C$40),DATA!$C$41))</f>
        <v>0</v>
      </c>
      <c r="AG137" s="74" t="b">
        <f>IF(AND(S137=DATA!$D$40),DATA!$D$42,IF(AND(S137=DATA!$C$40),DATA!$C$42))</f>
        <v>0</v>
      </c>
      <c r="AH137" s="74" t="b">
        <f>IF(AND(T137=DATA!$D$40),DATA!$D$43,IF(AND(T137=DATA!$C$40),DATA!$C$43))</f>
        <v>0</v>
      </c>
      <c r="AI137" s="75" t="b">
        <f>IF(AND(U137=DATA!$D$40),DATA!$D$44,IF(AND(U137=DATA!$C$40),DATA!$C$44))</f>
        <v>0</v>
      </c>
      <c r="AJ137" s="76">
        <f ca="1">IF(AND(DATEDIF(V137,TODAY(),"D")&lt;365*3),DATA!$D$46,IF(AND(365*3&lt;=DATEDIF(V137,TODAY(),"D"), DATEDIF(V137,TODAY(),"D")&lt;365*5),DATA!$D$47,IF(AND(365*5&lt;=DATEDIF(V137,TODAY(),"D"), DATEDIF(V137,TODAY(),"D")&lt;365*10),DATA!$D$48,IF(AND(365*10&lt;DATEDIF(V137,TODAY(),"D")),DATA!$D$49))))</f>
        <v>0</v>
      </c>
      <c r="AK137" s="76">
        <f>_xlfn.IFNA(VLOOKUP(X137,DATA!$F$40:$G$85,2,0),10)</f>
        <v>10</v>
      </c>
      <c r="AL137" s="77">
        <f t="shared" ca="1" si="2"/>
        <v>10</v>
      </c>
      <c r="AM137" s="78" t="str">
        <f ca="1">IF(AND(AL137&gt;=DATA!$C$55),"A",IF(AND(DATA!$C$55&gt;AL137,AL137&gt;=DATA!$C$56),"B",IF(AND(DATA!$C$56&gt;AL137,AL137&gt;=DATA!$C$57),"C",IF(AND(AL137&lt;DATA!$C$57),"D"))))</f>
        <v>D</v>
      </c>
    </row>
    <row r="138" spans="1:39" x14ac:dyDescent="0.15">
      <c r="A138" s="20" t="s">
        <v>564</v>
      </c>
      <c r="B138" s="4" t="s">
        <v>264</v>
      </c>
      <c r="C138" s="5" t="s">
        <v>257</v>
      </c>
      <c r="D138" s="17" t="s">
        <v>267</v>
      </c>
      <c r="E138" s="5" t="s">
        <v>582</v>
      </c>
      <c r="F138" s="6" t="s">
        <v>311</v>
      </c>
      <c r="G138" s="20" t="s">
        <v>522</v>
      </c>
      <c r="H138" s="6" t="s">
        <v>294</v>
      </c>
      <c r="I138" s="5" t="str">
        <f>""</f>
        <v/>
      </c>
      <c r="J138" s="5" t="str">
        <f>""</f>
        <v/>
      </c>
      <c r="K138" s="6" t="s">
        <v>287</v>
      </c>
      <c r="L138" s="20"/>
      <c r="M138" s="20"/>
      <c r="N138" s="5" t="s">
        <v>288</v>
      </c>
      <c r="O138" s="5" t="str">
        <f>""</f>
        <v/>
      </c>
      <c r="P138" s="5"/>
      <c r="Q138" s="6" t="s">
        <v>27</v>
      </c>
      <c r="R138" s="6"/>
      <c r="S138" s="6"/>
      <c r="T138" s="6"/>
      <c r="U138" s="11"/>
      <c r="V138" s="82"/>
      <c r="W138" s="12" t="s">
        <v>772</v>
      </c>
      <c r="X138" s="12"/>
      <c r="Y138" s="62"/>
      <c r="Z138" s="6" t="s">
        <v>20</v>
      </c>
      <c r="AA138" s="16">
        <v>2</v>
      </c>
      <c r="AB138" s="24"/>
      <c r="AC138" s="24"/>
      <c r="AF138" s="74" t="b">
        <f>IF(AND(R138=DATA!$D$40),DATA!$D$41,IF(AND(R138=DATA!$C$40),DATA!$C$41))</f>
        <v>0</v>
      </c>
      <c r="AG138" s="74" t="b">
        <f>IF(AND(S138=DATA!$D$40),DATA!$D$42,IF(AND(S138=DATA!$C$40),DATA!$C$42))</f>
        <v>0</v>
      </c>
      <c r="AH138" s="74" t="b">
        <f>IF(AND(T138=DATA!$D$40),DATA!$D$43,IF(AND(T138=DATA!$C$40),DATA!$C$43))</f>
        <v>0</v>
      </c>
      <c r="AI138" s="75" t="b">
        <f>IF(AND(U138=DATA!$D$40),DATA!$D$44,IF(AND(U138=DATA!$C$40),DATA!$C$44))</f>
        <v>0</v>
      </c>
      <c r="AJ138" s="76">
        <f ca="1">IF(AND(DATEDIF(V138,TODAY(),"D")&lt;365*3),DATA!$D$46,IF(AND(365*3&lt;=DATEDIF(V138,TODAY(),"D"), DATEDIF(V138,TODAY(),"D")&lt;365*5),DATA!$D$47,IF(AND(365*5&lt;=DATEDIF(V138,TODAY(),"D"), DATEDIF(V138,TODAY(),"D")&lt;365*10),DATA!$D$48,IF(AND(365*10&lt;DATEDIF(V138,TODAY(),"D")),DATA!$D$49))))</f>
        <v>0</v>
      </c>
      <c r="AK138" s="76">
        <f>_xlfn.IFNA(VLOOKUP(X138,DATA!$F$40:$G$85,2,0),10)</f>
        <v>10</v>
      </c>
      <c r="AL138" s="77">
        <f t="shared" ca="1" si="2"/>
        <v>10</v>
      </c>
      <c r="AM138" s="78" t="str">
        <f ca="1">IF(AND(AL138&gt;=DATA!$C$55),"A",IF(AND(DATA!$C$55&gt;AL138,AL138&gt;=DATA!$C$56),"B",IF(AND(DATA!$C$56&gt;AL138,AL138&gt;=DATA!$C$57),"C",IF(AND(AL138&lt;DATA!$C$57),"D"))))</f>
        <v>D</v>
      </c>
    </row>
    <row r="139" spans="1:39" x14ac:dyDescent="0.15">
      <c r="A139" s="20" t="s">
        <v>564</v>
      </c>
      <c r="B139" s="4" t="s">
        <v>256</v>
      </c>
      <c r="C139" s="5" t="s">
        <v>257</v>
      </c>
      <c r="D139" s="17" t="s">
        <v>267</v>
      </c>
      <c r="E139" s="5" t="s">
        <v>582</v>
      </c>
      <c r="F139" s="6" t="s">
        <v>311</v>
      </c>
      <c r="G139" s="20" t="s">
        <v>522</v>
      </c>
      <c r="H139" s="6" t="s">
        <v>303</v>
      </c>
      <c r="I139" s="5" t="str">
        <f>""</f>
        <v/>
      </c>
      <c r="J139" s="5" t="str">
        <f>""</f>
        <v/>
      </c>
      <c r="K139" s="6" t="s">
        <v>287</v>
      </c>
      <c r="L139" s="20"/>
      <c r="M139" s="20"/>
      <c r="N139" s="5" t="s">
        <v>288</v>
      </c>
      <c r="O139" s="5" t="str">
        <f>""</f>
        <v/>
      </c>
      <c r="P139" s="5"/>
      <c r="Q139" s="6" t="s">
        <v>19</v>
      </c>
      <c r="R139" s="6"/>
      <c r="S139" s="6"/>
      <c r="T139" s="6"/>
      <c r="U139" s="11"/>
      <c r="V139" s="82"/>
      <c r="W139" s="12" t="s">
        <v>772</v>
      </c>
      <c r="X139" s="12"/>
      <c r="Y139" s="62"/>
      <c r="Z139" s="6" t="s">
        <v>20</v>
      </c>
      <c r="AA139" s="16">
        <v>1</v>
      </c>
      <c r="AB139" s="24"/>
      <c r="AC139" s="24"/>
      <c r="AF139" s="74" t="b">
        <f>IF(AND(R139=DATA!$D$40),DATA!$D$41,IF(AND(R139=DATA!$C$40),DATA!$C$41))</f>
        <v>0</v>
      </c>
      <c r="AG139" s="74" t="b">
        <f>IF(AND(S139=DATA!$D$40),DATA!$D$42,IF(AND(S139=DATA!$C$40),DATA!$C$42))</f>
        <v>0</v>
      </c>
      <c r="AH139" s="74" t="b">
        <f>IF(AND(T139=DATA!$D$40),DATA!$D$43,IF(AND(T139=DATA!$C$40),DATA!$C$43))</f>
        <v>0</v>
      </c>
      <c r="AI139" s="75" t="b">
        <f>IF(AND(U139=DATA!$D$40),DATA!$D$44,IF(AND(U139=DATA!$C$40),DATA!$C$44))</f>
        <v>0</v>
      </c>
      <c r="AJ139" s="76">
        <f ca="1">IF(AND(DATEDIF(V139,TODAY(),"D")&lt;365*3),DATA!$D$46,IF(AND(365*3&lt;=DATEDIF(V139,TODAY(),"D"), DATEDIF(V139,TODAY(),"D")&lt;365*5),DATA!$D$47,IF(AND(365*5&lt;=DATEDIF(V139,TODAY(),"D"), DATEDIF(V139,TODAY(),"D")&lt;365*10),DATA!$D$48,IF(AND(365*10&lt;DATEDIF(V139,TODAY(),"D")),DATA!$D$49))))</f>
        <v>0</v>
      </c>
      <c r="AK139" s="76">
        <f>_xlfn.IFNA(VLOOKUP(X139,DATA!$F$40:$G$85,2,0),10)</f>
        <v>10</v>
      </c>
      <c r="AL139" s="77">
        <f t="shared" ca="1" si="2"/>
        <v>10</v>
      </c>
      <c r="AM139" s="78" t="str">
        <f ca="1">IF(AND(AL139&gt;=DATA!$C$55),"A",IF(AND(DATA!$C$55&gt;AL139,AL139&gt;=DATA!$C$56),"B",IF(AND(DATA!$C$56&gt;AL139,AL139&gt;=DATA!$C$57),"C",IF(AND(AL139&lt;DATA!$C$57),"D"))))</f>
        <v>D</v>
      </c>
    </row>
    <row r="140" spans="1:39" x14ac:dyDescent="0.15">
      <c r="A140" s="20" t="s">
        <v>564</v>
      </c>
      <c r="B140" s="4" t="s">
        <v>256</v>
      </c>
      <c r="C140" s="5" t="s">
        <v>257</v>
      </c>
      <c r="D140" s="17" t="s">
        <v>267</v>
      </c>
      <c r="E140" s="5" t="s">
        <v>582</v>
      </c>
      <c r="F140" s="6" t="s">
        <v>311</v>
      </c>
      <c r="G140" s="20" t="s">
        <v>522</v>
      </c>
      <c r="H140" s="6" t="s">
        <v>290</v>
      </c>
      <c r="I140" s="5" t="str">
        <f>""</f>
        <v/>
      </c>
      <c r="J140" s="5" t="str">
        <f>""</f>
        <v/>
      </c>
      <c r="K140" s="6" t="s">
        <v>287</v>
      </c>
      <c r="L140" s="20"/>
      <c r="M140" s="20"/>
      <c r="N140" s="5" t="s">
        <v>288</v>
      </c>
      <c r="O140" s="5" t="str">
        <f>""</f>
        <v/>
      </c>
      <c r="P140" s="5"/>
      <c r="Q140" s="6" t="s">
        <v>27</v>
      </c>
      <c r="R140" s="6"/>
      <c r="S140" s="6"/>
      <c r="T140" s="6"/>
      <c r="U140" s="11"/>
      <c r="V140" s="82"/>
      <c r="W140" s="12" t="s">
        <v>772</v>
      </c>
      <c r="X140" s="12"/>
      <c r="Y140" s="62"/>
      <c r="Z140" s="6" t="s">
        <v>20</v>
      </c>
      <c r="AA140" s="16">
        <v>3</v>
      </c>
      <c r="AB140" s="24"/>
      <c r="AC140" s="24"/>
      <c r="AF140" s="74" t="b">
        <f>IF(AND(R140=DATA!$D$40),DATA!$D$41,IF(AND(R140=DATA!$C$40),DATA!$C$41))</f>
        <v>0</v>
      </c>
      <c r="AG140" s="74" t="b">
        <f>IF(AND(S140=DATA!$D$40),DATA!$D$42,IF(AND(S140=DATA!$C$40),DATA!$C$42))</f>
        <v>0</v>
      </c>
      <c r="AH140" s="74" t="b">
        <f>IF(AND(T140=DATA!$D$40),DATA!$D$43,IF(AND(T140=DATA!$C$40),DATA!$C$43))</f>
        <v>0</v>
      </c>
      <c r="AI140" s="75" t="b">
        <f>IF(AND(U140=DATA!$D$40),DATA!$D$44,IF(AND(U140=DATA!$C$40),DATA!$C$44))</f>
        <v>0</v>
      </c>
      <c r="AJ140" s="76">
        <f ca="1">IF(AND(DATEDIF(V140,TODAY(),"D")&lt;365*3),DATA!$D$46,IF(AND(365*3&lt;=DATEDIF(V140,TODAY(),"D"), DATEDIF(V140,TODAY(),"D")&lt;365*5),DATA!$D$47,IF(AND(365*5&lt;=DATEDIF(V140,TODAY(),"D"), DATEDIF(V140,TODAY(),"D")&lt;365*10),DATA!$D$48,IF(AND(365*10&lt;DATEDIF(V140,TODAY(),"D")),DATA!$D$49))))</f>
        <v>0</v>
      </c>
      <c r="AK140" s="76">
        <f>_xlfn.IFNA(VLOOKUP(X140,DATA!$F$40:$G$85,2,0),10)</f>
        <v>10</v>
      </c>
      <c r="AL140" s="77">
        <f t="shared" ca="1" si="2"/>
        <v>10</v>
      </c>
      <c r="AM140" s="78" t="str">
        <f ca="1">IF(AND(AL140&gt;=DATA!$C$55),"A",IF(AND(DATA!$C$55&gt;AL140,AL140&gt;=DATA!$C$56),"B",IF(AND(DATA!$C$56&gt;AL140,AL140&gt;=DATA!$C$57),"C",IF(AND(AL140&lt;DATA!$C$57),"D"))))</f>
        <v>D</v>
      </c>
    </row>
    <row r="141" spans="1:39" x14ac:dyDescent="0.15">
      <c r="A141" s="20" t="s">
        <v>564</v>
      </c>
      <c r="B141" s="4" t="s">
        <v>264</v>
      </c>
      <c r="C141" s="5" t="s">
        <v>257</v>
      </c>
      <c r="D141" s="17" t="s">
        <v>258</v>
      </c>
      <c r="E141" s="5" t="s">
        <v>582</v>
      </c>
      <c r="F141" s="6" t="s">
        <v>311</v>
      </c>
      <c r="G141" s="20" t="s">
        <v>522</v>
      </c>
      <c r="H141" s="6" t="s">
        <v>331</v>
      </c>
      <c r="I141" s="5" t="str">
        <f>""</f>
        <v/>
      </c>
      <c r="J141" s="5" t="str">
        <f>""</f>
        <v/>
      </c>
      <c r="K141" s="6" t="s">
        <v>287</v>
      </c>
      <c r="L141" s="20"/>
      <c r="M141" s="20"/>
      <c r="N141" s="5" t="s">
        <v>288</v>
      </c>
      <c r="O141" s="5" t="str">
        <f>""</f>
        <v/>
      </c>
      <c r="P141" s="5"/>
      <c r="Q141" s="6" t="s">
        <v>27</v>
      </c>
      <c r="R141" s="6"/>
      <c r="S141" s="6"/>
      <c r="T141" s="6"/>
      <c r="U141" s="11"/>
      <c r="V141" s="82"/>
      <c r="W141" s="12" t="s">
        <v>772</v>
      </c>
      <c r="X141" s="12"/>
      <c r="Y141" s="62"/>
      <c r="Z141" s="6" t="s">
        <v>20</v>
      </c>
      <c r="AA141" s="16">
        <v>8</v>
      </c>
      <c r="AB141" s="24"/>
      <c r="AC141" s="24"/>
      <c r="AF141" s="74" t="b">
        <f>IF(AND(R141=DATA!$D$40),DATA!$D$41,IF(AND(R141=DATA!$C$40),DATA!$C$41))</f>
        <v>0</v>
      </c>
      <c r="AG141" s="74" t="b">
        <f>IF(AND(S141=DATA!$D$40),DATA!$D$42,IF(AND(S141=DATA!$C$40),DATA!$C$42))</f>
        <v>0</v>
      </c>
      <c r="AH141" s="74" t="b">
        <f>IF(AND(T141=DATA!$D$40),DATA!$D$43,IF(AND(T141=DATA!$C$40),DATA!$C$43))</f>
        <v>0</v>
      </c>
      <c r="AI141" s="75" t="b">
        <f>IF(AND(U141=DATA!$D$40),DATA!$D$44,IF(AND(U141=DATA!$C$40),DATA!$C$44))</f>
        <v>0</v>
      </c>
      <c r="AJ141" s="76">
        <f ca="1">IF(AND(DATEDIF(V141,TODAY(),"D")&lt;365*3),DATA!$D$46,IF(AND(365*3&lt;=DATEDIF(V141,TODAY(),"D"), DATEDIF(V141,TODAY(),"D")&lt;365*5),DATA!$D$47,IF(AND(365*5&lt;=DATEDIF(V141,TODAY(),"D"), DATEDIF(V141,TODAY(),"D")&lt;365*10),DATA!$D$48,IF(AND(365*10&lt;DATEDIF(V141,TODAY(),"D")),DATA!$D$49))))</f>
        <v>0</v>
      </c>
      <c r="AK141" s="76">
        <f>_xlfn.IFNA(VLOOKUP(X141,DATA!$F$40:$G$85,2,0),10)</f>
        <v>10</v>
      </c>
      <c r="AL141" s="77">
        <f t="shared" ca="1" si="2"/>
        <v>10</v>
      </c>
      <c r="AM141" s="78" t="str">
        <f ca="1">IF(AND(AL141&gt;=DATA!$C$55),"A",IF(AND(DATA!$C$55&gt;AL141,AL141&gt;=DATA!$C$56),"B",IF(AND(DATA!$C$56&gt;AL141,AL141&gt;=DATA!$C$57),"C",IF(AND(AL141&lt;DATA!$C$57),"D"))))</f>
        <v>D</v>
      </c>
    </row>
    <row r="142" spans="1:39" x14ac:dyDescent="0.15">
      <c r="A142" s="20" t="s">
        <v>564</v>
      </c>
      <c r="B142" s="4" t="s">
        <v>264</v>
      </c>
      <c r="C142" s="5" t="s">
        <v>257</v>
      </c>
      <c r="D142" s="17" t="s">
        <v>267</v>
      </c>
      <c r="E142" s="5" t="s">
        <v>582</v>
      </c>
      <c r="F142" s="6" t="s">
        <v>311</v>
      </c>
      <c r="G142" s="20" t="s">
        <v>522</v>
      </c>
      <c r="H142" s="6" t="s">
        <v>290</v>
      </c>
      <c r="I142" s="5" t="str">
        <f>""</f>
        <v/>
      </c>
      <c r="J142" s="5" t="str">
        <f>""</f>
        <v/>
      </c>
      <c r="K142" s="6" t="s">
        <v>291</v>
      </c>
      <c r="L142" s="20"/>
      <c r="M142" s="20"/>
      <c r="N142" s="5" t="s">
        <v>288</v>
      </c>
      <c r="O142" s="5" t="str">
        <f>""</f>
        <v/>
      </c>
      <c r="P142" s="5"/>
      <c r="Q142" s="6" t="s">
        <v>19</v>
      </c>
      <c r="R142" s="6"/>
      <c r="S142" s="6"/>
      <c r="T142" s="6"/>
      <c r="U142" s="11"/>
      <c r="V142" s="82"/>
      <c r="W142" s="12" t="s">
        <v>772</v>
      </c>
      <c r="X142" s="12"/>
      <c r="Y142" s="62"/>
      <c r="Z142" s="6" t="s">
        <v>20</v>
      </c>
      <c r="AA142" s="16">
        <v>11</v>
      </c>
      <c r="AB142" s="24"/>
      <c r="AC142" s="24"/>
      <c r="AF142" s="74" t="b">
        <f>IF(AND(R142=DATA!$D$40),DATA!$D$41,IF(AND(R142=DATA!$C$40),DATA!$C$41))</f>
        <v>0</v>
      </c>
      <c r="AG142" s="74" t="b">
        <f>IF(AND(S142=DATA!$D$40),DATA!$D$42,IF(AND(S142=DATA!$C$40),DATA!$C$42))</f>
        <v>0</v>
      </c>
      <c r="AH142" s="74" t="b">
        <f>IF(AND(T142=DATA!$D$40),DATA!$D$43,IF(AND(T142=DATA!$C$40),DATA!$C$43))</f>
        <v>0</v>
      </c>
      <c r="AI142" s="75" t="b">
        <f>IF(AND(U142=DATA!$D$40),DATA!$D$44,IF(AND(U142=DATA!$C$40),DATA!$C$44))</f>
        <v>0</v>
      </c>
      <c r="AJ142" s="76">
        <f ca="1">IF(AND(DATEDIF(V142,TODAY(),"D")&lt;365*3),DATA!$D$46,IF(AND(365*3&lt;=DATEDIF(V142,TODAY(),"D"), DATEDIF(V142,TODAY(),"D")&lt;365*5),DATA!$D$47,IF(AND(365*5&lt;=DATEDIF(V142,TODAY(),"D"), DATEDIF(V142,TODAY(),"D")&lt;365*10),DATA!$D$48,IF(AND(365*10&lt;DATEDIF(V142,TODAY(),"D")),DATA!$D$49))))</f>
        <v>0</v>
      </c>
      <c r="AK142" s="76">
        <f>_xlfn.IFNA(VLOOKUP(X142,DATA!$F$40:$G$85,2,0),10)</f>
        <v>10</v>
      </c>
      <c r="AL142" s="77">
        <f t="shared" ca="1" si="2"/>
        <v>10</v>
      </c>
      <c r="AM142" s="78" t="str">
        <f ca="1">IF(AND(AL142&gt;=DATA!$C$55),"A",IF(AND(DATA!$C$55&gt;AL142,AL142&gt;=DATA!$C$56),"B",IF(AND(DATA!$C$56&gt;AL142,AL142&gt;=DATA!$C$57),"C",IF(AND(AL142&lt;DATA!$C$57),"D"))))</f>
        <v>D</v>
      </c>
    </row>
    <row r="143" spans="1:39" x14ac:dyDescent="0.15">
      <c r="A143" s="20" t="s">
        <v>564</v>
      </c>
      <c r="B143" s="4" t="s">
        <v>256</v>
      </c>
      <c r="C143" s="5" t="s">
        <v>268</v>
      </c>
      <c r="D143" s="17" t="s">
        <v>332</v>
      </c>
      <c r="E143" s="5" t="s">
        <v>582</v>
      </c>
      <c r="F143" s="6" t="s">
        <v>333</v>
      </c>
      <c r="G143" s="20" t="s">
        <v>522</v>
      </c>
      <c r="H143" s="6" t="s">
        <v>307</v>
      </c>
      <c r="I143" s="5" t="str">
        <f>""</f>
        <v/>
      </c>
      <c r="J143" s="5" t="str">
        <f>""</f>
        <v/>
      </c>
      <c r="K143" s="6" t="s">
        <v>287</v>
      </c>
      <c r="L143" s="20"/>
      <c r="M143" s="20"/>
      <c r="N143" s="5" t="s">
        <v>288</v>
      </c>
      <c r="O143" s="5" t="str">
        <f>""</f>
        <v/>
      </c>
      <c r="P143" s="5"/>
      <c r="Q143" s="6" t="s">
        <v>19</v>
      </c>
      <c r="R143" s="6"/>
      <c r="S143" s="6"/>
      <c r="T143" s="6"/>
      <c r="U143" s="11"/>
      <c r="V143" s="82"/>
      <c r="W143" s="12" t="s">
        <v>772</v>
      </c>
      <c r="X143" s="12"/>
      <c r="Y143" s="62"/>
      <c r="Z143" s="6" t="s">
        <v>28</v>
      </c>
      <c r="AA143" s="16">
        <v>2</v>
      </c>
      <c r="AB143" s="24"/>
      <c r="AC143" s="24"/>
      <c r="AF143" s="74" t="b">
        <f>IF(AND(R143=DATA!$D$40),DATA!$D$41,IF(AND(R143=DATA!$C$40),DATA!$C$41))</f>
        <v>0</v>
      </c>
      <c r="AG143" s="74" t="b">
        <f>IF(AND(S143=DATA!$D$40),DATA!$D$42,IF(AND(S143=DATA!$C$40),DATA!$C$42))</f>
        <v>0</v>
      </c>
      <c r="AH143" s="74" t="b">
        <f>IF(AND(T143=DATA!$D$40),DATA!$D$43,IF(AND(T143=DATA!$C$40),DATA!$C$43))</f>
        <v>0</v>
      </c>
      <c r="AI143" s="75" t="b">
        <f>IF(AND(U143=DATA!$D$40),DATA!$D$44,IF(AND(U143=DATA!$C$40),DATA!$C$44))</f>
        <v>0</v>
      </c>
      <c r="AJ143" s="76">
        <f ca="1">IF(AND(DATEDIF(V143,TODAY(),"D")&lt;365*3),DATA!$D$46,IF(AND(365*3&lt;=DATEDIF(V143,TODAY(),"D"), DATEDIF(V143,TODAY(),"D")&lt;365*5),DATA!$D$47,IF(AND(365*5&lt;=DATEDIF(V143,TODAY(),"D"), DATEDIF(V143,TODAY(),"D")&lt;365*10),DATA!$D$48,IF(AND(365*10&lt;DATEDIF(V143,TODAY(),"D")),DATA!$D$49))))</f>
        <v>0</v>
      </c>
      <c r="AK143" s="76">
        <f>_xlfn.IFNA(VLOOKUP(X143,DATA!$F$40:$G$85,2,0),10)</f>
        <v>10</v>
      </c>
      <c r="AL143" s="77">
        <f t="shared" ca="1" si="2"/>
        <v>10</v>
      </c>
      <c r="AM143" s="78" t="str">
        <f ca="1">IF(AND(AL143&gt;=DATA!$C$55),"A",IF(AND(DATA!$C$55&gt;AL143,AL143&gt;=DATA!$C$56),"B",IF(AND(DATA!$C$56&gt;AL143,AL143&gt;=DATA!$C$57),"C",IF(AND(AL143&lt;DATA!$C$57),"D"))))</f>
        <v>D</v>
      </c>
    </row>
    <row r="144" spans="1:39" x14ac:dyDescent="0.15">
      <c r="A144" s="20" t="s">
        <v>564</v>
      </c>
      <c r="B144" s="4" t="s">
        <v>256</v>
      </c>
      <c r="C144" s="5" t="s">
        <v>257</v>
      </c>
      <c r="D144" s="17" t="s">
        <v>258</v>
      </c>
      <c r="E144" s="5" t="s">
        <v>582</v>
      </c>
      <c r="F144" s="6" t="s">
        <v>285</v>
      </c>
      <c r="G144" s="20" t="s">
        <v>522</v>
      </c>
      <c r="H144" s="6" t="s">
        <v>294</v>
      </c>
      <c r="I144" s="5" t="str">
        <f>""</f>
        <v/>
      </c>
      <c r="J144" s="5" t="str">
        <f>""</f>
        <v/>
      </c>
      <c r="K144" s="6" t="s">
        <v>306</v>
      </c>
      <c r="L144" s="20"/>
      <c r="M144" s="20"/>
      <c r="N144" s="5" t="s">
        <v>288</v>
      </c>
      <c r="O144" s="5" t="str">
        <f>""</f>
        <v/>
      </c>
      <c r="P144" s="5"/>
      <c r="Q144" s="6" t="s">
        <v>19</v>
      </c>
      <c r="R144" s="6"/>
      <c r="S144" s="6"/>
      <c r="T144" s="6"/>
      <c r="U144" s="11"/>
      <c r="V144" s="82"/>
      <c r="W144" s="12" t="s">
        <v>772</v>
      </c>
      <c r="X144" s="12"/>
      <c r="Y144" s="62"/>
      <c r="Z144" s="6" t="s">
        <v>28</v>
      </c>
      <c r="AA144" s="16">
        <v>45</v>
      </c>
      <c r="AB144" s="24"/>
      <c r="AC144" s="24"/>
      <c r="AF144" s="74" t="b">
        <f>IF(AND(R144=DATA!$D$40),DATA!$D$41,IF(AND(R144=DATA!$C$40),DATA!$C$41))</f>
        <v>0</v>
      </c>
      <c r="AG144" s="74" t="b">
        <f>IF(AND(S144=DATA!$D$40),DATA!$D$42,IF(AND(S144=DATA!$C$40),DATA!$C$42))</f>
        <v>0</v>
      </c>
      <c r="AH144" s="74" t="b">
        <f>IF(AND(T144=DATA!$D$40),DATA!$D$43,IF(AND(T144=DATA!$C$40),DATA!$C$43))</f>
        <v>0</v>
      </c>
      <c r="AI144" s="75" t="b">
        <f>IF(AND(U144=DATA!$D$40),DATA!$D$44,IF(AND(U144=DATA!$C$40),DATA!$C$44))</f>
        <v>0</v>
      </c>
      <c r="AJ144" s="76">
        <f ca="1">IF(AND(DATEDIF(V144,TODAY(),"D")&lt;365*3),DATA!$D$46,IF(AND(365*3&lt;=DATEDIF(V144,TODAY(),"D"), DATEDIF(V144,TODAY(),"D")&lt;365*5),DATA!$D$47,IF(AND(365*5&lt;=DATEDIF(V144,TODAY(),"D"), DATEDIF(V144,TODAY(),"D")&lt;365*10),DATA!$D$48,IF(AND(365*10&lt;DATEDIF(V144,TODAY(),"D")),DATA!$D$49))))</f>
        <v>0</v>
      </c>
      <c r="AK144" s="76">
        <f>_xlfn.IFNA(VLOOKUP(X144,DATA!$F$40:$G$85,2,0),10)</f>
        <v>10</v>
      </c>
      <c r="AL144" s="77">
        <f t="shared" ca="1" si="2"/>
        <v>10</v>
      </c>
      <c r="AM144" s="78" t="str">
        <f ca="1">IF(AND(AL144&gt;=DATA!$C$55),"A",IF(AND(DATA!$C$55&gt;AL144,AL144&gt;=DATA!$C$56),"B",IF(AND(DATA!$C$56&gt;AL144,AL144&gt;=DATA!$C$57),"C",IF(AND(AL144&lt;DATA!$C$57),"D"))))</f>
        <v>D</v>
      </c>
    </row>
    <row r="145" spans="1:39" x14ac:dyDescent="0.15">
      <c r="A145" s="20" t="s">
        <v>564</v>
      </c>
      <c r="B145" s="4" t="s">
        <v>264</v>
      </c>
      <c r="C145" s="5" t="s">
        <v>257</v>
      </c>
      <c r="D145" s="17" t="s">
        <v>258</v>
      </c>
      <c r="E145" s="5" t="s">
        <v>582</v>
      </c>
      <c r="F145" s="6" t="s">
        <v>285</v>
      </c>
      <c r="G145" s="20" t="s">
        <v>522</v>
      </c>
      <c r="H145" s="6" t="s">
        <v>303</v>
      </c>
      <c r="I145" s="5" t="str">
        <f>""</f>
        <v/>
      </c>
      <c r="J145" s="5" t="str">
        <f>""</f>
        <v/>
      </c>
      <c r="K145" s="6" t="s">
        <v>306</v>
      </c>
      <c r="L145" s="20"/>
      <c r="M145" s="20"/>
      <c r="N145" s="5" t="s">
        <v>288</v>
      </c>
      <c r="O145" s="5" t="str">
        <f>""</f>
        <v/>
      </c>
      <c r="P145" s="5"/>
      <c r="Q145" s="6" t="s">
        <v>19</v>
      </c>
      <c r="R145" s="6"/>
      <c r="S145" s="6"/>
      <c r="T145" s="6"/>
      <c r="U145" s="11"/>
      <c r="V145" s="82"/>
      <c r="W145" s="12" t="s">
        <v>772</v>
      </c>
      <c r="X145" s="12"/>
      <c r="Y145" s="62"/>
      <c r="Z145" s="6" t="s">
        <v>28</v>
      </c>
      <c r="AA145" s="16">
        <v>40</v>
      </c>
      <c r="AB145" s="24"/>
      <c r="AC145" s="24"/>
      <c r="AF145" s="74" t="b">
        <f>IF(AND(R145=DATA!$D$40),DATA!$D$41,IF(AND(R145=DATA!$C$40),DATA!$C$41))</f>
        <v>0</v>
      </c>
      <c r="AG145" s="74" t="b">
        <f>IF(AND(S145=DATA!$D$40),DATA!$D$42,IF(AND(S145=DATA!$C$40),DATA!$C$42))</f>
        <v>0</v>
      </c>
      <c r="AH145" s="74" t="b">
        <f>IF(AND(T145=DATA!$D$40),DATA!$D$43,IF(AND(T145=DATA!$C$40),DATA!$C$43))</f>
        <v>0</v>
      </c>
      <c r="AI145" s="75" t="b">
        <f>IF(AND(U145=DATA!$D$40),DATA!$D$44,IF(AND(U145=DATA!$C$40),DATA!$C$44))</f>
        <v>0</v>
      </c>
      <c r="AJ145" s="76">
        <f ca="1">IF(AND(DATEDIF(V145,TODAY(),"D")&lt;365*3),DATA!$D$46,IF(AND(365*3&lt;=DATEDIF(V145,TODAY(),"D"), DATEDIF(V145,TODAY(),"D")&lt;365*5),DATA!$D$47,IF(AND(365*5&lt;=DATEDIF(V145,TODAY(),"D"), DATEDIF(V145,TODAY(),"D")&lt;365*10),DATA!$D$48,IF(AND(365*10&lt;DATEDIF(V145,TODAY(),"D")),DATA!$D$49))))</f>
        <v>0</v>
      </c>
      <c r="AK145" s="76">
        <f>_xlfn.IFNA(VLOOKUP(X145,DATA!$F$40:$G$85,2,0),10)</f>
        <v>10</v>
      </c>
      <c r="AL145" s="77">
        <f t="shared" ca="1" si="2"/>
        <v>10</v>
      </c>
      <c r="AM145" s="78" t="str">
        <f ca="1">IF(AND(AL145&gt;=DATA!$C$55),"A",IF(AND(DATA!$C$55&gt;AL145,AL145&gt;=DATA!$C$56),"B",IF(AND(DATA!$C$56&gt;AL145,AL145&gt;=DATA!$C$57),"C",IF(AND(AL145&lt;DATA!$C$57),"D"))))</f>
        <v>D</v>
      </c>
    </row>
    <row r="146" spans="1:39" x14ac:dyDescent="0.15">
      <c r="A146" s="20" t="s">
        <v>565</v>
      </c>
      <c r="B146" s="4" t="s">
        <v>256</v>
      </c>
      <c r="C146" s="5" t="s">
        <v>257</v>
      </c>
      <c r="D146" s="17" t="s">
        <v>267</v>
      </c>
      <c r="E146" s="5" t="s">
        <v>582</v>
      </c>
      <c r="F146" s="6" t="s">
        <v>285</v>
      </c>
      <c r="G146" s="20" t="s">
        <v>522</v>
      </c>
      <c r="H146" s="6" t="s">
        <v>301</v>
      </c>
      <c r="I146" s="5" t="str">
        <f>""</f>
        <v/>
      </c>
      <c r="J146" s="5" t="str">
        <f>""</f>
        <v/>
      </c>
      <c r="K146" s="6" t="s">
        <v>306</v>
      </c>
      <c r="L146" s="20"/>
      <c r="M146" s="20"/>
      <c r="N146" s="5" t="s">
        <v>288</v>
      </c>
      <c r="O146" s="5" t="str">
        <f>""</f>
        <v/>
      </c>
      <c r="P146" s="5"/>
      <c r="Q146" s="6" t="s">
        <v>19</v>
      </c>
      <c r="R146" s="6"/>
      <c r="S146" s="6"/>
      <c r="T146" s="6"/>
      <c r="U146" s="11"/>
      <c r="V146" s="82"/>
      <c r="W146" s="12" t="s">
        <v>772</v>
      </c>
      <c r="X146" s="12"/>
      <c r="Y146" s="62"/>
      <c r="Z146" s="6" t="s">
        <v>28</v>
      </c>
      <c r="AA146" s="16">
        <v>137</v>
      </c>
      <c r="AB146" s="24"/>
      <c r="AC146" s="24"/>
      <c r="AF146" s="74" t="b">
        <f>IF(AND(R146=DATA!$D$40),DATA!$D$41,IF(AND(R146=DATA!$C$40),DATA!$C$41))</f>
        <v>0</v>
      </c>
      <c r="AG146" s="74" t="b">
        <f>IF(AND(S146=DATA!$D$40),DATA!$D$42,IF(AND(S146=DATA!$C$40),DATA!$C$42))</f>
        <v>0</v>
      </c>
      <c r="AH146" s="74" t="b">
        <f>IF(AND(T146=DATA!$D$40),DATA!$D$43,IF(AND(T146=DATA!$C$40),DATA!$C$43))</f>
        <v>0</v>
      </c>
      <c r="AI146" s="75" t="b">
        <f>IF(AND(U146=DATA!$D$40),DATA!$D$44,IF(AND(U146=DATA!$C$40),DATA!$C$44))</f>
        <v>0</v>
      </c>
      <c r="AJ146" s="76">
        <f ca="1">IF(AND(DATEDIF(V146,TODAY(),"D")&lt;365*3),DATA!$D$46,IF(AND(365*3&lt;=DATEDIF(V146,TODAY(),"D"), DATEDIF(V146,TODAY(),"D")&lt;365*5),DATA!$D$47,IF(AND(365*5&lt;=DATEDIF(V146,TODAY(),"D"), DATEDIF(V146,TODAY(),"D")&lt;365*10),DATA!$D$48,IF(AND(365*10&lt;DATEDIF(V146,TODAY(),"D")),DATA!$D$49))))</f>
        <v>0</v>
      </c>
      <c r="AK146" s="76">
        <f>_xlfn.IFNA(VLOOKUP(X146,DATA!$F$40:$G$85,2,0),10)</f>
        <v>10</v>
      </c>
      <c r="AL146" s="77">
        <f t="shared" ca="1" si="2"/>
        <v>10</v>
      </c>
      <c r="AM146" s="78" t="str">
        <f ca="1">IF(AND(AL146&gt;=DATA!$C$55),"A",IF(AND(DATA!$C$55&gt;AL146,AL146&gt;=DATA!$C$56),"B",IF(AND(DATA!$C$56&gt;AL146,AL146&gt;=DATA!$C$57),"C",IF(AND(AL146&lt;DATA!$C$57),"D"))))</f>
        <v>D</v>
      </c>
    </row>
    <row r="147" spans="1:39" x14ac:dyDescent="0.15">
      <c r="A147" s="20" t="s">
        <v>564</v>
      </c>
      <c r="B147" s="4" t="s">
        <v>256</v>
      </c>
      <c r="C147" s="5" t="s">
        <v>268</v>
      </c>
      <c r="D147" s="17" t="s">
        <v>258</v>
      </c>
      <c r="E147" s="5" t="s">
        <v>582</v>
      </c>
      <c r="F147" s="6" t="s">
        <v>285</v>
      </c>
      <c r="G147" s="20" t="s">
        <v>522</v>
      </c>
      <c r="H147" s="6" t="s">
        <v>286</v>
      </c>
      <c r="I147" s="5" t="str">
        <f>""</f>
        <v/>
      </c>
      <c r="J147" s="5" t="str">
        <f>""</f>
        <v/>
      </c>
      <c r="K147" s="6" t="s">
        <v>287</v>
      </c>
      <c r="L147" s="20"/>
      <c r="M147" s="20"/>
      <c r="N147" s="5" t="s">
        <v>288</v>
      </c>
      <c r="O147" s="5" t="str">
        <f>""</f>
        <v/>
      </c>
      <c r="P147" s="5"/>
      <c r="Q147" s="6" t="s">
        <v>19</v>
      </c>
      <c r="R147" s="6"/>
      <c r="S147" s="6"/>
      <c r="T147" s="6"/>
      <c r="U147" s="11"/>
      <c r="V147" s="82"/>
      <c r="W147" s="12" t="s">
        <v>772</v>
      </c>
      <c r="X147" s="12"/>
      <c r="Y147" s="62"/>
      <c r="Z147" s="6" t="s">
        <v>20</v>
      </c>
      <c r="AA147" s="16">
        <v>28</v>
      </c>
      <c r="AB147" s="24"/>
      <c r="AC147" s="24"/>
      <c r="AF147" s="74" t="b">
        <f>IF(AND(R147=DATA!$D$40),DATA!$D$41,IF(AND(R147=DATA!$C$40),DATA!$C$41))</f>
        <v>0</v>
      </c>
      <c r="AG147" s="74" t="b">
        <f>IF(AND(S147=DATA!$D$40),DATA!$D$42,IF(AND(S147=DATA!$C$40),DATA!$C$42))</f>
        <v>0</v>
      </c>
      <c r="AH147" s="74" t="b">
        <f>IF(AND(T147=DATA!$D$40),DATA!$D$43,IF(AND(T147=DATA!$C$40),DATA!$C$43))</f>
        <v>0</v>
      </c>
      <c r="AI147" s="75" t="b">
        <f>IF(AND(U147=DATA!$D$40),DATA!$D$44,IF(AND(U147=DATA!$C$40),DATA!$C$44))</f>
        <v>0</v>
      </c>
      <c r="AJ147" s="76">
        <f ca="1">IF(AND(DATEDIF(V147,TODAY(),"D")&lt;365*3),DATA!$D$46,IF(AND(365*3&lt;=DATEDIF(V147,TODAY(),"D"), DATEDIF(V147,TODAY(),"D")&lt;365*5),DATA!$D$47,IF(AND(365*5&lt;=DATEDIF(V147,TODAY(),"D"), DATEDIF(V147,TODAY(),"D")&lt;365*10),DATA!$D$48,IF(AND(365*10&lt;DATEDIF(V147,TODAY(),"D")),DATA!$D$49))))</f>
        <v>0</v>
      </c>
      <c r="AK147" s="76">
        <f>_xlfn.IFNA(VLOOKUP(X147,DATA!$F$40:$G$85,2,0),10)</f>
        <v>10</v>
      </c>
      <c r="AL147" s="77">
        <f t="shared" ca="1" si="2"/>
        <v>10</v>
      </c>
      <c r="AM147" s="78" t="str">
        <f ca="1">IF(AND(AL147&gt;=DATA!$C$55),"A",IF(AND(DATA!$C$55&gt;AL147,AL147&gt;=DATA!$C$56),"B",IF(AND(DATA!$C$56&gt;AL147,AL147&gt;=DATA!$C$57),"C",IF(AND(AL147&lt;DATA!$C$57),"D"))))</f>
        <v>D</v>
      </c>
    </row>
    <row r="148" spans="1:39" x14ac:dyDescent="0.15">
      <c r="A148" s="20" t="s">
        <v>564</v>
      </c>
      <c r="B148" s="4" t="s">
        <v>256</v>
      </c>
      <c r="C148" s="5" t="s">
        <v>268</v>
      </c>
      <c r="D148" s="17" t="s">
        <v>258</v>
      </c>
      <c r="E148" s="5" t="s">
        <v>582</v>
      </c>
      <c r="F148" s="6" t="s">
        <v>285</v>
      </c>
      <c r="G148" s="20" t="s">
        <v>522</v>
      </c>
      <c r="H148" s="6" t="s">
        <v>334</v>
      </c>
      <c r="I148" s="5" t="str">
        <f>""</f>
        <v/>
      </c>
      <c r="J148" s="5" t="str">
        <f>""</f>
        <v/>
      </c>
      <c r="K148" s="6" t="s">
        <v>287</v>
      </c>
      <c r="L148" s="20"/>
      <c r="M148" s="20"/>
      <c r="N148" s="5" t="s">
        <v>288</v>
      </c>
      <c r="O148" s="5" t="str">
        <f>""</f>
        <v/>
      </c>
      <c r="P148" s="5"/>
      <c r="Q148" s="6" t="s">
        <v>19</v>
      </c>
      <c r="R148" s="6"/>
      <c r="S148" s="6"/>
      <c r="T148" s="6"/>
      <c r="U148" s="11"/>
      <c r="V148" s="82"/>
      <c r="W148" s="12" t="s">
        <v>772</v>
      </c>
      <c r="X148" s="12"/>
      <c r="Y148" s="62"/>
      <c r="Z148" s="6" t="s">
        <v>28</v>
      </c>
      <c r="AA148" s="16">
        <v>11</v>
      </c>
      <c r="AB148" s="24"/>
      <c r="AC148" s="24"/>
      <c r="AF148" s="74" t="b">
        <f>IF(AND(R148=DATA!$D$40),DATA!$D$41,IF(AND(R148=DATA!$C$40),DATA!$C$41))</f>
        <v>0</v>
      </c>
      <c r="AG148" s="74" t="b">
        <f>IF(AND(S148=DATA!$D$40),DATA!$D$42,IF(AND(S148=DATA!$C$40),DATA!$C$42))</f>
        <v>0</v>
      </c>
      <c r="AH148" s="74" t="b">
        <f>IF(AND(T148=DATA!$D$40),DATA!$D$43,IF(AND(T148=DATA!$C$40),DATA!$C$43))</f>
        <v>0</v>
      </c>
      <c r="AI148" s="75" t="b">
        <f>IF(AND(U148=DATA!$D$40),DATA!$D$44,IF(AND(U148=DATA!$C$40),DATA!$C$44))</f>
        <v>0</v>
      </c>
      <c r="AJ148" s="76">
        <f ca="1">IF(AND(DATEDIF(V148,TODAY(),"D")&lt;365*3),DATA!$D$46,IF(AND(365*3&lt;=DATEDIF(V148,TODAY(),"D"), DATEDIF(V148,TODAY(),"D")&lt;365*5),DATA!$D$47,IF(AND(365*5&lt;=DATEDIF(V148,TODAY(),"D"), DATEDIF(V148,TODAY(),"D")&lt;365*10),DATA!$D$48,IF(AND(365*10&lt;DATEDIF(V148,TODAY(),"D")),DATA!$D$49))))</f>
        <v>0</v>
      </c>
      <c r="AK148" s="76">
        <f>_xlfn.IFNA(VLOOKUP(X148,DATA!$F$40:$G$85,2,0),10)</f>
        <v>10</v>
      </c>
      <c r="AL148" s="77">
        <f t="shared" ca="1" si="2"/>
        <v>10</v>
      </c>
      <c r="AM148" s="78" t="str">
        <f ca="1">IF(AND(AL148&gt;=DATA!$C$55),"A",IF(AND(DATA!$C$55&gt;AL148,AL148&gt;=DATA!$C$56),"B",IF(AND(DATA!$C$56&gt;AL148,AL148&gt;=DATA!$C$57),"C",IF(AND(AL148&lt;DATA!$C$57),"D"))))</f>
        <v>D</v>
      </c>
    </row>
    <row r="149" spans="1:39" x14ac:dyDescent="0.15">
      <c r="A149" s="20" t="s">
        <v>564</v>
      </c>
      <c r="B149" s="4" t="s">
        <v>264</v>
      </c>
      <c r="C149" s="5" t="s">
        <v>257</v>
      </c>
      <c r="D149" s="17" t="s">
        <v>258</v>
      </c>
      <c r="E149" s="5" t="s">
        <v>582</v>
      </c>
      <c r="F149" s="6" t="s">
        <v>285</v>
      </c>
      <c r="G149" s="20" t="s">
        <v>522</v>
      </c>
      <c r="H149" s="6" t="s">
        <v>301</v>
      </c>
      <c r="I149" s="5" t="str">
        <f>""</f>
        <v/>
      </c>
      <c r="J149" s="5" t="str">
        <f>""</f>
        <v/>
      </c>
      <c r="K149" s="6" t="s">
        <v>287</v>
      </c>
      <c r="L149" s="20"/>
      <c r="M149" s="20"/>
      <c r="N149" s="5" t="s">
        <v>288</v>
      </c>
      <c r="O149" s="5" t="str">
        <f>""</f>
        <v/>
      </c>
      <c r="P149" s="5"/>
      <c r="Q149" s="6" t="s">
        <v>19</v>
      </c>
      <c r="R149" s="6"/>
      <c r="S149" s="6"/>
      <c r="T149" s="6"/>
      <c r="U149" s="11"/>
      <c r="V149" s="82"/>
      <c r="W149" s="12" t="s">
        <v>772</v>
      </c>
      <c r="X149" s="12"/>
      <c r="Y149" s="62"/>
      <c r="Z149" s="6" t="s">
        <v>28</v>
      </c>
      <c r="AA149" s="16">
        <v>70</v>
      </c>
      <c r="AB149" s="24"/>
      <c r="AC149" s="24"/>
      <c r="AF149" s="74" t="b">
        <f>IF(AND(R149=DATA!$D$40),DATA!$D$41,IF(AND(R149=DATA!$C$40),DATA!$C$41))</f>
        <v>0</v>
      </c>
      <c r="AG149" s="74" t="b">
        <f>IF(AND(S149=DATA!$D$40),DATA!$D$42,IF(AND(S149=DATA!$C$40),DATA!$C$42))</f>
        <v>0</v>
      </c>
      <c r="AH149" s="74" t="b">
        <f>IF(AND(T149=DATA!$D$40),DATA!$D$43,IF(AND(T149=DATA!$C$40),DATA!$C$43))</f>
        <v>0</v>
      </c>
      <c r="AI149" s="75" t="b">
        <f>IF(AND(U149=DATA!$D$40),DATA!$D$44,IF(AND(U149=DATA!$C$40),DATA!$C$44))</f>
        <v>0</v>
      </c>
      <c r="AJ149" s="76">
        <f ca="1">IF(AND(DATEDIF(V149,TODAY(),"D")&lt;365*3),DATA!$D$46,IF(AND(365*3&lt;=DATEDIF(V149,TODAY(),"D"), DATEDIF(V149,TODAY(),"D")&lt;365*5),DATA!$D$47,IF(AND(365*5&lt;=DATEDIF(V149,TODAY(),"D"), DATEDIF(V149,TODAY(),"D")&lt;365*10),DATA!$D$48,IF(AND(365*10&lt;DATEDIF(V149,TODAY(),"D")),DATA!$D$49))))</f>
        <v>0</v>
      </c>
      <c r="AK149" s="76">
        <f>_xlfn.IFNA(VLOOKUP(X149,DATA!$F$40:$G$85,2,0),10)</f>
        <v>10</v>
      </c>
      <c r="AL149" s="77">
        <f t="shared" ca="1" si="2"/>
        <v>10</v>
      </c>
      <c r="AM149" s="78" t="str">
        <f ca="1">IF(AND(AL149&gt;=DATA!$C$55),"A",IF(AND(DATA!$C$55&gt;AL149,AL149&gt;=DATA!$C$56),"B",IF(AND(DATA!$C$56&gt;AL149,AL149&gt;=DATA!$C$57),"C",IF(AND(AL149&lt;DATA!$C$57),"D"))))</f>
        <v>D</v>
      </c>
    </row>
    <row r="150" spans="1:39" x14ac:dyDescent="0.15">
      <c r="A150" s="20" t="s">
        <v>564</v>
      </c>
      <c r="B150" s="4" t="s">
        <v>256</v>
      </c>
      <c r="C150" s="5" t="s">
        <v>268</v>
      </c>
      <c r="D150" s="17" t="s">
        <v>258</v>
      </c>
      <c r="E150" s="5" t="s">
        <v>582</v>
      </c>
      <c r="F150" s="6" t="s">
        <v>285</v>
      </c>
      <c r="G150" s="20" t="s">
        <v>522</v>
      </c>
      <c r="H150" s="6" t="s">
        <v>294</v>
      </c>
      <c r="I150" s="5" t="str">
        <f>""</f>
        <v/>
      </c>
      <c r="J150" s="5" t="str">
        <f>""</f>
        <v/>
      </c>
      <c r="K150" s="6" t="s">
        <v>291</v>
      </c>
      <c r="L150" s="20"/>
      <c r="M150" s="20"/>
      <c r="N150" s="5" t="s">
        <v>288</v>
      </c>
      <c r="O150" s="5" t="str">
        <f>""</f>
        <v/>
      </c>
      <c r="P150" s="5"/>
      <c r="Q150" s="6" t="s">
        <v>19</v>
      </c>
      <c r="R150" s="6"/>
      <c r="S150" s="6"/>
      <c r="T150" s="6"/>
      <c r="U150" s="11"/>
      <c r="V150" s="82"/>
      <c r="W150" s="12" t="s">
        <v>772</v>
      </c>
      <c r="X150" s="12"/>
      <c r="Y150" s="62"/>
      <c r="Z150" s="6" t="s">
        <v>20</v>
      </c>
      <c r="AA150" s="16">
        <v>37</v>
      </c>
      <c r="AB150" s="24"/>
      <c r="AC150" s="24"/>
      <c r="AF150" s="74" t="b">
        <f>IF(AND(R150=DATA!$D$40),DATA!$D$41,IF(AND(R150=DATA!$C$40),DATA!$C$41))</f>
        <v>0</v>
      </c>
      <c r="AG150" s="74" t="b">
        <f>IF(AND(S150=DATA!$D$40),DATA!$D$42,IF(AND(S150=DATA!$C$40),DATA!$C$42))</f>
        <v>0</v>
      </c>
      <c r="AH150" s="74" t="b">
        <f>IF(AND(T150=DATA!$D$40),DATA!$D$43,IF(AND(T150=DATA!$C$40),DATA!$C$43))</f>
        <v>0</v>
      </c>
      <c r="AI150" s="75" t="b">
        <f>IF(AND(U150=DATA!$D$40),DATA!$D$44,IF(AND(U150=DATA!$C$40),DATA!$C$44))</f>
        <v>0</v>
      </c>
      <c r="AJ150" s="76">
        <f ca="1">IF(AND(DATEDIF(V150,TODAY(),"D")&lt;365*3),DATA!$D$46,IF(AND(365*3&lt;=DATEDIF(V150,TODAY(),"D"), DATEDIF(V150,TODAY(),"D")&lt;365*5),DATA!$D$47,IF(AND(365*5&lt;=DATEDIF(V150,TODAY(),"D"), DATEDIF(V150,TODAY(),"D")&lt;365*10),DATA!$D$48,IF(AND(365*10&lt;DATEDIF(V150,TODAY(),"D")),DATA!$D$49))))</f>
        <v>0</v>
      </c>
      <c r="AK150" s="76">
        <f>_xlfn.IFNA(VLOOKUP(X150,DATA!$F$40:$G$85,2,0),10)</f>
        <v>10</v>
      </c>
      <c r="AL150" s="77">
        <f t="shared" ca="1" si="2"/>
        <v>10</v>
      </c>
      <c r="AM150" s="78" t="str">
        <f ca="1">IF(AND(AL150&gt;=DATA!$C$55),"A",IF(AND(DATA!$C$55&gt;AL150,AL150&gt;=DATA!$C$56),"B",IF(AND(DATA!$C$56&gt;AL150,AL150&gt;=DATA!$C$57),"C",IF(AND(AL150&lt;DATA!$C$57),"D"))))</f>
        <v>D</v>
      </c>
    </row>
    <row r="151" spans="1:39" x14ac:dyDescent="0.15">
      <c r="A151" s="20" t="s">
        <v>564</v>
      </c>
      <c r="B151" s="4" t="s">
        <v>256</v>
      </c>
      <c r="C151" s="5" t="s">
        <v>257</v>
      </c>
      <c r="D151" s="17" t="s">
        <v>258</v>
      </c>
      <c r="E151" s="5" t="s">
        <v>582</v>
      </c>
      <c r="F151" s="6" t="s">
        <v>285</v>
      </c>
      <c r="G151" s="20" t="s">
        <v>522</v>
      </c>
      <c r="H151" s="6" t="s">
        <v>303</v>
      </c>
      <c r="I151" s="5" t="str">
        <f>""</f>
        <v/>
      </c>
      <c r="J151" s="5" t="str">
        <f>""</f>
        <v/>
      </c>
      <c r="K151" s="6" t="s">
        <v>291</v>
      </c>
      <c r="L151" s="20"/>
      <c r="M151" s="20"/>
      <c r="N151" s="5" t="s">
        <v>288</v>
      </c>
      <c r="O151" s="5" t="str">
        <f>""</f>
        <v/>
      </c>
      <c r="P151" s="5"/>
      <c r="Q151" s="6" t="s">
        <v>325</v>
      </c>
      <c r="R151" s="6"/>
      <c r="S151" s="6"/>
      <c r="T151" s="6"/>
      <c r="U151" s="11"/>
      <c r="V151" s="82"/>
      <c r="W151" s="12" t="s">
        <v>772</v>
      </c>
      <c r="X151" s="12"/>
      <c r="Y151" s="62"/>
      <c r="Z151" s="6" t="s">
        <v>28</v>
      </c>
      <c r="AA151" s="16">
        <v>345</v>
      </c>
      <c r="AB151" s="24"/>
      <c r="AC151" s="24"/>
      <c r="AF151" s="74" t="b">
        <f>IF(AND(R151=DATA!$D$40),DATA!$D$41,IF(AND(R151=DATA!$C$40),DATA!$C$41))</f>
        <v>0</v>
      </c>
      <c r="AG151" s="74" t="b">
        <f>IF(AND(S151=DATA!$D$40),DATA!$D$42,IF(AND(S151=DATA!$C$40),DATA!$C$42))</f>
        <v>0</v>
      </c>
      <c r="AH151" s="74" t="b">
        <f>IF(AND(T151=DATA!$D$40),DATA!$D$43,IF(AND(T151=DATA!$C$40),DATA!$C$43))</f>
        <v>0</v>
      </c>
      <c r="AI151" s="75" t="b">
        <f>IF(AND(U151=DATA!$D$40),DATA!$D$44,IF(AND(U151=DATA!$C$40),DATA!$C$44))</f>
        <v>0</v>
      </c>
      <c r="AJ151" s="76">
        <f ca="1">IF(AND(DATEDIF(V151,TODAY(),"D")&lt;365*3),DATA!$D$46,IF(AND(365*3&lt;=DATEDIF(V151,TODAY(),"D"), DATEDIF(V151,TODAY(),"D")&lt;365*5),DATA!$D$47,IF(AND(365*5&lt;=DATEDIF(V151,TODAY(),"D"), DATEDIF(V151,TODAY(),"D")&lt;365*10),DATA!$D$48,IF(AND(365*10&lt;DATEDIF(V151,TODAY(),"D")),DATA!$D$49))))</f>
        <v>0</v>
      </c>
      <c r="AK151" s="76">
        <f>_xlfn.IFNA(VLOOKUP(X151,DATA!$F$40:$G$85,2,0),10)</f>
        <v>10</v>
      </c>
      <c r="AL151" s="77">
        <f t="shared" ca="1" si="2"/>
        <v>10</v>
      </c>
      <c r="AM151" s="78" t="str">
        <f ca="1">IF(AND(AL151&gt;=DATA!$C$55),"A",IF(AND(DATA!$C$55&gt;AL151,AL151&gt;=DATA!$C$56),"B",IF(AND(DATA!$C$56&gt;AL151,AL151&gt;=DATA!$C$57),"C",IF(AND(AL151&lt;DATA!$C$57),"D"))))</f>
        <v>D</v>
      </c>
    </row>
    <row r="152" spans="1:39" x14ac:dyDescent="0.15">
      <c r="A152" s="20" t="s">
        <v>564</v>
      </c>
      <c r="B152" s="4" t="s">
        <v>264</v>
      </c>
      <c r="C152" s="5" t="s">
        <v>257</v>
      </c>
      <c r="D152" s="17" t="s">
        <v>258</v>
      </c>
      <c r="E152" s="5" t="s">
        <v>582</v>
      </c>
      <c r="F152" s="6" t="s">
        <v>285</v>
      </c>
      <c r="G152" s="20" t="s">
        <v>522</v>
      </c>
      <c r="H152" s="6" t="s">
        <v>286</v>
      </c>
      <c r="I152" s="5" t="str">
        <f>""</f>
        <v/>
      </c>
      <c r="J152" s="5" t="str">
        <f>""</f>
        <v/>
      </c>
      <c r="K152" s="6" t="s">
        <v>291</v>
      </c>
      <c r="L152" s="20"/>
      <c r="M152" s="20"/>
      <c r="N152" s="5" t="s">
        <v>288</v>
      </c>
      <c r="O152" s="5" t="str">
        <f>""</f>
        <v/>
      </c>
      <c r="P152" s="5"/>
      <c r="Q152" s="6" t="s">
        <v>19</v>
      </c>
      <c r="R152" s="6"/>
      <c r="S152" s="6"/>
      <c r="T152" s="6"/>
      <c r="U152" s="11"/>
      <c r="V152" s="82"/>
      <c r="W152" s="12" t="s">
        <v>772</v>
      </c>
      <c r="X152" s="12"/>
      <c r="Y152" s="62"/>
      <c r="Z152" s="6" t="s">
        <v>263</v>
      </c>
      <c r="AA152" s="16">
        <v>14</v>
      </c>
      <c r="AB152" s="24"/>
      <c r="AC152" s="24"/>
      <c r="AF152" s="74" t="b">
        <f>IF(AND(R152=DATA!$D$40),DATA!$D$41,IF(AND(R152=DATA!$C$40),DATA!$C$41))</f>
        <v>0</v>
      </c>
      <c r="AG152" s="74" t="b">
        <f>IF(AND(S152=DATA!$D$40),DATA!$D$42,IF(AND(S152=DATA!$C$40),DATA!$C$42))</f>
        <v>0</v>
      </c>
      <c r="AH152" s="74" t="b">
        <f>IF(AND(T152=DATA!$D$40),DATA!$D$43,IF(AND(T152=DATA!$C$40),DATA!$C$43))</f>
        <v>0</v>
      </c>
      <c r="AI152" s="75" t="b">
        <f>IF(AND(U152=DATA!$D$40),DATA!$D$44,IF(AND(U152=DATA!$C$40),DATA!$C$44))</f>
        <v>0</v>
      </c>
      <c r="AJ152" s="76">
        <f ca="1">IF(AND(DATEDIF(V152,TODAY(),"D")&lt;365*3),DATA!$D$46,IF(AND(365*3&lt;=DATEDIF(V152,TODAY(),"D"), DATEDIF(V152,TODAY(),"D")&lt;365*5),DATA!$D$47,IF(AND(365*5&lt;=DATEDIF(V152,TODAY(),"D"), DATEDIF(V152,TODAY(),"D")&lt;365*10),DATA!$D$48,IF(AND(365*10&lt;DATEDIF(V152,TODAY(),"D")),DATA!$D$49))))</f>
        <v>0</v>
      </c>
      <c r="AK152" s="76">
        <f>_xlfn.IFNA(VLOOKUP(X152,DATA!$F$40:$G$85,2,0),10)</f>
        <v>10</v>
      </c>
      <c r="AL152" s="77">
        <f t="shared" ca="1" si="2"/>
        <v>10</v>
      </c>
      <c r="AM152" s="78" t="str">
        <f ca="1">IF(AND(AL152&gt;=DATA!$C$55),"A",IF(AND(DATA!$C$55&gt;AL152,AL152&gt;=DATA!$C$56),"B",IF(AND(DATA!$C$56&gt;AL152,AL152&gt;=DATA!$C$57),"C",IF(AND(AL152&lt;DATA!$C$57),"D"))))</f>
        <v>D</v>
      </c>
    </row>
    <row r="153" spans="1:39" x14ac:dyDescent="0.15">
      <c r="A153" s="20" t="s">
        <v>564</v>
      </c>
      <c r="B153" s="4" t="s">
        <v>256</v>
      </c>
      <c r="C153" s="5" t="s">
        <v>257</v>
      </c>
      <c r="D153" s="17" t="s">
        <v>258</v>
      </c>
      <c r="E153" s="5" t="s">
        <v>582</v>
      </c>
      <c r="F153" s="6" t="s">
        <v>285</v>
      </c>
      <c r="G153" s="20" t="s">
        <v>522</v>
      </c>
      <c r="H153" s="6" t="s">
        <v>301</v>
      </c>
      <c r="I153" s="5" t="str">
        <f>""</f>
        <v/>
      </c>
      <c r="J153" s="5" t="str">
        <f>""</f>
        <v/>
      </c>
      <c r="K153" s="6" t="s">
        <v>291</v>
      </c>
      <c r="L153" s="20"/>
      <c r="M153" s="20"/>
      <c r="N153" s="5" t="s">
        <v>288</v>
      </c>
      <c r="O153" s="5" t="str">
        <f>""</f>
        <v/>
      </c>
      <c r="P153" s="5"/>
      <c r="Q153" s="6" t="s">
        <v>19</v>
      </c>
      <c r="R153" s="6"/>
      <c r="S153" s="6"/>
      <c r="T153" s="6"/>
      <c r="U153" s="11"/>
      <c r="V153" s="82"/>
      <c r="W153" s="12" t="s">
        <v>772</v>
      </c>
      <c r="X153" s="12"/>
      <c r="Y153" s="62"/>
      <c r="Z153" s="6" t="s">
        <v>20</v>
      </c>
      <c r="AA153" s="16">
        <v>138</v>
      </c>
      <c r="AB153" s="24"/>
      <c r="AC153" s="24"/>
      <c r="AF153" s="74" t="b">
        <f>IF(AND(R153=DATA!$D$40),DATA!$D$41,IF(AND(R153=DATA!$C$40),DATA!$C$41))</f>
        <v>0</v>
      </c>
      <c r="AG153" s="74" t="b">
        <f>IF(AND(S153=DATA!$D$40),DATA!$D$42,IF(AND(S153=DATA!$C$40),DATA!$C$42))</f>
        <v>0</v>
      </c>
      <c r="AH153" s="74" t="b">
        <f>IF(AND(T153=DATA!$D$40),DATA!$D$43,IF(AND(T153=DATA!$C$40),DATA!$C$43))</f>
        <v>0</v>
      </c>
      <c r="AI153" s="75" t="b">
        <f>IF(AND(U153=DATA!$D$40),DATA!$D$44,IF(AND(U153=DATA!$C$40),DATA!$C$44))</f>
        <v>0</v>
      </c>
      <c r="AJ153" s="76">
        <f ca="1">IF(AND(DATEDIF(V153,TODAY(),"D")&lt;365*3),DATA!$D$46,IF(AND(365*3&lt;=DATEDIF(V153,TODAY(),"D"), DATEDIF(V153,TODAY(),"D")&lt;365*5),DATA!$D$47,IF(AND(365*5&lt;=DATEDIF(V153,TODAY(),"D"), DATEDIF(V153,TODAY(),"D")&lt;365*10),DATA!$D$48,IF(AND(365*10&lt;DATEDIF(V153,TODAY(),"D")),DATA!$D$49))))</f>
        <v>0</v>
      </c>
      <c r="AK153" s="76">
        <f>_xlfn.IFNA(VLOOKUP(X153,DATA!$F$40:$G$85,2,0),10)</f>
        <v>10</v>
      </c>
      <c r="AL153" s="77">
        <f t="shared" ca="1" si="2"/>
        <v>10</v>
      </c>
      <c r="AM153" s="78" t="str">
        <f ca="1">IF(AND(AL153&gt;=DATA!$C$55),"A",IF(AND(DATA!$C$55&gt;AL153,AL153&gt;=DATA!$C$56),"B",IF(AND(DATA!$C$56&gt;AL153,AL153&gt;=DATA!$C$57),"C",IF(AND(AL153&lt;DATA!$C$57),"D"))))</f>
        <v>D</v>
      </c>
    </row>
    <row r="154" spans="1:39" x14ac:dyDescent="0.15">
      <c r="A154" s="20" t="s">
        <v>564</v>
      </c>
      <c r="B154" s="4" t="s">
        <v>256</v>
      </c>
      <c r="C154" s="18" t="s">
        <v>268</v>
      </c>
      <c r="D154" s="18" t="s">
        <v>320</v>
      </c>
      <c r="E154" s="5">
        <v>90</v>
      </c>
      <c r="F154" s="20" t="s">
        <v>335</v>
      </c>
      <c r="G154" s="20" t="s">
        <v>522</v>
      </c>
      <c r="H154" s="20" t="s">
        <v>303</v>
      </c>
      <c r="I154" s="18" t="str">
        <f>""</f>
        <v/>
      </c>
      <c r="J154" s="18" t="str">
        <f>""</f>
        <v/>
      </c>
      <c r="K154" s="20"/>
      <c r="L154" s="20"/>
      <c r="M154" s="20" t="s">
        <v>298</v>
      </c>
      <c r="N154" s="18" t="s">
        <v>295</v>
      </c>
      <c r="O154" s="18" t="str">
        <f>""</f>
        <v/>
      </c>
      <c r="P154" s="18"/>
      <c r="Q154" s="6" t="s">
        <v>19</v>
      </c>
      <c r="R154" s="6"/>
      <c r="S154" s="6"/>
      <c r="T154" s="6"/>
      <c r="U154" s="11"/>
      <c r="V154" s="82"/>
      <c r="W154" s="12" t="s">
        <v>772</v>
      </c>
      <c r="X154" s="12"/>
      <c r="Y154" s="62"/>
      <c r="Z154" s="6" t="s">
        <v>28</v>
      </c>
      <c r="AA154" s="28">
        <v>2</v>
      </c>
      <c r="AB154" s="24"/>
      <c r="AC154" s="24"/>
      <c r="AF154" s="74" t="b">
        <f>IF(AND(R154=DATA!$D$40),DATA!$D$41,IF(AND(R154=DATA!$C$40),DATA!$C$41))</f>
        <v>0</v>
      </c>
      <c r="AG154" s="74" t="b">
        <f>IF(AND(S154=DATA!$D$40),DATA!$D$42,IF(AND(S154=DATA!$C$40),DATA!$C$42))</f>
        <v>0</v>
      </c>
      <c r="AH154" s="74" t="b">
        <f>IF(AND(T154=DATA!$D$40),DATA!$D$43,IF(AND(T154=DATA!$C$40),DATA!$C$43))</f>
        <v>0</v>
      </c>
      <c r="AI154" s="75" t="b">
        <f>IF(AND(U154=DATA!$D$40),DATA!$D$44,IF(AND(U154=DATA!$C$40),DATA!$C$44))</f>
        <v>0</v>
      </c>
      <c r="AJ154" s="76">
        <f ca="1">IF(AND(DATEDIF(V154,TODAY(),"D")&lt;365*3),DATA!$D$46,IF(AND(365*3&lt;=DATEDIF(V154,TODAY(),"D"), DATEDIF(V154,TODAY(),"D")&lt;365*5),DATA!$D$47,IF(AND(365*5&lt;=DATEDIF(V154,TODAY(),"D"), DATEDIF(V154,TODAY(),"D")&lt;365*10),DATA!$D$48,IF(AND(365*10&lt;DATEDIF(V154,TODAY(),"D")),DATA!$D$49))))</f>
        <v>0</v>
      </c>
      <c r="AK154" s="76">
        <f>_xlfn.IFNA(VLOOKUP(X154,DATA!$F$40:$G$85,2,0),10)</f>
        <v>10</v>
      </c>
      <c r="AL154" s="77">
        <f t="shared" ca="1" si="2"/>
        <v>10</v>
      </c>
      <c r="AM154" s="78" t="str">
        <f ca="1">IF(AND(AL154&gt;=DATA!$C$55),"A",IF(AND(DATA!$C$55&gt;AL154,AL154&gt;=DATA!$C$56),"B",IF(AND(DATA!$C$56&gt;AL154,AL154&gt;=DATA!$C$57),"C",IF(AND(AL154&lt;DATA!$C$57),"D"))))</f>
        <v>D</v>
      </c>
    </row>
    <row r="155" spans="1:39" x14ac:dyDescent="0.15">
      <c r="A155" s="20" t="s">
        <v>564</v>
      </c>
      <c r="B155" s="4" t="s">
        <v>264</v>
      </c>
      <c r="C155" s="5" t="s">
        <v>257</v>
      </c>
      <c r="D155" s="17" t="s">
        <v>258</v>
      </c>
      <c r="E155" s="5" t="s">
        <v>582</v>
      </c>
      <c r="F155" s="6" t="s">
        <v>336</v>
      </c>
      <c r="G155" s="20" t="s">
        <v>522</v>
      </c>
      <c r="H155" s="6" t="s">
        <v>301</v>
      </c>
      <c r="I155" s="5" t="str">
        <f>""</f>
        <v/>
      </c>
      <c r="J155" s="5" t="str">
        <f>""</f>
        <v/>
      </c>
      <c r="K155" s="6" t="s">
        <v>306</v>
      </c>
      <c r="L155" s="20"/>
      <c r="M155" s="20"/>
      <c r="N155" s="5" t="s">
        <v>288</v>
      </c>
      <c r="O155" s="5" t="str">
        <f>""</f>
        <v/>
      </c>
      <c r="P155" s="5"/>
      <c r="Q155" s="6" t="s">
        <v>19</v>
      </c>
      <c r="R155" s="6"/>
      <c r="S155" s="6"/>
      <c r="T155" s="6"/>
      <c r="U155" s="11"/>
      <c r="V155" s="82"/>
      <c r="W155" s="12" t="s">
        <v>772</v>
      </c>
      <c r="X155" s="12"/>
      <c r="Y155" s="62"/>
      <c r="Z155" s="6" t="s">
        <v>28</v>
      </c>
      <c r="AA155" s="16">
        <v>30</v>
      </c>
      <c r="AB155" s="24"/>
      <c r="AC155" s="24"/>
      <c r="AF155" s="74" t="b">
        <f>IF(AND(R155=DATA!$D$40),DATA!$D$41,IF(AND(R155=DATA!$C$40),DATA!$C$41))</f>
        <v>0</v>
      </c>
      <c r="AG155" s="74" t="b">
        <f>IF(AND(S155=DATA!$D$40),DATA!$D$42,IF(AND(S155=DATA!$C$40),DATA!$C$42))</f>
        <v>0</v>
      </c>
      <c r="AH155" s="74" t="b">
        <f>IF(AND(T155=DATA!$D$40),DATA!$D$43,IF(AND(T155=DATA!$C$40),DATA!$C$43))</f>
        <v>0</v>
      </c>
      <c r="AI155" s="75" t="b">
        <f>IF(AND(U155=DATA!$D$40),DATA!$D$44,IF(AND(U155=DATA!$C$40),DATA!$C$44))</f>
        <v>0</v>
      </c>
      <c r="AJ155" s="76">
        <f ca="1">IF(AND(DATEDIF(V155,TODAY(),"D")&lt;365*3),DATA!$D$46,IF(AND(365*3&lt;=DATEDIF(V155,TODAY(),"D"), DATEDIF(V155,TODAY(),"D")&lt;365*5),DATA!$D$47,IF(AND(365*5&lt;=DATEDIF(V155,TODAY(),"D"), DATEDIF(V155,TODAY(),"D")&lt;365*10),DATA!$D$48,IF(AND(365*10&lt;DATEDIF(V155,TODAY(),"D")),DATA!$D$49))))</f>
        <v>0</v>
      </c>
      <c r="AK155" s="76">
        <f>_xlfn.IFNA(VLOOKUP(X155,DATA!$F$40:$G$85,2,0),10)</f>
        <v>10</v>
      </c>
      <c r="AL155" s="77">
        <f t="shared" ca="1" si="2"/>
        <v>10</v>
      </c>
      <c r="AM155" s="78" t="str">
        <f ca="1">IF(AND(AL155&gt;=DATA!$C$55),"A",IF(AND(DATA!$C$55&gt;AL155,AL155&gt;=DATA!$C$56),"B",IF(AND(DATA!$C$56&gt;AL155,AL155&gt;=DATA!$C$57),"C",IF(AND(AL155&lt;DATA!$C$57),"D"))))</f>
        <v>D</v>
      </c>
    </row>
    <row r="156" spans="1:39" x14ac:dyDescent="0.15">
      <c r="A156" s="20" t="s">
        <v>564</v>
      </c>
      <c r="B156" s="4" t="s">
        <v>256</v>
      </c>
      <c r="C156" s="5" t="s">
        <v>268</v>
      </c>
      <c r="D156" s="17" t="s">
        <v>258</v>
      </c>
      <c r="E156" s="5" t="s">
        <v>582</v>
      </c>
      <c r="F156" s="6" t="s">
        <v>337</v>
      </c>
      <c r="G156" s="20" t="s">
        <v>522</v>
      </c>
      <c r="H156" s="6" t="s">
        <v>301</v>
      </c>
      <c r="I156" s="5" t="str">
        <f>""</f>
        <v/>
      </c>
      <c r="J156" s="5" t="str">
        <f>""</f>
        <v/>
      </c>
      <c r="K156" s="6" t="s">
        <v>306</v>
      </c>
      <c r="L156" s="20"/>
      <c r="M156" s="20"/>
      <c r="N156" s="5" t="s">
        <v>288</v>
      </c>
      <c r="O156" s="5" t="str">
        <f>""</f>
        <v/>
      </c>
      <c r="P156" s="5"/>
      <c r="Q156" s="6" t="s">
        <v>19</v>
      </c>
      <c r="R156" s="6"/>
      <c r="S156" s="6"/>
      <c r="T156" s="6"/>
      <c r="U156" s="11"/>
      <c r="V156" s="82"/>
      <c r="W156" s="12" t="s">
        <v>772</v>
      </c>
      <c r="X156" s="12"/>
      <c r="Y156" s="62"/>
      <c r="Z156" s="6" t="s">
        <v>20</v>
      </c>
      <c r="AA156" s="16">
        <v>9</v>
      </c>
      <c r="AB156" s="24"/>
      <c r="AC156" s="24"/>
      <c r="AF156" s="74" t="b">
        <f>IF(AND(R156=DATA!$D$40),DATA!$D$41,IF(AND(R156=DATA!$C$40),DATA!$C$41))</f>
        <v>0</v>
      </c>
      <c r="AG156" s="74" t="b">
        <f>IF(AND(S156=DATA!$D$40),DATA!$D$42,IF(AND(S156=DATA!$C$40),DATA!$C$42))</f>
        <v>0</v>
      </c>
      <c r="AH156" s="74" t="b">
        <f>IF(AND(T156=DATA!$D$40),DATA!$D$43,IF(AND(T156=DATA!$C$40),DATA!$C$43))</f>
        <v>0</v>
      </c>
      <c r="AI156" s="75" t="b">
        <f>IF(AND(U156=DATA!$D$40),DATA!$D$44,IF(AND(U156=DATA!$C$40),DATA!$C$44))</f>
        <v>0</v>
      </c>
      <c r="AJ156" s="76">
        <f ca="1">IF(AND(DATEDIF(V156,TODAY(),"D")&lt;365*3),DATA!$D$46,IF(AND(365*3&lt;=DATEDIF(V156,TODAY(),"D"), DATEDIF(V156,TODAY(),"D")&lt;365*5),DATA!$D$47,IF(AND(365*5&lt;=DATEDIF(V156,TODAY(),"D"), DATEDIF(V156,TODAY(),"D")&lt;365*10),DATA!$D$48,IF(AND(365*10&lt;DATEDIF(V156,TODAY(),"D")),DATA!$D$49))))</f>
        <v>0</v>
      </c>
      <c r="AK156" s="76">
        <f>_xlfn.IFNA(VLOOKUP(X156,DATA!$F$40:$G$85,2,0),10)</f>
        <v>10</v>
      </c>
      <c r="AL156" s="77">
        <f t="shared" ca="1" si="2"/>
        <v>10</v>
      </c>
      <c r="AM156" s="78" t="str">
        <f ca="1">IF(AND(AL156&gt;=DATA!$C$55),"A",IF(AND(DATA!$C$55&gt;AL156,AL156&gt;=DATA!$C$56),"B",IF(AND(DATA!$C$56&gt;AL156,AL156&gt;=DATA!$C$57),"C",IF(AND(AL156&lt;DATA!$C$57),"D"))))</f>
        <v>D</v>
      </c>
    </row>
    <row r="157" spans="1:39" x14ac:dyDescent="0.15">
      <c r="A157" s="20" t="s">
        <v>564</v>
      </c>
      <c r="B157" s="4" t="s">
        <v>264</v>
      </c>
      <c r="C157" s="5" t="s">
        <v>268</v>
      </c>
      <c r="D157" s="17" t="s">
        <v>267</v>
      </c>
      <c r="E157" s="5" t="s">
        <v>582</v>
      </c>
      <c r="F157" s="6" t="s">
        <v>337</v>
      </c>
      <c r="G157" s="20" t="s">
        <v>522</v>
      </c>
      <c r="H157" s="6" t="s">
        <v>294</v>
      </c>
      <c r="I157" s="5" t="str">
        <f>""</f>
        <v/>
      </c>
      <c r="J157" s="5" t="str">
        <f>""</f>
        <v/>
      </c>
      <c r="K157" s="6" t="s">
        <v>287</v>
      </c>
      <c r="L157" s="20"/>
      <c r="M157" s="20"/>
      <c r="N157" s="5" t="s">
        <v>288</v>
      </c>
      <c r="O157" s="5" t="str">
        <f>""</f>
        <v/>
      </c>
      <c r="P157" s="5"/>
      <c r="Q157" s="6" t="s">
        <v>19</v>
      </c>
      <c r="R157" s="6"/>
      <c r="S157" s="6"/>
      <c r="T157" s="6"/>
      <c r="U157" s="11"/>
      <c r="V157" s="82"/>
      <c r="W157" s="12" t="s">
        <v>772</v>
      </c>
      <c r="X157" s="12"/>
      <c r="Y157" s="62"/>
      <c r="Z157" s="6" t="s">
        <v>28</v>
      </c>
      <c r="AA157" s="16">
        <v>34</v>
      </c>
      <c r="AB157" s="24"/>
      <c r="AC157" s="24"/>
      <c r="AF157" s="74" t="b">
        <f>IF(AND(R157=DATA!$D$40),DATA!$D$41,IF(AND(R157=DATA!$C$40),DATA!$C$41))</f>
        <v>0</v>
      </c>
      <c r="AG157" s="74" t="b">
        <f>IF(AND(S157=DATA!$D$40),DATA!$D$42,IF(AND(S157=DATA!$C$40),DATA!$C$42))</f>
        <v>0</v>
      </c>
      <c r="AH157" s="74" t="b">
        <f>IF(AND(T157=DATA!$D$40),DATA!$D$43,IF(AND(T157=DATA!$C$40),DATA!$C$43))</f>
        <v>0</v>
      </c>
      <c r="AI157" s="75" t="b">
        <f>IF(AND(U157=DATA!$D$40),DATA!$D$44,IF(AND(U157=DATA!$C$40),DATA!$C$44))</f>
        <v>0</v>
      </c>
      <c r="AJ157" s="76">
        <f ca="1">IF(AND(DATEDIF(V157,TODAY(),"D")&lt;365*3),DATA!$D$46,IF(AND(365*3&lt;=DATEDIF(V157,TODAY(),"D"), DATEDIF(V157,TODAY(),"D")&lt;365*5),DATA!$D$47,IF(AND(365*5&lt;=DATEDIF(V157,TODAY(),"D"), DATEDIF(V157,TODAY(),"D")&lt;365*10),DATA!$D$48,IF(AND(365*10&lt;DATEDIF(V157,TODAY(),"D")),DATA!$D$49))))</f>
        <v>0</v>
      </c>
      <c r="AK157" s="76">
        <f>_xlfn.IFNA(VLOOKUP(X157,DATA!$F$40:$G$85,2,0),10)</f>
        <v>10</v>
      </c>
      <c r="AL157" s="77">
        <f t="shared" ca="1" si="2"/>
        <v>10</v>
      </c>
      <c r="AM157" s="78" t="str">
        <f ca="1">IF(AND(AL157&gt;=DATA!$C$55),"A",IF(AND(DATA!$C$55&gt;AL157,AL157&gt;=DATA!$C$56),"B",IF(AND(DATA!$C$56&gt;AL157,AL157&gt;=DATA!$C$57),"C",IF(AND(AL157&lt;DATA!$C$57),"D"))))</f>
        <v>D</v>
      </c>
    </row>
    <row r="158" spans="1:39" x14ac:dyDescent="0.15">
      <c r="A158" s="20" t="s">
        <v>564</v>
      </c>
      <c r="B158" s="4" t="s">
        <v>256</v>
      </c>
      <c r="C158" s="5" t="s">
        <v>257</v>
      </c>
      <c r="D158" s="17" t="s">
        <v>332</v>
      </c>
      <c r="E158" s="5" t="s">
        <v>582</v>
      </c>
      <c r="F158" s="6" t="s">
        <v>337</v>
      </c>
      <c r="G158" s="20" t="s">
        <v>522</v>
      </c>
      <c r="H158" s="6" t="s">
        <v>303</v>
      </c>
      <c r="I158" s="5" t="str">
        <f>""</f>
        <v/>
      </c>
      <c r="J158" s="5" t="str">
        <f>""</f>
        <v/>
      </c>
      <c r="K158" s="6" t="s">
        <v>287</v>
      </c>
      <c r="L158" s="20"/>
      <c r="M158" s="20"/>
      <c r="N158" s="5" t="s">
        <v>288</v>
      </c>
      <c r="O158" s="5" t="str">
        <f>""</f>
        <v/>
      </c>
      <c r="P158" s="5"/>
      <c r="Q158" s="6" t="s">
        <v>19</v>
      </c>
      <c r="R158" s="6"/>
      <c r="S158" s="6"/>
      <c r="T158" s="6"/>
      <c r="U158" s="11"/>
      <c r="V158" s="82"/>
      <c r="W158" s="12" t="s">
        <v>772</v>
      </c>
      <c r="X158" s="12"/>
      <c r="Y158" s="62"/>
      <c r="Z158" s="6" t="s">
        <v>28</v>
      </c>
      <c r="AA158" s="16">
        <v>42</v>
      </c>
      <c r="AB158" s="24"/>
      <c r="AC158" s="24"/>
      <c r="AF158" s="74" t="b">
        <f>IF(AND(R158=DATA!$D$40),DATA!$D$41,IF(AND(R158=DATA!$C$40),DATA!$C$41))</f>
        <v>0</v>
      </c>
      <c r="AG158" s="74" t="b">
        <f>IF(AND(S158=DATA!$D$40),DATA!$D$42,IF(AND(S158=DATA!$C$40),DATA!$C$42))</f>
        <v>0</v>
      </c>
      <c r="AH158" s="74" t="b">
        <f>IF(AND(T158=DATA!$D$40),DATA!$D$43,IF(AND(T158=DATA!$C$40),DATA!$C$43))</f>
        <v>0</v>
      </c>
      <c r="AI158" s="75" t="b">
        <f>IF(AND(U158=DATA!$D$40),DATA!$D$44,IF(AND(U158=DATA!$C$40),DATA!$C$44))</f>
        <v>0</v>
      </c>
      <c r="AJ158" s="76">
        <f ca="1">IF(AND(DATEDIF(V158,TODAY(),"D")&lt;365*3),DATA!$D$46,IF(AND(365*3&lt;=DATEDIF(V158,TODAY(),"D"), DATEDIF(V158,TODAY(),"D")&lt;365*5),DATA!$D$47,IF(AND(365*5&lt;=DATEDIF(V158,TODAY(),"D"), DATEDIF(V158,TODAY(),"D")&lt;365*10),DATA!$D$48,IF(AND(365*10&lt;DATEDIF(V158,TODAY(),"D")),DATA!$D$49))))</f>
        <v>0</v>
      </c>
      <c r="AK158" s="76">
        <f>_xlfn.IFNA(VLOOKUP(X158,DATA!$F$40:$G$85,2,0),10)</f>
        <v>10</v>
      </c>
      <c r="AL158" s="77">
        <f t="shared" ca="1" si="2"/>
        <v>10</v>
      </c>
      <c r="AM158" s="78" t="str">
        <f ca="1">IF(AND(AL158&gt;=DATA!$C$55),"A",IF(AND(DATA!$C$55&gt;AL158,AL158&gt;=DATA!$C$56),"B",IF(AND(DATA!$C$56&gt;AL158,AL158&gt;=DATA!$C$57),"C",IF(AND(AL158&lt;DATA!$C$57),"D"))))</f>
        <v>D</v>
      </c>
    </row>
    <row r="159" spans="1:39" x14ac:dyDescent="0.15">
      <c r="A159" s="20" t="s">
        <v>564</v>
      </c>
      <c r="B159" s="4" t="s">
        <v>264</v>
      </c>
      <c r="C159" s="5" t="s">
        <v>257</v>
      </c>
      <c r="D159" s="17" t="s">
        <v>258</v>
      </c>
      <c r="E159" s="5" t="s">
        <v>582</v>
      </c>
      <c r="F159" s="6" t="s">
        <v>338</v>
      </c>
      <c r="G159" s="20" t="s">
        <v>522</v>
      </c>
      <c r="H159" s="6" t="s">
        <v>301</v>
      </c>
      <c r="I159" s="5" t="str">
        <f>""</f>
        <v/>
      </c>
      <c r="J159" s="5" t="str">
        <f>""</f>
        <v/>
      </c>
      <c r="K159" s="6" t="s">
        <v>287</v>
      </c>
      <c r="L159" s="20"/>
      <c r="M159" s="20"/>
      <c r="N159" s="5" t="s">
        <v>288</v>
      </c>
      <c r="O159" s="5" t="str">
        <f>""</f>
        <v/>
      </c>
      <c r="P159" s="5"/>
      <c r="Q159" s="6" t="s">
        <v>19</v>
      </c>
      <c r="R159" s="6"/>
      <c r="S159" s="6"/>
      <c r="T159" s="6"/>
      <c r="U159" s="11"/>
      <c r="V159" s="82"/>
      <c r="W159" s="12" t="s">
        <v>772</v>
      </c>
      <c r="X159" s="12"/>
      <c r="Y159" s="62"/>
      <c r="Z159" s="6" t="s">
        <v>20</v>
      </c>
      <c r="AA159" s="16">
        <v>31</v>
      </c>
      <c r="AB159" s="24"/>
      <c r="AC159" s="24"/>
      <c r="AF159" s="74" t="b">
        <f>IF(AND(R159=DATA!$D$40),DATA!$D$41,IF(AND(R159=DATA!$C$40),DATA!$C$41))</f>
        <v>0</v>
      </c>
      <c r="AG159" s="74" t="b">
        <f>IF(AND(S159=DATA!$D$40),DATA!$D$42,IF(AND(S159=DATA!$C$40),DATA!$C$42))</f>
        <v>0</v>
      </c>
      <c r="AH159" s="74" t="b">
        <f>IF(AND(T159=DATA!$D$40),DATA!$D$43,IF(AND(T159=DATA!$C$40),DATA!$C$43))</f>
        <v>0</v>
      </c>
      <c r="AI159" s="75" t="b">
        <f>IF(AND(U159=DATA!$D$40),DATA!$D$44,IF(AND(U159=DATA!$C$40),DATA!$C$44))</f>
        <v>0</v>
      </c>
      <c r="AJ159" s="76">
        <f ca="1">IF(AND(DATEDIF(V159,TODAY(),"D")&lt;365*3),DATA!$D$46,IF(AND(365*3&lt;=DATEDIF(V159,TODAY(),"D"), DATEDIF(V159,TODAY(),"D")&lt;365*5),DATA!$D$47,IF(AND(365*5&lt;=DATEDIF(V159,TODAY(),"D"), DATEDIF(V159,TODAY(),"D")&lt;365*10),DATA!$D$48,IF(AND(365*10&lt;DATEDIF(V159,TODAY(),"D")),DATA!$D$49))))</f>
        <v>0</v>
      </c>
      <c r="AK159" s="76">
        <f>_xlfn.IFNA(VLOOKUP(X159,DATA!$F$40:$G$85,2,0),10)</f>
        <v>10</v>
      </c>
      <c r="AL159" s="77">
        <f t="shared" ca="1" si="2"/>
        <v>10</v>
      </c>
      <c r="AM159" s="78" t="str">
        <f ca="1">IF(AND(AL159&gt;=DATA!$C$55),"A",IF(AND(DATA!$C$55&gt;AL159,AL159&gt;=DATA!$C$56),"B",IF(AND(DATA!$C$56&gt;AL159,AL159&gt;=DATA!$C$57),"C",IF(AND(AL159&lt;DATA!$C$57),"D"))))</f>
        <v>D</v>
      </c>
    </row>
    <row r="160" spans="1:39" x14ac:dyDescent="0.15">
      <c r="A160" s="20" t="s">
        <v>564</v>
      </c>
      <c r="B160" s="4" t="s">
        <v>264</v>
      </c>
      <c r="C160" s="5" t="s">
        <v>257</v>
      </c>
      <c r="D160" s="17" t="s">
        <v>258</v>
      </c>
      <c r="E160" s="5" t="s">
        <v>582</v>
      </c>
      <c r="F160" s="6" t="s">
        <v>338</v>
      </c>
      <c r="G160" s="20" t="s">
        <v>522</v>
      </c>
      <c r="H160" s="6" t="s">
        <v>303</v>
      </c>
      <c r="I160" s="5" t="str">
        <f>""</f>
        <v/>
      </c>
      <c r="J160" s="5" t="str">
        <f>""</f>
        <v/>
      </c>
      <c r="K160" s="6" t="s">
        <v>291</v>
      </c>
      <c r="L160" s="20"/>
      <c r="M160" s="20"/>
      <c r="N160" s="5" t="s">
        <v>288</v>
      </c>
      <c r="O160" s="5" t="str">
        <f>""</f>
        <v/>
      </c>
      <c r="P160" s="5"/>
      <c r="Q160" s="6" t="s">
        <v>19</v>
      </c>
      <c r="R160" s="6"/>
      <c r="S160" s="6"/>
      <c r="T160" s="6"/>
      <c r="U160" s="11"/>
      <c r="V160" s="82"/>
      <c r="W160" s="12" t="s">
        <v>772</v>
      </c>
      <c r="X160" s="12"/>
      <c r="Y160" s="62"/>
      <c r="Z160" s="6" t="s">
        <v>28</v>
      </c>
      <c r="AA160" s="16">
        <v>4</v>
      </c>
      <c r="AB160" s="24"/>
      <c r="AC160" s="24"/>
      <c r="AF160" s="74" t="b">
        <f>IF(AND(R160=DATA!$D$40),DATA!$D$41,IF(AND(R160=DATA!$C$40),DATA!$C$41))</f>
        <v>0</v>
      </c>
      <c r="AG160" s="74" t="b">
        <f>IF(AND(S160=DATA!$D$40),DATA!$D$42,IF(AND(S160=DATA!$C$40),DATA!$C$42))</f>
        <v>0</v>
      </c>
      <c r="AH160" s="74" t="b">
        <f>IF(AND(T160=DATA!$D$40),DATA!$D$43,IF(AND(T160=DATA!$C$40),DATA!$C$43))</f>
        <v>0</v>
      </c>
      <c r="AI160" s="75" t="b">
        <f>IF(AND(U160=DATA!$D$40),DATA!$D$44,IF(AND(U160=DATA!$C$40),DATA!$C$44))</f>
        <v>0</v>
      </c>
      <c r="AJ160" s="76">
        <f ca="1">IF(AND(DATEDIF(V160,TODAY(),"D")&lt;365*3),DATA!$D$46,IF(AND(365*3&lt;=DATEDIF(V160,TODAY(),"D"), DATEDIF(V160,TODAY(),"D")&lt;365*5),DATA!$D$47,IF(AND(365*5&lt;=DATEDIF(V160,TODAY(),"D"), DATEDIF(V160,TODAY(),"D")&lt;365*10),DATA!$D$48,IF(AND(365*10&lt;DATEDIF(V160,TODAY(),"D")),DATA!$D$49))))</f>
        <v>0</v>
      </c>
      <c r="AK160" s="76">
        <f>_xlfn.IFNA(VLOOKUP(X160,DATA!$F$40:$G$85,2,0),10)</f>
        <v>10</v>
      </c>
      <c r="AL160" s="77">
        <f t="shared" ca="1" si="2"/>
        <v>10</v>
      </c>
      <c r="AM160" s="78" t="str">
        <f ca="1">IF(AND(AL160&gt;=DATA!$C$55),"A",IF(AND(DATA!$C$55&gt;AL160,AL160&gt;=DATA!$C$56),"B",IF(AND(DATA!$C$56&gt;AL160,AL160&gt;=DATA!$C$57),"C",IF(AND(AL160&lt;DATA!$C$57),"D"))))</f>
        <v>D</v>
      </c>
    </row>
    <row r="161" spans="1:39" x14ac:dyDescent="0.15">
      <c r="A161" s="20" t="s">
        <v>564</v>
      </c>
      <c r="B161" s="4" t="s">
        <v>256</v>
      </c>
      <c r="C161" s="18" t="s">
        <v>339</v>
      </c>
      <c r="D161" s="18" t="s">
        <v>320</v>
      </c>
      <c r="E161" s="18"/>
      <c r="F161" s="20" t="s">
        <v>293</v>
      </c>
      <c r="G161" s="20" t="s">
        <v>522</v>
      </c>
      <c r="H161" s="20" t="s">
        <v>301</v>
      </c>
      <c r="I161" s="18" t="s">
        <v>303</v>
      </c>
      <c r="J161" s="18" t="str">
        <f>""</f>
        <v/>
      </c>
      <c r="K161" s="20" t="s">
        <v>291</v>
      </c>
      <c r="L161" s="20"/>
      <c r="M161" s="20"/>
      <c r="N161" s="18" t="s">
        <v>295</v>
      </c>
      <c r="O161" s="18" t="str">
        <f>""</f>
        <v/>
      </c>
      <c r="P161" s="18"/>
      <c r="Q161" s="6" t="s">
        <v>19</v>
      </c>
      <c r="R161" s="6"/>
      <c r="S161" s="6"/>
      <c r="T161" s="6"/>
      <c r="U161" s="11"/>
      <c r="V161" s="82"/>
      <c r="W161" s="12" t="s">
        <v>772</v>
      </c>
      <c r="X161" s="12"/>
      <c r="Y161" s="62"/>
      <c r="Z161" s="6" t="s">
        <v>28</v>
      </c>
      <c r="AA161" s="28">
        <v>8</v>
      </c>
      <c r="AB161" s="24"/>
      <c r="AC161" s="24"/>
      <c r="AF161" s="74" t="b">
        <f>IF(AND(R161=DATA!$D$40),DATA!$D$41,IF(AND(R161=DATA!$C$40),DATA!$C$41))</f>
        <v>0</v>
      </c>
      <c r="AG161" s="74" t="b">
        <f>IF(AND(S161=DATA!$D$40),DATA!$D$42,IF(AND(S161=DATA!$C$40),DATA!$C$42))</f>
        <v>0</v>
      </c>
      <c r="AH161" s="74" t="b">
        <f>IF(AND(T161=DATA!$D$40),DATA!$D$43,IF(AND(T161=DATA!$C$40),DATA!$C$43))</f>
        <v>0</v>
      </c>
      <c r="AI161" s="75" t="b">
        <f>IF(AND(U161=DATA!$D$40),DATA!$D$44,IF(AND(U161=DATA!$C$40),DATA!$C$44))</f>
        <v>0</v>
      </c>
      <c r="AJ161" s="76">
        <f ca="1">IF(AND(DATEDIF(V161,TODAY(),"D")&lt;365*3),DATA!$D$46,IF(AND(365*3&lt;=DATEDIF(V161,TODAY(),"D"), DATEDIF(V161,TODAY(),"D")&lt;365*5),DATA!$D$47,IF(AND(365*5&lt;=DATEDIF(V161,TODAY(),"D"), DATEDIF(V161,TODAY(),"D")&lt;365*10),DATA!$D$48,IF(AND(365*10&lt;DATEDIF(V161,TODAY(),"D")),DATA!$D$49))))</f>
        <v>0</v>
      </c>
      <c r="AK161" s="76">
        <f>_xlfn.IFNA(VLOOKUP(X161,DATA!$F$40:$G$85,2,0),10)</f>
        <v>10</v>
      </c>
      <c r="AL161" s="77">
        <f t="shared" ca="1" si="2"/>
        <v>10</v>
      </c>
      <c r="AM161" s="78" t="str">
        <f ca="1">IF(AND(AL161&gt;=DATA!$C$55),"A",IF(AND(DATA!$C$55&gt;AL161,AL161&gt;=DATA!$C$56),"B",IF(AND(DATA!$C$56&gt;AL161,AL161&gt;=DATA!$C$57),"C",IF(AND(AL161&lt;DATA!$C$57),"D"))))</f>
        <v>D</v>
      </c>
    </row>
    <row r="162" spans="1:39" x14ac:dyDescent="0.15">
      <c r="A162" s="20" t="s">
        <v>565</v>
      </c>
      <c r="B162" s="4" t="s">
        <v>326</v>
      </c>
      <c r="C162" s="5" t="s">
        <v>340</v>
      </c>
      <c r="D162" s="17" t="s">
        <v>267</v>
      </c>
      <c r="E162" s="5" t="s">
        <v>341</v>
      </c>
      <c r="F162" s="6" t="s">
        <v>311</v>
      </c>
      <c r="G162" s="20" t="s">
        <v>522</v>
      </c>
      <c r="H162" s="6" t="s">
        <v>294</v>
      </c>
      <c r="I162" s="5" t="s">
        <v>303</v>
      </c>
      <c r="J162" s="5" t="str">
        <f>""</f>
        <v/>
      </c>
      <c r="K162" s="6" t="s">
        <v>287</v>
      </c>
      <c r="L162" s="20"/>
      <c r="M162" s="20"/>
      <c r="N162" s="5" t="s">
        <v>288</v>
      </c>
      <c r="O162" s="5" t="str">
        <f>""</f>
        <v/>
      </c>
      <c r="P162" s="5"/>
      <c r="Q162" s="6" t="s">
        <v>27</v>
      </c>
      <c r="R162" s="6"/>
      <c r="S162" s="6"/>
      <c r="T162" s="6"/>
      <c r="U162" s="11"/>
      <c r="V162" s="82"/>
      <c r="W162" s="12" t="s">
        <v>772</v>
      </c>
      <c r="X162" s="12"/>
      <c r="Y162" s="62"/>
      <c r="Z162" s="6" t="s">
        <v>20</v>
      </c>
      <c r="AA162" s="16">
        <v>2</v>
      </c>
      <c r="AB162" s="24"/>
      <c r="AC162" s="24"/>
      <c r="AF162" s="74" t="b">
        <f>IF(AND(R162=DATA!$D$40),DATA!$D$41,IF(AND(R162=DATA!$C$40),DATA!$C$41))</f>
        <v>0</v>
      </c>
      <c r="AG162" s="74" t="b">
        <f>IF(AND(S162=DATA!$D$40),DATA!$D$42,IF(AND(S162=DATA!$C$40),DATA!$C$42))</f>
        <v>0</v>
      </c>
      <c r="AH162" s="74" t="b">
        <f>IF(AND(T162=DATA!$D$40),DATA!$D$43,IF(AND(T162=DATA!$C$40),DATA!$C$43))</f>
        <v>0</v>
      </c>
      <c r="AI162" s="75" t="b">
        <f>IF(AND(U162=DATA!$D$40),DATA!$D$44,IF(AND(U162=DATA!$C$40),DATA!$C$44))</f>
        <v>0</v>
      </c>
      <c r="AJ162" s="76">
        <f ca="1">IF(AND(DATEDIF(V162,TODAY(),"D")&lt;365*3),DATA!$D$46,IF(AND(365*3&lt;=DATEDIF(V162,TODAY(),"D"), DATEDIF(V162,TODAY(),"D")&lt;365*5),DATA!$D$47,IF(AND(365*5&lt;=DATEDIF(V162,TODAY(),"D"), DATEDIF(V162,TODAY(),"D")&lt;365*10),DATA!$D$48,IF(AND(365*10&lt;DATEDIF(V162,TODAY(),"D")),DATA!$D$49))))</f>
        <v>0</v>
      </c>
      <c r="AK162" s="76">
        <f>_xlfn.IFNA(VLOOKUP(X162,DATA!$F$40:$G$85,2,0),10)</f>
        <v>10</v>
      </c>
      <c r="AL162" s="77">
        <f t="shared" ca="1" si="2"/>
        <v>10</v>
      </c>
      <c r="AM162" s="78" t="str">
        <f ca="1">IF(AND(AL162&gt;=DATA!$C$55),"A",IF(AND(DATA!$C$55&gt;AL162,AL162&gt;=DATA!$C$56),"B",IF(AND(DATA!$C$56&gt;AL162,AL162&gt;=DATA!$C$57),"C",IF(AND(AL162&lt;DATA!$C$57),"D"))))</f>
        <v>D</v>
      </c>
    </row>
    <row r="163" spans="1:39" x14ac:dyDescent="0.15">
      <c r="A163" s="20" t="s">
        <v>564</v>
      </c>
      <c r="B163" s="4" t="s">
        <v>256</v>
      </c>
      <c r="C163" s="5" t="s">
        <v>340</v>
      </c>
      <c r="D163" s="17" t="s">
        <v>267</v>
      </c>
      <c r="E163" s="5" t="s">
        <v>341</v>
      </c>
      <c r="F163" s="6" t="s">
        <v>311</v>
      </c>
      <c r="G163" s="20" t="s">
        <v>522</v>
      </c>
      <c r="H163" s="6" t="s">
        <v>286</v>
      </c>
      <c r="I163" s="5" t="s">
        <v>290</v>
      </c>
      <c r="J163" s="5" t="str">
        <f>""</f>
        <v/>
      </c>
      <c r="K163" s="6" t="s">
        <v>287</v>
      </c>
      <c r="L163" s="20"/>
      <c r="M163" s="20"/>
      <c r="N163" s="5" t="s">
        <v>288</v>
      </c>
      <c r="O163" s="5" t="str">
        <f>""</f>
        <v/>
      </c>
      <c r="P163" s="5"/>
      <c r="Q163" s="6" t="s">
        <v>19</v>
      </c>
      <c r="R163" s="6"/>
      <c r="S163" s="6"/>
      <c r="T163" s="6"/>
      <c r="U163" s="11"/>
      <c r="V163" s="82"/>
      <c r="W163" s="12" t="s">
        <v>772</v>
      </c>
      <c r="X163" s="12"/>
      <c r="Y163" s="62"/>
      <c r="Z163" s="6" t="s">
        <v>28</v>
      </c>
      <c r="AA163" s="16">
        <v>1</v>
      </c>
      <c r="AB163" s="24"/>
      <c r="AC163" s="24"/>
      <c r="AF163" s="74" t="b">
        <f>IF(AND(R163=DATA!$D$40),DATA!$D$41,IF(AND(R163=DATA!$C$40),DATA!$C$41))</f>
        <v>0</v>
      </c>
      <c r="AG163" s="74" t="b">
        <f>IF(AND(S163=DATA!$D$40),DATA!$D$42,IF(AND(S163=DATA!$C$40),DATA!$C$42))</f>
        <v>0</v>
      </c>
      <c r="AH163" s="74" t="b">
        <f>IF(AND(T163=DATA!$D$40),DATA!$D$43,IF(AND(T163=DATA!$C$40),DATA!$C$43))</f>
        <v>0</v>
      </c>
      <c r="AI163" s="75" t="b">
        <f>IF(AND(U163=DATA!$D$40),DATA!$D$44,IF(AND(U163=DATA!$C$40),DATA!$C$44))</f>
        <v>0</v>
      </c>
      <c r="AJ163" s="76">
        <f ca="1">IF(AND(DATEDIF(V163,TODAY(),"D")&lt;365*3),DATA!$D$46,IF(AND(365*3&lt;=DATEDIF(V163,TODAY(),"D"), DATEDIF(V163,TODAY(),"D")&lt;365*5),DATA!$D$47,IF(AND(365*5&lt;=DATEDIF(V163,TODAY(),"D"), DATEDIF(V163,TODAY(),"D")&lt;365*10),DATA!$D$48,IF(AND(365*10&lt;DATEDIF(V163,TODAY(),"D")),DATA!$D$49))))</f>
        <v>0</v>
      </c>
      <c r="AK163" s="76">
        <f>_xlfn.IFNA(VLOOKUP(X163,DATA!$F$40:$G$85,2,0),10)</f>
        <v>10</v>
      </c>
      <c r="AL163" s="77">
        <f t="shared" ca="1" si="2"/>
        <v>10</v>
      </c>
      <c r="AM163" s="78" t="str">
        <f ca="1">IF(AND(AL163&gt;=DATA!$C$55),"A",IF(AND(DATA!$C$55&gt;AL163,AL163&gt;=DATA!$C$56),"B",IF(AND(DATA!$C$56&gt;AL163,AL163&gt;=DATA!$C$57),"C",IF(AND(AL163&lt;DATA!$C$57),"D"))))</f>
        <v>D</v>
      </c>
    </row>
    <row r="164" spans="1:39" x14ac:dyDescent="0.15">
      <c r="A164" s="20" t="s">
        <v>564</v>
      </c>
      <c r="B164" s="4" t="s">
        <v>256</v>
      </c>
      <c r="C164" s="5" t="s">
        <v>342</v>
      </c>
      <c r="D164" s="17" t="s">
        <v>258</v>
      </c>
      <c r="E164" s="5" t="s">
        <v>279</v>
      </c>
      <c r="F164" s="6" t="s">
        <v>311</v>
      </c>
      <c r="G164" s="20" t="s">
        <v>522</v>
      </c>
      <c r="H164" s="6" t="s">
        <v>331</v>
      </c>
      <c r="I164" s="5" t="s">
        <v>308</v>
      </c>
      <c r="J164" s="5" t="str">
        <f>""</f>
        <v/>
      </c>
      <c r="K164" s="6" t="s">
        <v>287</v>
      </c>
      <c r="L164" s="20"/>
      <c r="M164" s="20"/>
      <c r="N164" s="5" t="s">
        <v>288</v>
      </c>
      <c r="O164" s="5" t="str">
        <f>""</f>
        <v/>
      </c>
      <c r="P164" s="5"/>
      <c r="Q164" s="6" t="s">
        <v>19</v>
      </c>
      <c r="R164" s="6"/>
      <c r="S164" s="6"/>
      <c r="T164" s="6"/>
      <c r="U164" s="11"/>
      <c r="V164" s="82"/>
      <c r="W164" s="12" t="s">
        <v>772</v>
      </c>
      <c r="X164" s="12"/>
      <c r="Y164" s="62"/>
      <c r="Z164" s="6" t="s">
        <v>20</v>
      </c>
      <c r="AA164" s="16">
        <v>2</v>
      </c>
      <c r="AB164" s="24"/>
      <c r="AC164" s="24"/>
      <c r="AF164" s="74" t="b">
        <f>IF(AND(R164=DATA!$D$40),DATA!$D$41,IF(AND(R164=DATA!$C$40),DATA!$C$41))</f>
        <v>0</v>
      </c>
      <c r="AG164" s="74" t="b">
        <f>IF(AND(S164=DATA!$D$40),DATA!$D$42,IF(AND(S164=DATA!$C$40),DATA!$C$42))</f>
        <v>0</v>
      </c>
      <c r="AH164" s="74" t="b">
        <f>IF(AND(T164=DATA!$D$40),DATA!$D$43,IF(AND(T164=DATA!$C$40),DATA!$C$43))</f>
        <v>0</v>
      </c>
      <c r="AI164" s="75" t="b">
        <f>IF(AND(U164=DATA!$D$40),DATA!$D$44,IF(AND(U164=DATA!$C$40),DATA!$C$44))</f>
        <v>0</v>
      </c>
      <c r="AJ164" s="76">
        <f ca="1">IF(AND(DATEDIF(V164,TODAY(),"D")&lt;365*3),DATA!$D$46,IF(AND(365*3&lt;=DATEDIF(V164,TODAY(),"D"), DATEDIF(V164,TODAY(),"D")&lt;365*5),DATA!$D$47,IF(AND(365*5&lt;=DATEDIF(V164,TODAY(),"D"), DATEDIF(V164,TODAY(),"D")&lt;365*10),DATA!$D$48,IF(AND(365*10&lt;DATEDIF(V164,TODAY(),"D")),DATA!$D$49))))</f>
        <v>0</v>
      </c>
      <c r="AK164" s="76">
        <f>_xlfn.IFNA(VLOOKUP(X164,DATA!$F$40:$G$85,2,0),10)</f>
        <v>10</v>
      </c>
      <c r="AL164" s="77">
        <f t="shared" ca="1" si="2"/>
        <v>10</v>
      </c>
      <c r="AM164" s="78" t="str">
        <f ca="1">IF(AND(AL164&gt;=DATA!$C$55),"A",IF(AND(DATA!$C$55&gt;AL164,AL164&gt;=DATA!$C$56),"B",IF(AND(DATA!$C$56&gt;AL164,AL164&gt;=DATA!$C$57),"C",IF(AND(AL164&lt;DATA!$C$57),"D"))))</f>
        <v>D</v>
      </c>
    </row>
    <row r="165" spans="1:39" x14ac:dyDescent="0.15">
      <c r="A165" s="20" t="s">
        <v>565</v>
      </c>
      <c r="B165" s="4" t="s">
        <v>264</v>
      </c>
      <c r="C165" s="5" t="s">
        <v>340</v>
      </c>
      <c r="D165" s="17" t="s">
        <v>258</v>
      </c>
      <c r="E165" s="5" t="s">
        <v>279</v>
      </c>
      <c r="F165" s="6" t="s">
        <v>311</v>
      </c>
      <c r="G165" s="20" t="s">
        <v>522</v>
      </c>
      <c r="H165" s="6" t="s">
        <v>290</v>
      </c>
      <c r="I165" s="5" t="s">
        <v>290</v>
      </c>
      <c r="J165" s="5" t="s">
        <v>294</v>
      </c>
      <c r="K165" s="6" t="s">
        <v>291</v>
      </c>
      <c r="L165" s="20"/>
      <c r="M165" s="20"/>
      <c r="N165" s="5" t="s">
        <v>288</v>
      </c>
      <c r="O165" s="5" t="str">
        <f>""</f>
        <v/>
      </c>
      <c r="P165" s="5"/>
      <c r="Q165" s="6" t="s">
        <v>19</v>
      </c>
      <c r="R165" s="6"/>
      <c r="S165" s="6"/>
      <c r="T165" s="6"/>
      <c r="U165" s="11"/>
      <c r="V165" s="82"/>
      <c r="W165" s="12" t="s">
        <v>772</v>
      </c>
      <c r="X165" s="12"/>
      <c r="Y165" s="62"/>
      <c r="Z165" s="6" t="s">
        <v>20</v>
      </c>
      <c r="AA165" s="16">
        <v>4</v>
      </c>
      <c r="AB165" s="24"/>
      <c r="AC165" s="24"/>
      <c r="AF165" s="74" t="b">
        <f>IF(AND(R165=DATA!$D$40),DATA!$D$41,IF(AND(R165=DATA!$C$40),DATA!$C$41))</f>
        <v>0</v>
      </c>
      <c r="AG165" s="74" t="b">
        <f>IF(AND(S165=DATA!$D$40),DATA!$D$42,IF(AND(S165=DATA!$C$40),DATA!$C$42))</f>
        <v>0</v>
      </c>
      <c r="AH165" s="74" t="b">
        <f>IF(AND(T165=DATA!$D$40),DATA!$D$43,IF(AND(T165=DATA!$C$40),DATA!$C$43))</f>
        <v>0</v>
      </c>
      <c r="AI165" s="75" t="b">
        <f>IF(AND(U165=DATA!$D$40),DATA!$D$44,IF(AND(U165=DATA!$C$40),DATA!$C$44))</f>
        <v>0</v>
      </c>
      <c r="AJ165" s="76">
        <f ca="1">IF(AND(DATEDIF(V165,TODAY(),"D")&lt;365*3),DATA!$D$46,IF(AND(365*3&lt;=DATEDIF(V165,TODAY(),"D"), DATEDIF(V165,TODAY(),"D")&lt;365*5),DATA!$D$47,IF(AND(365*5&lt;=DATEDIF(V165,TODAY(),"D"), DATEDIF(V165,TODAY(),"D")&lt;365*10),DATA!$D$48,IF(AND(365*10&lt;DATEDIF(V165,TODAY(),"D")),DATA!$D$49))))</f>
        <v>0</v>
      </c>
      <c r="AK165" s="76">
        <f>_xlfn.IFNA(VLOOKUP(X165,DATA!$F$40:$G$85,2,0),10)</f>
        <v>10</v>
      </c>
      <c r="AL165" s="77">
        <f t="shared" ca="1" si="2"/>
        <v>10</v>
      </c>
      <c r="AM165" s="78" t="str">
        <f ca="1">IF(AND(AL165&gt;=DATA!$C$55),"A",IF(AND(DATA!$C$55&gt;AL165,AL165&gt;=DATA!$C$56),"B",IF(AND(DATA!$C$56&gt;AL165,AL165&gt;=DATA!$C$57),"C",IF(AND(AL165&lt;DATA!$C$57),"D"))))</f>
        <v>D</v>
      </c>
    </row>
    <row r="166" spans="1:39" x14ac:dyDescent="0.15">
      <c r="A166" s="20" t="s">
        <v>564</v>
      </c>
      <c r="B166" s="4" t="s">
        <v>256</v>
      </c>
      <c r="C166" s="5" t="s">
        <v>278</v>
      </c>
      <c r="D166" s="17" t="s">
        <v>267</v>
      </c>
      <c r="E166" s="5" t="s">
        <v>341</v>
      </c>
      <c r="F166" s="6" t="s">
        <v>311</v>
      </c>
      <c r="G166" s="20" t="s">
        <v>522</v>
      </c>
      <c r="H166" s="6" t="s">
        <v>286</v>
      </c>
      <c r="I166" s="5" t="s">
        <v>290</v>
      </c>
      <c r="J166" s="5" t="str">
        <f>""</f>
        <v/>
      </c>
      <c r="K166" s="6" t="s">
        <v>291</v>
      </c>
      <c r="L166" s="20"/>
      <c r="M166" s="20"/>
      <c r="N166" s="5" t="s">
        <v>288</v>
      </c>
      <c r="O166" s="5" t="str">
        <f>""</f>
        <v/>
      </c>
      <c r="P166" s="5"/>
      <c r="Q166" s="6" t="s">
        <v>27</v>
      </c>
      <c r="R166" s="6"/>
      <c r="S166" s="6"/>
      <c r="T166" s="6"/>
      <c r="U166" s="11"/>
      <c r="V166" s="82"/>
      <c r="W166" s="12" t="s">
        <v>772</v>
      </c>
      <c r="X166" s="12"/>
      <c r="Y166" s="62"/>
      <c r="Z166" s="6" t="s">
        <v>28</v>
      </c>
      <c r="AA166" s="16">
        <v>4</v>
      </c>
      <c r="AB166" s="24"/>
      <c r="AC166" s="24"/>
      <c r="AF166" s="74" t="b">
        <f>IF(AND(R166=DATA!$D$40),DATA!$D$41,IF(AND(R166=DATA!$C$40),DATA!$C$41))</f>
        <v>0</v>
      </c>
      <c r="AG166" s="74" t="b">
        <f>IF(AND(S166=DATA!$D$40),DATA!$D$42,IF(AND(S166=DATA!$C$40),DATA!$C$42))</f>
        <v>0</v>
      </c>
      <c r="AH166" s="74" t="b">
        <f>IF(AND(T166=DATA!$D$40),DATA!$D$43,IF(AND(T166=DATA!$C$40),DATA!$C$43))</f>
        <v>0</v>
      </c>
      <c r="AI166" s="75" t="b">
        <f>IF(AND(U166=DATA!$D$40),DATA!$D$44,IF(AND(U166=DATA!$C$40),DATA!$C$44))</f>
        <v>0</v>
      </c>
      <c r="AJ166" s="76">
        <f ca="1">IF(AND(DATEDIF(V166,TODAY(),"D")&lt;365*3),DATA!$D$46,IF(AND(365*3&lt;=DATEDIF(V166,TODAY(),"D"), DATEDIF(V166,TODAY(),"D")&lt;365*5),DATA!$D$47,IF(AND(365*5&lt;=DATEDIF(V166,TODAY(),"D"), DATEDIF(V166,TODAY(),"D")&lt;365*10),DATA!$D$48,IF(AND(365*10&lt;DATEDIF(V166,TODAY(),"D")),DATA!$D$49))))</f>
        <v>0</v>
      </c>
      <c r="AK166" s="76">
        <f>_xlfn.IFNA(VLOOKUP(X166,DATA!$F$40:$G$85,2,0),10)</f>
        <v>10</v>
      </c>
      <c r="AL166" s="77">
        <f t="shared" ca="1" si="2"/>
        <v>10</v>
      </c>
      <c r="AM166" s="78" t="str">
        <f ca="1">IF(AND(AL166&gt;=DATA!$C$55),"A",IF(AND(DATA!$C$55&gt;AL166,AL166&gt;=DATA!$C$56),"B",IF(AND(DATA!$C$56&gt;AL166,AL166&gt;=DATA!$C$57),"C",IF(AND(AL166&lt;DATA!$C$57),"D"))))</f>
        <v>D</v>
      </c>
    </row>
    <row r="167" spans="1:39" x14ac:dyDescent="0.15">
      <c r="A167" s="20" t="s">
        <v>564</v>
      </c>
      <c r="B167" s="4" t="s">
        <v>256</v>
      </c>
      <c r="C167" s="18" t="s">
        <v>274</v>
      </c>
      <c r="D167" s="18" t="s">
        <v>320</v>
      </c>
      <c r="E167" s="18" t="s">
        <v>343</v>
      </c>
      <c r="F167" s="20" t="s">
        <v>323</v>
      </c>
      <c r="G167" s="20" t="s">
        <v>522</v>
      </c>
      <c r="H167" s="20" t="s">
        <v>301</v>
      </c>
      <c r="I167" s="18" t="str">
        <f>""</f>
        <v/>
      </c>
      <c r="J167" s="18" t="str">
        <f>""</f>
        <v/>
      </c>
      <c r="K167" s="20"/>
      <c r="L167" s="20"/>
      <c r="M167" s="20" t="s">
        <v>298</v>
      </c>
      <c r="N167" s="18" t="s">
        <v>295</v>
      </c>
      <c r="O167" s="18" t="str">
        <f>""</f>
        <v/>
      </c>
      <c r="P167" s="18"/>
      <c r="Q167" s="6" t="s">
        <v>19</v>
      </c>
      <c r="R167" s="6"/>
      <c r="S167" s="6"/>
      <c r="T167" s="6"/>
      <c r="U167" s="11"/>
      <c r="V167" s="82"/>
      <c r="W167" s="12" t="s">
        <v>772</v>
      </c>
      <c r="X167" s="12"/>
      <c r="Y167" s="62"/>
      <c r="Z167" s="6" t="s">
        <v>28</v>
      </c>
      <c r="AA167" s="28">
        <v>16</v>
      </c>
      <c r="AB167" s="24"/>
      <c r="AC167" s="24"/>
      <c r="AF167" s="74" t="b">
        <f>IF(AND(R167=DATA!$D$40),DATA!$D$41,IF(AND(R167=DATA!$C$40),DATA!$C$41))</f>
        <v>0</v>
      </c>
      <c r="AG167" s="74" t="b">
        <f>IF(AND(S167=DATA!$D$40),DATA!$D$42,IF(AND(S167=DATA!$C$40),DATA!$C$42))</f>
        <v>0</v>
      </c>
      <c r="AH167" s="74" t="b">
        <f>IF(AND(T167=DATA!$D$40),DATA!$D$43,IF(AND(T167=DATA!$C$40),DATA!$C$43))</f>
        <v>0</v>
      </c>
      <c r="AI167" s="75" t="b">
        <f>IF(AND(U167=DATA!$D$40),DATA!$D$44,IF(AND(U167=DATA!$C$40),DATA!$C$44))</f>
        <v>0</v>
      </c>
      <c r="AJ167" s="76">
        <f ca="1">IF(AND(DATEDIF(V167,TODAY(),"D")&lt;365*3),DATA!$D$46,IF(AND(365*3&lt;=DATEDIF(V167,TODAY(),"D"), DATEDIF(V167,TODAY(),"D")&lt;365*5),DATA!$D$47,IF(AND(365*5&lt;=DATEDIF(V167,TODAY(),"D"), DATEDIF(V167,TODAY(),"D")&lt;365*10),DATA!$D$48,IF(AND(365*10&lt;DATEDIF(V167,TODAY(),"D")),DATA!$D$49))))</f>
        <v>0</v>
      </c>
      <c r="AK167" s="76">
        <f>_xlfn.IFNA(VLOOKUP(X167,DATA!$F$40:$G$85,2,0),10)</f>
        <v>10</v>
      </c>
      <c r="AL167" s="77">
        <f t="shared" ca="1" si="2"/>
        <v>10</v>
      </c>
      <c r="AM167" s="78" t="str">
        <f ca="1">IF(AND(AL167&gt;=DATA!$C$55),"A",IF(AND(DATA!$C$55&gt;AL167,AL167&gt;=DATA!$C$56),"B",IF(AND(DATA!$C$56&gt;AL167,AL167&gt;=DATA!$C$57),"C",IF(AND(AL167&lt;DATA!$C$57),"D"))))</f>
        <v>D</v>
      </c>
    </row>
    <row r="168" spans="1:39" x14ac:dyDescent="0.15">
      <c r="A168" s="20" t="s">
        <v>564</v>
      </c>
      <c r="B168" s="4" t="s">
        <v>256</v>
      </c>
      <c r="C168" s="5" t="s">
        <v>340</v>
      </c>
      <c r="D168" s="17" t="s">
        <v>258</v>
      </c>
      <c r="E168" s="5" t="s">
        <v>280</v>
      </c>
      <c r="F168" s="6" t="s">
        <v>285</v>
      </c>
      <c r="G168" s="20" t="s">
        <v>522</v>
      </c>
      <c r="H168" s="6" t="s">
        <v>307</v>
      </c>
      <c r="I168" s="5" t="s">
        <v>290</v>
      </c>
      <c r="J168" s="5" t="str">
        <f>""</f>
        <v/>
      </c>
      <c r="K168" s="6" t="s">
        <v>291</v>
      </c>
      <c r="L168" s="20"/>
      <c r="M168" s="20"/>
      <c r="N168" s="5" t="s">
        <v>288</v>
      </c>
      <c r="O168" s="5" t="str">
        <f>""</f>
        <v/>
      </c>
      <c r="P168" s="5"/>
      <c r="Q168" s="6" t="s">
        <v>19</v>
      </c>
      <c r="R168" s="6"/>
      <c r="S168" s="6"/>
      <c r="T168" s="6"/>
      <c r="U168" s="11"/>
      <c r="V168" s="82"/>
      <c r="W168" s="12" t="s">
        <v>772</v>
      </c>
      <c r="X168" s="12"/>
      <c r="Y168" s="62"/>
      <c r="Z168" s="6" t="s">
        <v>28</v>
      </c>
      <c r="AA168" s="16">
        <v>4</v>
      </c>
      <c r="AB168" s="24"/>
      <c r="AC168" s="24"/>
      <c r="AF168" s="74" t="b">
        <f>IF(AND(R168=DATA!$D$40),DATA!$D$41,IF(AND(R168=DATA!$C$40),DATA!$C$41))</f>
        <v>0</v>
      </c>
      <c r="AG168" s="74" t="b">
        <f>IF(AND(S168=DATA!$D$40),DATA!$D$42,IF(AND(S168=DATA!$C$40),DATA!$C$42))</f>
        <v>0</v>
      </c>
      <c r="AH168" s="74" t="b">
        <f>IF(AND(T168=DATA!$D$40),DATA!$D$43,IF(AND(T168=DATA!$C$40),DATA!$C$43))</f>
        <v>0</v>
      </c>
      <c r="AI168" s="75" t="b">
        <f>IF(AND(U168=DATA!$D$40),DATA!$D$44,IF(AND(U168=DATA!$C$40),DATA!$C$44))</f>
        <v>0</v>
      </c>
      <c r="AJ168" s="76">
        <f ca="1">IF(AND(DATEDIF(V168,TODAY(),"D")&lt;365*3),DATA!$D$46,IF(AND(365*3&lt;=DATEDIF(V168,TODAY(),"D"), DATEDIF(V168,TODAY(),"D")&lt;365*5),DATA!$D$47,IF(AND(365*5&lt;=DATEDIF(V168,TODAY(),"D"), DATEDIF(V168,TODAY(),"D")&lt;365*10),DATA!$D$48,IF(AND(365*10&lt;DATEDIF(V168,TODAY(),"D")),DATA!$D$49))))</f>
        <v>0</v>
      </c>
      <c r="AK168" s="76">
        <f>_xlfn.IFNA(VLOOKUP(X168,DATA!$F$40:$G$85,2,0),10)</f>
        <v>10</v>
      </c>
      <c r="AL168" s="77">
        <f t="shared" ca="1" si="2"/>
        <v>10</v>
      </c>
      <c r="AM168" s="78" t="str">
        <f ca="1">IF(AND(AL168&gt;=DATA!$C$55),"A",IF(AND(DATA!$C$55&gt;AL168,AL168&gt;=DATA!$C$56),"B",IF(AND(DATA!$C$56&gt;AL168,AL168&gt;=DATA!$C$57),"C",IF(AND(AL168&lt;DATA!$C$57),"D"))))</f>
        <v>D</v>
      </c>
    </row>
    <row r="169" spans="1:39" x14ac:dyDescent="0.15">
      <c r="A169" s="20" t="s">
        <v>564</v>
      </c>
      <c r="B169" s="4" t="s">
        <v>264</v>
      </c>
      <c r="C169" s="5" t="s">
        <v>257</v>
      </c>
      <c r="D169" s="17" t="s">
        <v>258</v>
      </c>
      <c r="E169" s="5" t="s">
        <v>582</v>
      </c>
      <c r="F169" s="6" t="s">
        <v>285</v>
      </c>
      <c r="G169" s="20" t="s">
        <v>522</v>
      </c>
      <c r="H169" s="6" t="s">
        <v>290</v>
      </c>
      <c r="I169" s="5" t="str">
        <f>""</f>
        <v/>
      </c>
      <c r="J169" s="5" t="str">
        <f>""</f>
        <v/>
      </c>
      <c r="K169" s="33" t="s">
        <v>287</v>
      </c>
      <c r="L169" s="34"/>
      <c r="M169" s="34"/>
      <c r="N169" s="35" t="s">
        <v>288</v>
      </c>
      <c r="O169" s="35" t="str">
        <f>""</f>
        <v/>
      </c>
      <c r="P169" s="35"/>
      <c r="Q169" s="33" t="s">
        <v>27</v>
      </c>
      <c r="R169" s="6"/>
      <c r="S169" s="6"/>
      <c r="T169" s="6"/>
      <c r="U169" s="11"/>
      <c r="V169" s="82"/>
      <c r="W169" s="12" t="s">
        <v>772</v>
      </c>
      <c r="X169" s="12"/>
      <c r="Y169" s="62"/>
      <c r="Z169" s="33" t="s">
        <v>20</v>
      </c>
      <c r="AA169" s="36">
        <v>1</v>
      </c>
      <c r="AB169" s="24"/>
      <c r="AC169" s="24"/>
      <c r="AF169" s="74" t="b">
        <f>IF(AND(R169=DATA!$D$40),DATA!$D$41,IF(AND(R169=DATA!$C$40),DATA!$C$41))</f>
        <v>0</v>
      </c>
      <c r="AG169" s="74" t="b">
        <f>IF(AND(S169=DATA!$D$40),DATA!$D$42,IF(AND(S169=DATA!$C$40),DATA!$C$42))</f>
        <v>0</v>
      </c>
      <c r="AH169" s="74" t="b">
        <f>IF(AND(T169=DATA!$D$40),DATA!$D$43,IF(AND(T169=DATA!$C$40),DATA!$C$43))</f>
        <v>0</v>
      </c>
      <c r="AI169" s="75" t="b">
        <f>IF(AND(U169=DATA!$D$40),DATA!$D$44,IF(AND(U169=DATA!$C$40),DATA!$C$44))</f>
        <v>0</v>
      </c>
      <c r="AJ169" s="76">
        <f ca="1">IF(AND(DATEDIF(V169,TODAY(),"D")&lt;365*3),DATA!$D$46,IF(AND(365*3&lt;=DATEDIF(V169,TODAY(),"D"), DATEDIF(V169,TODAY(),"D")&lt;365*5),DATA!$D$47,IF(AND(365*5&lt;=DATEDIF(V169,TODAY(),"D"), DATEDIF(V169,TODAY(),"D")&lt;365*10),DATA!$D$48,IF(AND(365*10&lt;DATEDIF(V169,TODAY(),"D")),DATA!$D$49))))</f>
        <v>0</v>
      </c>
      <c r="AK169" s="76">
        <f>_xlfn.IFNA(VLOOKUP(X169,DATA!$F$40:$G$85,2,0),10)</f>
        <v>10</v>
      </c>
      <c r="AL169" s="77">
        <f t="shared" ca="1" si="2"/>
        <v>10</v>
      </c>
      <c r="AM169" s="78" t="str">
        <f ca="1">IF(AND(AL169&gt;=DATA!$C$55),"A",IF(AND(DATA!$C$55&gt;AL169,AL169&gt;=DATA!$C$56),"B",IF(AND(DATA!$C$56&gt;AL169,AL169&gt;=DATA!$C$57),"C",IF(AND(AL169&lt;DATA!$C$57),"D"))))</f>
        <v>D</v>
      </c>
    </row>
    <row r="170" spans="1:39" x14ac:dyDescent="0.15">
      <c r="A170" s="20" t="s">
        <v>564</v>
      </c>
      <c r="B170" s="4" t="s">
        <v>264</v>
      </c>
      <c r="C170" s="18" t="s">
        <v>344</v>
      </c>
      <c r="D170" s="18" t="s">
        <v>320</v>
      </c>
      <c r="E170" s="18"/>
      <c r="F170" s="20" t="s">
        <v>345</v>
      </c>
      <c r="G170" s="20" t="s">
        <v>522</v>
      </c>
      <c r="H170" s="20" t="s">
        <v>297</v>
      </c>
      <c r="I170" s="18" t="str">
        <f>""</f>
        <v/>
      </c>
      <c r="J170" s="18" t="str">
        <f>""</f>
        <v/>
      </c>
      <c r="K170" s="20" t="s">
        <v>287</v>
      </c>
      <c r="L170" s="20"/>
      <c r="M170" s="20"/>
      <c r="N170" s="18" t="s">
        <v>299</v>
      </c>
      <c r="O170" s="18" t="str">
        <f>""</f>
        <v/>
      </c>
      <c r="P170" s="18"/>
      <c r="Q170" s="6" t="s">
        <v>325</v>
      </c>
      <c r="R170" s="6"/>
      <c r="S170" s="6"/>
      <c r="T170" s="6"/>
      <c r="U170" s="11"/>
      <c r="V170" s="82"/>
      <c r="W170" s="12" t="s">
        <v>772</v>
      </c>
      <c r="X170" s="12"/>
      <c r="Y170" s="62"/>
      <c r="Z170" s="6" t="s">
        <v>28</v>
      </c>
      <c r="AA170" s="28">
        <v>16</v>
      </c>
      <c r="AB170" s="24"/>
      <c r="AC170" s="24"/>
      <c r="AF170" s="74" t="b">
        <f>IF(AND(R170=DATA!$D$40),DATA!$D$41,IF(AND(R170=DATA!$C$40),DATA!$C$41))</f>
        <v>0</v>
      </c>
      <c r="AG170" s="74" t="b">
        <f>IF(AND(S170=DATA!$D$40),DATA!$D$42,IF(AND(S170=DATA!$C$40),DATA!$C$42))</f>
        <v>0</v>
      </c>
      <c r="AH170" s="74" t="b">
        <f>IF(AND(T170=DATA!$D$40),DATA!$D$43,IF(AND(T170=DATA!$C$40),DATA!$C$43))</f>
        <v>0</v>
      </c>
      <c r="AI170" s="75" t="b">
        <f>IF(AND(U170=DATA!$D$40),DATA!$D$44,IF(AND(U170=DATA!$C$40),DATA!$C$44))</f>
        <v>0</v>
      </c>
      <c r="AJ170" s="76">
        <f ca="1">IF(AND(DATEDIF(V170,TODAY(),"D")&lt;365*3),DATA!$D$46,IF(AND(365*3&lt;=DATEDIF(V170,TODAY(),"D"), DATEDIF(V170,TODAY(),"D")&lt;365*5),DATA!$D$47,IF(AND(365*5&lt;=DATEDIF(V170,TODAY(),"D"), DATEDIF(V170,TODAY(),"D")&lt;365*10),DATA!$D$48,IF(AND(365*10&lt;DATEDIF(V170,TODAY(),"D")),DATA!$D$49))))</f>
        <v>0</v>
      </c>
      <c r="AK170" s="76">
        <f>_xlfn.IFNA(VLOOKUP(X170,DATA!$F$40:$G$85,2,0),10)</f>
        <v>10</v>
      </c>
      <c r="AL170" s="77">
        <f t="shared" ca="1" si="2"/>
        <v>10</v>
      </c>
      <c r="AM170" s="78" t="str">
        <f ca="1">IF(AND(AL170&gt;=DATA!$C$55),"A",IF(AND(DATA!$C$55&gt;AL170,AL170&gt;=DATA!$C$56),"B",IF(AND(DATA!$C$56&gt;AL170,AL170&gt;=DATA!$C$57),"C",IF(AND(AL170&lt;DATA!$C$57),"D"))))</f>
        <v>D</v>
      </c>
    </row>
    <row r="171" spans="1:39" x14ac:dyDescent="0.15">
      <c r="A171" s="20" t="s">
        <v>565</v>
      </c>
      <c r="B171" s="4" t="s">
        <v>264</v>
      </c>
      <c r="C171" s="18" t="s">
        <v>346</v>
      </c>
      <c r="D171" s="18" t="s">
        <v>320</v>
      </c>
      <c r="E171" s="18" t="s">
        <v>347</v>
      </c>
      <c r="F171" s="20" t="s">
        <v>293</v>
      </c>
      <c r="G171" s="20" t="s">
        <v>522</v>
      </c>
      <c r="H171" s="20" t="s">
        <v>303</v>
      </c>
      <c r="I171" s="18" t="str">
        <f>""</f>
        <v/>
      </c>
      <c r="J171" s="18" t="str">
        <f>""</f>
        <v/>
      </c>
      <c r="K171" s="20"/>
      <c r="L171" s="20"/>
      <c r="M171" s="20" t="s">
        <v>298</v>
      </c>
      <c r="N171" s="18" t="s">
        <v>299</v>
      </c>
      <c r="O171" s="18" t="str">
        <f>""</f>
        <v/>
      </c>
      <c r="P171" s="18"/>
      <c r="Q171" s="6" t="s">
        <v>19</v>
      </c>
      <c r="R171" s="6"/>
      <c r="S171" s="6"/>
      <c r="T171" s="6"/>
      <c r="U171" s="11"/>
      <c r="V171" s="82"/>
      <c r="W171" s="12" t="s">
        <v>772</v>
      </c>
      <c r="X171" s="12"/>
      <c r="Y171" s="62"/>
      <c r="Z171" s="6" t="s">
        <v>28</v>
      </c>
      <c r="AA171" s="28">
        <v>7</v>
      </c>
      <c r="AB171" s="24"/>
      <c r="AC171" s="24"/>
      <c r="AF171" s="74" t="b">
        <f>IF(AND(R171=DATA!$D$40),DATA!$D$41,IF(AND(R171=DATA!$C$40),DATA!$C$41))</f>
        <v>0</v>
      </c>
      <c r="AG171" s="74" t="b">
        <f>IF(AND(S171=DATA!$D$40),DATA!$D$42,IF(AND(S171=DATA!$C$40),DATA!$C$42))</f>
        <v>0</v>
      </c>
      <c r="AH171" s="74" t="b">
        <f>IF(AND(T171=DATA!$D$40),DATA!$D$43,IF(AND(T171=DATA!$C$40),DATA!$C$43))</f>
        <v>0</v>
      </c>
      <c r="AI171" s="75" t="b">
        <f>IF(AND(U171=DATA!$D$40),DATA!$D$44,IF(AND(U171=DATA!$C$40),DATA!$C$44))</f>
        <v>0</v>
      </c>
      <c r="AJ171" s="76">
        <f ca="1">IF(AND(DATEDIF(V171,TODAY(),"D")&lt;365*3),DATA!$D$46,IF(AND(365*3&lt;=DATEDIF(V171,TODAY(),"D"), DATEDIF(V171,TODAY(),"D")&lt;365*5),DATA!$D$47,IF(AND(365*5&lt;=DATEDIF(V171,TODAY(),"D"), DATEDIF(V171,TODAY(),"D")&lt;365*10),DATA!$D$48,IF(AND(365*10&lt;DATEDIF(V171,TODAY(),"D")),DATA!$D$49))))</f>
        <v>0</v>
      </c>
      <c r="AK171" s="76">
        <f>_xlfn.IFNA(VLOOKUP(X171,DATA!$F$40:$G$85,2,0),10)</f>
        <v>10</v>
      </c>
      <c r="AL171" s="77">
        <f t="shared" ca="1" si="2"/>
        <v>10</v>
      </c>
      <c r="AM171" s="78" t="str">
        <f ca="1">IF(AND(AL171&gt;=DATA!$C$55),"A",IF(AND(DATA!$C$55&gt;AL171,AL171&gt;=DATA!$C$56),"B",IF(AND(DATA!$C$56&gt;AL171,AL171&gt;=DATA!$C$57),"C",IF(AND(AL171&lt;DATA!$C$57),"D"))))</f>
        <v>D</v>
      </c>
    </row>
    <row r="172" spans="1:39" x14ac:dyDescent="0.15">
      <c r="A172" s="20" t="s">
        <v>564</v>
      </c>
      <c r="B172" s="4" t="s">
        <v>264</v>
      </c>
      <c r="C172" s="18" t="s">
        <v>348</v>
      </c>
      <c r="D172" s="18" t="s">
        <v>320</v>
      </c>
      <c r="E172" s="18" t="s">
        <v>349</v>
      </c>
      <c r="F172" s="20" t="s">
        <v>293</v>
      </c>
      <c r="G172" s="20" t="s">
        <v>522</v>
      </c>
      <c r="H172" s="20" t="s">
        <v>303</v>
      </c>
      <c r="I172" s="18" t="str">
        <f>""</f>
        <v/>
      </c>
      <c r="J172" s="18" t="str">
        <f>""</f>
        <v/>
      </c>
      <c r="K172" s="20"/>
      <c r="L172" s="20"/>
      <c r="M172" s="20" t="s">
        <v>298</v>
      </c>
      <c r="N172" s="18" t="s">
        <v>295</v>
      </c>
      <c r="O172" s="18" t="str">
        <f>""</f>
        <v/>
      </c>
      <c r="P172" s="18"/>
      <c r="Q172" s="6" t="s">
        <v>19</v>
      </c>
      <c r="R172" s="6"/>
      <c r="S172" s="6"/>
      <c r="T172" s="6"/>
      <c r="U172" s="11"/>
      <c r="V172" s="82"/>
      <c r="W172" s="12" t="s">
        <v>772</v>
      </c>
      <c r="X172" s="12"/>
      <c r="Y172" s="62"/>
      <c r="Z172" s="6" t="s">
        <v>28</v>
      </c>
      <c r="AA172" s="28">
        <v>5</v>
      </c>
      <c r="AB172" s="24"/>
      <c r="AC172" s="24"/>
      <c r="AF172" s="74" t="b">
        <f>IF(AND(R172=DATA!$D$40),DATA!$D$41,IF(AND(R172=DATA!$C$40),DATA!$C$41))</f>
        <v>0</v>
      </c>
      <c r="AG172" s="74" t="b">
        <f>IF(AND(S172=DATA!$D$40),DATA!$D$42,IF(AND(S172=DATA!$C$40),DATA!$C$42))</f>
        <v>0</v>
      </c>
      <c r="AH172" s="74" t="b">
        <f>IF(AND(T172=DATA!$D$40),DATA!$D$43,IF(AND(T172=DATA!$C$40),DATA!$C$43))</f>
        <v>0</v>
      </c>
      <c r="AI172" s="75" t="b">
        <f>IF(AND(U172=DATA!$D$40),DATA!$D$44,IF(AND(U172=DATA!$C$40),DATA!$C$44))</f>
        <v>0</v>
      </c>
      <c r="AJ172" s="76">
        <f ca="1">IF(AND(DATEDIF(V172,TODAY(),"D")&lt;365*3),DATA!$D$46,IF(AND(365*3&lt;=DATEDIF(V172,TODAY(),"D"), DATEDIF(V172,TODAY(),"D")&lt;365*5),DATA!$D$47,IF(AND(365*5&lt;=DATEDIF(V172,TODAY(),"D"), DATEDIF(V172,TODAY(),"D")&lt;365*10),DATA!$D$48,IF(AND(365*10&lt;DATEDIF(V172,TODAY(),"D")),DATA!$D$49))))</f>
        <v>0</v>
      </c>
      <c r="AK172" s="76">
        <f>_xlfn.IFNA(VLOOKUP(X172,DATA!$F$40:$G$85,2,0),10)</f>
        <v>10</v>
      </c>
      <c r="AL172" s="77">
        <f t="shared" ca="1" si="2"/>
        <v>10</v>
      </c>
      <c r="AM172" s="78" t="str">
        <f ca="1">IF(AND(AL172&gt;=DATA!$C$55),"A",IF(AND(DATA!$C$55&gt;AL172,AL172&gt;=DATA!$C$56),"B",IF(AND(DATA!$C$56&gt;AL172,AL172&gt;=DATA!$C$57),"C",IF(AND(AL172&lt;DATA!$C$57),"D"))))</f>
        <v>D</v>
      </c>
    </row>
    <row r="173" spans="1:39" x14ac:dyDescent="0.15">
      <c r="A173" s="20" t="s">
        <v>564</v>
      </c>
      <c r="B173" s="4" t="s">
        <v>256</v>
      </c>
      <c r="C173" s="18" t="s">
        <v>346</v>
      </c>
      <c r="D173" s="18" t="s">
        <v>320</v>
      </c>
      <c r="E173" s="18" t="s">
        <v>347</v>
      </c>
      <c r="F173" s="20" t="s">
        <v>300</v>
      </c>
      <c r="G173" s="20" t="s">
        <v>522</v>
      </c>
      <c r="H173" s="20" t="s">
        <v>303</v>
      </c>
      <c r="I173" s="18" t="str">
        <f>""</f>
        <v/>
      </c>
      <c r="J173" s="18" t="str">
        <f>""</f>
        <v/>
      </c>
      <c r="K173" s="20"/>
      <c r="L173" s="20"/>
      <c r="M173" s="20" t="s">
        <v>298</v>
      </c>
      <c r="N173" s="18" t="s">
        <v>299</v>
      </c>
      <c r="O173" s="18" t="str">
        <f>""</f>
        <v/>
      </c>
      <c r="P173" s="18"/>
      <c r="Q173" s="6" t="s">
        <v>19</v>
      </c>
      <c r="R173" s="6"/>
      <c r="S173" s="6"/>
      <c r="T173" s="6"/>
      <c r="U173" s="11"/>
      <c r="V173" s="82"/>
      <c r="W173" s="12" t="s">
        <v>772</v>
      </c>
      <c r="X173" s="12"/>
      <c r="Y173" s="62"/>
      <c r="Z173" s="6" t="s">
        <v>20</v>
      </c>
      <c r="AA173" s="28">
        <v>46</v>
      </c>
      <c r="AB173" s="24"/>
      <c r="AC173" s="24"/>
      <c r="AF173" s="74" t="b">
        <f>IF(AND(R173=DATA!$D$40),DATA!$D$41,IF(AND(R173=DATA!$C$40),DATA!$C$41))</f>
        <v>0</v>
      </c>
      <c r="AG173" s="74" t="b">
        <f>IF(AND(S173=DATA!$D$40),DATA!$D$42,IF(AND(S173=DATA!$C$40),DATA!$C$42))</f>
        <v>0</v>
      </c>
      <c r="AH173" s="74" t="b">
        <f>IF(AND(T173=DATA!$D$40),DATA!$D$43,IF(AND(T173=DATA!$C$40),DATA!$C$43))</f>
        <v>0</v>
      </c>
      <c r="AI173" s="75" t="b">
        <f>IF(AND(U173=DATA!$D$40),DATA!$D$44,IF(AND(U173=DATA!$C$40),DATA!$C$44))</f>
        <v>0</v>
      </c>
      <c r="AJ173" s="76">
        <f ca="1">IF(AND(DATEDIF(V173,TODAY(),"D")&lt;365*3),DATA!$D$46,IF(AND(365*3&lt;=DATEDIF(V173,TODAY(),"D"), DATEDIF(V173,TODAY(),"D")&lt;365*5),DATA!$D$47,IF(AND(365*5&lt;=DATEDIF(V173,TODAY(),"D"), DATEDIF(V173,TODAY(),"D")&lt;365*10),DATA!$D$48,IF(AND(365*10&lt;DATEDIF(V173,TODAY(),"D")),DATA!$D$49))))</f>
        <v>0</v>
      </c>
      <c r="AK173" s="76">
        <f>_xlfn.IFNA(VLOOKUP(X173,DATA!$F$40:$G$85,2,0),10)</f>
        <v>10</v>
      </c>
      <c r="AL173" s="77">
        <f t="shared" ca="1" si="2"/>
        <v>10</v>
      </c>
      <c r="AM173" s="78" t="str">
        <f ca="1">IF(AND(AL173&gt;=DATA!$C$55),"A",IF(AND(DATA!$C$55&gt;AL173,AL173&gt;=DATA!$C$56),"B",IF(AND(DATA!$C$56&gt;AL173,AL173&gt;=DATA!$C$57),"C",IF(AND(AL173&lt;DATA!$C$57),"D"))))</f>
        <v>D</v>
      </c>
    </row>
    <row r="174" spans="1:39" x14ac:dyDescent="0.15">
      <c r="A174" s="20" t="s">
        <v>564</v>
      </c>
      <c r="B174" s="4" t="s">
        <v>256</v>
      </c>
      <c r="C174" s="18" t="s">
        <v>348</v>
      </c>
      <c r="D174" s="18" t="s">
        <v>320</v>
      </c>
      <c r="E174" s="18" t="s">
        <v>347</v>
      </c>
      <c r="F174" s="20" t="s">
        <v>300</v>
      </c>
      <c r="G174" s="20" t="s">
        <v>522</v>
      </c>
      <c r="H174" s="20" t="s">
        <v>303</v>
      </c>
      <c r="I174" s="18" t="str">
        <f>""</f>
        <v/>
      </c>
      <c r="J174" s="18" t="str">
        <f>""</f>
        <v/>
      </c>
      <c r="K174" s="20"/>
      <c r="L174" s="20"/>
      <c r="M174" s="20" t="s">
        <v>315</v>
      </c>
      <c r="N174" s="18" t="s">
        <v>350</v>
      </c>
      <c r="O174" s="18" t="str">
        <f>""</f>
        <v/>
      </c>
      <c r="P174" s="18"/>
      <c r="Q174" s="6" t="s">
        <v>19</v>
      </c>
      <c r="R174" s="6"/>
      <c r="S174" s="6"/>
      <c r="T174" s="6"/>
      <c r="U174" s="11"/>
      <c r="V174" s="82"/>
      <c r="W174" s="12" t="s">
        <v>772</v>
      </c>
      <c r="X174" s="12"/>
      <c r="Y174" s="62"/>
      <c r="Z174" s="6" t="s">
        <v>20</v>
      </c>
      <c r="AA174" s="28">
        <v>7</v>
      </c>
      <c r="AB174" s="24"/>
      <c r="AC174" s="24"/>
      <c r="AF174" s="74" t="b">
        <f>IF(AND(R174=DATA!$D$40),DATA!$D$41,IF(AND(R174=DATA!$C$40),DATA!$C$41))</f>
        <v>0</v>
      </c>
      <c r="AG174" s="74" t="b">
        <f>IF(AND(S174=DATA!$D$40),DATA!$D$42,IF(AND(S174=DATA!$C$40),DATA!$C$42))</f>
        <v>0</v>
      </c>
      <c r="AH174" s="74" t="b">
        <f>IF(AND(T174=DATA!$D$40),DATA!$D$43,IF(AND(T174=DATA!$C$40),DATA!$C$43))</f>
        <v>0</v>
      </c>
      <c r="AI174" s="75" t="b">
        <f>IF(AND(U174=DATA!$D$40),DATA!$D$44,IF(AND(U174=DATA!$C$40),DATA!$C$44))</f>
        <v>0</v>
      </c>
      <c r="AJ174" s="76">
        <f ca="1">IF(AND(DATEDIF(V174,TODAY(),"D")&lt;365*3),DATA!$D$46,IF(AND(365*3&lt;=DATEDIF(V174,TODAY(),"D"), DATEDIF(V174,TODAY(),"D")&lt;365*5),DATA!$D$47,IF(AND(365*5&lt;=DATEDIF(V174,TODAY(),"D"), DATEDIF(V174,TODAY(),"D")&lt;365*10),DATA!$D$48,IF(AND(365*10&lt;DATEDIF(V174,TODAY(),"D")),DATA!$D$49))))</f>
        <v>0</v>
      </c>
      <c r="AK174" s="76">
        <f>_xlfn.IFNA(VLOOKUP(X174,DATA!$F$40:$G$85,2,0),10)</f>
        <v>10</v>
      </c>
      <c r="AL174" s="77">
        <f t="shared" ca="1" si="2"/>
        <v>10</v>
      </c>
      <c r="AM174" s="78" t="str">
        <f ca="1">IF(AND(AL174&gt;=DATA!$C$55),"A",IF(AND(DATA!$C$55&gt;AL174,AL174&gt;=DATA!$C$56),"B",IF(AND(DATA!$C$56&gt;AL174,AL174&gt;=DATA!$C$57),"C",IF(AND(AL174&lt;DATA!$C$57),"D"))))</f>
        <v>D</v>
      </c>
    </row>
    <row r="175" spans="1:39" x14ac:dyDescent="0.15">
      <c r="A175" s="20" t="s">
        <v>564</v>
      </c>
      <c r="B175" s="18" t="s">
        <v>256</v>
      </c>
      <c r="C175" s="18" t="s">
        <v>351</v>
      </c>
      <c r="D175" s="18" t="s">
        <v>295</v>
      </c>
      <c r="E175" s="18" t="s">
        <v>275</v>
      </c>
      <c r="F175" s="20" t="s">
        <v>300</v>
      </c>
      <c r="G175" s="20" t="s">
        <v>522</v>
      </c>
      <c r="H175" s="20" t="s">
        <v>301</v>
      </c>
      <c r="I175" s="18" t="s">
        <v>303</v>
      </c>
      <c r="J175" s="18" t="str">
        <f>""</f>
        <v/>
      </c>
      <c r="K175" s="20"/>
      <c r="L175" s="20"/>
      <c r="M175" s="20" t="s">
        <v>298</v>
      </c>
      <c r="N175" s="18" t="s">
        <v>295</v>
      </c>
      <c r="O175" s="18" t="str">
        <f>""</f>
        <v/>
      </c>
      <c r="P175" s="18"/>
      <c r="Q175" s="6" t="s">
        <v>27</v>
      </c>
      <c r="R175" s="6"/>
      <c r="S175" s="6"/>
      <c r="T175" s="6"/>
      <c r="U175" s="11"/>
      <c r="V175" s="82"/>
      <c r="W175" s="12" t="s">
        <v>772</v>
      </c>
      <c r="X175" s="12"/>
      <c r="Y175" s="62"/>
      <c r="Z175" s="6" t="s">
        <v>20</v>
      </c>
      <c r="AA175" s="28">
        <v>11</v>
      </c>
      <c r="AB175" s="24"/>
      <c r="AC175" s="24"/>
      <c r="AF175" s="74" t="b">
        <f>IF(AND(R175=DATA!$D$40),DATA!$D$41,IF(AND(R175=DATA!$C$40),DATA!$C$41))</f>
        <v>0</v>
      </c>
      <c r="AG175" s="74" t="b">
        <f>IF(AND(S175=DATA!$D$40),DATA!$D$42,IF(AND(S175=DATA!$C$40),DATA!$C$42))</f>
        <v>0</v>
      </c>
      <c r="AH175" s="74" t="b">
        <f>IF(AND(T175=DATA!$D$40),DATA!$D$43,IF(AND(T175=DATA!$C$40),DATA!$C$43))</f>
        <v>0</v>
      </c>
      <c r="AI175" s="75" t="b">
        <f>IF(AND(U175=DATA!$D$40),DATA!$D$44,IF(AND(U175=DATA!$C$40),DATA!$C$44))</f>
        <v>0</v>
      </c>
      <c r="AJ175" s="76">
        <f ca="1">IF(AND(DATEDIF(V175,TODAY(),"D")&lt;365*3),DATA!$D$46,IF(AND(365*3&lt;=DATEDIF(V175,TODAY(),"D"), DATEDIF(V175,TODAY(),"D")&lt;365*5),DATA!$D$47,IF(AND(365*5&lt;=DATEDIF(V175,TODAY(),"D"), DATEDIF(V175,TODAY(),"D")&lt;365*10),DATA!$D$48,IF(AND(365*10&lt;DATEDIF(V175,TODAY(),"D")),DATA!$D$49))))</f>
        <v>0</v>
      </c>
      <c r="AK175" s="76">
        <f>_xlfn.IFNA(VLOOKUP(X175,DATA!$F$40:$G$85,2,0),10)</f>
        <v>10</v>
      </c>
      <c r="AL175" s="77">
        <f t="shared" ca="1" si="2"/>
        <v>10</v>
      </c>
      <c r="AM175" s="78" t="str">
        <f ca="1">IF(AND(AL175&gt;=DATA!$C$55),"A",IF(AND(DATA!$C$55&gt;AL175,AL175&gt;=DATA!$C$56),"B",IF(AND(DATA!$C$56&gt;AL175,AL175&gt;=DATA!$C$57),"C",IF(AND(AL175&lt;DATA!$C$57),"D"))))</f>
        <v>D</v>
      </c>
    </row>
    <row r="176" spans="1:39" x14ac:dyDescent="0.15">
      <c r="A176" s="20" t="s">
        <v>564</v>
      </c>
      <c r="B176" s="18" t="s">
        <v>256</v>
      </c>
      <c r="C176" s="5" t="s">
        <v>274</v>
      </c>
      <c r="D176" s="18" t="s">
        <v>320</v>
      </c>
      <c r="E176" s="5" t="s">
        <v>275</v>
      </c>
      <c r="F176" s="20" t="s">
        <v>313</v>
      </c>
      <c r="G176" s="20" t="s">
        <v>522</v>
      </c>
      <c r="H176" s="20" t="s">
        <v>294</v>
      </c>
      <c r="I176" s="18" t="s">
        <v>303</v>
      </c>
      <c r="J176" s="18" t="s">
        <v>301</v>
      </c>
      <c r="K176" s="37"/>
      <c r="L176" s="37"/>
      <c r="M176" s="37" t="s">
        <v>298</v>
      </c>
      <c r="N176" s="38" t="s">
        <v>295</v>
      </c>
      <c r="O176" s="38" t="str">
        <f>""</f>
        <v/>
      </c>
      <c r="P176" s="38"/>
      <c r="Q176" s="8" t="s">
        <v>19</v>
      </c>
      <c r="R176" s="6"/>
      <c r="S176" s="6"/>
      <c r="T176" s="6"/>
      <c r="U176" s="11"/>
      <c r="V176" s="82"/>
      <c r="W176" s="12" t="s">
        <v>772</v>
      </c>
      <c r="X176" s="12"/>
      <c r="Y176" s="62"/>
      <c r="Z176" s="8" t="s">
        <v>28</v>
      </c>
      <c r="AA176" s="39">
        <v>7</v>
      </c>
      <c r="AB176" s="24"/>
      <c r="AC176" s="24"/>
      <c r="AF176" s="74" t="b">
        <f>IF(AND(R176=DATA!$D$40),DATA!$D$41,IF(AND(R176=DATA!$C$40),DATA!$C$41))</f>
        <v>0</v>
      </c>
      <c r="AG176" s="74" t="b">
        <f>IF(AND(S176=DATA!$D$40),DATA!$D$42,IF(AND(S176=DATA!$C$40),DATA!$C$42))</f>
        <v>0</v>
      </c>
      <c r="AH176" s="74" t="b">
        <f>IF(AND(T176=DATA!$D$40),DATA!$D$43,IF(AND(T176=DATA!$C$40),DATA!$C$43))</f>
        <v>0</v>
      </c>
      <c r="AI176" s="75" t="b">
        <f>IF(AND(U176=DATA!$D$40),DATA!$D$44,IF(AND(U176=DATA!$C$40),DATA!$C$44))</f>
        <v>0</v>
      </c>
      <c r="AJ176" s="76">
        <f ca="1">IF(AND(DATEDIF(V176,TODAY(),"D")&lt;365*3),DATA!$D$46,IF(AND(365*3&lt;=DATEDIF(V176,TODAY(),"D"), DATEDIF(V176,TODAY(),"D")&lt;365*5),DATA!$D$47,IF(AND(365*5&lt;=DATEDIF(V176,TODAY(),"D"), DATEDIF(V176,TODAY(),"D")&lt;365*10),DATA!$D$48,IF(AND(365*10&lt;DATEDIF(V176,TODAY(),"D")),DATA!$D$49))))</f>
        <v>0</v>
      </c>
      <c r="AK176" s="76">
        <f>_xlfn.IFNA(VLOOKUP(X176,DATA!$F$40:$G$85,2,0),10)</f>
        <v>10</v>
      </c>
      <c r="AL176" s="77">
        <f t="shared" ca="1" si="2"/>
        <v>10</v>
      </c>
      <c r="AM176" s="78" t="str">
        <f ca="1">IF(AND(AL176&gt;=DATA!$C$55),"A",IF(AND(DATA!$C$55&gt;AL176,AL176&gt;=DATA!$C$56),"B",IF(AND(DATA!$C$56&gt;AL176,AL176&gt;=DATA!$C$57),"C",IF(AND(AL176&lt;DATA!$C$57),"D"))))</f>
        <v>D</v>
      </c>
    </row>
    <row r="177" spans="1:39" x14ac:dyDescent="0.15">
      <c r="A177" s="20" t="s">
        <v>564</v>
      </c>
      <c r="B177" s="18" t="s">
        <v>256</v>
      </c>
      <c r="C177" s="5" t="s">
        <v>352</v>
      </c>
      <c r="D177" s="18" t="s">
        <v>320</v>
      </c>
      <c r="E177" s="5" t="s">
        <v>353</v>
      </c>
      <c r="F177" s="20" t="s">
        <v>313</v>
      </c>
      <c r="G177" s="20" t="s">
        <v>522</v>
      </c>
      <c r="H177" s="20" t="s">
        <v>294</v>
      </c>
      <c r="I177" s="18" t="s">
        <v>301</v>
      </c>
      <c r="J177" s="18" t="s">
        <v>294</v>
      </c>
      <c r="K177" s="20"/>
      <c r="L177" s="20"/>
      <c r="M177" s="20" t="s">
        <v>298</v>
      </c>
      <c r="N177" s="18" t="s">
        <v>295</v>
      </c>
      <c r="O177" s="18" t="str">
        <f>""</f>
        <v/>
      </c>
      <c r="P177" s="18"/>
      <c r="Q177" s="6" t="s">
        <v>19</v>
      </c>
      <c r="R177" s="6"/>
      <c r="S177" s="6"/>
      <c r="T177" s="6"/>
      <c r="U177" s="11"/>
      <c r="V177" s="82"/>
      <c r="W177" s="12" t="s">
        <v>772</v>
      </c>
      <c r="X177" s="12"/>
      <c r="Y177" s="62"/>
      <c r="Z177" s="6" t="s">
        <v>20</v>
      </c>
      <c r="AA177" s="28">
        <v>8</v>
      </c>
      <c r="AB177" s="24"/>
      <c r="AC177" s="24"/>
      <c r="AF177" s="74" t="b">
        <f>IF(AND(R177=DATA!$D$40),DATA!$D$41,IF(AND(R177=DATA!$C$40),DATA!$C$41))</f>
        <v>0</v>
      </c>
      <c r="AG177" s="74" t="b">
        <f>IF(AND(S177=DATA!$D$40),DATA!$D$42,IF(AND(S177=DATA!$C$40),DATA!$C$42))</f>
        <v>0</v>
      </c>
      <c r="AH177" s="74" t="b">
        <f>IF(AND(T177=DATA!$D$40),DATA!$D$43,IF(AND(T177=DATA!$C$40),DATA!$C$43))</f>
        <v>0</v>
      </c>
      <c r="AI177" s="75" t="b">
        <f>IF(AND(U177=DATA!$D$40),DATA!$D$44,IF(AND(U177=DATA!$C$40),DATA!$C$44))</f>
        <v>0</v>
      </c>
      <c r="AJ177" s="76">
        <f ca="1">IF(AND(DATEDIF(V177,TODAY(),"D")&lt;365*3),DATA!$D$46,IF(AND(365*3&lt;=DATEDIF(V177,TODAY(),"D"), DATEDIF(V177,TODAY(),"D")&lt;365*5),DATA!$D$47,IF(AND(365*5&lt;=DATEDIF(V177,TODAY(),"D"), DATEDIF(V177,TODAY(),"D")&lt;365*10),DATA!$D$48,IF(AND(365*10&lt;DATEDIF(V177,TODAY(),"D")),DATA!$D$49))))</f>
        <v>0</v>
      </c>
      <c r="AK177" s="76">
        <f>_xlfn.IFNA(VLOOKUP(X177,DATA!$F$40:$G$85,2,0),10)</f>
        <v>10</v>
      </c>
      <c r="AL177" s="77">
        <f t="shared" ca="1" si="2"/>
        <v>10</v>
      </c>
      <c r="AM177" s="78" t="str">
        <f ca="1">IF(AND(AL177&gt;=DATA!$C$55),"A",IF(AND(DATA!$C$55&gt;AL177,AL177&gt;=DATA!$C$56),"B",IF(AND(DATA!$C$56&gt;AL177,AL177&gt;=DATA!$C$57),"C",IF(AND(AL177&lt;DATA!$C$57),"D"))))</f>
        <v>D</v>
      </c>
    </row>
    <row r="178" spans="1:39" x14ac:dyDescent="0.15">
      <c r="A178" s="20" t="s">
        <v>565</v>
      </c>
      <c r="B178" s="18" t="s">
        <v>256</v>
      </c>
      <c r="C178" s="5" t="s">
        <v>274</v>
      </c>
      <c r="D178" s="18" t="s">
        <v>320</v>
      </c>
      <c r="E178" s="5" t="s">
        <v>275</v>
      </c>
      <c r="F178" s="20" t="s">
        <v>313</v>
      </c>
      <c r="G178" s="20" t="s">
        <v>522</v>
      </c>
      <c r="H178" s="20" t="s">
        <v>294</v>
      </c>
      <c r="I178" s="18" t="s">
        <v>301</v>
      </c>
      <c r="J178" s="18" t="s">
        <v>303</v>
      </c>
      <c r="K178" s="20"/>
      <c r="L178" s="20"/>
      <c r="M178" s="20" t="s">
        <v>298</v>
      </c>
      <c r="N178" s="18" t="s">
        <v>295</v>
      </c>
      <c r="O178" s="18" t="str">
        <f>""</f>
        <v/>
      </c>
      <c r="P178" s="18"/>
      <c r="Q178" s="6" t="s">
        <v>19</v>
      </c>
      <c r="R178" s="6"/>
      <c r="S178" s="6"/>
      <c r="T178" s="6"/>
      <c r="U178" s="11"/>
      <c r="V178" s="82"/>
      <c r="W178" s="12" t="s">
        <v>772</v>
      </c>
      <c r="X178" s="12"/>
      <c r="Y178" s="62"/>
      <c r="Z178" s="6" t="s">
        <v>28</v>
      </c>
      <c r="AA178" s="28">
        <v>34</v>
      </c>
      <c r="AB178" s="24"/>
      <c r="AC178" s="24"/>
      <c r="AF178" s="74" t="b">
        <f>IF(AND(R178=DATA!$D$40),DATA!$D$41,IF(AND(R178=DATA!$C$40),DATA!$C$41))</f>
        <v>0</v>
      </c>
      <c r="AG178" s="74" t="b">
        <f>IF(AND(S178=DATA!$D$40),DATA!$D$42,IF(AND(S178=DATA!$C$40),DATA!$C$42))</f>
        <v>0</v>
      </c>
      <c r="AH178" s="74" t="b">
        <f>IF(AND(T178=DATA!$D$40),DATA!$D$43,IF(AND(T178=DATA!$C$40),DATA!$C$43))</f>
        <v>0</v>
      </c>
      <c r="AI178" s="75" t="b">
        <f>IF(AND(U178=DATA!$D$40),DATA!$D$44,IF(AND(U178=DATA!$C$40),DATA!$C$44))</f>
        <v>0</v>
      </c>
      <c r="AJ178" s="76">
        <f ca="1">IF(AND(DATEDIF(V178,TODAY(),"D")&lt;365*3),DATA!$D$46,IF(AND(365*3&lt;=DATEDIF(V178,TODAY(),"D"), DATEDIF(V178,TODAY(),"D")&lt;365*5),DATA!$D$47,IF(AND(365*5&lt;=DATEDIF(V178,TODAY(),"D"), DATEDIF(V178,TODAY(),"D")&lt;365*10),DATA!$D$48,IF(AND(365*10&lt;DATEDIF(V178,TODAY(),"D")),DATA!$D$49))))</f>
        <v>0</v>
      </c>
      <c r="AK178" s="76">
        <f>_xlfn.IFNA(VLOOKUP(X178,DATA!$F$40:$G$85,2,0),10)</f>
        <v>10</v>
      </c>
      <c r="AL178" s="77">
        <f t="shared" ca="1" si="2"/>
        <v>10</v>
      </c>
      <c r="AM178" s="78" t="str">
        <f ca="1">IF(AND(AL178&gt;=DATA!$C$55),"A",IF(AND(DATA!$C$55&gt;AL178,AL178&gt;=DATA!$C$56),"B",IF(AND(DATA!$C$56&gt;AL178,AL178&gt;=DATA!$C$57),"C",IF(AND(AL178&lt;DATA!$C$57),"D"))))</f>
        <v>D</v>
      </c>
    </row>
    <row r="179" spans="1:39" x14ac:dyDescent="0.15">
      <c r="A179" s="20" t="s">
        <v>564</v>
      </c>
      <c r="B179" s="18" t="s">
        <v>264</v>
      </c>
      <c r="C179" s="5" t="s">
        <v>354</v>
      </c>
      <c r="D179" s="18" t="s">
        <v>320</v>
      </c>
      <c r="E179" s="5" t="s">
        <v>353</v>
      </c>
      <c r="F179" s="20" t="s">
        <v>313</v>
      </c>
      <c r="G179" s="20" t="s">
        <v>522</v>
      </c>
      <c r="H179" s="20" t="s">
        <v>294</v>
      </c>
      <c r="I179" s="18" t="s">
        <v>301</v>
      </c>
      <c r="J179" s="18" t="s">
        <v>301</v>
      </c>
      <c r="K179" s="20"/>
      <c r="L179" s="20"/>
      <c r="M179" s="20" t="s">
        <v>298</v>
      </c>
      <c r="N179" s="18" t="s">
        <v>295</v>
      </c>
      <c r="O179" s="18" t="str">
        <f>""</f>
        <v/>
      </c>
      <c r="P179" s="18"/>
      <c r="Q179" s="6" t="s">
        <v>19</v>
      </c>
      <c r="R179" s="6"/>
      <c r="S179" s="6"/>
      <c r="T179" s="6"/>
      <c r="U179" s="11"/>
      <c r="V179" s="82"/>
      <c r="W179" s="12" t="s">
        <v>772</v>
      </c>
      <c r="X179" s="12"/>
      <c r="Y179" s="62"/>
      <c r="Z179" s="6" t="s">
        <v>28</v>
      </c>
      <c r="AA179" s="28">
        <v>9</v>
      </c>
      <c r="AB179" s="24"/>
      <c r="AC179" s="24"/>
      <c r="AF179" s="74" t="b">
        <f>IF(AND(R179=DATA!$D$40),DATA!$D$41,IF(AND(R179=DATA!$C$40),DATA!$C$41))</f>
        <v>0</v>
      </c>
      <c r="AG179" s="74" t="b">
        <f>IF(AND(S179=DATA!$D$40),DATA!$D$42,IF(AND(S179=DATA!$C$40),DATA!$C$42))</f>
        <v>0</v>
      </c>
      <c r="AH179" s="74" t="b">
        <f>IF(AND(T179=DATA!$D$40),DATA!$D$43,IF(AND(T179=DATA!$C$40),DATA!$C$43))</f>
        <v>0</v>
      </c>
      <c r="AI179" s="75" t="b">
        <f>IF(AND(U179=DATA!$D$40),DATA!$D$44,IF(AND(U179=DATA!$C$40),DATA!$C$44))</f>
        <v>0</v>
      </c>
      <c r="AJ179" s="76">
        <f ca="1">IF(AND(DATEDIF(V179,TODAY(),"D")&lt;365*3),DATA!$D$46,IF(AND(365*3&lt;=DATEDIF(V179,TODAY(),"D"), DATEDIF(V179,TODAY(),"D")&lt;365*5),DATA!$D$47,IF(AND(365*5&lt;=DATEDIF(V179,TODAY(),"D"), DATEDIF(V179,TODAY(),"D")&lt;365*10),DATA!$D$48,IF(AND(365*10&lt;DATEDIF(V179,TODAY(),"D")),DATA!$D$49))))</f>
        <v>0</v>
      </c>
      <c r="AK179" s="76">
        <f>_xlfn.IFNA(VLOOKUP(X179,DATA!$F$40:$G$85,2,0),10)</f>
        <v>10</v>
      </c>
      <c r="AL179" s="77">
        <f t="shared" ca="1" si="2"/>
        <v>10</v>
      </c>
      <c r="AM179" s="78" t="str">
        <f ca="1">IF(AND(AL179&gt;=DATA!$C$55),"A",IF(AND(DATA!$C$55&gt;AL179,AL179&gt;=DATA!$C$56),"B",IF(AND(DATA!$C$56&gt;AL179,AL179&gt;=DATA!$C$57),"C",IF(AND(AL179&lt;DATA!$C$57),"D"))))</f>
        <v>D</v>
      </c>
    </row>
    <row r="180" spans="1:39" x14ac:dyDescent="0.15">
      <c r="A180" s="20" t="s">
        <v>564</v>
      </c>
      <c r="B180" s="18" t="s">
        <v>326</v>
      </c>
      <c r="C180" s="5" t="s">
        <v>354</v>
      </c>
      <c r="D180" s="18" t="s">
        <v>320</v>
      </c>
      <c r="E180" s="5" t="s">
        <v>353</v>
      </c>
      <c r="F180" s="20" t="s">
        <v>313</v>
      </c>
      <c r="G180" s="20" t="s">
        <v>522</v>
      </c>
      <c r="H180" s="20" t="s">
        <v>294</v>
      </c>
      <c r="I180" s="18" t="s">
        <v>294</v>
      </c>
      <c r="J180" s="18" t="s">
        <v>301</v>
      </c>
      <c r="K180" s="20"/>
      <c r="L180" s="20"/>
      <c r="M180" s="20" t="s">
        <v>298</v>
      </c>
      <c r="N180" s="18" t="s">
        <v>295</v>
      </c>
      <c r="O180" s="18" t="str">
        <f>""</f>
        <v/>
      </c>
      <c r="P180" s="18"/>
      <c r="Q180" s="6" t="s">
        <v>19</v>
      </c>
      <c r="R180" s="6"/>
      <c r="S180" s="6"/>
      <c r="T180" s="6"/>
      <c r="U180" s="11"/>
      <c r="V180" s="82"/>
      <c r="W180" s="12" t="s">
        <v>772</v>
      </c>
      <c r="X180" s="12"/>
      <c r="Y180" s="62"/>
      <c r="Z180" s="6" t="s">
        <v>28</v>
      </c>
      <c r="AA180" s="28">
        <v>2</v>
      </c>
      <c r="AB180" s="24"/>
      <c r="AC180" s="24"/>
      <c r="AF180" s="74" t="b">
        <f>IF(AND(R180=DATA!$D$40),DATA!$D$41,IF(AND(R180=DATA!$C$40),DATA!$C$41))</f>
        <v>0</v>
      </c>
      <c r="AG180" s="74" t="b">
        <f>IF(AND(S180=DATA!$D$40),DATA!$D$42,IF(AND(S180=DATA!$C$40),DATA!$C$42))</f>
        <v>0</v>
      </c>
      <c r="AH180" s="74" t="b">
        <f>IF(AND(T180=DATA!$D$40),DATA!$D$43,IF(AND(T180=DATA!$C$40),DATA!$C$43))</f>
        <v>0</v>
      </c>
      <c r="AI180" s="75" t="b">
        <f>IF(AND(U180=DATA!$D$40),DATA!$D$44,IF(AND(U180=DATA!$C$40),DATA!$C$44))</f>
        <v>0</v>
      </c>
      <c r="AJ180" s="76">
        <f ca="1">IF(AND(DATEDIF(V180,TODAY(),"D")&lt;365*3),DATA!$D$46,IF(AND(365*3&lt;=DATEDIF(V180,TODAY(),"D"), DATEDIF(V180,TODAY(),"D")&lt;365*5),DATA!$D$47,IF(AND(365*5&lt;=DATEDIF(V180,TODAY(),"D"), DATEDIF(V180,TODAY(),"D")&lt;365*10),DATA!$D$48,IF(AND(365*10&lt;DATEDIF(V180,TODAY(),"D")),DATA!$D$49))))</f>
        <v>0</v>
      </c>
      <c r="AK180" s="76">
        <f>_xlfn.IFNA(VLOOKUP(X180,DATA!$F$40:$G$85,2,0),10)</f>
        <v>10</v>
      </c>
      <c r="AL180" s="77">
        <f t="shared" ca="1" si="2"/>
        <v>10</v>
      </c>
      <c r="AM180" s="78" t="str">
        <f ca="1">IF(AND(AL180&gt;=DATA!$C$55),"A",IF(AND(DATA!$C$55&gt;AL180,AL180&gt;=DATA!$C$56),"B",IF(AND(DATA!$C$56&gt;AL180,AL180&gt;=DATA!$C$57),"C",IF(AND(AL180&lt;DATA!$C$57),"D"))))</f>
        <v>D</v>
      </c>
    </row>
    <row r="181" spans="1:39" x14ac:dyDescent="0.15">
      <c r="A181" s="20" t="s">
        <v>565</v>
      </c>
      <c r="B181" s="18" t="s">
        <v>256</v>
      </c>
      <c r="C181" s="5" t="s">
        <v>274</v>
      </c>
      <c r="D181" s="18" t="s">
        <v>282</v>
      </c>
      <c r="E181" s="5" t="s">
        <v>353</v>
      </c>
      <c r="F181" s="20" t="s">
        <v>313</v>
      </c>
      <c r="G181" s="20" t="s">
        <v>522</v>
      </c>
      <c r="H181" s="20" t="s">
        <v>294</v>
      </c>
      <c r="I181" s="18" t="s">
        <v>303</v>
      </c>
      <c r="J181" s="18" t="s">
        <v>303</v>
      </c>
      <c r="K181" s="20"/>
      <c r="L181" s="20"/>
      <c r="M181" s="20" t="s">
        <v>298</v>
      </c>
      <c r="N181" s="18" t="s">
        <v>295</v>
      </c>
      <c r="O181" s="18" t="str">
        <f>""</f>
        <v/>
      </c>
      <c r="P181" s="18"/>
      <c r="Q181" s="6" t="s">
        <v>325</v>
      </c>
      <c r="R181" s="6"/>
      <c r="S181" s="6"/>
      <c r="T181" s="6"/>
      <c r="U181" s="11"/>
      <c r="V181" s="82"/>
      <c r="W181" s="12" t="s">
        <v>772</v>
      </c>
      <c r="X181" s="12"/>
      <c r="Y181" s="62"/>
      <c r="Z181" s="6" t="s">
        <v>28</v>
      </c>
      <c r="AA181" s="28">
        <v>12</v>
      </c>
      <c r="AB181" s="24"/>
      <c r="AC181" s="24"/>
      <c r="AF181" s="74" t="b">
        <f>IF(AND(R181=DATA!$D$40),DATA!$D$41,IF(AND(R181=DATA!$C$40),DATA!$C$41))</f>
        <v>0</v>
      </c>
      <c r="AG181" s="74" t="b">
        <f>IF(AND(S181=DATA!$D$40),DATA!$D$42,IF(AND(S181=DATA!$C$40),DATA!$C$42))</f>
        <v>0</v>
      </c>
      <c r="AH181" s="74" t="b">
        <f>IF(AND(T181=DATA!$D$40),DATA!$D$43,IF(AND(T181=DATA!$C$40),DATA!$C$43))</f>
        <v>0</v>
      </c>
      <c r="AI181" s="75" t="b">
        <f>IF(AND(U181=DATA!$D$40),DATA!$D$44,IF(AND(U181=DATA!$C$40),DATA!$C$44))</f>
        <v>0</v>
      </c>
      <c r="AJ181" s="76">
        <f ca="1">IF(AND(DATEDIF(V181,TODAY(),"D")&lt;365*3),DATA!$D$46,IF(AND(365*3&lt;=DATEDIF(V181,TODAY(),"D"), DATEDIF(V181,TODAY(),"D")&lt;365*5),DATA!$D$47,IF(AND(365*5&lt;=DATEDIF(V181,TODAY(),"D"), DATEDIF(V181,TODAY(),"D")&lt;365*10),DATA!$D$48,IF(AND(365*10&lt;DATEDIF(V181,TODAY(),"D")),DATA!$D$49))))</f>
        <v>0</v>
      </c>
      <c r="AK181" s="76">
        <f>_xlfn.IFNA(VLOOKUP(X181,DATA!$F$40:$G$85,2,0),10)</f>
        <v>10</v>
      </c>
      <c r="AL181" s="77">
        <f t="shared" ca="1" si="2"/>
        <v>10</v>
      </c>
      <c r="AM181" s="78" t="str">
        <f ca="1">IF(AND(AL181&gt;=DATA!$C$55),"A",IF(AND(DATA!$C$55&gt;AL181,AL181&gt;=DATA!$C$56),"B",IF(AND(DATA!$C$56&gt;AL181,AL181&gt;=DATA!$C$57),"C",IF(AND(AL181&lt;DATA!$C$57),"D"))))</f>
        <v>D</v>
      </c>
    </row>
    <row r="182" spans="1:39" x14ac:dyDescent="0.15">
      <c r="A182" s="20" t="s">
        <v>565</v>
      </c>
      <c r="B182" s="18" t="s">
        <v>264</v>
      </c>
      <c r="C182" s="5" t="s">
        <v>354</v>
      </c>
      <c r="D182" s="18" t="s">
        <v>320</v>
      </c>
      <c r="E182" s="5" t="s">
        <v>275</v>
      </c>
      <c r="F182" s="20" t="s">
        <v>313</v>
      </c>
      <c r="G182" s="20" t="s">
        <v>522</v>
      </c>
      <c r="H182" s="20" t="s">
        <v>294</v>
      </c>
      <c r="I182" s="18" t="s">
        <v>303</v>
      </c>
      <c r="J182" s="18" t="s">
        <v>303</v>
      </c>
      <c r="K182" s="20"/>
      <c r="L182" s="20"/>
      <c r="M182" s="20" t="s">
        <v>298</v>
      </c>
      <c r="N182" s="18" t="s">
        <v>295</v>
      </c>
      <c r="O182" s="18" t="s">
        <v>295</v>
      </c>
      <c r="P182" s="18" t="s">
        <v>299</v>
      </c>
      <c r="Q182" s="6" t="s">
        <v>27</v>
      </c>
      <c r="R182" s="6"/>
      <c r="S182" s="6"/>
      <c r="T182" s="6"/>
      <c r="U182" s="11"/>
      <c r="V182" s="82"/>
      <c r="W182" s="12" t="s">
        <v>772</v>
      </c>
      <c r="X182" s="12"/>
      <c r="Y182" s="62"/>
      <c r="Z182" s="6" t="s">
        <v>20</v>
      </c>
      <c r="AA182" s="28">
        <v>9</v>
      </c>
      <c r="AB182" s="24"/>
      <c r="AC182" s="24"/>
      <c r="AF182" s="74" t="b">
        <f>IF(AND(R182=DATA!$D$40),DATA!$D$41,IF(AND(R182=DATA!$C$40),DATA!$C$41))</f>
        <v>0</v>
      </c>
      <c r="AG182" s="74" t="b">
        <f>IF(AND(S182=DATA!$D$40),DATA!$D$42,IF(AND(S182=DATA!$C$40),DATA!$C$42))</f>
        <v>0</v>
      </c>
      <c r="AH182" s="74" t="b">
        <f>IF(AND(T182=DATA!$D$40),DATA!$D$43,IF(AND(T182=DATA!$C$40),DATA!$C$43))</f>
        <v>0</v>
      </c>
      <c r="AI182" s="75" t="b">
        <f>IF(AND(U182=DATA!$D$40),DATA!$D$44,IF(AND(U182=DATA!$C$40),DATA!$C$44))</f>
        <v>0</v>
      </c>
      <c r="AJ182" s="76">
        <f ca="1">IF(AND(DATEDIF(V182,TODAY(),"D")&lt;365*3),DATA!$D$46,IF(AND(365*3&lt;=DATEDIF(V182,TODAY(),"D"), DATEDIF(V182,TODAY(),"D")&lt;365*5),DATA!$D$47,IF(AND(365*5&lt;=DATEDIF(V182,TODAY(),"D"), DATEDIF(V182,TODAY(),"D")&lt;365*10),DATA!$D$48,IF(AND(365*10&lt;DATEDIF(V182,TODAY(),"D")),DATA!$D$49))))</f>
        <v>0</v>
      </c>
      <c r="AK182" s="76">
        <f>_xlfn.IFNA(VLOOKUP(X182,DATA!$F$40:$G$85,2,0),10)</f>
        <v>10</v>
      </c>
      <c r="AL182" s="77">
        <f t="shared" ca="1" si="2"/>
        <v>10</v>
      </c>
      <c r="AM182" s="78" t="str">
        <f ca="1">IF(AND(AL182&gt;=DATA!$C$55),"A",IF(AND(DATA!$C$55&gt;AL182,AL182&gt;=DATA!$C$56),"B",IF(AND(DATA!$C$56&gt;AL182,AL182&gt;=DATA!$C$57),"C",IF(AND(AL182&lt;DATA!$C$57),"D"))))</f>
        <v>D</v>
      </c>
    </row>
    <row r="183" spans="1:39" x14ac:dyDescent="0.15">
      <c r="A183" s="20" t="s">
        <v>564</v>
      </c>
      <c r="B183" s="18" t="s">
        <v>256</v>
      </c>
      <c r="C183" s="5" t="s">
        <v>274</v>
      </c>
      <c r="D183" s="18" t="s">
        <v>320</v>
      </c>
      <c r="E183" s="5" t="s">
        <v>353</v>
      </c>
      <c r="F183" s="20" t="s">
        <v>313</v>
      </c>
      <c r="G183" s="20" t="s">
        <v>522</v>
      </c>
      <c r="H183" s="20" t="s">
        <v>294</v>
      </c>
      <c r="I183" s="18" t="s">
        <v>301</v>
      </c>
      <c r="J183" s="18" t="s">
        <v>301</v>
      </c>
      <c r="K183" s="20"/>
      <c r="L183" s="20"/>
      <c r="M183" s="20" t="s">
        <v>298</v>
      </c>
      <c r="N183" s="18" t="s">
        <v>295</v>
      </c>
      <c r="O183" s="18" t="s">
        <v>295</v>
      </c>
      <c r="P183" s="18" t="s">
        <v>299</v>
      </c>
      <c r="Q183" s="6" t="s">
        <v>19</v>
      </c>
      <c r="R183" s="6"/>
      <c r="S183" s="6"/>
      <c r="T183" s="6"/>
      <c r="U183" s="11"/>
      <c r="V183" s="82"/>
      <c r="W183" s="12" t="s">
        <v>772</v>
      </c>
      <c r="X183" s="12"/>
      <c r="Y183" s="62"/>
      <c r="Z183" s="6" t="s">
        <v>28</v>
      </c>
      <c r="AA183" s="28">
        <v>14</v>
      </c>
      <c r="AB183" s="24"/>
      <c r="AC183" s="24"/>
      <c r="AF183" s="74" t="b">
        <f>IF(AND(R183=DATA!$D$40),DATA!$D$41,IF(AND(R183=DATA!$C$40),DATA!$C$41))</f>
        <v>0</v>
      </c>
      <c r="AG183" s="74" t="b">
        <f>IF(AND(S183=DATA!$D$40),DATA!$D$42,IF(AND(S183=DATA!$C$40),DATA!$C$42))</f>
        <v>0</v>
      </c>
      <c r="AH183" s="74" t="b">
        <f>IF(AND(T183=DATA!$D$40),DATA!$D$43,IF(AND(T183=DATA!$C$40),DATA!$C$43))</f>
        <v>0</v>
      </c>
      <c r="AI183" s="75" t="b">
        <f>IF(AND(U183=DATA!$D$40),DATA!$D$44,IF(AND(U183=DATA!$C$40),DATA!$C$44))</f>
        <v>0</v>
      </c>
      <c r="AJ183" s="76">
        <f ca="1">IF(AND(DATEDIF(V183,TODAY(),"D")&lt;365*3),DATA!$D$46,IF(AND(365*3&lt;=DATEDIF(V183,TODAY(),"D"), DATEDIF(V183,TODAY(),"D")&lt;365*5),DATA!$D$47,IF(AND(365*5&lt;=DATEDIF(V183,TODAY(),"D"), DATEDIF(V183,TODAY(),"D")&lt;365*10),DATA!$D$48,IF(AND(365*10&lt;DATEDIF(V183,TODAY(),"D")),DATA!$D$49))))</f>
        <v>0</v>
      </c>
      <c r="AK183" s="76">
        <f>_xlfn.IFNA(VLOOKUP(X183,DATA!$F$40:$G$85,2,0),10)</f>
        <v>10</v>
      </c>
      <c r="AL183" s="77">
        <f t="shared" ca="1" si="2"/>
        <v>10</v>
      </c>
      <c r="AM183" s="78" t="str">
        <f ca="1">IF(AND(AL183&gt;=DATA!$C$55),"A",IF(AND(DATA!$C$55&gt;AL183,AL183&gt;=DATA!$C$56),"B",IF(AND(DATA!$C$56&gt;AL183,AL183&gt;=DATA!$C$57),"C",IF(AND(AL183&lt;DATA!$C$57),"D"))))</f>
        <v>D</v>
      </c>
    </row>
    <row r="184" spans="1:39" x14ac:dyDescent="0.15">
      <c r="A184" s="20" t="s">
        <v>564</v>
      </c>
      <c r="B184" s="18" t="s">
        <v>256</v>
      </c>
      <c r="C184" s="5" t="s">
        <v>354</v>
      </c>
      <c r="D184" s="18" t="s">
        <v>320</v>
      </c>
      <c r="E184" s="5" t="s">
        <v>353</v>
      </c>
      <c r="F184" s="20" t="s">
        <v>313</v>
      </c>
      <c r="G184" s="20" t="s">
        <v>522</v>
      </c>
      <c r="H184" s="20" t="s">
        <v>294</v>
      </c>
      <c r="I184" s="18" t="s">
        <v>294</v>
      </c>
      <c r="J184" s="18" t="s">
        <v>303</v>
      </c>
      <c r="K184" s="20"/>
      <c r="L184" s="20"/>
      <c r="M184" s="20" t="s">
        <v>298</v>
      </c>
      <c r="N184" s="18" t="s">
        <v>295</v>
      </c>
      <c r="O184" s="18" t="s">
        <v>295</v>
      </c>
      <c r="P184" s="18" t="s">
        <v>299</v>
      </c>
      <c r="Q184" s="6" t="s">
        <v>27</v>
      </c>
      <c r="R184" s="6"/>
      <c r="S184" s="6"/>
      <c r="T184" s="6"/>
      <c r="U184" s="11"/>
      <c r="V184" s="82"/>
      <c r="W184" s="12" t="s">
        <v>772</v>
      </c>
      <c r="X184" s="12"/>
      <c r="Y184" s="62"/>
      <c r="Z184" s="6" t="s">
        <v>28</v>
      </c>
      <c r="AA184" s="28">
        <v>5</v>
      </c>
      <c r="AB184" s="24"/>
      <c r="AC184" s="24"/>
      <c r="AF184" s="74" t="b">
        <f>IF(AND(R184=DATA!$D$40),DATA!$D$41,IF(AND(R184=DATA!$C$40),DATA!$C$41))</f>
        <v>0</v>
      </c>
      <c r="AG184" s="74" t="b">
        <f>IF(AND(S184=DATA!$D$40),DATA!$D$42,IF(AND(S184=DATA!$C$40),DATA!$C$42))</f>
        <v>0</v>
      </c>
      <c r="AH184" s="74" t="b">
        <f>IF(AND(T184=DATA!$D$40),DATA!$D$43,IF(AND(T184=DATA!$C$40),DATA!$C$43))</f>
        <v>0</v>
      </c>
      <c r="AI184" s="75" t="b">
        <f>IF(AND(U184=DATA!$D$40),DATA!$D$44,IF(AND(U184=DATA!$C$40),DATA!$C$44))</f>
        <v>0</v>
      </c>
      <c r="AJ184" s="76">
        <f ca="1">IF(AND(DATEDIF(V184,TODAY(),"D")&lt;365*3),DATA!$D$46,IF(AND(365*3&lt;=DATEDIF(V184,TODAY(),"D"), DATEDIF(V184,TODAY(),"D")&lt;365*5),DATA!$D$47,IF(AND(365*5&lt;=DATEDIF(V184,TODAY(),"D"), DATEDIF(V184,TODAY(),"D")&lt;365*10),DATA!$D$48,IF(AND(365*10&lt;DATEDIF(V184,TODAY(),"D")),DATA!$D$49))))</f>
        <v>0</v>
      </c>
      <c r="AK184" s="76">
        <f>_xlfn.IFNA(VLOOKUP(X184,DATA!$F$40:$G$85,2,0),10)</f>
        <v>10</v>
      </c>
      <c r="AL184" s="77">
        <f t="shared" ca="1" si="2"/>
        <v>10</v>
      </c>
      <c r="AM184" s="78" t="str">
        <f ca="1">IF(AND(AL184&gt;=DATA!$C$55),"A",IF(AND(DATA!$C$55&gt;AL184,AL184&gt;=DATA!$C$56),"B",IF(AND(DATA!$C$56&gt;AL184,AL184&gt;=DATA!$C$57),"C",IF(AND(AL184&lt;DATA!$C$57),"D"))))</f>
        <v>D</v>
      </c>
    </row>
    <row r="185" spans="1:39" x14ac:dyDescent="0.15">
      <c r="A185" s="20" t="s">
        <v>564</v>
      </c>
      <c r="B185" s="18" t="s">
        <v>256</v>
      </c>
      <c r="C185" s="5" t="s">
        <v>274</v>
      </c>
      <c r="D185" s="18" t="s">
        <v>320</v>
      </c>
      <c r="E185" s="5" t="s">
        <v>353</v>
      </c>
      <c r="F185" s="20" t="s">
        <v>313</v>
      </c>
      <c r="G185" s="20" t="s">
        <v>522</v>
      </c>
      <c r="H185" s="20" t="s">
        <v>290</v>
      </c>
      <c r="I185" s="18" t="s">
        <v>303</v>
      </c>
      <c r="J185" s="18" t="s">
        <v>303</v>
      </c>
      <c r="K185" s="20"/>
      <c r="L185" s="20"/>
      <c r="M185" s="20" t="s">
        <v>298</v>
      </c>
      <c r="N185" s="18" t="s">
        <v>295</v>
      </c>
      <c r="O185" s="18" t="str">
        <f>""</f>
        <v/>
      </c>
      <c r="P185" s="18"/>
      <c r="Q185" s="6" t="s">
        <v>19</v>
      </c>
      <c r="R185" s="6"/>
      <c r="S185" s="6"/>
      <c r="T185" s="6"/>
      <c r="U185" s="11"/>
      <c r="V185" s="82"/>
      <c r="W185" s="12" t="s">
        <v>772</v>
      </c>
      <c r="X185" s="12"/>
      <c r="Y185" s="62"/>
      <c r="Z185" s="6" t="s">
        <v>28</v>
      </c>
      <c r="AA185" s="28">
        <v>8</v>
      </c>
      <c r="AB185" s="24"/>
      <c r="AC185" s="24"/>
      <c r="AF185" s="74" t="b">
        <f>IF(AND(R185=DATA!$D$40),DATA!$D$41,IF(AND(R185=DATA!$C$40),DATA!$C$41))</f>
        <v>0</v>
      </c>
      <c r="AG185" s="74" t="b">
        <f>IF(AND(S185=DATA!$D$40),DATA!$D$42,IF(AND(S185=DATA!$C$40),DATA!$C$42))</f>
        <v>0</v>
      </c>
      <c r="AH185" s="74" t="b">
        <f>IF(AND(T185=DATA!$D$40),DATA!$D$43,IF(AND(T185=DATA!$C$40),DATA!$C$43))</f>
        <v>0</v>
      </c>
      <c r="AI185" s="75" t="b">
        <f>IF(AND(U185=DATA!$D$40),DATA!$D$44,IF(AND(U185=DATA!$C$40),DATA!$C$44))</f>
        <v>0</v>
      </c>
      <c r="AJ185" s="76">
        <f ca="1">IF(AND(DATEDIF(V185,TODAY(),"D")&lt;365*3),DATA!$D$46,IF(AND(365*3&lt;=DATEDIF(V185,TODAY(),"D"), DATEDIF(V185,TODAY(),"D")&lt;365*5),DATA!$D$47,IF(AND(365*5&lt;=DATEDIF(V185,TODAY(),"D"), DATEDIF(V185,TODAY(),"D")&lt;365*10),DATA!$D$48,IF(AND(365*10&lt;DATEDIF(V185,TODAY(),"D")),DATA!$D$49))))</f>
        <v>0</v>
      </c>
      <c r="AK185" s="76">
        <f>_xlfn.IFNA(VLOOKUP(X185,DATA!$F$40:$G$85,2,0),10)</f>
        <v>10</v>
      </c>
      <c r="AL185" s="77">
        <f t="shared" ca="1" si="2"/>
        <v>10</v>
      </c>
      <c r="AM185" s="78" t="str">
        <f ca="1">IF(AND(AL185&gt;=DATA!$C$55),"A",IF(AND(DATA!$C$55&gt;AL185,AL185&gt;=DATA!$C$56),"B",IF(AND(DATA!$C$56&gt;AL185,AL185&gt;=DATA!$C$57),"C",IF(AND(AL185&lt;DATA!$C$57),"D"))))</f>
        <v>D</v>
      </c>
    </row>
    <row r="186" spans="1:39" x14ac:dyDescent="0.15">
      <c r="A186" s="20" t="s">
        <v>564</v>
      </c>
      <c r="B186" s="18" t="s">
        <v>256</v>
      </c>
      <c r="C186" s="5" t="s">
        <v>274</v>
      </c>
      <c r="D186" s="18" t="s">
        <v>320</v>
      </c>
      <c r="E186" s="5" t="s">
        <v>353</v>
      </c>
      <c r="F186" s="20" t="s">
        <v>313</v>
      </c>
      <c r="G186" s="20" t="s">
        <v>522</v>
      </c>
      <c r="H186" s="20" t="s">
        <v>290</v>
      </c>
      <c r="I186" s="18" t="s">
        <v>303</v>
      </c>
      <c r="J186" s="18" t="s">
        <v>301</v>
      </c>
      <c r="K186" s="20"/>
      <c r="L186" s="20"/>
      <c r="M186" s="20" t="s">
        <v>298</v>
      </c>
      <c r="N186" s="18" t="s">
        <v>295</v>
      </c>
      <c r="O186" s="18" t="str">
        <f>""</f>
        <v/>
      </c>
      <c r="P186" s="18"/>
      <c r="Q186" s="6" t="s">
        <v>19</v>
      </c>
      <c r="R186" s="6"/>
      <c r="S186" s="6"/>
      <c r="T186" s="6"/>
      <c r="U186" s="11"/>
      <c r="V186" s="82"/>
      <c r="W186" s="12" t="s">
        <v>772</v>
      </c>
      <c r="X186" s="12"/>
      <c r="Y186" s="62"/>
      <c r="Z186" s="6" t="s">
        <v>28</v>
      </c>
      <c r="AA186" s="28">
        <v>1</v>
      </c>
      <c r="AB186" s="24"/>
      <c r="AC186" s="24"/>
      <c r="AF186" s="74" t="b">
        <f>IF(AND(R186=DATA!$D$40),DATA!$D$41,IF(AND(R186=DATA!$C$40),DATA!$C$41))</f>
        <v>0</v>
      </c>
      <c r="AG186" s="74" t="b">
        <f>IF(AND(S186=DATA!$D$40),DATA!$D$42,IF(AND(S186=DATA!$C$40),DATA!$C$42))</f>
        <v>0</v>
      </c>
      <c r="AH186" s="74" t="b">
        <f>IF(AND(T186=DATA!$D$40),DATA!$D$43,IF(AND(T186=DATA!$C$40),DATA!$C$43))</f>
        <v>0</v>
      </c>
      <c r="AI186" s="75" t="b">
        <f>IF(AND(U186=DATA!$D$40),DATA!$D$44,IF(AND(U186=DATA!$C$40),DATA!$C$44))</f>
        <v>0</v>
      </c>
      <c r="AJ186" s="76">
        <f ca="1">IF(AND(DATEDIF(V186,TODAY(),"D")&lt;365*3),DATA!$D$46,IF(AND(365*3&lt;=DATEDIF(V186,TODAY(),"D"), DATEDIF(V186,TODAY(),"D")&lt;365*5),DATA!$D$47,IF(AND(365*5&lt;=DATEDIF(V186,TODAY(),"D"), DATEDIF(V186,TODAY(),"D")&lt;365*10),DATA!$D$48,IF(AND(365*10&lt;DATEDIF(V186,TODAY(),"D")),DATA!$D$49))))</f>
        <v>0</v>
      </c>
      <c r="AK186" s="76">
        <f>_xlfn.IFNA(VLOOKUP(X186,DATA!$F$40:$G$85,2,0),10)</f>
        <v>10</v>
      </c>
      <c r="AL186" s="77">
        <f t="shared" ca="1" si="2"/>
        <v>10</v>
      </c>
      <c r="AM186" s="78" t="str">
        <f ca="1">IF(AND(AL186&gt;=DATA!$C$55),"A",IF(AND(DATA!$C$55&gt;AL186,AL186&gt;=DATA!$C$56),"B",IF(AND(DATA!$C$56&gt;AL186,AL186&gt;=DATA!$C$57),"C",IF(AND(AL186&lt;DATA!$C$57),"D"))))</f>
        <v>D</v>
      </c>
    </row>
    <row r="187" spans="1:39" x14ac:dyDescent="0.15">
      <c r="A187" s="20" t="s">
        <v>564</v>
      </c>
      <c r="B187" s="18" t="s">
        <v>264</v>
      </c>
      <c r="C187" s="5" t="s">
        <v>354</v>
      </c>
      <c r="D187" s="18" t="s">
        <v>320</v>
      </c>
      <c r="E187" s="5" t="s">
        <v>353</v>
      </c>
      <c r="F187" s="20" t="s">
        <v>313</v>
      </c>
      <c r="G187" s="20" t="s">
        <v>522</v>
      </c>
      <c r="H187" s="20" t="s">
        <v>290</v>
      </c>
      <c r="I187" s="18" t="s">
        <v>290</v>
      </c>
      <c r="J187" s="18" t="s">
        <v>294</v>
      </c>
      <c r="K187" s="20"/>
      <c r="L187" s="20"/>
      <c r="M187" s="20" t="s">
        <v>298</v>
      </c>
      <c r="N187" s="18" t="s">
        <v>295</v>
      </c>
      <c r="O187" s="18" t="str">
        <f>""</f>
        <v/>
      </c>
      <c r="P187" s="18"/>
      <c r="Q187" s="6" t="s">
        <v>27</v>
      </c>
      <c r="R187" s="6"/>
      <c r="S187" s="6"/>
      <c r="T187" s="6"/>
      <c r="U187" s="11"/>
      <c r="V187" s="82"/>
      <c r="W187" s="12" t="s">
        <v>772</v>
      </c>
      <c r="X187" s="12"/>
      <c r="Y187" s="62"/>
      <c r="Z187" s="6" t="s">
        <v>20</v>
      </c>
      <c r="AA187" s="28">
        <v>10</v>
      </c>
      <c r="AB187" s="24"/>
      <c r="AC187" s="24"/>
      <c r="AF187" s="74" t="b">
        <f>IF(AND(R187=DATA!$D$40),DATA!$D$41,IF(AND(R187=DATA!$C$40),DATA!$C$41))</f>
        <v>0</v>
      </c>
      <c r="AG187" s="74" t="b">
        <f>IF(AND(S187=DATA!$D$40),DATA!$D$42,IF(AND(S187=DATA!$C$40),DATA!$C$42))</f>
        <v>0</v>
      </c>
      <c r="AH187" s="74" t="b">
        <f>IF(AND(T187=DATA!$D$40),DATA!$D$43,IF(AND(T187=DATA!$C$40),DATA!$C$43))</f>
        <v>0</v>
      </c>
      <c r="AI187" s="75" t="b">
        <f>IF(AND(U187=DATA!$D$40),DATA!$D$44,IF(AND(U187=DATA!$C$40),DATA!$C$44))</f>
        <v>0</v>
      </c>
      <c r="AJ187" s="76">
        <f ca="1">IF(AND(DATEDIF(V187,TODAY(),"D")&lt;365*3),DATA!$D$46,IF(AND(365*3&lt;=DATEDIF(V187,TODAY(),"D"), DATEDIF(V187,TODAY(),"D")&lt;365*5),DATA!$D$47,IF(AND(365*5&lt;=DATEDIF(V187,TODAY(),"D"), DATEDIF(V187,TODAY(),"D")&lt;365*10),DATA!$D$48,IF(AND(365*10&lt;DATEDIF(V187,TODAY(),"D")),DATA!$D$49))))</f>
        <v>0</v>
      </c>
      <c r="AK187" s="76">
        <f>_xlfn.IFNA(VLOOKUP(X187,DATA!$F$40:$G$85,2,0),10)</f>
        <v>10</v>
      </c>
      <c r="AL187" s="77">
        <f t="shared" ca="1" si="2"/>
        <v>10</v>
      </c>
      <c r="AM187" s="78" t="str">
        <f ca="1">IF(AND(AL187&gt;=DATA!$C$55),"A",IF(AND(DATA!$C$55&gt;AL187,AL187&gt;=DATA!$C$56),"B",IF(AND(DATA!$C$56&gt;AL187,AL187&gt;=DATA!$C$57),"C",IF(AND(AL187&lt;DATA!$C$57),"D"))))</f>
        <v>D</v>
      </c>
    </row>
    <row r="188" spans="1:39" x14ac:dyDescent="0.15">
      <c r="A188" s="20" t="s">
        <v>564</v>
      </c>
      <c r="B188" s="18" t="s">
        <v>256</v>
      </c>
      <c r="C188" s="5" t="s">
        <v>354</v>
      </c>
      <c r="D188" s="18" t="s">
        <v>282</v>
      </c>
      <c r="E188" s="5" t="s">
        <v>353</v>
      </c>
      <c r="F188" s="20" t="s">
        <v>313</v>
      </c>
      <c r="G188" s="20" t="s">
        <v>522</v>
      </c>
      <c r="H188" s="20" t="s">
        <v>290</v>
      </c>
      <c r="I188" s="18" t="s">
        <v>290</v>
      </c>
      <c r="J188" s="18" t="s">
        <v>303</v>
      </c>
      <c r="K188" s="20"/>
      <c r="L188" s="20"/>
      <c r="M188" s="20" t="s">
        <v>298</v>
      </c>
      <c r="N188" s="18" t="s">
        <v>295</v>
      </c>
      <c r="O188" s="18" t="str">
        <f>""</f>
        <v/>
      </c>
      <c r="P188" s="18"/>
      <c r="Q188" s="6" t="s">
        <v>19</v>
      </c>
      <c r="R188" s="6"/>
      <c r="S188" s="6"/>
      <c r="T188" s="6"/>
      <c r="U188" s="11"/>
      <c r="V188" s="82"/>
      <c r="W188" s="12" t="s">
        <v>772</v>
      </c>
      <c r="X188" s="12"/>
      <c r="Y188" s="62"/>
      <c r="Z188" s="6" t="s">
        <v>28</v>
      </c>
      <c r="AA188" s="28">
        <v>1</v>
      </c>
      <c r="AB188" s="24"/>
      <c r="AC188" s="24"/>
      <c r="AF188" s="74" t="b">
        <f>IF(AND(R188=DATA!$D$40),DATA!$D$41,IF(AND(R188=DATA!$C$40),DATA!$C$41))</f>
        <v>0</v>
      </c>
      <c r="AG188" s="74" t="b">
        <f>IF(AND(S188=DATA!$D$40),DATA!$D$42,IF(AND(S188=DATA!$C$40),DATA!$C$42))</f>
        <v>0</v>
      </c>
      <c r="AH188" s="74" t="b">
        <f>IF(AND(T188=DATA!$D$40),DATA!$D$43,IF(AND(T188=DATA!$C$40),DATA!$C$43))</f>
        <v>0</v>
      </c>
      <c r="AI188" s="75" t="b">
        <f>IF(AND(U188=DATA!$D$40),DATA!$D$44,IF(AND(U188=DATA!$C$40),DATA!$C$44))</f>
        <v>0</v>
      </c>
      <c r="AJ188" s="76">
        <f ca="1">IF(AND(DATEDIF(V188,TODAY(),"D")&lt;365*3),DATA!$D$46,IF(AND(365*3&lt;=DATEDIF(V188,TODAY(),"D"), DATEDIF(V188,TODAY(),"D")&lt;365*5),DATA!$D$47,IF(AND(365*5&lt;=DATEDIF(V188,TODAY(),"D"), DATEDIF(V188,TODAY(),"D")&lt;365*10),DATA!$D$48,IF(AND(365*10&lt;DATEDIF(V188,TODAY(),"D")),DATA!$D$49))))</f>
        <v>0</v>
      </c>
      <c r="AK188" s="76">
        <f>_xlfn.IFNA(VLOOKUP(X188,DATA!$F$40:$G$85,2,0),10)</f>
        <v>10</v>
      </c>
      <c r="AL188" s="77">
        <f t="shared" ca="1" si="2"/>
        <v>10</v>
      </c>
      <c r="AM188" s="78" t="str">
        <f ca="1">IF(AND(AL188&gt;=DATA!$C$55),"A",IF(AND(DATA!$C$55&gt;AL188,AL188&gt;=DATA!$C$56),"B",IF(AND(DATA!$C$56&gt;AL188,AL188&gt;=DATA!$C$57),"C",IF(AND(AL188&lt;DATA!$C$57),"D"))))</f>
        <v>D</v>
      </c>
    </row>
    <row r="189" spans="1:39" x14ac:dyDescent="0.15">
      <c r="A189" s="20" t="s">
        <v>564</v>
      </c>
      <c r="B189" s="18" t="s">
        <v>264</v>
      </c>
      <c r="C189" s="5" t="s">
        <v>354</v>
      </c>
      <c r="D189" s="18" t="s">
        <v>320</v>
      </c>
      <c r="E189" s="5" t="s">
        <v>353</v>
      </c>
      <c r="F189" s="20" t="s">
        <v>313</v>
      </c>
      <c r="G189" s="20" t="s">
        <v>522</v>
      </c>
      <c r="H189" s="20" t="s">
        <v>290</v>
      </c>
      <c r="I189" s="18" t="s">
        <v>290</v>
      </c>
      <c r="J189" s="18" t="s">
        <v>316</v>
      </c>
      <c r="K189" s="20"/>
      <c r="L189" s="20"/>
      <c r="M189" s="20" t="s">
        <v>298</v>
      </c>
      <c r="N189" s="18" t="s">
        <v>295</v>
      </c>
      <c r="O189" s="18" t="str">
        <f>""</f>
        <v/>
      </c>
      <c r="P189" s="18"/>
      <c r="Q189" s="6" t="s">
        <v>19</v>
      </c>
      <c r="R189" s="6"/>
      <c r="S189" s="6"/>
      <c r="T189" s="6"/>
      <c r="U189" s="11"/>
      <c r="V189" s="82"/>
      <c r="W189" s="12" t="s">
        <v>772</v>
      </c>
      <c r="X189" s="12"/>
      <c r="Y189" s="62"/>
      <c r="Z189" s="6" t="s">
        <v>20</v>
      </c>
      <c r="AA189" s="28">
        <v>2</v>
      </c>
      <c r="AB189" s="24"/>
      <c r="AC189" s="24"/>
      <c r="AF189" s="74" t="b">
        <f>IF(AND(R189=DATA!$D$40),DATA!$D$41,IF(AND(R189=DATA!$C$40),DATA!$C$41))</f>
        <v>0</v>
      </c>
      <c r="AG189" s="74" t="b">
        <f>IF(AND(S189=DATA!$D$40),DATA!$D$42,IF(AND(S189=DATA!$C$40),DATA!$C$42))</f>
        <v>0</v>
      </c>
      <c r="AH189" s="74" t="b">
        <f>IF(AND(T189=DATA!$D$40),DATA!$D$43,IF(AND(T189=DATA!$C$40),DATA!$C$43))</f>
        <v>0</v>
      </c>
      <c r="AI189" s="75" t="b">
        <f>IF(AND(U189=DATA!$D$40),DATA!$D$44,IF(AND(U189=DATA!$C$40),DATA!$C$44))</f>
        <v>0</v>
      </c>
      <c r="AJ189" s="76">
        <f ca="1">IF(AND(DATEDIF(V189,TODAY(),"D")&lt;365*3),DATA!$D$46,IF(AND(365*3&lt;=DATEDIF(V189,TODAY(),"D"), DATEDIF(V189,TODAY(),"D")&lt;365*5),DATA!$D$47,IF(AND(365*5&lt;=DATEDIF(V189,TODAY(),"D"), DATEDIF(V189,TODAY(),"D")&lt;365*10),DATA!$D$48,IF(AND(365*10&lt;DATEDIF(V189,TODAY(),"D")),DATA!$D$49))))</f>
        <v>0</v>
      </c>
      <c r="AK189" s="76">
        <f>_xlfn.IFNA(VLOOKUP(X189,DATA!$F$40:$G$85,2,0),10)</f>
        <v>10</v>
      </c>
      <c r="AL189" s="77">
        <f t="shared" ca="1" si="2"/>
        <v>10</v>
      </c>
      <c r="AM189" s="78" t="str">
        <f ca="1">IF(AND(AL189&gt;=DATA!$C$55),"A",IF(AND(DATA!$C$55&gt;AL189,AL189&gt;=DATA!$C$56),"B",IF(AND(DATA!$C$56&gt;AL189,AL189&gt;=DATA!$C$57),"C",IF(AND(AL189&lt;DATA!$C$57),"D"))))</f>
        <v>D</v>
      </c>
    </row>
    <row r="190" spans="1:39" x14ac:dyDescent="0.15">
      <c r="A190" s="20" t="s">
        <v>564</v>
      </c>
      <c r="B190" s="18" t="s">
        <v>256</v>
      </c>
      <c r="C190" s="5" t="s">
        <v>354</v>
      </c>
      <c r="D190" s="18" t="s">
        <v>320</v>
      </c>
      <c r="E190" s="5" t="s">
        <v>353</v>
      </c>
      <c r="F190" s="20" t="s">
        <v>313</v>
      </c>
      <c r="G190" s="20" t="s">
        <v>522</v>
      </c>
      <c r="H190" s="20" t="s">
        <v>290</v>
      </c>
      <c r="I190" s="18" t="s">
        <v>290</v>
      </c>
      <c r="J190" s="18" t="s">
        <v>303</v>
      </c>
      <c r="K190" s="20"/>
      <c r="L190" s="20"/>
      <c r="M190" s="20" t="s">
        <v>298</v>
      </c>
      <c r="N190" s="18" t="s">
        <v>295</v>
      </c>
      <c r="O190" s="18" t="s">
        <v>295</v>
      </c>
      <c r="P190" s="18" t="s">
        <v>299</v>
      </c>
      <c r="Q190" s="6" t="s">
        <v>27</v>
      </c>
      <c r="R190" s="6"/>
      <c r="S190" s="6"/>
      <c r="T190" s="6"/>
      <c r="U190" s="11"/>
      <c r="V190" s="82"/>
      <c r="W190" s="12" t="s">
        <v>772</v>
      </c>
      <c r="X190" s="12"/>
      <c r="Y190" s="62"/>
      <c r="Z190" s="6" t="s">
        <v>28</v>
      </c>
      <c r="AA190" s="28">
        <v>8</v>
      </c>
      <c r="AB190" s="24"/>
      <c r="AC190" s="24"/>
      <c r="AF190" s="74" t="b">
        <f>IF(AND(R190=DATA!$D$40),DATA!$D$41,IF(AND(R190=DATA!$C$40),DATA!$C$41))</f>
        <v>0</v>
      </c>
      <c r="AG190" s="74" t="b">
        <f>IF(AND(S190=DATA!$D$40),DATA!$D$42,IF(AND(S190=DATA!$C$40),DATA!$C$42))</f>
        <v>0</v>
      </c>
      <c r="AH190" s="74" t="b">
        <f>IF(AND(T190=DATA!$D$40),DATA!$D$43,IF(AND(T190=DATA!$C$40),DATA!$C$43))</f>
        <v>0</v>
      </c>
      <c r="AI190" s="75" t="b">
        <f>IF(AND(U190=DATA!$D$40),DATA!$D$44,IF(AND(U190=DATA!$C$40),DATA!$C$44))</f>
        <v>0</v>
      </c>
      <c r="AJ190" s="76">
        <f ca="1">IF(AND(DATEDIF(V190,TODAY(),"D")&lt;365*3),DATA!$D$46,IF(AND(365*3&lt;=DATEDIF(V190,TODAY(),"D"), DATEDIF(V190,TODAY(),"D")&lt;365*5),DATA!$D$47,IF(AND(365*5&lt;=DATEDIF(V190,TODAY(),"D"), DATEDIF(V190,TODAY(),"D")&lt;365*10),DATA!$D$48,IF(AND(365*10&lt;DATEDIF(V190,TODAY(),"D")),DATA!$D$49))))</f>
        <v>0</v>
      </c>
      <c r="AK190" s="76">
        <f>_xlfn.IFNA(VLOOKUP(X190,DATA!$F$40:$G$85,2,0),10)</f>
        <v>10</v>
      </c>
      <c r="AL190" s="77">
        <f t="shared" ca="1" si="2"/>
        <v>10</v>
      </c>
      <c r="AM190" s="78" t="str">
        <f ca="1">IF(AND(AL190&gt;=DATA!$C$55),"A",IF(AND(DATA!$C$55&gt;AL190,AL190&gt;=DATA!$C$56),"B",IF(AND(DATA!$C$56&gt;AL190,AL190&gt;=DATA!$C$57),"C",IF(AND(AL190&lt;DATA!$C$57),"D"))))</f>
        <v>D</v>
      </c>
    </row>
    <row r="191" spans="1:39" x14ac:dyDescent="0.15">
      <c r="A191" s="20" t="s">
        <v>564</v>
      </c>
      <c r="B191" s="18" t="s">
        <v>264</v>
      </c>
      <c r="C191" s="5" t="s">
        <v>354</v>
      </c>
      <c r="D191" s="18" t="s">
        <v>324</v>
      </c>
      <c r="E191" s="5" t="s">
        <v>275</v>
      </c>
      <c r="F191" s="20" t="s">
        <v>313</v>
      </c>
      <c r="G191" s="20" t="s">
        <v>522</v>
      </c>
      <c r="H191" s="20" t="s">
        <v>290</v>
      </c>
      <c r="I191" s="18" t="s">
        <v>303</v>
      </c>
      <c r="J191" s="18" t="s">
        <v>301</v>
      </c>
      <c r="K191" s="20"/>
      <c r="L191" s="20"/>
      <c r="M191" s="20" t="s">
        <v>298</v>
      </c>
      <c r="N191" s="18" t="s">
        <v>295</v>
      </c>
      <c r="O191" s="18" t="s">
        <v>295</v>
      </c>
      <c r="P191" s="18" t="s">
        <v>299</v>
      </c>
      <c r="Q191" s="6" t="s">
        <v>19</v>
      </c>
      <c r="R191" s="6"/>
      <c r="S191" s="6"/>
      <c r="T191" s="6"/>
      <c r="U191" s="11"/>
      <c r="V191" s="82"/>
      <c r="W191" s="12" t="s">
        <v>772</v>
      </c>
      <c r="X191" s="12"/>
      <c r="Y191" s="62"/>
      <c r="Z191" s="6" t="s">
        <v>20</v>
      </c>
      <c r="AA191" s="28">
        <v>19</v>
      </c>
      <c r="AB191" s="24"/>
      <c r="AC191" s="24"/>
      <c r="AF191" s="74" t="b">
        <f>IF(AND(R191=DATA!$D$40),DATA!$D$41,IF(AND(R191=DATA!$C$40),DATA!$C$41))</f>
        <v>0</v>
      </c>
      <c r="AG191" s="74" t="b">
        <f>IF(AND(S191=DATA!$D$40),DATA!$D$42,IF(AND(S191=DATA!$C$40),DATA!$C$42))</f>
        <v>0</v>
      </c>
      <c r="AH191" s="74" t="b">
        <f>IF(AND(T191=DATA!$D$40),DATA!$D$43,IF(AND(T191=DATA!$C$40),DATA!$C$43))</f>
        <v>0</v>
      </c>
      <c r="AI191" s="75" t="b">
        <f>IF(AND(U191=DATA!$D$40),DATA!$D$44,IF(AND(U191=DATA!$C$40),DATA!$C$44))</f>
        <v>0</v>
      </c>
      <c r="AJ191" s="76">
        <f ca="1">IF(AND(DATEDIF(V191,TODAY(),"D")&lt;365*3),DATA!$D$46,IF(AND(365*3&lt;=DATEDIF(V191,TODAY(),"D"), DATEDIF(V191,TODAY(),"D")&lt;365*5),DATA!$D$47,IF(AND(365*5&lt;=DATEDIF(V191,TODAY(),"D"), DATEDIF(V191,TODAY(),"D")&lt;365*10),DATA!$D$48,IF(AND(365*10&lt;DATEDIF(V191,TODAY(),"D")),DATA!$D$49))))</f>
        <v>0</v>
      </c>
      <c r="AK191" s="76">
        <f>_xlfn.IFNA(VLOOKUP(X191,DATA!$F$40:$G$85,2,0),10)</f>
        <v>10</v>
      </c>
      <c r="AL191" s="77">
        <f t="shared" ca="1" si="2"/>
        <v>10</v>
      </c>
      <c r="AM191" s="78" t="str">
        <f ca="1">IF(AND(AL191&gt;=DATA!$C$55),"A",IF(AND(DATA!$C$55&gt;AL191,AL191&gt;=DATA!$C$56),"B",IF(AND(DATA!$C$56&gt;AL191,AL191&gt;=DATA!$C$57),"C",IF(AND(AL191&lt;DATA!$C$57),"D"))))</f>
        <v>D</v>
      </c>
    </row>
    <row r="192" spans="1:39" x14ac:dyDescent="0.15">
      <c r="A192" s="20" t="s">
        <v>564</v>
      </c>
      <c r="B192" s="18" t="s">
        <v>256</v>
      </c>
      <c r="C192" s="5" t="s">
        <v>354</v>
      </c>
      <c r="D192" s="18" t="s">
        <v>320</v>
      </c>
      <c r="E192" s="5" t="s">
        <v>275</v>
      </c>
      <c r="F192" s="20" t="s">
        <v>313</v>
      </c>
      <c r="G192" s="20" t="s">
        <v>522</v>
      </c>
      <c r="H192" s="20" t="s">
        <v>316</v>
      </c>
      <c r="I192" s="18" t="s">
        <v>316</v>
      </c>
      <c r="J192" s="18" t="s">
        <v>303</v>
      </c>
      <c r="K192" s="20"/>
      <c r="L192" s="20"/>
      <c r="M192" s="20" t="s">
        <v>298</v>
      </c>
      <c r="N192" s="18" t="s">
        <v>295</v>
      </c>
      <c r="O192" s="18" t="str">
        <f>""</f>
        <v/>
      </c>
      <c r="P192" s="18"/>
      <c r="Q192" s="6" t="s">
        <v>19</v>
      </c>
      <c r="R192" s="6"/>
      <c r="S192" s="6"/>
      <c r="T192" s="6"/>
      <c r="U192" s="11"/>
      <c r="V192" s="82"/>
      <c r="W192" s="12" t="s">
        <v>772</v>
      </c>
      <c r="X192" s="12"/>
      <c r="Y192" s="62"/>
      <c r="Z192" s="6" t="s">
        <v>28</v>
      </c>
      <c r="AA192" s="28">
        <v>2</v>
      </c>
      <c r="AB192" s="24"/>
      <c r="AC192" s="24"/>
      <c r="AF192" s="74" t="b">
        <f>IF(AND(R192=DATA!$D$40),DATA!$D$41,IF(AND(R192=DATA!$C$40),DATA!$C$41))</f>
        <v>0</v>
      </c>
      <c r="AG192" s="74" t="b">
        <f>IF(AND(S192=DATA!$D$40),DATA!$D$42,IF(AND(S192=DATA!$C$40),DATA!$C$42))</f>
        <v>0</v>
      </c>
      <c r="AH192" s="74" t="b">
        <f>IF(AND(T192=DATA!$D$40),DATA!$D$43,IF(AND(T192=DATA!$C$40),DATA!$C$43))</f>
        <v>0</v>
      </c>
      <c r="AI192" s="75" t="b">
        <f>IF(AND(U192=DATA!$D$40),DATA!$D$44,IF(AND(U192=DATA!$C$40),DATA!$C$44))</f>
        <v>0</v>
      </c>
      <c r="AJ192" s="76">
        <f ca="1">IF(AND(DATEDIF(V192,TODAY(),"D")&lt;365*3),DATA!$D$46,IF(AND(365*3&lt;=DATEDIF(V192,TODAY(),"D"), DATEDIF(V192,TODAY(),"D")&lt;365*5),DATA!$D$47,IF(AND(365*5&lt;=DATEDIF(V192,TODAY(),"D"), DATEDIF(V192,TODAY(),"D")&lt;365*10),DATA!$D$48,IF(AND(365*10&lt;DATEDIF(V192,TODAY(),"D")),DATA!$D$49))))</f>
        <v>0</v>
      </c>
      <c r="AK192" s="76">
        <f>_xlfn.IFNA(VLOOKUP(X192,DATA!$F$40:$G$85,2,0),10)</f>
        <v>10</v>
      </c>
      <c r="AL192" s="77">
        <f t="shared" ca="1" si="2"/>
        <v>10</v>
      </c>
      <c r="AM192" s="78" t="str">
        <f ca="1">IF(AND(AL192&gt;=DATA!$C$55),"A",IF(AND(DATA!$C$55&gt;AL192,AL192&gt;=DATA!$C$56),"B",IF(AND(DATA!$C$56&gt;AL192,AL192&gt;=DATA!$C$57),"C",IF(AND(AL192&lt;DATA!$C$57),"D"))))</f>
        <v>D</v>
      </c>
    </row>
    <row r="193" spans="1:39" x14ac:dyDescent="0.15">
      <c r="A193" s="20" t="s">
        <v>564</v>
      </c>
      <c r="B193" s="18" t="s">
        <v>326</v>
      </c>
      <c r="C193" s="5" t="s">
        <v>354</v>
      </c>
      <c r="D193" s="18" t="s">
        <v>320</v>
      </c>
      <c r="E193" s="5" t="s">
        <v>355</v>
      </c>
      <c r="F193" s="20" t="s">
        <v>313</v>
      </c>
      <c r="G193" s="20" t="s">
        <v>522</v>
      </c>
      <c r="H193" s="20" t="s">
        <v>286</v>
      </c>
      <c r="I193" s="18" t="s">
        <v>303</v>
      </c>
      <c r="J193" s="18" t="s">
        <v>301</v>
      </c>
      <c r="K193" s="20"/>
      <c r="L193" s="20"/>
      <c r="M193" s="20" t="s">
        <v>298</v>
      </c>
      <c r="N193" s="18" t="s">
        <v>295</v>
      </c>
      <c r="O193" s="18" t="str">
        <f>""</f>
        <v/>
      </c>
      <c r="P193" s="18"/>
      <c r="Q193" s="6" t="s">
        <v>27</v>
      </c>
      <c r="R193" s="6"/>
      <c r="S193" s="6"/>
      <c r="T193" s="6"/>
      <c r="U193" s="11"/>
      <c r="V193" s="82"/>
      <c r="W193" s="12" t="s">
        <v>772</v>
      </c>
      <c r="X193" s="12"/>
      <c r="Y193" s="62"/>
      <c r="Z193" s="6" t="s">
        <v>28</v>
      </c>
      <c r="AA193" s="28">
        <v>4</v>
      </c>
      <c r="AB193" s="24"/>
      <c r="AC193" s="24"/>
      <c r="AF193" s="74" t="b">
        <f>IF(AND(R193=DATA!$D$40),DATA!$D$41,IF(AND(R193=DATA!$C$40),DATA!$C$41))</f>
        <v>0</v>
      </c>
      <c r="AG193" s="74" t="b">
        <f>IF(AND(S193=DATA!$D$40),DATA!$D$42,IF(AND(S193=DATA!$C$40),DATA!$C$42))</f>
        <v>0</v>
      </c>
      <c r="AH193" s="74" t="b">
        <f>IF(AND(T193=DATA!$D$40),DATA!$D$43,IF(AND(T193=DATA!$C$40),DATA!$C$43))</f>
        <v>0</v>
      </c>
      <c r="AI193" s="75" t="b">
        <f>IF(AND(U193=DATA!$D$40),DATA!$D$44,IF(AND(U193=DATA!$C$40),DATA!$C$44))</f>
        <v>0</v>
      </c>
      <c r="AJ193" s="76">
        <f ca="1">IF(AND(DATEDIF(V193,TODAY(),"D")&lt;365*3),DATA!$D$46,IF(AND(365*3&lt;=DATEDIF(V193,TODAY(),"D"), DATEDIF(V193,TODAY(),"D")&lt;365*5),DATA!$D$47,IF(AND(365*5&lt;=DATEDIF(V193,TODAY(),"D"), DATEDIF(V193,TODAY(),"D")&lt;365*10),DATA!$D$48,IF(AND(365*10&lt;DATEDIF(V193,TODAY(),"D")),DATA!$D$49))))</f>
        <v>0</v>
      </c>
      <c r="AK193" s="76">
        <f>_xlfn.IFNA(VLOOKUP(X193,DATA!$F$40:$G$85,2,0),10)</f>
        <v>10</v>
      </c>
      <c r="AL193" s="77">
        <f t="shared" ca="1" si="2"/>
        <v>10</v>
      </c>
      <c r="AM193" s="78" t="str">
        <f ca="1">IF(AND(AL193&gt;=DATA!$C$55),"A",IF(AND(DATA!$C$55&gt;AL193,AL193&gt;=DATA!$C$56),"B",IF(AND(DATA!$C$56&gt;AL193,AL193&gt;=DATA!$C$57),"C",IF(AND(AL193&lt;DATA!$C$57),"D"))))</f>
        <v>D</v>
      </c>
    </row>
    <row r="194" spans="1:39" x14ac:dyDescent="0.15">
      <c r="A194" s="20" t="s">
        <v>565</v>
      </c>
      <c r="B194" s="18" t="s">
        <v>264</v>
      </c>
      <c r="C194" s="5" t="s">
        <v>354</v>
      </c>
      <c r="D194" s="18" t="s">
        <v>320</v>
      </c>
      <c r="E194" s="5" t="s">
        <v>275</v>
      </c>
      <c r="F194" s="20" t="s">
        <v>313</v>
      </c>
      <c r="G194" s="20" t="s">
        <v>522</v>
      </c>
      <c r="H194" s="20" t="s">
        <v>286</v>
      </c>
      <c r="I194" s="18" t="s">
        <v>286</v>
      </c>
      <c r="J194" s="18" t="s">
        <v>294</v>
      </c>
      <c r="K194" s="20"/>
      <c r="L194" s="20"/>
      <c r="M194" s="20" t="s">
        <v>298</v>
      </c>
      <c r="N194" s="18" t="s">
        <v>295</v>
      </c>
      <c r="O194" s="18" t="str">
        <f>""</f>
        <v/>
      </c>
      <c r="P194" s="18"/>
      <c r="Q194" s="6" t="s">
        <v>19</v>
      </c>
      <c r="R194" s="6"/>
      <c r="S194" s="6"/>
      <c r="T194" s="6"/>
      <c r="U194" s="11"/>
      <c r="V194" s="82"/>
      <c r="W194" s="12" t="s">
        <v>772</v>
      </c>
      <c r="X194" s="12"/>
      <c r="Y194" s="62"/>
      <c r="Z194" s="6" t="s">
        <v>20</v>
      </c>
      <c r="AA194" s="28">
        <v>5</v>
      </c>
      <c r="AB194" s="24"/>
      <c r="AC194" s="24"/>
      <c r="AF194" s="74" t="b">
        <f>IF(AND(R194=DATA!$D$40),DATA!$D$41,IF(AND(R194=DATA!$C$40),DATA!$C$41))</f>
        <v>0</v>
      </c>
      <c r="AG194" s="74" t="b">
        <f>IF(AND(S194=DATA!$D$40),DATA!$D$42,IF(AND(S194=DATA!$C$40),DATA!$C$42))</f>
        <v>0</v>
      </c>
      <c r="AH194" s="74" t="b">
        <f>IF(AND(T194=DATA!$D$40),DATA!$D$43,IF(AND(T194=DATA!$C$40),DATA!$C$43))</f>
        <v>0</v>
      </c>
      <c r="AI194" s="75" t="b">
        <f>IF(AND(U194=DATA!$D$40),DATA!$D$44,IF(AND(U194=DATA!$C$40),DATA!$C$44))</f>
        <v>0</v>
      </c>
      <c r="AJ194" s="76">
        <f ca="1">IF(AND(DATEDIF(V194,TODAY(),"D")&lt;365*3),DATA!$D$46,IF(AND(365*3&lt;=DATEDIF(V194,TODAY(),"D"), DATEDIF(V194,TODAY(),"D")&lt;365*5),DATA!$D$47,IF(AND(365*5&lt;=DATEDIF(V194,TODAY(),"D"), DATEDIF(V194,TODAY(),"D")&lt;365*10),DATA!$D$48,IF(AND(365*10&lt;DATEDIF(V194,TODAY(),"D")),DATA!$D$49))))</f>
        <v>0</v>
      </c>
      <c r="AK194" s="76">
        <f>_xlfn.IFNA(VLOOKUP(X194,DATA!$F$40:$G$85,2,0),10)</f>
        <v>10</v>
      </c>
      <c r="AL194" s="77">
        <f t="shared" ca="1" si="2"/>
        <v>10</v>
      </c>
      <c r="AM194" s="78" t="str">
        <f ca="1">IF(AND(AL194&gt;=DATA!$C$55),"A",IF(AND(DATA!$C$55&gt;AL194,AL194&gt;=DATA!$C$56),"B",IF(AND(DATA!$C$56&gt;AL194,AL194&gt;=DATA!$C$57),"C",IF(AND(AL194&lt;DATA!$C$57),"D"))))</f>
        <v>D</v>
      </c>
    </row>
    <row r="195" spans="1:39" x14ac:dyDescent="0.15">
      <c r="A195" s="20" t="s">
        <v>564</v>
      </c>
      <c r="B195" s="18" t="s">
        <v>256</v>
      </c>
      <c r="C195" s="5" t="s">
        <v>354</v>
      </c>
      <c r="D195" s="18" t="s">
        <v>282</v>
      </c>
      <c r="E195" s="5" t="s">
        <v>353</v>
      </c>
      <c r="F195" s="20" t="s">
        <v>313</v>
      </c>
      <c r="G195" s="20" t="s">
        <v>522</v>
      </c>
      <c r="H195" s="20" t="s">
        <v>286</v>
      </c>
      <c r="I195" s="18" t="s">
        <v>286</v>
      </c>
      <c r="J195" s="18" t="s">
        <v>303</v>
      </c>
      <c r="K195" s="20"/>
      <c r="L195" s="20"/>
      <c r="M195" s="20" t="s">
        <v>298</v>
      </c>
      <c r="N195" s="18" t="s">
        <v>295</v>
      </c>
      <c r="O195" s="18" t="str">
        <f>""</f>
        <v/>
      </c>
      <c r="P195" s="18"/>
      <c r="Q195" s="6" t="s">
        <v>19</v>
      </c>
      <c r="R195" s="6"/>
      <c r="S195" s="6"/>
      <c r="T195" s="6"/>
      <c r="U195" s="11"/>
      <c r="V195" s="82"/>
      <c r="W195" s="12" t="s">
        <v>772</v>
      </c>
      <c r="X195" s="12"/>
      <c r="Y195" s="62"/>
      <c r="Z195" s="6" t="s">
        <v>20</v>
      </c>
      <c r="AA195" s="28">
        <v>2</v>
      </c>
      <c r="AB195" s="24"/>
      <c r="AC195" s="24"/>
      <c r="AF195" s="74" t="b">
        <f>IF(AND(R195=DATA!$D$40),DATA!$D$41,IF(AND(R195=DATA!$C$40),DATA!$C$41))</f>
        <v>0</v>
      </c>
      <c r="AG195" s="74" t="b">
        <f>IF(AND(S195=DATA!$D$40),DATA!$D$42,IF(AND(S195=DATA!$C$40),DATA!$C$42))</f>
        <v>0</v>
      </c>
      <c r="AH195" s="74" t="b">
        <f>IF(AND(T195=DATA!$D$40),DATA!$D$43,IF(AND(T195=DATA!$C$40),DATA!$C$43))</f>
        <v>0</v>
      </c>
      <c r="AI195" s="75" t="b">
        <f>IF(AND(U195=DATA!$D$40),DATA!$D$44,IF(AND(U195=DATA!$C$40),DATA!$C$44))</f>
        <v>0</v>
      </c>
      <c r="AJ195" s="76">
        <f ca="1">IF(AND(DATEDIF(V195,TODAY(),"D")&lt;365*3),DATA!$D$46,IF(AND(365*3&lt;=DATEDIF(V195,TODAY(),"D"), DATEDIF(V195,TODAY(),"D")&lt;365*5),DATA!$D$47,IF(AND(365*5&lt;=DATEDIF(V195,TODAY(),"D"), DATEDIF(V195,TODAY(),"D")&lt;365*10),DATA!$D$48,IF(AND(365*10&lt;DATEDIF(V195,TODAY(),"D")),DATA!$D$49))))</f>
        <v>0</v>
      </c>
      <c r="AK195" s="76">
        <f>_xlfn.IFNA(VLOOKUP(X195,DATA!$F$40:$G$85,2,0),10)</f>
        <v>10</v>
      </c>
      <c r="AL195" s="77">
        <f t="shared" ca="1" si="2"/>
        <v>10</v>
      </c>
      <c r="AM195" s="78" t="str">
        <f ca="1">IF(AND(AL195&gt;=DATA!$C$55),"A",IF(AND(DATA!$C$55&gt;AL195,AL195&gt;=DATA!$C$56),"B",IF(AND(DATA!$C$56&gt;AL195,AL195&gt;=DATA!$C$57),"C",IF(AND(AL195&lt;DATA!$C$57),"D"))))</f>
        <v>D</v>
      </c>
    </row>
    <row r="196" spans="1:39" x14ac:dyDescent="0.15">
      <c r="A196" s="20" t="s">
        <v>564</v>
      </c>
      <c r="B196" s="18" t="s">
        <v>256</v>
      </c>
      <c r="C196" s="5" t="s">
        <v>354</v>
      </c>
      <c r="D196" s="18" t="s">
        <v>324</v>
      </c>
      <c r="E196" s="5" t="s">
        <v>353</v>
      </c>
      <c r="F196" s="20" t="s">
        <v>313</v>
      </c>
      <c r="G196" s="20" t="s">
        <v>522</v>
      </c>
      <c r="H196" s="20" t="s">
        <v>286</v>
      </c>
      <c r="I196" s="18" t="s">
        <v>286</v>
      </c>
      <c r="J196" s="18" t="s">
        <v>290</v>
      </c>
      <c r="K196" s="20"/>
      <c r="L196" s="20"/>
      <c r="M196" s="20" t="s">
        <v>298</v>
      </c>
      <c r="N196" s="18" t="s">
        <v>295</v>
      </c>
      <c r="O196" s="18" t="str">
        <f>""</f>
        <v/>
      </c>
      <c r="P196" s="18"/>
      <c r="Q196" s="6" t="s">
        <v>325</v>
      </c>
      <c r="R196" s="6"/>
      <c r="S196" s="6"/>
      <c r="T196" s="6"/>
      <c r="U196" s="11"/>
      <c r="V196" s="82"/>
      <c r="W196" s="12" t="s">
        <v>772</v>
      </c>
      <c r="X196" s="12"/>
      <c r="Y196" s="62"/>
      <c r="Z196" s="6" t="s">
        <v>28</v>
      </c>
      <c r="AA196" s="28">
        <v>5</v>
      </c>
      <c r="AB196" s="24"/>
      <c r="AC196" s="24"/>
      <c r="AF196" s="74" t="b">
        <f>IF(AND(R196=DATA!$D$40),DATA!$D$41,IF(AND(R196=DATA!$C$40),DATA!$C$41))</f>
        <v>0</v>
      </c>
      <c r="AG196" s="74" t="b">
        <f>IF(AND(S196=DATA!$D$40),DATA!$D$42,IF(AND(S196=DATA!$C$40),DATA!$C$42))</f>
        <v>0</v>
      </c>
      <c r="AH196" s="74" t="b">
        <f>IF(AND(T196=DATA!$D$40),DATA!$D$43,IF(AND(T196=DATA!$C$40),DATA!$C$43))</f>
        <v>0</v>
      </c>
      <c r="AI196" s="75" t="b">
        <f>IF(AND(U196=DATA!$D$40),DATA!$D$44,IF(AND(U196=DATA!$C$40),DATA!$C$44))</f>
        <v>0</v>
      </c>
      <c r="AJ196" s="76">
        <f ca="1">IF(AND(DATEDIF(V196,TODAY(),"D")&lt;365*3),DATA!$D$46,IF(AND(365*3&lt;=DATEDIF(V196,TODAY(),"D"), DATEDIF(V196,TODAY(),"D")&lt;365*5),DATA!$D$47,IF(AND(365*5&lt;=DATEDIF(V196,TODAY(),"D"), DATEDIF(V196,TODAY(),"D")&lt;365*10),DATA!$D$48,IF(AND(365*10&lt;DATEDIF(V196,TODAY(),"D")),DATA!$D$49))))</f>
        <v>0</v>
      </c>
      <c r="AK196" s="76">
        <f>_xlfn.IFNA(VLOOKUP(X196,DATA!$F$40:$G$85,2,0),10)</f>
        <v>10</v>
      </c>
      <c r="AL196" s="77">
        <f t="shared" ca="1" si="2"/>
        <v>10</v>
      </c>
      <c r="AM196" s="78" t="str">
        <f ca="1">IF(AND(AL196&gt;=DATA!$C$55),"A",IF(AND(DATA!$C$55&gt;AL196,AL196&gt;=DATA!$C$56),"B",IF(AND(DATA!$C$56&gt;AL196,AL196&gt;=DATA!$C$57),"C",IF(AND(AL196&lt;DATA!$C$57),"D"))))</f>
        <v>D</v>
      </c>
    </row>
    <row r="197" spans="1:39" x14ac:dyDescent="0.15">
      <c r="A197" s="20" t="s">
        <v>565</v>
      </c>
      <c r="B197" s="18" t="s">
        <v>326</v>
      </c>
      <c r="C197" s="5" t="s">
        <v>354</v>
      </c>
      <c r="D197" s="18" t="s">
        <v>320</v>
      </c>
      <c r="E197" s="5" t="s">
        <v>275</v>
      </c>
      <c r="F197" s="20" t="s">
        <v>313</v>
      </c>
      <c r="G197" s="20" t="s">
        <v>522</v>
      </c>
      <c r="H197" s="20" t="s">
        <v>286</v>
      </c>
      <c r="I197" s="18" t="s">
        <v>286</v>
      </c>
      <c r="J197" s="18" t="s">
        <v>301</v>
      </c>
      <c r="K197" s="20"/>
      <c r="L197" s="20"/>
      <c r="M197" s="20" t="s">
        <v>298</v>
      </c>
      <c r="N197" s="18" t="s">
        <v>295</v>
      </c>
      <c r="O197" s="18" t="str">
        <f>""</f>
        <v/>
      </c>
      <c r="P197" s="18"/>
      <c r="Q197" s="6" t="s">
        <v>19</v>
      </c>
      <c r="R197" s="6"/>
      <c r="S197" s="6"/>
      <c r="T197" s="6"/>
      <c r="U197" s="11"/>
      <c r="V197" s="82"/>
      <c r="W197" s="12" t="s">
        <v>772</v>
      </c>
      <c r="X197" s="12"/>
      <c r="Y197" s="62"/>
      <c r="Z197" s="6" t="s">
        <v>28</v>
      </c>
      <c r="AA197" s="28">
        <v>16</v>
      </c>
      <c r="AB197" s="24"/>
      <c r="AC197" s="24"/>
      <c r="AF197" s="74" t="b">
        <f>IF(AND(R197=DATA!$D$40),DATA!$D$41,IF(AND(R197=DATA!$C$40),DATA!$C$41))</f>
        <v>0</v>
      </c>
      <c r="AG197" s="74" t="b">
        <f>IF(AND(S197=DATA!$D$40),DATA!$D$42,IF(AND(S197=DATA!$C$40),DATA!$C$42))</f>
        <v>0</v>
      </c>
      <c r="AH197" s="74" t="b">
        <f>IF(AND(T197=DATA!$D$40),DATA!$D$43,IF(AND(T197=DATA!$C$40),DATA!$C$43))</f>
        <v>0</v>
      </c>
      <c r="AI197" s="75" t="b">
        <f>IF(AND(U197=DATA!$D$40),DATA!$D$44,IF(AND(U197=DATA!$C$40),DATA!$C$44))</f>
        <v>0</v>
      </c>
      <c r="AJ197" s="76">
        <f ca="1">IF(AND(DATEDIF(V197,TODAY(),"D")&lt;365*3),DATA!$D$46,IF(AND(365*3&lt;=DATEDIF(V197,TODAY(),"D"), DATEDIF(V197,TODAY(),"D")&lt;365*5),DATA!$D$47,IF(AND(365*5&lt;=DATEDIF(V197,TODAY(),"D"), DATEDIF(V197,TODAY(),"D")&lt;365*10),DATA!$D$48,IF(AND(365*10&lt;DATEDIF(V197,TODAY(),"D")),DATA!$D$49))))</f>
        <v>0</v>
      </c>
      <c r="AK197" s="76">
        <f>_xlfn.IFNA(VLOOKUP(X197,DATA!$F$40:$G$85,2,0),10)</f>
        <v>10</v>
      </c>
      <c r="AL197" s="77">
        <f t="shared" ca="1" si="2"/>
        <v>10</v>
      </c>
      <c r="AM197" s="78" t="str">
        <f ca="1">IF(AND(AL197&gt;=DATA!$C$55),"A",IF(AND(DATA!$C$55&gt;AL197,AL197&gt;=DATA!$C$56),"B",IF(AND(DATA!$C$56&gt;AL197,AL197&gt;=DATA!$C$57),"C",IF(AND(AL197&lt;DATA!$C$57),"D"))))</f>
        <v>D</v>
      </c>
    </row>
    <row r="198" spans="1:39" x14ac:dyDescent="0.15">
      <c r="A198" s="20" t="s">
        <v>564</v>
      </c>
      <c r="B198" s="18" t="s">
        <v>256</v>
      </c>
      <c r="C198" s="5" t="s">
        <v>354</v>
      </c>
      <c r="D198" s="18" t="s">
        <v>282</v>
      </c>
      <c r="E198" s="5" t="s">
        <v>353</v>
      </c>
      <c r="F198" s="20" t="s">
        <v>313</v>
      </c>
      <c r="G198" s="20" t="s">
        <v>522</v>
      </c>
      <c r="H198" s="20" t="s">
        <v>286</v>
      </c>
      <c r="I198" s="18" t="s">
        <v>286</v>
      </c>
      <c r="J198" s="18" t="s">
        <v>301</v>
      </c>
      <c r="K198" s="20"/>
      <c r="L198" s="20"/>
      <c r="M198" s="20" t="s">
        <v>298</v>
      </c>
      <c r="N198" s="18" t="s">
        <v>295</v>
      </c>
      <c r="O198" s="18" t="s">
        <v>295</v>
      </c>
      <c r="P198" s="18" t="s">
        <v>299</v>
      </c>
      <c r="Q198" s="6" t="s">
        <v>19</v>
      </c>
      <c r="R198" s="6"/>
      <c r="S198" s="6"/>
      <c r="T198" s="6"/>
      <c r="U198" s="11"/>
      <c r="V198" s="82"/>
      <c r="W198" s="12" t="s">
        <v>772</v>
      </c>
      <c r="X198" s="12"/>
      <c r="Y198" s="62"/>
      <c r="Z198" s="6" t="s">
        <v>20</v>
      </c>
      <c r="AA198" s="28">
        <v>4</v>
      </c>
      <c r="AB198" s="24"/>
      <c r="AC198" s="24"/>
      <c r="AF198" s="74" t="b">
        <f>IF(AND(R198=DATA!$D$40),DATA!$D$41,IF(AND(R198=DATA!$C$40),DATA!$C$41))</f>
        <v>0</v>
      </c>
      <c r="AG198" s="74" t="b">
        <f>IF(AND(S198=DATA!$D$40),DATA!$D$42,IF(AND(S198=DATA!$C$40),DATA!$C$42))</f>
        <v>0</v>
      </c>
      <c r="AH198" s="74" t="b">
        <f>IF(AND(T198=DATA!$D$40),DATA!$D$43,IF(AND(T198=DATA!$C$40),DATA!$C$43))</f>
        <v>0</v>
      </c>
      <c r="AI198" s="75" t="b">
        <f>IF(AND(U198=DATA!$D$40),DATA!$D$44,IF(AND(U198=DATA!$C$40),DATA!$C$44))</f>
        <v>0</v>
      </c>
      <c r="AJ198" s="76">
        <f ca="1">IF(AND(DATEDIF(V198,TODAY(),"D")&lt;365*3),DATA!$D$46,IF(AND(365*3&lt;=DATEDIF(V198,TODAY(),"D"), DATEDIF(V198,TODAY(),"D")&lt;365*5),DATA!$D$47,IF(AND(365*5&lt;=DATEDIF(V198,TODAY(),"D"), DATEDIF(V198,TODAY(),"D")&lt;365*10),DATA!$D$48,IF(AND(365*10&lt;DATEDIF(V198,TODAY(),"D")),DATA!$D$49))))</f>
        <v>0</v>
      </c>
      <c r="AK198" s="76">
        <f>_xlfn.IFNA(VLOOKUP(X198,DATA!$F$40:$G$85,2,0),10)</f>
        <v>10</v>
      </c>
      <c r="AL198" s="77">
        <f t="shared" ca="1" si="2"/>
        <v>10</v>
      </c>
      <c r="AM198" s="78" t="str">
        <f ca="1">IF(AND(AL198&gt;=DATA!$C$55),"A",IF(AND(DATA!$C$55&gt;AL198,AL198&gt;=DATA!$C$56),"B",IF(AND(DATA!$C$56&gt;AL198,AL198&gt;=DATA!$C$57),"C",IF(AND(AL198&lt;DATA!$C$57),"D"))))</f>
        <v>D</v>
      </c>
    </row>
    <row r="199" spans="1:39" x14ac:dyDescent="0.15">
      <c r="A199" s="20" t="s">
        <v>565</v>
      </c>
      <c r="B199" s="18" t="s">
        <v>264</v>
      </c>
      <c r="C199" s="5" t="s">
        <v>354</v>
      </c>
      <c r="D199" s="18" t="s">
        <v>320</v>
      </c>
      <c r="E199" s="5" t="s">
        <v>353</v>
      </c>
      <c r="F199" s="20" t="s">
        <v>313</v>
      </c>
      <c r="G199" s="20" t="s">
        <v>522</v>
      </c>
      <c r="H199" s="20" t="s">
        <v>286</v>
      </c>
      <c r="I199" s="18" t="s">
        <v>286</v>
      </c>
      <c r="J199" s="18" t="s">
        <v>301</v>
      </c>
      <c r="K199" s="20"/>
      <c r="L199" s="20"/>
      <c r="M199" s="20" t="s">
        <v>298</v>
      </c>
      <c r="N199" s="18" t="s">
        <v>295</v>
      </c>
      <c r="O199" s="18" t="s">
        <v>295</v>
      </c>
      <c r="P199" s="18" t="s">
        <v>299</v>
      </c>
      <c r="Q199" s="6" t="s">
        <v>27</v>
      </c>
      <c r="R199" s="6"/>
      <c r="S199" s="6"/>
      <c r="T199" s="6"/>
      <c r="U199" s="11"/>
      <c r="V199" s="82"/>
      <c r="W199" s="12" t="s">
        <v>772</v>
      </c>
      <c r="X199" s="12"/>
      <c r="Y199" s="62"/>
      <c r="Z199" s="6" t="s">
        <v>28</v>
      </c>
      <c r="AA199" s="28">
        <v>1</v>
      </c>
      <c r="AB199" s="24"/>
      <c r="AC199" s="24"/>
      <c r="AF199" s="74" t="b">
        <f>IF(AND(R199=DATA!$D$40),DATA!$D$41,IF(AND(R199=DATA!$C$40),DATA!$C$41))</f>
        <v>0</v>
      </c>
      <c r="AG199" s="74" t="b">
        <f>IF(AND(S199=DATA!$D$40),DATA!$D$42,IF(AND(S199=DATA!$C$40),DATA!$C$42))</f>
        <v>0</v>
      </c>
      <c r="AH199" s="74" t="b">
        <f>IF(AND(T199=DATA!$D$40),DATA!$D$43,IF(AND(T199=DATA!$C$40),DATA!$C$43))</f>
        <v>0</v>
      </c>
      <c r="AI199" s="75" t="b">
        <f>IF(AND(U199=DATA!$D$40),DATA!$D$44,IF(AND(U199=DATA!$C$40),DATA!$C$44))</f>
        <v>0</v>
      </c>
      <c r="AJ199" s="76">
        <f ca="1">IF(AND(DATEDIF(V199,TODAY(),"D")&lt;365*3),DATA!$D$46,IF(AND(365*3&lt;=DATEDIF(V199,TODAY(),"D"), DATEDIF(V199,TODAY(),"D")&lt;365*5),DATA!$D$47,IF(AND(365*5&lt;=DATEDIF(V199,TODAY(),"D"), DATEDIF(V199,TODAY(),"D")&lt;365*10),DATA!$D$48,IF(AND(365*10&lt;DATEDIF(V199,TODAY(),"D")),DATA!$D$49))))</f>
        <v>0</v>
      </c>
      <c r="AK199" s="76">
        <f>_xlfn.IFNA(VLOOKUP(X199,DATA!$F$40:$G$85,2,0),10)</f>
        <v>10</v>
      </c>
      <c r="AL199" s="77">
        <f t="shared" ref="AL199:AL262" ca="1" si="3">SUM(AF199:AK199)</f>
        <v>10</v>
      </c>
      <c r="AM199" s="78" t="str">
        <f ca="1">IF(AND(AL199&gt;=DATA!$C$55),"A",IF(AND(DATA!$C$55&gt;AL199,AL199&gt;=DATA!$C$56),"B",IF(AND(DATA!$C$56&gt;AL199,AL199&gt;=DATA!$C$57),"C",IF(AND(AL199&lt;DATA!$C$57),"D"))))</f>
        <v>D</v>
      </c>
    </row>
    <row r="200" spans="1:39" x14ac:dyDescent="0.15">
      <c r="A200" s="20" t="s">
        <v>564</v>
      </c>
      <c r="B200" s="18" t="s">
        <v>256</v>
      </c>
      <c r="C200" s="5" t="s">
        <v>274</v>
      </c>
      <c r="D200" s="18" t="s">
        <v>320</v>
      </c>
      <c r="E200" s="5" t="s">
        <v>353</v>
      </c>
      <c r="F200" s="20" t="s">
        <v>313</v>
      </c>
      <c r="G200" s="20" t="s">
        <v>522</v>
      </c>
      <c r="H200" s="20" t="s">
        <v>286</v>
      </c>
      <c r="I200" s="18" t="s">
        <v>301</v>
      </c>
      <c r="J200" s="18" t="s">
        <v>301</v>
      </c>
      <c r="K200" s="20"/>
      <c r="L200" s="20"/>
      <c r="M200" s="20" t="s">
        <v>298</v>
      </c>
      <c r="N200" s="18" t="s">
        <v>295</v>
      </c>
      <c r="O200" s="18" t="s">
        <v>295</v>
      </c>
      <c r="P200" s="18" t="s">
        <v>299</v>
      </c>
      <c r="Q200" s="6" t="s">
        <v>19</v>
      </c>
      <c r="R200" s="6"/>
      <c r="S200" s="6"/>
      <c r="T200" s="6"/>
      <c r="U200" s="11"/>
      <c r="V200" s="82"/>
      <c r="W200" s="12" t="s">
        <v>772</v>
      </c>
      <c r="X200" s="12"/>
      <c r="Y200" s="62"/>
      <c r="Z200" s="6" t="s">
        <v>28</v>
      </c>
      <c r="AA200" s="28">
        <v>2</v>
      </c>
      <c r="AB200" s="24"/>
      <c r="AC200" s="24"/>
      <c r="AF200" s="74" t="b">
        <f>IF(AND(R200=DATA!$D$40),DATA!$D$41,IF(AND(R200=DATA!$C$40),DATA!$C$41))</f>
        <v>0</v>
      </c>
      <c r="AG200" s="74" t="b">
        <f>IF(AND(S200=DATA!$D$40),DATA!$D$42,IF(AND(S200=DATA!$C$40),DATA!$C$42))</f>
        <v>0</v>
      </c>
      <c r="AH200" s="74" t="b">
        <f>IF(AND(T200=DATA!$D$40),DATA!$D$43,IF(AND(T200=DATA!$C$40),DATA!$C$43))</f>
        <v>0</v>
      </c>
      <c r="AI200" s="75" t="b">
        <f>IF(AND(U200=DATA!$D$40),DATA!$D$44,IF(AND(U200=DATA!$C$40),DATA!$C$44))</f>
        <v>0</v>
      </c>
      <c r="AJ200" s="76">
        <f ca="1">IF(AND(DATEDIF(V200,TODAY(),"D")&lt;365*3),DATA!$D$46,IF(AND(365*3&lt;=DATEDIF(V200,TODAY(),"D"), DATEDIF(V200,TODAY(),"D")&lt;365*5),DATA!$D$47,IF(AND(365*5&lt;=DATEDIF(V200,TODAY(),"D"), DATEDIF(V200,TODAY(),"D")&lt;365*10),DATA!$D$48,IF(AND(365*10&lt;DATEDIF(V200,TODAY(),"D")),DATA!$D$49))))</f>
        <v>0</v>
      </c>
      <c r="AK200" s="76">
        <f>_xlfn.IFNA(VLOOKUP(X200,DATA!$F$40:$G$85,2,0),10)</f>
        <v>10</v>
      </c>
      <c r="AL200" s="77">
        <f t="shared" ca="1" si="3"/>
        <v>10</v>
      </c>
      <c r="AM200" s="78" t="str">
        <f ca="1">IF(AND(AL200&gt;=DATA!$C$55),"A",IF(AND(DATA!$C$55&gt;AL200,AL200&gt;=DATA!$C$56),"B",IF(AND(DATA!$C$56&gt;AL200,AL200&gt;=DATA!$C$57),"C",IF(AND(AL200&lt;DATA!$C$57),"D"))))</f>
        <v>D</v>
      </c>
    </row>
    <row r="201" spans="1:39" x14ac:dyDescent="0.15">
      <c r="A201" s="20" t="s">
        <v>565</v>
      </c>
      <c r="B201" s="18" t="s">
        <v>264</v>
      </c>
      <c r="C201" s="5" t="s">
        <v>354</v>
      </c>
      <c r="D201" s="18" t="s">
        <v>320</v>
      </c>
      <c r="E201" s="5" t="s">
        <v>353</v>
      </c>
      <c r="F201" s="20" t="s">
        <v>313</v>
      </c>
      <c r="G201" s="20" t="s">
        <v>522</v>
      </c>
      <c r="H201" s="20" t="s">
        <v>286</v>
      </c>
      <c r="I201" s="18" t="s">
        <v>286</v>
      </c>
      <c r="J201" s="18" t="s">
        <v>301</v>
      </c>
      <c r="K201" s="20"/>
      <c r="L201" s="20"/>
      <c r="M201" s="20" t="s">
        <v>298</v>
      </c>
      <c r="N201" s="18" t="s">
        <v>295</v>
      </c>
      <c r="O201" s="18" t="s">
        <v>295</v>
      </c>
      <c r="P201" s="18" t="s">
        <v>299</v>
      </c>
      <c r="Q201" s="6" t="s">
        <v>19</v>
      </c>
      <c r="R201" s="6"/>
      <c r="S201" s="6"/>
      <c r="T201" s="6"/>
      <c r="U201" s="11"/>
      <c r="V201" s="82"/>
      <c r="W201" s="12" t="s">
        <v>772</v>
      </c>
      <c r="X201" s="12"/>
      <c r="Y201" s="62"/>
      <c r="Z201" s="6" t="s">
        <v>20</v>
      </c>
      <c r="AA201" s="28">
        <v>3</v>
      </c>
      <c r="AB201" s="24"/>
      <c r="AC201" s="24"/>
      <c r="AF201" s="74" t="b">
        <f>IF(AND(R201=DATA!$D$40),DATA!$D$41,IF(AND(R201=DATA!$C$40),DATA!$C$41))</f>
        <v>0</v>
      </c>
      <c r="AG201" s="74" t="b">
        <f>IF(AND(S201=DATA!$D$40),DATA!$D$42,IF(AND(S201=DATA!$C$40),DATA!$C$42))</f>
        <v>0</v>
      </c>
      <c r="AH201" s="74" t="b">
        <f>IF(AND(T201=DATA!$D$40),DATA!$D$43,IF(AND(T201=DATA!$C$40),DATA!$C$43))</f>
        <v>0</v>
      </c>
      <c r="AI201" s="75" t="b">
        <f>IF(AND(U201=DATA!$D$40),DATA!$D$44,IF(AND(U201=DATA!$C$40),DATA!$C$44))</f>
        <v>0</v>
      </c>
      <c r="AJ201" s="76">
        <f ca="1">IF(AND(DATEDIF(V201,TODAY(),"D")&lt;365*3),DATA!$D$46,IF(AND(365*3&lt;=DATEDIF(V201,TODAY(),"D"), DATEDIF(V201,TODAY(),"D")&lt;365*5),DATA!$D$47,IF(AND(365*5&lt;=DATEDIF(V201,TODAY(),"D"), DATEDIF(V201,TODAY(),"D")&lt;365*10),DATA!$D$48,IF(AND(365*10&lt;DATEDIF(V201,TODAY(),"D")),DATA!$D$49))))</f>
        <v>0</v>
      </c>
      <c r="AK201" s="76">
        <f>_xlfn.IFNA(VLOOKUP(X201,DATA!$F$40:$G$85,2,0),10)</f>
        <v>10</v>
      </c>
      <c r="AL201" s="77">
        <f t="shared" ca="1" si="3"/>
        <v>10</v>
      </c>
      <c r="AM201" s="78" t="str">
        <f ca="1">IF(AND(AL201&gt;=DATA!$C$55),"A",IF(AND(DATA!$C$55&gt;AL201,AL201&gt;=DATA!$C$56),"B",IF(AND(DATA!$C$56&gt;AL201,AL201&gt;=DATA!$C$57),"C",IF(AND(AL201&lt;DATA!$C$57),"D"))))</f>
        <v>D</v>
      </c>
    </row>
    <row r="202" spans="1:39" x14ac:dyDescent="0.15">
      <c r="A202" s="20" t="s">
        <v>564</v>
      </c>
      <c r="B202" s="18" t="s">
        <v>256</v>
      </c>
      <c r="C202" s="5" t="s">
        <v>354</v>
      </c>
      <c r="D202" s="18" t="s">
        <v>320</v>
      </c>
      <c r="E202" s="5" t="s">
        <v>275</v>
      </c>
      <c r="F202" s="20" t="s">
        <v>313</v>
      </c>
      <c r="G202" s="20" t="s">
        <v>522</v>
      </c>
      <c r="H202" s="20" t="s">
        <v>286</v>
      </c>
      <c r="I202" s="18" t="s">
        <v>286</v>
      </c>
      <c r="J202" s="18" t="s">
        <v>290</v>
      </c>
      <c r="K202" s="20"/>
      <c r="L202" s="20"/>
      <c r="M202" s="20" t="s">
        <v>298</v>
      </c>
      <c r="N202" s="18" t="s">
        <v>295</v>
      </c>
      <c r="O202" s="18" t="s">
        <v>295</v>
      </c>
      <c r="P202" s="18" t="s">
        <v>299</v>
      </c>
      <c r="Q202" s="6" t="s">
        <v>27</v>
      </c>
      <c r="R202" s="6"/>
      <c r="S202" s="6"/>
      <c r="T202" s="6"/>
      <c r="U202" s="11"/>
      <c r="V202" s="82"/>
      <c r="W202" s="12" t="s">
        <v>772</v>
      </c>
      <c r="X202" s="12"/>
      <c r="Y202" s="62"/>
      <c r="Z202" s="6" t="s">
        <v>28</v>
      </c>
      <c r="AA202" s="28">
        <v>1</v>
      </c>
      <c r="AB202" s="24"/>
      <c r="AC202" s="24"/>
      <c r="AF202" s="74" t="b">
        <f>IF(AND(R202=DATA!$D$40),DATA!$D$41,IF(AND(R202=DATA!$C$40),DATA!$C$41))</f>
        <v>0</v>
      </c>
      <c r="AG202" s="74" t="b">
        <f>IF(AND(S202=DATA!$D$40),DATA!$D$42,IF(AND(S202=DATA!$C$40),DATA!$C$42))</f>
        <v>0</v>
      </c>
      <c r="AH202" s="74" t="b">
        <f>IF(AND(T202=DATA!$D$40),DATA!$D$43,IF(AND(T202=DATA!$C$40),DATA!$C$43))</f>
        <v>0</v>
      </c>
      <c r="AI202" s="75" t="b">
        <f>IF(AND(U202=DATA!$D$40),DATA!$D$44,IF(AND(U202=DATA!$C$40),DATA!$C$44))</f>
        <v>0</v>
      </c>
      <c r="AJ202" s="76">
        <f ca="1">IF(AND(DATEDIF(V202,TODAY(),"D")&lt;365*3),DATA!$D$46,IF(AND(365*3&lt;=DATEDIF(V202,TODAY(),"D"), DATEDIF(V202,TODAY(),"D")&lt;365*5),DATA!$D$47,IF(AND(365*5&lt;=DATEDIF(V202,TODAY(),"D"), DATEDIF(V202,TODAY(),"D")&lt;365*10),DATA!$D$48,IF(AND(365*10&lt;DATEDIF(V202,TODAY(),"D")),DATA!$D$49))))</f>
        <v>0</v>
      </c>
      <c r="AK202" s="76">
        <f>_xlfn.IFNA(VLOOKUP(X202,DATA!$F$40:$G$85,2,0),10)</f>
        <v>10</v>
      </c>
      <c r="AL202" s="77">
        <f t="shared" ca="1" si="3"/>
        <v>10</v>
      </c>
      <c r="AM202" s="78" t="str">
        <f ca="1">IF(AND(AL202&gt;=DATA!$C$55),"A",IF(AND(DATA!$C$55&gt;AL202,AL202&gt;=DATA!$C$56),"B",IF(AND(DATA!$C$56&gt;AL202,AL202&gt;=DATA!$C$57),"C",IF(AND(AL202&lt;DATA!$C$57),"D"))))</f>
        <v>D</v>
      </c>
    </row>
    <row r="203" spans="1:39" x14ac:dyDescent="0.15">
      <c r="A203" s="20" t="s">
        <v>564</v>
      </c>
      <c r="B203" s="18" t="s">
        <v>256</v>
      </c>
      <c r="C203" s="5" t="s">
        <v>354</v>
      </c>
      <c r="D203" s="18" t="s">
        <v>320</v>
      </c>
      <c r="E203" s="5" t="s">
        <v>353</v>
      </c>
      <c r="F203" s="20" t="s">
        <v>313</v>
      </c>
      <c r="G203" s="20" t="s">
        <v>522</v>
      </c>
      <c r="H203" s="20" t="s">
        <v>292</v>
      </c>
      <c r="I203" s="18" t="s">
        <v>292</v>
      </c>
      <c r="J203" s="18" t="s">
        <v>301</v>
      </c>
      <c r="K203" s="20"/>
      <c r="L203" s="20"/>
      <c r="M203" s="20" t="s">
        <v>298</v>
      </c>
      <c r="N203" s="18" t="s">
        <v>295</v>
      </c>
      <c r="O203" s="18" t="str">
        <f>""</f>
        <v/>
      </c>
      <c r="P203" s="18"/>
      <c r="Q203" s="6" t="s">
        <v>19</v>
      </c>
      <c r="R203" s="6"/>
      <c r="S203" s="6"/>
      <c r="T203" s="6"/>
      <c r="U203" s="11"/>
      <c r="V203" s="82"/>
      <c r="W203" s="12" t="s">
        <v>772</v>
      </c>
      <c r="X203" s="12"/>
      <c r="Y203" s="62"/>
      <c r="Z203" s="6" t="s">
        <v>28</v>
      </c>
      <c r="AA203" s="28">
        <v>5</v>
      </c>
      <c r="AB203" s="24"/>
      <c r="AC203" s="24"/>
      <c r="AF203" s="74" t="b">
        <f>IF(AND(R203=DATA!$D$40),DATA!$D$41,IF(AND(R203=DATA!$C$40),DATA!$C$41))</f>
        <v>0</v>
      </c>
      <c r="AG203" s="74" t="b">
        <f>IF(AND(S203=DATA!$D$40),DATA!$D$42,IF(AND(S203=DATA!$C$40),DATA!$C$42))</f>
        <v>0</v>
      </c>
      <c r="AH203" s="74" t="b">
        <f>IF(AND(T203=DATA!$D$40),DATA!$D$43,IF(AND(T203=DATA!$C$40),DATA!$C$43))</f>
        <v>0</v>
      </c>
      <c r="AI203" s="75" t="b">
        <f>IF(AND(U203=DATA!$D$40),DATA!$D$44,IF(AND(U203=DATA!$C$40),DATA!$C$44))</f>
        <v>0</v>
      </c>
      <c r="AJ203" s="76">
        <f ca="1">IF(AND(DATEDIF(V203,TODAY(),"D")&lt;365*3),DATA!$D$46,IF(AND(365*3&lt;=DATEDIF(V203,TODAY(),"D"), DATEDIF(V203,TODAY(),"D")&lt;365*5),DATA!$D$47,IF(AND(365*5&lt;=DATEDIF(V203,TODAY(),"D"), DATEDIF(V203,TODAY(),"D")&lt;365*10),DATA!$D$48,IF(AND(365*10&lt;DATEDIF(V203,TODAY(),"D")),DATA!$D$49))))</f>
        <v>0</v>
      </c>
      <c r="AK203" s="76">
        <f>_xlfn.IFNA(VLOOKUP(X203,DATA!$F$40:$G$85,2,0),10)</f>
        <v>10</v>
      </c>
      <c r="AL203" s="77">
        <f t="shared" ca="1" si="3"/>
        <v>10</v>
      </c>
      <c r="AM203" s="78" t="str">
        <f ca="1">IF(AND(AL203&gt;=DATA!$C$55),"A",IF(AND(DATA!$C$55&gt;AL203,AL203&gt;=DATA!$C$56),"B",IF(AND(DATA!$C$56&gt;AL203,AL203&gt;=DATA!$C$57),"C",IF(AND(AL203&lt;DATA!$C$57),"D"))))</f>
        <v>D</v>
      </c>
    </row>
    <row r="204" spans="1:39" x14ac:dyDescent="0.15">
      <c r="A204" s="20" t="s">
        <v>564</v>
      </c>
      <c r="B204" s="18" t="s">
        <v>264</v>
      </c>
      <c r="C204" s="5" t="s">
        <v>354</v>
      </c>
      <c r="D204" s="18" t="s">
        <v>320</v>
      </c>
      <c r="E204" s="5" t="s">
        <v>275</v>
      </c>
      <c r="F204" s="20" t="s">
        <v>313</v>
      </c>
      <c r="G204" s="20" t="s">
        <v>522</v>
      </c>
      <c r="H204" s="20" t="s">
        <v>301</v>
      </c>
      <c r="I204" s="18" t="s">
        <v>303</v>
      </c>
      <c r="J204" s="18" t="s">
        <v>303</v>
      </c>
      <c r="K204" s="20"/>
      <c r="L204" s="20"/>
      <c r="M204" s="20" t="s">
        <v>298</v>
      </c>
      <c r="N204" s="18" t="s">
        <v>295</v>
      </c>
      <c r="O204" s="18" t="str">
        <f>""</f>
        <v/>
      </c>
      <c r="P204" s="18"/>
      <c r="Q204" s="6" t="s">
        <v>27</v>
      </c>
      <c r="R204" s="6"/>
      <c r="S204" s="6"/>
      <c r="T204" s="6"/>
      <c r="U204" s="11"/>
      <c r="V204" s="82"/>
      <c r="W204" s="12" t="s">
        <v>772</v>
      </c>
      <c r="X204" s="12"/>
      <c r="Y204" s="62"/>
      <c r="Z204" s="6" t="s">
        <v>28</v>
      </c>
      <c r="AA204" s="28">
        <v>14</v>
      </c>
      <c r="AB204" s="24"/>
      <c r="AC204" s="24"/>
      <c r="AF204" s="74" t="b">
        <f>IF(AND(R204=DATA!$D$40),DATA!$D$41,IF(AND(R204=DATA!$C$40),DATA!$C$41))</f>
        <v>0</v>
      </c>
      <c r="AG204" s="74" t="b">
        <f>IF(AND(S204=DATA!$D$40),DATA!$D$42,IF(AND(S204=DATA!$C$40),DATA!$C$42))</f>
        <v>0</v>
      </c>
      <c r="AH204" s="74" t="b">
        <f>IF(AND(T204=DATA!$D$40),DATA!$D$43,IF(AND(T204=DATA!$C$40),DATA!$C$43))</f>
        <v>0</v>
      </c>
      <c r="AI204" s="75" t="b">
        <f>IF(AND(U204=DATA!$D$40),DATA!$D$44,IF(AND(U204=DATA!$C$40),DATA!$C$44))</f>
        <v>0</v>
      </c>
      <c r="AJ204" s="76">
        <f ca="1">IF(AND(DATEDIF(V204,TODAY(),"D")&lt;365*3),DATA!$D$46,IF(AND(365*3&lt;=DATEDIF(V204,TODAY(),"D"), DATEDIF(V204,TODAY(),"D")&lt;365*5),DATA!$D$47,IF(AND(365*5&lt;=DATEDIF(V204,TODAY(),"D"), DATEDIF(V204,TODAY(),"D")&lt;365*10),DATA!$D$48,IF(AND(365*10&lt;DATEDIF(V204,TODAY(),"D")),DATA!$D$49))))</f>
        <v>0</v>
      </c>
      <c r="AK204" s="76">
        <f>_xlfn.IFNA(VLOOKUP(X204,DATA!$F$40:$G$85,2,0),10)</f>
        <v>10</v>
      </c>
      <c r="AL204" s="77">
        <f t="shared" ca="1" si="3"/>
        <v>10</v>
      </c>
      <c r="AM204" s="78" t="str">
        <f ca="1">IF(AND(AL204&gt;=DATA!$C$55),"A",IF(AND(DATA!$C$55&gt;AL204,AL204&gt;=DATA!$C$56),"B",IF(AND(DATA!$C$56&gt;AL204,AL204&gt;=DATA!$C$57),"C",IF(AND(AL204&lt;DATA!$C$57),"D"))))</f>
        <v>D</v>
      </c>
    </row>
    <row r="205" spans="1:39" x14ac:dyDescent="0.15">
      <c r="A205" s="20" t="s">
        <v>564</v>
      </c>
      <c r="B205" s="18" t="s">
        <v>256</v>
      </c>
      <c r="C205" s="5" t="s">
        <v>354</v>
      </c>
      <c r="D205" s="18" t="s">
        <v>282</v>
      </c>
      <c r="E205" s="5" t="s">
        <v>353</v>
      </c>
      <c r="F205" s="20" t="s">
        <v>313</v>
      </c>
      <c r="G205" s="20" t="s">
        <v>522</v>
      </c>
      <c r="H205" s="20" t="s">
        <v>301</v>
      </c>
      <c r="I205" s="18" t="s">
        <v>303</v>
      </c>
      <c r="J205" s="18" t="s">
        <v>301</v>
      </c>
      <c r="K205" s="20"/>
      <c r="L205" s="20"/>
      <c r="M205" s="20" t="s">
        <v>298</v>
      </c>
      <c r="N205" s="18" t="s">
        <v>295</v>
      </c>
      <c r="O205" s="18" t="str">
        <f>""</f>
        <v/>
      </c>
      <c r="P205" s="18"/>
      <c r="Q205" s="6" t="s">
        <v>27</v>
      </c>
      <c r="R205" s="6"/>
      <c r="S205" s="6"/>
      <c r="T205" s="6"/>
      <c r="U205" s="11"/>
      <c r="V205" s="82"/>
      <c r="W205" s="12" t="s">
        <v>772</v>
      </c>
      <c r="X205" s="12"/>
      <c r="Y205" s="62"/>
      <c r="Z205" s="6" t="s">
        <v>28</v>
      </c>
      <c r="AA205" s="28">
        <v>39</v>
      </c>
      <c r="AB205" s="24"/>
      <c r="AC205" s="24"/>
      <c r="AF205" s="74" t="b">
        <f>IF(AND(R205=DATA!$D$40),DATA!$D$41,IF(AND(R205=DATA!$C$40),DATA!$C$41))</f>
        <v>0</v>
      </c>
      <c r="AG205" s="74" t="b">
        <f>IF(AND(S205=DATA!$D$40),DATA!$D$42,IF(AND(S205=DATA!$C$40),DATA!$C$42))</f>
        <v>0</v>
      </c>
      <c r="AH205" s="74" t="b">
        <f>IF(AND(T205=DATA!$D$40),DATA!$D$43,IF(AND(T205=DATA!$C$40),DATA!$C$43))</f>
        <v>0</v>
      </c>
      <c r="AI205" s="75" t="b">
        <f>IF(AND(U205=DATA!$D$40),DATA!$D$44,IF(AND(U205=DATA!$C$40),DATA!$C$44))</f>
        <v>0</v>
      </c>
      <c r="AJ205" s="76">
        <f ca="1">IF(AND(DATEDIF(V205,TODAY(),"D")&lt;365*3),DATA!$D$46,IF(AND(365*3&lt;=DATEDIF(V205,TODAY(),"D"), DATEDIF(V205,TODAY(),"D")&lt;365*5),DATA!$D$47,IF(AND(365*5&lt;=DATEDIF(V205,TODAY(),"D"), DATEDIF(V205,TODAY(),"D")&lt;365*10),DATA!$D$48,IF(AND(365*10&lt;DATEDIF(V205,TODAY(),"D")),DATA!$D$49))))</f>
        <v>0</v>
      </c>
      <c r="AK205" s="76">
        <f>_xlfn.IFNA(VLOOKUP(X205,DATA!$F$40:$G$85,2,0),10)</f>
        <v>10</v>
      </c>
      <c r="AL205" s="77">
        <f t="shared" ca="1" si="3"/>
        <v>10</v>
      </c>
      <c r="AM205" s="78" t="str">
        <f ca="1">IF(AND(AL205&gt;=DATA!$C$55),"A",IF(AND(DATA!$C$55&gt;AL205,AL205&gt;=DATA!$C$56),"B",IF(AND(DATA!$C$56&gt;AL205,AL205&gt;=DATA!$C$57),"C",IF(AND(AL205&lt;DATA!$C$57),"D"))))</f>
        <v>D</v>
      </c>
    </row>
    <row r="206" spans="1:39" x14ac:dyDescent="0.15">
      <c r="A206" s="20" t="s">
        <v>564</v>
      </c>
      <c r="B206" s="18" t="s">
        <v>256</v>
      </c>
      <c r="C206" s="5" t="s">
        <v>354</v>
      </c>
      <c r="D206" s="18" t="s">
        <v>282</v>
      </c>
      <c r="E206" s="5" t="s">
        <v>353</v>
      </c>
      <c r="F206" s="20" t="s">
        <v>313</v>
      </c>
      <c r="G206" s="20" t="s">
        <v>522</v>
      </c>
      <c r="H206" s="20" t="s">
        <v>301</v>
      </c>
      <c r="I206" s="18" t="s">
        <v>301</v>
      </c>
      <c r="J206" s="18" t="s">
        <v>303</v>
      </c>
      <c r="K206" s="20"/>
      <c r="L206" s="20"/>
      <c r="M206" s="20" t="s">
        <v>298</v>
      </c>
      <c r="N206" s="18" t="s">
        <v>295</v>
      </c>
      <c r="O206" s="18" t="str">
        <f>""</f>
        <v/>
      </c>
      <c r="P206" s="18"/>
      <c r="Q206" s="6" t="s">
        <v>325</v>
      </c>
      <c r="R206" s="6"/>
      <c r="S206" s="6"/>
      <c r="T206" s="6"/>
      <c r="U206" s="11"/>
      <c r="V206" s="82"/>
      <c r="W206" s="12" t="s">
        <v>772</v>
      </c>
      <c r="X206" s="12"/>
      <c r="Y206" s="62"/>
      <c r="Z206" s="6" t="s">
        <v>28</v>
      </c>
      <c r="AA206" s="28">
        <v>9</v>
      </c>
      <c r="AB206" s="24"/>
      <c r="AC206" s="24"/>
      <c r="AF206" s="74" t="b">
        <f>IF(AND(R206=DATA!$D$40),DATA!$D$41,IF(AND(R206=DATA!$C$40),DATA!$C$41))</f>
        <v>0</v>
      </c>
      <c r="AG206" s="74" t="b">
        <f>IF(AND(S206=DATA!$D$40),DATA!$D$42,IF(AND(S206=DATA!$C$40),DATA!$C$42))</f>
        <v>0</v>
      </c>
      <c r="AH206" s="74" t="b">
        <f>IF(AND(T206=DATA!$D$40),DATA!$D$43,IF(AND(T206=DATA!$C$40),DATA!$C$43))</f>
        <v>0</v>
      </c>
      <c r="AI206" s="75" t="b">
        <f>IF(AND(U206=DATA!$D$40),DATA!$D$44,IF(AND(U206=DATA!$C$40),DATA!$C$44))</f>
        <v>0</v>
      </c>
      <c r="AJ206" s="76">
        <f ca="1">IF(AND(DATEDIF(V206,TODAY(),"D")&lt;365*3),DATA!$D$46,IF(AND(365*3&lt;=DATEDIF(V206,TODAY(),"D"), DATEDIF(V206,TODAY(),"D")&lt;365*5),DATA!$D$47,IF(AND(365*5&lt;=DATEDIF(V206,TODAY(),"D"), DATEDIF(V206,TODAY(),"D")&lt;365*10),DATA!$D$48,IF(AND(365*10&lt;DATEDIF(V206,TODAY(),"D")),DATA!$D$49))))</f>
        <v>0</v>
      </c>
      <c r="AK206" s="76">
        <f>_xlfn.IFNA(VLOOKUP(X206,DATA!$F$40:$G$85,2,0),10)</f>
        <v>10</v>
      </c>
      <c r="AL206" s="77">
        <f t="shared" ca="1" si="3"/>
        <v>10</v>
      </c>
      <c r="AM206" s="78" t="str">
        <f ca="1">IF(AND(AL206&gt;=DATA!$C$55),"A",IF(AND(DATA!$C$55&gt;AL206,AL206&gt;=DATA!$C$56),"B",IF(AND(DATA!$C$56&gt;AL206,AL206&gt;=DATA!$C$57),"C",IF(AND(AL206&lt;DATA!$C$57),"D"))))</f>
        <v>D</v>
      </c>
    </row>
    <row r="207" spans="1:39" x14ac:dyDescent="0.15">
      <c r="A207" s="20" t="s">
        <v>564</v>
      </c>
      <c r="B207" s="18" t="s">
        <v>256</v>
      </c>
      <c r="C207" s="5" t="s">
        <v>274</v>
      </c>
      <c r="D207" s="18" t="s">
        <v>320</v>
      </c>
      <c r="E207" s="5" t="s">
        <v>353</v>
      </c>
      <c r="F207" s="20" t="s">
        <v>313</v>
      </c>
      <c r="G207" s="20" t="s">
        <v>522</v>
      </c>
      <c r="H207" s="20" t="s">
        <v>301</v>
      </c>
      <c r="I207" s="18" t="s">
        <v>301</v>
      </c>
      <c r="J207" s="18" t="s">
        <v>303</v>
      </c>
      <c r="K207" s="20"/>
      <c r="L207" s="20"/>
      <c r="M207" s="20" t="s">
        <v>298</v>
      </c>
      <c r="N207" s="18" t="s">
        <v>295</v>
      </c>
      <c r="O207" s="18" t="s">
        <v>295</v>
      </c>
      <c r="P207" s="18" t="s">
        <v>299</v>
      </c>
      <c r="Q207" s="6" t="s">
        <v>19</v>
      </c>
      <c r="R207" s="6"/>
      <c r="S207" s="6"/>
      <c r="T207" s="6"/>
      <c r="U207" s="11"/>
      <c r="V207" s="82"/>
      <c r="W207" s="12" t="s">
        <v>772</v>
      </c>
      <c r="X207" s="12"/>
      <c r="Y207" s="62"/>
      <c r="Z207" s="6" t="s">
        <v>20</v>
      </c>
      <c r="AA207" s="28">
        <v>6</v>
      </c>
      <c r="AB207" s="24"/>
      <c r="AC207" s="24"/>
      <c r="AF207" s="74" t="b">
        <f>IF(AND(R207=DATA!$D$40),DATA!$D$41,IF(AND(R207=DATA!$C$40),DATA!$C$41))</f>
        <v>0</v>
      </c>
      <c r="AG207" s="74" t="b">
        <f>IF(AND(S207=DATA!$D$40),DATA!$D$42,IF(AND(S207=DATA!$C$40),DATA!$C$42))</f>
        <v>0</v>
      </c>
      <c r="AH207" s="74" t="b">
        <f>IF(AND(T207=DATA!$D$40),DATA!$D$43,IF(AND(T207=DATA!$C$40),DATA!$C$43))</f>
        <v>0</v>
      </c>
      <c r="AI207" s="75" t="b">
        <f>IF(AND(U207=DATA!$D$40),DATA!$D$44,IF(AND(U207=DATA!$C$40),DATA!$C$44))</f>
        <v>0</v>
      </c>
      <c r="AJ207" s="76">
        <f ca="1">IF(AND(DATEDIF(V207,TODAY(),"D")&lt;365*3),DATA!$D$46,IF(AND(365*3&lt;=DATEDIF(V207,TODAY(),"D"), DATEDIF(V207,TODAY(),"D")&lt;365*5),DATA!$D$47,IF(AND(365*5&lt;=DATEDIF(V207,TODAY(),"D"), DATEDIF(V207,TODAY(),"D")&lt;365*10),DATA!$D$48,IF(AND(365*10&lt;DATEDIF(V207,TODAY(),"D")),DATA!$D$49))))</f>
        <v>0</v>
      </c>
      <c r="AK207" s="76">
        <f>_xlfn.IFNA(VLOOKUP(X207,DATA!$F$40:$G$85,2,0),10)</f>
        <v>10</v>
      </c>
      <c r="AL207" s="77">
        <f t="shared" ca="1" si="3"/>
        <v>10</v>
      </c>
      <c r="AM207" s="78" t="str">
        <f ca="1">IF(AND(AL207&gt;=DATA!$C$55),"A",IF(AND(DATA!$C$55&gt;AL207,AL207&gt;=DATA!$C$56),"B",IF(AND(DATA!$C$56&gt;AL207,AL207&gt;=DATA!$C$57),"C",IF(AND(AL207&lt;DATA!$C$57),"D"))))</f>
        <v>D</v>
      </c>
    </row>
    <row r="208" spans="1:39" x14ac:dyDescent="0.15">
      <c r="A208" s="20" t="s">
        <v>565</v>
      </c>
      <c r="B208" s="18" t="s">
        <v>256</v>
      </c>
      <c r="C208" s="5" t="s">
        <v>274</v>
      </c>
      <c r="D208" s="18" t="s">
        <v>320</v>
      </c>
      <c r="E208" s="5" t="s">
        <v>353</v>
      </c>
      <c r="F208" s="20" t="s">
        <v>313</v>
      </c>
      <c r="G208" s="20" t="s">
        <v>522</v>
      </c>
      <c r="H208" s="20" t="s">
        <v>301</v>
      </c>
      <c r="I208" s="18" t="s">
        <v>303</v>
      </c>
      <c r="J208" s="18" t="s">
        <v>303</v>
      </c>
      <c r="K208" s="20"/>
      <c r="L208" s="20"/>
      <c r="M208" s="20" t="s">
        <v>298</v>
      </c>
      <c r="N208" s="18" t="s">
        <v>295</v>
      </c>
      <c r="O208" s="18" t="s">
        <v>295</v>
      </c>
      <c r="P208" s="18" t="s">
        <v>299</v>
      </c>
      <c r="Q208" s="6" t="s">
        <v>19</v>
      </c>
      <c r="R208" s="6"/>
      <c r="S208" s="6"/>
      <c r="T208" s="6"/>
      <c r="U208" s="11"/>
      <c r="V208" s="82"/>
      <c r="W208" s="12" t="s">
        <v>772</v>
      </c>
      <c r="X208" s="12"/>
      <c r="Y208" s="62"/>
      <c r="Z208" s="6" t="s">
        <v>28</v>
      </c>
      <c r="AA208" s="28">
        <v>12</v>
      </c>
      <c r="AB208" s="24"/>
      <c r="AC208" s="24"/>
      <c r="AF208" s="74" t="b">
        <f>IF(AND(R208=DATA!$D$40),DATA!$D$41,IF(AND(R208=DATA!$C$40),DATA!$C$41))</f>
        <v>0</v>
      </c>
      <c r="AG208" s="74" t="b">
        <f>IF(AND(S208=DATA!$D$40),DATA!$D$42,IF(AND(S208=DATA!$C$40),DATA!$C$42))</f>
        <v>0</v>
      </c>
      <c r="AH208" s="74" t="b">
        <f>IF(AND(T208=DATA!$D$40),DATA!$D$43,IF(AND(T208=DATA!$C$40),DATA!$C$43))</f>
        <v>0</v>
      </c>
      <c r="AI208" s="75" t="b">
        <f>IF(AND(U208=DATA!$D$40),DATA!$D$44,IF(AND(U208=DATA!$C$40),DATA!$C$44))</f>
        <v>0</v>
      </c>
      <c r="AJ208" s="76">
        <f ca="1">IF(AND(DATEDIF(V208,TODAY(),"D")&lt;365*3),DATA!$D$46,IF(AND(365*3&lt;=DATEDIF(V208,TODAY(),"D"), DATEDIF(V208,TODAY(),"D")&lt;365*5),DATA!$D$47,IF(AND(365*5&lt;=DATEDIF(V208,TODAY(),"D"), DATEDIF(V208,TODAY(),"D")&lt;365*10),DATA!$D$48,IF(AND(365*10&lt;DATEDIF(V208,TODAY(),"D")),DATA!$D$49))))</f>
        <v>0</v>
      </c>
      <c r="AK208" s="76">
        <f>_xlfn.IFNA(VLOOKUP(X208,DATA!$F$40:$G$85,2,0),10)</f>
        <v>10</v>
      </c>
      <c r="AL208" s="77">
        <f t="shared" ca="1" si="3"/>
        <v>10</v>
      </c>
      <c r="AM208" s="78" t="str">
        <f ca="1">IF(AND(AL208&gt;=DATA!$C$55),"A",IF(AND(DATA!$C$55&gt;AL208,AL208&gt;=DATA!$C$56),"B",IF(AND(DATA!$C$56&gt;AL208,AL208&gt;=DATA!$C$57),"C",IF(AND(AL208&lt;DATA!$C$57),"D"))))</f>
        <v>D</v>
      </c>
    </row>
    <row r="209" spans="1:39" x14ac:dyDescent="0.15">
      <c r="A209" s="20" t="s">
        <v>564</v>
      </c>
      <c r="B209" s="18" t="s">
        <v>256</v>
      </c>
      <c r="C209" s="5" t="s">
        <v>354</v>
      </c>
      <c r="D209" s="18" t="s">
        <v>320</v>
      </c>
      <c r="E209" s="5" t="s">
        <v>353</v>
      </c>
      <c r="F209" s="20" t="s">
        <v>313</v>
      </c>
      <c r="G209" s="20" t="s">
        <v>522</v>
      </c>
      <c r="H209" s="20" t="s">
        <v>301</v>
      </c>
      <c r="I209" s="18" t="s">
        <v>301</v>
      </c>
      <c r="J209" s="18" t="s">
        <v>303</v>
      </c>
      <c r="K209" s="20"/>
      <c r="L209" s="20"/>
      <c r="M209" s="20" t="s">
        <v>298</v>
      </c>
      <c r="N209" s="18" t="s">
        <v>295</v>
      </c>
      <c r="O209" s="18" t="s">
        <v>295</v>
      </c>
      <c r="P209" s="18" t="s">
        <v>299</v>
      </c>
      <c r="Q209" s="6" t="s">
        <v>19</v>
      </c>
      <c r="R209" s="6"/>
      <c r="S209" s="6"/>
      <c r="T209" s="6"/>
      <c r="U209" s="11"/>
      <c r="V209" s="82"/>
      <c r="W209" s="12" t="s">
        <v>772</v>
      </c>
      <c r="X209" s="12"/>
      <c r="Y209" s="62"/>
      <c r="Z209" s="6" t="s">
        <v>263</v>
      </c>
      <c r="AA209" s="28">
        <v>27</v>
      </c>
      <c r="AB209" s="24"/>
      <c r="AC209" s="24"/>
      <c r="AF209" s="74" t="b">
        <f>IF(AND(R209=DATA!$D$40),DATA!$D$41,IF(AND(R209=DATA!$C$40),DATA!$C$41))</f>
        <v>0</v>
      </c>
      <c r="AG209" s="74" t="b">
        <f>IF(AND(S209=DATA!$D$40),DATA!$D$42,IF(AND(S209=DATA!$C$40),DATA!$C$42))</f>
        <v>0</v>
      </c>
      <c r="AH209" s="74" t="b">
        <f>IF(AND(T209=DATA!$D$40),DATA!$D$43,IF(AND(T209=DATA!$C$40),DATA!$C$43))</f>
        <v>0</v>
      </c>
      <c r="AI209" s="75" t="b">
        <f>IF(AND(U209=DATA!$D$40),DATA!$D$44,IF(AND(U209=DATA!$C$40),DATA!$C$44))</f>
        <v>0</v>
      </c>
      <c r="AJ209" s="76">
        <f ca="1">IF(AND(DATEDIF(V209,TODAY(),"D")&lt;365*3),DATA!$D$46,IF(AND(365*3&lt;=DATEDIF(V209,TODAY(),"D"), DATEDIF(V209,TODAY(),"D")&lt;365*5),DATA!$D$47,IF(AND(365*5&lt;=DATEDIF(V209,TODAY(),"D"), DATEDIF(V209,TODAY(),"D")&lt;365*10),DATA!$D$48,IF(AND(365*10&lt;DATEDIF(V209,TODAY(),"D")),DATA!$D$49))))</f>
        <v>0</v>
      </c>
      <c r="AK209" s="76">
        <f>_xlfn.IFNA(VLOOKUP(X209,DATA!$F$40:$G$85,2,0),10)</f>
        <v>10</v>
      </c>
      <c r="AL209" s="77">
        <f t="shared" ca="1" si="3"/>
        <v>10</v>
      </c>
      <c r="AM209" s="78" t="str">
        <f ca="1">IF(AND(AL209&gt;=DATA!$C$55),"A",IF(AND(DATA!$C$55&gt;AL209,AL209&gt;=DATA!$C$56),"B",IF(AND(DATA!$C$56&gt;AL209,AL209&gt;=DATA!$C$57),"C",IF(AND(AL209&lt;DATA!$C$57),"D"))))</f>
        <v>D</v>
      </c>
    </row>
    <row r="210" spans="1:39" x14ac:dyDescent="0.15">
      <c r="A210" s="20" t="s">
        <v>565</v>
      </c>
      <c r="B210" s="18" t="s">
        <v>264</v>
      </c>
      <c r="C210" s="5" t="s">
        <v>354</v>
      </c>
      <c r="D210" s="18" t="s">
        <v>320</v>
      </c>
      <c r="E210" s="5" t="s">
        <v>275</v>
      </c>
      <c r="F210" s="20" t="s">
        <v>313</v>
      </c>
      <c r="G210" s="20" t="s">
        <v>522</v>
      </c>
      <c r="H210" s="20" t="s">
        <v>286</v>
      </c>
      <c r="I210" s="18" t="s">
        <v>286</v>
      </c>
      <c r="J210" s="18" t="s">
        <v>294</v>
      </c>
      <c r="K210" s="20"/>
      <c r="L210" s="20"/>
      <c r="M210" s="20" t="s">
        <v>356</v>
      </c>
      <c r="N210" s="18" t="s">
        <v>295</v>
      </c>
      <c r="O210" s="18" t="str">
        <f>""</f>
        <v/>
      </c>
      <c r="P210" s="18"/>
      <c r="Q210" s="6" t="s">
        <v>19</v>
      </c>
      <c r="R210" s="6"/>
      <c r="S210" s="6"/>
      <c r="T210" s="6"/>
      <c r="U210" s="11"/>
      <c r="V210" s="82"/>
      <c r="W210" s="12" t="s">
        <v>772</v>
      </c>
      <c r="X210" s="12"/>
      <c r="Y210" s="62"/>
      <c r="Z210" s="6" t="s">
        <v>28</v>
      </c>
      <c r="AA210" s="28">
        <v>4</v>
      </c>
      <c r="AB210" s="24"/>
      <c r="AC210" s="24"/>
      <c r="AF210" s="74" t="b">
        <f>IF(AND(R210=DATA!$D$40),DATA!$D$41,IF(AND(R210=DATA!$C$40),DATA!$C$41))</f>
        <v>0</v>
      </c>
      <c r="AG210" s="74" t="b">
        <f>IF(AND(S210=DATA!$D$40),DATA!$D$42,IF(AND(S210=DATA!$C$40),DATA!$C$42))</f>
        <v>0</v>
      </c>
      <c r="AH210" s="74" t="b">
        <f>IF(AND(T210=DATA!$D$40),DATA!$D$43,IF(AND(T210=DATA!$C$40),DATA!$C$43))</f>
        <v>0</v>
      </c>
      <c r="AI210" s="75" t="b">
        <f>IF(AND(U210=DATA!$D$40),DATA!$D$44,IF(AND(U210=DATA!$C$40),DATA!$C$44))</f>
        <v>0</v>
      </c>
      <c r="AJ210" s="76">
        <f ca="1">IF(AND(DATEDIF(V210,TODAY(),"D")&lt;365*3),DATA!$D$46,IF(AND(365*3&lt;=DATEDIF(V210,TODAY(),"D"), DATEDIF(V210,TODAY(),"D")&lt;365*5),DATA!$D$47,IF(AND(365*5&lt;=DATEDIF(V210,TODAY(),"D"), DATEDIF(V210,TODAY(),"D")&lt;365*10),DATA!$D$48,IF(AND(365*10&lt;DATEDIF(V210,TODAY(),"D")),DATA!$D$49))))</f>
        <v>0</v>
      </c>
      <c r="AK210" s="76">
        <f>_xlfn.IFNA(VLOOKUP(X210,DATA!$F$40:$G$85,2,0),10)</f>
        <v>10</v>
      </c>
      <c r="AL210" s="77">
        <f t="shared" ca="1" si="3"/>
        <v>10</v>
      </c>
      <c r="AM210" s="78" t="str">
        <f ca="1">IF(AND(AL210&gt;=DATA!$C$55),"A",IF(AND(DATA!$C$55&gt;AL210,AL210&gt;=DATA!$C$56),"B",IF(AND(DATA!$C$56&gt;AL210,AL210&gt;=DATA!$C$57),"C",IF(AND(AL210&lt;DATA!$C$57),"D"))))</f>
        <v>D</v>
      </c>
    </row>
    <row r="211" spans="1:39" x14ac:dyDescent="0.15">
      <c r="A211" s="20" t="s">
        <v>565</v>
      </c>
      <c r="B211" s="18" t="s">
        <v>256</v>
      </c>
      <c r="C211" s="5" t="s">
        <v>354</v>
      </c>
      <c r="D211" s="18" t="s">
        <v>320</v>
      </c>
      <c r="E211" s="5" t="s">
        <v>353</v>
      </c>
      <c r="F211" s="20" t="s">
        <v>293</v>
      </c>
      <c r="G211" s="20" t="s">
        <v>522</v>
      </c>
      <c r="H211" s="20" t="s">
        <v>294</v>
      </c>
      <c r="I211" s="18" t="str">
        <f>""</f>
        <v/>
      </c>
      <c r="J211" s="18" t="str">
        <f>""</f>
        <v/>
      </c>
      <c r="K211" s="20"/>
      <c r="L211" s="20"/>
      <c r="M211" s="20" t="s">
        <v>298</v>
      </c>
      <c r="N211" s="18" t="s">
        <v>299</v>
      </c>
      <c r="O211" s="18" t="str">
        <f>""</f>
        <v/>
      </c>
      <c r="P211" s="18"/>
      <c r="Q211" s="6" t="s">
        <v>19</v>
      </c>
      <c r="R211" s="6"/>
      <c r="S211" s="6"/>
      <c r="T211" s="6"/>
      <c r="U211" s="11"/>
      <c r="V211" s="82"/>
      <c r="W211" s="12" t="s">
        <v>772</v>
      </c>
      <c r="X211" s="12"/>
      <c r="Y211" s="62"/>
      <c r="Z211" s="6" t="s">
        <v>28</v>
      </c>
      <c r="AA211" s="28">
        <v>10</v>
      </c>
      <c r="AB211" s="24"/>
      <c r="AC211" s="24"/>
      <c r="AF211" s="74" t="b">
        <f>IF(AND(R211=DATA!$D$40),DATA!$D$41,IF(AND(R211=DATA!$C$40),DATA!$C$41))</f>
        <v>0</v>
      </c>
      <c r="AG211" s="74" t="b">
        <f>IF(AND(S211=DATA!$D$40),DATA!$D$42,IF(AND(S211=DATA!$C$40),DATA!$C$42))</f>
        <v>0</v>
      </c>
      <c r="AH211" s="74" t="b">
        <f>IF(AND(T211=DATA!$D$40),DATA!$D$43,IF(AND(T211=DATA!$C$40),DATA!$C$43))</f>
        <v>0</v>
      </c>
      <c r="AI211" s="75" t="b">
        <f>IF(AND(U211=DATA!$D$40),DATA!$D$44,IF(AND(U211=DATA!$C$40),DATA!$C$44))</f>
        <v>0</v>
      </c>
      <c r="AJ211" s="76">
        <f ca="1">IF(AND(DATEDIF(V211,TODAY(),"D")&lt;365*3),DATA!$D$46,IF(AND(365*3&lt;=DATEDIF(V211,TODAY(),"D"), DATEDIF(V211,TODAY(),"D")&lt;365*5),DATA!$D$47,IF(AND(365*5&lt;=DATEDIF(V211,TODAY(),"D"), DATEDIF(V211,TODAY(),"D")&lt;365*10),DATA!$D$48,IF(AND(365*10&lt;DATEDIF(V211,TODAY(),"D")),DATA!$D$49))))</f>
        <v>0</v>
      </c>
      <c r="AK211" s="76">
        <f>_xlfn.IFNA(VLOOKUP(X211,DATA!$F$40:$G$85,2,0),10)</f>
        <v>10</v>
      </c>
      <c r="AL211" s="77">
        <f t="shared" ca="1" si="3"/>
        <v>10</v>
      </c>
      <c r="AM211" s="78" t="str">
        <f ca="1">IF(AND(AL211&gt;=DATA!$C$55),"A",IF(AND(DATA!$C$55&gt;AL211,AL211&gt;=DATA!$C$56),"B",IF(AND(DATA!$C$56&gt;AL211,AL211&gt;=DATA!$C$57),"C",IF(AND(AL211&lt;DATA!$C$57),"D"))))</f>
        <v>D</v>
      </c>
    </row>
    <row r="212" spans="1:39" x14ac:dyDescent="0.15">
      <c r="A212" s="20" t="s">
        <v>564</v>
      </c>
      <c r="B212" s="18" t="s">
        <v>326</v>
      </c>
      <c r="C212" s="5" t="s">
        <v>354</v>
      </c>
      <c r="D212" s="18" t="s">
        <v>320</v>
      </c>
      <c r="E212" s="5" t="s">
        <v>353</v>
      </c>
      <c r="F212" s="20" t="s">
        <v>293</v>
      </c>
      <c r="G212" s="20" t="s">
        <v>522</v>
      </c>
      <c r="H212" s="20" t="s">
        <v>294</v>
      </c>
      <c r="I212" s="18" t="s">
        <v>294</v>
      </c>
      <c r="J212" s="18" t="s">
        <v>301</v>
      </c>
      <c r="K212" s="20"/>
      <c r="L212" s="20"/>
      <c r="M212" s="20" t="s">
        <v>298</v>
      </c>
      <c r="N212" s="18" t="s">
        <v>295</v>
      </c>
      <c r="O212" s="18" t="str">
        <f>""</f>
        <v/>
      </c>
      <c r="P212" s="18"/>
      <c r="Q212" s="6" t="s">
        <v>19</v>
      </c>
      <c r="R212" s="6"/>
      <c r="S212" s="6"/>
      <c r="T212" s="6"/>
      <c r="U212" s="11"/>
      <c r="V212" s="82"/>
      <c r="W212" s="12" t="s">
        <v>772</v>
      </c>
      <c r="X212" s="12"/>
      <c r="Y212" s="62"/>
      <c r="Z212" s="6" t="s">
        <v>28</v>
      </c>
      <c r="AA212" s="28">
        <v>6</v>
      </c>
      <c r="AB212" s="24"/>
      <c r="AC212" s="24"/>
      <c r="AF212" s="74" t="b">
        <f>IF(AND(R212=DATA!$D$40),DATA!$D$41,IF(AND(R212=DATA!$C$40),DATA!$C$41))</f>
        <v>0</v>
      </c>
      <c r="AG212" s="74" t="b">
        <f>IF(AND(S212=DATA!$D$40),DATA!$D$42,IF(AND(S212=DATA!$C$40),DATA!$C$42))</f>
        <v>0</v>
      </c>
      <c r="AH212" s="74" t="b">
        <f>IF(AND(T212=DATA!$D$40),DATA!$D$43,IF(AND(T212=DATA!$C$40),DATA!$C$43))</f>
        <v>0</v>
      </c>
      <c r="AI212" s="75" t="b">
        <f>IF(AND(U212=DATA!$D$40),DATA!$D$44,IF(AND(U212=DATA!$C$40),DATA!$C$44))</f>
        <v>0</v>
      </c>
      <c r="AJ212" s="76">
        <f ca="1">IF(AND(DATEDIF(V212,TODAY(),"D")&lt;365*3),DATA!$D$46,IF(AND(365*3&lt;=DATEDIF(V212,TODAY(),"D"), DATEDIF(V212,TODAY(),"D")&lt;365*5),DATA!$D$47,IF(AND(365*5&lt;=DATEDIF(V212,TODAY(),"D"), DATEDIF(V212,TODAY(),"D")&lt;365*10),DATA!$D$48,IF(AND(365*10&lt;DATEDIF(V212,TODAY(),"D")),DATA!$D$49))))</f>
        <v>0</v>
      </c>
      <c r="AK212" s="76">
        <f>_xlfn.IFNA(VLOOKUP(X212,DATA!$F$40:$G$85,2,0),10)</f>
        <v>10</v>
      </c>
      <c r="AL212" s="77">
        <f t="shared" ca="1" si="3"/>
        <v>10</v>
      </c>
      <c r="AM212" s="78" t="str">
        <f ca="1">IF(AND(AL212&gt;=DATA!$C$55),"A",IF(AND(DATA!$C$55&gt;AL212,AL212&gt;=DATA!$C$56),"B",IF(AND(DATA!$C$56&gt;AL212,AL212&gt;=DATA!$C$57),"C",IF(AND(AL212&lt;DATA!$C$57),"D"))))</f>
        <v>D</v>
      </c>
    </row>
    <row r="213" spans="1:39" x14ac:dyDescent="0.15">
      <c r="A213" s="20" t="s">
        <v>564</v>
      </c>
      <c r="B213" s="18" t="s">
        <v>256</v>
      </c>
      <c r="C213" s="5" t="s">
        <v>274</v>
      </c>
      <c r="D213" s="18" t="s">
        <v>282</v>
      </c>
      <c r="E213" s="5" t="s">
        <v>353</v>
      </c>
      <c r="F213" s="20" t="s">
        <v>293</v>
      </c>
      <c r="G213" s="20" t="s">
        <v>522</v>
      </c>
      <c r="H213" s="20" t="s">
        <v>294</v>
      </c>
      <c r="I213" s="18" t="s">
        <v>301</v>
      </c>
      <c r="J213" s="18" t="s">
        <v>303</v>
      </c>
      <c r="K213" s="20"/>
      <c r="L213" s="20"/>
      <c r="M213" s="20" t="s">
        <v>298</v>
      </c>
      <c r="N213" s="18" t="s">
        <v>295</v>
      </c>
      <c r="O213" s="18" t="str">
        <f>""</f>
        <v/>
      </c>
      <c r="P213" s="18"/>
      <c r="Q213" s="6" t="s">
        <v>325</v>
      </c>
      <c r="R213" s="6"/>
      <c r="S213" s="6"/>
      <c r="T213" s="6"/>
      <c r="U213" s="11"/>
      <c r="V213" s="82"/>
      <c r="W213" s="12" t="s">
        <v>772</v>
      </c>
      <c r="X213" s="12"/>
      <c r="Y213" s="62"/>
      <c r="Z213" s="6" t="s">
        <v>28</v>
      </c>
      <c r="AA213" s="28">
        <v>4</v>
      </c>
      <c r="AB213" s="24"/>
      <c r="AC213" s="24"/>
      <c r="AF213" s="74" t="b">
        <f>IF(AND(R213=DATA!$D$40),DATA!$D$41,IF(AND(R213=DATA!$C$40),DATA!$C$41))</f>
        <v>0</v>
      </c>
      <c r="AG213" s="74" t="b">
        <f>IF(AND(S213=DATA!$D$40),DATA!$D$42,IF(AND(S213=DATA!$C$40),DATA!$C$42))</f>
        <v>0</v>
      </c>
      <c r="AH213" s="74" t="b">
        <f>IF(AND(T213=DATA!$D$40),DATA!$D$43,IF(AND(T213=DATA!$C$40),DATA!$C$43))</f>
        <v>0</v>
      </c>
      <c r="AI213" s="75" t="b">
        <f>IF(AND(U213=DATA!$D$40),DATA!$D$44,IF(AND(U213=DATA!$C$40),DATA!$C$44))</f>
        <v>0</v>
      </c>
      <c r="AJ213" s="76">
        <f ca="1">IF(AND(DATEDIF(V213,TODAY(),"D")&lt;365*3),DATA!$D$46,IF(AND(365*3&lt;=DATEDIF(V213,TODAY(),"D"), DATEDIF(V213,TODAY(),"D")&lt;365*5),DATA!$D$47,IF(AND(365*5&lt;=DATEDIF(V213,TODAY(),"D"), DATEDIF(V213,TODAY(),"D")&lt;365*10),DATA!$D$48,IF(AND(365*10&lt;DATEDIF(V213,TODAY(),"D")),DATA!$D$49))))</f>
        <v>0</v>
      </c>
      <c r="AK213" s="76">
        <f>_xlfn.IFNA(VLOOKUP(X213,DATA!$F$40:$G$85,2,0),10)</f>
        <v>10</v>
      </c>
      <c r="AL213" s="77">
        <f t="shared" ca="1" si="3"/>
        <v>10</v>
      </c>
      <c r="AM213" s="78" t="str">
        <f ca="1">IF(AND(AL213&gt;=DATA!$C$55),"A",IF(AND(DATA!$C$55&gt;AL213,AL213&gt;=DATA!$C$56),"B",IF(AND(DATA!$C$56&gt;AL213,AL213&gt;=DATA!$C$57),"C",IF(AND(AL213&lt;DATA!$C$57),"D"))))</f>
        <v>D</v>
      </c>
    </row>
    <row r="214" spans="1:39" x14ac:dyDescent="0.15">
      <c r="A214" s="20" t="s">
        <v>564</v>
      </c>
      <c r="B214" s="18" t="s">
        <v>264</v>
      </c>
      <c r="C214" s="5" t="s">
        <v>354</v>
      </c>
      <c r="D214" s="18" t="s">
        <v>320</v>
      </c>
      <c r="E214" s="5" t="s">
        <v>275</v>
      </c>
      <c r="F214" s="20" t="s">
        <v>293</v>
      </c>
      <c r="G214" s="20" t="s">
        <v>522</v>
      </c>
      <c r="H214" s="20" t="s">
        <v>303</v>
      </c>
      <c r="I214" s="18" t="s">
        <v>303</v>
      </c>
      <c r="J214" s="18" t="s">
        <v>301</v>
      </c>
      <c r="K214" s="20"/>
      <c r="L214" s="20"/>
      <c r="M214" s="20" t="s">
        <v>298</v>
      </c>
      <c r="N214" s="18" t="s">
        <v>295</v>
      </c>
      <c r="O214" s="18" t="str">
        <f>""</f>
        <v/>
      </c>
      <c r="P214" s="18"/>
      <c r="Q214" s="6" t="s">
        <v>19</v>
      </c>
      <c r="R214" s="6"/>
      <c r="S214" s="6"/>
      <c r="T214" s="6"/>
      <c r="U214" s="11"/>
      <c r="V214" s="82"/>
      <c r="W214" s="12" t="s">
        <v>772</v>
      </c>
      <c r="X214" s="12"/>
      <c r="Y214" s="62"/>
      <c r="Z214" s="6" t="s">
        <v>28</v>
      </c>
      <c r="AA214" s="28">
        <v>6</v>
      </c>
      <c r="AB214" s="24"/>
      <c r="AC214" s="24"/>
      <c r="AF214" s="74" t="b">
        <f>IF(AND(R214=DATA!$D$40),DATA!$D$41,IF(AND(R214=DATA!$C$40),DATA!$C$41))</f>
        <v>0</v>
      </c>
      <c r="AG214" s="74" t="b">
        <f>IF(AND(S214=DATA!$D$40),DATA!$D$42,IF(AND(S214=DATA!$C$40),DATA!$C$42))</f>
        <v>0</v>
      </c>
      <c r="AH214" s="74" t="b">
        <f>IF(AND(T214=DATA!$D$40),DATA!$D$43,IF(AND(T214=DATA!$C$40),DATA!$C$43))</f>
        <v>0</v>
      </c>
      <c r="AI214" s="75" t="b">
        <f>IF(AND(U214=DATA!$D$40),DATA!$D$44,IF(AND(U214=DATA!$C$40),DATA!$C$44))</f>
        <v>0</v>
      </c>
      <c r="AJ214" s="76">
        <f ca="1">IF(AND(DATEDIF(V214,TODAY(),"D")&lt;365*3),DATA!$D$46,IF(AND(365*3&lt;=DATEDIF(V214,TODAY(),"D"), DATEDIF(V214,TODAY(),"D")&lt;365*5),DATA!$D$47,IF(AND(365*5&lt;=DATEDIF(V214,TODAY(),"D"), DATEDIF(V214,TODAY(),"D")&lt;365*10),DATA!$D$48,IF(AND(365*10&lt;DATEDIF(V214,TODAY(),"D")),DATA!$D$49))))</f>
        <v>0</v>
      </c>
      <c r="AK214" s="76">
        <f>_xlfn.IFNA(VLOOKUP(X214,DATA!$F$40:$G$85,2,0),10)</f>
        <v>10</v>
      </c>
      <c r="AL214" s="77">
        <f t="shared" ca="1" si="3"/>
        <v>10</v>
      </c>
      <c r="AM214" s="78" t="str">
        <f ca="1">IF(AND(AL214&gt;=DATA!$C$55),"A",IF(AND(DATA!$C$55&gt;AL214,AL214&gt;=DATA!$C$56),"B",IF(AND(DATA!$C$56&gt;AL214,AL214&gt;=DATA!$C$57),"C",IF(AND(AL214&lt;DATA!$C$57),"D"))))</f>
        <v>D</v>
      </c>
    </row>
    <row r="215" spans="1:39" x14ac:dyDescent="0.15">
      <c r="A215" s="20" t="s">
        <v>564</v>
      </c>
      <c r="B215" s="18" t="s">
        <v>326</v>
      </c>
      <c r="C215" s="5" t="s">
        <v>354</v>
      </c>
      <c r="D215" s="18" t="s">
        <v>320</v>
      </c>
      <c r="E215" s="5" t="s">
        <v>275</v>
      </c>
      <c r="F215" s="20" t="s">
        <v>293</v>
      </c>
      <c r="G215" s="20" t="s">
        <v>522</v>
      </c>
      <c r="H215" s="20" t="s">
        <v>303</v>
      </c>
      <c r="I215" s="18" t="s">
        <v>297</v>
      </c>
      <c r="J215" s="18" t="s">
        <v>297</v>
      </c>
      <c r="K215" s="20"/>
      <c r="L215" s="20"/>
      <c r="M215" s="20" t="s">
        <v>298</v>
      </c>
      <c r="N215" s="18" t="s">
        <v>295</v>
      </c>
      <c r="O215" s="18" t="str">
        <f>""</f>
        <v/>
      </c>
      <c r="P215" s="18"/>
      <c r="Q215" s="6" t="s">
        <v>19</v>
      </c>
      <c r="R215" s="6"/>
      <c r="S215" s="6"/>
      <c r="T215" s="6"/>
      <c r="U215" s="11"/>
      <c r="V215" s="82"/>
      <c r="W215" s="12" t="s">
        <v>772</v>
      </c>
      <c r="X215" s="12"/>
      <c r="Y215" s="62"/>
      <c r="Z215" s="6" t="s">
        <v>28</v>
      </c>
      <c r="AA215" s="28">
        <v>3</v>
      </c>
      <c r="AB215" s="24"/>
      <c r="AC215" s="24"/>
      <c r="AF215" s="74" t="b">
        <f>IF(AND(R215=DATA!$D$40),DATA!$D$41,IF(AND(R215=DATA!$C$40),DATA!$C$41))</f>
        <v>0</v>
      </c>
      <c r="AG215" s="74" t="b">
        <f>IF(AND(S215=DATA!$D$40),DATA!$D$42,IF(AND(S215=DATA!$C$40),DATA!$C$42))</f>
        <v>0</v>
      </c>
      <c r="AH215" s="74" t="b">
        <f>IF(AND(T215=DATA!$D$40),DATA!$D$43,IF(AND(T215=DATA!$C$40),DATA!$C$43))</f>
        <v>0</v>
      </c>
      <c r="AI215" s="75" t="b">
        <f>IF(AND(U215=DATA!$D$40),DATA!$D$44,IF(AND(U215=DATA!$C$40),DATA!$C$44))</f>
        <v>0</v>
      </c>
      <c r="AJ215" s="76">
        <f ca="1">IF(AND(DATEDIF(V215,TODAY(),"D")&lt;365*3),DATA!$D$46,IF(AND(365*3&lt;=DATEDIF(V215,TODAY(),"D"), DATEDIF(V215,TODAY(),"D")&lt;365*5),DATA!$D$47,IF(AND(365*5&lt;=DATEDIF(V215,TODAY(),"D"), DATEDIF(V215,TODAY(),"D")&lt;365*10),DATA!$D$48,IF(AND(365*10&lt;DATEDIF(V215,TODAY(),"D")),DATA!$D$49))))</f>
        <v>0</v>
      </c>
      <c r="AK215" s="76">
        <f>_xlfn.IFNA(VLOOKUP(X215,DATA!$F$40:$G$85,2,0),10)</f>
        <v>10</v>
      </c>
      <c r="AL215" s="77">
        <f t="shared" ca="1" si="3"/>
        <v>10</v>
      </c>
      <c r="AM215" s="78" t="str">
        <f ca="1">IF(AND(AL215&gt;=DATA!$C$55),"A",IF(AND(DATA!$C$55&gt;AL215,AL215&gt;=DATA!$C$56),"B",IF(AND(DATA!$C$56&gt;AL215,AL215&gt;=DATA!$C$57),"C",IF(AND(AL215&lt;DATA!$C$57),"D"))))</f>
        <v>D</v>
      </c>
    </row>
    <row r="216" spans="1:39" x14ac:dyDescent="0.15">
      <c r="A216" s="20" t="s">
        <v>564</v>
      </c>
      <c r="B216" s="18" t="s">
        <v>256</v>
      </c>
      <c r="C216" s="5" t="s">
        <v>354</v>
      </c>
      <c r="D216" s="18" t="s">
        <v>320</v>
      </c>
      <c r="E216" s="5" t="s">
        <v>353</v>
      </c>
      <c r="F216" s="20" t="s">
        <v>293</v>
      </c>
      <c r="G216" s="20" t="s">
        <v>522</v>
      </c>
      <c r="H216" s="20" t="s">
        <v>290</v>
      </c>
      <c r="I216" s="18" t="s">
        <v>290</v>
      </c>
      <c r="J216" s="18" t="s">
        <v>301</v>
      </c>
      <c r="K216" s="20"/>
      <c r="L216" s="20"/>
      <c r="M216" s="20" t="s">
        <v>298</v>
      </c>
      <c r="N216" s="18" t="s">
        <v>295</v>
      </c>
      <c r="O216" s="18" t="str">
        <f>""</f>
        <v/>
      </c>
      <c r="P216" s="18"/>
      <c r="Q216" s="6" t="s">
        <v>19</v>
      </c>
      <c r="R216" s="6"/>
      <c r="S216" s="6"/>
      <c r="T216" s="6"/>
      <c r="U216" s="11"/>
      <c r="V216" s="82"/>
      <c r="W216" s="12" t="s">
        <v>772</v>
      </c>
      <c r="X216" s="12"/>
      <c r="Y216" s="62"/>
      <c r="Z216" s="6" t="s">
        <v>28</v>
      </c>
      <c r="AA216" s="28">
        <v>1</v>
      </c>
      <c r="AB216" s="24"/>
      <c r="AC216" s="24"/>
      <c r="AF216" s="74" t="b">
        <f>IF(AND(R216=DATA!$D$40),DATA!$D$41,IF(AND(R216=DATA!$C$40),DATA!$C$41))</f>
        <v>0</v>
      </c>
      <c r="AG216" s="74" t="b">
        <f>IF(AND(S216=DATA!$D$40),DATA!$D$42,IF(AND(S216=DATA!$C$40),DATA!$C$42))</f>
        <v>0</v>
      </c>
      <c r="AH216" s="74" t="b">
        <f>IF(AND(T216=DATA!$D$40),DATA!$D$43,IF(AND(T216=DATA!$C$40),DATA!$C$43))</f>
        <v>0</v>
      </c>
      <c r="AI216" s="75" t="b">
        <f>IF(AND(U216=DATA!$D$40),DATA!$D$44,IF(AND(U216=DATA!$C$40),DATA!$C$44))</f>
        <v>0</v>
      </c>
      <c r="AJ216" s="76">
        <f ca="1">IF(AND(DATEDIF(V216,TODAY(),"D")&lt;365*3),DATA!$D$46,IF(AND(365*3&lt;=DATEDIF(V216,TODAY(),"D"), DATEDIF(V216,TODAY(),"D")&lt;365*5),DATA!$D$47,IF(AND(365*5&lt;=DATEDIF(V216,TODAY(),"D"), DATEDIF(V216,TODAY(),"D")&lt;365*10),DATA!$D$48,IF(AND(365*10&lt;DATEDIF(V216,TODAY(),"D")),DATA!$D$49))))</f>
        <v>0</v>
      </c>
      <c r="AK216" s="76">
        <f>_xlfn.IFNA(VLOOKUP(X216,DATA!$F$40:$G$85,2,0),10)</f>
        <v>10</v>
      </c>
      <c r="AL216" s="77">
        <f t="shared" ca="1" si="3"/>
        <v>10</v>
      </c>
      <c r="AM216" s="78" t="str">
        <f ca="1">IF(AND(AL216&gt;=DATA!$C$55),"A",IF(AND(DATA!$C$55&gt;AL216,AL216&gt;=DATA!$C$56),"B",IF(AND(DATA!$C$56&gt;AL216,AL216&gt;=DATA!$C$57),"C",IF(AND(AL216&lt;DATA!$C$57),"D"))))</f>
        <v>D</v>
      </c>
    </row>
    <row r="217" spans="1:39" x14ac:dyDescent="0.15">
      <c r="A217" s="20" t="s">
        <v>564</v>
      </c>
      <c r="B217" s="18" t="s">
        <v>256</v>
      </c>
      <c r="C217" s="5" t="s">
        <v>354</v>
      </c>
      <c r="D217" s="18" t="s">
        <v>282</v>
      </c>
      <c r="E217" s="5" t="s">
        <v>353</v>
      </c>
      <c r="F217" s="20" t="s">
        <v>293</v>
      </c>
      <c r="G217" s="20" t="s">
        <v>522</v>
      </c>
      <c r="H217" s="20" t="s">
        <v>286</v>
      </c>
      <c r="I217" s="18" t="s">
        <v>286</v>
      </c>
      <c r="J217" s="18" t="s">
        <v>301</v>
      </c>
      <c r="K217" s="20"/>
      <c r="L217" s="20"/>
      <c r="M217" s="20" t="s">
        <v>298</v>
      </c>
      <c r="N217" s="18" t="s">
        <v>295</v>
      </c>
      <c r="O217" s="18" t="str">
        <f>""</f>
        <v/>
      </c>
      <c r="P217" s="18"/>
      <c r="Q217" s="6" t="s">
        <v>19</v>
      </c>
      <c r="R217" s="6"/>
      <c r="S217" s="6"/>
      <c r="T217" s="6"/>
      <c r="U217" s="11"/>
      <c r="V217" s="82"/>
      <c r="W217" s="12" t="s">
        <v>772</v>
      </c>
      <c r="X217" s="12"/>
      <c r="Y217" s="62"/>
      <c r="Z217" s="6" t="s">
        <v>28</v>
      </c>
      <c r="AA217" s="28">
        <v>7</v>
      </c>
      <c r="AB217" s="24"/>
      <c r="AC217" s="24"/>
      <c r="AF217" s="74" t="b">
        <f>IF(AND(R217=DATA!$D$40),DATA!$D$41,IF(AND(R217=DATA!$C$40),DATA!$C$41))</f>
        <v>0</v>
      </c>
      <c r="AG217" s="74" t="b">
        <f>IF(AND(S217=DATA!$D$40),DATA!$D$42,IF(AND(S217=DATA!$C$40),DATA!$C$42))</f>
        <v>0</v>
      </c>
      <c r="AH217" s="74" t="b">
        <f>IF(AND(T217=DATA!$D$40),DATA!$D$43,IF(AND(T217=DATA!$C$40),DATA!$C$43))</f>
        <v>0</v>
      </c>
      <c r="AI217" s="75" t="b">
        <f>IF(AND(U217=DATA!$D$40),DATA!$D$44,IF(AND(U217=DATA!$C$40),DATA!$C$44))</f>
        <v>0</v>
      </c>
      <c r="AJ217" s="76">
        <f ca="1">IF(AND(DATEDIF(V217,TODAY(),"D")&lt;365*3),DATA!$D$46,IF(AND(365*3&lt;=DATEDIF(V217,TODAY(),"D"), DATEDIF(V217,TODAY(),"D")&lt;365*5),DATA!$D$47,IF(AND(365*5&lt;=DATEDIF(V217,TODAY(),"D"), DATEDIF(V217,TODAY(),"D")&lt;365*10),DATA!$D$48,IF(AND(365*10&lt;DATEDIF(V217,TODAY(),"D")),DATA!$D$49))))</f>
        <v>0</v>
      </c>
      <c r="AK217" s="76">
        <f>_xlfn.IFNA(VLOOKUP(X217,DATA!$F$40:$G$85,2,0),10)</f>
        <v>10</v>
      </c>
      <c r="AL217" s="77">
        <f t="shared" ca="1" si="3"/>
        <v>10</v>
      </c>
      <c r="AM217" s="78" t="str">
        <f ca="1">IF(AND(AL217&gt;=DATA!$C$55),"A",IF(AND(DATA!$C$55&gt;AL217,AL217&gt;=DATA!$C$56),"B",IF(AND(DATA!$C$56&gt;AL217,AL217&gt;=DATA!$C$57),"C",IF(AND(AL217&lt;DATA!$C$57),"D"))))</f>
        <v>D</v>
      </c>
    </row>
    <row r="218" spans="1:39" x14ac:dyDescent="0.15">
      <c r="A218" s="20" t="s">
        <v>564</v>
      </c>
      <c r="B218" s="18" t="s">
        <v>256</v>
      </c>
      <c r="C218" s="5" t="s">
        <v>354</v>
      </c>
      <c r="D218" s="18" t="s">
        <v>320</v>
      </c>
      <c r="E218" s="5" t="s">
        <v>275</v>
      </c>
      <c r="F218" s="20" t="s">
        <v>293</v>
      </c>
      <c r="G218" s="20" t="s">
        <v>522</v>
      </c>
      <c r="H218" s="20" t="s">
        <v>301</v>
      </c>
      <c r="I218" s="18" t="s">
        <v>303</v>
      </c>
      <c r="J218" s="18" t="s">
        <v>303</v>
      </c>
      <c r="K218" s="20"/>
      <c r="L218" s="20"/>
      <c r="M218" s="20" t="s">
        <v>298</v>
      </c>
      <c r="N218" s="18" t="s">
        <v>295</v>
      </c>
      <c r="O218" s="18" t="str">
        <f>""</f>
        <v/>
      </c>
      <c r="P218" s="18"/>
      <c r="Q218" s="6" t="s">
        <v>27</v>
      </c>
      <c r="R218" s="6"/>
      <c r="S218" s="6"/>
      <c r="T218" s="6"/>
      <c r="U218" s="11"/>
      <c r="V218" s="82"/>
      <c r="W218" s="12" t="s">
        <v>772</v>
      </c>
      <c r="X218" s="12"/>
      <c r="Y218" s="62"/>
      <c r="Z218" s="6" t="s">
        <v>28</v>
      </c>
      <c r="AA218" s="28">
        <v>3</v>
      </c>
      <c r="AB218" s="24"/>
      <c r="AC218" s="24"/>
      <c r="AF218" s="74" t="b">
        <f>IF(AND(R218=DATA!$D$40),DATA!$D$41,IF(AND(R218=DATA!$C$40),DATA!$C$41))</f>
        <v>0</v>
      </c>
      <c r="AG218" s="74" t="b">
        <f>IF(AND(S218=DATA!$D$40),DATA!$D$42,IF(AND(S218=DATA!$C$40),DATA!$C$42))</f>
        <v>0</v>
      </c>
      <c r="AH218" s="74" t="b">
        <f>IF(AND(T218=DATA!$D$40),DATA!$D$43,IF(AND(T218=DATA!$C$40),DATA!$C$43))</f>
        <v>0</v>
      </c>
      <c r="AI218" s="75" t="b">
        <f>IF(AND(U218=DATA!$D$40),DATA!$D$44,IF(AND(U218=DATA!$C$40),DATA!$C$44))</f>
        <v>0</v>
      </c>
      <c r="AJ218" s="76">
        <f ca="1">IF(AND(DATEDIF(V218,TODAY(),"D")&lt;365*3),DATA!$D$46,IF(AND(365*3&lt;=DATEDIF(V218,TODAY(),"D"), DATEDIF(V218,TODAY(),"D")&lt;365*5),DATA!$D$47,IF(AND(365*5&lt;=DATEDIF(V218,TODAY(),"D"), DATEDIF(V218,TODAY(),"D")&lt;365*10),DATA!$D$48,IF(AND(365*10&lt;DATEDIF(V218,TODAY(),"D")),DATA!$D$49))))</f>
        <v>0</v>
      </c>
      <c r="AK218" s="76">
        <f>_xlfn.IFNA(VLOOKUP(X218,DATA!$F$40:$G$85,2,0),10)</f>
        <v>10</v>
      </c>
      <c r="AL218" s="77">
        <f t="shared" ca="1" si="3"/>
        <v>10</v>
      </c>
      <c r="AM218" s="78" t="str">
        <f ca="1">IF(AND(AL218&gt;=DATA!$C$55),"A",IF(AND(DATA!$C$55&gt;AL218,AL218&gt;=DATA!$C$56),"B",IF(AND(DATA!$C$56&gt;AL218,AL218&gt;=DATA!$C$57),"C",IF(AND(AL218&lt;DATA!$C$57),"D"))))</f>
        <v>D</v>
      </c>
    </row>
    <row r="219" spans="1:39" x14ac:dyDescent="0.15">
      <c r="A219" s="20" t="s">
        <v>564</v>
      </c>
      <c r="B219" s="18" t="s">
        <v>264</v>
      </c>
      <c r="C219" s="5" t="s">
        <v>354</v>
      </c>
      <c r="D219" s="18" t="s">
        <v>324</v>
      </c>
      <c r="E219" s="5" t="s">
        <v>275</v>
      </c>
      <c r="F219" s="20" t="s">
        <v>293</v>
      </c>
      <c r="G219" s="20" t="s">
        <v>522</v>
      </c>
      <c r="H219" s="20" t="s">
        <v>301</v>
      </c>
      <c r="I219" s="18" t="s">
        <v>301</v>
      </c>
      <c r="J219" s="18" t="s">
        <v>303</v>
      </c>
      <c r="K219" s="20"/>
      <c r="L219" s="20"/>
      <c r="M219" s="20" t="s">
        <v>298</v>
      </c>
      <c r="N219" s="18" t="s">
        <v>295</v>
      </c>
      <c r="O219" s="18" t="str">
        <f>""</f>
        <v/>
      </c>
      <c r="P219" s="18"/>
      <c r="Q219" s="6" t="s">
        <v>19</v>
      </c>
      <c r="R219" s="6"/>
      <c r="S219" s="6"/>
      <c r="T219" s="6"/>
      <c r="U219" s="11"/>
      <c r="V219" s="82"/>
      <c r="W219" s="12" t="s">
        <v>772</v>
      </c>
      <c r="X219" s="12"/>
      <c r="Y219" s="62"/>
      <c r="Z219" s="6" t="s">
        <v>28</v>
      </c>
      <c r="AA219" s="28">
        <v>11</v>
      </c>
      <c r="AB219" s="24"/>
      <c r="AC219" s="24"/>
      <c r="AF219" s="74" t="b">
        <f>IF(AND(R219=DATA!$D$40),DATA!$D$41,IF(AND(R219=DATA!$C$40),DATA!$C$41))</f>
        <v>0</v>
      </c>
      <c r="AG219" s="74" t="b">
        <f>IF(AND(S219=DATA!$D$40),DATA!$D$42,IF(AND(S219=DATA!$C$40),DATA!$C$42))</f>
        <v>0</v>
      </c>
      <c r="AH219" s="74" t="b">
        <f>IF(AND(T219=DATA!$D$40),DATA!$D$43,IF(AND(T219=DATA!$C$40),DATA!$C$43))</f>
        <v>0</v>
      </c>
      <c r="AI219" s="75" t="b">
        <f>IF(AND(U219=DATA!$D$40),DATA!$D$44,IF(AND(U219=DATA!$C$40),DATA!$C$44))</f>
        <v>0</v>
      </c>
      <c r="AJ219" s="76">
        <f ca="1">IF(AND(DATEDIF(V219,TODAY(),"D")&lt;365*3),DATA!$D$46,IF(AND(365*3&lt;=DATEDIF(V219,TODAY(),"D"), DATEDIF(V219,TODAY(),"D")&lt;365*5),DATA!$D$47,IF(AND(365*5&lt;=DATEDIF(V219,TODAY(),"D"), DATEDIF(V219,TODAY(),"D")&lt;365*10),DATA!$D$48,IF(AND(365*10&lt;DATEDIF(V219,TODAY(),"D")),DATA!$D$49))))</f>
        <v>0</v>
      </c>
      <c r="AK219" s="76">
        <f>_xlfn.IFNA(VLOOKUP(X219,DATA!$F$40:$G$85,2,0),10)</f>
        <v>10</v>
      </c>
      <c r="AL219" s="77">
        <f t="shared" ca="1" si="3"/>
        <v>10</v>
      </c>
      <c r="AM219" s="78" t="str">
        <f ca="1">IF(AND(AL219&gt;=DATA!$C$55),"A",IF(AND(DATA!$C$55&gt;AL219,AL219&gt;=DATA!$C$56),"B",IF(AND(DATA!$C$56&gt;AL219,AL219&gt;=DATA!$C$57),"C",IF(AND(AL219&lt;DATA!$C$57),"D"))))</f>
        <v>D</v>
      </c>
    </row>
    <row r="220" spans="1:39" x14ac:dyDescent="0.15">
      <c r="A220" s="20" t="s">
        <v>564</v>
      </c>
      <c r="B220" s="18" t="s">
        <v>264</v>
      </c>
      <c r="C220" s="5" t="s">
        <v>274</v>
      </c>
      <c r="D220" s="18" t="s">
        <v>320</v>
      </c>
      <c r="E220" s="5" t="s">
        <v>353</v>
      </c>
      <c r="F220" s="20" t="s">
        <v>293</v>
      </c>
      <c r="G220" s="20" t="s">
        <v>522</v>
      </c>
      <c r="H220" s="20" t="s">
        <v>301</v>
      </c>
      <c r="I220" s="18" t="s">
        <v>301</v>
      </c>
      <c r="J220" s="18" t="s">
        <v>297</v>
      </c>
      <c r="K220" s="20"/>
      <c r="L220" s="20"/>
      <c r="M220" s="20" t="s">
        <v>298</v>
      </c>
      <c r="N220" s="18" t="s">
        <v>295</v>
      </c>
      <c r="O220" s="18" t="str">
        <f>""</f>
        <v/>
      </c>
      <c r="P220" s="18"/>
      <c r="Q220" s="6" t="s">
        <v>19</v>
      </c>
      <c r="R220" s="6"/>
      <c r="S220" s="6"/>
      <c r="T220" s="6"/>
      <c r="U220" s="11"/>
      <c r="V220" s="82"/>
      <c r="W220" s="12" t="s">
        <v>772</v>
      </c>
      <c r="X220" s="12"/>
      <c r="Y220" s="62"/>
      <c r="Z220" s="6" t="s">
        <v>28</v>
      </c>
      <c r="AA220" s="28">
        <v>1</v>
      </c>
      <c r="AB220" s="24"/>
      <c r="AC220" s="24"/>
      <c r="AF220" s="74" t="b">
        <f>IF(AND(R220=DATA!$D$40),DATA!$D$41,IF(AND(R220=DATA!$C$40),DATA!$C$41))</f>
        <v>0</v>
      </c>
      <c r="AG220" s="74" t="b">
        <f>IF(AND(S220=DATA!$D$40),DATA!$D$42,IF(AND(S220=DATA!$C$40),DATA!$C$42))</f>
        <v>0</v>
      </c>
      <c r="AH220" s="74" t="b">
        <f>IF(AND(T220=DATA!$D$40),DATA!$D$43,IF(AND(T220=DATA!$C$40),DATA!$C$43))</f>
        <v>0</v>
      </c>
      <c r="AI220" s="75" t="b">
        <f>IF(AND(U220=DATA!$D$40),DATA!$D$44,IF(AND(U220=DATA!$C$40),DATA!$C$44))</f>
        <v>0</v>
      </c>
      <c r="AJ220" s="76">
        <f ca="1">IF(AND(DATEDIF(V220,TODAY(),"D")&lt;365*3),DATA!$D$46,IF(AND(365*3&lt;=DATEDIF(V220,TODAY(),"D"), DATEDIF(V220,TODAY(),"D")&lt;365*5),DATA!$D$47,IF(AND(365*5&lt;=DATEDIF(V220,TODAY(),"D"), DATEDIF(V220,TODAY(),"D")&lt;365*10),DATA!$D$48,IF(AND(365*10&lt;DATEDIF(V220,TODAY(),"D")),DATA!$D$49))))</f>
        <v>0</v>
      </c>
      <c r="AK220" s="76">
        <f>_xlfn.IFNA(VLOOKUP(X220,DATA!$F$40:$G$85,2,0),10)</f>
        <v>10</v>
      </c>
      <c r="AL220" s="77">
        <f t="shared" ca="1" si="3"/>
        <v>10</v>
      </c>
      <c r="AM220" s="78" t="str">
        <f ca="1">IF(AND(AL220&gt;=DATA!$C$55),"A",IF(AND(DATA!$C$55&gt;AL220,AL220&gt;=DATA!$C$56),"B",IF(AND(DATA!$C$56&gt;AL220,AL220&gt;=DATA!$C$57),"C",IF(AND(AL220&lt;DATA!$C$57),"D"))))</f>
        <v>D</v>
      </c>
    </row>
    <row r="221" spans="1:39" x14ac:dyDescent="0.15">
      <c r="A221" s="20" t="s">
        <v>564</v>
      </c>
      <c r="B221" s="18" t="s">
        <v>256</v>
      </c>
      <c r="C221" s="5" t="s">
        <v>354</v>
      </c>
      <c r="D221" s="18" t="s">
        <v>282</v>
      </c>
      <c r="E221" s="5" t="s">
        <v>353</v>
      </c>
      <c r="F221" s="20" t="s">
        <v>293</v>
      </c>
      <c r="G221" s="20" t="s">
        <v>522</v>
      </c>
      <c r="H221" s="20" t="s">
        <v>301</v>
      </c>
      <c r="I221" s="18" t="s">
        <v>301</v>
      </c>
      <c r="J221" s="18" t="s">
        <v>303</v>
      </c>
      <c r="K221" s="20"/>
      <c r="L221" s="20"/>
      <c r="M221" s="20" t="s">
        <v>298</v>
      </c>
      <c r="N221" s="18" t="s">
        <v>295</v>
      </c>
      <c r="O221" s="18" t="s">
        <v>295</v>
      </c>
      <c r="P221" s="18" t="s">
        <v>299</v>
      </c>
      <c r="Q221" s="6" t="s">
        <v>27</v>
      </c>
      <c r="R221" s="6"/>
      <c r="S221" s="6"/>
      <c r="T221" s="6"/>
      <c r="U221" s="11"/>
      <c r="V221" s="82"/>
      <c r="W221" s="12" t="s">
        <v>772</v>
      </c>
      <c r="X221" s="12"/>
      <c r="Y221" s="62"/>
      <c r="Z221" s="6" t="s">
        <v>28</v>
      </c>
      <c r="AA221" s="28">
        <v>2</v>
      </c>
      <c r="AB221" s="24"/>
      <c r="AC221" s="24"/>
      <c r="AF221" s="74" t="b">
        <f>IF(AND(R221=DATA!$D$40),DATA!$D$41,IF(AND(R221=DATA!$C$40),DATA!$C$41))</f>
        <v>0</v>
      </c>
      <c r="AG221" s="74" t="b">
        <f>IF(AND(S221=DATA!$D$40),DATA!$D$42,IF(AND(S221=DATA!$C$40),DATA!$C$42))</f>
        <v>0</v>
      </c>
      <c r="AH221" s="74" t="b">
        <f>IF(AND(T221=DATA!$D$40),DATA!$D$43,IF(AND(T221=DATA!$C$40),DATA!$C$43))</f>
        <v>0</v>
      </c>
      <c r="AI221" s="75" t="b">
        <f>IF(AND(U221=DATA!$D$40),DATA!$D$44,IF(AND(U221=DATA!$C$40),DATA!$C$44))</f>
        <v>0</v>
      </c>
      <c r="AJ221" s="76">
        <f ca="1">IF(AND(DATEDIF(V221,TODAY(),"D")&lt;365*3),DATA!$D$46,IF(AND(365*3&lt;=DATEDIF(V221,TODAY(),"D"), DATEDIF(V221,TODAY(),"D")&lt;365*5),DATA!$D$47,IF(AND(365*5&lt;=DATEDIF(V221,TODAY(),"D"), DATEDIF(V221,TODAY(),"D")&lt;365*10),DATA!$D$48,IF(AND(365*10&lt;DATEDIF(V221,TODAY(),"D")),DATA!$D$49))))</f>
        <v>0</v>
      </c>
      <c r="AK221" s="76">
        <f>_xlfn.IFNA(VLOOKUP(X221,DATA!$F$40:$G$85,2,0),10)</f>
        <v>10</v>
      </c>
      <c r="AL221" s="77">
        <f t="shared" ca="1" si="3"/>
        <v>10</v>
      </c>
      <c r="AM221" s="78" t="str">
        <f ca="1">IF(AND(AL221&gt;=DATA!$C$55),"A",IF(AND(DATA!$C$55&gt;AL221,AL221&gt;=DATA!$C$56),"B",IF(AND(DATA!$C$56&gt;AL221,AL221&gt;=DATA!$C$57),"C",IF(AND(AL221&lt;DATA!$C$57),"D"))))</f>
        <v>D</v>
      </c>
    </row>
    <row r="222" spans="1:39" x14ac:dyDescent="0.15">
      <c r="A222" s="20" t="s">
        <v>564</v>
      </c>
      <c r="B222" s="18" t="s">
        <v>264</v>
      </c>
      <c r="C222" s="5" t="s">
        <v>354</v>
      </c>
      <c r="D222" s="18" t="s">
        <v>320</v>
      </c>
      <c r="E222" s="5" t="s">
        <v>275</v>
      </c>
      <c r="F222" s="20" t="s">
        <v>293</v>
      </c>
      <c r="G222" s="20" t="s">
        <v>522</v>
      </c>
      <c r="H222" s="20" t="s">
        <v>297</v>
      </c>
      <c r="I222" s="18" t="s">
        <v>297</v>
      </c>
      <c r="J222" s="18" t="s">
        <v>303</v>
      </c>
      <c r="K222" s="20"/>
      <c r="L222" s="20"/>
      <c r="M222" s="20" t="s">
        <v>298</v>
      </c>
      <c r="N222" s="18" t="s">
        <v>295</v>
      </c>
      <c r="O222" s="18" t="str">
        <f>""</f>
        <v/>
      </c>
      <c r="P222" s="18"/>
      <c r="Q222" s="6" t="s">
        <v>19</v>
      </c>
      <c r="R222" s="6"/>
      <c r="S222" s="6"/>
      <c r="T222" s="6"/>
      <c r="U222" s="11"/>
      <c r="V222" s="82"/>
      <c r="W222" s="12" t="s">
        <v>772</v>
      </c>
      <c r="X222" s="12"/>
      <c r="Y222" s="62"/>
      <c r="Z222" s="6" t="s">
        <v>20</v>
      </c>
      <c r="AA222" s="28">
        <v>1</v>
      </c>
      <c r="AB222" s="24"/>
      <c r="AC222" s="24"/>
      <c r="AF222" s="74" t="b">
        <f>IF(AND(R222=DATA!$D$40),DATA!$D$41,IF(AND(R222=DATA!$C$40),DATA!$C$41))</f>
        <v>0</v>
      </c>
      <c r="AG222" s="74" t="b">
        <f>IF(AND(S222=DATA!$D$40),DATA!$D$42,IF(AND(S222=DATA!$C$40),DATA!$C$42))</f>
        <v>0</v>
      </c>
      <c r="AH222" s="74" t="b">
        <f>IF(AND(T222=DATA!$D$40),DATA!$D$43,IF(AND(T222=DATA!$C$40),DATA!$C$43))</f>
        <v>0</v>
      </c>
      <c r="AI222" s="75" t="b">
        <f>IF(AND(U222=DATA!$D$40),DATA!$D$44,IF(AND(U222=DATA!$C$40),DATA!$C$44))</f>
        <v>0</v>
      </c>
      <c r="AJ222" s="76">
        <f ca="1">IF(AND(DATEDIF(V222,TODAY(),"D")&lt;365*3),DATA!$D$46,IF(AND(365*3&lt;=DATEDIF(V222,TODAY(),"D"), DATEDIF(V222,TODAY(),"D")&lt;365*5),DATA!$D$47,IF(AND(365*5&lt;=DATEDIF(V222,TODAY(),"D"), DATEDIF(V222,TODAY(),"D")&lt;365*10),DATA!$D$48,IF(AND(365*10&lt;DATEDIF(V222,TODAY(),"D")),DATA!$D$49))))</f>
        <v>0</v>
      </c>
      <c r="AK222" s="76">
        <f>_xlfn.IFNA(VLOOKUP(X222,DATA!$F$40:$G$85,2,0),10)</f>
        <v>10</v>
      </c>
      <c r="AL222" s="77">
        <f t="shared" ca="1" si="3"/>
        <v>10</v>
      </c>
      <c r="AM222" s="78" t="str">
        <f ca="1">IF(AND(AL222&gt;=DATA!$C$55),"A",IF(AND(DATA!$C$55&gt;AL222,AL222&gt;=DATA!$C$56),"B",IF(AND(DATA!$C$56&gt;AL222,AL222&gt;=DATA!$C$57),"C",IF(AND(AL222&lt;DATA!$C$57),"D"))))</f>
        <v>D</v>
      </c>
    </row>
    <row r="223" spans="1:39" x14ac:dyDescent="0.15">
      <c r="A223" s="20" t="s">
        <v>564</v>
      </c>
      <c r="B223" s="18" t="s">
        <v>256</v>
      </c>
      <c r="C223" s="5" t="s">
        <v>354</v>
      </c>
      <c r="D223" s="18" t="s">
        <v>267</v>
      </c>
      <c r="E223" s="5" t="s">
        <v>353</v>
      </c>
      <c r="F223" s="6" t="s">
        <v>357</v>
      </c>
      <c r="G223" s="20" t="s">
        <v>522</v>
      </c>
      <c r="H223" s="6" t="s">
        <v>307</v>
      </c>
      <c r="I223" s="5" t="s">
        <v>307</v>
      </c>
      <c r="J223" s="5" t="s">
        <v>290</v>
      </c>
      <c r="K223" s="6" t="s">
        <v>287</v>
      </c>
      <c r="L223" s="20"/>
      <c r="M223" s="20"/>
      <c r="N223" s="5" t="s">
        <v>288</v>
      </c>
      <c r="O223" s="5" t="s">
        <v>288</v>
      </c>
      <c r="P223" s="5" t="s">
        <v>288</v>
      </c>
      <c r="Q223" s="6" t="s">
        <v>27</v>
      </c>
      <c r="R223" s="6"/>
      <c r="S223" s="6"/>
      <c r="T223" s="6"/>
      <c r="U223" s="11"/>
      <c r="V223" s="82"/>
      <c r="W223" s="12" t="s">
        <v>772</v>
      </c>
      <c r="X223" s="12"/>
      <c r="Y223" s="62"/>
      <c r="Z223" s="6" t="s">
        <v>28</v>
      </c>
      <c r="AA223" s="16">
        <v>1</v>
      </c>
      <c r="AB223" s="24"/>
      <c r="AC223" s="24"/>
      <c r="AF223" s="74" t="b">
        <f>IF(AND(R223=DATA!$D$40),DATA!$D$41,IF(AND(R223=DATA!$C$40),DATA!$C$41))</f>
        <v>0</v>
      </c>
      <c r="AG223" s="74" t="b">
        <f>IF(AND(S223=DATA!$D$40),DATA!$D$42,IF(AND(S223=DATA!$C$40),DATA!$C$42))</f>
        <v>0</v>
      </c>
      <c r="AH223" s="74" t="b">
        <f>IF(AND(T223=DATA!$D$40),DATA!$D$43,IF(AND(T223=DATA!$C$40),DATA!$C$43))</f>
        <v>0</v>
      </c>
      <c r="AI223" s="75" t="b">
        <f>IF(AND(U223=DATA!$D$40),DATA!$D$44,IF(AND(U223=DATA!$C$40),DATA!$C$44))</f>
        <v>0</v>
      </c>
      <c r="AJ223" s="76">
        <f ca="1">IF(AND(DATEDIF(V223,TODAY(),"D")&lt;365*3),DATA!$D$46,IF(AND(365*3&lt;=DATEDIF(V223,TODAY(),"D"), DATEDIF(V223,TODAY(),"D")&lt;365*5),DATA!$D$47,IF(AND(365*5&lt;=DATEDIF(V223,TODAY(),"D"), DATEDIF(V223,TODAY(),"D")&lt;365*10),DATA!$D$48,IF(AND(365*10&lt;DATEDIF(V223,TODAY(),"D")),DATA!$D$49))))</f>
        <v>0</v>
      </c>
      <c r="AK223" s="76">
        <f>_xlfn.IFNA(VLOOKUP(X223,DATA!$F$40:$G$85,2,0),10)</f>
        <v>10</v>
      </c>
      <c r="AL223" s="77">
        <f t="shared" ca="1" si="3"/>
        <v>10</v>
      </c>
      <c r="AM223" s="78" t="str">
        <f ca="1">IF(AND(AL223&gt;=DATA!$C$55),"A",IF(AND(DATA!$C$55&gt;AL223,AL223&gt;=DATA!$C$56),"B",IF(AND(DATA!$C$56&gt;AL223,AL223&gt;=DATA!$C$57),"C",IF(AND(AL223&lt;DATA!$C$57),"D"))))</f>
        <v>D</v>
      </c>
    </row>
    <row r="224" spans="1:39" x14ac:dyDescent="0.15">
      <c r="A224" s="20" t="s">
        <v>564</v>
      </c>
      <c r="B224" s="18" t="s">
        <v>256</v>
      </c>
      <c r="C224" s="5" t="s">
        <v>354</v>
      </c>
      <c r="D224" s="18" t="s">
        <v>267</v>
      </c>
      <c r="E224" s="5" t="s">
        <v>275</v>
      </c>
      <c r="F224" s="6" t="s">
        <v>358</v>
      </c>
      <c r="G224" s="20" t="s">
        <v>522</v>
      </c>
      <c r="H224" s="6" t="s">
        <v>307</v>
      </c>
      <c r="I224" s="5" t="s">
        <v>307</v>
      </c>
      <c r="J224" s="5" t="s">
        <v>286</v>
      </c>
      <c r="K224" s="6" t="s">
        <v>287</v>
      </c>
      <c r="L224" s="20"/>
      <c r="M224" s="20"/>
      <c r="N224" s="5" t="s">
        <v>288</v>
      </c>
      <c r="O224" s="5" t="s">
        <v>288</v>
      </c>
      <c r="P224" s="5" t="s">
        <v>288</v>
      </c>
      <c r="Q224" s="6" t="s">
        <v>325</v>
      </c>
      <c r="R224" s="6"/>
      <c r="S224" s="6"/>
      <c r="T224" s="6"/>
      <c r="U224" s="11"/>
      <c r="V224" s="82"/>
      <c r="W224" s="12" t="s">
        <v>772</v>
      </c>
      <c r="X224" s="12"/>
      <c r="Y224" s="62"/>
      <c r="Z224" s="6" t="s">
        <v>28</v>
      </c>
      <c r="AA224" s="16">
        <v>2</v>
      </c>
      <c r="AB224" s="24"/>
      <c r="AC224" s="24"/>
      <c r="AF224" s="74" t="b">
        <f>IF(AND(R224=DATA!$D$40),DATA!$D$41,IF(AND(R224=DATA!$C$40),DATA!$C$41))</f>
        <v>0</v>
      </c>
      <c r="AG224" s="74" t="b">
        <f>IF(AND(S224=DATA!$D$40),DATA!$D$42,IF(AND(S224=DATA!$C$40),DATA!$C$42))</f>
        <v>0</v>
      </c>
      <c r="AH224" s="74" t="b">
        <f>IF(AND(T224=DATA!$D$40),DATA!$D$43,IF(AND(T224=DATA!$C$40),DATA!$C$43))</f>
        <v>0</v>
      </c>
      <c r="AI224" s="75" t="b">
        <f>IF(AND(U224=DATA!$D$40),DATA!$D$44,IF(AND(U224=DATA!$C$40),DATA!$C$44))</f>
        <v>0</v>
      </c>
      <c r="AJ224" s="76">
        <f ca="1">IF(AND(DATEDIF(V224,TODAY(),"D")&lt;365*3),DATA!$D$46,IF(AND(365*3&lt;=DATEDIF(V224,TODAY(),"D"), DATEDIF(V224,TODAY(),"D")&lt;365*5),DATA!$D$47,IF(AND(365*5&lt;=DATEDIF(V224,TODAY(),"D"), DATEDIF(V224,TODAY(),"D")&lt;365*10),DATA!$D$48,IF(AND(365*10&lt;DATEDIF(V224,TODAY(),"D")),DATA!$D$49))))</f>
        <v>0</v>
      </c>
      <c r="AK224" s="76">
        <f>_xlfn.IFNA(VLOOKUP(X224,DATA!$F$40:$G$85,2,0),10)</f>
        <v>10</v>
      </c>
      <c r="AL224" s="77">
        <f t="shared" ca="1" si="3"/>
        <v>10</v>
      </c>
      <c r="AM224" s="78" t="str">
        <f ca="1">IF(AND(AL224&gt;=DATA!$C$55),"A",IF(AND(DATA!$C$55&gt;AL224,AL224&gt;=DATA!$C$56),"B",IF(AND(DATA!$C$56&gt;AL224,AL224&gt;=DATA!$C$57),"C",IF(AND(AL224&lt;DATA!$C$57),"D"))))</f>
        <v>D</v>
      </c>
    </row>
    <row r="225" spans="1:39" x14ac:dyDescent="0.15">
      <c r="A225" s="20" t="s">
        <v>565</v>
      </c>
      <c r="B225" s="18" t="s">
        <v>326</v>
      </c>
      <c r="C225" s="5" t="s">
        <v>354</v>
      </c>
      <c r="D225" s="18" t="s">
        <v>258</v>
      </c>
      <c r="E225" s="5" t="s">
        <v>275</v>
      </c>
      <c r="F225" s="6" t="s">
        <v>358</v>
      </c>
      <c r="G225" s="20" t="s">
        <v>522</v>
      </c>
      <c r="H225" s="6" t="s">
        <v>294</v>
      </c>
      <c r="I225" s="5" t="s">
        <v>294</v>
      </c>
      <c r="J225" s="5" t="s">
        <v>303</v>
      </c>
      <c r="K225" s="6" t="s">
        <v>291</v>
      </c>
      <c r="L225" s="20"/>
      <c r="M225" s="20"/>
      <c r="N225" s="5" t="s">
        <v>288</v>
      </c>
      <c r="O225" s="5" t="s">
        <v>288</v>
      </c>
      <c r="P225" s="5" t="s">
        <v>288</v>
      </c>
      <c r="Q225" s="6" t="s">
        <v>19</v>
      </c>
      <c r="R225" s="6"/>
      <c r="S225" s="6"/>
      <c r="T225" s="6"/>
      <c r="U225" s="11"/>
      <c r="V225" s="82"/>
      <c r="W225" s="12" t="s">
        <v>772</v>
      </c>
      <c r="X225" s="12"/>
      <c r="Y225" s="62"/>
      <c r="Z225" s="6" t="s">
        <v>28</v>
      </c>
      <c r="AA225" s="16">
        <v>11</v>
      </c>
      <c r="AB225" s="24"/>
      <c r="AC225" s="24"/>
      <c r="AF225" s="74" t="b">
        <f>IF(AND(R225=DATA!$D$40),DATA!$D$41,IF(AND(R225=DATA!$C$40),DATA!$C$41))</f>
        <v>0</v>
      </c>
      <c r="AG225" s="74" t="b">
        <f>IF(AND(S225=DATA!$D$40),DATA!$D$42,IF(AND(S225=DATA!$C$40),DATA!$C$42))</f>
        <v>0</v>
      </c>
      <c r="AH225" s="74" t="b">
        <f>IF(AND(T225=DATA!$D$40),DATA!$D$43,IF(AND(T225=DATA!$C$40),DATA!$C$43))</f>
        <v>0</v>
      </c>
      <c r="AI225" s="75" t="b">
        <f>IF(AND(U225=DATA!$D$40),DATA!$D$44,IF(AND(U225=DATA!$C$40),DATA!$C$44))</f>
        <v>0</v>
      </c>
      <c r="AJ225" s="76">
        <f ca="1">IF(AND(DATEDIF(V225,TODAY(),"D")&lt;365*3),DATA!$D$46,IF(AND(365*3&lt;=DATEDIF(V225,TODAY(),"D"), DATEDIF(V225,TODAY(),"D")&lt;365*5),DATA!$D$47,IF(AND(365*5&lt;=DATEDIF(V225,TODAY(),"D"), DATEDIF(V225,TODAY(),"D")&lt;365*10),DATA!$D$48,IF(AND(365*10&lt;DATEDIF(V225,TODAY(),"D")),DATA!$D$49))))</f>
        <v>0</v>
      </c>
      <c r="AK225" s="76">
        <f>_xlfn.IFNA(VLOOKUP(X225,DATA!$F$40:$G$85,2,0),10)</f>
        <v>10</v>
      </c>
      <c r="AL225" s="77">
        <f t="shared" ca="1" si="3"/>
        <v>10</v>
      </c>
      <c r="AM225" s="78" t="str">
        <f ca="1">IF(AND(AL225&gt;=DATA!$C$55),"A",IF(AND(DATA!$C$55&gt;AL225,AL225&gt;=DATA!$C$56),"B",IF(AND(DATA!$C$56&gt;AL225,AL225&gt;=DATA!$C$57),"C",IF(AND(AL225&lt;DATA!$C$57),"D"))))</f>
        <v>D</v>
      </c>
    </row>
    <row r="226" spans="1:39" x14ac:dyDescent="0.15">
      <c r="A226" s="20" t="s">
        <v>565</v>
      </c>
      <c r="B226" s="18" t="s">
        <v>256</v>
      </c>
      <c r="C226" s="5" t="s">
        <v>354</v>
      </c>
      <c r="D226" s="18" t="s">
        <v>258</v>
      </c>
      <c r="E226" s="5" t="s">
        <v>353</v>
      </c>
      <c r="F226" s="6" t="s">
        <v>357</v>
      </c>
      <c r="G226" s="20" t="s">
        <v>522</v>
      </c>
      <c r="H226" s="6" t="s">
        <v>307</v>
      </c>
      <c r="I226" s="5" t="s">
        <v>307</v>
      </c>
      <c r="J226" s="5" t="s">
        <v>303</v>
      </c>
      <c r="K226" s="6" t="s">
        <v>291</v>
      </c>
      <c r="L226" s="20"/>
      <c r="M226" s="20"/>
      <c r="N226" s="5" t="s">
        <v>288</v>
      </c>
      <c r="O226" s="5" t="s">
        <v>288</v>
      </c>
      <c r="P226" s="5" t="s">
        <v>288</v>
      </c>
      <c r="Q226" s="6" t="s">
        <v>19</v>
      </c>
      <c r="R226" s="6"/>
      <c r="S226" s="6"/>
      <c r="T226" s="6"/>
      <c r="U226" s="11"/>
      <c r="V226" s="82"/>
      <c r="W226" s="12" t="s">
        <v>772</v>
      </c>
      <c r="X226" s="12"/>
      <c r="Y226" s="62"/>
      <c r="Z226" s="6" t="s">
        <v>20</v>
      </c>
      <c r="AA226" s="16">
        <v>3</v>
      </c>
      <c r="AB226" s="24"/>
      <c r="AC226" s="24"/>
      <c r="AF226" s="74" t="b">
        <f>IF(AND(R226=DATA!$D$40),DATA!$D$41,IF(AND(R226=DATA!$C$40),DATA!$C$41))</f>
        <v>0</v>
      </c>
      <c r="AG226" s="74" t="b">
        <f>IF(AND(S226=DATA!$D$40),DATA!$D$42,IF(AND(S226=DATA!$C$40),DATA!$C$42))</f>
        <v>0</v>
      </c>
      <c r="AH226" s="74" t="b">
        <f>IF(AND(T226=DATA!$D$40),DATA!$D$43,IF(AND(T226=DATA!$C$40),DATA!$C$43))</f>
        <v>0</v>
      </c>
      <c r="AI226" s="75" t="b">
        <f>IF(AND(U226=DATA!$D$40),DATA!$D$44,IF(AND(U226=DATA!$C$40),DATA!$C$44))</f>
        <v>0</v>
      </c>
      <c r="AJ226" s="76">
        <f ca="1">IF(AND(DATEDIF(V226,TODAY(),"D")&lt;365*3),DATA!$D$46,IF(AND(365*3&lt;=DATEDIF(V226,TODAY(),"D"), DATEDIF(V226,TODAY(),"D")&lt;365*5),DATA!$D$47,IF(AND(365*5&lt;=DATEDIF(V226,TODAY(),"D"), DATEDIF(V226,TODAY(),"D")&lt;365*10),DATA!$D$48,IF(AND(365*10&lt;DATEDIF(V226,TODAY(),"D")),DATA!$D$49))))</f>
        <v>0</v>
      </c>
      <c r="AK226" s="76">
        <f>_xlfn.IFNA(VLOOKUP(X226,DATA!$F$40:$G$85,2,0),10)</f>
        <v>10</v>
      </c>
      <c r="AL226" s="77">
        <f t="shared" ca="1" si="3"/>
        <v>10</v>
      </c>
      <c r="AM226" s="78" t="str">
        <f ca="1">IF(AND(AL226&gt;=DATA!$C$55),"A",IF(AND(DATA!$C$55&gt;AL226,AL226&gt;=DATA!$C$56),"B",IF(AND(DATA!$C$56&gt;AL226,AL226&gt;=DATA!$C$57),"C",IF(AND(AL226&lt;DATA!$C$57),"D"))))</f>
        <v>D</v>
      </c>
    </row>
    <row r="227" spans="1:39" x14ac:dyDescent="0.15">
      <c r="A227" s="20" t="s">
        <v>564</v>
      </c>
      <c r="B227" s="18" t="s">
        <v>256</v>
      </c>
      <c r="C227" s="5" t="s">
        <v>354</v>
      </c>
      <c r="D227" s="18" t="s">
        <v>267</v>
      </c>
      <c r="E227" s="5" t="s">
        <v>353</v>
      </c>
      <c r="F227" s="6" t="s">
        <v>357</v>
      </c>
      <c r="G227" s="20" t="s">
        <v>522</v>
      </c>
      <c r="H227" s="6" t="s">
        <v>307</v>
      </c>
      <c r="I227" s="5" t="s">
        <v>307</v>
      </c>
      <c r="J227" s="5" t="s">
        <v>286</v>
      </c>
      <c r="K227" s="6" t="s">
        <v>291</v>
      </c>
      <c r="L227" s="20"/>
      <c r="M227" s="20"/>
      <c r="N227" s="5" t="s">
        <v>288</v>
      </c>
      <c r="O227" s="5" t="s">
        <v>288</v>
      </c>
      <c r="P227" s="5" t="s">
        <v>288</v>
      </c>
      <c r="Q227" s="6" t="s">
        <v>19</v>
      </c>
      <c r="R227" s="6"/>
      <c r="S227" s="6"/>
      <c r="T227" s="6"/>
      <c r="U227" s="11"/>
      <c r="V227" s="82"/>
      <c r="W227" s="12" t="s">
        <v>772</v>
      </c>
      <c r="X227" s="12"/>
      <c r="Y227" s="62"/>
      <c r="Z227" s="6" t="s">
        <v>28</v>
      </c>
      <c r="AA227" s="16">
        <v>1</v>
      </c>
      <c r="AB227" s="24"/>
      <c r="AC227" s="24"/>
      <c r="AF227" s="74" t="b">
        <f>IF(AND(R227=DATA!$D$40),DATA!$D$41,IF(AND(R227=DATA!$C$40),DATA!$C$41))</f>
        <v>0</v>
      </c>
      <c r="AG227" s="74" t="b">
        <f>IF(AND(S227=DATA!$D$40),DATA!$D$42,IF(AND(S227=DATA!$C$40),DATA!$C$42))</f>
        <v>0</v>
      </c>
      <c r="AH227" s="74" t="b">
        <f>IF(AND(T227=DATA!$D$40),DATA!$D$43,IF(AND(T227=DATA!$C$40),DATA!$C$43))</f>
        <v>0</v>
      </c>
      <c r="AI227" s="75" t="b">
        <f>IF(AND(U227=DATA!$D$40),DATA!$D$44,IF(AND(U227=DATA!$C$40),DATA!$C$44))</f>
        <v>0</v>
      </c>
      <c r="AJ227" s="76">
        <f ca="1">IF(AND(DATEDIF(V227,TODAY(),"D")&lt;365*3),DATA!$D$46,IF(AND(365*3&lt;=DATEDIF(V227,TODAY(),"D"), DATEDIF(V227,TODAY(),"D")&lt;365*5),DATA!$D$47,IF(AND(365*5&lt;=DATEDIF(V227,TODAY(),"D"), DATEDIF(V227,TODAY(),"D")&lt;365*10),DATA!$D$48,IF(AND(365*10&lt;DATEDIF(V227,TODAY(),"D")),DATA!$D$49))))</f>
        <v>0</v>
      </c>
      <c r="AK227" s="76">
        <f>_xlfn.IFNA(VLOOKUP(X227,DATA!$F$40:$G$85,2,0),10)</f>
        <v>10</v>
      </c>
      <c r="AL227" s="77">
        <f t="shared" ca="1" si="3"/>
        <v>10</v>
      </c>
      <c r="AM227" s="78" t="str">
        <f ca="1">IF(AND(AL227&gt;=DATA!$C$55),"A",IF(AND(DATA!$C$55&gt;AL227,AL227&gt;=DATA!$C$56),"B",IF(AND(DATA!$C$56&gt;AL227,AL227&gt;=DATA!$C$57),"C",IF(AND(AL227&lt;DATA!$C$57),"D"))))</f>
        <v>D</v>
      </c>
    </row>
    <row r="228" spans="1:39" x14ac:dyDescent="0.15">
      <c r="A228" s="20" t="s">
        <v>565</v>
      </c>
      <c r="B228" s="18" t="s">
        <v>264</v>
      </c>
      <c r="C228" s="5" t="s">
        <v>354</v>
      </c>
      <c r="D228" s="18" t="s">
        <v>320</v>
      </c>
      <c r="E228" s="5" t="s">
        <v>353</v>
      </c>
      <c r="F228" s="20" t="s">
        <v>300</v>
      </c>
      <c r="G228" s="20" t="s">
        <v>522</v>
      </c>
      <c r="H228" s="20" t="s">
        <v>294</v>
      </c>
      <c r="I228" s="18" t="s">
        <v>294</v>
      </c>
      <c r="J228" s="18" t="s">
        <v>303</v>
      </c>
      <c r="K228" s="20"/>
      <c r="L228" s="20"/>
      <c r="M228" s="20" t="s">
        <v>298</v>
      </c>
      <c r="N228" s="18" t="s">
        <v>295</v>
      </c>
      <c r="O228" s="18" t="str">
        <f>""</f>
        <v/>
      </c>
      <c r="P228" s="18"/>
      <c r="Q228" s="6" t="s">
        <v>19</v>
      </c>
      <c r="R228" s="6"/>
      <c r="S228" s="6"/>
      <c r="T228" s="6"/>
      <c r="U228" s="11"/>
      <c r="V228" s="82"/>
      <c r="W228" s="12" t="s">
        <v>772</v>
      </c>
      <c r="X228" s="12"/>
      <c r="Y228" s="62"/>
      <c r="Z228" s="6" t="s">
        <v>28</v>
      </c>
      <c r="AA228" s="28">
        <v>34</v>
      </c>
      <c r="AB228" s="24"/>
      <c r="AC228" s="24"/>
      <c r="AF228" s="74" t="b">
        <f>IF(AND(R228=DATA!$D$40),DATA!$D$41,IF(AND(R228=DATA!$C$40),DATA!$C$41))</f>
        <v>0</v>
      </c>
      <c r="AG228" s="74" t="b">
        <f>IF(AND(S228=DATA!$D$40),DATA!$D$42,IF(AND(S228=DATA!$C$40),DATA!$C$42))</f>
        <v>0</v>
      </c>
      <c r="AH228" s="74" t="b">
        <f>IF(AND(T228=DATA!$D$40),DATA!$D$43,IF(AND(T228=DATA!$C$40),DATA!$C$43))</f>
        <v>0</v>
      </c>
      <c r="AI228" s="75" t="b">
        <f>IF(AND(U228=DATA!$D$40),DATA!$D$44,IF(AND(U228=DATA!$C$40),DATA!$C$44))</f>
        <v>0</v>
      </c>
      <c r="AJ228" s="76">
        <f ca="1">IF(AND(DATEDIF(V228,TODAY(),"D")&lt;365*3),DATA!$D$46,IF(AND(365*3&lt;=DATEDIF(V228,TODAY(),"D"), DATEDIF(V228,TODAY(),"D")&lt;365*5),DATA!$D$47,IF(AND(365*5&lt;=DATEDIF(V228,TODAY(),"D"), DATEDIF(V228,TODAY(),"D")&lt;365*10),DATA!$D$48,IF(AND(365*10&lt;DATEDIF(V228,TODAY(),"D")),DATA!$D$49))))</f>
        <v>0</v>
      </c>
      <c r="AK228" s="76">
        <f>_xlfn.IFNA(VLOOKUP(X228,DATA!$F$40:$G$85,2,0),10)</f>
        <v>10</v>
      </c>
      <c r="AL228" s="77">
        <f t="shared" ca="1" si="3"/>
        <v>10</v>
      </c>
      <c r="AM228" s="78" t="str">
        <f ca="1">IF(AND(AL228&gt;=DATA!$C$55),"A",IF(AND(DATA!$C$55&gt;AL228,AL228&gt;=DATA!$C$56),"B",IF(AND(DATA!$C$56&gt;AL228,AL228&gt;=DATA!$C$57),"C",IF(AND(AL228&lt;DATA!$C$57),"D"))))</f>
        <v>D</v>
      </c>
    </row>
    <row r="229" spans="1:39" x14ac:dyDescent="0.15">
      <c r="A229" s="20" t="s">
        <v>564</v>
      </c>
      <c r="B229" s="18" t="s">
        <v>264</v>
      </c>
      <c r="C229" s="5" t="s">
        <v>354</v>
      </c>
      <c r="D229" s="18" t="s">
        <v>320</v>
      </c>
      <c r="E229" s="5" t="s">
        <v>275</v>
      </c>
      <c r="F229" s="20" t="s">
        <v>300</v>
      </c>
      <c r="G229" s="20" t="s">
        <v>522</v>
      </c>
      <c r="H229" s="20" t="s">
        <v>294</v>
      </c>
      <c r="I229" s="18" t="s">
        <v>294</v>
      </c>
      <c r="J229" s="18" t="s">
        <v>301</v>
      </c>
      <c r="K229" s="20"/>
      <c r="L229" s="20"/>
      <c r="M229" s="20" t="s">
        <v>298</v>
      </c>
      <c r="N229" s="18" t="s">
        <v>295</v>
      </c>
      <c r="O229" s="18" t="str">
        <f>""</f>
        <v/>
      </c>
      <c r="P229" s="18"/>
      <c r="Q229" s="6" t="s">
        <v>19</v>
      </c>
      <c r="R229" s="6"/>
      <c r="S229" s="6"/>
      <c r="T229" s="6"/>
      <c r="U229" s="11"/>
      <c r="V229" s="82"/>
      <c r="W229" s="12" t="s">
        <v>772</v>
      </c>
      <c r="X229" s="12"/>
      <c r="Y229" s="62"/>
      <c r="Z229" s="6" t="s">
        <v>28</v>
      </c>
      <c r="AA229" s="28">
        <v>3</v>
      </c>
      <c r="AB229" s="24"/>
      <c r="AC229" s="24"/>
      <c r="AF229" s="74" t="b">
        <f>IF(AND(R229=DATA!$D$40),DATA!$D$41,IF(AND(R229=DATA!$C$40),DATA!$C$41))</f>
        <v>0</v>
      </c>
      <c r="AG229" s="74" t="b">
        <f>IF(AND(S229=DATA!$D$40),DATA!$D$42,IF(AND(S229=DATA!$C$40),DATA!$C$42))</f>
        <v>0</v>
      </c>
      <c r="AH229" s="74" t="b">
        <f>IF(AND(T229=DATA!$D$40),DATA!$D$43,IF(AND(T229=DATA!$C$40),DATA!$C$43))</f>
        <v>0</v>
      </c>
      <c r="AI229" s="75" t="b">
        <f>IF(AND(U229=DATA!$D$40),DATA!$D$44,IF(AND(U229=DATA!$C$40),DATA!$C$44))</f>
        <v>0</v>
      </c>
      <c r="AJ229" s="76">
        <f ca="1">IF(AND(DATEDIF(V229,TODAY(),"D")&lt;365*3),DATA!$D$46,IF(AND(365*3&lt;=DATEDIF(V229,TODAY(),"D"), DATEDIF(V229,TODAY(),"D")&lt;365*5),DATA!$D$47,IF(AND(365*5&lt;=DATEDIF(V229,TODAY(),"D"), DATEDIF(V229,TODAY(),"D")&lt;365*10),DATA!$D$48,IF(AND(365*10&lt;DATEDIF(V229,TODAY(),"D")),DATA!$D$49))))</f>
        <v>0</v>
      </c>
      <c r="AK229" s="76">
        <f>_xlfn.IFNA(VLOOKUP(X229,DATA!$F$40:$G$85,2,0),10)</f>
        <v>10</v>
      </c>
      <c r="AL229" s="77">
        <f t="shared" ca="1" si="3"/>
        <v>10</v>
      </c>
      <c r="AM229" s="78" t="str">
        <f ca="1">IF(AND(AL229&gt;=DATA!$C$55),"A",IF(AND(DATA!$C$55&gt;AL229,AL229&gt;=DATA!$C$56),"B",IF(AND(DATA!$C$56&gt;AL229,AL229&gt;=DATA!$C$57),"C",IF(AND(AL229&lt;DATA!$C$57),"D"))))</f>
        <v>D</v>
      </c>
    </row>
    <row r="230" spans="1:39" x14ac:dyDescent="0.15">
      <c r="A230" s="20" t="s">
        <v>564</v>
      </c>
      <c r="B230" s="18" t="s">
        <v>264</v>
      </c>
      <c r="C230" s="5" t="s">
        <v>354</v>
      </c>
      <c r="D230" s="18" t="s">
        <v>320</v>
      </c>
      <c r="E230" s="5" t="s">
        <v>353</v>
      </c>
      <c r="F230" s="20" t="s">
        <v>300</v>
      </c>
      <c r="G230" s="20" t="s">
        <v>522</v>
      </c>
      <c r="H230" s="20" t="s">
        <v>294</v>
      </c>
      <c r="I230" s="18" t="s">
        <v>303</v>
      </c>
      <c r="J230" s="18" t="s">
        <v>294</v>
      </c>
      <c r="K230" s="20"/>
      <c r="L230" s="20"/>
      <c r="M230" s="20" t="s">
        <v>298</v>
      </c>
      <c r="N230" s="18" t="s">
        <v>295</v>
      </c>
      <c r="O230" s="18" t="str">
        <f>""</f>
        <v/>
      </c>
      <c r="P230" s="18"/>
      <c r="Q230" s="6" t="s">
        <v>19</v>
      </c>
      <c r="R230" s="6"/>
      <c r="S230" s="6"/>
      <c r="T230" s="6"/>
      <c r="U230" s="11"/>
      <c r="V230" s="82"/>
      <c r="W230" s="12" t="s">
        <v>772</v>
      </c>
      <c r="X230" s="12"/>
      <c r="Y230" s="62"/>
      <c r="Z230" s="6" t="s">
        <v>20</v>
      </c>
      <c r="AA230" s="28">
        <v>2</v>
      </c>
      <c r="AB230" s="24"/>
      <c r="AC230" s="24"/>
      <c r="AF230" s="74" t="b">
        <f>IF(AND(R230=DATA!$D$40),DATA!$D$41,IF(AND(R230=DATA!$C$40),DATA!$C$41))</f>
        <v>0</v>
      </c>
      <c r="AG230" s="74" t="b">
        <f>IF(AND(S230=DATA!$D$40),DATA!$D$42,IF(AND(S230=DATA!$C$40),DATA!$C$42))</f>
        <v>0</v>
      </c>
      <c r="AH230" s="74" t="b">
        <f>IF(AND(T230=DATA!$D$40),DATA!$D$43,IF(AND(T230=DATA!$C$40),DATA!$C$43))</f>
        <v>0</v>
      </c>
      <c r="AI230" s="75" t="b">
        <f>IF(AND(U230=DATA!$D$40),DATA!$D$44,IF(AND(U230=DATA!$C$40),DATA!$C$44))</f>
        <v>0</v>
      </c>
      <c r="AJ230" s="76">
        <f ca="1">IF(AND(DATEDIF(V230,TODAY(),"D")&lt;365*3),DATA!$D$46,IF(AND(365*3&lt;=DATEDIF(V230,TODAY(),"D"), DATEDIF(V230,TODAY(),"D")&lt;365*5),DATA!$D$47,IF(AND(365*5&lt;=DATEDIF(V230,TODAY(),"D"), DATEDIF(V230,TODAY(),"D")&lt;365*10),DATA!$D$48,IF(AND(365*10&lt;DATEDIF(V230,TODAY(),"D")),DATA!$D$49))))</f>
        <v>0</v>
      </c>
      <c r="AK230" s="76">
        <f>_xlfn.IFNA(VLOOKUP(X230,DATA!$F$40:$G$85,2,0),10)</f>
        <v>10</v>
      </c>
      <c r="AL230" s="77">
        <f t="shared" ca="1" si="3"/>
        <v>10</v>
      </c>
      <c r="AM230" s="78" t="str">
        <f ca="1">IF(AND(AL230&gt;=DATA!$C$55),"A",IF(AND(DATA!$C$55&gt;AL230,AL230&gt;=DATA!$C$56),"B",IF(AND(DATA!$C$56&gt;AL230,AL230&gt;=DATA!$C$57),"C",IF(AND(AL230&lt;DATA!$C$57),"D"))))</f>
        <v>D</v>
      </c>
    </row>
    <row r="231" spans="1:39" x14ac:dyDescent="0.15">
      <c r="A231" s="20" t="s">
        <v>564</v>
      </c>
      <c r="B231" s="18" t="s">
        <v>256</v>
      </c>
      <c r="C231" s="5" t="s">
        <v>274</v>
      </c>
      <c r="D231" s="18" t="s">
        <v>320</v>
      </c>
      <c r="E231" s="5" t="s">
        <v>355</v>
      </c>
      <c r="F231" s="20" t="s">
        <v>300</v>
      </c>
      <c r="G231" s="20" t="s">
        <v>522</v>
      </c>
      <c r="H231" s="20" t="s">
        <v>294</v>
      </c>
      <c r="I231" s="18" t="s">
        <v>294</v>
      </c>
      <c r="J231" s="18" t="s">
        <v>301</v>
      </c>
      <c r="K231" s="20"/>
      <c r="L231" s="20"/>
      <c r="M231" s="20" t="s">
        <v>298</v>
      </c>
      <c r="N231" s="18" t="s">
        <v>295</v>
      </c>
      <c r="O231" s="18" t="s">
        <v>295</v>
      </c>
      <c r="P231" s="18" t="s">
        <v>299</v>
      </c>
      <c r="Q231" s="6" t="s">
        <v>27</v>
      </c>
      <c r="R231" s="6"/>
      <c r="S231" s="6"/>
      <c r="T231" s="6"/>
      <c r="U231" s="11"/>
      <c r="V231" s="82"/>
      <c r="W231" s="12" t="s">
        <v>772</v>
      </c>
      <c r="X231" s="12"/>
      <c r="Y231" s="62"/>
      <c r="Z231" s="6" t="s">
        <v>28</v>
      </c>
      <c r="AA231" s="28">
        <v>30</v>
      </c>
      <c r="AB231" s="24"/>
      <c r="AC231" s="24"/>
      <c r="AF231" s="74" t="b">
        <f>IF(AND(R231=DATA!$D$40),DATA!$D$41,IF(AND(R231=DATA!$C$40),DATA!$C$41))</f>
        <v>0</v>
      </c>
      <c r="AG231" s="74" t="b">
        <f>IF(AND(S231=DATA!$D$40),DATA!$D$42,IF(AND(S231=DATA!$C$40),DATA!$C$42))</f>
        <v>0</v>
      </c>
      <c r="AH231" s="74" t="b">
        <f>IF(AND(T231=DATA!$D$40),DATA!$D$43,IF(AND(T231=DATA!$C$40),DATA!$C$43))</f>
        <v>0</v>
      </c>
      <c r="AI231" s="75" t="b">
        <f>IF(AND(U231=DATA!$D$40),DATA!$D$44,IF(AND(U231=DATA!$C$40),DATA!$C$44))</f>
        <v>0</v>
      </c>
      <c r="AJ231" s="76">
        <f ca="1">IF(AND(DATEDIF(V231,TODAY(),"D")&lt;365*3),DATA!$D$46,IF(AND(365*3&lt;=DATEDIF(V231,TODAY(),"D"), DATEDIF(V231,TODAY(),"D")&lt;365*5),DATA!$D$47,IF(AND(365*5&lt;=DATEDIF(V231,TODAY(),"D"), DATEDIF(V231,TODAY(),"D")&lt;365*10),DATA!$D$48,IF(AND(365*10&lt;DATEDIF(V231,TODAY(),"D")),DATA!$D$49))))</f>
        <v>0</v>
      </c>
      <c r="AK231" s="76">
        <f>_xlfn.IFNA(VLOOKUP(X231,DATA!$F$40:$G$85,2,0),10)</f>
        <v>10</v>
      </c>
      <c r="AL231" s="77">
        <f t="shared" ca="1" si="3"/>
        <v>10</v>
      </c>
      <c r="AM231" s="78" t="str">
        <f ca="1">IF(AND(AL231&gt;=DATA!$C$55),"A",IF(AND(DATA!$C$55&gt;AL231,AL231&gt;=DATA!$C$56),"B",IF(AND(DATA!$C$56&gt;AL231,AL231&gt;=DATA!$C$57),"C",IF(AND(AL231&lt;DATA!$C$57),"D"))))</f>
        <v>D</v>
      </c>
    </row>
    <row r="232" spans="1:39" x14ac:dyDescent="0.15">
      <c r="A232" s="20" t="s">
        <v>564</v>
      </c>
      <c r="B232" s="18" t="s">
        <v>256</v>
      </c>
      <c r="C232" s="5" t="s">
        <v>354</v>
      </c>
      <c r="D232" s="18" t="s">
        <v>320</v>
      </c>
      <c r="E232" s="5" t="s">
        <v>353</v>
      </c>
      <c r="F232" s="20" t="s">
        <v>300</v>
      </c>
      <c r="G232" s="20" t="s">
        <v>522</v>
      </c>
      <c r="H232" s="20" t="s">
        <v>303</v>
      </c>
      <c r="I232" s="18" t="s">
        <v>303</v>
      </c>
      <c r="J232" s="18" t="s">
        <v>301</v>
      </c>
      <c r="K232" s="20"/>
      <c r="L232" s="20"/>
      <c r="M232" s="20" t="s">
        <v>298</v>
      </c>
      <c r="N232" s="18" t="s">
        <v>295</v>
      </c>
      <c r="O232" s="18" t="str">
        <f>""</f>
        <v/>
      </c>
      <c r="P232" s="18"/>
      <c r="Q232" s="6" t="s">
        <v>19</v>
      </c>
      <c r="R232" s="6"/>
      <c r="S232" s="6"/>
      <c r="T232" s="6"/>
      <c r="U232" s="11"/>
      <c r="V232" s="82"/>
      <c r="W232" s="12" t="s">
        <v>772</v>
      </c>
      <c r="X232" s="12"/>
      <c r="Y232" s="62"/>
      <c r="Z232" s="6" t="s">
        <v>28</v>
      </c>
      <c r="AA232" s="28">
        <v>2</v>
      </c>
      <c r="AB232" s="24"/>
      <c r="AC232" s="24"/>
      <c r="AF232" s="74" t="b">
        <f>IF(AND(R232=DATA!$D$40),DATA!$D$41,IF(AND(R232=DATA!$C$40),DATA!$C$41))</f>
        <v>0</v>
      </c>
      <c r="AG232" s="74" t="b">
        <f>IF(AND(S232=DATA!$D$40),DATA!$D$42,IF(AND(S232=DATA!$C$40),DATA!$C$42))</f>
        <v>0</v>
      </c>
      <c r="AH232" s="74" t="b">
        <f>IF(AND(T232=DATA!$D$40),DATA!$D$43,IF(AND(T232=DATA!$C$40),DATA!$C$43))</f>
        <v>0</v>
      </c>
      <c r="AI232" s="75" t="b">
        <f>IF(AND(U232=DATA!$D$40),DATA!$D$44,IF(AND(U232=DATA!$C$40),DATA!$C$44))</f>
        <v>0</v>
      </c>
      <c r="AJ232" s="76">
        <f ca="1">IF(AND(DATEDIF(V232,TODAY(),"D")&lt;365*3),DATA!$D$46,IF(AND(365*3&lt;=DATEDIF(V232,TODAY(),"D"), DATEDIF(V232,TODAY(),"D")&lt;365*5),DATA!$D$47,IF(AND(365*5&lt;=DATEDIF(V232,TODAY(),"D"), DATEDIF(V232,TODAY(),"D")&lt;365*10),DATA!$D$48,IF(AND(365*10&lt;DATEDIF(V232,TODAY(),"D")),DATA!$D$49))))</f>
        <v>0</v>
      </c>
      <c r="AK232" s="76">
        <f>_xlfn.IFNA(VLOOKUP(X232,DATA!$F$40:$G$85,2,0),10)</f>
        <v>10</v>
      </c>
      <c r="AL232" s="77">
        <f t="shared" ca="1" si="3"/>
        <v>10</v>
      </c>
      <c r="AM232" s="78" t="str">
        <f ca="1">IF(AND(AL232&gt;=DATA!$C$55),"A",IF(AND(DATA!$C$55&gt;AL232,AL232&gt;=DATA!$C$56),"B",IF(AND(DATA!$C$56&gt;AL232,AL232&gt;=DATA!$C$57),"C",IF(AND(AL232&lt;DATA!$C$57),"D"))))</f>
        <v>D</v>
      </c>
    </row>
    <row r="233" spans="1:39" x14ac:dyDescent="0.15">
      <c r="A233" s="20" t="s">
        <v>565</v>
      </c>
      <c r="B233" s="18" t="s">
        <v>256</v>
      </c>
      <c r="C233" s="5" t="s">
        <v>352</v>
      </c>
      <c r="D233" s="18" t="s">
        <v>320</v>
      </c>
      <c r="E233" s="5" t="s">
        <v>353</v>
      </c>
      <c r="F233" s="20" t="s">
        <v>300</v>
      </c>
      <c r="G233" s="20" t="s">
        <v>522</v>
      </c>
      <c r="H233" s="20" t="s">
        <v>290</v>
      </c>
      <c r="I233" s="18" t="s">
        <v>290</v>
      </c>
      <c r="J233" s="18" t="s">
        <v>294</v>
      </c>
      <c r="K233" s="20"/>
      <c r="L233" s="20"/>
      <c r="M233" s="20" t="s">
        <v>298</v>
      </c>
      <c r="N233" s="18" t="s">
        <v>295</v>
      </c>
      <c r="O233" s="18" t="str">
        <f>""</f>
        <v/>
      </c>
      <c r="P233" s="18"/>
      <c r="Q233" s="6" t="s">
        <v>19</v>
      </c>
      <c r="R233" s="6"/>
      <c r="S233" s="6"/>
      <c r="T233" s="6"/>
      <c r="U233" s="11"/>
      <c r="V233" s="82"/>
      <c r="W233" s="12" t="s">
        <v>772</v>
      </c>
      <c r="X233" s="12"/>
      <c r="Y233" s="62"/>
      <c r="Z233" s="6" t="s">
        <v>28</v>
      </c>
      <c r="AA233" s="28">
        <v>4</v>
      </c>
      <c r="AB233" s="24"/>
      <c r="AC233" s="24"/>
      <c r="AF233" s="74" t="b">
        <f>IF(AND(R233=DATA!$D$40),DATA!$D$41,IF(AND(R233=DATA!$C$40),DATA!$C$41))</f>
        <v>0</v>
      </c>
      <c r="AG233" s="74" t="b">
        <f>IF(AND(S233=DATA!$D$40),DATA!$D$42,IF(AND(S233=DATA!$C$40),DATA!$C$42))</f>
        <v>0</v>
      </c>
      <c r="AH233" s="74" t="b">
        <f>IF(AND(T233=DATA!$D$40),DATA!$D$43,IF(AND(T233=DATA!$C$40),DATA!$C$43))</f>
        <v>0</v>
      </c>
      <c r="AI233" s="75" t="b">
        <f>IF(AND(U233=DATA!$D$40),DATA!$D$44,IF(AND(U233=DATA!$C$40),DATA!$C$44))</f>
        <v>0</v>
      </c>
      <c r="AJ233" s="76">
        <f ca="1">IF(AND(DATEDIF(V233,TODAY(),"D")&lt;365*3),DATA!$D$46,IF(AND(365*3&lt;=DATEDIF(V233,TODAY(),"D"), DATEDIF(V233,TODAY(),"D")&lt;365*5),DATA!$D$47,IF(AND(365*5&lt;=DATEDIF(V233,TODAY(),"D"), DATEDIF(V233,TODAY(),"D")&lt;365*10),DATA!$D$48,IF(AND(365*10&lt;DATEDIF(V233,TODAY(),"D")),DATA!$D$49))))</f>
        <v>0</v>
      </c>
      <c r="AK233" s="76">
        <f>_xlfn.IFNA(VLOOKUP(X233,DATA!$F$40:$G$85,2,0),10)</f>
        <v>10</v>
      </c>
      <c r="AL233" s="77">
        <f t="shared" ca="1" si="3"/>
        <v>10</v>
      </c>
      <c r="AM233" s="78" t="str">
        <f ca="1">IF(AND(AL233&gt;=DATA!$C$55),"A",IF(AND(DATA!$C$55&gt;AL233,AL233&gt;=DATA!$C$56),"B",IF(AND(DATA!$C$56&gt;AL233,AL233&gt;=DATA!$C$57),"C",IF(AND(AL233&lt;DATA!$C$57),"D"))))</f>
        <v>D</v>
      </c>
    </row>
    <row r="234" spans="1:39" x14ac:dyDescent="0.15">
      <c r="A234" s="20" t="s">
        <v>564</v>
      </c>
      <c r="B234" s="18" t="s">
        <v>264</v>
      </c>
      <c r="C234" s="5" t="s">
        <v>354</v>
      </c>
      <c r="D234" s="18" t="s">
        <v>320</v>
      </c>
      <c r="E234" s="5" t="s">
        <v>353</v>
      </c>
      <c r="F234" s="20" t="s">
        <v>300</v>
      </c>
      <c r="G234" s="20" t="s">
        <v>522</v>
      </c>
      <c r="H234" s="20" t="s">
        <v>290</v>
      </c>
      <c r="I234" s="18" t="s">
        <v>290</v>
      </c>
      <c r="J234" s="18" t="s">
        <v>303</v>
      </c>
      <c r="K234" s="20"/>
      <c r="L234" s="20"/>
      <c r="M234" s="20" t="s">
        <v>298</v>
      </c>
      <c r="N234" s="18" t="s">
        <v>295</v>
      </c>
      <c r="O234" s="18" t="str">
        <f>""</f>
        <v/>
      </c>
      <c r="P234" s="18"/>
      <c r="Q234" s="6" t="s">
        <v>19</v>
      </c>
      <c r="R234" s="6"/>
      <c r="S234" s="6"/>
      <c r="T234" s="6"/>
      <c r="U234" s="11"/>
      <c r="V234" s="82"/>
      <c r="W234" s="12" t="s">
        <v>772</v>
      </c>
      <c r="X234" s="12"/>
      <c r="Y234" s="62"/>
      <c r="Z234" s="6" t="s">
        <v>20</v>
      </c>
      <c r="AA234" s="28">
        <v>48</v>
      </c>
      <c r="AB234" s="24"/>
      <c r="AC234" s="24"/>
      <c r="AF234" s="74" t="b">
        <f>IF(AND(R234=DATA!$D$40),DATA!$D$41,IF(AND(R234=DATA!$C$40),DATA!$C$41))</f>
        <v>0</v>
      </c>
      <c r="AG234" s="74" t="b">
        <f>IF(AND(S234=DATA!$D$40),DATA!$D$42,IF(AND(S234=DATA!$C$40),DATA!$C$42))</f>
        <v>0</v>
      </c>
      <c r="AH234" s="74" t="b">
        <f>IF(AND(T234=DATA!$D$40),DATA!$D$43,IF(AND(T234=DATA!$C$40),DATA!$C$43))</f>
        <v>0</v>
      </c>
      <c r="AI234" s="75" t="b">
        <f>IF(AND(U234=DATA!$D$40),DATA!$D$44,IF(AND(U234=DATA!$C$40),DATA!$C$44))</f>
        <v>0</v>
      </c>
      <c r="AJ234" s="76">
        <f ca="1">IF(AND(DATEDIF(V234,TODAY(),"D")&lt;365*3),DATA!$D$46,IF(AND(365*3&lt;=DATEDIF(V234,TODAY(),"D"), DATEDIF(V234,TODAY(),"D")&lt;365*5),DATA!$D$47,IF(AND(365*5&lt;=DATEDIF(V234,TODAY(),"D"), DATEDIF(V234,TODAY(),"D")&lt;365*10),DATA!$D$48,IF(AND(365*10&lt;DATEDIF(V234,TODAY(),"D")),DATA!$D$49))))</f>
        <v>0</v>
      </c>
      <c r="AK234" s="76">
        <f>_xlfn.IFNA(VLOOKUP(X234,DATA!$F$40:$G$85,2,0),10)</f>
        <v>10</v>
      </c>
      <c r="AL234" s="77">
        <f t="shared" ca="1" si="3"/>
        <v>10</v>
      </c>
      <c r="AM234" s="78" t="str">
        <f ca="1">IF(AND(AL234&gt;=DATA!$C$55),"A",IF(AND(DATA!$C$55&gt;AL234,AL234&gt;=DATA!$C$56),"B",IF(AND(DATA!$C$56&gt;AL234,AL234&gt;=DATA!$C$57),"C",IF(AND(AL234&lt;DATA!$C$57),"D"))))</f>
        <v>D</v>
      </c>
    </row>
    <row r="235" spans="1:39" x14ac:dyDescent="0.15">
      <c r="A235" s="20" t="s">
        <v>564</v>
      </c>
      <c r="B235" s="18" t="s">
        <v>264</v>
      </c>
      <c r="C235" s="5" t="s">
        <v>274</v>
      </c>
      <c r="D235" s="18" t="s">
        <v>320</v>
      </c>
      <c r="E235" s="5" t="s">
        <v>275</v>
      </c>
      <c r="F235" s="20" t="s">
        <v>300</v>
      </c>
      <c r="G235" s="20" t="s">
        <v>522</v>
      </c>
      <c r="H235" s="20" t="s">
        <v>290</v>
      </c>
      <c r="I235" s="18" t="s">
        <v>290</v>
      </c>
      <c r="J235" s="18" t="s">
        <v>301</v>
      </c>
      <c r="K235" s="20"/>
      <c r="L235" s="20"/>
      <c r="M235" s="20" t="s">
        <v>298</v>
      </c>
      <c r="N235" s="18" t="s">
        <v>295</v>
      </c>
      <c r="O235" s="18" t="str">
        <f>""</f>
        <v/>
      </c>
      <c r="P235" s="18"/>
      <c r="Q235" s="6" t="s">
        <v>19</v>
      </c>
      <c r="R235" s="6"/>
      <c r="S235" s="6"/>
      <c r="T235" s="6"/>
      <c r="U235" s="11"/>
      <c r="V235" s="82"/>
      <c r="W235" s="12" t="s">
        <v>772</v>
      </c>
      <c r="X235" s="12"/>
      <c r="Y235" s="62"/>
      <c r="Z235" s="6" t="s">
        <v>28</v>
      </c>
      <c r="AA235" s="28">
        <v>10</v>
      </c>
      <c r="AB235" s="24"/>
      <c r="AC235" s="24"/>
      <c r="AF235" s="74" t="b">
        <f>IF(AND(R235=DATA!$D$40),DATA!$D$41,IF(AND(R235=DATA!$C$40),DATA!$C$41))</f>
        <v>0</v>
      </c>
      <c r="AG235" s="74" t="b">
        <f>IF(AND(S235=DATA!$D$40),DATA!$D$42,IF(AND(S235=DATA!$C$40),DATA!$C$42))</f>
        <v>0</v>
      </c>
      <c r="AH235" s="74" t="b">
        <f>IF(AND(T235=DATA!$D$40),DATA!$D$43,IF(AND(T235=DATA!$C$40),DATA!$C$43))</f>
        <v>0</v>
      </c>
      <c r="AI235" s="75" t="b">
        <f>IF(AND(U235=DATA!$D$40),DATA!$D$44,IF(AND(U235=DATA!$C$40),DATA!$C$44))</f>
        <v>0</v>
      </c>
      <c r="AJ235" s="76">
        <f ca="1">IF(AND(DATEDIF(V235,TODAY(),"D")&lt;365*3),DATA!$D$46,IF(AND(365*3&lt;=DATEDIF(V235,TODAY(),"D"), DATEDIF(V235,TODAY(),"D")&lt;365*5),DATA!$D$47,IF(AND(365*5&lt;=DATEDIF(V235,TODAY(),"D"), DATEDIF(V235,TODAY(),"D")&lt;365*10),DATA!$D$48,IF(AND(365*10&lt;DATEDIF(V235,TODAY(),"D")),DATA!$D$49))))</f>
        <v>0</v>
      </c>
      <c r="AK235" s="76">
        <f>_xlfn.IFNA(VLOOKUP(X235,DATA!$F$40:$G$85,2,0),10)</f>
        <v>10</v>
      </c>
      <c r="AL235" s="77">
        <f t="shared" ca="1" si="3"/>
        <v>10</v>
      </c>
      <c r="AM235" s="78" t="str">
        <f ca="1">IF(AND(AL235&gt;=DATA!$C$55),"A",IF(AND(DATA!$C$55&gt;AL235,AL235&gt;=DATA!$C$56),"B",IF(AND(DATA!$C$56&gt;AL235,AL235&gt;=DATA!$C$57),"C",IF(AND(AL235&lt;DATA!$C$57),"D"))))</f>
        <v>D</v>
      </c>
    </row>
    <row r="236" spans="1:39" x14ac:dyDescent="0.15">
      <c r="A236" s="20" t="s">
        <v>564</v>
      </c>
      <c r="B236" s="18" t="s">
        <v>256</v>
      </c>
      <c r="C236" s="5" t="s">
        <v>274</v>
      </c>
      <c r="D236" s="18" t="s">
        <v>320</v>
      </c>
      <c r="E236" s="5" t="s">
        <v>353</v>
      </c>
      <c r="F236" s="20" t="s">
        <v>300</v>
      </c>
      <c r="G236" s="20" t="s">
        <v>522</v>
      </c>
      <c r="H236" s="20" t="s">
        <v>290</v>
      </c>
      <c r="I236" s="18" t="s">
        <v>290</v>
      </c>
      <c r="J236" s="18" t="s">
        <v>301</v>
      </c>
      <c r="K236" s="20"/>
      <c r="L236" s="20"/>
      <c r="M236" s="20" t="s">
        <v>298</v>
      </c>
      <c r="N236" s="18" t="s">
        <v>295</v>
      </c>
      <c r="O236" s="18" t="s">
        <v>295</v>
      </c>
      <c r="P236" s="18" t="s">
        <v>299</v>
      </c>
      <c r="Q236" s="6" t="s">
        <v>27</v>
      </c>
      <c r="R236" s="6"/>
      <c r="S236" s="6"/>
      <c r="T236" s="6"/>
      <c r="U236" s="11"/>
      <c r="V236" s="82"/>
      <c r="W236" s="12" t="s">
        <v>772</v>
      </c>
      <c r="X236" s="12"/>
      <c r="Y236" s="62"/>
      <c r="Z236" s="6" t="s">
        <v>28</v>
      </c>
      <c r="AA236" s="28">
        <v>3</v>
      </c>
      <c r="AB236" s="24"/>
      <c r="AC236" s="24"/>
      <c r="AF236" s="74" t="b">
        <f>IF(AND(R236=DATA!$D$40),DATA!$D$41,IF(AND(R236=DATA!$C$40),DATA!$C$41))</f>
        <v>0</v>
      </c>
      <c r="AG236" s="74" t="b">
        <f>IF(AND(S236=DATA!$D$40),DATA!$D$42,IF(AND(S236=DATA!$C$40),DATA!$C$42))</f>
        <v>0</v>
      </c>
      <c r="AH236" s="74" t="b">
        <f>IF(AND(T236=DATA!$D$40),DATA!$D$43,IF(AND(T236=DATA!$C$40),DATA!$C$43))</f>
        <v>0</v>
      </c>
      <c r="AI236" s="75" t="b">
        <f>IF(AND(U236=DATA!$D$40),DATA!$D$44,IF(AND(U236=DATA!$C$40),DATA!$C$44))</f>
        <v>0</v>
      </c>
      <c r="AJ236" s="76">
        <f ca="1">IF(AND(DATEDIF(V236,TODAY(),"D")&lt;365*3),DATA!$D$46,IF(AND(365*3&lt;=DATEDIF(V236,TODAY(),"D"), DATEDIF(V236,TODAY(),"D")&lt;365*5),DATA!$D$47,IF(AND(365*5&lt;=DATEDIF(V236,TODAY(),"D"), DATEDIF(V236,TODAY(),"D")&lt;365*10),DATA!$D$48,IF(AND(365*10&lt;DATEDIF(V236,TODAY(),"D")),DATA!$D$49))))</f>
        <v>0</v>
      </c>
      <c r="AK236" s="76">
        <f>_xlfn.IFNA(VLOOKUP(X236,DATA!$F$40:$G$85,2,0),10)</f>
        <v>10</v>
      </c>
      <c r="AL236" s="77">
        <f t="shared" ca="1" si="3"/>
        <v>10</v>
      </c>
      <c r="AM236" s="78" t="str">
        <f ca="1">IF(AND(AL236&gt;=DATA!$C$55),"A",IF(AND(DATA!$C$55&gt;AL236,AL236&gt;=DATA!$C$56),"B",IF(AND(DATA!$C$56&gt;AL236,AL236&gt;=DATA!$C$57),"C",IF(AND(AL236&lt;DATA!$C$57),"D"))))</f>
        <v>D</v>
      </c>
    </row>
    <row r="237" spans="1:39" x14ac:dyDescent="0.15">
      <c r="A237" s="20" t="s">
        <v>564</v>
      </c>
      <c r="B237" s="18" t="s">
        <v>256</v>
      </c>
      <c r="C237" s="5" t="s">
        <v>274</v>
      </c>
      <c r="D237" s="18" t="s">
        <v>320</v>
      </c>
      <c r="E237" s="5" t="s">
        <v>275</v>
      </c>
      <c r="F237" s="20" t="s">
        <v>300</v>
      </c>
      <c r="G237" s="20" t="s">
        <v>522</v>
      </c>
      <c r="H237" s="20" t="s">
        <v>290</v>
      </c>
      <c r="I237" s="18" t="s">
        <v>290</v>
      </c>
      <c r="J237" s="18" t="s">
        <v>303</v>
      </c>
      <c r="K237" s="20"/>
      <c r="L237" s="20"/>
      <c r="M237" s="20" t="s">
        <v>298</v>
      </c>
      <c r="N237" s="18" t="s">
        <v>295</v>
      </c>
      <c r="O237" s="18" t="s">
        <v>295</v>
      </c>
      <c r="P237" s="18" t="s">
        <v>299</v>
      </c>
      <c r="Q237" s="6" t="s">
        <v>19</v>
      </c>
      <c r="R237" s="6"/>
      <c r="S237" s="6"/>
      <c r="T237" s="6"/>
      <c r="U237" s="11"/>
      <c r="V237" s="82"/>
      <c r="W237" s="12" t="s">
        <v>772</v>
      </c>
      <c r="X237" s="12"/>
      <c r="Y237" s="62"/>
      <c r="Z237" s="6" t="s">
        <v>28</v>
      </c>
      <c r="AA237" s="28">
        <v>4</v>
      </c>
      <c r="AB237" s="24"/>
      <c r="AC237" s="24"/>
      <c r="AF237" s="74" t="b">
        <f>IF(AND(R237=DATA!$D$40),DATA!$D$41,IF(AND(R237=DATA!$C$40),DATA!$C$41))</f>
        <v>0</v>
      </c>
      <c r="AG237" s="74" t="b">
        <f>IF(AND(S237=DATA!$D$40),DATA!$D$42,IF(AND(S237=DATA!$C$40),DATA!$C$42))</f>
        <v>0</v>
      </c>
      <c r="AH237" s="74" t="b">
        <f>IF(AND(T237=DATA!$D$40),DATA!$D$43,IF(AND(T237=DATA!$C$40),DATA!$C$43))</f>
        <v>0</v>
      </c>
      <c r="AI237" s="75" t="b">
        <f>IF(AND(U237=DATA!$D$40),DATA!$D$44,IF(AND(U237=DATA!$C$40),DATA!$C$44))</f>
        <v>0</v>
      </c>
      <c r="AJ237" s="76">
        <f ca="1">IF(AND(DATEDIF(V237,TODAY(),"D")&lt;365*3),DATA!$D$46,IF(AND(365*3&lt;=DATEDIF(V237,TODAY(),"D"), DATEDIF(V237,TODAY(),"D")&lt;365*5),DATA!$D$47,IF(AND(365*5&lt;=DATEDIF(V237,TODAY(),"D"), DATEDIF(V237,TODAY(),"D")&lt;365*10),DATA!$D$48,IF(AND(365*10&lt;DATEDIF(V237,TODAY(),"D")),DATA!$D$49))))</f>
        <v>0</v>
      </c>
      <c r="AK237" s="76">
        <f>_xlfn.IFNA(VLOOKUP(X237,DATA!$F$40:$G$85,2,0),10)</f>
        <v>10</v>
      </c>
      <c r="AL237" s="77">
        <f t="shared" ca="1" si="3"/>
        <v>10</v>
      </c>
      <c r="AM237" s="78" t="str">
        <f ca="1">IF(AND(AL237&gt;=DATA!$C$55),"A",IF(AND(DATA!$C$55&gt;AL237,AL237&gt;=DATA!$C$56),"B",IF(AND(DATA!$C$56&gt;AL237,AL237&gt;=DATA!$C$57),"C",IF(AND(AL237&lt;DATA!$C$57),"D"))))</f>
        <v>D</v>
      </c>
    </row>
    <row r="238" spans="1:39" x14ac:dyDescent="0.15">
      <c r="A238" s="20" t="s">
        <v>564</v>
      </c>
      <c r="B238" s="18" t="s">
        <v>256</v>
      </c>
      <c r="C238" s="5" t="s">
        <v>354</v>
      </c>
      <c r="D238" s="18" t="s">
        <v>282</v>
      </c>
      <c r="E238" s="5" t="s">
        <v>353</v>
      </c>
      <c r="F238" s="20" t="s">
        <v>300</v>
      </c>
      <c r="G238" s="20" t="s">
        <v>522</v>
      </c>
      <c r="H238" s="20" t="s">
        <v>290</v>
      </c>
      <c r="I238" s="18" t="s">
        <v>303</v>
      </c>
      <c r="J238" s="18" t="s">
        <v>303</v>
      </c>
      <c r="K238" s="20"/>
      <c r="L238" s="20"/>
      <c r="M238" s="20" t="s">
        <v>298</v>
      </c>
      <c r="N238" s="18" t="s">
        <v>295</v>
      </c>
      <c r="O238" s="18" t="s">
        <v>295</v>
      </c>
      <c r="P238" s="18" t="s">
        <v>299</v>
      </c>
      <c r="Q238" s="6" t="s">
        <v>19</v>
      </c>
      <c r="R238" s="6"/>
      <c r="S238" s="6"/>
      <c r="T238" s="6"/>
      <c r="U238" s="11"/>
      <c r="V238" s="82"/>
      <c r="W238" s="12" t="s">
        <v>772</v>
      </c>
      <c r="X238" s="12"/>
      <c r="Y238" s="62"/>
      <c r="Z238" s="6" t="s">
        <v>28</v>
      </c>
      <c r="AA238" s="28">
        <v>4</v>
      </c>
      <c r="AB238" s="24"/>
      <c r="AC238" s="24"/>
      <c r="AF238" s="74" t="b">
        <f>IF(AND(R238=DATA!$D$40),DATA!$D$41,IF(AND(R238=DATA!$C$40),DATA!$C$41))</f>
        <v>0</v>
      </c>
      <c r="AG238" s="74" t="b">
        <f>IF(AND(S238=DATA!$D$40),DATA!$D$42,IF(AND(S238=DATA!$C$40),DATA!$C$42))</f>
        <v>0</v>
      </c>
      <c r="AH238" s="74" t="b">
        <f>IF(AND(T238=DATA!$D$40),DATA!$D$43,IF(AND(T238=DATA!$C$40),DATA!$C$43))</f>
        <v>0</v>
      </c>
      <c r="AI238" s="75" t="b">
        <f>IF(AND(U238=DATA!$D$40),DATA!$D$44,IF(AND(U238=DATA!$C$40),DATA!$C$44))</f>
        <v>0</v>
      </c>
      <c r="AJ238" s="76">
        <f ca="1">IF(AND(DATEDIF(V238,TODAY(),"D")&lt;365*3),DATA!$D$46,IF(AND(365*3&lt;=DATEDIF(V238,TODAY(),"D"), DATEDIF(V238,TODAY(),"D")&lt;365*5),DATA!$D$47,IF(AND(365*5&lt;=DATEDIF(V238,TODAY(),"D"), DATEDIF(V238,TODAY(),"D")&lt;365*10),DATA!$D$48,IF(AND(365*10&lt;DATEDIF(V238,TODAY(),"D")),DATA!$D$49))))</f>
        <v>0</v>
      </c>
      <c r="AK238" s="76">
        <f>_xlfn.IFNA(VLOOKUP(X238,DATA!$F$40:$G$85,2,0),10)</f>
        <v>10</v>
      </c>
      <c r="AL238" s="77">
        <f t="shared" ca="1" si="3"/>
        <v>10</v>
      </c>
      <c r="AM238" s="78" t="str">
        <f ca="1">IF(AND(AL238&gt;=DATA!$C$55),"A",IF(AND(DATA!$C$55&gt;AL238,AL238&gt;=DATA!$C$56),"B",IF(AND(DATA!$C$56&gt;AL238,AL238&gt;=DATA!$C$57),"C",IF(AND(AL238&lt;DATA!$C$57),"D"))))</f>
        <v>D</v>
      </c>
    </row>
    <row r="239" spans="1:39" x14ac:dyDescent="0.15">
      <c r="A239" s="20" t="s">
        <v>564</v>
      </c>
      <c r="B239" s="18" t="s">
        <v>256</v>
      </c>
      <c r="C239" s="5" t="s">
        <v>354</v>
      </c>
      <c r="D239" s="18" t="s">
        <v>282</v>
      </c>
      <c r="E239" s="5" t="s">
        <v>353</v>
      </c>
      <c r="F239" s="20" t="s">
        <v>300</v>
      </c>
      <c r="G239" s="20" t="s">
        <v>522</v>
      </c>
      <c r="H239" s="20" t="s">
        <v>286</v>
      </c>
      <c r="I239" s="18" t="s">
        <v>286</v>
      </c>
      <c r="J239" s="18" t="s">
        <v>301</v>
      </c>
      <c r="K239" s="20"/>
      <c r="L239" s="20"/>
      <c r="M239" s="20" t="s">
        <v>298</v>
      </c>
      <c r="N239" s="18" t="s">
        <v>295</v>
      </c>
      <c r="O239" s="18" t="str">
        <f>""</f>
        <v/>
      </c>
      <c r="P239" s="18"/>
      <c r="Q239" s="6" t="s">
        <v>19</v>
      </c>
      <c r="R239" s="6"/>
      <c r="S239" s="6"/>
      <c r="T239" s="6"/>
      <c r="U239" s="11"/>
      <c r="V239" s="82"/>
      <c r="W239" s="12" t="s">
        <v>772</v>
      </c>
      <c r="X239" s="12"/>
      <c r="Y239" s="62"/>
      <c r="Z239" s="6" t="s">
        <v>28</v>
      </c>
      <c r="AA239" s="28">
        <v>6</v>
      </c>
      <c r="AB239" s="24"/>
      <c r="AC239" s="24"/>
      <c r="AF239" s="74" t="b">
        <f>IF(AND(R239=DATA!$D$40),DATA!$D$41,IF(AND(R239=DATA!$C$40),DATA!$C$41))</f>
        <v>0</v>
      </c>
      <c r="AG239" s="74" t="b">
        <f>IF(AND(S239=DATA!$D$40),DATA!$D$42,IF(AND(S239=DATA!$C$40),DATA!$C$42))</f>
        <v>0</v>
      </c>
      <c r="AH239" s="74" t="b">
        <f>IF(AND(T239=DATA!$D$40),DATA!$D$43,IF(AND(T239=DATA!$C$40),DATA!$C$43))</f>
        <v>0</v>
      </c>
      <c r="AI239" s="75" t="b">
        <f>IF(AND(U239=DATA!$D$40),DATA!$D$44,IF(AND(U239=DATA!$C$40),DATA!$C$44))</f>
        <v>0</v>
      </c>
      <c r="AJ239" s="76">
        <f ca="1">IF(AND(DATEDIF(V239,TODAY(),"D")&lt;365*3),DATA!$D$46,IF(AND(365*3&lt;=DATEDIF(V239,TODAY(),"D"), DATEDIF(V239,TODAY(),"D")&lt;365*5),DATA!$D$47,IF(AND(365*5&lt;=DATEDIF(V239,TODAY(),"D"), DATEDIF(V239,TODAY(),"D")&lt;365*10),DATA!$D$48,IF(AND(365*10&lt;DATEDIF(V239,TODAY(),"D")),DATA!$D$49))))</f>
        <v>0</v>
      </c>
      <c r="AK239" s="76">
        <f>_xlfn.IFNA(VLOOKUP(X239,DATA!$F$40:$G$85,2,0),10)</f>
        <v>10</v>
      </c>
      <c r="AL239" s="77">
        <f t="shared" ca="1" si="3"/>
        <v>10</v>
      </c>
      <c r="AM239" s="78" t="str">
        <f ca="1">IF(AND(AL239&gt;=DATA!$C$55),"A",IF(AND(DATA!$C$55&gt;AL239,AL239&gt;=DATA!$C$56),"B",IF(AND(DATA!$C$56&gt;AL239,AL239&gt;=DATA!$C$57),"C",IF(AND(AL239&lt;DATA!$C$57),"D"))))</f>
        <v>D</v>
      </c>
    </row>
    <row r="240" spans="1:39" x14ac:dyDescent="0.15">
      <c r="A240" s="20" t="s">
        <v>564</v>
      </c>
      <c r="B240" s="18" t="s">
        <v>256</v>
      </c>
      <c r="C240" s="5" t="s">
        <v>274</v>
      </c>
      <c r="D240" s="18" t="s">
        <v>320</v>
      </c>
      <c r="E240" s="5" t="s">
        <v>353</v>
      </c>
      <c r="F240" s="20" t="s">
        <v>300</v>
      </c>
      <c r="G240" s="20" t="s">
        <v>522</v>
      </c>
      <c r="H240" s="20" t="s">
        <v>301</v>
      </c>
      <c r="I240" s="18" t="s">
        <v>301</v>
      </c>
      <c r="J240" s="18" t="s">
        <v>303</v>
      </c>
      <c r="K240" s="20"/>
      <c r="L240" s="20"/>
      <c r="M240" s="20" t="s">
        <v>298</v>
      </c>
      <c r="N240" s="18" t="s">
        <v>359</v>
      </c>
      <c r="O240" s="18" t="s">
        <v>295</v>
      </c>
      <c r="P240" s="18" t="s">
        <v>360</v>
      </c>
      <c r="Q240" s="6" t="s">
        <v>19</v>
      </c>
      <c r="R240" s="6"/>
      <c r="S240" s="6"/>
      <c r="T240" s="6"/>
      <c r="U240" s="11"/>
      <c r="V240" s="82"/>
      <c r="W240" s="12" t="s">
        <v>772</v>
      </c>
      <c r="X240" s="12"/>
      <c r="Y240" s="62"/>
      <c r="Z240" s="6" t="s">
        <v>28</v>
      </c>
      <c r="AA240" s="28">
        <v>8</v>
      </c>
      <c r="AB240" s="24"/>
      <c r="AC240" s="24"/>
      <c r="AF240" s="74" t="b">
        <f>IF(AND(R240=DATA!$D$40),DATA!$D$41,IF(AND(R240=DATA!$C$40),DATA!$C$41))</f>
        <v>0</v>
      </c>
      <c r="AG240" s="74" t="b">
        <f>IF(AND(S240=DATA!$D$40),DATA!$D$42,IF(AND(S240=DATA!$C$40),DATA!$C$42))</f>
        <v>0</v>
      </c>
      <c r="AH240" s="74" t="b">
        <f>IF(AND(T240=DATA!$D$40),DATA!$D$43,IF(AND(T240=DATA!$C$40),DATA!$C$43))</f>
        <v>0</v>
      </c>
      <c r="AI240" s="75" t="b">
        <f>IF(AND(U240=DATA!$D$40),DATA!$D$44,IF(AND(U240=DATA!$C$40),DATA!$C$44))</f>
        <v>0</v>
      </c>
      <c r="AJ240" s="76">
        <f ca="1">IF(AND(DATEDIF(V240,TODAY(),"D")&lt;365*3),DATA!$D$46,IF(AND(365*3&lt;=DATEDIF(V240,TODAY(),"D"), DATEDIF(V240,TODAY(),"D")&lt;365*5),DATA!$D$47,IF(AND(365*5&lt;=DATEDIF(V240,TODAY(),"D"), DATEDIF(V240,TODAY(),"D")&lt;365*10),DATA!$D$48,IF(AND(365*10&lt;DATEDIF(V240,TODAY(),"D")),DATA!$D$49))))</f>
        <v>0</v>
      </c>
      <c r="AK240" s="76">
        <f>_xlfn.IFNA(VLOOKUP(X240,DATA!$F$40:$G$85,2,0),10)</f>
        <v>10</v>
      </c>
      <c r="AL240" s="77">
        <f t="shared" ca="1" si="3"/>
        <v>10</v>
      </c>
      <c r="AM240" s="78" t="str">
        <f ca="1">IF(AND(AL240&gt;=DATA!$C$55),"A",IF(AND(DATA!$C$55&gt;AL240,AL240&gt;=DATA!$C$56),"B",IF(AND(DATA!$C$56&gt;AL240,AL240&gt;=DATA!$C$57),"C",IF(AND(AL240&lt;DATA!$C$57),"D"))))</f>
        <v>D</v>
      </c>
    </row>
    <row r="241" spans="1:39" x14ac:dyDescent="0.15">
      <c r="A241" s="20" t="s">
        <v>564</v>
      </c>
      <c r="B241" s="18" t="s">
        <v>256</v>
      </c>
      <c r="C241" s="5" t="s">
        <v>274</v>
      </c>
      <c r="D241" s="18" t="s">
        <v>282</v>
      </c>
      <c r="E241" s="5" t="s">
        <v>353</v>
      </c>
      <c r="F241" s="20" t="s">
        <v>300</v>
      </c>
      <c r="G241" s="20" t="s">
        <v>522</v>
      </c>
      <c r="H241" s="20" t="s">
        <v>301</v>
      </c>
      <c r="I241" s="18" t="s">
        <v>301</v>
      </c>
      <c r="J241" s="18" t="s">
        <v>303</v>
      </c>
      <c r="K241" s="20"/>
      <c r="L241" s="20"/>
      <c r="M241" s="20" t="s">
        <v>298</v>
      </c>
      <c r="N241" s="18" t="s">
        <v>299</v>
      </c>
      <c r="O241" s="18" t="str">
        <f>""</f>
        <v/>
      </c>
      <c r="P241" s="18"/>
      <c r="Q241" s="6" t="s">
        <v>19</v>
      </c>
      <c r="R241" s="6"/>
      <c r="S241" s="6"/>
      <c r="T241" s="6"/>
      <c r="U241" s="11"/>
      <c r="V241" s="82"/>
      <c r="W241" s="12" t="s">
        <v>772</v>
      </c>
      <c r="X241" s="12"/>
      <c r="Y241" s="62"/>
      <c r="Z241" s="6" t="s">
        <v>28</v>
      </c>
      <c r="AA241" s="28">
        <v>12</v>
      </c>
      <c r="AB241" s="24"/>
      <c r="AC241" s="24"/>
      <c r="AF241" s="74" t="b">
        <f>IF(AND(R241=DATA!$D$40),DATA!$D$41,IF(AND(R241=DATA!$C$40),DATA!$C$41))</f>
        <v>0</v>
      </c>
      <c r="AG241" s="74" t="b">
        <f>IF(AND(S241=DATA!$D$40),DATA!$D$42,IF(AND(S241=DATA!$C$40),DATA!$C$42))</f>
        <v>0</v>
      </c>
      <c r="AH241" s="74" t="b">
        <f>IF(AND(T241=DATA!$D$40),DATA!$D$43,IF(AND(T241=DATA!$C$40),DATA!$C$43))</f>
        <v>0</v>
      </c>
      <c r="AI241" s="75" t="b">
        <f>IF(AND(U241=DATA!$D$40),DATA!$D$44,IF(AND(U241=DATA!$C$40),DATA!$C$44))</f>
        <v>0</v>
      </c>
      <c r="AJ241" s="76">
        <f ca="1">IF(AND(DATEDIF(V241,TODAY(),"D")&lt;365*3),DATA!$D$46,IF(AND(365*3&lt;=DATEDIF(V241,TODAY(),"D"), DATEDIF(V241,TODAY(),"D")&lt;365*5),DATA!$D$47,IF(AND(365*5&lt;=DATEDIF(V241,TODAY(),"D"), DATEDIF(V241,TODAY(),"D")&lt;365*10),DATA!$D$48,IF(AND(365*10&lt;DATEDIF(V241,TODAY(),"D")),DATA!$D$49))))</f>
        <v>0</v>
      </c>
      <c r="AK241" s="76">
        <f>_xlfn.IFNA(VLOOKUP(X241,DATA!$F$40:$G$85,2,0),10)</f>
        <v>10</v>
      </c>
      <c r="AL241" s="77">
        <f t="shared" ca="1" si="3"/>
        <v>10</v>
      </c>
      <c r="AM241" s="78" t="str">
        <f ca="1">IF(AND(AL241&gt;=DATA!$C$55),"A",IF(AND(DATA!$C$55&gt;AL241,AL241&gt;=DATA!$C$56),"B",IF(AND(DATA!$C$56&gt;AL241,AL241&gt;=DATA!$C$57),"C",IF(AND(AL241&lt;DATA!$C$57),"D"))))</f>
        <v>D</v>
      </c>
    </row>
    <row r="242" spans="1:39" x14ac:dyDescent="0.15">
      <c r="A242" s="20" t="s">
        <v>564</v>
      </c>
      <c r="B242" s="18" t="s">
        <v>264</v>
      </c>
      <c r="C242" s="5" t="s">
        <v>354</v>
      </c>
      <c r="D242" s="18" t="s">
        <v>320</v>
      </c>
      <c r="E242" s="5" t="s">
        <v>353</v>
      </c>
      <c r="F242" s="20" t="s">
        <v>300</v>
      </c>
      <c r="G242" s="20" t="s">
        <v>522</v>
      </c>
      <c r="H242" s="20" t="s">
        <v>301</v>
      </c>
      <c r="I242" s="18" t="s">
        <v>301</v>
      </c>
      <c r="J242" s="18" t="s">
        <v>303</v>
      </c>
      <c r="K242" s="20"/>
      <c r="L242" s="20"/>
      <c r="M242" s="20" t="s">
        <v>298</v>
      </c>
      <c r="N242" s="18" t="s">
        <v>295</v>
      </c>
      <c r="O242" s="18" t="str">
        <f>""</f>
        <v/>
      </c>
      <c r="P242" s="18"/>
      <c r="Q242" s="6" t="s">
        <v>19</v>
      </c>
      <c r="R242" s="6"/>
      <c r="S242" s="6"/>
      <c r="T242" s="6"/>
      <c r="U242" s="11"/>
      <c r="V242" s="82"/>
      <c r="W242" s="12" t="s">
        <v>772</v>
      </c>
      <c r="X242" s="12"/>
      <c r="Y242" s="62"/>
      <c r="Z242" s="6" t="s">
        <v>20</v>
      </c>
      <c r="AA242" s="28">
        <v>6</v>
      </c>
      <c r="AB242" s="24"/>
      <c r="AC242" s="24"/>
      <c r="AF242" s="74" t="b">
        <f>IF(AND(R242=DATA!$D$40),DATA!$D$41,IF(AND(R242=DATA!$C$40),DATA!$C$41))</f>
        <v>0</v>
      </c>
      <c r="AG242" s="74" t="b">
        <f>IF(AND(S242=DATA!$D$40),DATA!$D$42,IF(AND(S242=DATA!$C$40),DATA!$C$42))</f>
        <v>0</v>
      </c>
      <c r="AH242" s="74" t="b">
        <f>IF(AND(T242=DATA!$D$40),DATA!$D$43,IF(AND(T242=DATA!$C$40),DATA!$C$43))</f>
        <v>0</v>
      </c>
      <c r="AI242" s="75" t="b">
        <f>IF(AND(U242=DATA!$D$40),DATA!$D$44,IF(AND(U242=DATA!$C$40),DATA!$C$44))</f>
        <v>0</v>
      </c>
      <c r="AJ242" s="76">
        <f ca="1">IF(AND(DATEDIF(V242,TODAY(),"D")&lt;365*3),DATA!$D$46,IF(AND(365*3&lt;=DATEDIF(V242,TODAY(),"D"), DATEDIF(V242,TODAY(),"D")&lt;365*5),DATA!$D$47,IF(AND(365*5&lt;=DATEDIF(V242,TODAY(),"D"), DATEDIF(V242,TODAY(),"D")&lt;365*10),DATA!$D$48,IF(AND(365*10&lt;DATEDIF(V242,TODAY(),"D")),DATA!$D$49))))</f>
        <v>0</v>
      </c>
      <c r="AK242" s="76">
        <f>_xlfn.IFNA(VLOOKUP(X242,DATA!$F$40:$G$85,2,0),10)</f>
        <v>10</v>
      </c>
      <c r="AL242" s="77">
        <f t="shared" ca="1" si="3"/>
        <v>10</v>
      </c>
      <c r="AM242" s="78" t="str">
        <f ca="1">IF(AND(AL242&gt;=DATA!$C$55),"A",IF(AND(DATA!$C$55&gt;AL242,AL242&gt;=DATA!$C$56),"B",IF(AND(DATA!$C$56&gt;AL242,AL242&gt;=DATA!$C$57),"C",IF(AND(AL242&lt;DATA!$C$57),"D"))))</f>
        <v>D</v>
      </c>
    </row>
    <row r="243" spans="1:39" x14ac:dyDescent="0.15">
      <c r="A243" s="20" t="s">
        <v>564</v>
      </c>
      <c r="B243" s="18" t="s">
        <v>256</v>
      </c>
      <c r="C243" s="5" t="s">
        <v>354</v>
      </c>
      <c r="D243" s="18" t="s">
        <v>320</v>
      </c>
      <c r="E243" s="5" t="s">
        <v>353</v>
      </c>
      <c r="F243" s="20" t="s">
        <v>300</v>
      </c>
      <c r="G243" s="20" t="s">
        <v>522</v>
      </c>
      <c r="H243" s="20" t="s">
        <v>301</v>
      </c>
      <c r="I243" s="18" t="s">
        <v>301</v>
      </c>
      <c r="J243" s="18" t="s">
        <v>303</v>
      </c>
      <c r="K243" s="20"/>
      <c r="L243" s="20"/>
      <c r="M243" s="20" t="s">
        <v>298</v>
      </c>
      <c r="N243" s="18" t="s">
        <v>295</v>
      </c>
      <c r="O243" s="18" t="s">
        <v>295</v>
      </c>
      <c r="P243" s="18" t="s">
        <v>299</v>
      </c>
      <c r="Q243" s="6" t="s">
        <v>325</v>
      </c>
      <c r="R243" s="6"/>
      <c r="S243" s="6"/>
      <c r="T243" s="6"/>
      <c r="U243" s="11"/>
      <c r="V243" s="82"/>
      <c r="W243" s="12" t="s">
        <v>772</v>
      </c>
      <c r="X243" s="12"/>
      <c r="Y243" s="62"/>
      <c r="Z243" s="6" t="s">
        <v>28</v>
      </c>
      <c r="AA243" s="28">
        <v>27</v>
      </c>
      <c r="AB243" s="24"/>
      <c r="AC243" s="24"/>
      <c r="AF243" s="74" t="b">
        <f>IF(AND(R243=DATA!$D$40),DATA!$D$41,IF(AND(R243=DATA!$C$40),DATA!$C$41))</f>
        <v>0</v>
      </c>
      <c r="AG243" s="74" t="b">
        <f>IF(AND(S243=DATA!$D$40),DATA!$D$42,IF(AND(S243=DATA!$C$40),DATA!$C$42))</f>
        <v>0</v>
      </c>
      <c r="AH243" s="74" t="b">
        <f>IF(AND(T243=DATA!$D$40),DATA!$D$43,IF(AND(T243=DATA!$C$40),DATA!$C$43))</f>
        <v>0</v>
      </c>
      <c r="AI243" s="75" t="b">
        <f>IF(AND(U243=DATA!$D$40),DATA!$D$44,IF(AND(U243=DATA!$C$40),DATA!$C$44))</f>
        <v>0</v>
      </c>
      <c r="AJ243" s="76">
        <f ca="1">IF(AND(DATEDIF(V243,TODAY(),"D")&lt;365*3),DATA!$D$46,IF(AND(365*3&lt;=DATEDIF(V243,TODAY(),"D"), DATEDIF(V243,TODAY(),"D")&lt;365*5),DATA!$D$47,IF(AND(365*5&lt;=DATEDIF(V243,TODAY(),"D"), DATEDIF(V243,TODAY(),"D")&lt;365*10),DATA!$D$48,IF(AND(365*10&lt;DATEDIF(V243,TODAY(),"D")),DATA!$D$49))))</f>
        <v>0</v>
      </c>
      <c r="AK243" s="76">
        <f>_xlfn.IFNA(VLOOKUP(X243,DATA!$F$40:$G$85,2,0),10)</f>
        <v>10</v>
      </c>
      <c r="AL243" s="77">
        <f t="shared" ca="1" si="3"/>
        <v>10</v>
      </c>
      <c r="AM243" s="78" t="str">
        <f ca="1">IF(AND(AL243&gt;=DATA!$C$55),"A",IF(AND(DATA!$C$55&gt;AL243,AL243&gt;=DATA!$C$56),"B",IF(AND(DATA!$C$56&gt;AL243,AL243&gt;=DATA!$C$57),"C",IF(AND(AL243&lt;DATA!$C$57),"D"))))</f>
        <v>D</v>
      </c>
    </row>
    <row r="244" spans="1:39" x14ac:dyDescent="0.15">
      <c r="A244" s="20" t="s">
        <v>564</v>
      </c>
      <c r="B244" s="18" t="s">
        <v>256</v>
      </c>
      <c r="C244" s="5" t="s">
        <v>354</v>
      </c>
      <c r="D244" s="18" t="s">
        <v>282</v>
      </c>
      <c r="E244" s="5" t="s">
        <v>275</v>
      </c>
      <c r="F244" s="20" t="s">
        <v>300</v>
      </c>
      <c r="G244" s="20" t="s">
        <v>522</v>
      </c>
      <c r="H244" s="20" t="s">
        <v>301</v>
      </c>
      <c r="I244" s="18" t="s">
        <v>303</v>
      </c>
      <c r="J244" s="18" t="s">
        <v>301</v>
      </c>
      <c r="K244" s="20"/>
      <c r="L244" s="20"/>
      <c r="M244" s="20" t="s">
        <v>298</v>
      </c>
      <c r="N244" s="18" t="s">
        <v>295</v>
      </c>
      <c r="O244" s="18" t="s">
        <v>295</v>
      </c>
      <c r="P244" s="18" t="s">
        <v>299</v>
      </c>
      <c r="Q244" s="6" t="s">
        <v>19</v>
      </c>
      <c r="R244" s="6"/>
      <c r="S244" s="6"/>
      <c r="T244" s="6"/>
      <c r="U244" s="11"/>
      <c r="V244" s="82"/>
      <c r="W244" s="12" t="s">
        <v>772</v>
      </c>
      <c r="X244" s="12"/>
      <c r="Y244" s="62"/>
      <c r="Z244" s="6" t="s">
        <v>20</v>
      </c>
      <c r="AA244" s="28">
        <v>5</v>
      </c>
      <c r="AB244" s="24"/>
      <c r="AC244" s="24"/>
      <c r="AF244" s="74" t="b">
        <f>IF(AND(R244=DATA!$D$40),DATA!$D$41,IF(AND(R244=DATA!$C$40),DATA!$C$41))</f>
        <v>0</v>
      </c>
      <c r="AG244" s="74" t="b">
        <f>IF(AND(S244=DATA!$D$40),DATA!$D$42,IF(AND(S244=DATA!$C$40),DATA!$C$42))</f>
        <v>0</v>
      </c>
      <c r="AH244" s="74" t="b">
        <f>IF(AND(T244=DATA!$D$40),DATA!$D$43,IF(AND(T244=DATA!$C$40),DATA!$C$43))</f>
        <v>0</v>
      </c>
      <c r="AI244" s="75" t="b">
        <f>IF(AND(U244=DATA!$D$40),DATA!$D$44,IF(AND(U244=DATA!$C$40),DATA!$C$44))</f>
        <v>0</v>
      </c>
      <c r="AJ244" s="76">
        <f ca="1">IF(AND(DATEDIF(V244,TODAY(),"D")&lt;365*3),DATA!$D$46,IF(AND(365*3&lt;=DATEDIF(V244,TODAY(),"D"), DATEDIF(V244,TODAY(),"D")&lt;365*5),DATA!$D$47,IF(AND(365*5&lt;=DATEDIF(V244,TODAY(),"D"), DATEDIF(V244,TODAY(),"D")&lt;365*10),DATA!$D$48,IF(AND(365*10&lt;DATEDIF(V244,TODAY(),"D")),DATA!$D$49))))</f>
        <v>0</v>
      </c>
      <c r="AK244" s="76">
        <f>_xlfn.IFNA(VLOOKUP(X244,DATA!$F$40:$G$85,2,0),10)</f>
        <v>10</v>
      </c>
      <c r="AL244" s="77">
        <f t="shared" ca="1" si="3"/>
        <v>10</v>
      </c>
      <c r="AM244" s="78" t="str">
        <f ca="1">IF(AND(AL244&gt;=DATA!$C$55),"A",IF(AND(DATA!$C$55&gt;AL244,AL244&gt;=DATA!$C$56),"B",IF(AND(DATA!$C$56&gt;AL244,AL244&gt;=DATA!$C$57),"C",IF(AND(AL244&lt;DATA!$C$57),"D"))))</f>
        <v>D</v>
      </c>
    </row>
    <row r="245" spans="1:39" x14ac:dyDescent="0.15">
      <c r="A245" s="20" t="s">
        <v>565</v>
      </c>
      <c r="B245" s="18" t="s">
        <v>264</v>
      </c>
      <c r="C245" s="5" t="s">
        <v>354</v>
      </c>
      <c r="D245" s="18" t="s">
        <v>320</v>
      </c>
      <c r="E245" s="5" t="s">
        <v>355</v>
      </c>
      <c r="F245" s="20" t="s">
        <v>300</v>
      </c>
      <c r="G245" s="20" t="s">
        <v>522</v>
      </c>
      <c r="H245" s="20" t="s">
        <v>301</v>
      </c>
      <c r="I245" s="18" t="s">
        <v>301</v>
      </c>
      <c r="J245" s="18" t="s">
        <v>303</v>
      </c>
      <c r="K245" s="20"/>
      <c r="L245" s="20"/>
      <c r="M245" s="20" t="s">
        <v>298</v>
      </c>
      <c r="N245" s="18" t="s">
        <v>295</v>
      </c>
      <c r="O245" s="18" t="s">
        <v>295</v>
      </c>
      <c r="P245" s="18" t="s">
        <v>299</v>
      </c>
      <c r="Q245" s="6" t="s">
        <v>19</v>
      </c>
      <c r="R245" s="6"/>
      <c r="S245" s="6"/>
      <c r="T245" s="6"/>
      <c r="U245" s="11"/>
      <c r="V245" s="82"/>
      <c r="W245" s="12" t="s">
        <v>772</v>
      </c>
      <c r="X245" s="12"/>
      <c r="Y245" s="62"/>
      <c r="Z245" s="6" t="s">
        <v>20</v>
      </c>
      <c r="AA245" s="28">
        <v>11</v>
      </c>
      <c r="AB245" s="24"/>
      <c r="AC245" s="24"/>
      <c r="AF245" s="74" t="b">
        <f>IF(AND(R245=DATA!$D$40),DATA!$D$41,IF(AND(R245=DATA!$C$40),DATA!$C$41))</f>
        <v>0</v>
      </c>
      <c r="AG245" s="74" t="b">
        <f>IF(AND(S245=DATA!$D$40),DATA!$D$42,IF(AND(S245=DATA!$C$40),DATA!$C$42))</f>
        <v>0</v>
      </c>
      <c r="AH245" s="74" t="b">
        <f>IF(AND(T245=DATA!$D$40),DATA!$D$43,IF(AND(T245=DATA!$C$40),DATA!$C$43))</f>
        <v>0</v>
      </c>
      <c r="AI245" s="75" t="b">
        <f>IF(AND(U245=DATA!$D$40),DATA!$D$44,IF(AND(U245=DATA!$C$40),DATA!$C$44))</f>
        <v>0</v>
      </c>
      <c r="AJ245" s="76">
        <f ca="1">IF(AND(DATEDIF(V245,TODAY(),"D")&lt;365*3),DATA!$D$46,IF(AND(365*3&lt;=DATEDIF(V245,TODAY(),"D"), DATEDIF(V245,TODAY(),"D")&lt;365*5),DATA!$D$47,IF(AND(365*5&lt;=DATEDIF(V245,TODAY(),"D"), DATEDIF(V245,TODAY(),"D")&lt;365*10),DATA!$D$48,IF(AND(365*10&lt;DATEDIF(V245,TODAY(),"D")),DATA!$D$49))))</f>
        <v>0</v>
      </c>
      <c r="AK245" s="76">
        <f>_xlfn.IFNA(VLOOKUP(X245,DATA!$F$40:$G$85,2,0),10)</f>
        <v>10</v>
      </c>
      <c r="AL245" s="77">
        <f t="shared" ca="1" si="3"/>
        <v>10</v>
      </c>
      <c r="AM245" s="78" t="str">
        <f ca="1">IF(AND(AL245&gt;=DATA!$C$55),"A",IF(AND(DATA!$C$55&gt;AL245,AL245&gt;=DATA!$C$56),"B",IF(AND(DATA!$C$56&gt;AL245,AL245&gt;=DATA!$C$57),"C",IF(AND(AL245&lt;DATA!$C$57),"D"))))</f>
        <v>D</v>
      </c>
    </row>
    <row r="246" spans="1:39" x14ac:dyDescent="0.15">
      <c r="A246" s="20" t="s">
        <v>564</v>
      </c>
      <c r="B246" s="18" t="s">
        <v>256</v>
      </c>
      <c r="C246" s="5" t="s">
        <v>354</v>
      </c>
      <c r="D246" s="18" t="s">
        <v>282</v>
      </c>
      <c r="E246" s="5" t="s">
        <v>275</v>
      </c>
      <c r="F246" s="20" t="s">
        <v>300</v>
      </c>
      <c r="G246" s="20" t="s">
        <v>522</v>
      </c>
      <c r="H246" s="20" t="s">
        <v>297</v>
      </c>
      <c r="I246" s="18" t="s">
        <v>297</v>
      </c>
      <c r="J246" s="18" t="s">
        <v>303</v>
      </c>
      <c r="K246" s="20"/>
      <c r="L246" s="20"/>
      <c r="M246" s="20" t="s">
        <v>298</v>
      </c>
      <c r="N246" s="18" t="s">
        <v>299</v>
      </c>
      <c r="O246" s="18" t="str">
        <f>""</f>
        <v/>
      </c>
      <c r="P246" s="18"/>
      <c r="Q246" s="6" t="s">
        <v>19</v>
      </c>
      <c r="R246" s="6"/>
      <c r="S246" s="6"/>
      <c r="T246" s="6"/>
      <c r="U246" s="11"/>
      <c r="V246" s="82"/>
      <c r="W246" s="12" t="s">
        <v>772</v>
      </c>
      <c r="X246" s="12"/>
      <c r="Y246" s="62"/>
      <c r="Z246" s="6" t="s">
        <v>28</v>
      </c>
      <c r="AA246" s="28">
        <v>16</v>
      </c>
      <c r="AB246" s="24"/>
      <c r="AC246" s="24"/>
      <c r="AF246" s="74" t="b">
        <f>IF(AND(R246=DATA!$D$40),DATA!$D$41,IF(AND(R246=DATA!$C$40),DATA!$C$41))</f>
        <v>0</v>
      </c>
      <c r="AG246" s="74" t="b">
        <f>IF(AND(S246=DATA!$D$40),DATA!$D$42,IF(AND(S246=DATA!$C$40),DATA!$C$42))</f>
        <v>0</v>
      </c>
      <c r="AH246" s="74" t="b">
        <f>IF(AND(T246=DATA!$D$40),DATA!$D$43,IF(AND(T246=DATA!$C$40),DATA!$C$43))</f>
        <v>0</v>
      </c>
      <c r="AI246" s="75" t="b">
        <f>IF(AND(U246=DATA!$D$40),DATA!$D$44,IF(AND(U246=DATA!$C$40),DATA!$C$44))</f>
        <v>0</v>
      </c>
      <c r="AJ246" s="76">
        <f ca="1">IF(AND(DATEDIF(V246,TODAY(),"D")&lt;365*3),DATA!$D$46,IF(AND(365*3&lt;=DATEDIF(V246,TODAY(),"D"), DATEDIF(V246,TODAY(),"D")&lt;365*5),DATA!$D$47,IF(AND(365*5&lt;=DATEDIF(V246,TODAY(),"D"), DATEDIF(V246,TODAY(),"D")&lt;365*10),DATA!$D$48,IF(AND(365*10&lt;DATEDIF(V246,TODAY(),"D")),DATA!$D$49))))</f>
        <v>0</v>
      </c>
      <c r="AK246" s="76">
        <f>_xlfn.IFNA(VLOOKUP(X246,DATA!$F$40:$G$85,2,0),10)</f>
        <v>10</v>
      </c>
      <c r="AL246" s="77">
        <f t="shared" ca="1" si="3"/>
        <v>10</v>
      </c>
      <c r="AM246" s="78" t="str">
        <f ca="1">IF(AND(AL246&gt;=DATA!$C$55),"A",IF(AND(DATA!$C$55&gt;AL246,AL246&gt;=DATA!$C$56),"B",IF(AND(DATA!$C$56&gt;AL246,AL246&gt;=DATA!$C$57),"C",IF(AND(AL246&lt;DATA!$C$57),"D"))))</f>
        <v>D</v>
      </c>
    </row>
    <row r="247" spans="1:39" x14ac:dyDescent="0.15">
      <c r="A247" s="20" t="s">
        <v>564</v>
      </c>
      <c r="B247" s="18" t="s">
        <v>256</v>
      </c>
      <c r="C247" s="5" t="s">
        <v>354</v>
      </c>
      <c r="D247" s="18" t="s">
        <v>282</v>
      </c>
      <c r="E247" s="5" t="s">
        <v>353</v>
      </c>
      <c r="F247" s="20" t="s">
        <v>302</v>
      </c>
      <c r="G247" s="20" t="s">
        <v>522</v>
      </c>
      <c r="H247" s="20" t="s">
        <v>294</v>
      </c>
      <c r="I247" s="18" t="s">
        <v>294</v>
      </c>
      <c r="J247" s="18" t="s">
        <v>303</v>
      </c>
      <c r="K247" s="20"/>
      <c r="L247" s="20"/>
      <c r="M247" s="20" t="s">
        <v>298</v>
      </c>
      <c r="N247" s="18" t="s">
        <v>299</v>
      </c>
      <c r="O247" s="18" t="str">
        <f>""</f>
        <v/>
      </c>
      <c r="P247" s="18"/>
      <c r="Q247" s="6" t="s">
        <v>19</v>
      </c>
      <c r="R247" s="6"/>
      <c r="S247" s="6"/>
      <c r="T247" s="6"/>
      <c r="U247" s="11"/>
      <c r="V247" s="82"/>
      <c r="W247" s="12" t="s">
        <v>772</v>
      </c>
      <c r="X247" s="12"/>
      <c r="Y247" s="62"/>
      <c r="Z247" s="6" t="s">
        <v>28</v>
      </c>
      <c r="AA247" s="28">
        <v>6</v>
      </c>
      <c r="AB247" s="24"/>
      <c r="AC247" s="24"/>
      <c r="AF247" s="74" t="b">
        <f>IF(AND(R247=DATA!$D$40),DATA!$D$41,IF(AND(R247=DATA!$C$40),DATA!$C$41))</f>
        <v>0</v>
      </c>
      <c r="AG247" s="74" t="b">
        <f>IF(AND(S247=DATA!$D$40),DATA!$D$42,IF(AND(S247=DATA!$C$40),DATA!$C$42))</f>
        <v>0</v>
      </c>
      <c r="AH247" s="74" t="b">
        <f>IF(AND(T247=DATA!$D$40),DATA!$D$43,IF(AND(T247=DATA!$C$40),DATA!$C$43))</f>
        <v>0</v>
      </c>
      <c r="AI247" s="75" t="b">
        <f>IF(AND(U247=DATA!$D$40),DATA!$D$44,IF(AND(U247=DATA!$C$40),DATA!$C$44))</f>
        <v>0</v>
      </c>
      <c r="AJ247" s="76">
        <f ca="1">IF(AND(DATEDIF(V247,TODAY(),"D")&lt;365*3),DATA!$D$46,IF(AND(365*3&lt;=DATEDIF(V247,TODAY(),"D"), DATEDIF(V247,TODAY(),"D")&lt;365*5),DATA!$D$47,IF(AND(365*5&lt;=DATEDIF(V247,TODAY(),"D"), DATEDIF(V247,TODAY(),"D")&lt;365*10),DATA!$D$48,IF(AND(365*10&lt;DATEDIF(V247,TODAY(),"D")),DATA!$D$49))))</f>
        <v>0</v>
      </c>
      <c r="AK247" s="76">
        <f>_xlfn.IFNA(VLOOKUP(X247,DATA!$F$40:$G$85,2,0),10)</f>
        <v>10</v>
      </c>
      <c r="AL247" s="77">
        <f t="shared" ca="1" si="3"/>
        <v>10</v>
      </c>
      <c r="AM247" s="78" t="str">
        <f ca="1">IF(AND(AL247&gt;=DATA!$C$55),"A",IF(AND(DATA!$C$55&gt;AL247,AL247&gt;=DATA!$C$56),"B",IF(AND(DATA!$C$56&gt;AL247,AL247&gt;=DATA!$C$57),"C",IF(AND(AL247&lt;DATA!$C$57),"D"))))</f>
        <v>D</v>
      </c>
    </row>
    <row r="248" spans="1:39" x14ac:dyDescent="0.15">
      <c r="A248" s="20" t="s">
        <v>564</v>
      </c>
      <c r="B248" s="18" t="s">
        <v>256</v>
      </c>
      <c r="C248" s="5" t="s">
        <v>354</v>
      </c>
      <c r="D248" s="18" t="s">
        <v>258</v>
      </c>
      <c r="E248" s="5" t="s">
        <v>275</v>
      </c>
      <c r="F248" s="6" t="s">
        <v>305</v>
      </c>
      <c r="G248" s="20" t="s">
        <v>522</v>
      </c>
      <c r="H248" s="6" t="s">
        <v>286</v>
      </c>
      <c r="I248" s="5" t="s">
        <v>286</v>
      </c>
      <c r="J248" s="5" t="s">
        <v>301</v>
      </c>
      <c r="K248" s="6" t="s">
        <v>306</v>
      </c>
      <c r="L248" s="20"/>
      <c r="M248" s="20"/>
      <c r="N248" s="5" t="s">
        <v>288</v>
      </c>
      <c r="O248" s="5" t="s">
        <v>288</v>
      </c>
      <c r="P248" s="5" t="s">
        <v>288</v>
      </c>
      <c r="Q248" s="6" t="s">
        <v>19</v>
      </c>
      <c r="R248" s="6"/>
      <c r="S248" s="6"/>
      <c r="T248" s="6"/>
      <c r="U248" s="11"/>
      <c r="V248" s="82"/>
      <c r="W248" s="12" t="s">
        <v>772</v>
      </c>
      <c r="X248" s="12"/>
      <c r="Y248" s="62"/>
      <c r="Z248" s="6" t="s">
        <v>28</v>
      </c>
      <c r="AA248" s="16">
        <v>4</v>
      </c>
      <c r="AB248" s="24"/>
      <c r="AC248" s="24"/>
      <c r="AF248" s="74" t="b">
        <f>IF(AND(R248=DATA!$D$40),DATA!$D$41,IF(AND(R248=DATA!$C$40),DATA!$C$41))</f>
        <v>0</v>
      </c>
      <c r="AG248" s="74" t="b">
        <f>IF(AND(S248=DATA!$D$40),DATA!$D$42,IF(AND(S248=DATA!$C$40),DATA!$C$42))</f>
        <v>0</v>
      </c>
      <c r="AH248" s="74" t="b">
        <f>IF(AND(T248=DATA!$D$40),DATA!$D$43,IF(AND(T248=DATA!$C$40),DATA!$C$43))</f>
        <v>0</v>
      </c>
      <c r="AI248" s="75" t="b">
        <f>IF(AND(U248=DATA!$D$40),DATA!$D$44,IF(AND(U248=DATA!$C$40),DATA!$C$44))</f>
        <v>0</v>
      </c>
      <c r="AJ248" s="76">
        <f ca="1">IF(AND(DATEDIF(V248,TODAY(),"D")&lt;365*3),DATA!$D$46,IF(AND(365*3&lt;=DATEDIF(V248,TODAY(),"D"), DATEDIF(V248,TODAY(),"D")&lt;365*5),DATA!$D$47,IF(AND(365*5&lt;=DATEDIF(V248,TODAY(),"D"), DATEDIF(V248,TODAY(),"D")&lt;365*10),DATA!$D$48,IF(AND(365*10&lt;DATEDIF(V248,TODAY(),"D")),DATA!$D$49))))</f>
        <v>0</v>
      </c>
      <c r="AK248" s="76">
        <f>_xlfn.IFNA(VLOOKUP(X248,DATA!$F$40:$G$85,2,0),10)</f>
        <v>10</v>
      </c>
      <c r="AL248" s="77">
        <f t="shared" ca="1" si="3"/>
        <v>10</v>
      </c>
      <c r="AM248" s="78" t="str">
        <f ca="1">IF(AND(AL248&gt;=DATA!$C$55),"A",IF(AND(DATA!$C$55&gt;AL248,AL248&gt;=DATA!$C$56),"B",IF(AND(DATA!$C$56&gt;AL248,AL248&gt;=DATA!$C$57),"C",IF(AND(AL248&lt;DATA!$C$57),"D"))))</f>
        <v>D</v>
      </c>
    </row>
    <row r="249" spans="1:39" x14ac:dyDescent="0.15">
      <c r="A249" s="20" t="s">
        <v>565</v>
      </c>
      <c r="B249" s="18" t="s">
        <v>256</v>
      </c>
      <c r="C249" s="5" t="s">
        <v>352</v>
      </c>
      <c r="D249" s="18" t="s">
        <v>267</v>
      </c>
      <c r="E249" s="5" t="s">
        <v>353</v>
      </c>
      <c r="F249" s="6" t="s">
        <v>305</v>
      </c>
      <c r="G249" s="20" t="s">
        <v>522</v>
      </c>
      <c r="H249" s="6" t="s">
        <v>286</v>
      </c>
      <c r="I249" s="5" t="s">
        <v>286</v>
      </c>
      <c r="J249" s="5" t="s">
        <v>301</v>
      </c>
      <c r="K249" s="6" t="s">
        <v>287</v>
      </c>
      <c r="L249" s="20"/>
      <c r="M249" s="20"/>
      <c r="N249" s="5" t="s">
        <v>288</v>
      </c>
      <c r="O249" s="5" t="s">
        <v>288</v>
      </c>
      <c r="P249" s="5" t="s">
        <v>288</v>
      </c>
      <c r="Q249" s="6" t="s">
        <v>27</v>
      </c>
      <c r="R249" s="6"/>
      <c r="S249" s="6"/>
      <c r="T249" s="6"/>
      <c r="U249" s="11"/>
      <c r="V249" s="82"/>
      <c r="W249" s="12" t="s">
        <v>772</v>
      </c>
      <c r="X249" s="12"/>
      <c r="Y249" s="62"/>
      <c r="Z249" s="6" t="s">
        <v>20</v>
      </c>
      <c r="AA249" s="16">
        <v>8</v>
      </c>
      <c r="AB249" s="24"/>
      <c r="AC249" s="24"/>
      <c r="AF249" s="74" t="b">
        <f>IF(AND(R249=DATA!$D$40),DATA!$D$41,IF(AND(R249=DATA!$C$40),DATA!$C$41))</f>
        <v>0</v>
      </c>
      <c r="AG249" s="74" t="b">
        <f>IF(AND(S249=DATA!$D$40),DATA!$D$42,IF(AND(S249=DATA!$C$40),DATA!$C$42))</f>
        <v>0</v>
      </c>
      <c r="AH249" s="74" t="b">
        <f>IF(AND(T249=DATA!$D$40),DATA!$D$43,IF(AND(T249=DATA!$C$40),DATA!$C$43))</f>
        <v>0</v>
      </c>
      <c r="AI249" s="75" t="b">
        <f>IF(AND(U249=DATA!$D$40),DATA!$D$44,IF(AND(U249=DATA!$C$40),DATA!$C$44))</f>
        <v>0</v>
      </c>
      <c r="AJ249" s="76">
        <f ca="1">IF(AND(DATEDIF(V249,TODAY(),"D")&lt;365*3),DATA!$D$46,IF(AND(365*3&lt;=DATEDIF(V249,TODAY(),"D"), DATEDIF(V249,TODAY(),"D")&lt;365*5),DATA!$D$47,IF(AND(365*5&lt;=DATEDIF(V249,TODAY(),"D"), DATEDIF(V249,TODAY(),"D")&lt;365*10),DATA!$D$48,IF(AND(365*10&lt;DATEDIF(V249,TODAY(),"D")),DATA!$D$49))))</f>
        <v>0</v>
      </c>
      <c r="AK249" s="76">
        <f>_xlfn.IFNA(VLOOKUP(X249,DATA!$F$40:$G$85,2,0),10)</f>
        <v>10</v>
      </c>
      <c r="AL249" s="77">
        <f t="shared" ca="1" si="3"/>
        <v>10</v>
      </c>
      <c r="AM249" s="78" t="str">
        <f ca="1">IF(AND(AL249&gt;=DATA!$C$55),"A",IF(AND(DATA!$C$55&gt;AL249,AL249&gt;=DATA!$C$56),"B",IF(AND(DATA!$C$56&gt;AL249,AL249&gt;=DATA!$C$57),"C",IF(AND(AL249&lt;DATA!$C$57),"D"))))</f>
        <v>D</v>
      </c>
    </row>
    <row r="250" spans="1:39" x14ac:dyDescent="0.15">
      <c r="A250" s="20" t="s">
        <v>564</v>
      </c>
      <c r="B250" s="18" t="s">
        <v>256</v>
      </c>
      <c r="C250" s="5" t="s">
        <v>354</v>
      </c>
      <c r="D250" s="18" t="s">
        <v>267</v>
      </c>
      <c r="E250" s="5" t="s">
        <v>353</v>
      </c>
      <c r="F250" s="6" t="s">
        <v>305</v>
      </c>
      <c r="G250" s="20" t="s">
        <v>522</v>
      </c>
      <c r="H250" s="6" t="s">
        <v>290</v>
      </c>
      <c r="I250" s="5" t="s">
        <v>290</v>
      </c>
      <c r="J250" s="5" t="s">
        <v>303</v>
      </c>
      <c r="K250" s="6" t="s">
        <v>291</v>
      </c>
      <c r="L250" s="20"/>
      <c r="M250" s="20"/>
      <c r="N250" s="5" t="s">
        <v>288</v>
      </c>
      <c r="O250" s="5" t="s">
        <v>288</v>
      </c>
      <c r="P250" s="5" t="s">
        <v>288</v>
      </c>
      <c r="Q250" s="6" t="s">
        <v>27</v>
      </c>
      <c r="R250" s="6"/>
      <c r="S250" s="6"/>
      <c r="T250" s="6"/>
      <c r="U250" s="11"/>
      <c r="V250" s="82"/>
      <c r="W250" s="12" t="s">
        <v>772</v>
      </c>
      <c r="X250" s="12"/>
      <c r="Y250" s="62"/>
      <c r="Z250" s="6" t="s">
        <v>28</v>
      </c>
      <c r="AA250" s="16">
        <v>28</v>
      </c>
      <c r="AB250" s="24"/>
      <c r="AC250" s="24"/>
      <c r="AF250" s="74" t="b">
        <f>IF(AND(R250=DATA!$D$40),DATA!$D$41,IF(AND(R250=DATA!$C$40),DATA!$C$41))</f>
        <v>0</v>
      </c>
      <c r="AG250" s="74" t="b">
        <f>IF(AND(S250=DATA!$D$40),DATA!$D$42,IF(AND(S250=DATA!$C$40),DATA!$C$42))</f>
        <v>0</v>
      </c>
      <c r="AH250" s="74" t="b">
        <f>IF(AND(T250=DATA!$D$40),DATA!$D$43,IF(AND(T250=DATA!$C$40),DATA!$C$43))</f>
        <v>0</v>
      </c>
      <c r="AI250" s="75" t="b">
        <f>IF(AND(U250=DATA!$D$40),DATA!$D$44,IF(AND(U250=DATA!$C$40),DATA!$C$44))</f>
        <v>0</v>
      </c>
      <c r="AJ250" s="76">
        <f ca="1">IF(AND(DATEDIF(V250,TODAY(),"D")&lt;365*3),DATA!$D$46,IF(AND(365*3&lt;=DATEDIF(V250,TODAY(),"D"), DATEDIF(V250,TODAY(),"D")&lt;365*5),DATA!$D$47,IF(AND(365*5&lt;=DATEDIF(V250,TODAY(),"D"), DATEDIF(V250,TODAY(),"D")&lt;365*10),DATA!$D$48,IF(AND(365*10&lt;DATEDIF(V250,TODAY(),"D")),DATA!$D$49))))</f>
        <v>0</v>
      </c>
      <c r="AK250" s="76">
        <f>_xlfn.IFNA(VLOOKUP(X250,DATA!$F$40:$G$85,2,0),10)</f>
        <v>10</v>
      </c>
      <c r="AL250" s="77">
        <f t="shared" ca="1" si="3"/>
        <v>10</v>
      </c>
      <c r="AM250" s="78" t="str">
        <f ca="1">IF(AND(AL250&gt;=DATA!$C$55),"A",IF(AND(DATA!$C$55&gt;AL250,AL250&gt;=DATA!$C$56),"B",IF(AND(DATA!$C$56&gt;AL250,AL250&gt;=DATA!$C$57),"C",IF(AND(AL250&lt;DATA!$C$57),"D"))))</f>
        <v>D</v>
      </c>
    </row>
    <row r="251" spans="1:39" x14ac:dyDescent="0.15">
      <c r="A251" s="20" t="s">
        <v>565</v>
      </c>
      <c r="B251" s="18" t="s">
        <v>264</v>
      </c>
      <c r="C251" s="5" t="s">
        <v>354</v>
      </c>
      <c r="D251" s="18" t="s">
        <v>258</v>
      </c>
      <c r="E251" s="5" t="s">
        <v>353</v>
      </c>
      <c r="F251" s="6" t="s">
        <v>305</v>
      </c>
      <c r="G251" s="20" t="s">
        <v>522</v>
      </c>
      <c r="H251" s="6" t="s">
        <v>290</v>
      </c>
      <c r="I251" s="5" t="s">
        <v>290</v>
      </c>
      <c r="J251" s="5" t="s">
        <v>301</v>
      </c>
      <c r="K251" s="6" t="s">
        <v>291</v>
      </c>
      <c r="L251" s="20"/>
      <c r="M251" s="20"/>
      <c r="N251" s="5" t="s">
        <v>288</v>
      </c>
      <c r="O251" s="5" t="s">
        <v>288</v>
      </c>
      <c r="P251" s="5" t="s">
        <v>288</v>
      </c>
      <c r="Q251" s="6" t="s">
        <v>19</v>
      </c>
      <c r="R251" s="6"/>
      <c r="S251" s="6"/>
      <c r="T251" s="6"/>
      <c r="U251" s="11"/>
      <c r="V251" s="82"/>
      <c r="W251" s="12" t="s">
        <v>772</v>
      </c>
      <c r="X251" s="12"/>
      <c r="Y251" s="62"/>
      <c r="Z251" s="6" t="s">
        <v>28</v>
      </c>
      <c r="AA251" s="16">
        <v>2</v>
      </c>
      <c r="AB251" s="24"/>
      <c r="AC251" s="24"/>
      <c r="AF251" s="74" t="b">
        <f>IF(AND(R251=DATA!$D$40),DATA!$D$41,IF(AND(R251=DATA!$C$40),DATA!$C$41))</f>
        <v>0</v>
      </c>
      <c r="AG251" s="74" t="b">
        <f>IF(AND(S251=DATA!$D$40),DATA!$D$42,IF(AND(S251=DATA!$C$40),DATA!$C$42))</f>
        <v>0</v>
      </c>
      <c r="AH251" s="74" t="b">
        <f>IF(AND(T251=DATA!$D$40),DATA!$D$43,IF(AND(T251=DATA!$C$40),DATA!$C$43))</f>
        <v>0</v>
      </c>
      <c r="AI251" s="75" t="b">
        <f>IF(AND(U251=DATA!$D$40),DATA!$D$44,IF(AND(U251=DATA!$C$40),DATA!$C$44))</f>
        <v>0</v>
      </c>
      <c r="AJ251" s="76">
        <f ca="1">IF(AND(DATEDIF(V251,TODAY(),"D")&lt;365*3),DATA!$D$46,IF(AND(365*3&lt;=DATEDIF(V251,TODAY(),"D"), DATEDIF(V251,TODAY(),"D")&lt;365*5),DATA!$D$47,IF(AND(365*5&lt;=DATEDIF(V251,TODAY(),"D"), DATEDIF(V251,TODAY(),"D")&lt;365*10),DATA!$D$48,IF(AND(365*10&lt;DATEDIF(V251,TODAY(),"D")),DATA!$D$49))))</f>
        <v>0</v>
      </c>
      <c r="AK251" s="76">
        <f>_xlfn.IFNA(VLOOKUP(X251,DATA!$F$40:$G$85,2,0),10)</f>
        <v>10</v>
      </c>
      <c r="AL251" s="77">
        <f t="shared" ca="1" si="3"/>
        <v>10</v>
      </c>
      <c r="AM251" s="78" t="str">
        <f ca="1">IF(AND(AL251&gt;=DATA!$C$55),"A",IF(AND(DATA!$C$55&gt;AL251,AL251&gt;=DATA!$C$56),"B",IF(AND(DATA!$C$56&gt;AL251,AL251&gt;=DATA!$C$57),"C",IF(AND(AL251&lt;DATA!$C$57),"D"))))</f>
        <v>D</v>
      </c>
    </row>
    <row r="252" spans="1:39" x14ac:dyDescent="0.15">
      <c r="A252" s="20" t="s">
        <v>565</v>
      </c>
      <c r="B252" s="18" t="s">
        <v>256</v>
      </c>
      <c r="C252" s="5" t="s">
        <v>274</v>
      </c>
      <c r="D252" s="18" t="s">
        <v>258</v>
      </c>
      <c r="E252" s="5" t="s">
        <v>353</v>
      </c>
      <c r="F252" s="6" t="s">
        <v>305</v>
      </c>
      <c r="G252" s="20" t="s">
        <v>522</v>
      </c>
      <c r="H252" s="6" t="s">
        <v>286</v>
      </c>
      <c r="I252" s="5" t="s">
        <v>286</v>
      </c>
      <c r="J252" s="5" t="s">
        <v>303</v>
      </c>
      <c r="K252" s="6" t="s">
        <v>291</v>
      </c>
      <c r="L252" s="20"/>
      <c r="M252" s="20"/>
      <c r="N252" s="5" t="s">
        <v>288</v>
      </c>
      <c r="O252" s="5" t="s">
        <v>288</v>
      </c>
      <c r="P252" s="5" t="s">
        <v>288</v>
      </c>
      <c r="Q252" s="6" t="s">
        <v>19</v>
      </c>
      <c r="R252" s="6"/>
      <c r="S252" s="6"/>
      <c r="T252" s="6"/>
      <c r="U252" s="11"/>
      <c r="V252" s="82"/>
      <c r="W252" s="12" t="s">
        <v>772</v>
      </c>
      <c r="X252" s="12"/>
      <c r="Y252" s="62"/>
      <c r="Z252" s="6" t="s">
        <v>28</v>
      </c>
      <c r="AA252" s="16">
        <v>2</v>
      </c>
      <c r="AB252" s="24"/>
      <c r="AC252" s="24"/>
      <c r="AF252" s="74" t="b">
        <f>IF(AND(R252=DATA!$D$40),DATA!$D$41,IF(AND(R252=DATA!$C$40),DATA!$C$41))</f>
        <v>0</v>
      </c>
      <c r="AG252" s="74" t="b">
        <f>IF(AND(S252=DATA!$D$40),DATA!$D$42,IF(AND(S252=DATA!$C$40),DATA!$C$42))</f>
        <v>0</v>
      </c>
      <c r="AH252" s="74" t="b">
        <f>IF(AND(T252=DATA!$D$40),DATA!$D$43,IF(AND(T252=DATA!$C$40),DATA!$C$43))</f>
        <v>0</v>
      </c>
      <c r="AI252" s="75" t="b">
        <f>IF(AND(U252=DATA!$D$40),DATA!$D$44,IF(AND(U252=DATA!$C$40),DATA!$C$44))</f>
        <v>0</v>
      </c>
      <c r="AJ252" s="76">
        <f ca="1">IF(AND(DATEDIF(V252,TODAY(),"D")&lt;365*3),DATA!$D$46,IF(AND(365*3&lt;=DATEDIF(V252,TODAY(),"D"), DATEDIF(V252,TODAY(),"D")&lt;365*5),DATA!$D$47,IF(AND(365*5&lt;=DATEDIF(V252,TODAY(),"D"), DATEDIF(V252,TODAY(),"D")&lt;365*10),DATA!$D$48,IF(AND(365*10&lt;DATEDIF(V252,TODAY(),"D")),DATA!$D$49))))</f>
        <v>0</v>
      </c>
      <c r="AK252" s="76">
        <f>_xlfn.IFNA(VLOOKUP(X252,DATA!$F$40:$G$85,2,0),10)</f>
        <v>10</v>
      </c>
      <c r="AL252" s="77">
        <f t="shared" ca="1" si="3"/>
        <v>10</v>
      </c>
      <c r="AM252" s="78" t="str">
        <f ca="1">IF(AND(AL252&gt;=DATA!$C$55),"A",IF(AND(DATA!$C$55&gt;AL252,AL252&gt;=DATA!$C$56),"B",IF(AND(DATA!$C$56&gt;AL252,AL252&gt;=DATA!$C$57),"C",IF(AND(AL252&lt;DATA!$C$57),"D"))))</f>
        <v>D</v>
      </c>
    </row>
    <row r="253" spans="1:39" x14ac:dyDescent="0.15">
      <c r="A253" s="20" t="s">
        <v>564</v>
      </c>
      <c r="B253" s="18" t="s">
        <v>256</v>
      </c>
      <c r="C253" s="5" t="s">
        <v>354</v>
      </c>
      <c r="D253" s="18" t="s">
        <v>258</v>
      </c>
      <c r="E253" s="5" t="s">
        <v>275</v>
      </c>
      <c r="F253" s="6" t="s">
        <v>305</v>
      </c>
      <c r="G253" s="20" t="s">
        <v>522</v>
      </c>
      <c r="H253" s="6" t="s">
        <v>292</v>
      </c>
      <c r="I253" s="6" t="s">
        <v>292</v>
      </c>
      <c r="J253" s="5" t="s">
        <v>286</v>
      </c>
      <c r="K253" s="6" t="s">
        <v>291</v>
      </c>
      <c r="L253" s="20"/>
      <c r="M253" s="20"/>
      <c r="N253" s="5" t="s">
        <v>288</v>
      </c>
      <c r="O253" s="5" t="s">
        <v>288</v>
      </c>
      <c r="P253" s="5" t="s">
        <v>288</v>
      </c>
      <c r="Q253" s="6" t="s">
        <v>19</v>
      </c>
      <c r="R253" s="6"/>
      <c r="S253" s="6"/>
      <c r="T253" s="6"/>
      <c r="U253" s="11"/>
      <c r="V253" s="82"/>
      <c r="W253" s="12" t="s">
        <v>772</v>
      </c>
      <c r="X253" s="12"/>
      <c r="Y253" s="62"/>
      <c r="Z253" s="6" t="s">
        <v>28</v>
      </c>
      <c r="AA253" s="16">
        <v>6</v>
      </c>
      <c r="AB253" s="24"/>
      <c r="AC253" s="24"/>
      <c r="AF253" s="74" t="b">
        <f>IF(AND(R253=DATA!$D$40),DATA!$D$41,IF(AND(R253=DATA!$C$40),DATA!$C$41))</f>
        <v>0</v>
      </c>
      <c r="AG253" s="74" t="b">
        <f>IF(AND(S253=DATA!$D$40),DATA!$D$42,IF(AND(S253=DATA!$C$40),DATA!$C$42))</f>
        <v>0</v>
      </c>
      <c r="AH253" s="74" t="b">
        <f>IF(AND(T253=DATA!$D$40),DATA!$D$43,IF(AND(T253=DATA!$C$40),DATA!$C$43))</f>
        <v>0</v>
      </c>
      <c r="AI253" s="75" t="b">
        <f>IF(AND(U253=DATA!$D$40),DATA!$D$44,IF(AND(U253=DATA!$C$40),DATA!$C$44))</f>
        <v>0</v>
      </c>
      <c r="AJ253" s="76">
        <f ca="1">IF(AND(DATEDIF(V253,TODAY(),"D")&lt;365*3),DATA!$D$46,IF(AND(365*3&lt;=DATEDIF(V253,TODAY(),"D"), DATEDIF(V253,TODAY(),"D")&lt;365*5),DATA!$D$47,IF(AND(365*5&lt;=DATEDIF(V253,TODAY(),"D"), DATEDIF(V253,TODAY(),"D")&lt;365*10),DATA!$D$48,IF(AND(365*10&lt;DATEDIF(V253,TODAY(),"D")),DATA!$D$49))))</f>
        <v>0</v>
      </c>
      <c r="AK253" s="76">
        <f>_xlfn.IFNA(VLOOKUP(X253,DATA!$F$40:$G$85,2,0),10)</f>
        <v>10</v>
      </c>
      <c r="AL253" s="77">
        <f t="shared" ca="1" si="3"/>
        <v>10</v>
      </c>
      <c r="AM253" s="78" t="str">
        <f ca="1">IF(AND(AL253&gt;=DATA!$C$55),"A",IF(AND(DATA!$C$55&gt;AL253,AL253&gt;=DATA!$C$56),"B",IF(AND(DATA!$C$56&gt;AL253,AL253&gt;=DATA!$C$57),"C",IF(AND(AL253&lt;DATA!$C$57),"D"))))</f>
        <v>D</v>
      </c>
    </row>
    <row r="254" spans="1:39" x14ac:dyDescent="0.15">
      <c r="A254" s="20" t="s">
        <v>564</v>
      </c>
      <c r="B254" s="18" t="s">
        <v>256</v>
      </c>
      <c r="C254" s="5" t="s">
        <v>354</v>
      </c>
      <c r="D254" s="18" t="s">
        <v>267</v>
      </c>
      <c r="E254" s="5" t="s">
        <v>353</v>
      </c>
      <c r="F254" s="6" t="s">
        <v>305</v>
      </c>
      <c r="G254" s="20" t="s">
        <v>522</v>
      </c>
      <c r="H254" s="6" t="s">
        <v>301</v>
      </c>
      <c r="I254" s="5" t="s">
        <v>301</v>
      </c>
      <c r="J254" s="5" t="s">
        <v>303</v>
      </c>
      <c r="K254" s="6" t="s">
        <v>291</v>
      </c>
      <c r="L254" s="20"/>
      <c r="M254" s="20"/>
      <c r="N254" s="5" t="s">
        <v>288</v>
      </c>
      <c r="O254" s="5" t="s">
        <v>288</v>
      </c>
      <c r="P254" s="5" t="s">
        <v>288</v>
      </c>
      <c r="Q254" s="6" t="s">
        <v>27</v>
      </c>
      <c r="R254" s="6"/>
      <c r="S254" s="6"/>
      <c r="T254" s="6"/>
      <c r="U254" s="11"/>
      <c r="V254" s="82"/>
      <c r="W254" s="12" t="s">
        <v>772</v>
      </c>
      <c r="X254" s="12"/>
      <c r="Y254" s="62"/>
      <c r="Z254" s="6" t="s">
        <v>20</v>
      </c>
      <c r="AA254" s="16">
        <v>94</v>
      </c>
      <c r="AB254" s="24"/>
      <c r="AC254" s="24"/>
      <c r="AF254" s="74" t="b">
        <f>IF(AND(R254=DATA!$D$40),DATA!$D$41,IF(AND(R254=DATA!$C$40),DATA!$C$41))</f>
        <v>0</v>
      </c>
      <c r="AG254" s="74" t="b">
        <f>IF(AND(S254=DATA!$D$40),DATA!$D$42,IF(AND(S254=DATA!$C$40),DATA!$C$42))</f>
        <v>0</v>
      </c>
      <c r="AH254" s="74" t="b">
        <f>IF(AND(T254=DATA!$D$40),DATA!$D$43,IF(AND(T254=DATA!$C$40),DATA!$C$43))</f>
        <v>0</v>
      </c>
      <c r="AI254" s="75" t="b">
        <f>IF(AND(U254=DATA!$D$40),DATA!$D$44,IF(AND(U254=DATA!$C$40),DATA!$C$44))</f>
        <v>0</v>
      </c>
      <c r="AJ254" s="76">
        <f ca="1">IF(AND(DATEDIF(V254,TODAY(),"D")&lt;365*3),DATA!$D$46,IF(AND(365*3&lt;=DATEDIF(V254,TODAY(),"D"), DATEDIF(V254,TODAY(),"D")&lt;365*5),DATA!$D$47,IF(AND(365*5&lt;=DATEDIF(V254,TODAY(),"D"), DATEDIF(V254,TODAY(),"D")&lt;365*10),DATA!$D$48,IF(AND(365*10&lt;DATEDIF(V254,TODAY(),"D")),DATA!$D$49))))</f>
        <v>0</v>
      </c>
      <c r="AK254" s="76">
        <f>_xlfn.IFNA(VLOOKUP(X254,DATA!$F$40:$G$85,2,0),10)</f>
        <v>10</v>
      </c>
      <c r="AL254" s="77">
        <f t="shared" ca="1" si="3"/>
        <v>10</v>
      </c>
      <c r="AM254" s="78" t="str">
        <f ca="1">IF(AND(AL254&gt;=DATA!$C$55),"A",IF(AND(DATA!$C$55&gt;AL254,AL254&gt;=DATA!$C$56),"B",IF(AND(DATA!$C$56&gt;AL254,AL254&gt;=DATA!$C$57),"C",IF(AND(AL254&lt;DATA!$C$57),"D"))))</f>
        <v>D</v>
      </c>
    </row>
    <row r="255" spans="1:39" x14ac:dyDescent="0.15">
      <c r="A255" s="20" t="s">
        <v>564</v>
      </c>
      <c r="B255" s="18" t="s">
        <v>326</v>
      </c>
      <c r="C255" s="5" t="s">
        <v>354</v>
      </c>
      <c r="D255" s="18" t="s">
        <v>320</v>
      </c>
      <c r="E255" s="5" t="s">
        <v>353</v>
      </c>
      <c r="F255" s="20" t="s">
        <v>328</v>
      </c>
      <c r="G255" s="20" t="s">
        <v>522</v>
      </c>
      <c r="H255" s="20" t="s">
        <v>294</v>
      </c>
      <c r="I255" s="18" t="s">
        <v>294</v>
      </c>
      <c r="J255" s="18" t="s">
        <v>303</v>
      </c>
      <c r="K255" s="20"/>
      <c r="L255" s="20"/>
      <c r="M255" s="20" t="s">
        <v>298</v>
      </c>
      <c r="N255" s="18" t="s">
        <v>295</v>
      </c>
      <c r="O255" s="18" t="s">
        <v>295</v>
      </c>
      <c r="P255" s="18" t="s">
        <v>299</v>
      </c>
      <c r="Q255" s="6" t="s">
        <v>19</v>
      </c>
      <c r="R255" s="6"/>
      <c r="S255" s="6"/>
      <c r="T255" s="6"/>
      <c r="U255" s="11"/>
      <c r="V255" s="82"/>
      <c r="W255" s="12" t="s">
        <v>772</v>
      </c>
      <c r="X255" s="12"/>
      <c r="Y255" s="62"/>
      <c r="Z255" s="6" t="s">
        <v>28</v>
      </c>
      <c r="AA255" s="28">
        <v>4</v>
      </c>
      <c r="AB255" s="24"/>
      <c r="AC255" s="24"/>
      <c r="AF255" s="74" t="b">
        <f>IF(AND(R255=DATA!$D$40),DATA!$D$41,IF(AND(R255=DATA!$C$40),DATA!$C$41))</f>
        <v>0</v>
      </c>
      <c r="AG255" s="74" t="b">
        <f>IF(AND(S255=DATA!$D$40),DATA!$D$42,IF(AND(S255=DATA!$C$40),DATA!$C$42))</f>
        <v>0</v>
      </c>
      <c r="AH255" s="74" t="b">
        <f>IF(AND(T255=DATA!$D$40),DATA!$D$43,IF(AND(T255=DATA!$C$40),DATA!$C$43))</f>
        <v>0</v>
      </c>
      <c r="AI255" s="75" t="b">
        <f>IF(AND(U255=DATA!$D$40),DATA!$D$44,IF(AND(U255=DATA!$C$40),DATA!$C$44))</f>
        <v>0</v>
      </c>
      <c r="AJ255" s="76">
        <f ca="1">IF(AND(DATEDIF(V255,TODAY(),"D")&lt;365*3),DATA!$D$46,IF(AND(365*3&lt;=DATEDIF(V255,TODAY(),"D"), DATEDIF(V255,TODAY(),"D")&lt;365*5),DATA!$D$47,IF(AND(365*5&lt;=DATEDIF(V255,TODAY(),"D"), DATEDIF(V255,TODAY(),"D")&lt;365*10),DATA!$D$48,IF(AND(365*10&lt;DATEDIF(V255,TODAY(),"D")),DATA!$D$49))))</f>
        <v>0</v>
      </c>
      <c r="AK255" s="76">
        <f>_xlfn.IFNA(VLOOKUP(X255,DATA!$F$40:$G$85,2,0),10)</f>
        <v>10</v>
      </c>
      <c r="AL255" s="77">
        <f t="shared" ca="1" si="3"/>
        <v>10</v>
      </c>
      <c r="AM255" s="78" t="str">
        <f ca="1">IF(AND(AL255&gt;=DATA!$C$55),"A",IF(AND(DATA!$C$55&gt;AL255,AL255&gt;=DATA!$C$56),"B",IF(AND(DATA!$C$56&gt;AL255,AL255&gt;=DATA!$C$57),"C",IF(AND(AL255&lt;DATA!$C$57),"D"))))</f>
        <v>D</v>
      </c>
    </row>
    <row r="256" spans="1:39" x14ac:dyDescent="0.15">
      <c r="A256" s="20" t="s">
        <v>564</v>
      </c>
      <c r="B256" s="18" t="s">
        <v>264</v>
      </c>
      <c r="C256" s="5" t="s">
        <v>354</v>
      </c>
      <c r="D256" s="18" t="s">
        <v>258</v>
      </c>
      <c r="E256" s="5" t="s">
        <v>353</v>
      </c>
      <c r="F256" s="6" t="s">
        <v>329</v>
      </c>
      <c r="G256" s="20" t="s">
        <v>522</v>
      </c>
      <c r="H256" s="6" t="s">
        <v>301</v>
      </c>
      <c r="I256" s="5" t="s">
        <v>301</v>
      </c>
      <c r="J256" s="5" t="s">
        <v>303</v>
      </c>
      <c r="K256" s="6" t="s">
        <v>306</v>
      </c>
      <c r="L256" s="20"/>
      <c r="M256" s="20"/>
      <c r="N256" s="5" t="s">
        <v>288</v>
      </c>
      <c r="O256" s="5" t="s">
        <v>288</v>
      </c>
      <c r="P256" s="5" t="s">
        <v>288</v>
      </c>
      <c r="Q256" s="6" t="s">
        <v>27</v>
      </c>
      <c r="R256" s="6"/>
      <c r="S256" s="6"/>
      <c r="T256" s="6"/>
      <c r="U256" s="11"/>
      <c r="V256" s="82"/>
      <c r="W256" s="12" t="s">
        <v>772</v>
      </c>
      <c r="X256" s="12"/>
      <c r="Y256" s="62"/>
      <c r="Z256" s="6" t="s">
        <v>28</v>
      </c>
      <c r="AA256" s="16">
        <v>8</v>
      </c>
      <c r="AB256" s="24"/>
      <c r="AC256" s="24"/>
      <c r="AF256" s="74" t="b">
        <f>IF(AND(R256=DATA!$D$40),DATA!$D$41,IF(AND(R256=DATA!$C$40),DATA!$C$41))</f>
        <v>0</v>
      </c>
      <c r="AG256" s="74" t="b">
        <f>IF(AND(S256=DATA!$D$40),DATA!$D$42,IF(AND(S256=DATA!$C$40),DATA!$C$42))</f>
        <v>0</v>
      </c>
      <c r="AH256" s="74" t="b">
        <f>IF(AND(T256=DATA!$D$40),DATA!$D$43,IF(AND(T256=DATA!$C$40),DATA!$C$43))</f>
        <v>0</v>
      </c>
      <c r="AI256" s="75" t="b">
        <f>IF(AND(U256=DATA!$D$40),DATA!$D$44,IF(AND(U256=DATA!$C$40),DATA!$C$44))</f>
        <v>0</v>
      </c>
      <c r="AJ256" s="76">
        <f ca="1">IF(AND(DATEDIF(V256,TODAY(),"D")&lt;365*3),DATA!$D$46,IF(AND(365*3&lt;=DATEDIF(V256,TODAY(),"D"), DATEDIF(V256,TODAY(),"D")&lt;365*5),DATA!$D$47,IF(AND(365*5&lt;=DATEDIF(V256,TODAY(),"D"), DATEDIF(V256,TODAY(),"D")&lt;365*10),DATA!$D$48,IF(AND(365*10&lt;DATEDIF(V256,TODAY(),"D")),DATA!$D$49))))</f>
        <v>0</v>
      </c>
      <c r="AK256" s="76">
        <f>_xlfn.IFNA(VLOOKUP(X256,DATA!$F$40:$G$85,2,0),10)</f>
        <v>10</v>
      </c>
      <c r="AL256" s="77">
        <f t="shared" ca="1" si="3"/>
        <v>10</v>
      </c>
      <c r="AM256" s="78" t="str">
        <f ca="1">IF(AND(AL256&gt;=DATA!$C$55),"A",IF(AND(DATA!$C$55&gt;AL256,AL256&gt;=DATA!$C$56),"B",IF(AND(DATA!$C$56&gt;AL256,AL256&gt;=DATA!$C$57),"C",IF(AND(AL256&lt;DATA!$C$57),"D"))))</f>
        <v>D</v>
      </c>
    </row>
    <row r="257" spans="1:39" x14ac:dyDescent="0.15">
      <c r="A257" s="20" t="s">
        <v>564</v>
      </c>
      <c r="B257" s="18" t="s">
        <v>256</v>
      </c>
      <c r="C257" s="5" t="s">
        <v>354</v>
      </c>
      <c r="D257" s="18" t="s">
        <v>267</v>
      </c>
      <c r="E257" s="5" t="s">
        <v>353</v>
      </c>
      <c r="F257" s="6" t="s">
        <v>311</v>
      </c>
      <c r="G257" s="20" t="s">
        <v>522</v>
      </c>
      <c r="H257" s="6" t="s">
        <v>331</v>
      </c>
      <c r="I257" s="6" t="s">
        <v>331</v>
      </c>
      <c r="J257" s="5" t="s">
        <v>308</v>
      </c>
      <c r="K257" s="6" t="s">
        <v>287</v>
      </c>
      <c r="L257" s="20"/>
      <c r="M257" s="20"/>
      <c r="N257" s="5" t="s">
        <v>288</v>
      </c>
      <c r="O257" s="5" t="s">
        <v>288</v>
      </c>
      <c r="P257" s="5" t="s">
        <v>288</v>
      </c>
      <c r="Q257" s="6" t="s">
        <v>19</v>
      </c>
      <c r="R257" s="6"/>
      <c r="S257" s="6"/>
      <c r="T257" s="6"/>
      <c r="U257" s="11"/>
      <c r="V257" s="82"/>
      <c r="W257" s="12" t="s">
        <v>772</v>
      </c>
      <c r="X257" s="12"/>
      <c r="Y257" s="62"/>
      <c r="Z257" s="6" t="s">
        <v>20</v>
      </c>
      <c r="AA257" s="16">
        <v>4</v>
      </c>
      <c r="AB257" s="24"/>
      <c r="AC257" s="24"/>
      <c r="AF257" s="74" t="b">
        <f>IF(AND(R257=DATA!$D$40),DATA!$D$41,IF(AND(R257=DATA!$C$40),DATA!$C$41))</f>
        <v>0</v>
      </c>
      <c r="AG257" s="74" t="b">
        <f>IF(AND(S257=DATA!$D$40),DATA!$D$42,IF(AND(S257=DATA!$C$40),DATA!$C$42))</f>
        <v>0</v>
      </c>
      <c r="AH257" s="74" t="b">
        <f>IF(AND(T257=DATA!$D$40),DATA!$D$43,IF(AND(T257=DATA!$C$40),DATA!$C$43))</f>
        <v>0</v>
      </c>
      <c r="AI257" s="75" t="b">
        <f>IF(AND(U257=DATA!$D$40),DATA!$D$44,IF(AND(U257=DATA!$C$40),DATA!$C$44))</f>
        <v>0</v>
      </c>
      <c r="AJ257" s="76">
        <f ca="1">IF(AND(DATEDIF(V257,TODAY(),"D")&lt;365*3),DATA!$D$46,IF(AND(365*3&lt;=DATEDIF(V257,TODAY(),"D"), DATEDIF(V257,TODAY(),"D")&lt;365*5),DATA!$D$47,IF(AND(365*5&lt;=DATEDIF(V257,TODAY(),"D"), DATEDIF(V257,TODAY(),"D")&lt;365*10),DATA!$D$48,IF(AND(365*10&lt;DATEDIF(V257,TODAY(),"D")),DATA!$D$49))))</f>
        <v>0</v>
      </c>
      <c r="AK257" s="76">
        <f>_xlfn.IFNA(VLOOKUP(X257,DATA!$F$40:$G$85,2,0),10)</f>
        <v>10</v>
      </c>
      <c r="AL257" s="77">
        <f t="shared" ca="1" si="3"/>
        <v>10</v>
      </c>
      <c r="AM257" s="78" t="str">
        <f ca="1">IF(AND(AL257&gt;=DATA!$C$55),"A",IF(AND(DATA!$C$55&gt;AL257,AL257&gt;=DATA!$C$56),"B",IF(AND(DATA!$C$56&gt;AL257,AL257&gt;=DATA!$C$57),"C",IF(AND(AL257&lt;DATA!$C$57),"D"))))</f>
        <v>D</v>
      </c>
    </row>
    <row r="258" spans="1:39" x14ac:dyDescent="0.15">
      <c r="A258" s="20" t="s">
        <v>564</v>
      </c>
      <c r="B258" s="18" t="s">
        <v>256</v>
      </c>
      <c r="C258" s="5" t="s">
        <v>354</v>
      </c>
      <c r="D258" s="18" t="s">
        <v>258</v>
      </c>
      <c r="E258" s="5" t="s">
        <v>353</v>
      </c>
      <c r="F258" s="6" t="s">
        <v>285</v>
      </c>
      <c r="G258" s="20" t="s">
        <v>522</v>
      </c>
      <c r="H258" s="6" t="s">
        <v>301</v>
      </c>
      <c r="I258" s="5" t="s">
        <v>301</v>
      </c>
      <c r="J258" s="5" t="s">
        <v>303</v>
      </c>
      <c r="K258" s="6" t="s">
        <v>306</v>
      </c>
      <c r="L258" s="20"/>
      <c r="M258" s="20"/>
      <c r="N258" s="5" t="s">
        <v>288</v>
      </c>
      <c r="O258" s="5" t="s">
        <v>288</v>
      </c>
      <c r="P258" s="5" t="s">
        <v>288</v>
      </c>
      <c r="Q258" s="6" t="s">
        <v>19</v>
      </c>
      <c r="R258" s="6"/>
      <c r="S258" s="6"/>
      <c r="T258" s="6"/>
      <c r="U258" s="11"/>
      <c r="V258" s="82"/>
      <c r="W258" s="12" t="s">
        <v>772</v>
      </c>
      <c r="X258" s="12"/>
      <c r="Y258" s="62"/>
      <c r="Z258" s="6" t="s">
        <v>28</v>
      </c>
      <c r="AA258" s="16">
        <v>8</v>
      </c>
      <c r="AB258" s="24"/>
      <c r="AC258" s="24"/>
      <c r="AF258" s="74" t="b">
        <f>IF(AND(R258=DATA!$D$40),DATA!$D$41,IF(AND(R258=DATA!$C$40),DATA!$C$41))</f>
        <v>0</v>
      </c>
      <c r="AG258" s="74" t="b">
        <f>IF(AND(S258=DATA!$D$40),DATA!$D$42,IF(AND(S258=DATA!$C$40),DATA!$C$42))</f>
        <v>0</v>
      </c>
      <c r="AH258" s="74" t="b">
        <f>IF(AND(T258=DATA!$D$40),DATA!$D$43,IF(AND(T258=DATA!$C$40),DATA!$C$43))</f>
        <v>0</v>
      </c>
      <c r="AI258" s="75" t="b">
        <f>IF(AND(U258=DATA!$D$40),DATA!$D$44,IF(AND(U258=DATA!$C$40),DATA!$C$44))</f>
        <v>0</v>
      </c>
      <c r="AJ258" s="76">
        <f ca="1">IF(AND(DATEDIF(V258,TODAY(),"D")&lt;365*3),DATA!$D$46,IF(AND(365*3&lt;=DATEDIF(V258,TODAY(),"D"), DATEDIF(V258,TODAY(),"D")&lt;365*5),DATA!$D$47,IF(AND(365*5&lt;=DATEDIF(V258,TODAY(),"D"), DATEDIF(V258,TODAY(),"D")&lt;365*10),DATA!$D$48,IF(AND(365*10&lt;DATEDIF(V258,TODAY(),"D")),DATA!$D$49))))</f>
        <v>0</v>
      </c>
      <c r="AK258" s="76">
        <f>_xlfn.IFNA(VLOOKUP(X258,DATA!$F$40:$G$85,2,0),10)</f>
        <v>10</v>
      </c>
      <c r="AL258" s="77">
        <f t="shared" ca="1" si="3"/>
        <v>10</v>
      </c>
      <c r="AM258" s="78" t="str">
        <f ca="1">IF(AND(AL258&gt;=DATA!$C$55),"A",IF(AND(DATA!$C$55&gt;AL258,AL258&gt;=DATA!$C$56),"B",IF(AND(DATA!$C$56&gt;AL258,AL258&gt;=DATA!$C$57),"C",IF(AND(AL258&lt;DATA!$C$57),"D"))))</f>
        <v>D</v>
      </c>
    </row>
    <row r="259" spans="1:39" x14ac:dyDescent="0.15">
      <c r="A259" s="20" t="s">
        <v>564</v>
      </c>
      <c r="B259" s="18" t="s">
        <v>256</v>
      </c>
      <c r="C259" s="5" t="s">
        <v>354</v>
      </c>
      <c r="D259" s="18" t="s">
        <v>258</v>
      </c>
      <c r="E259" s="5" t="s">
        <v>275</v>
      </c>
      <c r="F259" s="6" t="s">
        <v>285</v>
      </c>
      <c r="G259" s="20" t="s">
        <v>522</v>
      </c>
      <c r="H259" s="6" t="s">
        <v>307</v>
      </c>
      <c r="I259" s="5" t="s">
        <v>307</v>
      </c>
      <c r="J259" s="5" t="s">
        <v>294</v>
      </c>
      <c r="K259" s="6" t="s">
        <v>287</v>
      </c>
      <c r="L259" s="20"/>
      <c r="M259" s="20"/>
      <c r="N259" s="5" t="s">
        <v>288</v>
      </c>
      <c r="O259" s="5" t="s">
        <v>288</v>
      </c>
      <c r="P259" s="5" t="s">
        <v>288</v>
      </c>
      <c r="Q259" s="6" t="s">
        <v>19</v>
      </c>
      <c r="R259" s="6"/>
      <c r="S259" s="6"/>
      <c r="T259" s="6"/>
      <c r="U259" s="11"/>
      <c r="V259" s="82"/>
      <c r="W259" s="12" t="s">
        <v>772</v>
      </c>
      <c r="X259" s="12"/>
      <c r="Y259" s="62"/>
      <c r="Z259" s="6" t="s">
        <v>20</v>
      </c>
      <c r="AA259" s="16">
        <v>1</v>
      </c>
      <c r="AB259" s="24"/>
      <c r="AC259" s="24"/>
      <c r="AF259" s="74" t="b">
        <f>IF(AND(R259=DATA!$D$40),DATA!$D$41,IF(AND(R259=DATA!$C$40),DATA!$C$41))</f>
        <v>0</v>
      </c>
      <c r="AG259" s="74" t="b">
        <f>IF(AND(S259=DATA!$D$40),DATA!$D$42,IF(AND(S259=DATA!$C$40),DATA!$C$42))</f>
        <v>0</v>
      </c>
      <c r="AH259" s="74" t="b">
        <f>IF(AND(T259=DATA!$D$40),DATA!$D$43,IF(AND(T259=DATA!$C$40),DATA!$C$43))</f>
        <v>0</v>
      </c>
      <c r="AI259" s="75" t="b">
        <f>IF(AND(U259=DATA!$D$40),DATA!$D$44,IF(AND(U259=DATA!$C$40),DATA!$C$44))</f>
        <v>0</v>
      </c>
      <c r="AJ259" s="76">
        <f ca="1">IF(AND(DATEDIF(V259,TODAY(),"D")&lt;365*3),DATA!$D$46,IF(AND(365*3&lt;=DATEDIF(V259,TODAY(),"D"), DATEDIF(V259,TODAY(),"D")&lt;365*5),DATA!$D$47,IF(AND(365*5&lt;=DATEDIF(V259,TODAY(),"D"), DATEDIF(V259,TODAY(),"D")&lt;365*10),DATA!$D$48,IF(AND(365*10&lt;DATEDIF(V259,TODAY(),"D")),DATA!$D$49))))</f>
        <v>0</v>
      </c>
      <c r="AK259" s="76">
        <f>_xlfn.IFNA(VLOOKUP(X259,DATA!$F$40:$G$85,2,0),10)</f>
        <v>10</v>
      </c>
      <c r="AL259" s="77">
        <f t="shared" ca="1" si="3"/>
        <v>10</v>
      </c>
      <c r="AM259" s="78" t="str">
        <f ca="1">IF(AND(AL259&gt;=DATA!$C$55),"A",IF(AND(DATA!$C$55&gt;AL259,AL259&gt;=DATA!$C$56),"B",IF(AND(DATA!$C$56&gt;AL259,AL259&gt;=DATA!$C$57),"C",IF(AND(AL259&lt;DATA!$C$57),"D"))))</f>
        <v>D</v>
      </c>
    </row>
    <row r="260" spans="1:39" x14ac:dyDescent="0.15">
      <c r="A260" s="20" t="s">
        <v>564</v>
      </c>
      <c r="B260" s="18" t="s">
        <v>256</v>
      </c>
      <c r="C260" s="5" t="s">
        <v>274</v>
      </c>
      <c r="D260" s="18" t="s">
        <v>267</v>
      </c>
      <c r="E260" s="5" t="s">
        <v>353</v>
      </c>
      <c r="F260" s="6" t="s">
        <v>285</v>
      </c>
      <c r="G260" s="20" t="s">
        <v>522</v>
      </c>
      <c r="H260" s="6" t="s">
        <v>301</v>
      </c>
      <c r="I260" s="5" t="s">
        <v>301</v>
      </c>
      <c r="J260" s="5" t="s">
        <v>303</v>
      </c>
      <c r="K260" s="6" t="s">
        <v>287</v>
      </c>
      <c r="L260" s="20"/>
      <c r="M260" s="20"/>
      <c r="N260" s="5" t="s">
        <v>288</v>
      </c>
      <c r="O260" s="5" t="s">
        <v>288</v>
      </c>
      <c r="P260" s="5" t="s">
        <v>288</v>
      </c>
      <c r="Q260" s="6" t="s">
        <v>19</v>
      </c>
      <c r="R260" s="6"/>
      <c r="S260" s="6"/>
      <c r="T260" s="6"/>
      <c r="U260" s="11"/>
      <c r="V260" s="82"/>
      <c r="W260" s="12" t="s">
        <v>772</v>
      </c>
      <c r="X260" s="12"/>
      <c r="Y260" s="62"/>
      <c r="Z260" s="6" t="s">
        <v>28</v>
      </c>
      <c r="AA260" s="16">
        <v>11</v>
      </c>
      <c r="AB260" s="24"/>
      <c r="AC260" s="24"/>
      <c r="AF260" s="74" t="b">
        <f>IF(AND(R260=DATA!$D$40),DATA!$D$41,IF(AND(R260=DATA!$C$40),DATA!$C$41))</f>
        <v>0</v>
      </c>
      <c r="AG260" s="74" t="b">
        <f>IF(AND(S260=DATA!$D$40),DATA!$D$42,IF(AND(S260=DATA!$C$40),DATA!$C$42))</f>
        <v>0</v>
      </c>
      <c r="AH260" s="74" t="b">
        <f>IF(AND(T260=DATA!$D$40),DATA!$D$43,IF(AND(T260=DATA!$C$40),DATA!$C$43))</f>
        <v>0</v>
      </c>
      <c r="AI260" s="75" t="b">
        <f>IF(AND(U260=DATA!$D$40),DATA!$D$44,IF(AND(U260=DATA!$C$40),DATA!$C$44))</f>
        <v>0</v>
      </c>
      <c r="AJ260" s="76">
        <f ca="1">IF(AND(DATEDIF(V260,TODAY(),"D")&lt;365*3),DATA!$D$46,IF(AND(365*3&lt;=DATEDIF(V260,TODAY(),"D"), DATEDIF(V260,TODAY(),"D")&lt;365*5),DATA!$D$47,IF(AND(365*5&lt;=DATEDIF(V260,TODAY(),"D"), DATEDIF(V260,TODAY(),"D")&lt;365*10),DATA!$D$48,IF(AND(365*10&lt;DATEDIF(V260,TODAY(),"D")),DATA!$D$49))))</f>
        <v>0</v>
      </c>
      <c r="AK260" s="76">
        <f>_xlfn.IFNA(VLOOKUP(X260,DATA!$F$40:$G$85,2,0),10)</f>
        <v>10</v>
      </c>
      <c r="AL260" s="77">
        <f t="shared" ca="1" si="3"/>
        <v>10</v>
      </c>
      <c r="AM260" s="78" t="str">
        <f ca="1">IF(AND(AL260&gt;=DATA!$C$55),"A",IF(AND(DATA!$C$55&gt;AL260,AL260&gt;=DATA!$C$56),"B",IF(AND(DATA!$C$56&gt;AL260,AL260&gt;=DATA!$C$57),"C",IF(AND(AL260&lt;DATA!$C$57),"D"))))</f>
        <v>D</v>
      </c>
    </row>
    <row r="261" spans="1:39" x14ac:dyDescent="0.15">
      <c r="A261" s="20" t="s">
        <v>564</v>
      </c>
      <c r="B261" s="18" t="s">
        <v>256</v>
      </c>
      <c r="C261" s="5" t="s">
        <v>354</v>
      </c>
      <c r="D261" s="18" t="s">
        <v>258</v>
      </c>
      <c r="E261" s="5" t="s">
        <v>353</v>
      </c>
      <c r="F261" s="6" t="s">
        <v>285</v>
      </c>
      <c r="G261" s="20" t="s">
        <v>522</v>
      </c>
      <c r="H261" s="6" t="s">
        <v>294</v>
      </c>
      <c r="I261" s="5" t="s">
        <v>294</v>
      </c>
      <c r="J261" s="5" t="s">
        <v>301</v>
      </c>
      <c r="K261" s="6" t="s">
        <v>291</v>
      </c>
      <c r="L261" s="20"/>
      <c r="M261" s="20"/>
      <c r="N261" s="5" t="s">
        <v>288</v>
      </c>
      <c r="O261" s="5" t="s">
        <v>288</v>
      </c>
      <c r="P261" s="5" t="s">
        <v>288</v>
      </c>
      <c r="Q261" s="6" t="s">
        <v>19</v>
      </c>
      <c r="R261" s="6"/>
      <c r="S261" s="6"/>
      <c r="T261" s="6"/>
      <c r="U261" s="11"/>
      <c r="V261" s="82"/>
      <c r="W261" s="12" t="s">
        <v>772</v>
      </c>
      <c r="X261" s="12"/>
      <c r="Y261" s="62"/>
      <c r="Z261" s="6" t="s">
        <v>20</v>
      </c>
      <c r="AA261" s="16">
        <v>22</v>
      </c>
      <c r="AB261" s="24"/>
      <c r="AC261" s="24"/>
      <c r="AF261" s="74" t="b">
        <f>IF(AND(R261=DATA!$D$40),DATA!$D$41,IF(AND(R261=DATA!$C$40),DATA!$C$41))</f>
        <v>0</v>
      </c>
      <c r="AG261" s="74" t="b">
        <f>IF(AND(S261=DATA!$D$40),DATA!$D$42,IF(AND(S261=DATA!$C$40),DATA!$C$42))</f>
        <v>0</v>
      </c>
      <c r="AH261" s="74" t="b">
        <f>IF(AND(T261=DATA!$D$40),DATA!$D$43,IF(AND(T261=DATA!$C$40),DATA!$C$43))</f>
        <v>0</v>
      </c>
      <c r="AI261" s="75" t="b">
        <f>IF(AND(U261=DATA!$D$40),DATA!$D$44,IF(AND(U261=DATA!$C$40),DATA!$C$44))</f>
        <v>0</v>
      </c>
      <c r="AJ261" s="76">
        <f ca="1">IF(AND(DATEDIF(V261,TODAY(),"D")&lt;365*3),DATA!$D$46,IF(AND(365*3&lt;=DATEDIF(V261,TODAY(),"D"), DATEDIF(V261,TODAY(),"D")&lt;365*5),DATA!$D$47,IF(AND(365*5&lt;=DATEDIF(V261,TODAY(),"D"), DATEDIF(V261,TODAY(),"D")&lt;365*10),DATA!$D$48,IF(AND(365*10&lt;DATEDIF(V261,TODAY(),"D")),DATA!$D$49))))</f>
        <v>0</v>
      </c>
      <c r="AK261" s="76">
        <f>_xlfn.IFNA(VLOOKUP(X261,DATA!$F$40:$G$85,2,0),10)</f>
        <v>10</v>
      </c>
      <c r="AL261" s="77">
        <f t="shared" ca="1" si="3"/>
        <v>10</v>
      </c>
      <c r="AM261" s="78" t="str">
        <f ca="1">IF(AND(AL261&gt;=DATA!$C$55),"A",IF(AND(DATA!$C$55&gt;AL261,AL261&gt;=DATA!$C$56),"B",IF(AND(DATA!$C$56&gt;AL261,AL261&gt;=DATA!$C$57),"C",IF(AND(AL261&lt;DATA!$C$57),"D"))))</f>
        <v>D</v>
      </c>
    </row>
    <row r="262" spans="1:39" x14ac:dyDescent="0.15">
      <c r="A262" s="20" t="s">
        <v>564</v>
      </c>
      <c r="B262" s="18" t="s">
        <v>256</v>
      </c>
      <c r="C262" s="5" t="s">
        <v>274</v>
      </c>
      <c r="D262" s="18" t="s">
        <v>258</v>
      </c>
      <c r="E262" s="5" t="s">
        <v>355</v>
      </c>
      <c r="F262" s="6" t="s">
        <v>285</v>
      </c>
      <c r="G262" s="20" t="s">
        <v>522</v>
      </c>
      <c r="H262" s="6" t="s">
        <v>290</v>
      </c>
      <c r="I262" s="5" t="s">
        <v>290</v>
      </c>
      <c r="J262" s="5" t="s">
        <v>294</v>
      </c>
      <c r="K262" s="6" t="s">
        <v>291</v>
      </c>
      <c r="L262" s="20"/>
      <c r="M262" s="20"/>
      <c r="N262" s="5" t="s">
        <v>288</v>
      </c>
      <c r="O262" s="5" t="s">
        <v>288</v>
      </c>
      <c r="P262" s="5" t="s">
        <v>288</v>
      </c>
      <c r="Q262" s="6" t="s">
        <v>19</v>
      </c>
      <c r="R262" s="6"/>
      <c r="S262" s="6"/>
      <c r="T262" s="6"/>
      <c r="U262" s="11"/>
      <c r="V262" s="82"/>
      <c r="W262" s="12" t="s">
        <v>772</v>
      </c>
      <c r="X262" s="12"/>
      <c r="Y262" s="62"/>
      <c r="Z262" s="6" t="s">
        <v>28</v>
      </c>
      <c r="AA262" s="16">
        <v>9</v>
      </c>
      <c r="AB262" s="24"/>
      <c r="AC262" s="24"/>
      <c r="AF262" s="74" t="b">
        <f>IF(AND(R262=DATA!$D$40),DATA!$D$41,IF(AND(R262=DATA!$C$40),DATA!$C$41))</f>
        <v>0</v>
      </c>
      <c r="AG262" s="74" t="b">
        <f>IF(AND(S262=DATA!$D$40),DATA!$D$42,IF(AND(S262=DATA!$C$40),DATA!$C$42))</f>
        <v>0</v>
      </c>
      <c r="AH262" s="74" t="b">
        <f>IF(AND(T262=DATA!$D$40),DATA!$D$43,IF(AND(T262=DATA!$C$40),DATA!$C$43))</f>
        <v>0</v>
      </c>
      <c r="AI262" s="75" t="b">
        <f>IF(AND(U262=DATA!$D$40),DATA!$D$44,IF(AND(U262=DATA!$C$40),DATA!$C$44))</f>
        <v>0</v>
      </c>
      <c r="AJ262" s="76">
        <f ca="1">IF(AND(DATEDIF(V262,TODAY(),"D")&lt;365*3),DATA!$D$46,IF(AND(365*3&lt;=DATEDIF(V262,TODAY(),"D"), DATEDIF(V262,TODAY(),"D")&lt;365*5),DATA!$D$47,IF(AND(365*5&lt;=DATEDIF(V262,TODAY(),"D"), DATEDIF(V262,TODAY(),"D")&lt;365*10),DATA!$D$48,IF(AND(365*10&lt;DATEDIF(V262,TODAY(),"D")),DATA!$D$49))))</f>
        <v>0</v>
      </c>
      <c r="AK262" s="76">
        <f>_xlfn.IFNA(VLOOKUP(X262,DATA!$F$40:$G$85,2,0),10)</f>
        <v>10</v>
      </c>
      <c r="AL262" s="77">
        <f t="shared" ca="1" si="3"/>
        <v>10</v>
      </c>
      <c r="AM262" s="78" t="str">
        <f ca="1">IF(AND(AL262&gt;=DATA!$C$55),"A",IF(AND(DATA!$C$55&gt;AL262,AL262&gt;=DATA!$C$56),"B",IF(AND(DATA!$C$56&gt;AL262,AL262&gt;=DATA!$C$57),"C",IF(AND(AL262&lt;DATA!$C$57),"D"))))</f>
        <v>D</v>
      </c>
    </row>
    <row r="263" spans="1:39" x14ac:dyDescent="0.15">
      <c r="A263" s="20" t="s">
        <v>564</v>
      </c>
      <c r="B263" s="18" t="s">
        <v>256</v>
      </c>
      <c r="C263" s="5" t="s">
        <v>354</v>
      </c>
      <c r="D263" s="18" t="s">
        <v>258</v>
      </c>
      <c r="E263" s="5" t="s">
        <v>275</v>
      </c>
      <c r="F263" s="6" t="s">
        <v>285</v>
      </c>
      <c r="G263" s="20" t="s">
        <v>522</v>
      </c>
      <c r="H263" s="6" t="s">
        <v>290</v>
      </c>
      <c r="I263" s="5" t="s">
        <v>290</v>
      </c>
      <c r="J263" s="5" t="s">
        <v>303</v>
      </c>
      <c r="K263" s="6" t="s">
        <v>291</v>
      </c>
      <c r="L263" s="20"/>
      <c r="M263" s="20"/>
      <c r="N263" s="5" t="s">
        <v>288</v>
      </c>
      <c r="O263" s="5" t="s">
        <v>288</v>
      </c>
      <c r="P263" s="5" t="s">
        <v>288</v>
      </c>
      <c r="Q263" s="6" t="s">
        <v>19</v>
      </c>
      <c r="R263" s="6"/>
      <c r="S263" s="6"/>
      <c r="T263" s="6"/>
      <c r="U263" s="11"/>
      <c r="V263" s="82"/>
      <c r="W263" s="12" t="s">
        <v>772</v>
      </c>
      <c r="X263" s="12"/>
      <c r="Y263" s="62"/>
      <c r="Z263" s="6" t="s">
        <v>28</v>
      </c>
      <c r="AA263" s="16">
        <v>21</v>
      </c>
      <c r="AB263" s="24"/>
      <c r="AC263" s="24"/>
      <c r="AF263" s="74" t="b">
        <f>IF(AND(R263=DATA!$D$40),DATA!$D$41,IF(AND(R263=DATA!$C$40),DATA!$C$41))</f>
        <v>0</v>
      </c>
      <c r="AG263" s="74" t="b">
        <f>IF(AND(S263=DATA!$D$40),DATA!$D$42,IF(AND(S263=DATA!$C$40),DATA!$C$42))</f>
        <v>0</v>
      </c>
      <c r="AH263" s="74" t="b">
        <f>IF(AND(T263=DATA!$D$40),DATA!$D$43,IF(AND(T263=DATA!$C$40),DATA!$C$43))</f>
        <v>0</v>
      </c>
      <c r="AI263" s="75" t="b">
        <f>IF(AND(U263=DATA!$D$40),DATA!$D$44,IF(AND(U263=DATA!$C$40),DATA!$C$44))</f>
        <v>0</v>
      </c>
      <c r="AJ263" s="76">
        <f ca="1">IF(AND(DATEDIF(V263,TODAY(),"D")&lt;365*3),DATA!$D$46,IF(AND(365*3&lt;=DATEDIF(V263,TODAY(),"D"), DATEDIF(V263,TODAY(),"D")&lt;365*5),DATA!$D$47,IF(AND(365*5&lt;=DATEDIF(V263,TODAY(),"D"), DATEDIF(V263,TODAY(),"D")&lt;365*10),DATA!$D$48,IF(AND(365*10&lt;DATEDIF(V263,TODAY(),"D")),DATA!$D$49))))</f>
        <v>0</v>
      </c>
      <c r="AK263" s="76">
        <f>_xlfn.IFNA(VLOOKUP(X263,DATA!$F$40:$G$85,2,0),10)</f>
        <v>10</v>
      </c>
      <c r="AL263" s="77">
        <f t="shared" ref="AL263:AL326" ca="1" si="4">SUM(AF263:AK263)</f>
        <v>10</v>
      </c>
      <c r="AM263" s="78" t="str">
        <f ca="1">IF(AND(AL263&gt;=DATA!$C$55),"A",IF(AND(DATA!$C$55&gt;AL263,AL263&gt;=DATA!$C$56),"B",IF(AND(DATA!$C$56&gt;AL263,AL263&gt;=DATA!$C$57),"C",IF(AND(AL263&lt;DATA!$C$57),"D"))))</f>
        <v>D</v>
      </c>
    </row>
    <row r="264" spans="1:39" x14ac:dyDescent="0.15">
      <c r="A264" s="20" t="s">
        <v>564</v>
      </c>
      <c r="B264" s="18" t="s">
        <v>256</v>
      </c>
      <c r="C264" s="5" t="s">
        <v>354</v>
      </c>
      <c r="D264" s="18" t="s">
        <v>258</v>
      </c>
      <c r="E264" s="5" t="s">
        <v>275</v>
      </c>
      <c r="F264" s="6" t="s">
        <v>285</v>
      </c>
      <c r="G264" s="20" t="s">
        <v>522</v>
      </c>
      <c r="H264" s="6" t="s">
        <v>290</v>
      </c>
      <c r="I264" s="5" t="s">
        <v>290</v>
      </c>
      <c r="J264" s="5" t="s">
        <v>301</v>
      </c>
      <c r="K264" s="6" t="s">
        <v>291</v>
      </c>
      <c r="L264" s="20"/>
      <c r="M264" s="20"/>
      <c r="N264" s="5" t="s">
        <v>288</v>
      </c>
      <c r="O264" s="5" t="s">
        <v>288</v>
      </c>
      <c r="P264" s="5" t="s">
        <v>288</v>
      </c>
      <c r="Q264" s="6" t="s">
        <v>19</v>
      </c>
      <c r="R264" s="6"/>
      <c r="S264" s="6"/>
      <c r="T264" s="6"/>
      <c r="U264" s="11"/>
      <c r="V264" s="82"/>
      <c r="W264" s="12" t="s">
        <v>772</v>
      </c>
      <c r="X264" s="12"/>
      <c r="Y264" s="62"/>
      <c r="Z264" s="6" t="s">
        <v>28</v>
      </c>
      <c r="AA264" s="16">
        <v>1</v>
      </c>
      <c r="AB264" s="24"/>
      <c r="AC264" s="24"/>
      <c r="AF264" s="74" t="b">
        <f>IF(AND(R264=DATA!$D$40),DATA!$D$41,IF(AND(R264=DATA!$C$40),DATA!$C$41))</f>
        <v>0</v>
      </c>
      <c r="AG264" s="74" t="b">
        <f>IF(AND(S264=DATA!$D$40),DATA!$D$42,IF(AND(S264=DATA!$C$40),DATA!$C$42))</f>
        <v>0</v>
      </c>
      <c r="AH264" s="74" t="b">
        <f>IF(AND(T264=DATA!$D$40),DATA!$D$43,IF(AND(T264=DATA!$C$40),DATA!$C$43))</f>
        <v>0</v>
      </c>
      <c r="AI264" s="75" t="b">
        <f>IF(AND(U264=DATA!$D$40),DATA!$D$44,IF(AND(U264=DATA!$C$40),DATA!$C$44))</f>
        <v>0</v>
      </c>
      <c r="AJ264" s="76">
        <f ca="1">IF(AND(DATEDIF(V264,TODAY(),"D")&lt;365*3),DATA!$D$46,IF(AND(365*3&lt;=DATEDIF(V264,TODAY(),"D"), DATEDIF(V264,TODAY(),"D")&lt;365*5),DATA!$D$47,IF(AND(365*5&lt;=DATEDIF(V264,TODAY(),"D"), DATEDIF(V264,TODAY(),"D")&lt;365*10),DATA!$D$48,IF(AND(365*10&lt;DATEDIF(V264,TODAY(),"D")),DATA!$D$49))))</f>
        <v>0</v>
      </c>
      <c r="AK264" s="76">
        <f>_xlfn.IFNA(VLOOKUP(X264,DATA!$F$40:$G$85,2,0),10)</f>
        <v>10</v>
      </c>
      <c r="AL264" s="77">
        <f t="shared" ca="1" si="4"/>
        <v>10</v>
      </c>
      <c r="AM264" s="78" t="str">
        <f ca="1">IF(AND(AL264&gt;=DATA!$C$55),"A",IF(AND(DATA!$C$55&gt;AL264,AL264&gt;=DATA!$C$56),"B",IF(AND(DATA!$C$56&gt;AL264,AL264&gt;=DATA!$C$57),"C",IF(AND(AL264&lt;DATA!$C$57),"D"))))</f>
        <v>D</v>
      </c>
    </row>
    <row r="265" spans="1:39" x14ac:dyDescent="0.15">
      <c r="A265" s="20" t="s">
        <v>564</v>
      </c>
      <c r="B265" s="18" t="s">
        <v>264</v>
      </c>
      <c r="C265" s="5" t="s">
        <v>354</v>
      </c>
      <c r="D265" s="18" t="s">
        <v>258</v>
      </c>
      <c r="E265" s="5" t="s">
        <v>353</v>
      </c>
      <c r="F265" s="6" t="s">
        <v>285</v>
      </c>
      <c r="G265" s="20" t="s">
        <v>522</v>
      </c>
      <c r="H265" s="6" t="s">
        <v>286</v>
      </c>
      <c r="I265" s="5" t="s">
        <v>286</v>
      </c>
      <c r="J265" s="5" t="s">
        <v>290</v>
      </c>
      <c r="K265" s="6" t="s">
        <v>291</v>
      </c>
      <c r="L265" s="20"/>
      <c r="M265" s="20"/>
      <c r="N265" s="5" t="s">
        <v>288</v>
      </c>
      <c r="O265" s="5" t="s">
        <v>288</v>
      </c>
      <c r="P265" s="5" t="s">
        <v>288</v>
      </c>
      <c r="Q265" s="6" t="s">
        <v>19</v>
      </c>
      <c r="R265" s="6"/>
      <c r="S265" s="6"/>
      <c r="T265" s="6"/>
      <c r="U265" s="11"/>
      <c r="V265" s="82"/>
      <c r="W265" s="12" t="s">
        <v>772</v>
      </c>
      <c r="X265" s="12"/>
      <c r="Y265" s="62"/>
      <c r="Z265" s="6" t="s">
        <v>28</v>
      </c>
      <c r="AA265" s="16">
        <v>2</v>
      </c>
      <c r="AB265" s="24"/>
      <c r="AC265" s="24"/>
      <c r="AF265" s="74" t="b">
        <f>IF(AND(R265=DATA!$D$40),DATA!$D$41,IF(AND(R265=DATA!$C$40),DATA!$C$41))</f>
        <v>0</v>
      </c>
      <c r="AG265" s="74" t="b">
        <f>IF(AND(S265=DATA!$D$40),DATA!$D$42,IF(AND(S265=DATA!$C$40),DATA!$C$42))</f>
        <v>0</v>
      </c>
      <c r="AH265" s="74" t="b">
        <f>IF(AND(T265=DATA!$D$40),DATA!$D$43,IF(AND(T265=DATA!$C$40),DATA!$C$43))</f>
        <v>0</v>
      </c>
      <c r="AI265" s="75" t="b">
        <f>IF(AND(U265=DATA!$D$40),DATA!$D$44,IF(AND(U265=DATA!$C$40),DATA!$C$44))</f>
        <v>0</v>
      </c>
      <c r="AJ265" s="76">
        <f ca="1">IF(AND(DATEDIF(V265,TODAY(),"D")&lt;365*3),DATA!$D$46,IF(AND(365*3&lt;=DATEDIF(V265,TODAY(),"D"), DATEDIF(V265,TODAY(),"D")&lt;365*5),DATA!$D$47,IF(AND(365*5&lt;=DATEDIF(V265,TODAY(),"D"), DATEDIF(V265,TODAY(),"D")&lt;365*10),DATA!$D$48,IF(AND(365*10&lt;DATEDIF(V265,TODAY(),"D")),DATA!$D$49))))</f>
        <v>0</v>
      </c>
      <c r="AK265" s="76">
        <f>_xlfn.IFNA(VLOOKUP(X265,DATA!$F$40:$G$85,2,0),10)</f>
        <v>10</v>
      </c>
      <c r="AL265" s="77">
        <f t="shared" ca="1" si="4"/>
        <v>10</v>
      </c>
      <c r="AM265" s="78" t="str">
        <f ca="1">IF(AND(AL265&gt;=DATA!$C$55),"A",IF(AND(DATA!$C$55&gt;AL265,AL265&gt;=DATA!$C$56),"B",IF(AND(DATA!$C$56&gt;AL265,AL265&gt;=DATA!$C$57),"C",IF(AND(AL265&lt;DATA!$C$57),"D"))))</f>
        <v>D</v>
      </c>
    </row>
    <row r="266" spans="1:39" x14ac:dyDescent="0.15">
      <c r="A266" s="20" t="s">
        <v>565</v>
      </c>
      <c r="B266" s="18" t="s">
        <v>256</v>
      </c>
      <c r="C266" s="5" t="s">
        <v>274</v>
      </c>
      <c r="D266" s="18" t="s">
        <v>267</v>
      </c>
      <c r="E266" s="5" t="s">
        <v>353</v>
      </c>
      <c r="F266" s="6" t="s">
        <v>285</v>
      </c>
      <c r="G266" s="20" t="s">
        <v>522</v>
      </c>
      <c r="H266" s="6" t="s">
        <v>286</v>
      </c>
      <c r="I266" s="5" t="s">
        <v>286</v>
      </c>
      <c r="J266" s="5" t="s">
        <v>301</v>
      </c>
      <c r="K266" s="6" t="s">
        <v>291</v>
      </c>
      <c r="L266" s="20"/>
      <c r="M266" s="20"/>
      <c r="N266" s="5" t="s">
        <v>288</v>
      </c>
      <c r="O266" s="5" t="s">
        <v>288</v>
      </c>
      <c r="P266" s="5" t="s">
        <v>288</v>
      </c>
      <c r="Q266" s="6" t="s">
        <v>19</v>
      </c>
      <c r="R266" s="6"/>
      <c r="S266" s="6"/>
      <c r="T266" s="6"/>
      <c r="U266" s="11"/>
      <c r="V266" s="82"/>
      <c r="W266" s="12" t="s">
        <v>772</v>
      </c>
      <c r="X266" s="12"/>
      <c r="Y266" s="62"/>
      <c r="Z266" s="6" t="s">
        <v>20</v>
      </c>
      <c r="AA266" s="16">
        <v>8</v>
      </c>
      <c r="AB266" s="24"/>
      <c r="AC266" s="24"/>
      <c r="AF266" s="74" t="b">
        <f>IF(AND(R266=DATA!$D$40),DATA!$D$41,IF(AND(R266=DATA!$C$40),DATA!$C$41))</f>
        <v>0</v>
      </c>
      <c r="AG266" s="74" t="b">
        <f>IF(AND(S266=DATA!$D$40),DATA!$D$42,IF(AND(S266=DATA!$C$40),DATA!$C$42))</f>
        <v>0</v>
      </c>
      <c r="AH266" s="74" t="b">
        <f>IF(AND(T266=DATA!$D$40),DATA!$D$43,IF(AND(T266=DATA!$C$40),DATA!$C$43))</f>
        <v>0</v>
      </c>
      <c r="AI266" s="75" t="b">
        <f>IF(AND(U266=DATA!$D$40),DATA!$D$44,IF(AND(U266=DATA!$C$40),DATA!$C$44))</f>
        <v>0</v>
      </c>
      <c r="AJ266" s="76">
        <f ca="1">IF(AND(DATEDIF(V266,TODAY(),"D")&lt;365*3),DATA!$D$46,IF(AND(365*3&lt;=DATEDIF(V266,TODAY(),"D"), DATEDIF(V266,TODAY(),"D")&lt;365*5),DATA!$D$47,IF(AND(365*5&lt;=DATEDIF(V266,TODAY(),"D"), DATEDIF(V266,TODAY(),"D")&lt;365*10),DATA!$D$48,IF(AND(365*10&lt;DATEDIF(V266,TODAY(),"D")),DATA!$D$49))))</f>
        <v>0</v>
      </c>
      <c r="AK266" s="76">
        <f>_xlfn.IFNA(VLOOKUP(X266,DATA!$F$40:$G$85,2,0),10)</f>
        <v>10</v>
      </c>
      <c r="AL266" s="77">
        <f t="shared" ca="1" si="4"/>
        <v>10</v>
      </c>
      <c r="AM266" s="78" t="str">
        <f ca="1">IF(AND(AL266&gt;=DATA!$C$55),"A",IF(AND(DATA!$C$55&gt;AL266,AL266&gt;=DATA!$C$56),"B",IF(AND(DATA!$C$56&gt;AL266,AL266&gt;=DATA!$C$57),"C",IF(AND(AL266&lt;DATA!$C$57),"D"))))</f>
        <v>D</v>
      </c>
    </row>
    <row r="267" spans="1:39" x14ac:dyDescent="0.15">
      <c r="A267" s="20" t="s">
        <v>565</v>
      </c>
      <c r="B267" s="18" t="s">
        <v>256</v>
      </c>
      <c r="C267" s="5" t="s">
        <v>354</v>
      </c>
      <c r="D267" s="18" t="s">
        <v>258</v>
      </c>
      <c r="E267" s="5" t="s">
        <v>275</v>
      </c>
      <c r="F267" s="6" t="s">
        <v>285</v>
      </c>
      <c r="G267" s="20" t="s">
        <v>522</v>
      </c>
      <c r="H267" s="6" t="s">
        <v>307</v>
      </c>
      <c r="I267" s="5" t="s">
        <v>307</v>
      </c>
      <c r="J267" s="5" t="s">
        <v>290</v>
      </c>
      <c r="K267" s="6" t="s">
        <v>291</v>
      </c>
      <c r="L267" s="20"/>
      <c r="M267" s="20"/>
      <c r="N267" s="5" t="s">
        <v>288</v>
      </c>
      <c r="O267" s="5" t="s">
        <v>288</v>
      </c>
      <c r="P267" s="5" t="s">
        <v>288</v>
      </c>
      <c r="Q267" s="6" t="s">
        <v>19</v>
      </c>
      <c r="R267" s="6"/>
      <c r="S267" s="6"/>
      <c r="T267" s="6"/>
      <c r="U267" s="11"/>
      <c r="V267" s="82"/>
      <c r="W267" s="12" t="s">
        <v>772</v>
      </c>
      <c r="X267" s="12"/>
      <c r="Y267" s="62"/>
      <c r="Z267" s="6" t="s">
        <v>28</v>
      </c>
      <c r="AA267" s="16">
        <v>4</v>
      </c>
      <c r="AB267" s="24"/>
      <c r="AC267" s="24"/>
      <c r="AF267" s="74" t="b">
        <f>IF(AND(R267=DATA!$D$40),DATA!$D$41,IF(AND(R267=DATA!$C$40),DATA!$C$41))</f>
        <v>0</v>
      </c>
      <c r="AG267" s="74" t="b">
        <f>IF(AND(S267=DATA!$D$40),DATA!$D$42,IF(AND(S267=DATA!$C$40),DATA!$C$42))</f>
        <v>0</v>
      </c>
      <c r="AH267" s="74" t="b">
        <f>IF(AND(T267=DATA!$D$40),DATA!$D$43,IF(AND(T267=DATA!$C$40),DATA!$C$43))</f>
        <v>0</v>
      </c>
      <c r="AI267" s="75" t="b">
        <f>IF(AND(U267=DATA!$D$40),DATA!$D$44,IF(AND(U267=DATA!$C$40),DATA!$C$44))</f>
        <v>0</v>
      </c>
      <c r="AJ267" s="76">
        <f ca="1">IF(AND(DATEDIF(V267,TODAY(),"D")&lt;365*3),DATA!$D$46,IF(AND(365*3&lt;=DATEDIF(V267,TODAY(),"D"), DATEDIF(V267,TODAY(),"D")&lt;365*5),DATA!$D$47,IF(AND(365*5&lt;=DATEDIF(V267,TODAY(),"D"), DATEDIF(V267,TODAY(),"D")&lt;365*10),DATA!$D$48,IF(AND(365*10&lt;DATEDIF(V267,TODAY(),"D")),DATA!$D$49))))</f>
        <v>0</v>
      </c>
      <c r="AK267" s="76">
        <f>_xlfn.IFNA(VLOOKUP(X267,DATA!$F$40:$G$85,2,0),10)</f>
        <v>10</v>
      </c>
      <c r="AL267" s="77">
        <f t="shared" ca="1" si="4"/>
        <v>10</v>
      </c>
      <c r="AM267" s="78" t="str">
        <f ca="1">IF(AND(AL267&gt;=DATA!$C$55),"A",IF(AND(DATA!$C$55&gt;AL267,AL267&gt;=DATA!$C$56),"B",IF(AND(DATA!$C$56&gt;AL267,AL267&gt;=DATA!$C$57),"C",IF(AND(AL267&lt;DATA!$C$57),"D"))))</f>
        <v>D</v>
      </c>
    </row>
    <row r="268" spans="1:39" x14ac:dyDescent="0.15">
      <c r="A268" s="20" t="s">
        <v>564</v>
      </c>
      <c r="B268" s="18" t="s">
        <v>256</v>
      </c>
      <c r="C268" s="5" t="s">
        <v>354</v>
      </c>
      <c r="D268" s="18" t="s">
        <v>267</v>
      </c>
      <c r="E268" s="5" t="s">
        <v>353</v>
      </c>
      <c r="F268" s="6" t="s">
        <v>285</v>
      </c>
      <c r="G268" s="20" t="s">
        <v>522</v>
      </c>
      <c r="H268" s="6" t="s">
        <v>307</v>
      </c>
      <c r="I268" s="5" t="s">
        <v>307</v>
      </c>
      <c r="J268" s="5" t="s">
        <v>286</v>
      </c>
      <c r="K268" s="6" t="s">
        <v>291</v>
      </c>
      <c r="L268" s="20"/>
      <c r="M268" s="20"/>
      <c r="N268" s="5" t="s">
        <v>288</v>
      </c>
      <c r="O268" s="5" t="s">
        <v>288</v>
      </c>
      <c r="P268" s="5" t="s">
        <v>288</v>
      </c>
      <c r="Q268" s="6" t="s">
        <v>19</v>
      </c>
      <c r="R268" s="6"/>
      <c r="S268" s="6"/>
      <c r="T268" s="6"/>
      <c r="U268" s="11"/>
      <c r="V268" s="82"/>
      <c r="W268" s="12" t="s">
        <v>772</v>
      </c>
      <c r="X268" s="12"/>
      <c r="Y268" s="62"/>
      <c r="Z268" s="6" t="s">
        <v>20</v>
      </c>
      <c r="AA268" s="16">
        <v>4</v>
      </c>
      <c r="AB268" s="24"/>
      <c r="AC268" s="24"/>
      <c r="AF268" s="74" t="b">
        <f>IF(AND(R268=DATA!$D$40),DATA!$D$41,IF(AND(R268=DATA!$C$40),DATA!$C$41))</f>
        <v>0</v>
      </c>
      <c r="AG268" s="74" t="b">
        <f>IF(AND(S268=DATA!$D$40),DATA!$D$42,IF(AND(S268=DATA!$C$40),DATA!$C$42))</f>
        <v>0</v>
      </c>
      <c r="AH268" s="74" t="b">
        <f>IF(AND(T268=DATA!$D$40),DATA!$D$43,IF(AND(T268=DATA!$C$40),DATA!$C$43))</f>
        <v>0</v>
      </c>
      <c r="AI268" s="75" t="b">
        <f>IF(AND(U268=DATA!$D$40),DATA!$D$44,IF(AND(U268=DATA!$C$40),DATA!$C$44))</f>
        <v>0</v>
      </c>
      <c r="AJ268" s="76">
        <f ca="1">IF(AND(DATEDIF(V268,TODAY(),"D")&lt;365*3),DATA!$D$46,IF(AND(365*3&lt;=DATEDIF(V268,TODAY(),"D"), DATEDIF(V268,TODAY(),"D")&lt;365*5),DATA!$D$47,IF(AND(365*5&lt;=DATEDIF(V268,TODAY(),"D"), DATEDIF(V268,TODAY(),"D")&lt;365*10),DATA!$D$48,IF(AND(365*10&lt;DATEDIF(V268,TODAY(),"D")),DATA!$D$49))))</f>
        <v>0</v>
      </c>
      <c r="AK268" s="76">
        <f>_xlfn.IFNA(VLOOKUP(X268,DATA!$F$40:$G$85,2,0),10)</f>
        <v>10</v>
      </c>
      <c r="AL268" s="77">
        <f t="shared" ca="1" si="4"/>
        <v>10</v>
      </c>
      <c r="AM268" s="78" t="str">
        <f ca="1">IF(AND(AL268&gt;=DATA!$C$55),"A",IF(AND(DATA!$C$55&gt;AL268,AL268&gt;=DATA!$C$56),"B",IF(AND(DATA!$C$56&gt;AL268,AL268&gt;=DATA!$C$57),"C",IF(AND(AL268&lt;DATA!$C$57),"D"))))</f>
        <v>D</v>
      </c>
    </row>
    <row r="269" spans="1:39" x14ac:dyDescent="0.15">
      <c r="A269" s="20" t="s">
        <v>564</v>
      </c>
      <c r="B269" s="18" t="s">
        <v>264</v>
      </c>
      <c r="C269" s="5" t="s">
        <v>354</v>
      </c>
      <c r="D269" s="18" t="s">
        <v>258</v>
      </c>
      <c r="E269" s="5" t="s">
        <v>275</v>
      </c>
      <c r="F269" s="6" t="s">
        <v>285</v>
      </c>
      <c r="G269" s="20" t="s">
        <v>522</v>
      </c>
      <c r="H269" s="6" t="s">
        <v>301</v>
      </c>
      <c r="I269" s="5" t="s">
        <v>301</v>
      </c>
      <c r="J269" s="5" t="s">
        <v>303</v>
      </c>
      <c r="K269" s="6" t="s">
        <v>291</v>
      </c>
      <c r="L269" s="20"/>
      <c r="M269" s="20"/>
      <c r="N269" s="5" t="s">
        <v>288</v>
      </c>
      <c r="O269" s="5" t="s">
        <v>288</v>
      </c>
      <c r="P269" s="5" t="s">
        <v>288</v>
      </c>
      <c r="Q269" s="6" t="s">
        <v>19</v>
      </c>
      <c r="R269" s="6"/>
      <c r="S269" s="6"/>
      <c r="T269" s="6"/>
      <c r="U269" s="11"/>
      <c r="V269" s="82"/>
      <c r="W269" s="12" t="s">
        <v>772</v>
      </c>
      <c r="X269" s="12"/>
      <c r="Y269" s="62"/>
      <c r="Z269" s="6" t="s">
        <v>28</v>
      </c>
      <c r="AA269" s="16">
        <v>2</v>
      </c>
      <c r="AB269" s="24"/>
      <c r="AC269" s="24"/>
      <c r="AF269" s="74" t="b">
        <f>IF(AND(R269=DATA!$D$40),DATA!$D$41,IF(AND(R269=DATA!$C$40),DATA!$C$41))</f>
        <v>0</v>
      </c>
      <c r="AG269" s="74" t="b">
        <f>IF(AND(S269=DATA!$D$40),DATA!$D$42,IF(AND(S269=DATA!$C$40),DATA!$C$42))</f>
        <v>0</v>
      </c>
      <c r="AH269" s="74" t="b">
        <f>IF(AND(T269=DATA!$D$40),DATA!$D$43,IF(AND(T269=DATA!$C$40),DATA!$C$43))</f>
        <v>0</v>
      </c>
      <c r="AI269" s="75" t="b">
        <f>IF(AND(U269=DATA!$D$40),DATA!$D$44,IF(AND(U269=DATA!$C$40),DATA!$C$44))</f>
        <v>0</v>
      </c>
      <c r="AJ269" s="76">
        <f ca="1">IF(AND(DATEDIF(V269,TODAY(),"D")&lt;365*3),DATA!$D$46,IF(AND(365*3&lt;=DATEDIF(V269,TODAY(),"D"), DATEDIF(V269,TODAY(),"D")&lt;365*5),DATA!$D$47,IF(AND(365*5&lt;=DATEDIF(V269,TODAY(),"D"), DATEDIF(V269,TODAY(),"D")&lt;365*10),DATA!$D$48,IF(AND(365*10&lt;DATEDIF(V269,TODAY(),"D")),DATA!$D$49))))</f>
        <v>0</v>
      </c>
      <c r="AK269" s="76">
        <f>_xlfn.IFNA(VLOOKUP(X269,DATA!$F$40:$G$85,2,0),10)</f>
        <v>10</v>
      </c>
      <c r="AL269" s="77">
        <f t="shared" ca="1" si="4"/>
        <v>10</v>
      </c>
      <c r="AM269" s="78" t="str">
        <f ca="1">IF(AND(AL269&gt;=DATA!$C$55),"A",IF(AND(DATA!$C$55&gt;AL269,AL269&gt;=DATA!$C$56),"B",IF(AND(DATA!$C$56&gt;AL269,AL269&gt;=DATA!$C$57),"C",IF(AND(AL269&lt;DATA!$C$57),"D"))))</f>
        <v>D</v>
      </c>
    </row>
    <row r="270" spans="1:39" x14ac:dyDescent="0.15">
      <c r="A270" s="20" t="s">
        <v>564</v>
      </c>
      <c r="B270" s="18" t="s">
        <v>256</v>
      </c>
      <c r="C270" s="18" t="s">
        <v>361</v>
      </c>
      <c r="D270" s="18" t="s">
        <v>320</v>
      </c>
      <c r="E270" s="18"/>
      <c r="F270" s="20" t="s">
        <v>313</v>
      </c>
      <c r="G270" s="20" t="s">
        <v>522</v>
      </c>
      <c r="H270" s="20" t="s">
        <v>294</v>
      </c>
      <c r="I270" s="18" t="s">
        <v>301</v>
      </c>
      <c r="J270" s="18" t="str">
        <f>""</f>
        <v/>
      </c>
      <c r="K270" s="20"/>
      <c r="L270" s="20"/>
      <c r="M270" s="20" t="s">
        <v>298</v>
      </c>
      <c r="N270" s="18" t="s">
        <v>295</v>
      </c>
      <c r="O270" s="18" t="str">
        <f>""</f>
        <v/>
      </c>
      <c r="P270" s="18"/>
      <c r="Q270" s="6" t="s">
        <v>19</v>
      </c>
      <c r="R270" s="6"/>
      <c r="S270" s="6"/>
      <c r="T270" s="6"/>
      <c r="U270" s="11"/>
      <c r="V270" s="82"/>
      <c r="W270" s="12" t="s">
        <v>772</v>
      </c>
      <c r="X270" s="12"/>
      <c r="Y270" s="62"/>
      <c r="Z270" s="6" t="s">
        <v>28</v>
      </c>
      <c r="AA270" s="28">
        <v>21</v>
      </c>
      <c r="AB270" s="24"/>
      <c r="AC270" s="24"/>
      <c r="AF270" s="74" t="b">
        <f>IF(AND(R270=DATA!$D$40),DATA!$D$41,IF(AND(R270=DATA!$C$40),DATA!$C$41))</f>
        <v>0</v>
      </c>
      <c r="AG270" s="74" t="b">
        <f>IF(AND(S270=DATA!$D$40),DATA!$D$42,IF(AND(S270=DATA!$C$40),DATA!$C$42))</f>
        <v>0</v>
      </c>
      <c r="AH270" s="74" t="b">
        <f>IF(AND(T270=DATA!$D$40),DATA!$D$43,IF(AND(T270=DATA!$C$40),DATA!$C$43))</f>
        <v>0</v>
      </c>
      <c r="AI270" s="75" t="b">
        <f>IF(AND(U270=DATA!$D$40),DATA!$D$44,IF(AND(U270=DATA!$C$40),DATA!$C$44))</f>
        <v>0</v>
      </c>
      <c r="AJ270" s="76">
        <f ca="1">IF(AND(DATEDIF(V270,TODAY(),"D")&lt;365*3),DATA!$D$46,IF(AND(365*3&lt;=DATEDIF(V270,TODAY(),"D"), DATEDIF(V270,TODAY(),"D")&lt;365*5),DATA!$D$47,IF(AND(365*5&lt;=DATEDIF(V270,TODAY(),"D"), DATEDIF(V270,TODAY(),"D")&lt;365*10),DATA!$D$48,IF(AND(365*10&lt;DATEDIF(V270,TODAY(),"D")),DATA!$D$49))))</f>
        <v>0</v>
      </c>
      <c r="AK270" s="76">
        <f>_xlfn.IFNA(VLOOKUP(X270,DATA!$F$40:$G$85,2,0),10)</f>
        <v>10</v>
      </c>
      <c r="AL270" s="77">
        <f t="shared" ca="1" si="4"/>
        <v>10</v>
      </c>
      <c r="AM270" s="78" t="str">
        <f ca="1">IF(AND(AL270&gt;=DATA!$C$55),"A",IF(AND(DATA!$C$55&gt;AL270,AL270&gt;=DATA!$C$56),"B",IF(AND(DATA!$C$56&gt;AL270,AL270&gt;=DATA!$C$57),"C",IF(AND(AL270&lt;DATA!$C$57),"D"))))</f>
        <v>D</v>
      </c>
    </row>
    <row r="271" spans="1:39" x14ac:dyDescent="0.15">
      <c r="A271" s="20" t="s">
        <v>564</v>
      </c>
      <c r="B271" s="18" t="s">
        <v>256</v>
      </c>
      <c r="C271" s="18" t="s">
        <v>361</v>
      </c>
      <c r="D271" s="18" t="s">
        <v>320</v>
      </c>
      <c r="E271" s="18"/>
      <c r="F271" s="20" t="s">
        <v>313</v>
      </c>
      <c r="G271" s="20" t="s">
        <v>522</v>
      </c>
      <c r="H271" s="20" t="s">
        <v>294</v>
      </c>
      <c r="I271" s="18" t="s">
        <v>297</v>
      </c>
      <c r="J271" s="18" t="str">
        <f>""</f>
        <v/>
      </c>
      <c r="K271" s="20"/>
      <c r="L271" s="20"/>
      <c r="M271" s="20" t="s">
        <v>298</v>
      </c>
      <c r="N271" s="18" t="s">
        <v>295</v>
      </c>
      <c r="O271" s="18" t="str">
        <f>""</f>
        <v/>
      </c>
      <c r="P271" s="18"/>
      <c r="Q271" s="6" t="s">
        <v>19</v>
      </c>
      <c r="R271" s="6"/>
      <c r="S271" s="6"/>
      <c r="T271" s="6"/>
      <c r="U271" s="11"/>
      <c r="V271" s="82"/>
      <c r="W271" s="12" t="s">
        <v>772</v>
      </c>
      <c r="X271" s="12"/>
      <c r="Y271" s="62"/>
      <c r="Z271" s="6" t="s">
        <v>28</v>
      </c>
      <c r="AA271" s="28">
        <v>2</v>
      </c>
      <c r="AB271" s="24"/>
      <c r="AC271" s="24"/>
      <c r="AF271" s="74" t="b">
        <f>IF(AND(R271=DATA!$D$40),DATA!$D$41,IF(AND(R271=DATA!$C$40),DATA!$C$41))</f>
        <v>0</v>
      </c>
      <c r="AG271" s="74" t="b">
        <f>IF(AND(S271=DATA!$D$40),DATA!$D$42,IF(AND(S271=DATA!$C$40),DATA!$C$42))</f>
        <v>0</v>
      </c>
      <c r="AH271" s="74" t="b">
        <f>IF(AND(T271=DATA!$D$40),DATA!$D$43,IF(AND(T271=DATA!$C$40),DATA!$C$43))</f>
        <v>0</v>
      </c>
      <c r="AI271" s="75" t="b">
        <f>IF(AND(U271=DATA!$D$40),DATA!$D$44,IF(AND(U271=DATA!$C$40),DATA!$C$44))</f>
        <v>0</v>
      </c>
      <c r="AJ271" s="76">
        <f ca="1">IF(AND(DATEDIF(V271,TODAY(),"D")&lt;365*3),DATA!$D$46,IF(AND(365*3&lt;=DATEDIF(V271,TODAY(),"D"), DATEDIF(V271,TODAY(),"D")&lt;365*5),DATA!$D$47,IF(AND(365*5&lt;=DATEDIF(V271,TODAY(),"D"), DATEDIF(V271,TODAY(),"D")&lt;365*10),DATA!$D$48,IF(AND(365*10&lt;DATEDIF(V271,TODAY(),"D")),DATA!$D$49))))</f>
        <v>0</v>
      </c>
      <c r="AK271" s="76">
        <f>_xlfn.IFNA(VLOOKUP(X271,DATA!$F$40:$G$85,2,0),10)</f>
        <v>10</v>
      </c>
      <c r="AL271" s="77">
        <f t="shared" ca="1" si="4"/>
        <v>10</v>
      </c>
      <c r="AM271" s="78" t="str">
        <f ca="1">IF(AND(AL271&gt;=DATA!$C$55),"A",IF(AND(DATA!$C$55&gt;AL271,AL271&gt;=DATA!$C$56),"B",IF(AND(DATA!$C$56&gt;AL271,AL271&gt;=DATA!$C$57),"C",IF(AND(AL271&lt;DATA!$C$57),"D"))))</f>
        <v>D</v>
      </c>
    </row>
    <row r="272" spans="1:39" x14ac:dyDescent="0.15">
      <c r="A272" s="20" t="s">
        <v>564</v>
      </c>
      <c r="B272" s="18" t="s">
        <v>256</v>
      </c>
      <c r="C272" s="18" t="s">
        <v>361</v>
      </c>
      <c r="D272" s="18" t="s">
        <v>282</v>
      </c>
      <c r="E272" s="18"/>
      <c r="F272" s="20" t="s">
        <v>313</v>
      </c>
      <c r="G272" s="20" t="s">
        <v>522</v>
      </c>
      <c r="H272" s="20" t="s">
        <v>290</v>
      </c>
      <c r="I272" s="18" t="s">
        <v>301</v>
      </c>
      <c r="J272" s="18" t="str">
        <f>""</f>
        <v/>
      </c>
      <c r="K272" s="20"/>
      <c r="L272" s="20"/>
      <c r="M272" s="20" t="s">
        <v>298</v>
      </c>
      <c r="N272" s="18" t="s">
        <v>295</v>
      </c>
      <c r="O272" s="18" t="str">
        <f>""</f>
        <v/>
      </c>
      <c r="P272" s="18"/>
      <c r="Q272" s="6" t="s">
        <v>19</v>
      </c>
      <c r="R272" s="6"/>
      <c r="S272" s="6"/>
      <c r="T272" s="6"/>
      <c r="U272" s="11"/>
      <c r="V272" s="82"/>
      <c r="W272" s="12" t="s">
        <v>772</v>
      </c>
      <c r="X272" s="12"/>
      <c r="Y272" s="62"/>
      <c r="Z272" s="6" t="s">
        <v>28</v>
      </c>
      <c r="AA272" s="28">
        <v>2</v>
      </c>
      <c r="AB272" s="24"/>
      <c r="AC272" s="24"/>
      <c r="AF272" s="74" t="b">
        <f>IF(AND(R272=DATA!$D$40),DATA!$D$41,IF(AND(R272=DATA!$C$40),DATA!$C$41))</f>
        <v>0</v>
      </c>
      <c r="AG272" s="74" t="b">
        <f>IF(AND(S272=DATA!$D$40),DATA!$D$42,IF(AND(S272=DATA!$C$40),DATA!$C$42))</f>
        <v>0</v>
      </c>
      <c r="AH272" s="74" t="b">
        <f>IF(AND(T272=DATA!$D$40),DATA!$D$43,IF(AND(T272=DATA!$C$40),DATA!$C$43))</f>
        <v>0</v>
      </c>
      <c r="AI272" s="75" t="b">
        <f>IF(AND(U272=DATA!$D$40),DATA!$D$44,IF(AND(U272=DATA!$C$40),DATA!$C$44))</f>
        <v>0</v>
      </c>
      <c r="AJ272" s="76">
        <f ca="1">IF(AND(DATEDIF(V272,TODAY(),"D")&lt;365*3),DATA!$D$46,IF(AND(365*3&lt;=DATEDIF(V272,TODAY(),"D"), DATEDIF(V272,TODAY(),"D")&lt;365*5),DATA!$D$47,IF(AND(365*5&lt;=DATEDIF(V272,TODAY(),"D"), DATEDIF(V272,TODAY(),"D")&lt;365*10),DATA!$D$48,IF(AND(365*10&lt;DATEDIF(V272,TODAY(),"D")),DATA!$D$49))))</f>
        <v>0</v>
      </c>
      <c r="AK272" s="76">
        <f>_xlfn.IFNA(VLOOKUP(X272,DATA!$F$40:$G$85,2,0),10)</f>
        <v>10</v>
      </c>
      <c r="AL272" s="77">
        <f t="shared" ca="1" si="4"/>
        <v>10</v>
      </c>
      <c r="AM272" s="78" t="str">
        <f ca="1">IF(AND(AL272&gt;=DATA!$C$55),"A",IF(AND(DATA!$C$55&gt;AL272,AL272&gt;=DATA!$C$56),"B",IF(AND(DATA!$C$56&gt;AL272,AL272&gt;=DATA!$C$57),"C",IF(AND(AL272&lt;DATA!$C$57),"D"))))</f>
        <v>D</v>
      </c>
    </row>
    <row r="273" spans="1:39" x14ac:dyDescent="0.15">
      <c r="A273" s="20" t="s">
        <v>564</v>
      </c>
      <c r="B273" s="18" t="s">
        <v>256</v>
      </c>
      <c r="C273" s="18" t="s">
        <v>361</v>
      </c>
      <c r="D273" s="18" t="s">
        <v>320</v>
      </c>
      <c r="E273" s="18"/>
      <c r="F273" s="20" t="s">
        <v>313</v>
      </c>
      <c r="G273" s="20" t="s">
        <v>522</v>
      </c>
      <c r="H273" s="20" t="s">
        <v>286</v>
      </c>
      <c r="I273" s="18" t="s">
        <v>290</v>
      </c>
      <c r="J273" s="18" t="str">
        <f>""</f>
        <v/>
      </c>
      <c r="K273" s="20"/>
      <c r="L273" s="20"/>
      <c r="M273" s="20" t="s">
        <v>298</v>
      </c>
      <c r="N273" s="18" t="s">
        <v>295</v>
      </c>
      <c r="O273" s="18" t="str">
        <f>""</f>
        <v/>
      </c>
      <c r="P273" s="18"/>
      <c r="Q273" s="6" t="s">
        <v>27</v>
      </c>
      <c r="R273" s="6"/>
      <c r="S273" s="6"/>
      <c r="T273" s="6"/>
      <c r="U273" s="11"/>
      <c r="V273" s="82"/>
      <c r="W273" s="12" t="s">
        <v>772</v>
      </c>
      <c r="X273" s="12"/>
      <c r="Y273" s="62"/>
      <c r="Z273" s="6" t="s">
        <v>28</v>
      </c>
      <c r="AA273" s="28">
        <v>10</v>
      </c>
      <c r="AB273" s="24"/>
      <c r="AC273" s="24"/>
      <c r="AF273" s="74" t="b">
        <f>IF(AND(R273=DATA!$D$40),DATA!$D$41,IF(AND(R273=DATA!$C$40),DATA!$C$41))</f>
        <v>0</v>
      </c>
      <c r="AG273" s="74" t="b">
        <f>IF(AND(S273=DATA!$D$40),DATA!$D$42,IF(AND(S273=DATA!$C$40),DATA!$C$42))</f>
        <v>0</v>
      </c>
      <c r="AH273" s="74" t="b">
        <f>IF(AND(T273=DATA!$D$40),DATA!$D$43,IF(AND(T273=DATA!$C$40),DATA!$C$43))</f>
        <v>0</v>
      </c>
      <c r="AI273" s="75" t="b">
        <f>IF(AND(U273=DATA!$D$40),DATA!$D$44,IF(AND(U273=DATA!$C$40),DATA!$C$44))</f>
        <v>0</v>
      </c>
      <c r="AJ273" s="76">
        <f ca="1">IF(AND(DATEDIF(V273,TODAY(),"D")&lt;365*3),DATA!$D$46,IF(AND(365*3&lt;=DATEDIF(V273,TODAY(),"D"), DATEDIF(V273,TODAY(),"D")&lt;365*5),DATA!$D$47,IF(AND(365*5&lt;=DATEDIF(V273,TODAY(),"D"), DATEDIF(V273,TODAY(),"D")&lt;365*10),DATA!$D$48,IF(AND(365*10&lt;DATEDIF(V273,TODAY(),"D")),DATA!$D$49))))</f>
        <v>0</v>
      </c>
      <c r="AK273" s="76">
        <f>_xlfn.IFNA(VLOOKUP(X273,DATA!$F$40:$G$85,2,0),10)</f>
        <v>10</v>
      </c>
      <c r="AL273" s="77">
        <f t="shared" ca="1" si="4"/>
        <v>10</v>
      </c>
      <c r="AM273" s="78" t="str">
        <f ca="1">IF(AND(AL273&gt;=DATA!$C$55),"A",IF(AND(DATA!$C$55&gt;AL273,AL273&gt;=DATA!$C$56),"B",IF(AND(DATA!$C$56&gt;AL273,AL273&gt;=DATA!$C$57),"C",IF(AND(AL273&lt;DATA!$C$57),"D"))))</f>
        <v>D</v>
      </c>
    </row>
    <row r="274" spans="1:39" x14ac:dyDescent="0.15">
      <c r="A274" s="20" t="s">
        <v>564</v>
      </c>
      <c r="B274" s="18" t="s">
        <v>256</v>
      </c>
      <c r="C274" s="18" t="s">
        <v>361</v>
      </c>
      <c r="D274" s="18" t="s">
        <v>320</v>
      </c>
      <c r="E274" s="18"/>
      <c r="F274" s="20" t="s">
        <v>313</v>
      </c>
      <c r="G274" s="20" t="s">
        <v>522</v>
      </c>
      <c r="H274" s="20" t="s">
        <v>292</v>
      </c>
      <c r="I274" s="18" t="s">
        <v>286</v>
      </c>
      <c r="J274" s="18" t="str">
        <f>""</f>
        <v/>
      </c>
      <c r="K274" s="20"/>
      <c r="L274" s="20"/>
      <c r="M274" s="20" t="s">
        <v>298</v>
      </c>
      <c r="N274" s="18" t="s">
        <v>295</v>
      </c>
      <c r="O274" s="18" t="str">
        <f>""</f>
        <v/>
      </c>
      <c r="P274" s="18"/>
      <c r="Q274" s="6" t="s">
        <v>19</v>
      </c>
      <c r="R274" s="6"/>
      <c r="S274" s="6"/>
      <c r="T274" s="6"/>
      <c r="U274" s="11"/>
      <c r="V274" s="82"/>
      <c r="W274" s="12" t="s">
        <v>772</v>
      </c>
      <c r="X274" s="12"/>
      <c r="Y274" s="62"/>
      <c r="Z274" s="6" t="s">
        <v>28</v>
      </c>
      <c r="AA274" s="28">
        <v>10</v>
      </c>
      <c r="AB274" s="24"/>
      <c r="AC274" s="24"/>
      <c r="AF274" s="74" t="b">
        <f>IF(AND(R274=DATA!$D$40),DATA!$D$41,IF(AND(R274=DATA!$C$40),DATA!$C$41))</f>
        <v>0</v>
      </c>
      <c r="AG274" s="74" t="b">
        <f>IF(AND(S274=DATA!$D$40),DATA!$D$42,IF(AND(S274=DATA!$C$40),DATA!$C$42))</f>
        <v>0</v>
      </c>
      <c r="AH274" s="74" t="b">
        <f>IF(AND(T274=DATA!$D$40),DATA!$D$43,IF(AND(T274=DATA!$C$40),DATA!$C$43))</f>
        <v>0</v>
      </c>
      <c r="AI274" s="75" t="b">
        <f>IF(AND(U274=DATA!$D$40),DATA!$D$44,IF(AND(U274=DATA!$C$40),DATA!$C$44))</f>
        <v>0</v>
      </c>
      <c r="AJ274" s="76">
        <f ca="1">IF(AND(DATEDIF(V274,TODAY(),"D")&lt;365*3),DATA!$D$46,IF(AND(365*3&lt;=DATEDIF(V274,TODAY(),"D"), DATEDIF(V274,TODAY(),"D")&lt;365*5),DATA!$D$47,IF(AND(365*5&lt;=DATEDIF(V274,TODAY(),"D"), DATEDIF(V274,TODAY(),"D")&lt;365*10),DATA!$D$48,IF(AND(365*10&lt;DATEDIF(V274,TODAY(),"D")),DATA!$D$49))))</f>
        <v>0</v>
      </c>
      <c r="AK274" s="76">
        <f>_xlfn.IFNA(VLOOKUP(X274,DATA!$F$40:$G$85,2,0),10)</f>
        <v>10</v>
      </c>
      <c r="AL274" s="77">
        <f t="shared" ca="1" si="4"/>
        <v>10</v>
      </c>
      <c r="AM274" s="78" t="str">
        <f ca="1">IF(AND(AL274&gt;=DATA!$C$55),"A",IF(AND(DATA!$C$55&gt;AL274,AL274&gt;=DATA!$C$56),"B",IF(AND(DATA!$C$56&gt;AL274,AL274&gt;=DATA!$C$57),"C",IF(AND(AL274&lt;DATA!$C$57),"D"))))</f>
        <v>D</v>
      </c>
    </row>
    <row r="275" spans="1:39" x14ac:dyDescent="0.15">
      <c r="A275" s="20" t="s">
        <v>564</v>
      </c>
      <c r="B275" s="18" t="s">
        <v>256</v>
      </c>
      <c r="C275" s="18" t="s">
        <v>361</v>
      </c>
      <c r="D275" s="18" t="s">
        <v>282</v>
      </c>
      <c r="E275" s="18"/>
      <c r="F275" s="20" t="s">
        <v>293</v>
      </c>
      <c r="G275" s="20" t="s">
        <v>522</v>
      </c>
      <c r="H275" s="20" t="s">
        <v>294</v>
      </c>
      <c r="I275" s="18" t="s">
        <v>303</v>
      </c>
      <c r="J275" s="18" t="str">
        <f>""</f>
        <v/>
      </c>
      <c r="K275" s="20"/>
      <c r="L275" s="20"/>
      <c r="M275" s="20" t="s">
        <v>298</v>
      </c>
      <c r="N275" s="18" t="s">
        <v>295</v>
      </c>
      <c r="O275" s="18" t="str">
        <f>""</f>
        <v/>
      </c>
      <c r="P275" s="18"/>
      <c r="Q275" s="6" t="s">
        <v>19</v>
      </c>
      <c r="R275" s="6"/>
      <c r="S275" s="6"/>
      <c r="T275" s="6"/>
      <c r="U275" s="11"/>
      <c r="V275" s="82"/>
      <c r="W275" s="12" t="s">
        <v>772</v>
      </c>
      <c r="X275" s="12"/>
      <c r="Y275" s="62"/>
      <c r="Z275" s="6" t="s">
        <v>28</v>
      </c>
      <c r="AA275" s="28">
        <v>23</v>
      </c>
      <c r="AB275" s="24"/>
      <c r="AC275" s="24"/>
      <c r="AF275" s="74" t="b">
        <f>IF(AND(R275=DATA!$D$40),DATA!$D$41,IF(AND(R275=DATA!$C$40),DATA!$C$41))</f>
        <v>0</v>
      </c>
      <c r="AG275" s="74" t="b">
        <f>IF(AND(S275=DATA!$D$40),DATA!$D$42,IF(AND(S275=DATA!$C$40),DATA!$C$42))</f>
        <v>0</v>
      </c>
      <c r="AH275" s="74" t="b">
        <f>IF(AND(T275=DATA!$D$40),DATA!$D$43,IF(AND(T275=DATA!$C$40),DATA!$C$43))</f>
        <v>0</v>
      </c>
      <c r="AI275" s="75" t="b">
        <f>IF(AND(U275=DATA!$D$40),DATA!$D$44,IF(AND(U275=DATA!$C$40),DATA!$C$44))</f>
        <v>0</v>
      </c>
      <c r="AJ275" s="76">
        <f ca="1">IF(AND(DATEDIF(V275,TODAY(),"D")&lt;365*3),DATA!$D$46,IF(AND(365*3&lt;=DATEDIF(V275,TODAY(),"D"), DATEDIF(V275,TODAY(),"D")&lt;365*5),DATA!$D$47,IF(AND(365*5&lt;=DATEDIF(V275,TODAY(),"D"), DATEDIF(V275,TODAY(),"D")&lt;365*10),DATA!$D$48,IF(AND(365*10&lt;DATEDIF(V275,TODAY(),"D")),DATA!$D$49))))</f>
        <v>0</v>
      </c>
      <c r="AK275" s="76">
        <f>_xlfn.IFNA(VLOOKUP(X275,DATA!$F$40:$G$85,2,0),10)</f>
        <v>10</v>
      </c>
      <c r="AL275" s="77">
        <f t="shared" ca="1" si="4"/>
        <v>10</v>
      </c>
      <c r="AM275" s="78" t="str">
        <f ca="1">IF(AND(AL275&gt;=DATA!$C$55),"A",IF(AND(DATA!$C$55&gt;AL275,AL275&gt;=DATA!$C$56),"B",IF(AND(DATA!$C$56&gt;AL275,AL275&gt;=DATA!$C$57),"C",IF(AND(AL275&lt;DATA!$C$57),"D"))))</f>
        <v>D</v>
      </c>
    </row>
    <row r="276" spans="1:39" x14ac:dyDescent="0.15">
      <c r="A276" s="20" t="s">
        <v>565</v>
      </c>
      <c r="B276" s="18" t="s">
        <v>256</v>
      </c>
      <c r="C276" s="18" t="s">
        <v>361</v>
      </c>
      <c r="D276" s="18" t="s">
        <v>320</v>
      </c>
      <c r="E276" s="18"/>
      <c r="F276" s="20" t="s">
        <v>293</v>
      </c>
      <c r="G276" s="20" t="s">
        <v>522</v>
      </c>
      <c r="H276" s="20" t="s">
        <v>290</v>
      </c>
      <c r="I276" s="18" t="s">
        <v>294</v>
      </c>
      <c r="J276" s="18" t="str">
        <f>""</f>
        <v/>
      </c>
      <c r="K276" s="20"/>
      <c r="L276" s="20"/>
      <c r="M276" s="20" t="s">
        <v>298</v>
      </c>
      <c r="N276" s="18" t="s">
        <v>295</v>
      </c>
      <c r="O276" s="18" t="str">
        <f>""</f>
        <v/>
      </c>
      <c r="P276" s="18"/>
      <c r="Q276" s="6" t="s">
        <v>19</v>
      </c>
      <c r="R276" s="6"/>
      <c r="S276" s="6"/>
      <c r="T276" s="6"/>
      <c r="U276" s="11"/>
      <c r="V276" s="82"/>
      <c r="W276" s="12" t="s">
        <v>772</v>
      </c>
      <c r="X276" s="12"/>
      <c r="Y276" s="62"/>
      <c r="Z276" s="6" t="s">
        <v>28</v>
      </c>
      <c r="AA276" s="28">
        <v>8</v>
      </c>
      <c r="AB276" s="24"/>
      <c r="AC276" s="24"/>
      <c r="AF276" s="74" t="b">
        <f>IF(AND(R276=DATA!$D$40),DATA!$D$41,IF(AND(R276=DATA!$C$40),DATA!$C$41))</f>
        <v>0</v>
      </c>
      <c r="AG276" s="74" t="b">
        <f>IF(AND(S276=DATA!$D$40),DATA!$D$42,IF(AND(S276=DATA!$C$40),DATA!$C$42))</f>
        <v>0</v>
      </c>
      <c r="AH276" s="74" t="b">
        <f>IF(AND(T276=DATA!$D$40),DATA!$D$43,IF(AND(T276=DATA!$C$40),DATA!$C$43))</f>
        <v>0</v>
      </c>
      <c r="AI276" s="75" t="b">
        <f>IF(AND(U276=DATA!$D$40),DATA!$D$44,IF(AND(U276=DATA!$C$40),DATA!$C$44))</f>
        <v>0</v>
      </c>
      <c r="AJ276" s="76">
        <f ca="1">IF(AND(DATEDIF(V276,TODAY(),"D")&lt;365*3),DATA!$D$46,IF(AND(365*3&lt;=DATEDIF(V276,TODAY(),"D"), DATEDIF(V276,TODAY(),"D")&lt;365*5),DATA!$D$47,IF(AND(365*5&lt;=DATEDIF(V276,TODAY(),"D"), DATEDIF(V276,TODAY(),"D")&lt;365*10),DATA!$D$48,IF(AND(365*10&lt;DATEDIF(V276,TODAY(),"D")),DATA!$D$49))))</f>
        <v>0</v>
      </c>
      <c r="AK276" s="76">
        <f>_xlfn.IFNA(VLOOKUP(X276,DATA!$F$40:$G$85,2,0),10)</f>
        <v>10</v>
      </c>
      <c r="AL276" s="77">
        <f t="shared" ca="1" si="4"/>
        <v>10</v>
      </c>
      <c r="AM276" s="78" t="str">
        <f ca="1">IF(AND(AL276&gt;=DATA!$C$55),"A",IF(AND(DATA!$C$55&gt;AL276,AL276&gt;=DATA!$C$56),"B",IF(AND(DATA!$C$56&gt;AL276,AL276&gt;=DATA!$C$57),"C",IF(AND(AL276&lt;DATA!$C$57),"D"))))</f>
        <v>D</v>
      </c>
    </row>
    <row r="277" spans="1:39" x14ac:dyDescent="0.15">
      <c r="A277" s="20" t="s">
        <v>565</v>
      </c>
      <c r="B277" s="18" t="s">
        <v>256</v>
      </c>
      <c r="C277" s="18" t="s">
        <v>361</v>
      </c>
      <c r="D277" s="18" t="s">
        <v>320</v>
      </c>
      <c r="E277" s="18"/>
      <c r="F277" s="20" t="s">
        <v>293</v>
      </c>
      <c r="G277" s="20" t="s">
        <v>522</v>
      </c>
      <c r="H277" s="20" t="s">
        <v>301</v>
      </c>
      <c r="I277" s="18" t="s">
        <v>303</v>
      </c>
      <c r="J277" s="18" t="str">
        <f>""</f>
        <v/>
      </c>
      <c r="K277" s="20"/>
      <c r="L277" s="20"/>
      <c r="M277" s="20" t="s">
        <v>298</v>
      </c>
      <c r="N277" s="18" t="s">
        <v>295</v>
      </c>
      <c r="O277" s="18" t="str">
        <f>""</f>
        <v/>
      </c>
      <c r="P277" s="18"/>
      <c r="Q277" s="6" t="s">
        <v>19</v>
      </c>
      <c r="R277" s="6"/>
      <c r="S277" s="6"/>
      <c r="T277" s="6"/>
      <c r="U277" s="11"/>
      <c r="V277" s="82"/>
      <c r="W277" s="12" t="s">
        <v>772</v>
      </c>
      <c r="X277" s="12"/>
      <c r="Y277" s="62"/>
      <c r="Z277" s="6" t="s">
        <v>28</v>
      </c>
      <c r="AA277" s="28">
        <v>21</v>
      </c>
      <c r="AB277" s="24"/>
      <c r="AC277" s="24"/>
      <c r="AF277" s="74" t="b">
        <f>IF(AND(R277=DATA!$D$40),DATA!$D$41,IF(AND(R277=DATA!$C$40),DATA!$C$41))</f>
        <v>0</v>
      </c>
      <c r="AG277" s="74" t="b">
        <f>IF(AND(S277=DATA!$D$40),DATA!$D$42,IF(AND(S277=DATA!$C$40),DATA!$C$42))</f>
        <v>0</v>
      </c>
      <c r="AH277" s="74" t="b">
        <f>IF(AND(T277=DATA!$D$40),DATA!$D$43,IF(AND(T277=DATA!$C$40),DATA!$C$43))</f>
        <v>0</v>
      </c>
      <c r="AI277" s="75" t="b">
        <f>IF(AND(U277=DATA!$D$40),DATA!$D$44,IF(AND(U277=DATA!$C$40),DATA!$C$44))</f>
        <v>0</v>
      </c>
      <c r="AJ277" s="76">
        <f ca="1">IF(AND(DATEDIF(V277,TODAY(),"D")&lt;365*3),DATA!$D$46,IF(AND(365*3&lt;=DATEDIF(V277,TODAY(),"D"), DATEDIF(V277,TODAY(),"D")&lt;365*5),DATA!$D$47,IF(AND(365*5&lt;=DATEDIF(V277,TODAY(),"D"), DATEDIF(V277,TODAY(),"D")&lt;365*10),DATA!$D$48,IF(AND(365*10&lt;DATEDIF(V277,TODAY(),"D")),DATA!$D$49))))</f>
        <v>0</v>
      </c>
      <c r="AK277" s="76">
        <f>_xlfn.IFNA(VLOOKUP(X277,DATA!$F$40:$G$85,2,0),10)</f>
        <v>10</v>
      </c>
      <c r="AL277" s="77">
        <f t="shared" ca="1" si="4"/>
        <v>10</v>
      </c>
      <c r="AM277" s="78" t="str">
        <f ca="1">IF(AND(AL277&gt;=DATA!$C$55),"A",IF(AND(DATA!$C$55&gt;AL277,AL277&gt;=DATA!$C$56),"B",IF(AND(DATA!$C$56&gt;AL277,AL277&gt;=DATA!$C$57),"C",IF(AND(AL277&lt;DATA!$C$57),"D"))))</f>
        <v>D</v>
      </c>
    </row>
    <row r="278" spans="1:39" x14ac:dyDescent="0.15">
      <c r="A278" s="20" t="s">
        <v>564</v>
      </c>
      <c r="B278" s="18" t="s">
        <v>256</v>
      </c>
      <c r="C278" s="18" t="s">
        <v>361</v>
      </c>
      <c r="D278" s="18" t="s">
        <v>282</v>
      </c>
      <c r="E278" s="18"/>
      <c r="F278" s="20" t="s">
        <v>293</v>
      </c>
      <c r="G278" s="20" t="s">
        <v>522</v>
      </c>
      <c r="H278" s="20" t="s">
        <v>294</v>
      </c>
      <c r="I278" s="18" t="s">
        <v>303</v>
      </c>
      <c r="J278" s="18" t="str">
        <f>""</f>
        <v/>
      </c>
      <c r="K278" s="20"/>
      <c r="L278" s="20"/>
      <c r="M278" s="20" t="s">
        <v>315</v>
      </c>
      <c r="N278" s="18" t="s">
        <v>295</v>
      </c>
      <c r="O278" s="18" t="str">
        <f>""</f>
        <v/>
      </c>
      <c r="P278" s="18"/>
      <c r="Q278" s="6" t="s">
        <v>19</v>
      </c>
      <c r="R278" s="6"/>
      <c r="S278" s="6"/>
      <c r="T278" s="6"/>
      <c r="U278" s="11"/>
      <c r="V278" s="82"/>
      <c r="W278" s="12" t="s">
        <v>772</v>
      </c>
      <c r="X278" s="12"/>
      <c r="Y278" s="62"/>
      <c r="Z278" s="6" t="s">
        <v>28</v>
      </c>
      <c r="AA278" s="28">
        <v>24</v>
      </c>
      <c r="AB278" s="24"/>
      <c r="AC278" s="24"/>
      <c r="AF278" s="74" t="b">
        <f>IF(AND(R278=DATA!$D$40),DATA!$D$41,IF(AND(R278=DATA!$C$40),DATA!$C$41))</f>
        <v>0</v>
      </c>
      <c r="AG278" s="74" t="b">
        <f>IF(AND(S278=DATA!$D$40),DATA!$D$42,IF(AND(S278=DATA!$C$40),DATA!$C$42))</f>
        <v>0</v>
      </c>
      <c r="AH278" s="74" t="b">
        <f>IF(AND(T278=DATA!$D$40),DATA!$D$43,IF(AND(T278=DATA!$C$40),DATA!$C$43))</f>
        <v>0</v>
      </c>
      <c r="AI278" s="75" t="b">
        <f>IF(AND(U278=DATA!$D$40),DATA!$D$44,IF(AND(U278=DATA!$C$40),DATA!$C$44))</f>
        <v>0</v>
      </c>
      <c r="AJ278" s="76">
        <f ca="1">IF(AND(DATEDIF(V278,TODAY(),"D")&lt;365*3),DATA!$D$46,IF(AND(365*3&lt;=DATEDIF(V278,TODAY(),"D"), DATEDIF(V278,TODAY(),"D")&lt;365*5),DATA!$D$47,IF(AND(365*5&lt;=DATEDIF(V278,TODAY(),"D"), DATEDIF(V278,TODAY(),"D")&lt;365*10),DATA!$D$48,IF(AND(365*10&lt;DATEDIF(V278,TODAY(),"D")),DATA!$D$49))))</f>
        <v>0</v>
      </c>
      <c r="AK278" s="76">
        <f>_xlfn.IFNA(VLOOKUP(X278,DATA!$F$40:$G$85,2,0),10)</f>
        <v>10</v>
      </c>
      <c r="AL278" s="77">
        <f t="shared" ca="1" si="4"/>
        <v>10</v>
      </c>
      <c r="AM278" s="78" t="str">
        <f ca="1">IF(AND(AL278&gt;=DATA!$C$55),"A",IF(AND(DATA!$C$55&gt;AL278,AL278&gt;=DATA!$C$56),"B",IF(AND(DATA!$C$56&gt;AL278,AL278&gt;=DATA!$C$57),"C",IF(AND(AL278&lt;DATA!$C$57),"D"))))</f>
        <v>D</v>
      </c>
    </row>
    <row r="279" spans="1:39" x14ac:dyDescent="0.15">
      <c r="A279" s="20" t="s">
        <v>564</v>
      </c>
      <c r="B279" s="18" t="s">
        <v>256</v>
      </c>
      <c r="C279" s="5" t="s">
        <v>340</v>
      </c>
      <c r="D279" s="18" t="s">
        <v>258</v>
      </c>
      <c r="E279" s="5" t="s">
        <v>341</v>
      </c>
      <c r="F279" s="6" t="s">
        <v>311</v>
      </c>
      <c r="G279" s="20" t="s">
        <v>522</v>
      </c>
      <c r="H279" s="6" t="s">
        <v>290</v>
      </c>
      <c r="I279" s="5" t="s">
        <v>301</v>
      </c>
      <c r="J279" s="5" t="str">
        <f>""</f>
        <v/>
      </c>
      <c r="K279" s="6" t="s">
        <v>287</v>
      </c>
      <c r="L279" s="20"/>
      <c r="M279" s="20"/>
      <c r="N279" s="5" t="s">
        <v>288</v>
      </c>
      <c r="O279" s="5" t="str">
        <f>""</f>
        <v/>
      </c>
      <c r="P279" s="5"/>
      <c r="Q279" s="6" t="s">
        <v>19</v>
      </c>
      <c r="R279" s="6"/>
      <c r="S279" s="6"/>
      <c r="T279" s="6"/>
      <c r="U279" s="11"/>
      <c r="V279" s="82"/>
      <c r="W279" s="12" t="s">
        <v>772</v>
      </c>
      <c r="X279" s="12"/>
      <c r="Y279" s="62"/>
      <c r="Z279" s="6" t="s">
        <v>28</v>
      </c>
      <c r="AA279" s="16">
        <v>4</v>
      </c>
      <c r="AB279" s="24"/>
      <c r="AC279" s="24"/>
      <c r="AF279" s="74" t="b">
        <f>IF(AND(R279=DATA!$D$40),DATA!$D$41,IF(AND(R279=DATA!$C$40),DATA!$C$41))</f>
        <v>0</v>
      </c>
      <c r="AG279" s="74" t="b">
        <f>IF(AND(S279=DATA!$D$40),DATA!$D$42,IF(AND(S279=DATA!$C$40),DATA!$C$42))</f>
        <v>0</v>
      </c>
      <c r="AH279" s="74" t="b">
        <f>IF(AND(T279=DATA!$D$40),DATA!$D$43,IF(AND(T279=DATA!$C$40),DATA!$C$43))</f>
        <v>0</v>
      </c>
      <c r="AI279" s="75" t="b">
        <f>IF(AND(U279=DATA!$D$40),DATA!$D$44,IF(AND(U279=DATA!$C$40),DATA!$C$44))</f>
        <v>0</v>
      </c>
      <c r="AJ279" s="76">
        <f ca="1">IF(AND(DATEDIF(V279,TODAY(),"D")&lt;365*3),DATA!$D$46,IF(AND(365*3&lt;=DATEDIF(V279,TODAY(),"D"), DATEDIF(V279,TODAY(),"D")&lt;365*5),DATA!$D$47,IF(AND(365*5&lt;=DATEDIF(V279,TODAY(),"D"), DATEDIF(V279,TODAY(),"D")&lt;365*10),DATA!$D$48,IF(AND(365*10&lt;DATEDIF(V279,TODAY(),"D")),DATA!$D$49))))</f>
        <v>0</v>
      </c>
      <c r="AK279" s="76">
        <f>_xlfn.IFNA(VLOOKUP(X279,DATA!$F$40:$G$85,2,0),10)</f>
        <v>10</v>
      </c>
      <c r="AL279" s="77">
        <f t="shared" ca="1" si="4"/>
        <v>10</v>
      </c>
      <c r="AM279" s="78" t="str">
        <f ca="1">IF(AND(AL279&gt;=DATA!$C$55),"A",IF(AND(DATA!$C$55&gt;AL279,AL279&gt;=DATA!$C$56),"B",IF(AND(DATA!$C$56&gt;AL279,AL279&gt;=DATA!$C$57),"C",IF(AND(AL279&lt;DATA!$C$57),"D"))))</f>
        <v>D</v>
      </c>
    </row>
    <row r="280" spans="1:39" x14ac:dyDescent="0.15">
      <c r="A280" s="20" t="s">
        <v>564</v>
      </c>
      <c r="B280" s="18" t="s">
        <v>256</v>
      </c>
      <c r="C280" s="5" t="s">
        <v>340</v>
      </c>
      <c r="D280" s="18" t="s">
        <v>267</v>
      </c>
      <c r="E280" s="5" t="s">
        <v>341</v>
      </c>
      <c r="F280" s="6" t="s">
        <v>311</v>
      </c>
      <c r="G280" s="20" t="s">
        <v>522</v>
      </c>
      <c r="H280" s="6" t="s">
        <v>301</v>
      </c>
      <c r="I280" s="5" t="s">
        <v>303</v>
      </c>
      <c r="J280" s="5" t="str">
        <f>""</f>
        <v/>
      </c>
      <c r="K280" s="6" t="s">
        <v>287</v>
      </c>
      <c r="L280" s="20"/>
      <c r="M280" s="20"/>
      <c r="N280" s="5" t="s">
        <v>288</v>
      </c>
      <c r="O280" s="5" t="str">
        <f>""</f>
        <v/>
      </c>
      <c r="P280" s="5"/>
      <c r="Q280" s="6" t="s">
        <v>19</v>
      </c>
      <c r="R280" s="6"/>
      <c r="S280" s="6"/>
      <c r="T280" s="6"/>
      <c r="U280" s="11"/>
      <c r="V280" s="82"/>
      <c r="W280" s="12" t="s">
        <v>772</v>
      </c>
      <c r="X280" s="12"/>
      <c r="Y280" s="62"/>
      <c r="Z280" s="6" t="s">
        <v>20</v>
      </c>
      <c r="AA280" s="16">
        <v>3</v>
      </c>
      <c r="AB280" s="24"/>
      <c r="AC280" s="24"/>
      <c r="AF280" s="74" t="b">
        <f>IF(AND(R280=DATA!$D$40),DATA!$D$41,IF(AND(R280=DATA!$C$40),DATA!$C$41))</f>
        <v>0</v>
      </c>
      <c r="AG280" s="74" t="b">
        <f>IF(AND(S280=DATA!$D$40),DATA!$D$42,IF(AND(S280=DATA!$C$40),DATA!$C$42))</f>
        <v>0</v>
      </c>
      <c r="AH280" s="74" t="b">
        <f>IF(AND(T280=DATA!$D$40),DATA!$D$43,IF(AND(T280=DATA!$C$40),DATA!$C$43))</f>
        <v>0</v>
      </c>
      <c r="AI280" s="75" t="b">
        <f>IF(AND(U280=DATA!$D$40),DATA!$D$44,IF(AND(U280=DATA!$C$40),DATA!$C$44))</f>
        <v>0</v>
      </c>
      <c r="AJ280" s="76">
        <f ca="1">IF(AND(DATEDIF(V280,TODAY(),"D")&lt;365*3),DATA!$D$46,IF(AND(365*3&lt;=DATEDIF(V280,TODAY(),"D"), DATEDIF(V280,TODAY(),"D")&lt;365*5),DATA!$D$47,IF(AND(365*5&lt;=DATEDIF(V280,TODAY(),"D"), DATEDIF(V280,TODAY(),"D")&lt;365*10),DATA!$D$48,IF(AND(365*10&lt;DATEDIF(V280,TODAY(),"D")),DATA!$D$49))))</f>
        <v>0</v>
      </c>
      <c r="AK280" s="76">
        <f>_xlfn.IFNA(VLOOKUP(X280,DATA!$F$40:$G$85,2,0),10)</f>
        <v>10</v>
      </c>
      <c r="AL280" s="77">
        <f t="shared" ca="1" si="4"/>
        <v>10</v>
      </c>
      <c r="AM280" s="78" t="str">
        <f ca="1">IF(AND(AL280&gt;=DATA!$C$55),"A",IF(AND(DATA!$C$55&gt;AL280,AL280&gt;=DATA!$C$56),"B",IF(AND(DATA!$C$56&gt;AL280,AL280&gt;=DATA!$C$57),"C",IF(AND(AL280&lt;DATA!$C$57),"D"))))</f>
        <v>D</v>
      </c>
    </row>
    <row r="281" spans="1:39" x14ac:dyDescent="0.15">
      <c r="A281" s="20" t="s">
        <v>564</v>
      </c>
      <c r="B281" s="18" t="s">
        <v>264</v>
      </c>
      <c r="C281" s="5" t="s">
        <v>340</v>
      </c>
      <c r="D281" s="18" t="s">
        <v>258</v>
      </c>
      <c r="E281" s="5" t="s">
        <v>341</v>
      </c>
      <c r="F281" s="6" t="s">
        <v>311</v>
      </c>
      <c r="G281" s="20" t="s">
        <v>522</v>
      </c>
      <c r="H281" s="6" t="s">
        <v>308</v>
      </c>
      <c r="I281" s="5" t="s">
        <v>292</v>
      </c>
      <c r="J281" s="5" t="str">
        <f>""</f>
        <v/>
      </c>
      <c r="K281" s="6" t="s">
        <v>287</v>
      </c>
      <c r="L281" s="20"/>
      <c r="M281" s="20"/>
      <c r="N281" s="5" t="s">
        <v>288</v>
      </c>
      <c r="O281" s="5" t="str">
        <f>""</f>
        <v/>
      </c>
      <c r="P281" s="5"/>
      <c r="Q281" s="6" t="s">
        <v>325</v>
      </c>
      <c r="R281" s="6"/>
      <c r="S281" s="6"/>
      <c r="T281" s="6"/>
      <c r="U281" s="11"/>
      <c r="V281" s="82"/>
      <c r="W281" s="12" t="s">
        <v>772</v>
      </c>
      <c r="X281" s="12"/>
      <c r="Y281" s="62"/>
      <c r="Z281" s="6" t="s">
        <v>28</v>
      </c>
      <c r="AA281" s="16">
        <v>6</v>
      </c>
      <c r="AB281" s="24"/>
      <c r="AC281" s="24"/>
      <c r="AF281" s="74" t="b">
        <f>IF(AND(R281=DATA!$D$40),DATA!$D$41,IF(AND(R281=DATA!$C$40),DATA!$C$41))</f>
        <v>0</v>
      </c>
      <c r="AG281" s="74" t="b">
        <f>IF(AND(S281=DATA!$D$40),DATA!$D$42,IF(AND(S281=DATA!$C$40),DATA!$C$42))</f>
        <v>0</v>
      </c>
      <c r="AH281" s="74" t="b">
        <f>IF(AND(T281=DATA!$D$40),DATA!$D$43,IF(AND(T281=DATA!$C$40),DATA!$C$43))</f>
        <v>0</v>
      </c>
      <c r="AI281" s="75" t="b">
        <f>IF(AND(U281=DATA!$D$40),DATA!$D$44,IF(AND(U281=DATA!$C$40),DATA!$C$44))</f>
        <v>0</v>
      </c>
      <c r="AJ281" s="76">
        <f ca="1">IF(AND(DATEDIF(V281,TODAY(),"D")&lt;365*3),DATA!$D$46,IF(AND(365*3&lt;=DATEDIF(V281,TODAY(),"D"), DATEDIF(V281,TODAY(),"D")&lt;365*5),DATA!$D$47,IF(AND(365*5&lt;=DATEDIF(V281,TODAY(),"D"), DATEDIF(V281,TODAY(),"D")&lt;365*10),DATA!$D$48,IF(AND(365*10&lt;DATEDIF(V281,TODAY(),"D")),DATA!$D$49))))</f>
        <v>0</v>
      </c>
      <c r="AK281" s="76">
        <f>_xlfn.IFNA(VLOOKUP(X281,DATA!$F$40:$G$85,2,0),10)</f>
        <v>10</v>
      </c>
      <c r="AL281" s="77">
        <f t="shared" ca="1" si="4"/>
        <v>10</v>
      </c>
      <c r="AM281" s="78" t="str">
        <f ca="1">IF(AND(AL281&gt;=DATA!$C$55),"A",IF(AND(DATA!$C$55&gt;AL281,AL281&gt;=DATA!$C$56),"B",IF(AND(DATA!$C$56&gt;AL281,AL281&gt;=DATA!$C$57),"C",IF(AND(AL281&lt;DATA!$C$57),"D"))))</f>
        <v>D</v>
      </c>
    </row>
    <row r="282" spans="1:39" x14ac:dyDescent="0.15">
      <c r="A282" s="20" t="s">
        <v>564</v>
      </c>
      <c r="B282" s="18" t="s">
        <v>256</v>
      </c>
      <c r="C282" s="5" t="s">
        <v>340</v>
      </c>
      <c r="D282" s="18" t="s">
        <v>258</v>
      </c>
      <c r="E282" s="5" t="s">
        <v>341</v>
      </c>
      <c r="F282" s="6" t="s">
        <v>311</v>
      </c>
      <c r="G282" s="20" t="s">
        <v>522</v>
      </c>
      <c r="H282" s="6" t="s">
        <v>307</v>
      </c>
      <c r="I282" s="5" t="s">
        <v>303</v>
      </c>
      <c r="J282" s="5" t="str">
        <f>""</f>
        <v/>
      </c>
      <c r="K282" s="6" t="s">
        <v>291</v>
      </c>
      <c r="L282" s="20"/>
      <c r="M282" s="20"/>
      <c r="N282" s="5" t="s">
        <v>288</v>
      </c>
      <c r="O282" s="5" t="str">
        <f>""</f>
        <v/>
      </c>
      <c r="P282" s="5"/>
      <c r="Q282" s="6" t="s">
        <v>27</v>
      </c>
      <c r="R282" s="6"/>
      <c r="S282" s="6"/>
      <c r="T282" s="6"/>
      <c r="U282" s="11"/>
      <c r="V282" s="82"/>
      <c r="W282" s="12" t="s">
        <v>772</v>
      </c>
      <c r="X282" s="12"/>
      <c r="Y282" s="62"/>
      <c r="Z282" s="6" t="s">
        <v>28</v>
      </c>
      <c r="AA282" s="16">
        <v>6</v>
      </c>
      <c r="AB282" s="24"/>
      <c r="AC282" s="24"/>
      <c r="AF282" s="74" t="b">
        <f>IF(AND(R282=DATA!$D$40),DATA!$D$41,IF(AND(R282=DATA!$C$40),DATA!$C$41))</f>
        <v>0</v>
      </c>
      <c r="AG282" s="74" t="b">
        <f>IF(AND(S282=DATA!$D$40),DATA!$D$42,IF(AND(S282=DATA!$C$40),DATA!$C$42))</f>
        <v>0</v>
      </c>
      <c r="AH282" s="74" t="b">
        <f>IF(AND(T282=DATA!$D$40),DATA!$D$43,IF(AND(T282=DATA!$C$40),DATA!$C$43))</f>
        <v>0</v>
      </c>
      <c r="AI282" s="75" t="b">
        <f>IF(AND(U282=DATA!$D$40),DATA!$D$44,IF(AND(U282=DATA!$C$40),DATA!$C$44))</f>
        <v>0</v>
      </c>
      <c r="AJ282" s="76">
        <f ca="1">IF(AND(DATEDIF(V282,TODAY(),"D")&lt;365*3),DATA!$D$46,IF(AND(365*3&lt;=DATEDIF(V282,TODAY(),"D"), DATEDIF(V282,TODAY(),"D")&lt;365*5),DATA!$D$47,IF(AND(365*5&lt;=DATEDIF(V282,TODAY(),"D"), DATEDIF(V282,TODAY(),"D")&lt;365*10),DATA!$D$48,IF(AND(365*10&lt;DATEDIF(V282,TODAY(),"D")),DATA!$D$49))))</f>
        <v>0</v>
      </c>
      <c r="AK282" s="76">
        <f>_xlfn.IFNA(VLOOKUP(X282,DATA!$F$40:$G$85,2,0),10)</f>
        <v>10</v>
      </c>
      <c r="AL282" s="77">
        <f t="shared" ca="1" si="4"/>
        <v>10</v>
      </c>
      <c r="AM282" s="78" t="str">
        <f ca="1">IF(AND(AL282&gt;=DATA!$C$55),"A",IF(AND(DATA!$C$55&gt;AL282,AL282&gt;=DATA!$C$56),"B",IF(AND(DATA!$C$56&gt;AL282,AL282&gt;=DATA!$C$57),"C",IF(AND(AL282&lt;DATA!$C$57),"D"))))</f>
        <v>D</v>
      </c>
    </row>
    <row r="283" spans="1:39" x14ac:dyDescent="0.15">
      <c r="A283" s="20" t="s">
        <v>564</v>
      </c>
      <c r="B283" s="18" t="s">
        <v>264</v>
      </c>
      <c r="C283" s="5" t="s">
        <v>340</v>
      </c>
      <c r="D283" s="18" t="s">
        <v>267</v>
      </c>
      <c r="E283" s="5" t="s">
        <v>341</v>
      </c>
      <c r="F283" s="6" t="s">
        <v>311</v>
      </c>
      <c r="G283" s="20" t="s">
        <v>522</v>
      </c>
      <c r="H283" s="6" t="s">
        <v>301</v>
      </c>
      <c r="I283" s="5" t="s">
        <v>303</v>
      </c>
      <c r="J283" s="5" t="str">
        <f>""</f>
        <v/>
      </c>
      <c r="K283" s="6" t="s">
        <v>291</v>
      </c>
      <c r="L283" s="20"/>
      <c r="M283" s="20"/>
      <c r="N283" s="5" t="s">
        <v>288</v>
      </c>
      <c r="O283" s="5" t="str">
        <f>""</f>
        <v/>
      </c>
      <c r="P283" s="5"/>
      <c r="Q283" s="6" t="s">
        <v>19</v>
      </c>
      <c r="R283" s="6"/>
      <c r="S283" s="6"/>
      <c r="T283" s="6"/>
      <c r="U283" s="11"/>
      <c r="V283" s="82"/>
      <c r="W283" s="12" t="s">
        <v>772</v>
      </c>
      <c r="X283" s="12"/>
      <c r="Y283" s="62"/>
      <c r="Z283" s="6" t="s">
        <v>20</v>
      </c>
      <c r="AA283" s="16">
        <v>17</v>
      </c>
      <c r="AB283" s="24"/>
      <c r="AC283" s="24"/>
      <c r="AF283" s="74" t="b">
        <f>IF(AND(R283=DATA!$D$40),DATA!$D$41,IF(AND(R283=DATA!$C$40),DATA!$C$41))</f>
        <v>0</v>
      </c>
      <c r="AG283" s="74" t="b">
        <f>IF(AND(S283=DATA!$D$40),DATA!$D$42,IF(AND(S283=DATA!$C$40),DATA!$C$42))</f>
        <v>0</v>
      </c>
      <c r="AH283" s="74" t="b">
        <f>IF(AND(T283=DATA!$D$40),DATA!$D$43,IF(AND(T283=DATA!$C$40),DATA!$C$43))</f>
        <v>0</v>
      </c>
      <c r="AI283" s="75" t="b">
        <f>IF(AND(U283=DATA!$D$40),DATA!$D$44,IF(AND(U283=DATA!$C$40),DATA!$C$44))</f>
        <v>0</v>
      </c>
      <c r="AJ283" s="76">
        <f ca="1">IF(AND(DATEDIF(V283,TODAY(),"D")&lt;365*3),DATA!$D$46,IF(AND(365*3&lt;=DATEDIF(V283,TODAY(),"D"), DATEDIF(V283,TODAY(),"D")&lt;365*5),DATA!$D$47,IF(AND(365*5&lt;=DATEDIF(V283,TODAY(),"D"), DATEDIF(V283,TODAY(),"D")&lt;365*10),DATA!$D$48,IF(AND(365*10&lt;DATEDIF(V283,TODAY(),"D")),DATA!$D$49))))</f>
        <v>0</v>
      </c>
      <c r="AK283" s="76">
        <f>_xlfn.IFNA(VLOOKUP(X283,DATA!$F$40:$G$85,2,0),10)</f>
        <v>10</v>
      </c>
      <c r="AL283" s="77">
        <f t="shared" ca="1" si="4"/>
        <v>10</v>
      </c>
      <c r="AM283" s="78" t="str">
        <f ca="1">IF(AND(AL283&gt;=DATA!$C$55),"A",IF(AND(DATA!$C$55&gt;AL283,AL283&gt;=DATA!$C$56),"B",IF(AND(DATA!$C$56&gt;AL283,AL283&gt;=DATA!$C$57),"C",IF(AND(AL283&lt;DATA!$C$57),"D"))))</f>
        <v>D</v>
      </c>
    </row>
    <row r="284" spans="1:39" x14ac:dyDescent="0.15">
      <c r="A284" s="20" t="s">
        <v>564</v>
      </c>
      <c r="B284" s="18" t="s">
        <v>264</v>
      </c>
      <c r="C284" s="5" t="s">
        <v>340</v>
      </c>
      <c r="D284" s="18" t="s">
        <v>267</v>
      </c>
      <c r="E284" s="5" t="s">
        <v>341</v>
      </c>
      <c r="F284" s="6" t="s">
        <v>311</v>
      </c>
      <c r="G284" s="20" t="s">
        <v>522</v>
      </c>
      <c r="H284" s="6" t="s">
        <v>319</v>
      </c>
      <c r="I284" s="5" t="s">
        <v>308</v>
      </c>
      <c r="J284" s="5" t="str">
        <f>""</f>
        <v/>
      </c>
      <c r="K284" s="6" t="s">
        <v>291</v>
      </c>
      <c r="L284" s="20"/>
      <c r="M284" s="20"/>
      <c r="N284" s="5" t="s">
        <v>288</v>
      </c>
      <c r="O284" s="5" t="str">
        <f>""</f>
        <v/>
      </c>
      <c r="P284" s="5"/>
      <c r="Q284" s="6" t="s">
        <v>325</v>
      </c>
      <c r="R284" s="6"/>
      <c r="S284" s="6"/>
      <c r="T284" s="6"/>
      <c r="U284" s="11"/>
      <c r="V284" s="82"/>
      <c r="W284" s="12" t="s">
        <v>772</v>
      </c>
      <c r="X284" s="12"/>
      <c r="Y284" s="62"/>
      <c r="Z284" s="6" t="s">
        <v>28</v>
      </c>
      <c r="AA284" s="16">
        <v>2</v>
      </c>
      <c r="AB284" s="24"/>
      <c r="AC284" s="24"/>
      <c r="AF284" s="74" t="b">
        <f>IF(AND(R284=DATA!$D$40),DATA!$D$41,IF(AND(R284=DATA!$C$40),DATA!$C$41))</f>
        <v>0</v>
      </c>
      <c r="AG284" s="74" t="b">
        <f>IF(AND(S284=DATA!$D$40),DATA!$D$42,IF(AND(S284=DATA!$C$40),DATA!$C$42))</f>
        <v>0</v>
      </c>
      <c r="AH284" s="74" t="b">
        <f>IF(AND(T284=DATA!$D$40),DATA!$D$43,IF(AND(T284=DATA!$C$40),DATA!$C$43))</f>
        <v>0</v>
      </c>
      <c r="AI284" s="75" t="b">
        <f>IF(AND(U284=DATA!$D$40),DATA!$D$44,IF(AND(U284=DATA!$C$40),DATA!$C$44))</f>
        <v>0</v>
      </c>
      <c r="AJ284" s="76">
        <f ca="1">IF(AND(DATEDIF(V284,TODAY(),"D")&lt;365*3),DATA!$D$46,IF(AND(365*3&lt;=DATEDIF(V284,TODAY(),"D"), DATEDIF(V284,TODAY(),"D")&lt;365*5),DATA!$D$47,IF(AND(365*5&lt;=DATEDIF(V284,TODAY(),"D"), DATEDIF(V284,TODAY(),"D")&lt;365*10),DATA!$D$48,IF(AND(365*10&lt;DATEDIF(V284,TODAY(),"D")),DATA!$D$49))))</f>
        <v>0</v>
      </c>
      <c r="AK284" s="76">
        <f>_xlfn.IFNA(VLOOKUP(X284,DATA!$F$40:$G$85,2,0),10)</f>
        <v>10</v>
      </c>
      <c r="AL284" s="77">
        <f t="shared" ca="1" si="4"/>
        <v>10</v>
      </c>
      <c r="AM284" s="78" t="str">
        <f ca="1">IF(AND(AL284&gt;=DATA!$C$55),"A",IF(AND(DATA!$C$55&gt;AL284,AL284&gt;=DATA!$C$56),"B",IF(AND(DATA!$C$56&gt;AL284,AL284&gt;=DATA!$C$57),"C",IF(AND(AL284&lt;DATA!$C$57),"D"))))</f>
        <v>D</v>
      </c>
    </row>
    <row r="285" spans="1:39" x14ac:dyDescent="0.15">
      <c r="A285" s="20" t="s">
        <v>564</v>
      </c>
      <c r="B285" s="18" t="s">
        <v>256</v>
      </c>
      <c r="C285" s="18" t="s">
        <v>361</v>
      </c>
      <c r="D285" s="18" t="s">
        <v>320</v>
      </c>
      <c r="E285" s="18"/>
      <c r="F285" s="20" t="s">
        <v>300</v>
      </c>
      <c r="G285" s="20" t="s">
        <v>522</v>
      </c>
      <c r="H285" s="20" t="s">
        <v>294</v>
      </c>
      <c r="I285" s="18" t="s">
        <v>303</v>
      </c>
      <c r="J285" s="18" t="str">
        <f>""</f>
        <v/>
      </c>
      <c r="K285" s="20"/>
      <c r="L285" s="20"/>
      <c r="M285" s="20" t="s">
        <v>298</v>
      </c>
      <c r="N285" s="18" t="s">
        <v>295</v>
      </c>
      <c r="O285" s="18" t="str">
        <f>""</f>
        <v/>
      </c>
      <c r="P285" s="18"/>
      <c r="Q285" s="6" t="s">
        <v>19</v>
      </c>
      <c r="R285" s="6"/>
      <c r="S285" s="6"/>
      <c r="T285" s="6"/>
      <c r="U285" s="11"/>
      <c r="V285" s="82"/>
      <c r="W285" s="12" t="s">
        <v>772</v>
      </c>
      <c r="X285" s="12"/>
      <c r="Y285" s="62"/>
      <c r="Z285" s="6" t="s">
        <v>28</v>
      </c>
      <c r="AA285" s="28">
        <v>8</v>
      </c>
      <c r="AB285" s="24"/>
      <c r="AC285" s="24"/>
      <c r="AF285" s="74" t="b">
        <f>IF(AND(R285=DATA!$D$40),DATA!$D$41,IF(AND(R285=DATA!$C$40),DATA!$C$41))</f>
        <v>0</v>
      </c>
      <c r="AG285" s="74" t="b">
        <f>IF(AND(S285=DATA!$D$40),DATA!$D$42,IF(AND(S285=DATA!$C$40),DATA!$C$42))</f>
        <v>0</v>
      </c>
      <c r="AH285" s="74" t="b">
        <f>IF(AND(T285=DATA!$D$40),DATA!$D$43,IF(AND(T285=DATA!$C$40),DATA!$C$43))</f>
        <v>0</v>
      </c>
      <c r="AI285" s="75" t="b">
        <f>IF(AND(U285=DATA!$D$40),DATA!$D$44,IF(AND(U285=DATA!$C$40),DATA!$C$44))</f>
        <v>0</v>
      </c>
      <c r="AJ285" s="76">
        <f ca="1">IF(AND(DATEDIF(V285,TODAY(),"D")&lt;365*3),DATA!$D$46,IF(AND(365*3&lt;=DATEDIF(V285,TODAY(),"D"), DATEDIF(V285,TODAY(),"D")&lt;365*5),DATA!$D$47,IF(AND(365*5&lt;=DATEDIF(V285,TODAY(),"D"), DATEDIF(V285,TODAY(),"D")&lt;365*10),DATA!$D$48,IF(AND(365*10&lt;DATEDIF(V285,TODAY(),"D")),DATA!$D$49))))</f>
        <v>0</v>
      </c>
      <c r="AK285" s="76">
        <f>_xlfn.IFNA(VLOOKUP(X285,DATA!$F$40:$G$85,2,0),10)</f>
        <v>10</v>
      </c>
      <c r="AL285" s="77">
        <f t="shared" ca="1" si="4"/>
        <v>10</v>
      </c>
      <c r="AM285" s="78" t="str">
        <f ca="1">IF(AND(AL285&gt;=DATA!$C$55),"A",IF(AND(DATA!$C$55&gt;AL285,AL285&gt;=DATA!$C$56),"B",IF(AND(DATA!$C$56&gt;AL285,AL285&gt;=DATA!$C$57),"C",IF(AND(AL285&lt;DATA!$C$57),"D"))))</f>
        <v>D</v>
      </c>
    </row>
    <row r="286" spans="1:39" x14ac:dyDescent="0.15">
      <c r="A286" s="20" t="s">
        <v>565</v>
      </c>
      <c r="B286" s="18" t="s">
        <v>264</v>
      </c>
      <c r="C286" s="18" t="s">
        <v>361</v>
      </c>
      <c r="D286" s="18" t="s">
        <v>282</v>
      </c>
      <c r="E286" s="18"/>
      <c r="F286" s="20" t="s">
        <v>300</v>
      </c>
      <c r="G286" s="20" t="s">
        <v>522</v>
      </c>
      <c r="H286" s="20" t="s">
        <v>290</v>
      </c>
      <c r="I286" s="18" t="s">
        <v>303</v>
      </c>
      <c r="J286" s="18" t="str">
        <f>""</f>
        <v/>
      </c>
      <c r="K286" s="20"/>
      <c r="L286" s="20"/>
      <c r="M286" s="20" t="s">
        <v>298</v>
      </c>
      <c r="N286" s="18" t="s">
        <v>295</v>
      </c>
      <c r="O286" s="18" t="str">
        <f>""</f>
        <v/>
      </c>
      <c r="P286" s="18"/>
      <c r="Q286" s="6" t="s">
        <v>19</v>
      </c>
      <c r="R286" s="6"/>
      <c r="S286" s="6"/>
      <c r="T286" s="6"/>
      <c r="U286" s="11"/>
      <c r="V286" s="82"/>
      <c r="W286" s="12" t="s">
        <v>772</v>
      </c>
      <c r="X286" s="12"/>
      <c r="Y286" s="62"/>
      <c r="Z286" s="6" t="s">
        <v>28</v>
      </c>
      <c r="AA286" s="28">
        <v>8</v>
      </c>
      <c r="AB286" s="24"/>
      <c r="AC286" s="24"/>
      <c r="AF286" s="74" t="b">
        <f>IF(AND(R286=DATA!$D$40),DATA!$D$41,IF(AND(R286=DATA!$C$40),DATA!$C$41))</f>
        <v>0</v>
      </c>
      <c r="AG286" s="74" t="b">
        <f>IF(AND(S286=DATA!$D$40),DATA!$D$42,IF(AND(S286=DATA!$C$40),DATA!$C$42))</f>
        <v>0</v>
      </c>
      <c r="AH286" s="74" t="b">
        <f>IF(AND(T286=DATA!$D$40),DATA!$D$43,IF(AND(T286=DATA!$C$40),DATA!$C$43))</f>
        <v>0</v>
      </c>
      <c r="AI286" s="75" t="b">
        <f>IF(AND(U286=DATA!$D$40),DATA!$D$44,IF(AND(U286=DATA!$C$40),DATA!$C$44))</f>
        <v>0</v>
      </c>
      <c r="AJ286" s="76">
        <f ca="1">IF(AND(DATEDIF(V286,TODAY(),"D")&lt;365*3),DATA!$D$46,IF(AND(365*3&lt;=DATEDIF(V286,TODAY(),"D"), DATEDIF(V286,TODAY(),"D")&lt;365*5),DATA!$D$47,IF(AND(365*5&lt;=DATEDIF(V286,TODAY(),"D"), DATEDIF(V286,TODAY(),"D")&lt;365*10),DATA!$D$48,IF(AND(365*10&lt;DATEDIF(V286,TODAY(),"D")),DATA!$D$49))))</f>
        <v>0</v>
      </c>
      <c r="AK286" s="76">
        <f>_xlfn.IFNA(VLOOKUP(X286,DATA!$F$40:$G$85,2,0),10)</f>
        <v>10</v>
      </c>
      <c r="AL286" s="77">
        <f t="shared" ca="1" si="4"/>
        <v>10</v>
      </c>
      <c r="AM286" s="78" t="str">
        <f ca="1">IF(AND(AL286&gt;=DATA!$C$55),"A",IF(AND(DATA!$C$55&gt;AL286,AL286&gt;=DATA!$C$56),"B",IF(AND(DATA!$C$56&gt;AL286,AL286&gt;=DATA!$C$57),"C",IF(AND(AL286&lt;DATA!$C$57),"D"))))</f>
        <v>D</v>
      </c>
    </row>
    <row r="287" spans="1:39" x14ac:dyDescent="0.15">
      <c r="A287" s="20" t="s">
        <v>564</v>
      </c>
      <c r="B287" s="18" t="s">
        <v>264</v>
      </c>
      <c r="C287" s="18" t="s">
        <v>361</v>
      </c>
      <c r="D287" s="18" t="s">
        <v>320</v>
      </c>
      <c r="E287" s="18"/>
      <c r="F287" s="20" t="s">
        <v>300</v>
      </c>
      <c r="G287" s="20" t="s">
        <v>522</v>
      </c>
      <c r="H287" s="20" t="s">
        <v>286</v>
      </c>
      <c r="I287" s="18" t="s">
        <v>294</v>
      </c>
      <c r="J287" s="18" t="str">
        <f>""</f>
        <v/>
      </c>
      <c r="K287" s="20"/>
      <c r="L287" s="20"/>
      <c r="M287" s="20" t="s">
        <v>315</v>
      </c>
      <c r="N287" s="18" t="s">
        <v>295</v>
      </c>
      <c r="O287" s="18" t="str">
        <f>""</f>
        <v/>
      </c>
      <c r="P287" s="18"/>
      <c r="Q287" s="6" t="s">
        <v>27</v>
      </c>
      <c r="R287" s="6"/>
      <c r="S287" s="6"/>
      <c r="T287" s="6"/>
      <c r="U287" s="11"/>
      <c r="V287" s="82"/>
      <c r="W287" s="12" t="s">
        <v>772</v>
      </c>
      <c r="X287" s="12"/>
      <c r="Y287" s="62"/>
      <c r="Z287" s="6" t="s">
        <v>20</v>
      </c>
      <c r="AA287" s="28">
        <v>4</v>
      </c>
      <c r="AB287" s="24"/>
      <c r="AC287" s="24"/>
      <c r="AF287" s="74" t="b">
        <f>IF(AND(R287=DATA!$D$40),DATA!$D$41,IF(AND(R287=DATA!$C$40),DATA!$C$41))</f>
        <v>0</v>
      </c>
      <c r="AG287" s="74" t="b">
        <f>IF(AND(S287=DATA!$D$40),DATA!$D$42,IF(AND(S287=DATA!$C$40),DATA!$C$42))</f>
        <v>0</v>
      </c>
      <c r="AH287" s="74" t="b">
        <f>IF(AND(T287=DATA!$D$40),DATA!$D$43,IF(AND(T287=DATA!$C$40),DATA!$C$43))</f>
        <v>0</v>
      </c>
      <c r="AI287" s="75" t="b">
        <f>IF(AND(U287=DATA!$D$40),DATA!$D$44,IF(AND(U287=DATA!$C$40),DATA!$C$44))</f>
        <v>0</v>
      </c>
      <c r="AJ287" s="76">
        <f ca="1">IF(AND(DATEDIF(V287,TODAY(),"D")&lt;365*3),DATA!$D$46,IF(AND(365*3&lt;=DATEDIF(V287,TODAY(),"D"), DATEDIF(V287,TODAY(),"D")&lt;365*5),DATA!$D$47,IF(AND(365*5&lt;=DATEDIF(V287,TODAY(),"D"), DATEDIF(V287,TODAY(),"D")&lt;365*10),DATA!$D$48,IF(AND(365*10&lt;DATEDIF(V287,TODAY(),"D")),DATA!$D$49))))</f>
        <v>0</v>
      </c>
      <c r="AK287" s="76">
        <f>_xlfn.IFNA(VLOOKUP(X287,DATA!$F$40:$G$85,2,0),10)</f>
        <v>10</v>
      </c>
      <c r="AL287" s="77">
        <f t="shared" ca="1" si="4"/>
        <v>10</v>
      </c>
      <c r="AM287" s="78" t="str">
        <f ca="1">IF(AND(AL287&gt;=DATA!$C$55),"A",IF(AND(DATA!$C$55&gt;AL287,AL287&gt;=DATA!$C$56),"B",IF(AND(DATA!$C$56&gt;AL287,AL287&gt;=DATA!$C$57),"C",IF(AND(AL287&lt;DATA!$C$57),"D"))))</f>
        <v>D</v>
      </c>
    </row>
    <row r="288" spans="1:39" x14ac:dyDescent="0.15">
      <c r="A288" s="20" t="s">
        <v>565</v>
      </c>
      <c r="B288" s="18" t="s">
        <v>256</v>
      </c>
      <c r="C288" s="18" t="s">
        <v>361</v>
      </c>
      <c r="D288" s="18" t="s">
        <v>320</v>
      </c>
      <c r="E288" s="18"/>
      <c r="F288" s="20" t="s">
        <v>302</v>
      </c>
      <c r="G288" s="20" t="s">
        <v>522</v>
      </c>
      <c r="H288" s="20" t="s">
        <v>294</v>
      </c>
      <c r="I288" s="18" t="s">
        <v>303</v>
      </c>
      <c r="J288" s="18" t="str">
        <f>""</f>
        <v/>
      </c>
      <c r="K288" s="20"/>
      <c r="L288" s="20"/>
      <c r="M288" s="20" t="s">
        <v>298</v>
      </c>
      <c r="N288" s="18" t="s">
        <v>295</v>
      </c>
      <c r="O288" s="18" t="str">
        <f>""</f>
        <v/>
      </c>
      <c r="P288" s="18"/>
      <c r="Q288" s="6" t="s">
        <v>19</v>
      </c>
      <c r="R288" s="6"/>
      <c r="S288" s="6"/>
      <c r="T288" s="6"/>
      <c r="U288" s="11"/>
      <c r="V288" s="82"/>
      <c r="W288" s="12" t="s">
        <v>772</v>
      </c>
      <c r="X288" s="12"/>
      <c r="Y288" s="62"/>
      <c r="Z288" s="6" t="s">
        <v>28</v>
      </c>
      <c r="AA288" s="28">
        <v>5</v>
      </c>
      <c r="AB288" s="24"/>
      <c r="AC288" s="24"/>
      <c r="AF288" s="74" t="b">
        <f>IF(AND(R288=DATA!$D$40),DATA!$D$41,IF(AND(R288=DATA!$C$40),DATA!$C$41))</f>
        <v>0</v>
      </c>
      <c r="AG288" s="74" t="b">
        <f>IF(AND(S288=DATA!$D$40),DATA!$D$42,IF(AND(S288=DATA!$C$40),DATA!$C$42))</f>
        <v>0</v>
      </c>
      <c r="AH288" s="74" t="b">
        <f>IF(AND(T288=DATA!$D$40),DATA!$D$43,IF(AND(T288=DATA!$C$40),DATA!$C$43))</f>
        <v>0</v>
      </c>
      <c r="AI288" s="75" t="b">
        <f>IF(AND(U288=DATA!$D$40),DATA!$D$44,IF(AND(U288=DATA!$C$40),DATA!$C$44))</f>
        <v>0</v>
      </c>
      <c r="AJ288" s="76">
        <f ca="1">IF(AND(DATEDIF(V288,TODAY(),"D")&lt;365*3),DATA!$D$46,IF(AND(365*3&lt;=DATEDIF(V288,TODAY(),"D"), DATEDIF(V288,TODAY(),"D")&lt;365*5),DATA!$D$47,IF(AND(365*5&lt;=DATEDIF(V288,TODAY(),"D"), DATEDIF(V288,TODAY(),"D")&lt;365*10),DATA!$D$48,IF(AND(365*10&lt;DATEDIF(V288,TODAY(),"D")),DATA!$D$49))))</f>
        <v>0</v>
      </c>
      <c r="AK288" s="76">
        <f>_xlfn.IFNA(VLOOKUP(X288,DATA!$F$40:$G$85,2,0),10)</f>
        <v>10</v>
      </c>
      <c r="AL288" s="77">
        <f t="shared" ca="1" si="4"/>
        <v>10</v>
      </c>
      <c r="AM288" s="78" t="str">
        <f ca="1">IF(AND(AL288&gt;=DATA!$C$55),"A",IF(AND(DATA!$C$55&gt;AL288,AL288&gt;=DATA!$C$56),"B",IF(AND(DATA!$C$56&gt;AL288,AL288&gt;=DATA!$C$57),"C",IF(AND(AL288&lt;DATA!$C$57),"D"))))</f>
        <v>D</v>
      </c>
    </row>
    <row r="289" spans="1:39" x14ac:dyDescent="0.15">
      <c r="A289" s="20" t="s">
        <v>564</v>
      </c>
      <c r="B289" s="18" t="s">
        <v>264</v>
      </c>
      <c r="C289" s="18" t="s">
        <v>361</v>
      </c>
      <c r="D289" s="18" t="s">
        <v>320</v>
      </c>
      <c r="E289" s="18"/>
      <c r="F289" s="20" t="s">
        <v>302</v>
      </c>
      <c r="G289" s="20" t="s">
        <v>522</v>
      </c>
      <c r="H289" s="20" t="s">
        <v>286</v>
      </c>
      <c r="I289" s="18" t="s">
        <v>294</v>
      </c>
      <c r="J289" s="18" t="str">
        <f>""</f>
        <v/>
      </c>
      <c r="K289" s="20"/>
      <c r="L289" s="20"/>
      <c r="M289" s="20" t="s">
        <v>298</v>
      </c>
      <c r="N289" s="18" t="s">
        <v>295</v>
      </c>
      <c r="O289" s="18" t="str">
        <f>""</f>
        <v/>
      </c>
      <c r="P289" s="18"/>
      <c r="Q289" s="6" t="s">
        <v>27</v>
      </c>
      <c r="R289" s="6"/>
      <c r="S289" s="6"/>
      <c r="T289" s="6"/>
      <c r="U289" s="11"/>
      <c r="V289" s="82"/>
      <c r="W289" s="12" t="s">
        <v>772</v>
      </c>
      <c r="X289" s="12"/>
      <c r="Y289" s="62"/>
      <c r="Z289" s="6" t="s">
        <v>28</v>
      </c>
      <c r="AA289" s="28">
        <v>5</v>
      </c>
      <c r="AB289" s="24"/>
      <c r="AC289" s="24"/>
      <c r="AF289" s="74" t="b">
        <f>IF(AND(R289=DATA!$D$40),DATA!$D$41,IF(AND(R289=DATA!$C$40),DATA!$C$41))</f>
        <v>0</v>
      </c>
      <c r="AG289" s="74" t="b">
        <f>IF(AND(S289=DATA!$D$40),DATA!$D$42,IF(AND(S289=DATA!$C$40),DATA!$C$42))</f>
        <v>0</v>
      </c>
      <c r="AH289" s="74" t="b">
        <f>IF(AND(T289=DATA!$D$40),DATA!$D$43,IF(AND(T289=DATA!$C$40),DATA!$C$43))</f>
        <v>0</v>
      </c>
      <c r="AI289" s="75" t="b">
        <f>IF(AND(U289=DATA!$D$40),DATA!$D$44,IF(AND(U289=DATA!$C$40),DATA!$C$44))</f>
        <v>0</v>
      </c>
      <c r="AJ289" s="76">
        <f ca="1">IF(AND(DATEDIF(V289,TODAY(),"D")&lt;365*3),DATA!$D$46,IF(AND(365*3&lt;=DATEDIF(V289,TODAY(),"D"), DATEDIF(V289,TODAY(),"D")&lt;365*5),DATA!$D$47,IF(AND(365*5&lt;=DATEDIF(V289,TODAY(),"D"), DATEDIF(V289,TODAY(),"D")&lt;365*10),DATA!$D$48,IF(AND(365*10&lt;DATEDIF(V289,TODAY(),"D")),DATA!$D$49))))</f>
        <v>0</v>
      </c>
      <c r="AK289" s="76">
        <f>_xlfn.IFNA(VLOOKUP(X289,DATA!$F$40:$G$85,2,0),10)</f>
        <v>10</v>
      </c>
      <c r="AL289" s="77">
        <f t="shared" ca="1" si="4"/>
        <v>10</v>
      </c>
      <c r="AM289" s="78" t="str">
        <f ca="1">IF(AND(AL289&gt;=DATA!$C$55),"A",IF(AND(DATA!$C$55&gt;AL289,AL289&gt;=DATA!$C$56),"B",IF(AND(DATA!$C$56&gt;AL289,AL289&gt;=DATA!$C$57),"C",IF(AND(AL289&lt;DATA!$C$57),"D"))))</f>
        <v>D</v>
      </c>
    </row>
    <row r="290" spans="1:39" x14ac:dyDescent="0.15">
      <c r="A290" s="20" t="s">
        <v>565</v>
      </c>
      <c r="B290" s="18" t="s">
        <v>256</v>
      </c>
      <c r="C290" s="5" t="s">
        <v>342</v>
      </c>
      <c r="D290" s="18" t="s">
        <v>258</v>
      </c>
      <c r="E290" s="5" t="s">
        <v>341</v>
      </c>
      <c r="F290" s="6" t="s">
        <v>305</v>
      </c>
      <c r="G290" s="20" t="s">
        <v>522</v>
      </c>
      <c r="H290" s="6" t="s">
        <v>362</v>
      </c>
      <c r="I290" s="27" t="s">
        <v>146</v>
      </c>
      <c r="J290" s="5" t="str">
        <f>""</f>
        <v/>
      </c>
      <c r="K290" s="6" t="s">
        <v>306</v>
      </c>
      <c r="L290" s="20"/>
      <c r="M290" s="20"/>
      <c r="N290" s="5" t="s">
        <v>288</v>
      </c>
      <c r="O290" s="5" t="str">
        <f>""</f>
        <v/>
      </c>
      <c r="P290" s="5"/>
      <c r="Q290" s="6" t="s">
        <v>27</v>
      </c>
      <c r="R290" s="6"/>
      <c r="S290" s="6"/>
      <c r="T290" s="6"/>
      <c r="U290" s="11"/>
      <c r="V290" s="82"/>
      <c r="W290" s="12" t="s">
        <v>772</v>
      </c>
      <c r="X290" s="12"/>
      <c r="Y290" s="62"/>
      <c r="Z290" s="6" t="s">
        <v>28</v>
      </c>
      <c r="AA290" s="16">
        <v>4</v>
      </c>
      <c r="AB290" s="24"/>
      <c r="AC290" s="24"/>
      <c r="AF290" s="74" t="b">
        <f>IF(AND(R290=DATA!$D$40),DATA!$D$41,IF(AND(R290=DATA!$C$40),DATA!$C$41))</f>
        <v>0</v>
      </c>
      <c r="AG290" s="74" t="b">
        <f>IF(AND(S290=DATA!$D$40),DATA!$D$42,IF(AND(S290=DATA!$C$40),DATA!$C$42))</f>
        <v>0</v>
      </c>
      <c r="AH290" s="74" t="b">
        <f>IF(AND(T290=DATA!$D$40),DATA!$D$43,IF(AND(T290=DATA!$C$40),DATA!$C$43))</f>
        <v>0</v>
      </c>
      <c r="AI290" s="75" t="b">
        <f>IF(AND(U290=DATA!$D$40),DATA!$D$44,IF(AND(U290=DATA!$C$40),DATA!$C$44))</f>
        <v>0</v>
      </c>
      <c r="AJ290" s="76">
        <f ca="1">IF(AND(DATEDIF(V290,TODAY(),"D")&lt;365*3),DATA!$D$46,IF(AND(365*3&lt;=DATEDIF(V290,TODAY(),"D"), DATEDIF(V290,TODAY(),"D")&lt;365*5),DATA!$D$47,IF(AND(365*5&lt;=DATEDIF(V290,TODAY(),"D"), DATEDIF(V290,TODAY(),"D")&lt;365*10),DATA!$D$48,IF(AND(365*10&lt;DATEDIF(V290,TODAY(),"D")),DATA!$D$49))))</f>
        <v>0</v>
      </c>
      <c r="AK290" s="76">
        <f>_xlfn.IFNA(VLOOKUP(X290,DATA!$F$40:$G$85,2,0),10)</f>
        <v>10</v>
      </c>
      <c r="AL290" s="77">
        <f t="shared" ca="1" si="4"/>
        <v>10</v>
      </c>
      <c r="AM290" s="78" t="str">
        <f ca="1">IF(AND(AL290&gt;=DATA!$C$55),"A",IF(AND(DATA!$C$55&gt;AL290,AL290&gt;=DATA!$C$56),"B",IF(AND(DATA!$C$56&gt;AL290,AL290&gt;=DATA!$C$57),"C",IF(AND(AL290&lt;DATA!$C$57),"D"))))</f>
        <v>D</v>
      </c>
    </row>
    <row r="291" spans="1:39" x14ac:dyDescent="0.15">
      <c r="A291" s="20" t="s">
        <v>564</v>
      </c>
      <c r="B291" s="18" t="s">
        <v>256</v>
      </c>
      <c r="C291" s="5" t="s">
        <v>278</v>
      </c>
      <c r="D291" s="18" t="s">
        <v>258</v>
      </c>
      <c r="E291" s="5" t="s">
        <v>341</v>
      </c>
      <c r="F291" s="6" t="s">
        <v>305</v>
      </c>
      <c r="G291" s="20" t="s">
        <v>522</v>
      </c>
      <c r="H291" s="6" t="s">
        <v>292</v>
      </c>
      <c r="I291" s="5" t="s">
        <v>286</v>
      </c>
      <c r="J291" s="5" t="str">
        <f>""</f>
        <v/>
      </c>
      <c r="K291" s="6" t="s">
        <v>287</v>
      </c>
      <c r="L291" s="20"/>
      <c r="M291" s="20"/>
      <c r="N291" s="5" t="s">
        <v>288</v>
      </c>
      <c r="O291" s="5" t="str">
        <f>""</f>
        <v/>
      </c>
      <c r="P291" s="5"/>
      <c r="Q291" s="6" t="s">
        <v>19</v>
      </c>
      <c r="R291" s="6"/>
      <c r="S291" s="6"/>
      <c r="T291" s="6"/>
      <c r="U291" s="11"/>
      <c r="V291" s="82"/>
      <c r="W291" s="12" t="s">
        <v>772</v>
      </c>
      <c r="X291" s="12"/>
      <c r="Y291" s="62"/>
      <c r="Z291" s="6" t="s">
        <v>20</v>
      </c>
      <c r="AA291" s="16">
        <v>5</v>
      </c>
      <c r="AB291" s="24"/>
      <c r="AC291" s="24"/>
      <c r="AF291" s="74" t="b">
        <f>IF(AND(R291=DATA!$D$40),DATA!$D$41,IF(AND(R291=DATA!$C$40),DATA!$C$41))</f>
        <v>0</v>
      </c>
      <c r="AG291" s="74" t="b">
        <f>IF(AND(S291=DATA!$D$40),DATA!$D$42,IF(AND(S291=DATA!$C$40),DATA!$C$42))</f>
        <v>0</v>
      </c>
      <c r="AH291" s="74" t="b">
        <f>IF(AND(T291=DATA!$D$40),DATA!$D$43,IF(AND(T291=DATA!$C$40),DATA!$C$43))</f>
        <v>0</v>
      </c>
      <c r="AI291" s="75" t="b">
        <f>IF(AND(U291=DATA!$D$40),DATA!$D$44,IF(AND(U291=DATA!$C$40),DATA!$C$44))</f>
        <v>0</v>
      </c>
      <c r="AJ291" s="76">
        <f ca="1">IF(AND(DATEDIF(V291,TODAY(),"D")&lt;365*3),DATA!$D$46,IF(AND(365*3&lt;=DATEDIF(V291,TODAY(),"D"), DATEDIF(V291,TODAY(),"D")&lt;365*5),DATA!$D$47,IF(AND(365*5&lt;=DATEDIF(V291,TODAY(),"D"), DATEDIF(V291,TODAY(),"D")&lt;365*10),DATA!$D$48,IF(AND(365*10&lt;DATEDIF(V291,TODAY(),"D")),DATA!$D$49))))</f>
        <v>0</v>
      </c>
      <c r="AK291" s="76">
        <f>_xlfn.IFNA(VLOOKUP(X291,DATA!$F$40:$G$85,2,0),10)</f>
        <v>10</v>
      </c>
      <c r="AL291" s="77">
        <f t="shared" ca="1" si="4"/>
        <v>10</v>
      </c>
      <c r="AM291" s="78" t="str">
        <f ca="1">IF(AND(AL291&gt;=DATA!$C$55),"A",IF(AND(DATA!$C$55&gt;AL291,AL291&gt;=DATA!$C$56),"B",IF(AND(DATA!$C$56&gt;AL291,AL291&gt;=DATA!$C$57),"C",IF(AND(AL291&lt;DATA!$C$57),"D"))))</f>
        <v>D</v>
      </c>
    </row>
    <row r="292" spans="1:39" x14ac:dyDescent="0.15">
      <c r="A292" s="20" t="s">
        <v>564</v>
      </c>
      <c r="B292" s="18" t="s">
        <v>256</v>
      </c>
      <c r="C292" s="5" t="s">
        <v>340</v>
      </c>
      <c r="D292" s="18" t="s">
        <v>258</v>
      </c>
      <c r="E292" s="5" t="s">
        <v>279</v>
      </c>
      <c r="F292" s="6" t="s">
        <v>305</v>
      </c>
      <c r="G292" s="20" t="s">
        <v>522</v>
      </c>
      <c r="H292" s="6" t="s">
        <v>308</v>
      </c>
      <c r="I292" s="5" t="s">
        <v>286</v>
      </c>
      <c r="J292" s="5" t="str">
        <f>""</f>
        <v/>
      </c>
      <c r="K292" s="6" t="s">
        <v>287</v>
      </c>
      <c r="L292" s="20"/>
      <c r="M292" s="20"/>
      <c r="N292" s="5" t="s">
        <v>288</v>
      </c>
      <c r="O292" s="5" t="str">
        <f>""</f>
        <v/>
      </c>
      <c r="P292" s="5"/>
      <c r="Q292" s="6" t="s">
        <v>19</v>
      </c>
      <c r="R292" s="6"/>
      <c r="S292" s="6"/>
      <c r="T292" s="6"/>
      <c r="U292" s="11"/>
      <c r="V292" s="82"/>
      <c r="W292" s="12" t="s">
        <v>772</v>
      </c>
      <c r="X292" s="12"/>
      <c r="Y292" s="62"/>
      <c r="Z292" s="6" t="s">
        <v>20</v>
      </c>
      <c r="AA292" s="16">
        <v>24</v>
      </c>
      <c r="AB292" s="24"/>
      <c r="AC292" s="24"/>
      <c r="AF292" s="74" t="b">
        <f>IF(AND(R292=DATA!$D$40),DATA!$D$41,IF(AND(R292=DATA!$C$40),DATA!$C$41))</f>
        <v>0</v>
      </c>
      <c r="AG292" s="74" t="b">
        <f>IF(AND(S292=DATA!$D$40),DATA!$D$42,IF(AND(S292=DATA!$C$40),DATA!$C$42))</f>
        <v>0</v>
      </c>
      <c r="AH292" s="74" t="b">
        <f>IF(AND(T292=DATA!$D$40),DATA!$D$43,IF(AND(T292=DATA!$C$40),DATA!$C$43))</f>
        <v>0</v>
      </c>
      <c r="AI292" s="75" t="b">
        <f>IF(AND(U292=DATA!$D$40),DATA!$D$44,IF(AND(U292=DATA!$C$40),DATA!$C$44))</f>
        <v>0</v>
      </c>
      <c r="AJ292" s="76">
        <f ca="1">IF(AND(DATEDIF(V292,TODAY(),"D")&lt;365*3),DATA!$D$46,IF(AND(365*3&lt;=DATEDIF(V292,TODAY(),"D"), DATEDIF(V292,TODAY(),"D")&lt;365*5),DATA!$D$47,IF(AND(365*5&lt;=DATEDIF(V292,TODAY(),"D"), DATEDIF(V292,TODAY(),"D")&lt;365*10),DATA!$D$48,IF(AND(365*10&lt;DATEDIF(V292,TODAY(),"D")),DATA!$D$49))))</f>
        <v>0</v>
      </c>
      <c r="AK292" s="76">
        <f>_xlfn.IFNA(VLOOKUP(X292,DATA!$F$40:$G$85,2,0),10)</f>
        <v>10</v>
      </c>
      <c r="AL292" s="77">
        <f t="shared" ca="1" si="4"/>
        <v>10</v>
      </c>
      <c r="AM292" s="78" t="str">
        <f ca="1">IF(AND(AL292&gt;=DATA!$C$55),"A",IF(AND(DATA!$C$55&gt;AL292,AL292&gt;=DATA!$C$56),"B",IF(AND(DATA!$C$56&gt;AL292,AL292&gt;=DATA!$C$57),"C",IF(AND(AL292&lt;DATA!$C$57),"D"))))</f>
        <v>D</v>
      </c>
    </row>
    <row r="293" spans="1:39" x14ac:dyDescent="0.15">
      <c r="A293" s="20" t="s">
        <v>564</v>
      </c>
      <c r="B293" s="18" t="s">
        <v>256</v>
      </c>
      <c r="C293" s="5" t="s">
        <v>278</v>
      </c>
      <c r="D293" s="18" t="s">
        <v>258</v>
      </c>
      <c r="E293" s="5" t="s">
        <v>341</v>
      </c>
      <c r="F293" s="6" t="s">
        <v>305</v>
      </c>
      <c r="G293" s="20" t="s">
        <v>522</v>
      </c>
      <c r="H293" s="6" t="s">
        <v>286</v>
      </c>
      <c r="I293" s="5" t="s">
        <v>290</v>
      </c>
      <c r="J293" s="5" t="str">
        <f>""</f>
        <v/>
      </c>
      <c r="K293" s="6" t="s">
        <v>291</v>
      </c>
      <c r="L293" s="20"/>
      <c r="M293" s="20"/>
      <c r="N293" s="5" t="s">
        <v>288</v>
      </c>
      <c r="O293" s="5" t="str">
        <f>""</f>
        <v/>
      </c>
      <c r="P293" s="5"/>
      <c r="Q293" s="6" t="s">
        <v>19</v>
      </c>
      <c r="R293" s="6"/>
      <c r="S293" s="6"/>
      <c r="T293" s="6"/>
      <c r="U293" s="11"/>
      <c r="V293" s="82"/>
      <c r="W293" s="12" t="s">
        <v>772</v>
      </c>
      <c r="X293" s="12"/>
      <c r="Y293" s="62"/>
      <c r="Z293" s="6" t="s">
        <v>20</v>
      </c>
      <c r="AA293" s="16">
        <v>20</v>
      </c>
      <c r="AB293" s="24"/>
      <c r="AC293" s="24"/>
      <c r="AF293" s="74" t="b">
        <f>IF(AND(R293=DATA!$D$40),DATA!$D$41,IF(AND(R293=DATA!$C$40),DATA!$C$41))</f>
        <v>0</v>
      </c>
      <c r="AG293" s="74" t="b">
        <f>IF(AND(S293=DATA!$D$40),DATA!$D$42,IF(AND(S293=DATA!$C$40),DATA!$C$42))</f>
        <v>0</v>
      </c>
      <c r="AH293" s="74" t="b">
        <f>IF(AND(T293=DATA!$D$40),DATA!$D$43,IF(AND(T293=DATA!$C$40),DATA!$C$43))</f>
        <v>0</v>
      </c>
      <c r="AI293" s="75" t="b">
        <f>IF(AND(U293=DATA!$D$40),DATA!$D$44,IF(AND(U293=DATA!$C$40),DATA!$C$44))</f>
        <v>0</v>
      </c>
      <c r="AJ293" s="76">
        <f ca="1">IF(AND(DATEDIF(V293,TODAY(),"D")&lt;365*3),DATA!$D$46,IF(AND(365*3&lt;=DATEDIF(V293,TODAY(),"D"), DATEDIF(V293,TODAY(),"D")&lt;365*5),DATA!$D$47,IF(AND(365*5&lt;=DATEDIF(V293,TODAY(),"D"), DATEDIF(V293,TODAY(),"D")&lt;365*10),DATA!$D$48,IF(AND(365*10&lt;DATEDIF(V293,TODAY(),"D")),DATA!$D$49))))</f>
        <v>0</v>
      </c>
      <c r="AK293" s="76">
        <f>_xlfn.IFNA(VLOOKUP(X293,DATA!$F$40:$G$85,2,0),10)</f>
        <v>10</v>
      </c>
      <c r="AL293" s="77">
        <f t="shared" ca="1" si="4"/>
        <v>10</v>
      </c>
      <c r="AM293" s="78" t="str">
        <f ca="1">IF(AND(AL293&gt;=DATA!$C$55),"A",IF(AND(DATA!$C$55&gt;AL293,AL293&gt;=DATA!$C$56),"B",IF(AND(DATA!$C$56&gt;AL293,AL293&gt;=DATA!$C$57),"C",IF(AND(AL293&lt;DATA!$C$57),"D"))))</f>
        <v>D</v>
      </c>
    </row>
    <row r="294" spans="1:39" x14ac:dyDescent="0.15">
      <c r="A294" s="20" t="s">
        <v>565</v>
      </c>
      <c r="B294" s="18" t="s">
        <v>264</v>
      </c>
      <c r="C294" s="5" t="s">
        <v>340</v>
      </c>
      <c r="D294" s="18" t="s">
        <v>258</v>
      </c>
      <c r="E294" s="5" t="s">
        <v>341</v>
      </c>
      <c r="F294" s="6" t="s">
        <v>305</v>
      </c>
      <c r="G294" s="20" t="s">
        <v>522</v>
      </c>
      <c r="H294" s="6" t="s">
        <v>286</v>
      </c>
      <c r="I294" s="5" t="s">
        <v>316</v>
      </c>
      <c r="J294" s="5" t="str">
        <f>""</f>
        <v/>
      </c>
      <c r="K294" s="6" t="s">
        <v>291</v>
      </c>
      <c r="L294" s="20"/>
      <c r="M294" s="20"/>
      <c r="N294" s="5" t="s">
        <v>288</v>
      </c>
      <c r="O294" s="5" t="str">
        <f>""</f>
        <v/>
      </c>
      <c r="P294" s="5"/>
      <c r="Q294" s="6" t="s">
        <v>19</v>
      </c>
      <c r="R294" s="6"/>
      <c r="S294" s="6"/>
      <c r="T294" s="6"/>
      <c r="U294" s="11"/>
      <c r="V294" s="82"/>
      <c r="W294" s="12" t="s">
        <v>772</v>
      </c>
      <c r="X294" s="12"/>
      <c r="Y294" s="62"/>
      <c r="Z294" s="6" t="s">
        <v>20</v>
      </c>
      <c r="AA294" s="16">
        <v>1</v>
      </c>
      <c r="AB294" s="24"/>
      <c r="AC294" s="24"/>
      <c r="AF294" s="74" t="b">
        <f>IF(AND(R294=DATA!$D$40),DATA!$D$41,IF(AND(R294=DATA!$C$40),DATA!$C$41))</f>
        <v>0</v>
      </c>
      <c r="AG294" s="74" t="b">
        <f>IF(AND(S294=DATA!$D$40),DATA!$D$42,IF(AND(S294=DATA!$C$40),DATA!$C$42))</f>
        <v>0</v>
      </c>
      <c r="AH294" s="74" t="b">
        <f>IF(AND(T294=DATA!$D$40),DATA!$D$43,IF(AND(T294=DATA!$C$40),DATA!$C$43))</f>
        <v>0</v>
      </c>
      <c r="AI294" s="75" t="b">
        <f>IF(AND(U294=DATA!$D$40),DATA!$D$44,IF(AND(U294=DATA!$C$40),DATA!$C$44))</f>
        <v>0</v>
      </c>
      <c r="AJ294" s="76">
        <f ca="1">IF(AND(DATEDIF(V294,TODAY(),"D")&lt;365*3),DATA!$D$46,IF(AND(365*3&lt;=DATEDIF(V294,TODAY(),"D"), DATEDIF(V294,TODAY(),"D")&lt;365*5),DATA!$D$47,IF(AND(365*5&lt;=DATEDIF(V294,TODAY(),"D"), DATEDIF(V294,TODAY(),"D")&lt;365*10),DATA!$D$48,IF(AND(365*10&lt;DATEDIF(V294,TODAY(),"D")),DATA!$D$49))))</f>
        <v>0</v>
      </c>
      <c r="AK294" s="76">
        <f>_xlfn.IFNA(VLOOKUP(X294,DATA!$F$40:$G$85,2,0),10)</f>
        <v>10</v>
      </c>
      <c r="AL294" s="77">
        <f t="shared" ca="1" si="4"/>
        <v>10</v>
      </c>
      <c r="AM294" s="78" t="str">
        <f ca="1">IF(AND(AL294&gt;=DATA!$C$55),"A",IF(AND(DATA!$C$55&gt;AL294,AL294&gt;=DATA!$C$56),"B",IF(AND(DATA!$C$56&gt;AL294,AL294&gt;=DATA!$C$57),"C",IF(AND(AL294&lt;DATA!$C$57),"D"))))</f>
        <v>D</v>
      </c>
    </row>
    <row r="295" spans="1:39" x14ac:dyDescent="0.15">
      <c r="A295" s="20" t="s">
        <v>565</v>
      </c>
      <c r="B295" s="18" t="s">
        <v>256</v>
      </c>
      <c r="C295" s="5" t="s">
        <v>340</v>
      </c>
      <c r="D295" s="18" t="s">
        <v>258</v>
      </c>
      <c r="E295" s="5" t="s">
        <v>279</v>
      </c>
      <c r="F295" s="6" t="s">
        <v>305</v>
      </c>
      <c r="G295" s="20" t="s">
        <v>522</v>
      </c>
      <c r="H295" s="6" t="s">
        <v>286</v>
      </c>
      <c r="I295" s="5" t="s">
        <v>301</v>
      </c>
      <c r="J295" s="5" t="str">
        <f>""</f>
        <v/>
      </c>
      <c r="K295" s="6" t="s">
        <v>291</v>
      </c>
      <c r="L295" s="20"/>
      <c r="M295" s="20"/>
      <c r="N295" s="5" t="s">
        <v>288</v>
      </c>
      <c r="O295" s="5" t="str">
        <f>""</f>
        <v/>
      </c>
      <c r="P295" s="5"/>
      <c r="Q295" s="6" t="s">
        <v>19</v>
      </c>
      <c r="R295" s="6"/>
      <c r="S295" s="6"/>
      <c r="T295" s="6"/>
      <c r="U295" s="11"/>
      <c r="V295" s="82"/>
      <c r="W295" s="12" t="s">
        <v>772</v>
      </c>
      <c r="X295" s="12"/>
      <c r="Y295" s="62"/>
      <c r="Z295" s="6" t="s">
        <v>28</v>
      </c>
      <c r="AA295" s="16">
        <v>27</v>
      </c>
      <c r="AB295" s="24"/>
      <c r="AC295" s="24"/>
      <c r="AF295" s="74" t="b">
        <f>IF(AND(R295=DATA!$D$40),DATA!$D$41,IF(AND(R295=DATA!$C$40),DATA!$C$41))</f>
        <v>0</v>
      </c>
      <c r="AG295" s="74" t="b">
        <f>IF(AND(S295=DATA!$D$40),DATA!$D$42,IF(AND(S295=DATA!$C$40),DATA!$C$42))</f>
        <v>0</v>
      </c>
      <c r="AH295" s="74" t="b">
        <f>IF(AND(T295=DATA!$D$40),DATA!$D$43,IF(AND(T295=DATA!$C$40),DATA!$C$43))</f>
        <v>0</v>
      </c>
      <c r="AI295" s="75" t="b">
        <f>IF(AND(U295=DATA!$D$40),DATA!$D$44,IF(AND(U295=DATA!$C$40),DATA!$C$44))</f>
        <v>0</v>
      </c>
      <c r="AJ295" s="76">
        <f ca="1">IF(AND(DATEDIF(V295,TODAY(),"D")&lt;365*3),DATA!$D$46,IF(AND(365*3&lt;=DATEDIF(V295,TODAY(),"D"), DATEDIF(V295,TODAY(),"D")&lt;365*5),DATA!$D$47,IF(AND(365*5&lt;=DATEDIF(V295,TODAY(),"D"), DATEDIF(V295,TODAY(),"D")&lt;365*10),DATA!$D$48,IF(AND(365*10&lt;DATEDIF(V295,TODAY(),"D")),DATA!$D$49))))</f>
        <v>0</v>
      </c>
      <c r="AK295" s="76">
        <f>_xlfn.IFNA(VLOOKUP(X295,DATA!$F$40:$G$85,2,0),10)</f>
        <v>10</v>
      </c>
      <c r="AL295" s="77">
        <f t="shared" ca="1" si="4"/>
        <v>10</v>
      </c>
      <c r="AM295" s="78" t="str">
        <f ca="1">IF(AND(AL295&gt;=DATA!$C$55),"A",IF(AND(DATA!$C$55&gt;AL295,AL295&gt;=DATA!$C$56),"B",IF(AND(DATA!$C$56&gt;AL295,AL295&gt;=DATA!$C$57),"C",IF(AND(AL295&lt;DATA!$C$57),"D"))))</f>
        <v>D</v>
      </c>
    </row>
    <row r="296" spans="1:39" x14ac:dyDescent="0.15">
      <c r="A296" s="20" t="s">
        <v>565</v>
      </c>
      <c r="B296" s="18" t="s">
        <v>256</v>
      </c>
      <c r="C296" s="5" t="s">
        <v>340</v>
      </c>
      <c r="D296" s="18" t="s">
        <v>258</v>
      </c>
      <c r="E296" s="5" t="s">
        <v>279</v>
      </c>
      <c r="F296" s="6" t="s">
        <v>305</v>
      </c>
      <c r="G296" s="20" t="s">
        <v>522</v>
      </c>
      <c r="H296" s="6" t="s">
        <v>307</v>
      </c>
      <c r="I296" s="5" t="s">
        <v>286</v>
      </c>
      <c r="J296" s="5" t="str">
        <f>""</f>
        <v/>
      </c>
      <c r="K296" s="6" t="s">
        <v>291</v>
      </c>
      <c r="L296" s="20"/>
      <c r="M296" s="20"/>
      <c r="N296" s="5" t="s">
        <v>288</v>
      </c>
      <c r="O296" s="5" t="str">
        <f>""</f>
        <v/>
      </c>
      <c r="P296" s="5"/>
      <c r="Q296" s="6" t="s">
        <v>27</v>
      </c>
      <c r="R296" s="6"/>
      <c r="S296" s="6"/>
      <c r="T296" s="6"/>
      <c r="U296" s="11"/>
      <c r="V296" s="82"/>
      <c r="W296" s="12" t="s">
        <v>772</v>
      </c>
      <c r="X296" s="12"/>
      <c r="Y296" s="62"/>
      <c r="Z296" s="6" t="s">
        <v>28</v>
      </c>
      <c r="AA296" s="16">
        <v>4</v>
      </c>
      <c r="AB296" s="24"/>
      <c r="AC296" s="24"/>
      <c r="AF296" s="74" t="b">
        <f>IF(AND(R296=DATA!$D$40),DATA!$D$41,IF(AND(R296=DATA!$C$40),DATA!$C$41))</f>
        <v>0</v>
      </c>
      <c r="AG296" s="74" t="b">
        <f>IF(AND(S296=DATA!$D$40),DATA!$D$42,IF(AND(S296=DATA!$C$40),DATA!$C$42))</f>
        <v>0</v>
      </c>
      <c r="AH296" s="74" t="b">
        <f>IF(AND(T296=DATA!$D$40),DATA!$D$43,IF(AND(T296=DATA!$C$40),DATA!$C$43))</f>
        <v>0</v>
      </c>
      <c r="AI296" s="75" t="b">
        <f>IF(AND(U296=DATA!$D$40),DATA!$D$44,IF(AND(U296=DATA!$C$40),DATA!$C$44))</f>
        <v>0</v>
      </c>
      <c r="AJ296" s="76">
        <f ca="1">IF(AND(DATEDIF(V296,TODAY(),"D")&lt;365*3),DATA!$D$46,IF(AND(365*3&lt;=DATEDIF(V296,TODAY(),"D"), DATEDIF(V296,TODAY(),"D")&lt;365*5),DATA!$D$47,IF(AND(365*5&lt;=DATEDIF(V296,TODAY(),"D"), DATEDIF(V296,TODAY(),"D")&lt;365*10),DATA!$D$48,IF(AND(365*10&lt;DATEDIF(V296,TODAY(),"D")),DATA!$D$49))))</f>
        <v>0</v>
      </c>
      <c r="AK296" s="76">
        <f>_xlfn.IFNA(VLOOKUP(X296,DATA!$F$40:$G$85,2,0),10)</f>
        <v>10</v>
      </c>
      <c r="AL296" s="77">
        <f t="shared" ca="1" si="4"/>
        <v>10</v>
      </c>
      <c r="AM296" s="78" t="str">
        <f ca="1">IF(AND(AL296&gt;=DATA!$C$55),"A",IF(AND(DATA!$C$55&gt;AL296,AL296&gt;=DATA!$C$56),"B",IF(AND(DATA!$C$56&gt;AL296,AL296&gt;=DATA!$C$57),"C",IF(AND(AL296&lt;DATA!$C$57),"D"))))</f>
        <v>D</v>
      </c>
    </row>
    <row r="297" spans="1:39" x14ac:dyDescent="0.15">
      <c r="A297" s="20" t="s">
        <v>564</v>
      </c>
      <c r="B297" s="18" t="s">
        <v>256</v>
      </c>
      <c r="C297" s="5" t="s">
        <v>340</v>
      </c>
      <c r="D297" s="18" t="s">
        <v>267</v>
      </c>
      <c r="E297" s="5" t="s">
        <v>341</v>
      </c>
      <c r="F297" s="6" t="s">
        <v>305</v>
      </c>
      <c r="G297" s="20" t="s">
        <v>522</v>
      </c>
      <c r="H297" s="6" t="s">
        <v>308</v>
      </c>
      <c r="I297" s="5" t="s">
        <v>307</v>
      </c>
      <c r="J297" s="5" t="str">
        <f>""</f>
        <v/>
      </c>
      <c r="K297" s="6" t="s">
        <v>291</v>
      </c>
      <c r="L297" s="20"/>
      <c r="M297" s="20"/>
      <c r="N297" s="5" t="s">
        <v>288</v>
      </c>
      <c r="O297" s="5" t="str">
        <f>""</f>
        <v/>
      </c>
      <c r="P297" s="5"/>
      <c r="Q297" s="6" t="s">
        <v>19</v>
      </c>
      <c r="R297" s="6"/>
      <c r="S297" s="6"/>
      <c r="T297" s="6"/>
      <c r="U297" s="11"/>
      <c r="V297" s="82"/>
      <c r="W297" s="12" t="s">
        <v>772</v>
      </c>
      <c r="X297" s="12"/>
      <c r="Y297" s="62"/>
      <c r="Z297" s="6" t="s">
        <v>28</v>
      </c>
      <c r="AA297" s="16">
        <v>20</v>
      </c>
      <c r="AB297" s="24"/>
      <c r="AC297" s="24"/>
      <c r="AF297" s="74" t="b">
        <f>IF(AND(R297=DATA!$D$40),DATA!$D$41,IF(AND(R297=DATA!$C$40),DATA!$C$41))</f>
        <v>0</v>
      </c>
      <c r="AG297" s="74" t="b">
        <f>IF(AND(S297=DATA!$D$40),DATA!$D$42,IF(AND(S297=DATA!$C$40),DATA!$C$42))</f>
        <v>0</v>
      </c>
      <c r="AH297" s="74" t="b">
        <f>IF(AND(T297=DATA!$D$40),DATA!$D$43,IF(AND(T297=DATA!$C$40),DATA!$C$43))</f>
        <v>0</v>
      </c>
      <c r="AI297" s="75" t="b">
        <f>IF(AND(U297=DATA!$D$40),DATA!$D$44,IF(AND(U297=DATA!$C$40),DATA!$C$44))</f>
        <v>0</v>
      </c>
      <c r="AJ297" s="76">
        <f ca="1">IF(AND(DATEDIF(V297,TODAY(),"D")&lt;365*3),DATA!$D$46,IF(AND(365*3&lt;=DATEDIF(V297,TODAY(),"D"), DATEDIF(V297,TODAY(),"D")&lt;365*5),DATA!$D$47,IF(AND(365*5&lt;=DATEDIF(V297,TODAY(),"D"), DATEDIF(V297,TODAY(),"D")&lt;365*10),DATA!$D$48,IF(AND(365*10&lt;DATEDIF(V297,TODAY(),"D")),DATA!$D$49))))</f>
        <v>0</v>
      </c>
      <c r="AK297" s="76">
        <f>_xlfn.IFNA(VLOOKUP(X297,DATA!$F$40:$G$85,2,0),10)</f>
        <v>10</v>
      </c>
      <c r="AL297" s="77">
        <f t="shared" ca="1" si="4"/>
        <v>10</v>
      </c>
      <c r="AM297" s="78" t="str">
        <f ca="1">IF(AND(AL297&gt;=DATA!$C$55),"A",IF(AND(DATA!$C$55&gt;AL297,AL297&gt;=DATA!$C$56),"B",IF(AND(DATA!$C$56&gt;AL297,AL297&gt;=DATA!$C$57),"C",IF(AND(AL297&lt;DATA!$C$57),"D"))))</f>
        <v>D</v>
      </c>
    </row>
    <row r="298" spans="1:39" x14ac:dyDescent="0.15">
      <c r="A298" s="20" t="s">
        <v>565</v>
      </c>
      <c r="B298" s="18" t="s">
        <v>256</v>
      </c>
      <c r="C298" s="5" t="s">
        <v>342</v>
      </c>
      <c r="D298" s="18" t="s">
        <v>258</v>
      </c>
      <c r="E298" s="5" t="s">
        <v>341</v>
      </c>
      <c r="F298" s="6" t="s">
        <v>305</v>
      </c>
      <c r="G298" s="20" t="s">
        <v>522</v>
      </c>
      <c r="H298" s="6" t="s">
        <v>308</v>
      </c>
      <c r="I298" s="5" t="s">
        <v>290</v>
      </c>
      <c r="J298" s="5" t="str">
        <f>""</f>
        <v/>
      </c>
      <c r="K298" s="6" t="s">
        <v>327</v>
      </c>
      <c r="L298" s="20"/>
      <c r="M298" s="20"/>
      <c r="N298" s="5" t="s">
        <v>288</v>
      </c>
      <c r="O298" s="5" t="str">
        <f>""</f>
        <v/>
      </c>
      <c r="P298" s="5"/>
      <c r="Q298" s="6" t="s">
        <v>19</v>
      </c>
      <c r="R298" s="6"/>
      <c r="S298" s="6"/>
      <c r="T298" s="6"/>
      <c r="U298" s="11"/>
      <c r="V298" s="82"/>
      <c r="W298" s="12" t="s">
        <v>772</v>
      </c>
      <c r="X298" s="12"/>
      <c r="Y298" s="62"/>
      <c r="Z298" s="6" t="s">
        <v>28</v>
      </c>
      <c r="AA298" s="16">
        <v>12</v>
      </c>
      <c r="AB298" s="24"/>
      <c r="AC298" s="24"/>
      <c r="AF298" s="74" t="b">
        <f>IF(AND(R298=DATA!$D$40),DATA!$D$41,IF(AND(R298=DATA!$C$40),DATA!$C$41))</f>
        <v>0</v>
      </c>
      <c r="AG298" s="74" t="b">
        <f>IF(AND(S298=DATA!$D$40),DATA!$D$42,IF(AND(S298=DATA!$C$40),DATA!$C$42))</f>
        <v>0</v>
      </c>
      <c r="AH298" s="74" t="b">
        <f>IF(AND(T298=DATA!$D$40),DATA!$D$43,IF(AND(T298=DATA!$C$40),DATA!$C$43))</f>
        <v>0</v>
      </c>
      <c r="AI298" s="75" t="b">
        <f>IF(AND(U298=DATA!$D$40),DATA!$D$44,IF(AND(U298=DATA!$C$40),DATA!$C$44))</f>
        <v>0</v>
      </c>
      <c r="AJ298" s="76">
        <f ca="1">IF(AND(DATEDIF(V298,TODAY(),"D")&lt;365*3),DATA!$D$46,IF(AND(365*3&lt;=DATEDIF(V298,TODAY(),"D"), DATEDIF(V298,TODAY(),"D")&lt;365*5),DATA!$D$47,IF(AND(365*5&lt;=DATEDIF(V298,TODAY(),"D"), DATEDIF(V298,TODAY(),"D")&lt;365*10),DATA!$D$48,IF(AND(365*10&lt;DATEDIF(V298,TODAY(),"D")),DATA!$D$49))))</f>
        <v>0</v>
      </c>
      <c r="AK298" s="76">
        <f>_xlfn.IFNA(VLOOKUP(X298,DATA!$F$40:$G$85,2,0),10)</f>
        <v>10</v>
      </c>
      <c r="AL298" s="77">
        <f t="shared" ca="1" si="4"/>
        <v>10</v>
      </c>
      <c r="AM298" s="78" t="str">
        <f ca="1">IF(AND(AL298&gt;=DATA!$C$55),"A",IF(AND(DATA!$C$55&gt;AL298,AL298&gt;=DATA!$C$56),"B",IF(AND(DATA!$C$56&gt;AL298,AL298&gt;=DATA!$C$57),"C",IF(AND(AL298&lt;DATA!$C$57),"D"))))</f>
        <v>D</v>
      </c>
    </row>
    <row r="299" spans="1:39" x14ac:dyDescent="0.15">
      <c r="A299" s="20" t="s">
        <v>564</v>
      </c>
      <c r="B299" s="18" t="s">
        <v>256</v>
      </c>
      <c r="C299" s="18" t="s">
        <v>361</v>
      </c>
      <c r="D299" s="18" t="s">
        <v>282</v>
      </c>
      <c r="E299" s="18"/>
      <c r="F299" s="20" t="s">
        <v>328</v>
      </c>
      <c r="G299" s="20" t="s">
        <v>522</v>
      </c>
      <c r="H299" s="20" t="s">
        <v>294</v>
      </c>
      <c r="I299" s="18" t="s">
        <v>301</v>
      </c>
      <c r="J299" s="18" t="str">
        <f>""</f>
        <v/>
      </c>
      <c r="K299" s="20"/>
      <c r="L299" s="20"/>
      <c r="M299" s="20" t="s">
        <v>315</v>
      </c>
      <c r="N299" s="18" t="s">
        <v>295</v>
      </c>
      <c r="O299" s="18" t="str">
        <f>""</f>
        <v/>
      </c>
      <c r="P299" s="18"/>
      <c r="Q299" s="6" t="s">
        <v>27</v>
      </c>
      <c r="R299" s="6"/>
      <c r="S299" s="6"/>
      <c r="T299" s="6"/>
      <c r="U299" s="11"/>
      <c r="V299" s="82"/>
      <c r="W299" s="12" t="s">
        <v>772</v>
      </c>
      <c r="X299" s="12"/>
      <c r="Y299" s="62"/>
      <c r="Z299" s="6" t="s">
        <v>28</v>
      </c>
      <c r="AA299" s="28">
        <v>6</v>
      </c>
      <c r="AB299" s="24"/>
      <c r="AC299" s="24"/>
      <c r="AF299" s="74" t="b">
        <f>IF(AND(R299=DATA!$D$40),DATA!$D$41,IF(AND(R299=DATA!$C$40),DATA!$C$41))</f>
        <v>0</v>
      </c>
      <c r="AG299" s="74" t="b">
        <f>IF(AND(S299=DATA!$D$40),DATA!$D$42,IF(AND(S299=DATA!$C$40),DATA!$C$42))</f>
        <v>0</v>
      </c>
      <c r="AH299" s="74" t="b">
        <f>IF(AND(T299=DATA!$D$40),DATA!$D$43,IF(AND(T299=DATA!$C$40),DATA!$C$43))</f>
        <v>0</v>
      </c>
      <c r="AI299" s="75" t="b">
        <f>IF(AND(U299=DATA!$D$40),DATA!$D$44,IF(AND(U299=DATA!$C$40),DATA!$C$44))</f>
        <v>0</v>
      </c>
      <c r="AJ299" s="76">
        <f ca="1">IF(AND(DATEDIF(V299,TODAY(),"D")&lt;365*3),DATA!$D$46,IF(AND(365*3&lt;=DATEDIF(V299,TODAY(),"D"), DATEDIF(V299,TODAY(),"D")&lt;365*5),DATA!$D$47,IF(AND(365*5&lt;=DATEDIF(V299,TODAY(),"D"), DATEDIF(V299,TODAY(),"D")&lt;365*10),DATA!$D$48,IF(AND(365*10&lt;DATEDIF(V299,TODAY(),"D")),DATA!$D$49))))</f>
        <v>0</v>
      </c>
      <c r="AK299" s="76">
        <f>_xlfn.IFNA(VLOOKUP(X299,DATA!$F$40:$G$85,2,0),10)</f>
        <v>10</v>
      </c>
      <c r="AL299" s="77">
        <f t="shared" ca="1" si="4"/>
        <v>10</v>
      </c>
      <c r="AM299" s="78" t="str">
        <f ca="1">IF(AND(AL299&gt;=DATA!$C$55),"A",IF(AND(DATA!$C$55&gt;AL299,AL299&gt;=DATA!$C$56),"B",IF(AND(DATA!$C$56&gt;AL299,AL299&gt;=DATA!$C$57),"C",IF(AND(AL299&lt;DATA!$C$57),"D"))))</f>
        <v>D</v>
      </c>
    </row>
    <row r="300" spans="1:39" x14ac:dyDescent="0.15">
      <c r="A300" s="20" t="s">
        <v>564</v>
      </c>
      <c r="B300" s="18" t="s">
        <v>256</v>
      </c>
      <c r="C300" s="5" t="s">
        <v>278</v>
      </c>
      <c r="D300" s="18" t="s">
        <v>267</v>
      </c>
      <c r="E300" s="5" t="s">
        <v>341</v>
      </c>
      <c r="F300" s="6" t="s">
        <v>311</v>
      </c>
      <c r="G300" s="20" t="s">
        <v>522</v>
      </c>
      <c r="H300" s="6" t="s">
        <v>331</v>
      </c>
      <c r="I300" s="5" t="s">
        <v>307</v>
      </c>
      <c r="J300" s="5" t="str">
        <f>""</f>
        <v/>
      </c>
      <c r="K300" s="6" t="s">
        <v>287</v>
      </c>
      <c r="L300" s="20"/>
      <c r="M300" s="20"/>
      <c r="N300" s="5" t="s">
        <v>288</v>
      </c>
      <c r="O300" s="5" t="str">
        <f>""</f>
        <v/>
      </c>
      <c r="P300" s="5"/>
      <c r="Q300" s="6" t="s">
        <v>19</v>
      </c>
      <c r="R300" s="6"/>
      <c r="S300" s="6"/>
      <c r="T300" s="6"/>
      <c r="U300" s="11"/>
      <c r="V300" s="82"/>
      <c r="W300" s="12" t="s">
        <v>772</v>
      </c>
      <c r="X300" s="12"/>
      <c r="Y300" s="62"/>
      <c r="Z300" s="6" t="s">
        <v>28</v>
      </c>
      <c r="AA300" s="16">
        <v>4</v>
      </c>
      <c r="AB300" s="24"/>
      <c r="AC300" s="24"/>
      <c r="AF300" s="74" t="b">
        <f>IF(AND(R300=DATA!$D$40),DATA!$D$41,IF(AND(R300=DATA!$C$40),DATA!$C$41))</f>
        <v>0</v>
      </c>
      <c r="AG300" s="74" t="b">
        <f>IF(AND(S300=DATA!$D$40),DATA!$D$42,IF(AND(S300=DATA!$C$40),DATA!$C$42))</f>
        <v>0</v>
      </c>
      <c r="AH300" s="74" t="b">
        <f>IF(AND(T300=DATA!$D$40),DATA!$D$43,IF(AND(T300=DATA!$C$40),DATA!$C$43))</f>
        <v>0</v>
      </c>
      <c r="AI300" s="75" t="b">
        <f>IF(AND(U300=DATA!$D$40),DATA!$D$44,IF(AND(U300=DATA!$C$40),DATA!$C$44))</f>
        <v>0</v>
      </c>
      <c r="AJ300" s="76">
        <f ca="1">IF(AND(DATEDIF(V300,TODAY(),"D")&lt;365*3),DATA!$D$46,IF(AND(365*3&lt;=DATEDIF(V300,TODAY(),"D"), DATEDIF(V300,TODAY(),"D")&lt;365*5),DATA!$D$47,IF(AND(365*5&lt;=DATEDIF(V300,TODAY(),"D"), DATEDIF(V300,TODAY(),"D")&lt;365*10),DATA!$D$48,IF(AND(365*10&lt;DATEDIF(V300,TODAY(),"D")),DATA!$D$49))))</f>
        <v>0</v>
      </c>
      <c r="AK300" s="76">
        <f>_xlfn.IFNA(VLOOKUP(X300,DATA!$F$40:$G$85,2,0),10)</f>
        <v>10</v>
      </c>
      <c r="AL300" s="77">
        <f t="shared" ca="1" si="4"/>
        <v>10</v>
      </c>
      <c r="AM300" s="78" t="str">
        <f ca="1">IF(AND(AL300&gt;=DATA!$C$55),"A",IF(AND(DATA!$C$55&gt;AL300,AL300&gt;=DATA!$C$56),"B",IF(AND(DATA!$C$56&gt;AL300,AL300&gt;=DATA!$C$57),"C",IF(AND(AL300&lt;DATA!$C$57),"D"))))</f>
        <v>D</v>
      </c>
    </row>
    <row r="301" spans="1:39" x14ac:dyDescent="0.15">
      <c r="A301" s="20" t="s">
        <v>565</v>
      </c>
      <c r="B301" s="18" t="s">
        <v>256</v>
      </c>
      <c r="C301" s="5" t="s">
        <v>340</v>
      </c>
      <c r="D301" s="18" t="s">
        <v>267</v>
      </c>
      <c r="E301" s="5" t="s">
        <v>341</v>
      </c>
      <c r="F301" s="6" t="s">
        <v>333</v>
      </c>
      <c r="G301" s="20" t="s">
        <v>522</v>
      </c>
      <c r="H301" s="6" t="s">
        <v>286</v>
      </c>
      <c r="I301" s="5" t="s">
        <v>290</v>
      </c>
      <c r="J301" s="5" t="str">
        <f>""</f>
        <v/>
      </c>
      <c r="K301" s="6" t="s">
        <v>287</v>
      </c>
      <c r="L301" s="20"/>
      <c r="M301" s="20"/>
      <c r="N301" s="5" t="s">
        <v>288</v>
      </c>
      <c r="O301" s="5" t="str">
        <f>""</f>
        <v/>
      </c>
      <c r="P301" s="5"/>
      <c r="Q301" s="6" t="s">
        <v>27</v>
      </c>
      <c r="R301" s="6"/>
      <c r="S301" s="6"/>
      <c r="T301" s="6"/>
      <c r="U301" s="11"/>
      <c r="V301" s="82"/>
      <c r="W301" s="12" t="s">
        <v>772</v>
      </c>
      <c r="X301" s="12"/>
      <c r="Y301" s="62"/>
      <c r="Z301" s="6" t="s">
        <v>28</v>
      </c>
      <c r="AA301" s="16">
        <v>8</v>
      </c>
      <c r="AB301" s="24"/>
      <c r="AC301" s="24"/>
      <c r="AF301" s="74" t="b">
        <f>IF(AND(R301=DATA!$D$40),DATA!$D$41,IF(AND(R301=DATA!$C$40),DATA!$C$41))</f>
        <v>0</v>
      </c>
      <c r="AG301" s="74" t="b">
        <f>IF(AND(S301=DATA!$D$40),DATA!$D$42,IF(AND(S301=DATA!$C$40),DATA!$C$42))</f>
        <v>0</v>
      </c>
      <c r="AH301" s="74" t="b">
        <f>IF(AND(T301=DATA!$D$40),DATA!$D$43,IF(AND(T301=DATA!$C$40),DATA!$C$43))</f>
        <v>0</v>
      </c>
      <c r="AI301" s="75" t="b">
        <f>IF(AND(U301=DATA!$D$40),DATA!$D$44,IF(AND(U301=DATA!$C$40),DATA!$C$44))</f>
        <v>0</v>
      </c>
      <c r="AJ301" s="76">
        <f ca="1">IF(AND(DATEDIF(V301,TODAY(),"D")&lt;365*3),DATA!$D$46,IF(AND(365*3&lt;=DATEDIF(V301,TODAY(),"D"), DATEDIF(V301,TODAY(),"D")&lt;365*5),DATA!$D$47,IF(AND(365*5&lt;=DATEDIF(V301,TODAY(),"D"), DATEDIF(V301,TODAY(),"D")&lt;365*10),DATA!$D$48,IF(AND(365*10&lt;DATEDIF(V301,TODAY(),"D")),DATA!$D$49))))</f>
        <v>0</v>
      </c>
      <c r="AK301" s="76">
        <f>_xlfn.IFNA(VLOOKUP(X301,DATA!$F$40:$G$85,2,0),10)</f>
        <v>10</v>
      </c>
      <c r="AL301" s="77">
        <f t="shared" ca="1" si="4"/>
        <v>10</v>
      </c>
      <c r="AM301" s="78" t="str">
        <f ca="1">IF(AND(AL301&gt;=DATA!$C$55),"A",IF(AND(DATA!$C$55&gt;AL301,AL301&gt;=DATA!$C$56),"B",IF(AND(DATA!$C$56&gt;AL301,AL301&gt;=DATA!$C$57),"C",IF(AND(AL301&lt;DATA!$C$57),"D"))))</f>
        <v>D</v>
      </c>
    </row>
    <row r="302" spans="1:39" x14ac:dyDescent="0.15">
      <c r="A302" s="20" t="s">
        <v>564</v>
      </c>
      <c r="B302" s="18" t="s">
        <v>264</v>
      </c>
      <c r="C302" s="5" t="s">
        <v>342</v>
      </c>
      <c r="D302" s="18" t="s">
        <v>267</v>
      </c>
      <c r="E302" s="5" t="s">
        <v>341</v>
      </c>
      <c r="F302" s="6" t="s">
        <v>333</v>
      </c>
      <c r="G302" s="20" t="s">
        <v>522</v>
      </c>
      <c r="H302" s="6" t="s">
        <v>290</v>
      </c>
      <c r="I302" s="5" t="s">
        <v>301</v>
      </c>
      <c r="J302" s="5" t="str">
        <f>""</f>
        <v/>
      </c>
      <c r="K302" s="6" t="s">
        <v>291</v>
      </c>
      <c r="L302" s="20"/>
      <c r="M302" s="20"/>
      <c r="N302" s="5" t="s">
        <v>288</v>
      </c>
      <c r="O302" s="5" t="str">
        <f>""</f>
        <v/>
      </c>
      <c r="P302" s="5"/>
      <c r="Q302" s="6" t="s">
        <v>27</v>
      </c>
      <c r="R302" s="6"/>
      <c r="S302" s="6"/>
      <c r="T302" s="6"/>
      <c r="U302" s="11"/>
      <c r="V302" s="82"/>
      <c r="W302" s="12" t="s">
        <v>772</v>
      </c>
      <c r="X302" s="12"/>
      <c r="Y302" s="62"/>
      <c r="Z302" s="6" t="s">
        <v>28</v>
      </c>
      <c r="AA302" s="16">
        <v>4</v>
      </c>
      <c r="AB302" s="24"/>
      <c r="AC302" s="24"/>
      <c r="AF302" s="74" t="b">
        <f>IF(AND(R302=DATA!$D$40),DATA!$D$41,IF(AND(R302=DATA!$C$40),DATA!$C$41))</f>
        <v>0</v>
      </c>
      <c r="AG302" s="74" t="b">
        <f>IF(AND(S302=DATA!$D$40),DATA!$D$42,IF(AND(S302=DATA!$C$40),DATA!$C$42))</f>
        <v>0</v>
      </c>
      <c r="AH302" s="74" t="b">
        <f>IF(AND(T302=DATA!$D$40),DATA!$D$43,IF(AND(T302=DATA!$C$40),DATA!$C$43))</f>
        <v>0</v>
      </c>
      <c r="AI302" s="75" t="b">
        <f>IF(AND(U302=DATA!$D$40),DATA!$D$44,IF(AND(U302=DATA!$C$40),DATA!$C$44))</f>
        <v>0</v>
      </c>
      <c r="AJ302" s="76">
        <f ca="1">IF(AND(DATEDIF(V302,TODAY(),"D")&lt;365*3),DATA!$D$46,IF(AND(365*3&lt;=DATEDIF(V302,TODAY(),"D"), DATEDIF(V302,TODAY(),"D")&lt;365*5),DATA!$D$47,IF(AND(365*5&lt;=DATEDIF(V302,TODAY(),"D"), DATEDIF(V302,TODAY(),"D")&lt;365*10),DATA!$D$48,IF(AND(365*10&lt;DATEDIF(V302,TODAY(),"D")),DATA!$D$49))))</f>
        <v>0</v>
      </c>
      <c r="AK302" s="76">
        <f>_xlfn.IFNA(VLOOKUP(X302,DATA!$F$40:$G$85,2,0),10)</f>
        <v>10</v>
      </c>
      <c r="AL302" s="77">
        <f t="shared" ca="1" si="4"/>
        <v>10</v>
      </c>
      <c r="AM302" s="78" t="str">
        <f ca="1">IF(AND(AL302&gt;=DATA!$C$55),"A",IF(AND(DATA!$C$55&gt;AL302,AL302&gt;=DATA!$C$56),"B",IF(AND(DATA!$C$56&gt;AL302,AL302&gt;=DATA!$C$57),"C",IF(AND(AL302&lt;DATA!$C$57),"D"))))</f>
        <v>D</v>
      </c>
    </row>
    <row r="303" spans="1:39" x14ac:dyDescent="0.15">
      <c r="A303" s="20" t="s">
        <v>564</v>
      </c>
      <c r="B303" s="18" t="s">
        <v>264</v>
      </c>
      <c r="C303" s="5" t="s">
        <v>340</v>
      </c>
      <c r="D303" s="18" t="s">
        <v>332</v>
      </c>
      <c r="E303" s="5" t="s">
        <v>279</v>
      </c>
      <c r="F303" s="6" t="s">
        <v>285</v>
      </c>
      <c r="G303" s="20" t="s">
        <v>522</v>
      </c>
      <c r="H303" s="6" t="s">
        <v>294</v>
      </c>
      <c r="I303" s="5" t="s">
        <v>301</v>
      </c>
      <c r="J303" s="5" t="str">
        <f>""</f>
        <v/>
      </c>
      <c r="K303" s="6" t="s">
        <v>306</v>
      </c>
      <c r="L303" s="20"/>
      <c r="M303" s="20"/>
      <c r="N303" s="5" t="s">
        <v>288</v>
      </c>
      <c r="O303" s="5" t="str">
        <f>""</f>
        <v/>
      </c>
      <c r="P303" s="5"/>
      <c r="Q303" s="6" t="s">
        <v>19</v>
      </c>
      <c r="R303" s="6"/>
      <c r="S303" s="6"/>
      <c r="T303" s="6"/>
      <c r="U303" s="11"/>
      <c r="V303" s="82"/>
      <c r="W303" s="12" t="s">
        <v>772</v>
      </c>
      <c r="X303" s="12"/>
      <c r="Y303" s="62"/>
      <c r="Z303" s="6" t="s">
        <v>28</v>
      </c>
      <c r="AA303" s="16">
        <v>1</v>
      </c>
      <c r="AB303" s="24"/>
      <c r="AC303" s="24"/>
      <c r="AF303" s="74" t="b">
        <f>IF(AND(R303=DATA!$D$40),DATA!$D$41,IF(AND(R303=DATA!$C$40),DATA!$C$41))</f>
        <v>0</v>
      </c>
      <c r="AG303" s="74" t="b">
        <f>IF(AND(S303=DATA!$D$40),DATA!$D$42,IF(AND(S303=DATA!$C$40),DATA!$C$42))</f>
        <v>0</v>
      </c>
      <c r="AH303" s="74" t="b">
        <f>IF(AND(T303=DATA!$D$40),DATA!$D$43,IF(AND(T303=DATA!$C$40),DATA!$C$43))</f>
        <v>0</v>
      </c>
      <c r="AI303" s="75" t="b">
        <f>IF(AND(U303=DATA!$D$40),DATA!$D$44,IF(AND(U303=DATA!$C$40),DATA!$C$44))</f>
        <v>0</v>
      </c>
      <c r="AJ303" s="76">
        <f ca="1">IF(AND(DATEDIF(V303,TODAY(),"D")&lt;365*3),DATA!$D$46,IF(AND(365*3&lt;=DATEDIF(V303,TODAY(),"D"), DATEDIF(V303,TODAY(),"D")&lt;365*5),DATA!$D$47,IF(AND(365*5&lt;=DATEDIF(V303,TODAY(),"D"), DATEDIF(V303,TODAY(),"D")&lt;365*10),DATA!$D$48,IF(AND(365*10&lt;DATEDIF(V303,TODAY(),"D")),DATA!$D$49))))</f>
        <v>0</v>
      </c>
      <c r="AK303" s="76">
        <f>_xlfn.IFNA(VLOOKUP(X303,DATA!$F$40:$G$85,2,0),10)</f>
        <v>10</v>
      </c>
      <c r="AL303" s="77">
        <f t="shared" ca="1" si="4"/>
        <v>10</v>
      </c>
      <c r="AM303" s="78" t="str">
        <f ca="1">IF(AND(AL303&gt;=DATA!$C$55),"A",IF(AND(DATA!$C$55&gt;AL303,AL303&gt;=DATA!$C$56),"B",IF(AND(DATA!$C$56&gt;AL303,AL303&gt;=DATA!$C$57),"C",IF(AND(AL303&lt;DATA!$C$57),"D"))))</f>
        <v>D</v>
      </c>
    </row>
    <row r="304" spans="1:39" x14ac:dyDescent="0.15">
      <c r="A304" s="20" t="s">
        <v>564</v>
      </c>
      <c r="B304" s="18" t="s">
        <v>256</v>
      </c>
      <c r="C304" s="5" t="s">
        <v>340</v>
      </c>
      <c r="D304" s="18" t="s">
        <v>267</v>
      </c>
      <c r="E304" s="5" t="s">
        <v>341</v>
      </c>
      <c r="F304" s="6" t="s">
        <v>285</v>
      </c>
      <c r="G304" s="20" t="s">
        <v>522</v>
      </c>
      <c r="H304" s="6" t="s">
        <v>301</v>
      </c>
      <c r="I304" s="5" t="s">
        <v>303</v>
      </c>
      <c r="J304" s="5" t="str">
        <f>""</f>
        <v/>
      </c>
      <c r="K304" s="6" t="s">
        <v>306</v>
      </c>
      <c r="L304" s="20"/>
      <c r="M304" s="20"/>
      <c r="N304" s="5" t="s">
        <v>288</v>
      </c>
      <c r="O304" s="5" t="str">
        <f>""</f>
        <v/>
      </c>
      <c r="P304" s="5"/>
      <c r="Q304" s="6" t="s">
        <v>19</v>
      </c>
      <c r="R304" s="6"/>
      <c r="S304" s="6"/>
      <c r="T304" s="6"/>
      <c r="U304" s="11"/>
      <c r="V304" s="82"/>
      <c r="W304" s="12" t="s">
        <v>772</v>
      </c>
      <c r="X304" s="12"/>
      <c r="Y304" s="62"/>
      <c r="Z304" s="6" t="s">
        <v>28</v>
      </c>
      <c r="AA304" s="16">
        <v>32</v>
      </c>
      <c r="AB304" s="24"/>
      <c r="AC304" s="24"/>
      <c r="AF304" s="74" t="b">
        <f>IF(AND(R304=DATA!$D$40),DATA!$D$41,IF(AND(R304=DATA!$C$40),DATA!$C$41))</f>
        <v>0</v>
      </c>
      <c r="AG304" s="74" t="b">
        <f>IF(AND(S304=DATA!$D$40),DATA!$D$42,IF(AND(S304=DATA!$C$40),DATA!$C$42))</f>
        <v>0</v>
      </c>
      <c r="AH304" s="74" t="b">
        <f>IF(AND(T304=DATA!$D$40),DATA!$D$43,IF(AND(T304=DATA!$C$40),DATA!$C$43))</f>
        <v>0</v>
      </c>
      <c r="AI304" s="75" t="b">
        <f>IF(AND(U304=DATA!$D$40),DATA!$D$44,IF(AND(U304=DATA!$C$40),DATA!$C$44))</f>
        <v>0</v>
      </c>
      <c r="AJ304" s="76">
        <f ca="1">IF(AND(DATEDIF(V304,TODAY(),"D")&lt;365*3),DATA!$D$46,IF(AND(365*3&lt;=DATEDIF(V304,TODAY(),"D"), DATEDIF(V304,TODAY(),"D")&lt;365*5),DATA!$D$47,IF(AND(365*5&lt;=DATEDIF(V304,TODAY(),"D"), DATEDIF(V304,TODAY(),"D")&lt;365*10),DATA!$D$48,IF(AND(365*10&lt;DATEDIF(V304,TODAY(),"D")),DATA!$D$49))))</f>
        <v>0</v>
      </c>
      <c r="AK304" s="76">
        <f>_xlfn.IFNA(VLOOKUP(X304,DATA!$F$40:$G$85,2,0),10)</f>
        <v>10</v>
      </c>
      <c r="AL304" s="77">
        <f t="shared" ca="1" si="4"/>
        <v>10</v>
      </c>
      <c r="AM304" s="78" t="str">
        <f ca="1">IF(AND(AL304&gt;=DATA!$C$55),"A",IF(AND(DATA!$C$55&gt;AL304,AL304&gt;=DATA!$C$56),"B",IF(AND(DATA!$C$56&gt;AL304,AL304&gt;=DATA!$C$57),"C",IF(AND(AL304&lt;DATA!$C$57),"D"))))</f>
        <v>D</v>
      </c>
    </row>
    <row r="305" spans="1:39" x14ac:dyDescent="0.15">
      <c r="A305" s="20" t="s">
        <v>564</v>
      </c>
      <c r="B305" s="18" t="s">
        <v>256</v>
      </c>
      <c r="C305" s="5" t="s">
        <v>278</v>
      </c>
      <c r="D305" s="18" t="s">
        <v>258</v>
      </c>
      <c r="E305" s="5" t="s">
        <v>341</v>
      </c>
      <c r="F305" s="6" t="s">
        <v>285</v>
      </c>
      <c r="G305" s="20" t="s">
        <v>522</v>
      </c>
      <c r="H305" s="6" t="s">
        <v>307</v>
      </c>
      <c r="I305" s="5" t="s">
        <v>286</v>
      </c>
      <c r="J305" s="5" t="str">
        <f>""</f>
        <v/>
      </c>
      <c r="K305" s="6" t="s">
        <v>287</v>
      </c>
      <c r="L305" s="20"/>
      <c r="M305" s="20"/>
      <c r="N305" s="5" t="s">
        <v>288</v>
      </c>
      <c r="O305" s="5" t="str">
        <f>""</f>
        <v/>
      </c>
      <c r="P305" s="5"/>
      <c r="Q305" s="6" t="s">
        <v>19</v>
      </c>
      <c r="R305" s="6"/>
      <c r="S305" s="6"/>
      <c r="T305" s="6"/>
      <c r="U305" s="11"/>
      <c r="V305" s="82"/>
      <c r="W305" s="12" t="s">
        <v>772</v>
      </c>
      <c r="X305" s="12"/>
      <c r="Y305" s="62"/>
      <c r="Z305" s="6" t="s">
        <v>28</v>
      </c>
      <c r="AA305" s="16">
        <v>1</v>
      </c>
      <c r="AB305" s="24"/>
      <c r="AC305" s="24"/>
      <c r="AF305" s="74" t="b">
        <f>IF(AND(R305=DATA!$D$40),DATA!$D$41,IF(AND(R305=DATA!$C$40),DATA!$C$41))</f>
        <v>0</v>
      </c>
      <c r="AG305" s="74" t="b">
        <f>IF(AND(S305=DATA!$D$40),DATA!$D$42,IF(AND(S305=DATA!$C$40),DATA!$C$42))</f>
        <v>0</v>
      </c>
      <c r="AH305" s="74" t="b">
        <f>IF(AND(T305=DATA!$D$40),DATA!$D$43,IF(AND(T305=DATA!$C$40),DATA!$C$43))</f>
        <v>0</v>
      </c>
      <c r="AI305" s="75" t="b">
        <f>IF(AND(U305=DATA!$D$40),DATA!$D$44,IF(AND(U305=DATA!$C$40),DATA!$C$44))</f>
        <v>0</v>
      </c>
      <c r="AJ305" s="76">
        <f ca="1">IF(AND(DATEDIF(V305,TODAY(),"D")&lt;365*3),DATA!$D$46,IF(AND(365*3&lt;=DATEDIF(V305,TODAY(),"D"), DATEDIF(V305,TODAY(),"D")&lt;365*5),DATA!$D$47,IF(AND(365*5&lt;=DATEDIF(V305,TODAY(),"D"), DATEDIF(V305,TODAY(),"D")&lt;365*10),DATA!$D$48,IF(AND(365*10&lt;DATEDIF(V305,TODAY(),"D")),DATA!$D$49))))</f>
        <v>0</v>
      </c>
      <c r="AK305" s="76">
        <f>_xlfn.IFNA(VLOOKUP(X305,DATA!$F$40:$G$85,2,0),10)</f>
        <v>10</v>
      </c>
      <c r="AL305" s="77">
        <f t="shared" ca="1" si="4"/>
        <v>10</v>
      </c>
      <c r="AM305" s="78" t="str">
        <f ca="1">IF(AND(AL305&gt;=DATA!$C$55),"A",IF(AND(DATA!$C$55&gt;AL305,AL305&gt;=DATA!$C$56),"B",IF(AND(DATA!$C$56&gt;AL305,AL305&gt;=DATA!$C$57),"C",IF(AND(AL305&lt;DATA!$C$57),"D"))))</f>
        <v>D</v>
      </c>
    </row>
    <row r="306" spans="1:39" x14ac:dyDescent="0.15">
      <c r="A306" s="20" t="s">
        <v>564</v>
      </c>
      <c r="B306" s="18" t="s">
        <v>256</v>
      </c>
      <c r="C306" s="5" t="s">
        <v>340</v>
      </c>
      <c r="D306" s="18" t="s">
        <v>258</v>
      </c>
      <c r="E306" s="5" t="s">
        <v>279</v>
      </c>
      <c r="F306" s="6" t="s">
        <v>285</v>
      </c>
      <c r="G306" s="20" t="s">
        <v>522</v>
      </c>
      <c r="H306" s="6" t="s">
        <v>308</v>
      </c>
      <c r="I306" s="5" t="s">
        <v>286</v>
      </c>
      <c r="J306" s="5" t="str">
        <f>""</f>
        <v/>
      </c>
      <c r="K306" s="6" t="s">
        <v>287</v>
      </c>
      <c r="L306" s="20"/>
      <c r="M306" s="20"/>
      <c r="N306" s="5" t="s">
        <v>288</v>
      </c>
      <c r="O306" s="5" t="str">
        <f>""</f>
        <v/>
      </c>
      <c r="P306" s="5"/>
      <c r="Q306" s="6" t="s">
        <v>19</v>
      </c>
      <c r="R306" s="6"/>
      <c r="S306" s="6"/>
      <c r="T306" s="6"/>
      <c r="U306" s="11"/>
      <c r="V306" s="82"/>
      <c r="W306" s="12" t="s">
        <v>772</v>
      </c>
      <c r="X306" s="12"/>
      <c r="Y306" s="62"/>
      <c r="Z306" s="6" t="s">
        <v>20</v>
      </c>
      <c r="AA306" s="16">
        <v>16</v>
      </c>
      <c r="AB306" s="24"/>
      <c r="AC306" s="24"/>
      <c r="AF306" s="74" t="b">
        <f>IF(AND(R306=DATA!$D$40),DATA!$D$41,IF(AND(R306=DATA!$C$40),DATA!$C$41))</f>
        <v>0</v>
      </c>
      <c r="AG306" s="74" t="b">
        <f>IF(AND(S306=DATA!$D$40),DATA!$D$42,IF(AND(S306=DATA!$C$40),DATA!$C$42))</f>
        <v>0</v>
      </c>
      <c r="AH306" s="74" t="b">
        <f>IF(AND(T306=DATA!$D$40),DATA!$D$43,IF(AND(T306=DATA!$C$40),DATA!$C$43))</f>
        <v>0</v>
      </c>
      <c r="AI306" s="75" t="b">
        <f>IF(AND(U306=DATA!$D$40),DATA!$D$44,IF(AND(U306=DATA!$C$40),DATA!$C$44))</f>
        <v>0</v>
      </c>
      <c r="AJ306" s="76">
        <f ca="1">IF(AND(DATEDIF(V306,TODAY(),"D")&lt;365*3),DATA!$D$46,IF(AND(365*3&lt;=DATEDIF(V306,TODAY(),"D"), DATEDIF(V306,TODAY(),"D")&lt;365*5),DATA!$D$47,IF(AND(365*5&lt;=DATEDIF(V306,TODAY(),"D"), DATEDIF(V306,TODAY(),"D")&lt;365*10),DATA!$D$48,IF(AND(365*10&lt;DATEDIF(V306,TODAY(),"D")),DATA!$D$49))))</f>
        <v>0</v>
      </c>
      <c r="AK306" s="76">
        <f>_xlfn.IFNA(VLOOKUP(X306,DATA!$F$40:$G$85,2,0),10)</f>
        <v>10</v>
      </c>
      <c r="AL306" s="77">
        <f t="shared" ca="1" si="4"/>
        <v>10</v>
      </c>
      <c r="AM306" s="78" t="str">
        <f ca="1">IF(AND(AL306&gt;=DATA!$C$55),"A",IF(AND(DATA!$C$55&gt;AL306,AL306&gt;=DATA!$C$56),"B",IF(AND(DATA!$C$56&gt;AL306,AL306&gt;=DATA!$C$57),"C",IF(AND(AL306&lt;DATA!$C$57),"D"))))</f>
        <v>D</v>
      </c>
    </row>
    <row r="307" spans="1:39" x14ac:dyDescent="0.15">
      <c r="A307" s="20" t="s">
        <v>564</v>
      </c>
      <c r="B307" s="18" t="s">
        <v>256</v>
      </c>
      <c r="C307" s="5" t="s">
        <v>278</v>
      </c>
      <c r="D307" s="18" t="s">
        <v>258</v>
      </c>
      <c r="E307" s="5" t="s">
        <v>341</v>
      </c>
      <c r="F307" s="6" t="s">
        <v>285</v>
      </c>
      <c r="G307" s="20" t="s">
        <v>522</v>
      </c>
      <c r="H307" s="6" t="s">
        <v>308</v>
      </c>
      <c r="I307" s="5" t="s">
        <v>307</v>
      </c>
      <c r="J307" s="5" t="str">
        <f>""</f>
        <v/>
      </c>
      <c r="K307" s="6" t="s">
        <v>287</v>
      </c>
      <c r="L307" s="20"/>
      <c r="M307" s="20"/>
      <c r="N307" s="5" t="s">
        <v>288</v>
      </c>
      <c r="O307" s="5" t="str">
        <f>""</f>
        <v/>
      </c>
      <c r="P307" s="5"/>
      <c r="Q307" s="6" t="s">
        <v>27</v>
      </c>
      <c r="R307" s="6"/>
      <c r="S307" s="6"/>
      <c r="T307" s="6"/>
      <c r="U307" s="11"/>
      <c r="V307" s="82"/>
      <c r="W307" s="12" t="s">
        <v>772</v>
      </c>
      <c r="X307" s="12"/>
      <c r="Y307" s="62"/>
      <c r="Z307" s="6" t="s">
        <v>20</v>
      </c>
      <c r="AA307" s="16">
        <v>8</v>
      </c>
      <c r="AB307" s="24"/>
      <c r="AC307" s="24"/>
      <c r="AF307" s="74" t="b">
        <f>IF(AND(R307=DATA!$D$40),DATA!$D$41,IF(AND(R307=DATA!$C$40),DATA!$C$41))</f>
        <v>0</v>
      </c>
      <c r="AG307" s="74" t="b">
        <f>IF(AND(S307=DATA!$D$40),DATA!$D$42,IF(AND(S307=DATA!$C$40),DATA!$C$42))</f>
        <v>0</v>
      </c>
      <c r="AH307" s="74" t="b">
        <f>IF(AND(T307=DATA!$D$40),DATA!$D$43,IF(AND(T307=DATA!$C$40),DATA!$C$43))</f>
        <v>0</v>
      </c>
      <c r="AI307" s="75" t="b">
        <f>IF(AND(U307=DATA!$D$40),DATA!$D$44,IF(AND(U307=DATA!$C$40),DATA!$C$44))</f>
        <v>0</v>
      </c>
      <c r="AJ307" s="76">
        <f ca="1">IF(AND(DATEDIF(V307,TODAY(),"D")&lt;365*3),DATA!$D$46,IF(AND(365*3&lt;=DATEDIF(V307,TODAY(),"D"), DATEDIF(V307,TODAY(),"D")&lt;365*5),DATA!$D$47,IF(AND(365*5&lt;=DATEDIF(V307,TODAY(),"D"), DATEDIF(V307,TODAY(),"D")&lt;365*10),DATA!$D$48,IF(AND(365*10&lt;DATEDIF(V307,TODAY(),"D")),DATA!$D$49))))</f>
        <v>0</v>
      </c>
      <c r="AK307" s="76">
        <f>_xlfn.IFNA(VLOOKUP(X307,DATA!$F$40:$G$85,2,0),10)</f>
        <v>10</v>
      </c>
      <c r="AL307" s="77">
        <f t="shared" ca="1" si="4"/>
        <v>10</v>
      </c>
      <c r="AM307" s="78" t="str">
        <f ca="1">IF(AND(AL307&gt;=DATA!$C$55),"A",IF(AND(DATA!$C$55&gt;AL307,AL307&gt;=DATA!$C$56),"B",IF(AND(DATA!$C$56&gt;AL307,AL307&gt;=DATA!$C$57),"C",IF(AND(AL307&lt;DATA!$C$57),"D"))))</f>
        <v>D</v>
      </c>
    </row>
    <row r="308" spans="1:39" x14ac:dyDescent="0.15">
      <c r="A308" s="20" t="s">
        <v>564</v>
      </c>
      <c r="B308" s="18" t="s">
        <v>256</v>
      </c>
      <c r="C308" s="5" t="s">
        <v>340</v>
      </c>
      <c r="D308" s="18" t="s">
        <v>267</v>
      </c>
      <c r="E308" s="5" t="s">
        <v>363</v>
      </c>
      <c r="F308" s="6" t="s">
        <v>285</v>
      </c>
      <c r="G308" s="20" t="s">
        <v>522</v>
      </c>
      <c r="H308" s="6" t="s">
        <v>294</v>
      </c>
      <c r="I308" s="5" t="s">
        <v>301</v>
      </c>
      <c r="J308" s="5" t="str">
        <f>""</f>
        <v/>
      </c>
      <c r="K308" s="6" t="s">
        <v>291</v>
      </c>
      <c r="L308" s="20"/>
      <c r="M308" s="20"/>
      <c r="N308" s="5" t="s">
        <v>288</v>
      </c>
      <c r="O308" s="5" t="str">
        <f>""</f>
        <v/>
      </c>
      <c r="P308" s="5"/>
      <c r="Q308" s="6" t="s">
        <v>27</v>
      </c>
      <c r="R308" s="6"/>
      <c r="S308" s="6"/>
      <c r="T308" s="6"/>
      <c r="U308" s="11"/>
      <c r="V308" s="82"/>
      <c r="W308" s="12" t="s">
        <v>772</v>
      </c>
      <c r="X308" s="12"/>
      <c r="Y308" s="62"/>
      <c r="Z308" s="6" t="s">
        <v>28</v>
      </c>
      <c r="AA308" s="16">
        <v>2</v>
      </c>
      <c r="AB308" s="24"/>
      <c r="AC308" s="24"/>
      <c r="AF308" s="74" t="b">
        <f>IF(AND(R308=DATA!$D$40),DATA!$D$41,IF(AND(R308=DATA!$C$40),DATA!$C$41))</f>
        <v>0</v>
      </c>
      <c r="AG308" s="74" t="b">
        <f>IF(AND(S308=DATA!$D$40),DATA!$D$42,IF(AND(S308=DATA!$C$40),DATA!$C$42))</f>
        <v>0</v>
      </c>
      <c r="AH308" s="74" t="b">
        <f>IF(AND(T308=DATA!$D$40),DATA!$D$43,IF(AND(T308=DATA!$C$40),DATA!$C$43))</f>
        <v>0</v>
      </c>
      <c r="AI308" s="75" t="b">
        <f>IF(AND(U308=DATA!$D$40),DATA!$D$44,IF(AND(U308=DATA!$C$40),DATA!$C$44))</f>
        <v>0</v>
      </c>
      <c r="AJ308" s="76">
        <f ca="1">IF(AND(DATEDIF(V308,TODAY(),"D")&lt;365*3),DATA!$D$46,IF(AND(365*3&lt;=DATEDIF(V308,TODAY(),"D"), DATEDIF(V308,TODAY(),"D")&lt;365*5),DATA!$D$47,IF(AND(365*5&lt;=DATEDIF(V308,TODAY(),"D"), DATEDIF(V308,TODAY(),"D")&lt;365*10),DATA!$D$48,IF(AND(365*10&lt;DATEDIF(V308,TODAY(),"D")),DATA!$D$49))))</f>
        <v>0</v>
      </c>
      <c r="AK308" s="76">
        <f>_xlfn.IFNA(VLOOKUP(X308,DATA!$F$40:$G$85,2,0),10)</f>
        <v>10</v>
      </c>
      <c r="AL308" s="77">
        <f t="shared" ca="1" si="4"/>
        <v>10</v>
      </c>
      <c r="AM308" s="78" t="str">
        <f ca="1">IF(AND(AL308&gt;=DATA!$C$55),"A",IF(AND(DATA!$C$55&gt;AL308,AL308&gt;=DATA!$C$56),"B",IF(AND(DATA!$C$56&gt;AL308,AL308&gt;=DATA!$C$57),"C",IF(AND(AL308&lt;DATA!$C$57),"D"))))</f>
        <v>D</v>
      </c>
    </row>
    <row r="309" spans="1:39" x14ac:dyDescent="0.15">
      <c r="A309" s="20" t="s">
        <v>564</v>
      </c>
      <c r="B309" s="18" t="s">
        <v>256</v>
      </c>
      <c r="C309" s="5" t="s">
        <v>340</v>
      </c>
      <c r="D309" s="18" t="s">
        <v>332</v>
      </c>
      <c r="E309" s="5" t="s">
        <v>341</v>
      </c>
      <c r="F309" s="6" t="s">
        <v>285</v>
      </c>
      <c r="G309" s="20" t="s">
        <v>522</v>
      </c>
      <c r="H309" s="6" t="s">
        <v>290</v>
      </c>
      <c r="I309" s="5" t="s">
        <v>294</v>
      </c>
      <c r="J309" s="5" t="str">
        <f>""</f>
        <v/>
      </c>
      <c r="K309" s="6" t="s">
        <v>291</v>
      </c>
      <c r="L309" s="20"/>
      <c r="M309" s="20"/>
      <c r="N309" s="5" t="s">
        <v>288</v>
      </c>
      <c r="O309" s="5" t="str">
        <f>""</f>
        <v/>
      </c>
      <c r="P309" s="5"/>
      <c r="Q309" s="6" t="s">
        <v>19</v>
      </c>
      <c r="R309" s="6"/>
      <c r="S309" s="6"/>
      <c r="T309" s="6"/>
      <c r="U309" s="11"/>
      <c r="V309" s="82"/>
      <c r="W309" s="12" t="s">
        <v>772</v>
      </c>
      <c r="X309" s="12"/>
      <c r="Y309" s="62"/>
      <c r="Z309" s="6" t="s">
        <v>28</v>
      </c>
      <c r="AA309" s="16">
        <v>6</v>
      </c>
      <c r="AB309" s="24"/>
      <c r="AC309" s="24"/>
      <c r="AF309" s="74" t="b">
        <f>IF(AND(R309=DATA!$D$40),DATA!$D$41,IF(AND(R309=DATA!$C$40),DATA!$C$41))</f>
        <v>0</v>
      </c>
      <c r="AG309" s="74" t="b">
        <f>IF(AND(S309=DATA!$D$40),DATA!$D$42,IF(AND(S309=DATA!$C$40),DATA!$C$42))</f>
        <v>0</v>
      </c>
      <c r="AH309" s="74" t="b">
        <f>IF(AND(T309=DATA!$D$40),DATA!$D$43,IF(AND(T309=DATA!$C$40),DATA!$C$43))</f>
        <v>0</v>
      </c>
      <c r="AI309" s="75" t="b">
        <f>IF(AND(U309=DATA!$D$40),DATA!$D$44,IF(AND(U309=DATA!$C$40),DATA!$C$44))</f>
        <v>0</v>
      </c>
      <c r="AJ309" s="76">
        <f ca="1">IF(AND(DATEDIF(V309,TODAY(),"D")&lt;365*3),DATA!$D$46,IF(AND(365*3&lt;=DATEDIF(V309,TODAY(),"D"), DATEDIF(V309,TODAY(),"D")&lt;365*5),DATA!$D$47,IF(AND(365*5&lt;=DATEDIF(V309,TODAY(),"D"), DATEDIF(V309,TODAY(),"D")&lt;365*10),DATA!$D$48,IF(AND(365*10&lt;DATEDIF(V309,TODAY(),"D")),DATA!$D$49))))</f>
        <v>0</v>
      </c>
      <c r="AK309" s="76">
        <f>_xlfn.IFNA(VLOOKUP(X309,DATA!$F$40:$G$85,2,0),10)</f>
        <v>10</v>
      </c>
      <c r="AL309" s="77">
        <f t="shared" ca="1" si="4"/>
        <v>10</v>
      </c>
      <c r="AM309" s="78" t="str">
        <f ca="1">IF(AND(AL309&gt;=DATA!$C$55),"A",IF(AND(DATA!$C$55&gt;AL309,AL309&gt;=DATA!$C$56),"B",IF(AND(DATA!$C$56&gt;AL309,AL309&gt;=DATA!$C$57),"C",IF(AND(AL309&lt;DATA!$C$57),"D"))))</f>
        <v>D</v>
      </c>
    </row>
    <row r="310" spans="1:39" x14ac:dyDescent="0.15">
      <c r="A310" s="20" t="s">
        <v>564</v>
      </c>
      <c r="B310" s="18" t="s">
        <v>256</v>
      </c>
      <c r="C310" s="5" t="s">
        <v>278</v>
      </c>
      <c r="D310" s="18" t="s">
        <v>258</v>
      </c>
      <c r="E310" s="5" t="s">
        <v>341</v>
      </c>
      <c r="F310" s="6" t="s">
        <v>285</v>
      </c>
      <c r="G310" s="20" t="s">
        <v>522</v>
      </c>
      <c r="H310" s="6" t="s">
        <v>290</v>
      </c>
      <c r="I310" s="5" t="s">
        <v>303</v>
      </c>
      <c r="J310" s="5" t="str">
        <f>""</f>
        <v/>
      </c>
      <c r="K310" s="6" t="s">
        <v>291</v>
      </c>
      <c r="L310" s="20"/>
      <c r="M310" s="20"/>
      <c r="N310" s="5" t="s">
        <v>288</v>
      </c>
      <c r="O310" s="5" t="str">
        <f>""</f>
        <v/>
      </c>
      <c r="P310" s="5"/>
      <c r="Q310" s="6" t="s">
        <v>19</v>
      </c>
      <c r="R310" s="6"/>
      <c r="S310" s="6"/>
      <c r="T310" s="6"/>
      <c r="U310" s="11"/>
      <c r="V310" s="82"/>
      <c r="W310" s="12" t="s">
        <v>772</v>
      </c>
      <c r="X310" s="12"/>
      <c r="Y310" s="62"/>
      <c r="Z310" s="6" t="s">
        <v>28</v>
      </c>
      <c r="AA310" s="16">
        <v>5</v>
      </c>
      <c r="AB310" s="24"/>
      <c r="AC310" s="24"/>
      <c r="AF310" s="74" t="b">
        <f>IF(AND(R310=DATA!$D$40),DATA!$D$41,IF(AND(R310=DATA!$C$40),DATA!$C$41))</f>
        <v>0</v>
      </c>
      <c r="AG310" s="74" t="b">
        <f>IF(AND(S310=DATA!$D$40),DATA!$D$42,IF(AND(S310=DATA!$C$40),DATA!$C$42))</f>
        <v>0</v>
      </c>
      <c r="AH310" s="74" t="b">
        <f>IF(AND(T310=DATA!$D$40),DATA!$D$43,IF(AND(T310=DATA!$C$40),DATA!$C$43))</f>
        <v>0</v>
      </c>
      <c r="AI310" s="75" t="b">
        <f>IF(AND(U310=DATA!$D$40),DATA!$D$44,IF(AND(U310=DATA!$C$40),DATA!$C$44))</f>
        <v>0</v>
      </c>
      <c r="AJ310" s="76">
        <f ca="1">IF(AND(DATEDIF(V310,TODAY(),"D")&lt;365*3),DATA!$D$46,IF(AND(365*3&lt;=DATEDIF(V310,TODAY(),"D"), DATEDIF(V310,TODAY(),"D")&lt;365*5),DATA!$D$47,IF(AND(365*5&lt;=DATEDIF(V310,TODAY(),"D"), DATEDIF(V310,TODAY(),"D")&lt;365*10),DATA!$D$48,IF(AND(365*10&lt;DATEDIF(V310,TODAY(),"D")),DATA!$D$49))))</f>
        <v>0</v>
      </c>
      <c r="AK310" s="76">
        <f>_xlfn.IFNA(VLOOKUP(X310,DATA!$F$40:$G$85,2,0),10)</f>
        <v>10</v>
      </c>
      <c r="AL310" s="77">
        <f t="shared" ca="1" si="4"/>
        <v>10</v>
      </c>
      <c r="AM310" s="78" t="str">
        <f ca="1">IF(AND(AL310&gt;=DATA!$C$55),"A",IF(AND(DATA!$C$55&gt;AL310,AL310&gt;=DATA!$C$56),"B",IF(AND(DATA!$C$56&gt;AL310,AL310&gt;=DATA!$C$57),"C",IF(AND(AL310&lt;DATA!$C$57),"D"))))</f>
        <v>D</v>
      </c>
    </row>
    <row r="311" spans="1:39" x14ac:dyDescent="0.15">
      <c r="A311" s="20" t="s">
        <v>564</v>
      </c>
      <c r="B311" s="18" t="s">
        <v>256</v>
      </c>
      <c r="C311" s="5" t="s">
        <v>340</v>
      </c>
      <c r="D311" s="18" t="s">
        <v>267</v>
      </c>
      <c r="E311" s="5" t="s">
        <v>341</v>
      </c>
      <c r="F311" s="6" t="s">
        <v>285</v>
      </c>
      <c r="G311" s="20" t="s">
        <v>522</v>
      </c>
      <c r="H311" s="6" t="s">
        <v>290</v>
      </c>
      <c r="I311" s="5" t="s">
        <v>301</v>
      </c>
      <c r="J311" s="5" t="str">
        <f>""</f>
        <v/>
      </c>
      <c r="K311" s="6" t="s">
        <v>291</v>
      </c>
      <c r="L311" s="20"/>
      <c r="M311" s="20"/>
      <c r="N311" s="5" t="s">
        <v>288</v>
      </c>
      <c r="O311" s="5" t="str">
        <f>""</f>
        <v/>
      </c>
      <c r="P311" s="5"/>
      <c r="Q311" s="6" t="s">
        <v>19</v>
      </c>
      <c r="R311" s="6"/>
      <c r="S311" s="6"/>
      <c r="T311" s="6"/>
      <c r="U311" s="11"/>
      <c r="V311" s="82"/>
      <c r="W311" s="12" t="s">
        <v>772</v>
      </c>
      <c r="X311" s="12"/>
      <c r="Y311" s="62"/>
      <c r="Z311" s="6" t="s">
        <v>28</v>
      </c>
      <c r="AA311" s="16">
        <v>14</v>
      </c>
      <c r="AB311" s="24"/>
      <c r="AC311" s="24"/>
      <c r="AF311" s="74" t="b">
        <f>IF(AND(R311=DATA!$D$40),DATA!$D$41,IF(AND(R311=DATA!$C$40),DATA!$C$41))</f>
        <v>0</v>
      </c>
      <c r="AG311" s="74" t="b">
        <f>IF(AND(S311=DATA!$D$40),DATA!$D$42,IF(AND(S311=DATA!$C$40),DATA!$C$42))</f>
        <v>0</v>
      </c>
      <c r="AH311" s="74" t="b">
        <f>IF(AND(T311=DATA!$D$40),DATA!$D$43,IF(AND(T311=DATA!$C$40),DATA!$C$43))</f>
        <v>0</v>
      </c>
      <c r="AI311" s="75" t="b">
        <f>IF(AND(U311=DATA!$D$40),DATA!$D$44,IF(AND(U311=DATA!$C$40),DATA!$C$44))</f>
        <v>0</v>
      </c>
      <c r="AJ311" s="76">
        <f ca="1">IF(AND(DATEDIF(V311,TODAY(),"D")&lt;365*3),DATA!$D$46,IF(AND(365*3&lt;=DATEDIF(V311,TODAY(),"D"), DATEDIF(V311,TODAY(),"D")&lt;365*5),DATA!$D$47,IF(AND(365*5&lt;=DATEDIF(V311,TODAY(),"D"), DATEDIF(V311,TODAY(),"D")&lt;365*10),DATA!$D$48,IF(AND(365*10&lt;DATEDIF(V311,TODAY(),"D")),DATA!$D$49))))</f>
        <v>0</v>
      </c>
      <c r="AK311" s="76">
        <f>_xlfn.IFNA(VLOOKUP(X311,DATA!$F$40:$G$85,2,0),10)</f>
        <v>10</v>
      </c>
      <c r="AL311" s="77">
        <f t="shared" ca="1" si="4"/>
        <v>10</v>
      </c>
      <c r="AM311" s="78" t="str">
        <f ca="1">IF(AND(AL311&gt;=DATA!$C$55),"A",IF(AND(DATA!$C$55&gt;AL311,AL311&gt;=DATA!$C$56),"B",IF(AND(DATA!$C$56&gt;AL311,AL311&gt;=DATA!$C$57),"C",IF(AND(AL311&lt;DATA!$C$57),"D"))))</f>
        <v>D</v>
      </c>
    </row>
    <row r="312" spans="1:39" x14ac:dyDescent="0.15">
      <c r="A312" s="20" t="s">
        <v>564</v>
      </c>
      <c r="B312" s="18" t="s">
        <v>256</v>
      </c>
      <c r="C312" s="5" t="s">
        <v>340</v>
      </c>
      <c r="D312" s="18" t="s">
        <v>258</v>
      </c>
      <c r="E312" s="5" t="s">
        <v>341</v>
      </c>
      <c r="F312" s="6" t="s">
        <v>285</v>
      </c>
      <c r="G312" s="20" t="s">
        <v>522</v>
      </c>
      <c r="H312" s="6" t="s">
        <v>286</v>
      </c>
      <c r="I312" s="5" t="s">
        <v>294</v>
      </c>
      <c r="J312" s="5" t="str">
        <f>""</f>
        <v/>
      </c>
      <c r="K312" s="6" t="s">
        <v>291</v>
      </c>
      <c r="L312" s="20"/>
      <c r="M312" s="20"/>
      <c r="N312" s="5" t="s">
        <v>288</v>
      </c>
      <c r="O312" s="5" t="str">
        <f>""</f>
        <v/>
      </c>
      <c r="P312" s="5"/>
      <c r="Q312" s="6" t="s">
        <v>19</v>
      </c>
      <c r="R312" s="6"/>
      <c r="S312" s="6"/>
      <c r="T312" s="6"/>
      <c r="U312" s="11"/>
      <c r="V312" s="82"/>
      <c r="W312" s="12" t="s">
        <v>772</v>
      </c>
      <c r="X312" s="12"/>
      <c r="Y312" s="62"/>
      <c r="Z312" s="6" t="s">
        <v>28</v>
      </c>
      <c r="AA312" s="16">
        <v>7</v>
      </c>
      <c r="AB312" s="24"/>
      <c r="AC312" s="24"/>
      <c r="AF312" s="74" t="b">
        <f>IF(AND(R312=DATA!$D$40),DATA!$D$41,IF(AND(R312=DATA!$C$40),DATA!$C$41))</f>
        <v>0</v>
      </c>
      <c r="AG312" s="74" t="b">
        <f>IF(AND(S312=DATA!$D$40),DATA!$D$42,IF(AND(S312=DATA!$C$40),DATA!$C$42))</f>
        <v>0</v>
      </c>
      <c r="AH312" s="74" t="b">
        <f>IF(AND(T312=DATA!$D$40),DATA!$D$43,IF(AND(T312=DATA!$C$40),DATA!$C$43))</f>
        <v>0</v>
      </c>
      <c r="AI312" s="75" t="b">
        <f>IF(AND(U312=DATA!$D$40),DATA!$D$44,IF(AND(U312=DATA!$C$40),DATA!$C$44))</f>
        <v>0</v>
      </c>
      <c r="AJ312" s="76">
        <f ca="1">IF(AND(DATEDIF(V312,TODAY(),"D")&lt;365*3),DATA!$D$46,IF(AND(365*3&lt;=DATEDIF(V312,TODAY(),"D"), DATEDIF(V312,TODAY(),"D")&lt;365*5),DATA!$D$47,IF(AND(365*5&lt;=DATEDIF(V312,TODAY(),"D"), DATEDIF(V312,TODAY(),"D")&lt;365*10),DATA!$D$48,IF(AND(365*10&lt;DATEDIF(V312,TODAY(),"D")),DATA!$D$49))))</f>
        <v>0</v>
      </c>
      <c r="AK312" s="76">
        <f>_xlfn.IFNA(VLOOKUP(X312,DATA!$F$40:$G$85,2,0),10)</f>
        <v>10</v>
      </c>
      <c r="AL312" s="77">
        <f t="shared" ca="1" si="4"/>
        <v>10</v>
      </c>
      <c r="AM312" s="78" t="str">
        <f ca="1">IF(AND(AL312&gt;=DATA!$C$55),"A",IF(AND(DATA!$C$55&gt;AL312,AL312&gt;=DATA!$C$56),"B",IF(AND(DATA!$C$56&gt;AL312,AL312&gt;=DATA!$C$57),"C",IF(AND(AL312&lt;DATA!$C$57),"D"))))</f>
        <v>D</v>
      </c>
    </row>
    <row r="313" spans="1:39" x14ac:dyDescent="0.15">
      <c r="A313" s="20" t="s">
        <v>565</v>
      </c>
      <c r="B313" s="18" t="s">
        <v>264</v>
      </c>
      <c r="C313" s="5" t="s">
        <v>340</v>
      </c>
      <c r="D313" s="18" t="s">
        <v>258</v>
      </c>
      <c r="E313" s="5" t="s">
        <v>341</v>
      </c>
      <c r="F313" s="6" t="s">
        <v>285</v>
      </c>
      <c r="G313" s="20" t="s">
        <v>522</v>
      </c>
      <c r="H313" s="6" t="s">
        <v>286</v>
      </c>
      <c r="I313" s="5" t="s">
        <v>290</v>
      </c>
      <c r="J313" s="5" t="str">
        <f>""</f>
        <v/>
      </c>
      <c r="K313" s="6" t="s">
        <v>291</v>
      </c>
      <c r="L313" s="20"/>
      <c r="M313" s="20"/>
      <c r="N313" s="5" t="s">
        <v>288</v>
      </c>
      <c r="O313" s="5" t="str">
        <f>""</f>
        <v/>
      </c>
      <c r="P313" s="5"/>
      <c r="Q313" s="6" t="s">
        <v>27</v>
      </c>
      <c r="R313" s="6"/>
      <c r="S313" s="6"/>
      <c r="T313" s="6"/>
      <c r="U313" s="11"/>
      <c r="V313" s="82"/>
      <c r="W313" s="12" t="s">
        <v>772</v>
      </c>
      <c r="X313" s="12"/>
      <c r="Y313" s="62"/>
      <c r="Z313" s="6" t="s">
        <v>28</v>
      </c>
      <c r="AA313" s="16">
        <v>2</v>
      </c>
      <c r="AB313" s="24"/>
      <c r="AC313" s="24"/>
      <c r="AF313" s="74" t="b">
        <f>IF(AND(R313=DATA!$D$40),DATA!$D$41,IF(AND(R313=DATA!$C$40),DATA!$C$41))</f>
        <v>0</v>
      </c>
      <c r="AG313" s="74" t="b">
        <f>IF(AND(S313=DATA!$D$40),DATA!$D$42,IF(AND(S313=DATA!$C$40),DATA!$C$42))</f>
        <v>0</v>
      </c>
      <c r="AH313" s="74" t="b">
        <f>IF(AND(T313=DATA!$D$40),DATA!$D$43,IF(AND(T313=DATA!$C$40),DATA!$C$43))</f>
        <v>0</v>
      </c>
      <c r="AI313" s="75" t="b">
        <f>IF(AND(U313=DATA!$D$40),DATA!$D$44,IF(AND(U313=DATA!$C$40),DATA!$C$44))</f>
        <v>0</v>
      </c>
      <c r="AJ313" s="76">
        <f ca="1">IF(AND(DATEDIF(V313,TODAY(),"D")&lt;365*3),DATA!$D$46,IF(AND(365*3&lt;=DATEDIF(V313,TODAY(),"D"), DATEDIF(V313,TODAY(),"D")&lt;365*5),DATA!$D$47,IF(AND(365*5&lt;=DATEDIF(V313,TODAY(),"D"), DATEDIF(V313,TODAY(),"D")&lt;365*10),DATA!$D$48,IF(AND(365*10&lt;DATEDIF(V313,TODAY(),"D")),DATA!$D$49))))</f>
        <v>0</v>
      </c>
      <c r="AK313" s="76">
        <f>_xlfn.IFNA(VLOOKUP(X313,DATA!$F$40:$G$85,2,0),10)</f>
        <v>10</v>
      </c>
      <c r="AL313" s="77">
        <f t="shared" ca="1" si="4"/>
        <v>10</v>
      </c>
      <c r="AM313" s="78" t="str">
        <f ca="1">IF(AND(AL313&gt;=DATA!$C$55),"A",IF(AND(DATA!$C$55&gt;AL313,AL313&gt;=DATA!$C$56),"B",IF(AND(DATA!$C$56&gt;AL313,AL313&gt;=DATA!$C$57),"C",IF(AND(AL313&lt;DATA!$C$57),"D"))))</f>
        <v>D</v>
      </c>
    </row>
    <row r="314" spans="1:39" x14ac:dyDescent="0.15">
      <c r="A314" s="20" t="s">
        <v>564</v>
      </c>
      <c r="B314" s="18" t="s">
        <v>264</v>
      </c>
      <c r="C314" s="5" t="s">
        <v>340</v>
      </c>
      <c r="D314" s="18" t="s">
        <v>258</v>
      </c>
      <c r="E314" s="5" t="s">
        <v>279</v>
      </c>
      <c r="F314" s="6" t="s">
        <v>285</v>
      </c>
      <c r="G314" s="20" t="s">
        <v>522</v>
      </c>
      <c r="H314" s="6" t="s">
        <v>286</v>
      </c>
      <c r="I314" s="5" t="s">
        <v>301</v>
      </c>
      <c r="J314" s="5" t="str">
        <f>""</f>
        <v/>
      </c>
      <c r="K314" s="6" t="s">
        <v>291</v>
      </c>
      <c r="L314" s="20"/>
      <c r="M314" s="20"/>
      <c r="N314" s="5" t="s">
        <v>288</v>
      </c>
      <c r="O314" s="5" t="str">
        <f>""</f>
        <v/>
      </c>
      <c r="P314" s="5"/>
      <c r="Q314" s="6" t="s">
        <v>19</v>
      </c>
      <c r="R314" s="6"/>
      <c r="S314" s="6"/>
      <c r="T314" s="6"/>
      <c r="U314" s="11"/>
      <c r="V314" s="82"/>
      <c r="W314" s="12" t="s">
        <v>772</v>
      </c>
      <c r="X314" s="12"/>
      <c r="Y314" s="62"/>
      <c r="Z314" s="6" t="s">
        <v>20</v>
      </c>
      <c r="AA314" s="16">
        <v>10</v>
      </c>
      <c r="AB314" s="24"/>
      <c r="AC314" s="24"/>
      <c r="AF314" s="74" t="b">
        <f>IF(AND(R314=DATA!$D$40),DATA!$D$41,IF(AND(R314=DATA!$C$40),DATA!$C$41))</f>
        <v>0</v>
      </c>
      <c r="AG314" s="74" t="b">
        <f>IF(AND(S314=DATA!$D$40),DATA!$D$42,IF(AND(S314=DATA!$C$40),DATA!$C$42))</f>
        <v>0</v>
      </c>
      <c r="AH314" s="74" t="b">
        <f>IF(AND(T314=DATA!$D$40),DATA!$D$43,IF(AND(T314=DATA!$C$40),DATA!$C$43))</f>
        <v>0</v>
      </c>
      <c r="AI314" s="75" t="b">
        <f>IF(AND(U314=DATA!$D$40),DATA!$D$44,IF(AND(U314=DATA!$C$40),DATA!$C$44))</f>
        <v>0</v>
      </c>
      <c r="AJ314" s="76">
        <f ca="1">IF(AND(DATEDIF(V314,TODAY(),"D")&lt;365*3),DATA!$D$46,IF(AND(365*3&lt;=DATEDIF(V314,TODAY(),"D"), DATEDIF(V314,TODAY(),"D")&lt;365*5),DATA!$D$47,IF(AND(365*5&lt;=DATEDIF(V314,TODAY(),"D"), DATEDIF(V314,TODAY(),"D")&lt;365*10),DATA!$D$48,IF(AND(365*10&lt;DATEDIF(V314,TODAY(),"D")),DATA!$D$49))))</f>
        <v>0</v>
      </c>
      <c r="AK314" s="76">
        <f>_xlfn.IFNA(VLOOKUP(X314,DATA!$F$40:$G$85,2,0),10)</f>
        <v>10</v>
      </c>
      <c r="AL314" s="77">
        <f t="shared" ca="1" si="4"/>
        <v>10</v>
      </c>
      <c r="AM314" s="78" t="str">
        <f ca="1">IF(AND(AL314&gt;=DATA!$C$55),"A",IF(AND(DATA!$C$55&gt;AL314,AL314&gt;=DATA!$C$56),"B",IF(AND(DATA!$C$56&gt;AL314,AL314&gt;=DATA!$C$57),"C",IF(AND(AL314&lt;DATA!$C$57),"D"))))</f>
        <v>D</v>
      </c>
    </row>
    <row r="315" spans="1:39" x14ac:dyDescent="0.15">
      <c r="A315" s="20" t="s">
        <v>564</v>
      </c>
      <c r="B315" s="18" t="s">
        <v>326</v>
      </c>
      <c r="C315" s="5" t="s">
        <v>278</v>
      </c>
      <c r="D315" s="18" t="s">
        <v>258</v>
      </c>
      <c r="E315" s="5" t="s">
        <v>279</v>
      </c>
      <c r="F315" s="6" t="s">
        <v>285</v>
      </c>
      <c r="G315" s="20" t="s">
        <v>522</v>
      </c>
      <c r="H315" s="6" t="s">
        <v>307</v>
      </c>
      <c r="I315" s="5" t="s">
        <v>290</v>
      </c>
      <c r="J315" s="5" t="str">
        <f>""</f>
        <v/>
      </c>
      <c r="K315" s="6" t="s">
        <v>291</v>
      </c>
      <c r="L315" s="20"/>
      <c r="M315" s="20"/>
      <c r="N315" s="5" t="s">
        <v>288</v>
      </c>
      <c r="O315" s="5" t="str">
        <f>""</f>
        <v/>
      </c>
      <c r="P315" s="5"/>
      <c r="Q315" s="6" t="s">
        <v>19</v>
      </c>
      <c r="R315" s="6"/>
      <c r="S315" s="6"/>
      <c r="T315" s="6"/>
      <c r="U315" s="11"/>
      <c r="V315" s="82"/>
      <c r="W315" s="12" t="s">
        <v>772</v>
      </c>
      <c r="X315" s="12"/>
      <c r="Y315" s="62"/>
      <c r="Z315" s="6" t="s">
        <v>28</v>
      </c>
      <c r="AA315" s="16">
        <v>32</v>
      </c>
      <c r="AB315" s="24"/>
      <c r="AC315" s="24"/>
      <c r="AF315" s="74" t="b">
        <f>IF(AND(R315=DATA!$D$40),DATA!$D$41,IF(AND(R315=DATA!$C$40),DATA!$C$41))</f>
        <v>0</v>
      </c>
      <c r="AG315" s="74" t="b">
        <f>IF(AND(S315=DATA!$D$40),DATA!$D$42,IF(AND(S315=DATA!$C$40),DATA!$C$42))</f>
        <v>0</v>
      </c>
      <c r="AH315" s="74" t="b">
        <f>IF(AND(T315=DATA!$D$40),DATA!$D$43,IF(AND(T315=DATA!$C$40),DATA!$C$43))</f>
        <v>0</v>
      </c>
      <c r="AI315" s="75" t="b">
        <f>IF(AND(U315=DATA!$D$40),DATA!$D$44,IF(AND(U315=DATA!$C$40),DATA!$C$44))</f>
        <v>0</v>
      </c>
      <c r="AJ315" s="76">
        <f ca="1">IF(AND(DATEDIF(V315,TODAY(),"D")&lt;365*3),DATA!$D$46,IF(AND(365*3&lt;=DATEDIF(V315,TODAY(),"D"), DATEDIF(V315,TODAY(),"D")&lt;365*5),DATA!$D$47,IF(AND(365*5&lt;=DATEDIF(V315,TODAY(),"D"), DATEDIF(V315,TODAY(),"D")&lt;365*10),DATA!$D$48,IF(AND(365*10&lt;DATEDIF(V315,TODAY(),"D")),DATA!$D$49))))</f>
        <v>0</v>
      </c>
      <c r="AK315" s="76">
        <f>_xlfn.IFNA(VLOOKUP(X315,DATA!$F$40:$G$85,2,0),10)</f>
        <v>10</v>
      </c>
      <c r="AL315" s="77">
        <f t="shared" ca="1" si="4"/>
        <v>10</v>
      </c>
      <c r="AM315" s="78" t="str">
        <f ca="1">IF(AND(AL315&gt;=DATA!$C$55),"A",IF(AND(DATA!$C$55&gt;AL315,AL315&gt;=DATA!$C$56),"B",IF(AND(DATA!$C$56&gt;AL315,AL315&gt;=DATA!$C$57),"C",IF(AND(AL315&lt;DATA!$C$57),"D"))))</f>
        <v>D</v>
      </c>
    </row>
    <row r="316" spans="1:39" x14ac:dyDescent="0.15">
      <c r="A316" s="20" t="s">
        <v>564</v>
      </c>
      <c r="B316" s="18" t="s">
        <v>264</v>
      </c>
      <c r="C316" s="5" t="s">
        <v>340</v>
      </c>
      <c r="D316" s="18" t="s">
        <v>258</v>
      </c>
      <c r="E316" s="5" t="s">
        <v>341</v>
      </c>
      <c r="F316" s="6" t="s">
        <v>285</v>
      </c>
      <c r="G316" s="20" t="s">
        <v>522</v>
      </c>
      <c r="H316" s="6" t="s">
        <v>307</v>
      </c>
      <c r="I316" s="5" t="s">
        <v>286</v>
      </c>
      <c r="J316" s="5" t="str">
        <f>""</f>
        <v/>
      </c>
      <c r="K316" s="6" t="s">
        <v>291</v>
      </c>
      <c r="L316" s="20"/>
      <c r="M316" s="20"/>
      <c r="N316" s="5" t="s">
        <v>288</v>
      </c>
      <c r="O316" s="5" t="str">
        <f>""</f>
        <v/>
      </c>
      <c r="P316" s="5"/>
      <c r="Q316" s="6" t="s">
        <v>19</v>
      </c>
      <c r="R316" s="6"/>
      <c r="S316" s="6"/>
      <c r="T316" s="6"/>
      <c r="U316" s="11"/>
      <c r="V316" s="82"/>
      <c r="W316" s="12" t="s">
        <v>772</v>
      </c>
      <c r="X316" s="12"/>
      <c r="Y316" s="62"/>
      <c r="Z316" s="6" t="s">
        <v>28</v>
      </c>
      <c r="AA316" s="16">
        <v>4</v>
      </c>
      <c r="AB316" s="24"/>
      <c r="AC316" s="24"/>
      <c r="AF316" s="74" t="b">
        <f>IF(AND(R316=DATA!$D$40),DATA!$D$41,IF(AND(R316=DATA!$C$40),DATA!$C$41))</f>
        <v>0</v>
      </c>
      <c r="AG316" s="74" t="b">
        <f>IF(AND(S316=DATA!$D$40),DATA!$D$42,IF(AND(S316=DATA!$C$40),DATA!$C$42))</f>
        <v>0</v>
      </c>
      <c r="AH316" s="74" t="b">
        <f>IF(AND(T316=DATA!$D$40),DATA!$D$43,IF(AND(T316=DATA!$C$40),DATA!$C$43))</f>
        <v>0</v>
      </c>
      <c r="AI316" s="75" t="b">
        <f>IF(AND(U316=DATA!$D$40),DATA!$D$44,IF(AND(U316=DATA!$C$40),DATA!$C$44))</f>
        <v>0</v>
      </c>
      <c r="AJ316" s="76">
        <f ca="1">IF(AND(DATEDIF(V316,TODAY(),"D")&lt;365*3),DATA!$D$46,IF(AND(365*3&lt;=DATEDIF(V316,TODAY(),"D"), DATEDIF(V316,TODAY(),"D")&lt;365*5),DATA!$D$47,IF(AND(365*5&lt;=DATEDIF(V316,TODAY(),"D"), DATEDIF(V316,TODAY(),"D")&lt;365*10),DATA!$D$48,IF(AND(365*10&lt;DATEDIF(V316,TODAY(),"D")),DATA!$D$49))))</f>
        <v>0</v>
      </c>
      <c r="AK316" s="76">
        <f>_xlfn.IFNA(VLOOKUP(X316,DATA!$F$40:$G$85,2,0),10)</f>
        <v>10</v>
      </c>
      <c r="AL316" s="77">
        <f t="shared" ca="1" si="4"/>
        <v>10</v>
      </c>
      <c r="AM316" s="78" t="str">
        <f ca="1">IF(AND(AL316&gt;=DATA!$C$55),"A",IF(AND(DATA!$C$55&gt;AL316,AL316&gt;=DATA!$C$56),"B",IF(AND(DATA!$C$56&gt;AL316,AL316&gt;=DATA!$C$57),"C",IF(AND(AL316&lt;DATA!$C$57),"D"))))</f>
        <v>D</v>
      </c>
    </row>
    <row r="317" spans="1:39" x14ac:dyDescent="0.15">
      <c r="A317" s="20" t="s">
        <v>564</v>
      </c>
      <c r="B317" s="18" t="s">
        <v>256</v>
      </c>
      <c r="C317" s="5" t="s">
        <v>340</v>
      </c>
      <c r="D317" s="18" t="s">
        <v>267</v>
      </c>
      <c r="E317" s="5" t="s">
        <v>279</v>
      </c>
      <c r="F317" s="6" t="s">
        <v>285</v>
      </c>
      <c r="G317" s="20" t="s">
        <v>522</v>
      </c>
      <c r="H317" s="6" t="s">
        <v>301</v>
      </c>
      <c r="I317" s="5" t="s">
        <v>303</v>
      </c>
      <c r="J317" s="5" t="str">
        <f>""</f>
        <v/>
      </c>
      <c r="K317" s="6" t="s">
        <v>291</v>
      </c>
      <c r="L317" s="20"/>
      <c r="M317" s="20"/>
      <c r="N317" s="5" t="s">
        <v>288</v>
      </c>
      <c r="O317" s="5" t="str">
        <f>""</f>
        <v/>
      </c>
      <c r="P317" s="5"/>
      <c r="Q317" s="6" t="s">
        <v>19</v>
      </c>
      <c r="R317" s="6"/>
      <c r="S317" s="6"/>
      <c r="T317" s="6"/>
      <c r="U317" s="11"/>
      <c r="V317" s="82"/>
      <c r="W317" s="12" t="s">
        <v>772</v>
      </c>
      <c r="X317" s="12"/>
      <c r="Y317" s="62"/>
      <c r="Z317" s="6" t="s">
        <v>20</v>
      </c>
      <c r="AA317" s="16">
        <v>80</v>
      </c>
      <c r="AB317" s="24"/>
      <c r="AC317" s="24"/>
      <c r="AF317" s="74" t="b">
        <f>IF(AND(R317=DATA!$D$40),DATA!$D$41,IF(AND(R317=DATA!$C$40),DATA!$C$41))</f>
        <v>0</v>
      </c>
      <c r="AG317" s="74" t="b">
        <f>IF(AND(S317=DATA!$D$40),DATA!$D$42,IF(AND(S317=DATA!$C$40),DATA!$C$42))</f>
        <v>0</v>
      </c>
      <c r="AH317" s="74" t="b">
        <f>IF(AND(T317=DATA!$D$40),DATA!$D$43,IF(AND(T317=DATA!$C$40),DATA!$C$43))</f>
        <v>0</v>
      </c>
      <c r="AI317" s="75" t="b">
        <f>IF(AND(U317=DATA!$D$40),DATA!$D$44,IF(AND(U317=DATA!$C$40),DATA!$C$44))</f>
        <v>0</v>
      </c>
      <c r="AJ317" s="76">
        <f ca="1">IF(AND(DATEDIF(V317,TODAY(),"D")&lt;365*3),DATA!$D$46,IF(AND(365*3&lt;=DATEDIF(V317,TODAY(),"D"), DATEDIF(V317,TODAY(),"D")&lt;365*5),DATA!$D$47,IF(AND(365*5&lt;=DATEDIF(V317,TODAY(),"D"), DATEDIF(V317,TODAY(),"D")&lt;365*10),DATA!$D$48,IF(AND(365*10&lt;DATEDIF(V317,TODAY(),"D")),DATA!$D$49))))</f>
        <v>0</v>
      </c>
      <c r="AK317" s="76">
        <f>_xlfn.IFNA(VLOOKUP(X317,DATA!$F$40:$G$85,2,0),10)</f>
        <v>10</v>
      </c>
      <c r="AL317" s="77">
        <f t="shared" ca="1" si="4"/>
        <v>10</v>
      </c>
      <c r="AM317" s="78" t="str">
        <f ca="1">IF(AND(AL317&gt;=DATA!$C$55),"A",IF(AND(DATA!$C$55&gt;AL317,AL317&gt;=DATA!$C$56),"B",IF(AND(DATA!$C$56&gt;AL317,AL317&gt;=DATA!$C$57),"C",IF(AND(AL317&lt;DATA!$C$57),"D"))))</f>
        <v>D</v>
      </c>
    </row>
    <row r="318" spans="1:39" x14ac:dyDescent="0.15">
      <c r="A318" s="20" t="s">
        <v>564</v>
      </c>
      <c r="B318" s="18" t="s">
        <v>256</v>
      </c>
      <c r="C318" s="5" t="s">
        <v>364</v>
      </c>
      <c r="D318" s="18" t="s">
        <v>258</v>
      </c>
      <c r="E318" s="18"/>
      <c r="F318" s="6" t="s">
        <v>285</v>
      </c>
      <c r="G318" s="20" t="s">
        <v>522</v>
      </c>
      <c r="H318" s="6" t="s">
        <v>303</v>
      </c>
      <c r="I318" s="5" t="str">
        <f>""</f>
        <v/>
      </c>
      <c r="J318" s="5" t="str">
        <f>""</f>
        <v/>
      </c>
      <c r="K318" s="6" t="s">
        <v>306</v>
      </c>
      <c r="L318" s="20"/>
      <c r="M318" s="20"/>
      <c r="N318" s="5" t="s">
        <v>288</v>
      </c>
      <c r="O318" s="5" t="str">
        <f>""</f>
        <v/>
      </c>
      <c r="P318" s="5"/>
      <c r="Q318" s="6" t="s">
        <v>27</v>
      </c>
      <c r="R318" s="6"/>
      <c r="S318" s="6"/>
      <c r="T318" s="6"/>
      <c r="U318" s="11"/>
      <c r="V318" s="82"/>
      <c r="W318" s="12" t="s">
        <v>772</v>
      </c>
      <c r="X318" s="12"/>
      <c r="Y318" s="62"/>
      <c r="Z318" s="6" t="s">
        <v>28</v>
      </c>
      <c r="AA318" s="16">
        <v>32</v>
      </c>
      <c r="AB318" s="24"/>
      <c r="AC318" s="24"/>
      <c r="AF318" s="74" t="b">
        <f>IF(AND(R318=DATA!$D$40),DATA!$D$41,IF(AND(R318=DATA!$C$40),DATA!$C$41))</f>
        <v>0</v>
      </c>
      <c r="AG318" s="74" t="b">
        <f>IF(AND(S318=DATA!$D$40),DATA!$D$42,IF(AND(S318=DATA!$C$40),DATA!$C$42))</f>
        <v>0</v>
      </c>
      <c r="AH318" s="74" t="b">
        <f>IF(AND(T318=DATA!$D$40),DATA!$D$43,IF(AND(T318=DATA!$C$40),DATA!$C$43))</f>
        <v>0</v>
      </c>
      <c r="AI318" s="75" t="b">
        <f>IF(AND(U318=DATA!$D$40),DATA!$D$44,IF(AND(U318=DATA!$C$40),DATA!$C$44))</f>
        <v>0</v>
      </c>
      <c r="AJ318" s="76">
        <f ca="1">IF(AND(DATEDIF(V318,TODAY(),"D")&lt;365*3),DATA!$D$46,IF(AND(365*3&lt;=DATEDIF(V318,TODAY(),"D"), DATEDIF(V318,TODAY(),"D")&lt;365*5),DATA!$D$47,IF(AND(365*5&lt;=DATEDIF(V318,TODAY(),"D"), DATEDIF(V318,TODAY(),"D")&lt;365*10),DATA!$D$48,IF(AND(365*10&lt;DATEDIF(V318,TODAY(),"D")),DATA!$D$49))))</f>
        <v>0</v>
      </c>
      <c r="AK318" s="76">
        <f>_xlfn.IFNA(VLOOKUP(X318,DATA!$F$40:$G$85,2,0),10)</f>
        <v>10</v>
      </c>
      <c r="AL318" s="77">
        <f t="shared" ca="1" si="4"/>
        <v>10</v>
      </c>
      <c r="AM318" s="78" t="str">
        <f ca="1">IF(AND(AL318&gt;=DATA!$C$55),"A",IF(AND(DATA!$C$55&gt;AL318,AL318&gt;=DATA!$C$56),"B",IF(AND(DATA!$C$56&gt;AL318,AL318&gt;=DATA!$C$57),"C",IF(AND(AL318&lt;DATA!$C$57),"D"))))</f>
        <v>D</v>
      </c>
    </row>
    <row r="319" spans="1:39" x14ac:dyDescent="0.15">
      <c r="A319" s="20" t="s">
        <v>564</v>
      </c>
      <c r="B319" s="18" t="s">
        <v>264</v>
      </c>
      <c r="C319" s="5" t="s">
        <v>364</v>
      </c>
      <c r="D319" s="18" t="s">
        <v>258</v>
      </c>
      <c r="E319" s="18"/>
      <c r="F319" s="6" t="s">
        <v>285</v>
      </c>
      <c r="G319" s="20" t="s">
        <v>522</v>
      </c>
      <c r="H319" s="6" t="s">
        <v>301</v>
      </c>
      <c r="I319" s="5" t="str">
        <f>""</f>
        <v/>
      </c>
      <c r="J319" s="5" t="str">
        <f>""</f>
        <v/>
      </c>
      <c r="K319" s="6" t="s">
        <v>306</v>
      </c>
      <c r="L319" s="20"/>
      <c r="M319" s="20"/>
      <c r="N319" s="5" t="s">
        <v>288</v>
      </c>
      <c r="O319" s="5" t="str">
        <f>""</f>
        <v/>
      </c>
      <c r="P319" s="5"/>
      <c r="Q319" s="6" t="s">
        <v>19</v>
      </c>
      <c r="R319" s="6"/>
      <c r="S319" s="6"/>
      <c r="T319" s="6"/>
      <c r="U319" s="11"/>
      <c r="V319" s="82"/>
      <c r="W319" s="12" t="s">
        <v>772</v>
      </c>
      <c r="X319" s="12"/>
      <c r="Y319" s="62"/>
      <c r="Z319" s="6" t="s">
        <v>20</v>
      </c>
      <c r="AA319" s="16">
        <v>1</v>
      </c>
      <c r="AB319" s="24"/>
      <c r="AC319" s="24"/>
      <c r="AF319" s="74" t="b">
        <f>IF(AND(R319=DATA!$D$40),DATA!$D$41,IF(AND(R319=DATA!$C$40),DATA!$C$41))</f>
        <v>0</v>
      </c>
      <c r="AG319" s="74" t="b">
        <f>IF(AND(S319=DATA!$D$40),DATA!$D$42,IF(AND(S319=DATA!$C$40),DATA!$C$42))</f>
        <v>0</v>
      </c>
      <c r="AH319" s="74" t="b">
        <f>IF(AND(T319=DATA!$D$40),DATA!$D$43,IF(AND(T319=DATA!$C$40),DATA!$C$43))</f>
        <v>0</v>
      </c>
      <c r="AI319" s="75" t="b">
        <f>IF(AND(U319=DATA!$D$40),DATA!$D$44,IF(AND(U319=DATA!$C$40),DATA!$C$44))</f>
        <v>0</v>
      </c>
      <c r="AJ319" s="76">
        <f ca="1">IF(AND(DATEDIF(V319,TODAY(),"D")&lt;365*3),DATA!$D$46,IF(AND(365*3&lt;=DATEDIF(V319,TODAY(),"D"), DATEDIF(V319,TODAY(),"D")&lt;365*5),DATA!$D$47,IF(AND(365*5&lt;=DATEDIF(V319,TODAY(),"D"), DATEDIF(V319,TODAY(),"D")&lt;365*10),DATA!$D$48,IF(AND(365*10&lt;DATEDIF(V319,TODAY(),"D")),DATA!$D$49))))</f>
        <v>0</v>
      </c>
      <c r="AK319" s="76">
        <f>_xlfn.IFNA(VLOOKUP(X319,DATA!$F$40:$G$85,2,0),10)</f>
        <v>10</v>
      </c>
      <c r="AL319" s="77">
        <f t="shared" ca="1" si="4"/>
        <v>10</v>
      </c>
      <c r="AM319" s="78" t="str">
        <f ca="1">IF(AND(AL319&gt;=DATA!$C$55),"A",IF(AND(DATA!$C$55&gt;AL319,AL319&gt;=DATA!$C$56),"B",IF(AND(DATA!$C$56&gt;AL319,AL319&gt;=DATA!$C$57),"C",IF(AND(AL319&lt;DATA!$C$57),"D"))))</f>
        <v>D</v>
      </c>
    </row>
    <row r="320" spans="1:39" x14ac:dyDescent="0.15">
      <c r="A320" s="20" t="s">
        <v>564</v>
      </c>
      <c r="B320" s="18" t="s">
        <v>264</v>
      </c>
      <c r="C320" s="5" t="s">
        <v>364</v>
      </c>
      <c r="D320" s="18" t="s">
        <v>332</v>
      </c>
      <c r="E320" s="18"/>
      <c r="F320" s="6" t="s">
        <v>285</v>
      </c>
      <c r="G320" s="20" t="s">
        <v>522</v>
      </c>
      <c r="H320" s="6" t="s">
        <v>303</v>
      </c>
      <c r="I320" s="5" t="str">
        <f>""</f>
        <v/>
      </c>
      <c r="J320" s="5" t="str">
        <f>""</f>
        <v/>
      </c>
      <c r="K320" s="6" t="s">
        <v>291</v>
      </c>
      <c r="L320" s="20"/>
      <c r="M320" s="20"/>
      <c r="N320" s="5" t="s">
        <v>288</v>
      </c>
      <c r="O320" s="5" t="str">
        <f>""</f>
        <v/>
      </c>
      <c r="P320" s="5"/>
      <c r="Q320" s="6" t="s">
        <v>19</v>
      </c>
      <c r="R320" s="6"/>
      <c r="S320" s="6"/>
      <c r="T320" s="6"/>
      <c r="U320" s="11"/>
      <c r="V320" s="82"/>
      <c r="W320" s="12" t="s">
        <v>772</v>
      </c>
      <c r="X320" s="12"/>
      <c r="Y320" s="62"/>
      <c r="Z320" s="6" t="s">
        <v>28</v>
      </c>
      <c r="AA320" s="16">
        <v>17</v>
      </c>
      <c r="AB320" s="24"/>
      <c r="AC320" s="24"/>
      <c r="AF320" s="74" t="b">
        <f>IF(AND(R320=DATA!$D$40),DATA!$D$41,IF(AND(R320=DATA!$C$40),DATA!$C$41))</f>
        <v>0</v>
      </c>
      <c r="AG320" s="74" t="b">
        <f>IF(AND(S320=DATA!$D$40),DATA!$D$42,IF(AND(S320=DATA!$C$40),DATA!$C$42))</f>
        <v>0</v>
      </c>
      <c r="AH320" s="74" t="b">
        <f>IF(AND(T320=DATA!$D$40),DATA!$D$43,IF(AND(T320=DATA!$C$40),DATA!$C$43))</f>
        <v>0</v>
      </c>
      <c r="AI320" s="75" t="b">
        <f>IF(AND(U320=DATA!$D$40),DATA!$D$44,IF(AND(U320=DATA!$C$40),DATA!$C$44))</f>
        <v>0</v>
      </c>
      <c r="AJ320" s="76">
        <f ca="1">IF(AND(DATEDIF(V320,TODAY(),"D")&lt;365*3),DATA!$D$46,IF(AND(365*3&lt;=DATEDIF(V320,TODAY(),"D"), DATEDIF(V320,TODAY(),"D")&lt;365*5),DATA!$D$47,IF(AND(365*5&lt;=DATEDIF(V320,TODAY(),"D"), DATEDIF(V320,TODAY(),"D")&lt;365*10),DATA!$D$48,IF(AND(365*10&lt;DATEDIF(V320,TODAY(),"D")),DATA!$D$49))))</f>
        <v>0</v>
      </c>
      <c r="AK320" s="76">
        <f>_xlfn.IFNA(VLOOKUP(X320,DATA!$F$40:$G$85,2,0),10)</f>
        <v>10</v>
      </c>
      <c r="AL320" s="77">
        <f t="shared" ca="1" si="4"/>
        <v>10</v>
      </c>
      <c r="AM320" s="78" t="str">
        <f ca="1">IF(AND(AL320&gt;=DATA!$C$55),"A",IF(AND(DATA!$C$55&gt;AL320,AL320&gt;=DATA!$C$56),"B",IF(AND(DATA!$C$56&gt;AL320,AL320&gt;=DATA!$C$57),"C",IF(AND(AL320&lt;DATA!$C$57),"D"))))</f>
        <v>D</v>
      </c>
    </row>
    <row r="321" spans="1:39" x14ac:dyDescent="0.15">
      <c r="A321" s="20" t="s">
        <v>564</v>
      </c>
      <c r="B321" s="18" t="s">
        <v>264</v>
      </c>
      <c r="C321" s="5" t="s">
        <v>364</v>
      </c>
      <c r="D321" s="18" t="s">
        <v>267</v>
      </c>
      <c r="E321" s="18"/>
      <c r="F321" s="6" t="s">
        <v>285</v>
      </c>
      <c r="G321" s="20" t="s">
        <v>522</v>
      </c>
      <c r="H321" s="6" t="s">
        <v>301</v>
      </c>
      <c r="I321" s="5" t="str">
        <f>""</f>
        <v/>
      </c>
      <c r="J321" s="5" t="str">
        <f>""</f>
        <v/>
      </c>
      <c r="K321" s="6" t="s">
        <v>291</v>
      </c>
      <c r="L321" s="20"/>
      <c r="M321" s="20"/>
      <c r="N321" s="5" t="s">
        <v>288</v>
      </c>
      <c r="O321" s="5" t="str">
        <f>""</f>
        <v/>
      </c>
      <c r="P321" s="5"/>
      <c r="Q321" s="6" t="s">
        <v>19</v>
      </c>
      <c r="R321" s="6"/>
      <c r="S321" s="6"/>
      <c r="T321" s="6"/>
      <c r="U321" s="11"/>
      <c r="V321" s="82"/>
      <c r="W321" s="12" t="s">
        <v>772</v>
      </c>
      <c r="X321" s="12"/>
      <c r="Y321" s="62"/>
      <c r="Z321" s="6" t="s">
        <v>28</v>
      </c>
      <c r="AA321" s="16">
        <v>21</v>
      </c>
      <c r="AB321" s="24"/>
      <c r="AC321" s="24"/>
      <c r="AF321" s="74" t="b">
        <f>IF(AND(R321=DATA!$D$40),DATA!$D$41,IF(AND(R321=DATA!$C$40),DATA!$C$41))</f>
        <v>0</v>
      </c>
      <c r="AG321" s="74" t="b">
        <f>IF(AND(S321=DATA!$D$40),DATA!$D$42,IF(AND(S321=DATA!$C$40),DATA!$C$42))</f>
        <v>0</v>
      </c>
      <c r="AH321" s="74" t="b">
        <f>IF(AND(T321=DATA!$D$40),DATA!$D$43,IF(AND(T321=DATA!$C$40),DATA!$C$43))</f>
        <v>0</v>
      </c>
      <c r="AI321" s="75" t="b">
        <f>IF(AND(U321=DATA!$D$40),DATA!$D$44,IF(AND(U321=DATA!$C$40),DATA!$C$44))</f>
        <v>0</v>
      </c>
      <c r="AJ321" s="76">
        <f ca="1">IF(AND(DATEDIF(V321,TODAY(),"D")&lt;365*3),DATA!$D$46,IF(AND(365*3&lt;=DATEDIF(V321,TODAY(),"D"), DATEDIF(V321,TODAY(),"D")&lt;365*5),DATA!$D$47,IF(AND(365*5&lt;=DATEDIF(V321,TODAY(),"D"), DATEDIF(V321,TODAY(),"D")&lt;365*10),DATA!$D$48,IF(AND(365*10&lt;DATEDIF(V321,TODAY(),"D")),DATA!$D$49))))</f>
        <v>0</v>
      </c>
      <c r="AK321" s="76">
        <f>_xlfn.IFNA(VLOOKUP(X321,DATA!$F$40:$G$85,2,0),10)</f>
        <v>10</v>
      </c>
      <c r="AL321" s="77">
        <f t="shared" ca="1" si="4"/>
        <v>10</v>
      </c>
      <c r="AM321" s="78" t="str">
        <f ca="1">IF(AND(AL321&gt;=DATA!$C$55),"A",IF(AND(DATA!$C$55&gt;AL321,AL321&gt;=DATA!$C$56),"B",IF(AND(DATA!$C$56&gt;AL321,AL321&gt;=DATA!$C$57),"C",IF(AND(AL321&lt;DATA!$C$57),"D"))))</f>
        <v>D</v>
      </c>
    </row>
    <row r="322" spans="1:39" x14ac:dyDescent="0.15">
      <c r="A322" s="20" t="s">
        <v>564</v>
      </c>
      <c r="B322" s="18" t="s">
        <v>256</v>
      </c>
      <c r="C322" s="5" t="s">
        <v>365</v>
      </c>
      <c r="D322" s="18" t="s">
        <v>258</v>
      </c>
      <c r="E322" s="18"/>
      <c r="F322" s="6" t="s">
        <v>366</v>
      </c>
      <c r="G322" s="20" t="s">
        <v>522</v>
      </c>
      <c r="H322" s="6" t="s">
        <v>303</v>
      </c>
      <c r="I322" s="5" t="str">
        <f>""</f>
        <v/>
      </c>
      <c r="J322" s="5" t="str">
        <f>""</f>
        <v/>
      </c>
      <c r="K322" s="6" t="s">
        <v>291</v>
      </c>
      <c r="L322" s="20"/>
      <c r="M322" s="20"/>
      <c r="N322" s="5" t="s">
        <v>288</v>
      </c>
      <c r="O322" s="5" t="str">
        <f>""</f>
        <v/>
      </c>
      <c r="P322" s="5"/>
      <c r="Q322" s="6" t="s">
        <v>19</v>
      </c>
      <c r="R322" s="6"/>
      <c r="S322" s="6"/>
      <c r="T322" s="6"/>
      <c r="U322" s="11"/>
      <c r="V322" s="82"/>
      <c r="W322" s="12" t="s">
        <v>772</v>
      </c>
      <c r="X322" s="12"/>
      <c r="Y322" s="62"/>
      <c r="Z322" s="6" t="s">
        <v>20</v>
      </c>
      <c r="AA322" s="16">
        <v>36</v>
      </c>
      <c r="AB322" s="24"/>
      <c r="AC322" s="24"/>
      <c r="AF322" s="74" t="b">
        <f>IF(AND(R322=DATA!$D$40),DATA!$D$41,IF(AND(R322=DATA!$C$40),DATA!$C$41))</f>
        <v>0</v>
      </c>
      <c r="AG322" s="74" t="b">
        <f>IF(AND(S322=DATA!$D$40),DATA!$D$42,IF(AND(S322=DATA!$C$40),DATA!$C$42))</f>
        <v>0</v>
      </c>
      <c r="AH322" s="74" t="b">
        <f>IF(AND(T322=DATA!$D$40),DATA!$D$43,IF(AND(T322=DATA!$C$40),DATA!$C$43))</f>
        <v>0</v>
      </c>
      <c r="AI322" s="75" t="b">
        <f>IF(AND(U322=DATA!$D$40),DATA!$D$44,IF(AND(U322=DATA!$C$40),DATA!$C$44))</f>
        <v>0</v>
      </c>
      <c r="AJ322" s="76">
        <f ca="1">IF(AND(DATEDIF(V322,TODAY(),"D")&lt;365*3),DATA!$D$46,IF(AND(365*3&lt;=DATEDIF(V322,TODAY(),"D"), DATEDIF(V322,TODAY(),"D")&lt;365*5),DATA!$D$47,IF(AND(365*5&lt;=DATEDIF(V322,TODAY(),"D"), DATEDIF(V322,TODAY(),"D")&lt;365*10),DATA!$D$48,IF(AND(365*10&lt;DATEDIF(V322,TODAY(),"D")),DATA!$D$49))))</f>
        <v>0</v>
      </c>
      <c r="AK322" s="76">
        <f>_xlfn.IFNA(VLOOKUP(X322,DATA!$F$40:$G$85,2,0),10)</f>
        <v>10</v>
      </c>
      <c r="AL322" s="77">
        <f t="shared" ca="1" si="4"/>
        <v>10</v>
      </c>
      <c r="AM322" s="78" t="str">
        <f ca="1">IF(AND(AL322&gt;=DATA!$C$55),"A",IF(AND(DATA!$C$55&gt;AL322,AL322&gt;=DATA!$C$56),"B",IF(AND(DATA!$C$56&gt;AL322,AL322&gt;=DATA!$C$57),"C",IF(AND(AL322&lt;DATA!$C$57),"D"))))</f>
        <v>D</v>
      </c>
    </row>
    <row r="323" spans="1:39" x14ac:dyDescent="0.15">
      <c r="A323" s="20" t="s">
        <v>564</v>
      </c>
      <c r="B323" s="18" t="s">
        <v>256</v>
      </c>
      <c r="C323" s="5" t="s">
        <v>364</v>
      </c>
      <c r="D323" s="18" t="s">
        <v>267</v>
      </c>
      <c r="E323" s="18"/>
      <c r="F323" s="6" t="s">
        <v>285</v>
      </c>
      <c r="G323" s="20" t="s">
        <v>522</v>
      </c>
      <c r="H323" s="6" t="s">
        <v>301</v>
      </c>
      <c r="I323" s="5" t="str">
        <f>""</f>
        <v/>
      </c>
      <c r="J323" s="5" t="str">
        <f>""</f>
        <v/>
      </c>
      <c r="K323" s="6" t="s">
        <v>291</v>
      </c>
      <c r="L323" s="20"/>
      <c r="M323" s="20"/>
      <c r="N323" s="5" t="s">
        <v>288</v>
      </c>
      <c r="O323" s="5" t="str">
        <f>""</f>
        <v/>
      </c>
      <c r="P323" s="5"/>
      <c r="Q323" s="6" t="s">
        <v>19</v>
      </c>
      <c r="R323" s="6"/>
      <c r="S323" s="6"/>
      <c r="T323" s="6"/>
      <c r="U323" s="11"/>
      <c r="V323" s="82"/>
      <c r="W323" s="12" t="s">
        <v>772</v>
      </c>
      <c r="X323" s="12"/>
      <c r="Y323" s="62"/>
      <c r="Z323" s="6" t="s">
        <v>28</v>
      </c>
      <c r="AA323" s="16">
        <v>24</v>
      </c>
      <c r="AB323" s="24"/>
      <c r="AC323" s="24"/>
      <c r="AF323" s="74" t="b">
        <f>IF(AND(R323=DATA!$D$40),DATA!$D$41,IF(AND(R323=DATA!$C$40),DATA!$C$41))</f>
        <v>0</v>
      </c>
      <c r="AG323" s="74" t="b">
        <f>IF(AND(S323=DATA!$D$40),DATA!$D$42,IF(AND(S323=DATA!$C$40),DATA!$C$42))</f>
        <v>0</v>
      </c>
      <c r="AH323" s="74" t="b">
        <f>IF(AND(T323=DATA!$D$40),DATA!$D$43,IF(AND(T323=DATA!$C$40),DATA!$C$43))</f>
        <v>0</v>
      </c>
      <c r="AI323" s="75" t="b">
        <f>IF(AND(U323=DATA!$D$40),DATA!$D$44,IF(AND(U323=DATA!$C$40),DATA!$C$44))</f>
        <v>0</v>
      </c>
      <c r="AJ323" s="76">
        <f ca="1">IF(AND(DATEDIF(V323,TODAY(),"D")&lt;365*3),DATA!$D$46,IF(AND(365*3&lt;=DATEDIF(V323,TODAY(),"D"), DATEDIF(V323,TODAY(),"D")&lt;365*5),DATA!$D$47,IF(AND(365*5&lt;=DATEDIF(V323,TODAY(),"D"), DATEDIF(V323,TODAY(),"D")&lt;365*10),DATA!$D$48,IF(AND(365*10&lt;DATEDIF(V323,TODAY(),"D")),DATA!$D$49))))</f>
        <v>0</v>
      </c>
      <c r="AK323" s="76">
        <f>_xlfn.IFNA(VLOOKUP(X323,DATA!$F$40:$G$85,2,0),10)</f>
        <v>10</v>
      </c>
      <c r="AL323" s="77">
        <f t="shared" ca="1" si="4"/>
        <v>10</v>
      </c>
      <c r="AM323" s="78" t="str">
        <f ca="1">IF(AND(AL323&gt;=DATA!$C$55),"A",IF(AND(DATA!$C$55&gt;AL323,AL323&gt;=DATA!$C$56),"B",IF(AND(DATA!$C$56&gt;AL323,AL323&gt;=DATA!$C$57),"C",IF(AND(AL323&lt;DATA!$C$57),"D"))))</f>
        <v>D</v>
      </c>
    </row>
    <row r="324" spans="1:39" x14ac:dyDescent="0.15">
      <c r="A324" s="20" t="s">
        <v>565</v>
      </c>
      <c r="B324" s="18" t="s">
        <v>367</v>
      </c>
      <c r="C324" s="18" t="s">
        <v>272</v>
      </c>
      <c r="D324" s="18" t="s">
        <v>320</v>
      </c>
      <c r="E324" s="18"/>
      <c r="F324" s="20" t="s">
        <v>313</v>
      </c>
      <c r="G324" s="20" t="s">
        <v>522</v>
      </c>
      <c r="H324" s="20" t="s">
        <v>294</v>
      </c>
      <c r="I324" s="18" t="str">
        <f>""</f>
        <v/>
      </c>
      <c r="J324" s="18" t="str">
        <f>""</f>
        <v/>
      </c>
      <c r="K324" s="20"/>
      <c r="L324" s="20"/>
      <c r="M324" s="20" t="s">
        <v>298</v>
      </c>
      <c r="N324" s="18" t="s">
        <v>299</v>
      </c>
      <c r="O324" s="18" t="str">
        <f>""</f>
        <v/>
      </c>
      <c r="P324" s="18"/>
      <c r="Q324" s="6" t="s">
        <v>19</v>
      </c>
      <c r="R324" s="6"/>
      <c r="S324" s="6"/>
      <c r="T324" s="6"/>
      <c r="U324" s="11"/>
      <c r="V324" s="82"/>
      <c r="W324" s="12" t="s">
        <v>772</v>
      </c>
      <c r="X324" s="12"/>
      <c r="Y324" s="62"/>
      <c r="Z324" s="6" t="s">
        <v>20</v>
      </c>
      <c r="AA324" s="28">
        <v>2</v>
      </c>
      <c r="AB324" s="24"/>
      <c r="AC324" s="24"/>
      <c r="AF324" s="74" t="b">
        <f>IF(AND(R324=DATA!$D$40),DATA!$D$41,IF(AND(R324=DATA!$C$40),DATA!$C$41))</f>
        <v>0</v>
      </c>
      <c r="AG324" s="74" t="b">
        <f>IF(AND(S324=DATA!$D$40),DATA!$D$42,IF(AND(S324=DATA!$C$40),DATA!$C$42))</f>
        <v>0</v>
      </c>
      <c r="AH324" s="74" t="b">
        <f>IF(AND(T324=DATA!$D$40),DATA!$D$43,IF(AND(T324=DATA!$C$40),DATA!$C$43))</f>
        <v>0</v>
      </c>
      <c r="AI324" s="75" t="b">
        <f>IF(AND(U324=DATA!$D$40),DATA!$D$44,IF(AND(U324=DATA!$C$40),DATA!$C$44))</f>
        <v>0</v>
      </c>
      <c r="AJ324" s="76">
        <f ca="1">IF(AND(DATEDIF(V324,TODAY(),"D")&lt;365*3),DATA!$D$46,IF(AND(365*3&lt;=DATEDIF(V324,TODAY(),"D"), DATEDIF(V324,TODAY(),"D")&lt;365*5),DATA!$D$47,IF(AND(365*5&lt;=DATEDIF(V324,TODAY(),"D"), DATEDIF(V324,TODAY(),"D")&lt;365*10),DATA!$D$48,IF(AND(365*10&lt;DATEDIF(V324,TODAY(),"D")),DATA!$D$49))))</f>
        <v>0</v>
      </c>
      <c r="AK324" s="76">
        <f>_xlfn.IFNA(VLOOKUP(X324,DATA!$F$40:$G$85,2,0),10)</f>
        <v>10</v>
      </c>
      <c r="AL324" s="77">
        <f t="shared" ca="1" si="4"/>
        <v>10</v>
      </c>
      <c r="AM324" s="78" t="str">
        <f ca="1">IF(AND(AL324&gt;=DATA!$C$55),"A",IF(AND(DATA!$C$55&gt;AL324,AL324&gt;=DATA!$C$56),"B",IF(AND(DATA!$C$56&gt;AL324,AL324&gt;=DATA!$C$57),"C",IF(AND(AL324&lt;DATA!$C$57),"D"))))</f>
        <v>D</v>
      </c>
    </row>
    <row r="325" spans="1:39" x14ac:dyDescent="0.15">
      <c r="A325" s="20" t="s">
        <v>564</v>
      </c>
      <c r="B325" s="18" t="s">
        <v>367</v>
      </c>
      <c r="C325" s="18" t="s">
        <v>272</v>
      </c>
      <c r="D325" s="18" t="s">
        <v>320</v>
      </c>
      <c r="E325" s="18"/>
      <c r="F325" s="20" t="s">
        <v>313</v>
      </c>
      <c r="G325" s="20" t="s">
        <v>522</v>
      </c>
      <c r="H325" s="20" t="s">
        <v>294</v>
      </c>
      <c r="I325" s="18" t="str">
        <f>""</f>
        <v/>
      </c>
      <c r="J325" s="18" t="str">
        <f>""</f>
        <v/>
      </c>
      <c r="K325" s="20"/>
      <c r="L325" s="20"/>
      <c r="M325" s="20" t="s">
        <v>298</v>
      </c>
      <c r="N325" s="18" t="s">
        <v>295</v>
      </c>
      <c r="O325" s="18" t="s">
        <v>299</v>
      </c>
      <c r="P325" s="18"/>
      <c r="Q325" s="6" t="s">
        <v>19</v>
      </c>
      <c r="R325" s="6"/>
      <c r="S325" s="6"/>
      <c r="T325" s="6"/>
      <c r="U325" s="11"/>
      <c r="V325" s="82"/>
      <c r="W325" s="12" t="s">
        <v>772</v>
      </c>
      <c r="X325" s="12"/>
      <c r="Y325" s="62"/>
      <c r="Z325" s="6" t="s">
        <v>28</v>
      </c>
      <c r="AA325" s="28">
        <v>20</v>
      </c>
      <c r="AB325" s="24"/>
      <c r="AC325" s="24"/>
      <c r="AF325" s="74" t="b">
        <f>IF(AND(R325=DATA!$D$40),DATA!$D$41,IF(AND(R325=DATA!$C$40),DATA!$C$41))</f>
        <v>0</v>
      </c>
      <c r="AG325" s="74" t="b">
        <f>IF(AND(S325=DATA!$D$40),DATA!$D$42,IF(AND(S325=DATA!$C$40),DATA!$C$42))</f>
        <v>0</v>
      </c>
      <c r="AH325" s="74" t="b">
        <f>IF(AND(T325=DATA!$D$40),DATA!$D$43,IF(AND(T325=DATA!$C$40),DATA!$C$43))</f>
        <v>0</v>
      </c>
      <c r="AI325" s="75" t="b">
        <f>IF(AND(U325=DATA!$D$40),DATA!$D$44,IF(AND(U325=DATA!$C$40),DATA!$C$44))</f>
        <v>0</v>
      </c>
      <c r="AJ325" s="76">
        <f ca="1">IF(AND(DATEDIF(V325,TODAY(),"D")&lt;365*3),DATA!$D$46,IF(AND(365*3&lt;=DATEDIF(V325,TODAY(),"D"), DATEDIF(V325,TODAY(),"D")&lt;365*5),DATA!$D$47,IF(AND(365*5&lt;=DATEDIF(V325,TODAY(),"D"), DATEDIF(V325,TODAY(),"D")&lt;365*10),DATA!$D$48,IF(AND(365*10&lt;DATEDIF(V325,TODAY(),"D")),DATA!$D$49))))</f>
        <v>0</v>
      </c>
      <c r="AK325" s="76">
        <f>_xlfn.IFNA(VLOOKUP(X325,DATA!$F$40:$G$85,2,0),10)</f>
        <v>10</v>
      </c>
      <c r="AL325" s="77">
        <f t="shared" ca="1" si="4"/>
        <v>10</v>
      </c>
      <c r="AM325" s="78" t="str">
        <f ca="1">IF(AND(AL325&gt;=DATA!$C$55),"A",IF(AND(DATA!$C$55&gt;AL325,AL325&gt;=DATA!$C$56),"B",IF(AND(DATA!$C$56&gt;AL325,AL325&gt;=DATA!$C$57),"C",IF(AND(AL325&lt;DATA!$C$57),"D"))))</f>
        <v>D</v>
      </c>
    </row>
    <row r="326" spans="1:39" x14ac:dyDescent="0.15">
      <c r="A326" s="20" t="s">
        <v>564</v>
      </c>
      <c r="B326" s="18" t="s">
        <v>367</v>
      </c>
      <c r="C326" s="18" t="s">
        <v>272</v>
      </c>
      <c r="D326" s="18" t="s">
        <v>320</v>
      </c>
      <c r="E326" s="18"/>
      <c r="F326" s="20" t="s">
        <v>313</v>
      </c>
      <c r="G326" s="20" t="s">
        <v>522</v>
      </c>
      <c r="H326" s="20" t="s">
        <v>303</v>
      </c>
      <c r="I326" s="18" t="str">
        <f>""</f>
        <v/>
      </c>
      <c r="J326" s="18" t="str">
        <f>""</f>
        <v/>
      </c>
      <c r="K326" s="20"/>
      <c r="L326" s="20"/>
      <c r="M326" s="20" t="s">
        <v>298</v>
      </c>
      <c r="N326" s="18" t="s">
        <v>295</v>
      </c>
      <c r="O326" s="18" t="s">
        <v>299</v>
      </c>
      <c r="P326" s="18"/>
      <c r="Q326" s="6" t="s">
        <v>27</v>
      </c>
      <c r="R326" s="6"/>
      <c r="S326" s="6"/>
      <c r="T326" s="6"/>
      <c r="U326" s="11"/>
      <c r="V326" s="82"/>
      <c r="W326" s="12" t="s">
        <v>772</v>
      </c>
      <c r="X326" s="12"/>
      <c r="Y326" s="62"/>
      <c r="Z326" s="6" t="s">
        <v>28</v>
      </c>
      <c r="AA326" s="28">
        <v>2</v>
      </c>
      <c r="AB326" s="24"/>
      <c r="AC326" s="24"/>
      <c r="AF326" s="74" t="b">
        <f>IF(AND(R326=DATA!$D$40),DATA!$D$41,IF(AND(R326=DATA!$C$40),DATA!$C$41))</f>
        <v>0</v>
      </c>
      <c r="AG326" s="74" t="b">
        <f>IF(AND(S326=DATA!$D$40),DATA!$D$42,IF(AND(S326=DATA!$C$40),DATA!$C$42))</f>
        <v>0</v>
      </c>
      <c r="AH326" s="74" t="b">
        <f>IF(AND(T326=DATA!$D$40),DATA!$D$43,IF(AND(T326=DATA!$C$40),DATA!$C$43))</f>
        <v>0</v>
      </c>
      <c r="AI326" s="75" t="b">
        <f>IF(AND(U326=DATA!$D$40),DATA!$D$44,IF(AND(U326=DATA!$C$40),DATA!$C$44))</f>
        <v>0</v>
      </c>
      <c r="AJ326" s="76">
        <f ca="1">IF(AND(DATEDIF(V326,TODAY(),"D")&lt;365*3),DATA!$D$46,IF(AND(365*3&lt;=DATEDIF(V326,TODAY(),"D"), DATEDIF(V326,TODAY(),"D")&lt;365*5),DATA!$D$47,IF(AND(365*5&lt;=DATEDIF(V326,TODAY(),"D"), DATEDIF(V326,TODAY(),"D")&lt;365*10),DATA!$D$48,IF(AND(365*10&lt;DATEDIF(V326,TODAY(),"D")),DATA!$D$49))))</f>
        <v>0</v>
      </c>
      <c r="AK326" s="76">
        <f>_xlfn.IFNA(VLOOKUP(X326,DATA!$F$40:$G$85,2,0),10)</f>
        <v>10</v>
      </c>
      <c r="AL326" s="77">
        <f t="shared" ca="1" si="4"/>
        <v>10</v>
      </c>
      <c r="AM326" s="78" t="str">
        <f ca="1">IF(AND(AL326&gt;=DATA!$C$55),"A",IF(AND(DATA!$C$55&gt;AL326,AL326&gt;=DATA!$C$56),"B",IF(AND(DATA!$C$56&gt;AL326,AL326&gt;=DATA!$C$57),"C",IF(AND(AL326&lt;DATA!$C$57),"D"))))</f>
        <v>D</v>
      </c>
    </row>
    <row r="327" spans="1:39" x14ac:dyDescent="0.15">
      <c r="A327" s="20" t="s">
        <v>564</v>
      </c>
      <c r="B327" s="18" t="s">
        <v>367</v>
      </c>
      <c r="C327" s="18" t="s">
        <v>272</v>
      </c>
      <c r="D327" s="18" t="s">
        <v>282</v>
      </c>
      <c r="E327" s="18"/>
      <c r="F327" s="20" t="s">
        <v>313</v>
      </c>
      <c r="G327" s="20" t="s">
        <v>522</v>
      </c>
      <c r="H327" s="20" t="s">
        <v>303</v>
      </c>
      <c r="I327" s="18" t="str">
        <f>""</f>
        <v/>
      </c>
      <c r="J327" s="18" t="str">
        <f>""</f>
        <v/>
      </c>
      <c r="K327" s="20"/>
      <c r="L327" s="20"/>
      <c r="M327" s="20" t="s">
        <v>298</v>
      </c>
      <c r="N327" s="18" t="s">
        <v>295</v>
      </c>
      <c r="O327" s="18" t="s">
        <v>295</v>
      </c>
      <c r="P327" s="18"/>
      <c r="Q327" s="6" t="s">
        <v>19</v>
      </c>
      <c r="R327" s="6"/>
      <c r="S327" s="6"/>
      <c r="T327" s="6"/>
      <c r="U327" s="11"/>
      <c r="V327" s="82"/>
      <c r="W327" s="12" t="s">
        <v>772</v>
      </c>
      <c r="X327" s="12"/>
      <c r="Y327" s="62"/>
      <c r="Z327" s="6" t="s">
        <v>263</v>
      </c>
      <c r="AA327" s="28">
        <v>224</v>
      </c>
      <c r="AB327" s="24"/>
      <c r="AC327" s="24"/>
      <c r="AF327" s="74" t="b">
        <f>IF(AND(R327=DATA!$D$40),DATA!$D$41,IF(AND(R327=DATA!$C$40),DATA!$C$41))</f>
        <v>0</v>
      </c>
      <c r="AG327" s="74" t="b">
        <f>IF(AND(S327=DATA!$D$40),DATA!$D$42,IF(AND(S327=DATA!$C$40),DATA!$C$42))</f>
        <v>0</v>
      </c>
      <c r="AH327" s="74" t="b">
        <f>IF(AND(T327=DATA!$D$40),DATA!$D$43,IF(AND(T327=DATA!$C$40),DATA!$C$43))</f>
        <v>0</v>
      </c>
      <c r="AI327" s="75" t="b">
        <f>IF(AND(U327=DATA!$D$40),DATA!$D$44,IF(AND(U327=DATA!$C$40),DATA!$C$44))</f>
        <v>0</v>
      </c>
      <c r="AJ327" s="76">
        <f ca="1">IF(AND(DATEDIF(V327,TODAY(),"D")&lt;365*3),DATA!$D$46,IF(AND(365*3&lt;=DATEDIF(V327,TODAY(),"D"), DATEDIF(V327,TODAY(),"D")&lt;365*5),DATA!$D$47,IF(AND(365*5&lt;=DATEDIF(V327,TODAY(),"D"), DATEDIF(V327,TODAY(),"D")&lt;365*10),DATA!$D$48,IF(AND(365*10&lt;DATEDIF(V327,TODAY(),"D")),DATA!$D$49))))</f>
        <v>0</v>
      </c>
      <c r="AK327" s="76">
        <f>_xlfn.IFNA(VLOOKUP(X327,DATA!$F$40:$G$85,2,0),10)</f>
        <v>10</v>
      </c>
      <c r="AL327" s="77">
        <f t="shared" ref="AL327:AL390" ca="1" si="5">SUM(AF327:AK327)</f>
        <v>10</v>
      </c>
      <c r="AM327" s="78" t="str">
        <f ca="1">IF(AND(AL327&gt;=DATA!$C$55),"A",IF(AND(DATA!$C$55&gt;AL327,AL327&gt;=DATA!$C$56),"B",IF(AND(DATA!$C$56&gt;AL327,AL327&gt;=DATA!$C$57),"C",IF(AND(AL327&lt;DATA!$C$57),"D"))))</f>
        <v>D</v>
      </c>
    </row>
    <row r="328" spans="1:39" x14ac:dyDescent="0.15">
      <c r="A328" s="20" t="s">
        <v>564</v>
      </c>
      <c r="B328" s="18" t="s">
        <v>368</v>
      </c>
      <c r="C328" s="18" t="s">
        <v>272</v>
      </c>
      <c r="D328" s="18" t="s">
        <v>320</v>
      </c>
      <c r="E328" s="18"/>
      <c r="F328" s="20" t="s">
        <v>313</v>
      </c>
      <c r="G328" s="20" t="s">
        <v>522</v>
      </c>
      <c r="H328" s="20" t="s">
        <v>303</v>
      </c>
      <c r="I328" s="18" t="str">
        <f>""</f>
        <v/>
      </c>
      <c r="J328" s="18" t="str">
        <f>""</f>
        <v/>
      </c>
      <c r="K328" s="20"/>
      <c r="L328" s="20"/>
      <c r="M328" s="20" t="s">
        <v>298</v>
      </c>
      <c r="N328" s="18" t="s">
        <v>295</v>
      </c>
      <c r="O328" s="18" t="s">
        <v>360</v>
      </c>
      <c r="P328" s="18"/>
      <c r="Q328" s="6" t="s">
        <v>19</v>
      </c>
      <c r="R328" s="6"/>
      <c r="S328" s="6"/>
      <c r="T328" s="6"/>
      <c r="U328" s="11"/>
      <c r="V328" s="82"/>
      <c r="W328" s="12" t="s">
        <v>772</v>
      </c>
      <c r="X328" s="12"/>
      <c r="Y328" s="62"/>
      <c r="Z328" s="6" t="s">
        <v>28</v>
      </c>
      <c r="AA328" s="28">
        <v>11</v>
      </c>
      <c r="AB328" s="24"/>
      <c r="AC328" s="24"/>
      <c r="AF328" s="74" t="b">
        <f>IF(AND(R328=DATA!$D$40),DATA!$D$41,IF(AND(R328=DATA!$C$40),DATA!$C$41))</f>
        <v>0</v>
      </c>
      <c r="AG328" s="74" t="b">
        <f>IF(AND(S328=DATA!$D$40),DATA!$D$42,IF(AND(S328=DATA!$C$40),DATA!$C$42))</f>
        <v>0</v>
      </c>
      <c r="AH328" s="74" t="b">
        <f>IF(AND(T328=DATA!$D$40),DATA!$D$43,IF(AND(T328=DATA!$C$40),DATA!$C$43))</f>
        <v>0</v>
      </c>
      <c r="AI328" s="75" t="b">
        <f>IF(AND(U328=DATA!$D$40),DATA!$D$44,IF(AND(U328=DATA!$C$40),DATA!$C$44))</f>
        <v>0</v>
      </c>
      <c r="AJ328" s="76">
        <f ca="1">IF(AND(DATEDIF(V328,TODAY(),"D")&lt;365*3),DATA!$D$46,IF(AND(365*3&lt;=DATEDIF(V328,TODAY(),"D"), DATEDIF(V328,TODAY(),"D")&lt;365*5),DATA!$D$47,IF(AND(365*5&lt;=DATEDIF(V328,TODAY(),"D"), DATEDIF(V328,TODAY(),"D")&lt;365*10),DATA!$D$48,IF(AND(365*10&lt;DATEDIF(V328,TODAY(),"D")),DATA!$D$49))))</f>
        <v>0</v>
      </c>
      <c r="AK328" s="76">
        <f>_xlfn.IFNA(VLOOKUP(X328,DATA!$F$40:$G$85,2,0),10)</f>
        <v>10</v>
      </c>
      <c r="AL328" s="77">
        <f t="shared" ca="1" si="5"/>
        <v>10</v>
      </c>
      <c r="AM328" s="78" t="str">
        <f ca="1">IF(AND(AL328&gt;=DATA!$C$55),"A",IF(AND(DATA!$C$55&gt;AL328,AL328&gt;=DATA!$C$56),"B",IF(AND(DATA!$C$56&gt;AL328,AL328&gt;=DATA!$C$57),"C",IF(AND(AL328&lt;DATA!$C$57),"D"))))</f>
        <v>D</v>
      </c>
    </row>
    <row r="329" spans="1:39" x14ac:dyDescent="0.15">
      <c r="A329" s="20" t="s">
        <v>564</v>
      </c>
      <c r="B329" s="18" t="s">
        <v>368</v>
      </c>
      <c r="C329" s="18" t="s">
        <v>272</v>
      </c>
      <c r="D329" s="18" t="s">
        <v>282</v>
      </c>
      <c r="E329" s="18"/>
      <c r="F329" s="20" t="s">
        <v>313</v>
      </c>
      <c r="G329" s="20" t="s">
        <v>522</v>
      </c>
      <c r="H329" s="20" t="s">
        <v>303</v>
      </c>
      <c r="I329" s="18" t="str">
        <f>""</f>
        <v/>
      </c>
      <c r="J329" s="18" t="str">
        <f>""</f>
        <v/>
      </c>
      <c r="K329" s="20"/>
      <c r="L329" s="20"/>
      <c r="M329" s="20" t="s">
        <v>298</v>
      </c>
      <c r="N329" s="18" t="s">
        <v>295</v>
      </c>
      <c r="O329" s="18" t="s">
        <v>299</v>
      </c>
      <c r="P329" s="18"/>
      <c r="Q329" s="6" t="s">
        <v>19</v>
      </c>
      <c r="R329" s="6"/>
      <c r="S329" s="6"/>
      <c r="T329" s="6"/>
      <c r="U329" s="11"/>
      <c r="V329" s="82"/>
      <c r="W329" s="12" t="s">
        <v>772</v>
      </c>
      <c r="X329" s="12"/>
      <c r="Y329" s="62"/>
      <c r="Z329" s="6" t="s">
        <v>28</v>
      </c>
      <c r="AA329" s="28">
        <v>1</v>
      </c>
      <c r="AB329" s="24"/>
      <c r="AC329" s="24"/>
      <c r="AF329" s="74" t="b">
        <f>IF(AND(R329=DATA!$D$40),DATA!$D$41,IF(AND(R329=DATA!$C$40),DATA!$C$41))</f>
        <v>0</v>
      </c>
      <c r="AG329" s="74" t="b">
        <f>IF(AND(S329=DATA!$D$40),DATA!$D$42,IF(AND(S329=DATA!$C$40),DATA!$C$42))</f>
        <v>0</v>
      </c>
      <c r="AH329" s="74" t="b">
        <f>IF(AND(T329=DATA!$D$40),DATA!$D$43,IF(AND(T329=DATA!$C$40),DATA!$C$43))</f>
        <v>0</v>
      </c>
      <c r="AI329" s="75" t="b">
        <f>IF(AND(U329=DATA!$D$40),DATA!$D$44,IF(AND(U329=DATA!$C$40),DATA!$C$44))</f>
        <v>0</v>
      </c>
      <c r="AJ329" s="76">
        <f ca="1">IF(AND(DATEDIF(V329,TODAY(),"D")&lt;365*3),DATA!$D$46,IF(AND(365*3&lt;=DATEDIF(V329,TODAY(),"D"), DATEDIF(V329,TODAY(),"D")&lt;365*5),DATA!$D$47,IF(AND(365*5&lt;=DATEDIF(V329,TODAY(),"D"), DATEDIF(V329,TODAY(),"D")&lt;365*10),DATA!$D$48,IF(AND(365*10&lt;DATEDIF(V329,TODAY(),"D")),DATA!$D$49))))</f>
        <v>0</v>
      </c>
      <c r="AK329" s="76">
        <f>_xlfn.IFNA(VLOOKUP(X329,DATA!$F$40:$G$85,2,0),10)</f>
        <v>10</v>
      </c>
      <c r="AL329" s="77">
        <f t="shared" ca="1" si="5"/>
        <v>10</v>
      </c>
      <c r="AM329" s="78" t="str">
        <f ca="1">IF(AND(AL329&gt;=DATA!$C$55),"A",IF(AND(DATA!$C$55&gt;AL329,AL329&gt;=DATA!$C$56),"B",IF(AND(DATA!$C$56&gt;AL329,AL329&gt;=DATA!$C$57),"C",IF(AND(AL329&lt;DATA!$C$57),"D"))))</f>
        <v>D</v>
      </c>
    </row>
    <row r="330" spans="1:39" x14ac:dyDescent="0.15">
      <c r="A330" s="20" t="s">
        <v>564</v>
      </c>
      <c r="B330" s="18" t="s">
        <v>368</v>
      </c>
      <c r="C330" s="18" t="s">
        <v>272</v>
      </c>
      <c r="D330" s="18" t="s">
        <v>320</v>
      </c>
      <c r="E330" s="18"/>
      <c r="F330" s="20" t="s">
        <v>313</v>
      </c>
      <c r="G330" s="20" t="s">
        <v>522</v>
      </c>
      <c r="H330" s="20" t="s">
        <v>303</v>
      </c>
      <c r="I330" s="18" t="str">
        <f>""</f>
        <v/>
      </c>
      <c r="J330" s="18" t="str">
        <f>""</f>
        <v/>
      </c>
      <c r="K330" s="20"/>
      <c r="L330" s="20"/>
      <c r="M330" s="20" t="s">
        <v>298</v>
      </c>
      <c r="N330" s="18" t="s">
        <v>295</v>
      </c>
      <c r="O330" s="18" t="s">
        <v>299</v>
      </c>
      <c r="P330" s="18"/>
      <c r="Q330" s="6" t="s">
        <v>27</v>
      </c>
      <c r="R330" s="6"/>
      <c r="S330" s="6"/>
      <c r="T330" s="6"/>
      <c r="U330" s="11"/>
      <c r="V330" s="82"/>
      <c r="W330" s="12" t="s">
        <v>772</v>
      </c>
      <c r="X330" s="12"/>
      <c r="Y330" s="62"/>
      <c r="Z330" s="6" t="s">
        <v>20</v>
      </c>
      <c r="AA330" s="28">
        <v>6</v>
      </c>
      <c r="AB330" s="24"/>
      <c r="AC330" s="24"/>
      <c r="AF330" s="74" t="b">
        <f>IF(AND(R330=DATA!$D$40),DATA!$D$41,IF(AND(R330=DATA!$C$40),DATA!$C$41))</f>
        <v>0</v>
      </c>
      <c r="AG330" s="74" t="b">
        <f>IF(AND(S330=DATA!$D$40),DATA!$D$42,IF(AND(S330=DATA!$C$40),DATA!$C$42))</f>
        <v>0</v>
      </c>
      <c r="AH330" s="74" t="b">
        <f>IF(AND(T330=DATA!$D$40),DATA!$D$43,IF(AND(T330=DATA!$C$40),DATA!$C$43))</f>
        <v>0</v>
      </c>
      <c r="AI330" s="75" t="b">
        <f>IF(AND(U330=DATA!$D$40),DATA!$D$44,IF(AND(U330=DATA!$C$40),DATA!$C$44))</f>
        <v>0</v>
      </c>
      <c r="AJ330" s="76">
        <f ca="1">IF(AND(DATEDIF(V330,TODAY(),"D")&lt;365*3),DATA!$D$46,IF(AND(365*3&lt;=DATEDIF(V330,TODAY(),"D"), DATEDIF(V330,TODAY(),"D")&lt;365*5),DATA!$D$47,IF(AND(365*5&lt;=DATEDIF(V330,TODAY(),"D"), DATEDIF(V330,TODAY(),"D")&lt;365*10),DATA!$D$48,IF(AND(365*10&lt;DATEDIF(V330,TODAY(),"D")),DATA!$D$49))))</f>
        <v>0</v>
      </c>
      <c r="AK330" s="76">
        <f>_xlfn.IFNA(VLOOKUP(X330,DATA!$F$40:$G$85,2,0),10)</f>
        <v>10</v>
      </c>
      <c r="AL330" s="77">
        <f t="shared" ca="1" si="5"/>
        <v>10</v>
      </c>
      <c r="AM330" s="78" t="str">
        <f ca="1">IF(AND(AL330&gt;=DATA!$C$55),"A",IF(AND(DATA!$C$55&gt;AL330,AL330&gt;=DATA!$C$56),"B",IF(AND(DATA!$C$56&gt;AL330,AL330&gt;=DATA!$C$57),"C",IF(AND(AL330&lt;DATA!$C$57),"D"))))</f>
        <v>D</v>
      </c>
    </row>
    <row r="331" spans="1:39" x14ac:dyDescent="0.15">
      <c r="A331" s="20" t="s">
        <v>564</v>
      </c>
      <c r="B331" s="18" t="s">
        <v>367</v>
      </c>
      <c r="C331" s="5" t="s">
        <v>354</v>
      </c>
      <c r="D331" s="18" t="s">
        <v>282</v>
      </c>
      <c r="E331" s="5" t="s">
        <v>353</v>
      </c>
      <c r="F331" s="20" t="s">
        <v>313</v>
      </c>
      <c r="G331" s="20" t="s">
        <v>522</v>
      </c>
      <c r="H331" s="20" t="s">
        <v>301</v>
      </c>
      <c r="I331" s="18" t="s">
        <v>301</v>
      </c>
      <c r="J331" s="18" t="s">
        <v>303</v>
      </c>
      <c r="K331" s="20"/>
      <c r="L331" s="20"/>
      <c r="M331" s="20" t="s">
        <v>298</v>
      </c>
      <c r="N331" s="18" t="s">
        <v>295</v>
      </c>
      <c r="O331" s="18" t="s">
        <v>295</v>
      </c>
      <c r="P331" s="18" t="s">
        <v>299</v>
      </c>
      <c r="Q331" s="6" t="s">
        <v>19</v>
      </c>
      <c r="R331" s="6"/>
      <c r="S331" s="6"/>
      <c r="T331" s="6"/>
      <c r="U331" s="11"/>
      <c r="V331" s="82"/>
      <c r="W331" s="12" t="s">
        <v>772</v>
      </c>
      <c r="X331" s="12"/>
      <c r="Y331" s="62"/>
      <c r="Z331" s="6" t="s">
        <v>28</v>
      </c>
      <c r="AA331" s="28">
        <v>4</v>
      </c>
      <c r="AB331" s="24"/>
      <c r="AC331" s="24"/>
      <c r="AF331" s="74" t="b">
        <f>IF(AND(R331=DATA!$D$40),DATA!$D$41,IF(AND(R331=DATA!$C$40),DATA!$C$41))</f>
        <v>0</v>
      </c>
      <c r="AG331" s="74" t="b">
        <f>IF(AND(S331=DATA!$D$40),DATA!$D$42,IF(AND(S331=DATA!$C$40),DATA!$C$42))</f>
        <v>0</v>
      </c>
      <c r="AH331" s="74" t="b">
        <f>IF(AND(T331=DATA!$D$40),DATA!$D$43,IF(AND(T331=DATA!$C$40),DATA!$C$43))</f>
        <v>0</v>
      </c>
      <c r="AI331" s="75" t="b">
        <f>IF(AND(U331=DATA!$D$40),DATA!$D$44,IF(AND(U331=DATA!$C$40),DATA!$C$44))</f>
        <v>0</v>
      </c>
      <c r="AJ331" s="76">
        <f ca="1">IF(AND(DATEDIF(V331,TODAY(),"D")&lt;365*3),DATA!$D$46,IF(AND(365*3&lt;=DATEDIF(V331,TODAY(),"D"), DATEDIF(V331,TODAY(),"D")&lt;365*5),DATA!$D$47,IF(AND(365*5&lt;=DATEDIF(V331,TODAY(),"D"), DATEDIF(V331,TODAY(),"D")&lt;365*10),DATA!$D$48,IF(AND(365*10&lt;DATEDIF(V331,TODAY(),"D")),DATA!$D$49))))</f>
        <v>0</v>
      </c>
      <c r="AK331" s="76">
        <f>_xlfn.IFNA(VLOOKUP(X331,DATA!$F$40:$G$85,2,0),10)</f>
        <v>10</v>
      </c>
      <c r="AL331" s="77">
        <f t="shared" ca="1" si="5"/>
        <v>10</v>
      </c>
      <c r="AM331" s="78" t="str">
        <f ca="1">IF(AND(AL331&gt;=DATA!$C$55),"A",IF(AND(DATA!$C$55&gt;AL331,AL331&gt;=DATA!$C$56),"B",IF(AND(DATA!$C$56&gt;AL331,AL331&gt;=DATA!$C$57),"C",IF(AND(AL331&lt;DATA!$C$57),"D"))))</f>
        <v>D</v>
      </c>
    </row>
    <row r="332" spans="1:39" x14ac:dyDescent="0.15">
      <c r="A332" s="20" t="s">
        <v>564</v>
      </c>
      <c r="B332" s="18" t="s">
        <v>367</v>
      </c>
      <c r="C332" s="18" t="s">
        <v>272</v>
      </c>
      <c r="D332" s="18" t="s">
        <v>320</v>
      </c>
      <c r="E332" s="18"/>
      <c r="F332" s="20" t="s">
        <v>313</v>
      </c>
      <c r="G332" s="20" t="s">
        <v>522</v>
      </c>
      <c r="H332" s="20" t="s">
        <v>301</v>
      </c>
      <c r="I332" s="18" t="str">
        <f>""</f>
        <v/>
      </c>
      <c r="J332" s="18" t="str">
        <f>""</f>
        <v/>
      </c>
      <c r="K332" s="20"/>
      <c r="L332" s="20"/>
      <c r="M332" s="20" t="s">
        <v>298</v>
      </c>
      <c r="N332" s="18" t="s">
        <v>295</v>
      </c>
      <c r="O332" s="18" t="s">
        <v>295</v>
      </c>
      <c r="P332" s="18"/>
      <c r="Q332" s="6" t="s">
        <v>19</v>
      </c>
      <c r="R332" s="6"/>
      <c r="S332" s="6"/>
      <c r="T332" s="6"/>
      <c r="U332" s="11"/>
      <c r="V332" s="82"/>
      <c r="W332" s="12" t="s">
        <v>772</v>
      </c>
      <c r="X332" s="12"/>
      <c r="Y332" s="62"/>
      <c r="Z332" s="6" t="s">
        <v>28</v>
      </c>
      <c r="AA332" s="28">
        <v>64</v>
      </c>
      <c r="AB332" s="24"/>
      <c r="AC332" s="24"/>
      <c r="AF332" s="74" t="b">
        <f>IF(AND(R332=DATA!$D$40),DATA!$D$41,IF(AND(R332=DATA!$C$40),DATA!$C$41))</f>
        <v>0</v>
      </c>
      <c r="AG332" s="74" t="b">
        <f>IF(AND(S332=DATA!$D$40),DATA!$D$42,IF(AND(S332=DATA!$C$40),DATA!$C$42))</f>
        <v>0</v>
      </c>
      <c r="AH332" s="74" t="b">
        <f>IF(AND(T332=DATA!$D$40),DATA!$D$43,IF(AND(T332=DATA!$C$40),DATA!$C$43))</f>
        <v>0</v>
      </c>
      <c r="AI332" s="75" t="b">
        <f>IF(AND(U332=DATA!$D$40),DATA!$D$44,IF(AND(U332=DATA!$C$40),DATA!$C$44))</f>
        <v>0</v>
      </c>
      <c r="AJ332" s="76">
        <f ca="1">IF(AND(DATEDIF(V332,TODAY(),"D")&lt;365*3),DATA!$D$46,IF(AND(365*3&lt;=DATEDIF(V332,TODAY(),"D"), DATEDIF(V332,TODAY(),"D")&lt;365*5),DATA!$D$47,IF(AND(365*5&lt;=DATEDIF(V332,TODAY(),"D"), DATEDIF(V332,TODAY(),"D")&lt;365*10),DATA!$D$48,IF(AND(365*10&lt;DATEDIF(V332,TODAY(),"D")),DATA!$D$49))))</f>
        <v>0</v>
      </c>
      <c r="AK332" s="76">
        <f>_xlfn.IFNA(VLOOKUP(X332,DATA!$F$40:$G$85,2,0),10)</f>
        <v>10</v>
      </c>
      <c r="AL332" s="77">
        <f t="shared" ca="1" si="5"/>
        <v>10</v>
      </c>
      <c r="AM332" s="78" t="str">
        <f ca="1">IF(AND(AL332&gt;=DATA!$C$55),"A",IF(AND(DATA!$C$55&gt;AL332,AL332&gt;=DATA!$C$56),"B",IF(AND(DATA!$C$56&gt;AL332,AL332&gt;=DATA!$C$57),"C",IF(AND(AL332&lt;DATA!$C$57),"D"))))</f>
        <v>D</v>
      </c>
    </row>
    <row r="333" spans="1:39" x14ac:dyDescent="0.15">
      <c r="A333" s="20" t="s">
        <v>564</v>
      </c>
      <c r="B333" s="18" t="s">
        <v>367</v>
      </c>
      <c r="C333" s="18" t="s">
        <v>272</v>
      </c>
      <c r="D333" s="18" t="s">
        <v>320</v>
      </c>
      <c r="E333" s="18"/>
      <c r="F333" s="20" t="s">
        <v>313</v>
      </c>
      <c r="G333" s="20" t="s">
        <v>522</v>
      </c>
      <c r="H333" s="20" t="s">
        <v>301</v>
      </c>
      <c r="I333" s="18" t="str">
        <f>""</f>
        <v/>
      </c>
      <c r="J333" s="18" t="str">
        <f>""</f>
        <v/>
      </c>
      <c r="K333" s="20"/>
      <c r="L333" s="20"/>
      <c r="M333" s="20" t="s">
        <v>298</v>
      </c>
      <c r="N333" s="18" t="s">
        <v>369</v>
      </c>
      <c r="O333" s="18" t="s">
        <v>295</v>
      </c>
      <c r="P333" s="18"/>
      <c r="Q333" s="6" t="s">
        <v>19</v>
      </c>
      <c r="R333" s="6"/>
      <c r="S333" s="6"/>
      <c r="T333" s="6"/>
      <c r="U333" s="11"/>
      <c r="V333" s="82"/>
      <c r="W333" s="12" t="s">
        <v>772</v>
      </c>
      <c r="X333" s="12"/>
      <c r="Y333" s="62"/>
      <c r="Z333" s="6" t="s">
        <v>20</v>
      </c>
      <c r="AA333" s="28">
        <v>21</v>
      </c>
      <c r="AB333" s="24"/>
      <c r="AC333" s="24"/>
      <c r="AF333" s="74" t="b">
        <f>IF(AND(R333=DATA!$D$40),DATA!$D$41,IF(AND(R333=DATA!$C$40),DATA!$C$41))</f>
        <v>0</v>
      </c>
      <c r="AG333" s="74" t="b">
        <f>IF(AND(S333=DATA!$D$40),DATA!$D$42,IF(AND(S333=DATA!$C$40),DATA!$C$42))</f>
        <v>0</v>
      </c>
      <c r="AH333" s="74" t="b">
        <f>IF(AND(T333=DATA!$D$40),DATA!$D$43,IF(AND(T333=DATA!$C$40),DATA!$C$43))</f>
        <v>0</v>
      </c>
      <c r="AI333" s="75" t="b">
        <f>IF(AND(U333=DATA!$D$40),DATA!$D$44,IF(AND(U333=DATA!$C$40),DATA!$C$44))</f>
        <v>0</v>
      </c>
      <c r="AJ333" s="76">
        <f ca="1">IF(AND(DATEDIF(V333,TODAY(),"D")&lt;365*3),DATA!$D$46,IF(AND(365*3&lt;=DATEDIF(V333,TODAY(),"D"), DATEDIF(V333,TODAY(),"D")&lt;365*5),DATA!$D$47,IF(AND(365*5&lt;=DATEDIF(V333,TODAY(),"D"), DATEDIF(V333,TODAY(),"D")&lt;365*10),DATA!$D$48,IF(AND(365*10&lt;DATEDIF(V333,TODAY(),"D")),DATA!$D$49))))</f>
        <v>0</v>
      </c>
      <c r="AK333" s="76">
        <f>_xlfn.IFNA(VLOOKUP(X333,DATA!$F$40:$G$85,2,0),10)</f>
        <v>10</v>
      </c>
      <c r="AL333" s="77">
        <f t="shared" ca="1" si="5"/>
        <v>10</v>
      </c>
      <c r="AM333" s="78" t="str">
        <f ca="1">IF(AND(AL333&gt;=DATA!$C$55),"A",IF(AND(DATA!$C$55&gt;AL333,AL333&gt;=DATA!$C$56),"B",IF(AND(DATA!$C$56&gt;AL333,AL333&gt;=DATA!$C$57),"C",IF(AND(AL333&lt;DATA!$C$57),"D"))))</f>
        <v>D</v>
      </c>
    </row>
    <row r="334" spans="1:39" x14ac:dyDescent="0.15">
      <c r="A334" s="20" t="s">
        <v>564</v>
      </c>
      <c r="B334" s="18" t="s">
        <v>368</v>
      </c>
      <c r="C334" s="18" t="s">
        <v>272</v>
      </c>
      <c r="D334" s="18" t="s">
        <v>320</v>
      </c>
      <c r="E334" s="18"/>
      <c r="F334" s="20" t="s">
        <v>313</v>
      </c>
      <c r="G334" s="20" t="s">
        <v>522</v>
      </c>
      <c r="H334" s="20" t="s">
        <v>301</v>
      </c>
      <c r="I334" s="18" t="str">
        <f>""</f>
        <v/>
      </c>
      <c r="J334" s="18" t="str">
        <f>""</f>
        <v/>
      </c>
      <c r="K334" s="20"/>
      <c r="L334" s="20"/>
      <c r="M334" s="20" t="s">
        <v>298</v>
      </c>
      <c r="N334" s="18" t="s">
        <v>370</v>
      </c>
      <c r="O334" s="18" t="s">
        <v>299</v>
      </c>
      <c r="P334" s="18"/>
      <c r="Q334" s="6" t="s">
        <v>19</v>
      </c>
      <c r="R334" s="6"/>
      <c r="S334" s="6"/>
      <c r="T334" s="6"/>
      <c r="U334" s="11"/>
      <c r="V334" s="82"/>
      <c r="W334" s="12" t="s">
        <v>772</v>
      </c>
      <c r="X334" s="12"/>
      <c r="Y334" s="62"/>
      <c r="Z334" s="6" t="s">
        <v>20</v>
      </c>
      <c r="AA334" s="28">
        <v>51</v>
      </c>
      <c r="AB334" s="24"/>
      <c r="AC334" s="24"/>
      <c r="AF334" s="74" t="b">
        <f>IF(AND(R334=DATA!$D$40),DATA!$D$41,IF(AND(R334=DATA!$C$40),DATA!$C$41))</f>
        <v>0</v>
      </c>
      <c r="AG334" s="74" t="b">
        <f>IF(AND(S334=DATA!$D$40),DATA!$D$42,IF(AND(S334=DATA!$C$40),DATA!$C$42))</f>
        <v>0</v>
      </c>
      <c r="AH334" s="74" t="b">
        <f>IF(AND(T334=DATA!$D$40),DATA!$D$43,IF(AND(T334=DATA!$C$40),DATA!$C$43))</f>
        <v>0</v>
      </c>
      <c r="AI334" s="75" t="b">
        <f>IF(AND(U334=DATA!$D$40),DATA!$D$44,IF(AND(U334=DATA!$C$40),DATA!$C$44))</f>
        <v>0</v>
      </c>
      <c r="AJ334" s="76">
        <f ca="1">IF(AND(DATEDIF(V334,TODAY(),"D")&lt;365*3),DATA!$D$46,IF(AND(365*3&lt;=DATEDIF(V334,TODAY(),"D"), DATEDIF(V334,TODAY(),"D")&lt;365*5),DATA!$D$47,IF(AND(365*5&lt;=DATEDIF(V334,TODAY(),"D"), DATEDIF(V334,TODAY(),"D")&lt;365*10),DATA!$D$48,IF(AND(365*10&lt;DATEDIF(V334,TODAY(),"D")),DATA!$D$49))))</f>
        <v>0</v>
      </c>
      <c r="AK334" s="76">
        <f>_xlfn.IFNA(VLOOKUP(X334,DATA!$F$40:$G$85,2,0),10)</f>
        <v>10</v>
      </c>
      <c r="AL334" s="77">
        <f t="shared" ca="1" si="5"/>
        <v>10</v>
      </c>
      <c r="AM334" s="78" t="str">
        <f ca="1">IF(AND(AL334&gt;=DATA!$C$55),"A",IF(AND(DATA!$C$55&gt;AL334,AL334&gt;=DATA!$C$56),"B",IF(AND(DATA!$C$56&gt;AL334,AL334&gt;=DATA!$C$57),"C",IF(AND(AL334&lt;DATA!$C$57),"D"))))</f>
        <v>D</v>
      </c>
    </row>
    <row r="335" spans="1:39" x14ac:dyDescent="0.15">
      <c r="A335" s="20" t="s">
        <v>564</v>
      </c>
      <c r="B335" s="18" t="s">
        <v>367</v>
      </c>
      <c r="C335" s="18" t="s">
        <v>272</v>
      </c>
      <c r="D335" s="18" t="s">
        <v>320</v>
      </c>
      <c r="E335" s="18"/>
      <c r="F335" s="20" t="s">
        <v>313</v>
      </c>
      <c r="G335" s="20" t="s">
        <v>522</v>
      </c>
      <c r="H335" s="20" t="s">
        <v>294</v>
      </c>
      <c r="I335" s="18" t="str">
        <f>""</f>
        <v/>
      </c>
      <c r="J335" s="18" t="str">
        <f>""</f>
        <v/>
      </c>
      <c r="K335" s="20"/>
      <c r="L335" s="20"/>
      <c r="M335" s="20" t="s">
        <v>315</v>
      </c>
      <c r="N335" s="18" t="s">
        <v>295</v>
      </c>
      <c r="O335" s="18" t="str">
        <f>""</f>
        <v/>
      </c>
      <c r="P335" s="18"/>
      <c r="Q335" s="6" t="s">
        <v>27</v>
      </c>
      <c r="R335" s="6"/>
      <c r="S335" s="6"/>
      <c r="T335" s="6"/>
      <c r="U335" s="11"/>
      <c r="V335" s="82"/>
      <c r="W335" s="12" t="s">
        <v>772</v>
      </c>
      <c r="X335" s="12"/>
      <c r="Y335" s="62"/>
      <c r="Z335" s="6" t="s">
        <v>28</v>
      </c>
      <c r="AA335" s="28">
        <v>2</v>
      </c>
      <c r="AB335" s="24"/>
      <c r="AC335" s="24"/>
      <c r="AF335" s="74" t="b">
        <f>IF(AND(R335=DATA!$D$40),DATA!$D$41,IF(AND(R335=DATA!$C$40),DATA!$C$41))</f>
        <v>0</v>
      </c>
      <c r="AG335" s="74" t="b">
        <f>IF(AND(S335=DATA!$D$40),DATA!$D$42,IF(AND(S335=DATA!$C$40),DATA!$C$42))</f>
        <v>0</v>
      </c>
      <c r="AH335" s="74" t="b">
        <f>IF(AND(T335=DATA!$D$40),DATA!$D$43,IF(AND(T335=DATA!$C$40),DATA!$C$43))</f>
        <v>0</v>
      </c>
      <c r="AI335" s="75" t="b">
        <f>IF(AND(U335=DATA!$D$40),DATA!$D$44,IF(AND(U335=DATA!$C$40),DATA!$C$44))</f>
        <v>0</v>
      </c>
      <c r="AJ335" s="76">
        <f ca="1">IF(AND(DATEDIF(V335,TODAY(),"D")&lt;365*3),DATA!$D$46,IF(AND(365*3&lt;=DATEDIF(V335,TODAY(),"D"), DATEDIF(V335,TODAY(),"D")&lt;365*5),DATA!$D$47,IF(AND(365*5&lt;=DATEDIF(V335,TODAY(),"D"), DATEDIF(V335,TODAY(),"D")&lt;365*10),DATA!$D$48,IF(AND(365*10&lt;DATEDIF(V335,TODAY(),"D")),DATA!$D$49))))</f>
        <v>0</v>
      </c>
      <c r="AK335" s="76">
        <f>_xlfn.IFNA(VLOOKUP(X335,DATA!$F$40:$G$85,2,0),10)</f>
        <v>10</v>
      </c>
      <c r="AL335" s="77">
        <f t="shared" ca="1" si="5"/>
        <v>10</v>
      </c>
      <c r="AM335" s="78" t="str">
        <f ca="1">IF(AND(AL335&gt;=DATA!$C$55),"A",IF(AND(DATA!$C$55&gt;AL335,AL335&gt;=DATA!$C$56),"B",IF(AND(DATA!$C$56&gt;AL335,AL335&gt;=DATA!$C$57),"C",IF(AND(AL335&lt;DATA!$C$57),"D"))))</f>
        <v>D</v>
      </c>
    </row>
    <row r="336" spans="1:39" x14ac:dyDescent="0.15">
      <c r="A336" s="20" t="s">
        <v>564</v>
      </c>
      <c r="B336" s="18" t="s">
        <v>368</v>
      </c>
      <c r="C336" s="18" t="s">
        <v>272</v>
      </c>
      <c r="D336" s="18" t="s">
        <v>320</v>
      </c>
      <c r="E336" s="18"/>
      <c r="F336" s="20" t="s">
        <v>313</v>
      </c>
      <c r="G336" s="20" t="s">
        <v>522</v>
      </c>
      <c r="H336" s="20" t="s">
        <v>303</v>
      </c>
      <c r="I336" s="18" t="str">
        <f>""</f>
        <v/>
      </c>
      <c r="J336" s="18" t="str">
        <f>""</f>
        <v/>
      </c>
      <c r="K336" s="20"/>
      <c r="L336" s="20"/>
      <c r="M336" s="20" t="s">
        <v>315</v>
      </c>
      <c r="N336" s="18" t="s">
        <v>295</v>
      </c>
      <c r="O336" s="18" t="str">
        <f>""</f>
        <v/>
      </c>
      <c r="P336" s="18"/>
      <c r="Q336" s="6" t="s">
        <v>19</v>
      </c>
      <c r="R336" s="6"/>
      <c r="S336" s="6"/>
      <c r="T336" s="6"/>
      <c r="U336" s="11"/>
      <c r="V336" s="82"/>
      <c r="W336" s="12" t="s">
        <v>772</v>
      </c>
      <c r="X336" s="12"/>
      <c r="Y336" s="62"/>
      <c r="Z336" s="6" t="s">
        <v>20</v>
      </c>
      <c r="AA336" s="28">
        <v>4</v>
      </c>
      <c r="AB336" s="24"/>
      <c r="AC336" s="24"/>
      <c r="AF336" s="74" t="b">
        <f>IF(AND(R336=DATA!$D$40),DATA!$D$41,IF(AND(R336=DATA!$C$40),DATA!$C$41))</f>
        <v>0</v>
      </c>
      <c r="AG336" s="74" t="b">
        <f>IF(AND(S336=DATA!$D$40),DATA!$D$42,IF(AND(S336=DATA!$C$40),DATA!$C$42))</f>
        <v>0</v>
      </c>
      <c r="AH336" s="74" t="b">
        <f>IF(AND(T336=DATA!$D$40),DATA!$D$43,IF(AND(T336=DATA!$C$40),DATA!$C$43))</f>
        <v>0</v>
      </c>
      <c r="AI336" s="75" t="b">
        <f>IF(AND(U336=DATA!$D$40),DATA!$D$44,IF(AND(U336=DATA!$C$40),DATA!$C$44))</f>
        <v>0</v>
      </c>
      <c r="AJ336" s="76">
        <f ca="1">IF(AND(DATEDIF(V336,TODAY(),"D")&lt;365*3),DATA!$D$46,IF(AND(365*3&lt;=DATEDIF(V336,TODAY(),"D"), DATEDIF(V336,TODAY(),"D")&lt;365*5),DATA!$D$47,IF(AND(365*5&lt;=DATEDIF(V336,TODAY(),"D"), DATEDIF(V336,TODAY(),"D")&lt;365*10),DATA!$D$48,IF(AND(365*10&lt;DATEDIF(V336,TODAY(),"D")),DATA!$D$49))))</f>
        <v>0</v>
      </c>
      <c r="AK336" s="76">
        <f>_xlfn.IFNA(VLOOKUP(X336,DATA!$F$40:$G$85,2,0),10)</f>
        <v>10</v>
      </c>
      <c r="AL336" s="77">
        <f t="shared" ca="1" si="5"/>
        <v>10</v>
      </c>
      <c r="AM336" s="78" t="str">
        <f ca="1">IF(AND(AL336&gt;=DATA!$C$55),"A",IF(AND(DATA!$C$55&gt;AL336,AL336&gt;=DATA!$C$56),"B",IF(AND(DATA!$C$56&gt;AL336,AL336&gt;=DATA!$C$57),"C",IF(AND(AL336&lt;DATA!$C$57),"D"))))</f>
        <v>D</v>
      </c>
    </row>
    <row r="337" spans="1:39" x14ac:dyDescent="0.15">
      <c r="A337" s="20" t="s">
        <v>564</v>
      </c>
      <c r="B337" s="18" t="s">
        <v>367</v>
      </c>
      <c r="C337" s="18" t="s">
        <v>272</v>
      </c>
      <c r="D337" s="18" t="s">
        <v>320</v>
      </c>
      <c r="E337" s="18"/>
      <c r="F337" s="20" t="s">
        <v>313</v>
      </c>
      <c r="G337" s="20" t="s">
        <v>522</v>
      </c>
      <c r="H337" s="20" t="s">
        <v>286</v>
      </c>
      <c r="I337" s="18" t="str">
        <f>""</f>
        <v/>
      </c>
      <c r="J337" s="18" t="str">
        <f>""</f>
        <v/>
      </c>
      <c r="K337" s="20"/>
      <c r="L337" s="20"/>
      <c r="M337" s="20" t="s">
        <v>315</v>
      </c>
      <c r="N337" s="18" t="s">
        <v>295</v>
      </c>
      <c r="O337" s="18" t="str">
        <f>""</f>
        <v/>
      </c>
      <c r="P337" s="18"/>
      <c r="Q337" s="6" t="s">
        <v>325</v>
      </c>
      <c r="R337" s="6"/>
      <c r="S337" s="6"/>
      <c r="T337" s="6"/>
      <c r="U337" s="11"/>
      <c r="V337" s="82"/>
      <c r="W337" s="12" t="s">
        <v>772</v>
      </c>
      <c r="X337" s="12"/>
      <c r="Y337" s="62"/>
      <c r="Z337" s="6" t="s">
        <v>28</v>
      </c>
      <c r="AA337" s="28">
        <v>8</v>
      </c>
      <c r="AB337" s="24"/>
      <c r="AC337" s="24"/>
      <c r="AF337" s="74" t="b">
        <f>IF(AND(R337=DATA!$D$40),DATA!$D$41,IF(AND(R337=DATA!$C$40),DATA!$C$41))</f>
        <v>0</v>
      </c>
      <c r="AG337" s="74" t="b">
        <f>IF(AND(S337=DATA!$D$40),DATA!$D$42,IF(AND(S337=DATA!$C$40),DATA!$C$42))</f>
        <v>0</v>
      </c>
      <c r="AH337" s="74" t="b">
        <f>IF(AND(T337=DATA!$D$40),DATA!$D$43,IF(AND(T337=DATA!$C$40),DATA!$C$43))</f>
        <v>0</v>
      </c>
      <c r="AI337" s="75" t="b">
        <f>IF(AND(U337=DATA!$D$40),DATA!$D$44,IF(AND(U337=DATA!$C$40),DATA!$C$44))</f>
        <v>0</v>
      </c>
      <c r="AJ337" s="76">
        <f ca="1">IF(AND(DATEDIF(V337,TODAY(),"D")&lt;365*3),DATA!$D$46,IF(AND(365*3&lt;=DATEDIF(V337,TODAY(),"D"), DATEDIF(V337,TODAY(),"D")&lt;365*5),DATA!$D$47,IF(AND(365*5&lt;=DATEDIF(V337,TODAY(),"D"), DATEDIF(V337,TODAY(),"D")&lt;365*10),DATA!$D$48,IF(AND(365*10&lt;DATEDIF(V337,TODAY(),"D")),DATA!$D$49))))</f>
        <v>0</v>
      </c>
      <c r="AK337" s="76">
        <f>_xlfn.IFNA(VLOOKUP(X337,DATA!$F$40:$G$85,2,0),10)</f>
        <v>10</v>
      </c>
      <c r="AL337" s="77">
        <f t="shared" ca="1" si="5"/>
        <v>10</v>
      </c>
      <c r="AM337" s="78" t="str">
        <f ca="1">IF(AND(AL337&gt;=DATA!$C$55),"A",IF(AND(DATA!$C$55&gt;AL337,AL337&gt;=DATA!$C$56),"B",IF(AND(DATA!$C$56&gt;AL337,AL337&gt;=DATA!$C$57),"C",IF(AND(AL337&lt;DATA!$C$57),"D"))))</f>
        <v>D</v>
      </c>
    </row>
    <row r="338" spans="1:39" x14ac:dyDescent="0.15">
      <c r="A338" s="20" t="s">
        <v>565</v>
      </c>
      <c r="B338" s="18" t="s">
        <v>368</v>
      </c>
      <c r="C338" s="18" t="s">
        <v>272</v>
      </c>
      <c r="D338" s="18" t="s">
        <v>320</v>
      </c>
      <c r="E338" s="18"/>
      <c r="F338" s="20" t="s">
        <v>313</v>
      </c>
      <c r="G338" s="20" t="s">
        <v>522</v>
      </c>
      <c r="H338" s="20" t="s">
        <v>301</v>
      </c>
      <c r="I338" s="18" t="str">
        <f>""</f>
        <v/>
      </c>
      <c r="J338" s="18" t="str">
        <f>""</f>
        <v/>
      </c>
      <c r="K338" s="20"/>
      <c r="L338" s="20"/>
      <c r="M338" s="20" t="s">
        <v>315</v>
      </c>
      <c r="N338" s="18" t="s">
        <v>295</v>
      </c>
      <c r="O338" s="18" t="str">
        <f>""</f>
        <v/>
      </c>
      <c r="P338" s="18"/>
      <c r="Q338" s="6" t="s">
        <v>19</v>
      </c>
      <c r="R338" s="6"/>
      <c r="S338" s="6"/>
      <c r="T338" s="6"/>
      <c r="U338" s="11"/>
      <c r="V338" s="82"/>
      <c r="W338" s="12" t="s">
        <v>772</v>
      </c>
      <c r="X338" s="12"/>
      <c r="Y338" s="62"/>
      <c r="Z338" s="6" t="s">
        <v>28</v>
      </c>
      <c r="AA338" s="28">
        <v>7</v>
      </c>
      <c r="AB338" s="24"/>
      <c r="AC338" s="24"/>
      <c r="AF338" s="74" t="b">
        <f>IF(AND(R338=DATA!$D$40),DATA!$D$41,IF(AND(R338=DATA!$C$40),DATA!$C$41))</f>
        <v>0</v>
      </c>
      <c r="AG338" s="74" t="b">
        <f>IF(AND(S338=DATA!$D$40),DATA!$D$42,IF(AND(S338=DATA!$C$40),DATA!$C$42))</f>
        <v>0</v>
      </c>
      <c r="AH338" s="74" t="b">
        <f>IF(AND(T338=DATA!$D$40),DATA!$D$43,IF(AND(T338=DATA!$C$40),DATA!$C$43))</f>
        <v>0</v>
      </c>
      <c r="AI338" s="75" t="b">
        <f>IF(AND(U338=DATA!$D$40),DATA!$D$44,IF(AND(U338=DATA!$C$40),DATA!$C$44))</f>
        <v>0</v>
      </c>
      <c r="AJ338" s="76">
        <f ca="1">IF(AND(DATEDIF(V338,TODAY(),"D")&lt;365*3),DATA!$D$46,IF(AND(365*3&lt;=DATEDIF(V338,TODAY(),"D"), DATEDIF(V338,TODAY(),"D")&lt;365*5),DATA!$D$47,IF(AND(365*5&lt;=DATEDIF(V338,TODAY(),"D"), DATEDIF(V338,TODAY(),"D")&lt;365*10),DATA!$D$48,IF(AND(365*10&lt;DATEDIF(V338,TODAY(),"D")),DATA!$D$49))))</f>
        <v>0</v>
      </c>
      <c r="AK338" s="76">
        <f>_xlfn.IFNA(VLOOKUP(X338,DATA!$F$40:$G$85,2,0),10)</f>
        <v>10</v>
      </c>
      <c r="AL338" s="77">
        <f t="shared" ca="1" si="5"/>
        <v>10</v>
      </c>
      <c r="AM338" s="78" t="str">
        <f ca="1">IF(AND(AL338&gt;=DATA!$C$55),"A",IF(AND(DATA!$C$55&gt;AL338,AL338&gt;=DATA!$C$56),"B",IF(AND(DATA!$C$56&gt;AL338,AL338&gt;=DATA!$C$57),"C",IF(AND(AL338&lt;DATA!$C$57),"D"))))</f>
        <v>D</v>
      </c>
    </row>
    <row r="339" spans="1:39" x14ac:dyDescent="0.15">
      <c r="A339" s="20" t="s">
        <v>564</v>
      </c>
      <c r="B339" s="18" t="s">
        <v>368</v>
      </c>
      <c r="C339" s="18" t="s">
        <v>272</v>
      </c>
      <c r="D339" s="18" t="s">
        <v>320</v>
      </c>
      <c r="E339" s="18"/>
      <c r="F339" s="20" t="s">
        <v>317</v>
      </c>
      <c r="G339" s="20" t="s">
        <v>522</v>
      </c>
      <c r="H339" s="20" t="s">
        <v>303</v>
      </c>
      <c r="I339" s="18" t="str">
        <f>""</f>
        <v/>
      </c>
      <c r="J339" s="18" t="str">
        <f>""</f>
        <v/>
      </c>
      <c r="K339" s="20"/>
      <c r="L339" s="20"/>
      <c r="M339" s="20" t="s">
        <v>298</v>
      </c>
      <c r="N339" s="18" t="s">
        <v>295</v>
      </c>
      <c r="O339" s="18" t="str">
        <f>""</f>
        <v/>
      </c>
      <c r="P339" s="18"/>
      <c r="Q339" s="6" t="s">
        <v>19</v>
      </c>
      <c r="R339" s="6"/>
      <c r="S339" s="6"/>
      <c r="T339" s="6"/>
      <c r="U339" s="11"/>
      <c r="V339" s="82"/>
      <c r="W339" s="12" t="s">
        <v>772</v>
      </c>
      <c r="X339" s="12"/>
      <c r="Y339" s="62"/>
      <c r="Z339" s="6" t="s">
        <v>28</v>
      </c>
      <c r="AA339" s="28">
        <v>18</v>
      </c>
      <c r="AB339" s="24"/>
      <c r="AC339" s="24"/>
      <c r="AF339" s="74" t="b">
        <f>IF(AND(R339=DATA!$D$40),DATA!$D$41,IF(AND(R339=DATA!$C$40),DATA!$C$41))</f>
        <v>0</v>
      </c>
      <c r="AG339" s="74" t="b">
        <f>IF(AND(S339=DATA!$D$40),DATA!$D$42,IF(AND(S339=DATA!$C$40),DATA!$C$42))</f>
        <v>0</v>
      </c>
      <c r="AH339" s="74" t="b">
        <f>IF(AND(T339=DATA!$D$40),DATA!$D$43,IF(AND(T339=DATA!$C$40),DATA!$C$43))</f>
        <v>0</v>
      </c>
      <c r="AI339" s="75" t="b">
        <f>IF(AND(U339=DATA!$D$40),DATA!$D$44,IF(AND(U339=DATA!$C$40),DATA!$C$44))</f>
        <v>0</v>
      </c>
      <c r="AJ339" s="76">
        <f ca="1">IF(AND(DATEDIF(V339,TODAY(),"D")&lt;365*3),DATA!$D$46,IF(AND(365*3&lt;=DATEDIF(V339,TODAY(),"D"), DATEDIF(V339,TODAY(),"D")&lt;365*5),DATA!$D$47,IF(AND(365*5&lt;=DATEDIF(V339,TODAY(),"D"), DATEDIF(V339,TODAY(),"D")&lt;365*10),DATA!$D$48,IF(AND(365*10&lt;DATEDIF(V339,TODAY(),"D")),DATA!$D$49))))</f>
        <v>0</v>
      </c>
      <c r="AK339" s="76">
        <f>_xlfn.IFNA(VLOOKUP(X339,DATA!$F$40:$G$85,2,0),10)</f>
        <v>10</v>
      </c>
      <c r="AL339" s="77">
        <f t="shared" ca="1" si="5"/>
        <v>10</v>
      </c>
      <c r="AM339" s="78" t="str">
        <f ca="1">IF(AND(AL339&gt;=DATA!$C$55),"A",IF(AND(DATA!$C$55&gt;AL339,AL339&gt;=DATA!$C$56),"B",IF(AND(DATA!$C$56&gt;AL339,AL339&gt;=DATA!$C$57),"C",IF(AND(AL339&lt;DATA!$C$57),"D"))))</f>
        <v>D</v>
      </c>
    </row>
    <row r="340" spans="1:39" x14ac:dyDescent="0.15">
      <c r="A340" s="20" t="s">
        <v>564</v>
      </c>
      <c r="B340" s="18" t="s">
        <v>367</v>
      </c>
      <c r="C340" s="18" t="s">
        <v>272</v>
      </c>
      <c r="D340" s="18" t="s">
        <v>324</v>
      </c>
      <c r="E340" s="18"/>
      <c r="F340" s="20" t="s">
        <v>293</v>
      </c>
      <c r="G340" s="20" t="s">
        <v>522</v>
      </c>
      <c r="H340" s="20" t="s">
        <v>294</v>
      </c>
      <c r="I340" s="18" t="str">
        <f>""</f>
        <v/>
      </c>
      <c r="J340" s="18" t="str">
        <f>""</f>
        <v/>
      </c>
      <c r="K340" s="20"/>
      <c r="L340" s="20"/>
      <c r="M340" s="20" t="s">
        <v>298</v>
      </c>
      <c r="N340" s="18" t="s">
        <v>295</v>
      </c>
      <c r="O340" s="18" t="str">
        <f>""</f>
        <v/>
      </c>
      <c r="P340" s="18"/>
      <c r="Q340" s="6" t="s">
        <v>27</v>
      </c>
      <c r="R340" s="6"/>
      <c r="S340" s="6"/>
      <c r="T340" s="6"/>
      <c r="U340" s="11"/>
      <c r="V340" s="82"/>
      <c r="W340" s="12" t="s">
        <v>772</v>
      </c>
      <c r="X340" s="12"/>
      <c r="Y340" s="62"/>
      <c r="Z340" s="6" t="s">
        <v>28</v>
      </c>
      <c r="AA340" s="28">
        <v>1</v>
      </c>
      <c r="AB340" s="24"/>
      <c r="AC340" s="24"/>
      <c r="AF340" s="74" t="b">
        <f>IF(AND(R340=DATA!$D$40),DATA!$D$41,IF(AND(R340=DATA!$C$40),DATA!$C$41))</f>
        <v>0</v>
      </c>
      <c r="AG340" s="74" t="b">
        <f>IF(AND(S340=DATA!$D$40),DATA!$D$42,IF(AND(S340=DATA!$C$40),DATA!$C$42))</f>
        <v>0</v>
      </c>
      <c r="AH340" s="74" t="b">
        <f>IF(AND(T340=DATA!$D$40),DATA!$D$43,IF(AND(T340=DATA!$C$40),DATA!$C$43))</f>
        <v>0</v>
      </c>
      <c r="AI340" s="75" t="b">
        <f>IF(AND(U340=DATA!$D$40),DATA!$D$44,IF(AND(U340=DATA!$C$40),DATA!$C$44))</f>
        <v>0</v>
      </c>
      <c r="AJ340" s="76">
        <f ca="1">IF(AND(DATEDIF(V340,TODAY(),"D")&lt;365*3),DATA!$D$46,IF(AND(365*3&lt;=DATEDIF(V340,TODAY(),"D"), DATEDIF(V340,TODAY(),"D")&lt;365*5),DATA!$D$47,IF(AND(365*5&lt;=DATEDIF(V340,TODAY(),"D"), DATEDIF(V340,TODAY(),"D")&lt;365*10),DATA!$D$48,IF(AND(365*10&lt;DATEDIF(V340,TODAY(),"D")),DATA!$D$49))))</f>
        <v>0</v>
      </c>
      <c r="AK340" s="76">
        <f>_xlfn.IFNA(VLOOKUP(X340,DATA!$F$40:$G$85,2,0),10)</f>
        <v>10</v>
      </c>
      <c r="AL340" s="77">
        <f t="shared" ca="1" si="5"/>
        <v>10</v>
      </c>
      <c r="AM340" s="78" t="str">
        <f ca="1">IF(AND(AL340&gt;=DATA!$C$55),"A",IF(AND(DATA!$C$55&gt;AL340,AL340&gt;=DATA!$C$56),"B",IF(AND(DATA!$C$56&gt;AL340,AL340&gt;=DATA!$C$57),"C",IF(AND(AL340&lt;DATA!$C$57),"D"))))</f>
        <v>D</v>
      </c>
    </row>
    <row r="341" spans="1:39" x14ac:dyDescent="0.15">
      <c r="A341" s="20" t="s">
        <v>565</v>
      </c>
      <c r="B341" s="18" t="s">
        <v>368</v>
      </c>
      <c r="C341" s="18" t="s">
        <v>272</v>
      </c>
      <c r="D341" s="18" t="s">
        <v>282</v>
      </c>
      <c r="E341" s="18"/>
      <c r="F341" s="20" t="s">
        <v>293</v>
      </c>
      <c r="G341" s="20" t="s">
        <v>522</v>
      </c>
      <c r="H341" s="20" t="s">
        <v>303</v>
      </c>
      <c r="I341" s="18" t="str">
        <f>""</f>
        <v/>
      </c>
      <c r="J341" s="18" t="str">
        <f>""</f>
        <v/>
      </c>
      <c r="K341" s="20"/>
      <c r="L341" s="20"/>
      <c r="M341" s="20" t="s">
        <v>298</v>
      </c>
      <c r="N341" s="18" t="s">
        <v>299</v>
      </c>
      <c r="O341" s="18" t="str">
        <f>""</f>
        <v/>
      </c>
      <c r="P341" s="18"/>
      <c r="Q341" s="6" t="s">
        <v>19</v>
      </c>
      <c r="R341" s="6"/>
      <c r="S341" s="6"/>
      <c r="T341" s="6"/>
      <c r="U341" s="11"/>
      <c r="V341" s="82"/>
      <c r="W341" s="12" t="s">
        <v>772</v>
      </c>
      <c r="X341" s="12"/>
      <c r="Y341" s="62"/>
      <c r="Z341" s="6" t="s">
        <v>28</v>
      </c>
      <c r="AA341" s="28">
        <v>4</v>
      </c>
      <c r="AB341" s="24"/>
      <c r="AC341" s="24"/>
      <c r="AF341" s="74" t="b">
        <f>IF(AND(R341=DATA!$D$40),DATA!$D$41,IF(AND(R341=DATA!$C$40),DATA!$C$41))</f>
        <v>0</v>
      </c>
      <c r="AG341" s="74" t="b">
        <f>IF(AND(S341=DATA!$D$40),DATA!$D$42,IF(AND(S341=DATA!$C$40),DATA!$C$42))</f>
        <v>0</v>
      </c>
      <c r="AH341" s="74" t="b">
        <f>IF(AND(T341=DATA!$D$40),DATA!$D$43,IF(AND(T341=DATA!$C$40),DATA!$C$43))</f>
        <v>0</v>
      </c>
      <c r="AI341" s="75" t="b">
        <f>IF(AND(U341=DATA!$D$40),DATA!$D$44,IF(AND(U341=DATA!$C$40),DATA!$C$44))</f>
        <v>0</v>
      </c>
      <c r="AJ341" s="76">
        <f ca="1">IF(AND(DATEDIF(V341,TODAY(),"D")&lt;365*3),DATA!$D$46,IF(AND(365*3&lt;=DATEDIF(V341,TODAY(),"D"), DATEDIF(V341,TODAY(),"D")&lt;365*5),DATA!$D$47,IF(AND(365*5&lt;=DATEDIF(V341,TODAY(),"D"), DATEDIF(V341,TODAY(),"D")&lt;365*10),DATA!$D$48,IF(AND(365*10&lt;DATEDIF(V341,TODAY(),"D")),DATA!$D$49))))</f>
        <v>0</v>
      </c>
      <c r="AK341" s="76">
        <f>_xlfn.IFNA(VLOOKUP(X341,DATA!$F$40:$G$85,2,0),10)</f>
        <v>10</v>
      </c>
      <c r="AL341" s="77">
        <f t="shared" ca="1" si="5"/>
        <v>10</v>
      </c>
      <c r="AM341" s="78" t="str">
        <f ca="1">IF(AND(AL341&gt;=DATA!$C$55),"A",IF(AND(DATA!$C$55&gt;AL341,AL341&gt;=DATA!$C$56),"B",IF(AND(DATA!$C$56&gt;AL341,AL341&gt;=DATA!$C$57),"C",IF(AND(AL341&lt;DATA!$C$57),"D"))))</f>
        <v>D</v>
      </c>
    </row>
    <row r="342" spans="1:39" x14ac:dyDescent="0.15">
      <c r="A342" s="20" t="s">
        <v>565</v>
      </c>
      <c r="B342" s="18" t="s">
        <v>367</v>
      </c>
      <c r="C342" s="18" t="s">
        <v>272</v>
      </c>
      <c r="D342" s="18" t="s">
        <v>320</v>
      </c>
      <c r="E342" s="18"/>
      <c r="F342" s="20" t="s">
        <v>293</v>
      </c>
      <c r="G342" s="20" t="s">
        <v>522</v>
      </c>
      <c r="H342" s="20" t="s">
        <v>303</v>
      </c>
      <c r="I342" s="18" t="str">
        <f>""</f>
        <v/>
      </c>
      <c r="J342" s="18" t="str">
        <f>""</f>
        <v/>
      </c>
      <c r="K342" s="20"/>
      <c r="L342" s="20"/>
      <c r="M342" s="20" t="s">
        <v>298</v>
      </c>
      <c r="N342" s="18" t="s">
        <v>295</v>
      </c>
      <c r="O342" s="18" t="str">
        <f>""</f>
        <v/>
      </c>
      <c r="P342" s="18"/>
      <c r="Q342" s="6" t="s">
        <v>19</v>
      </c>
      <c r="R342" s="6"/>
      <c r="S342" s="6"/>
      <c r="T342" s="6"/>
      <c r="U342" s="11"/>
      <c r="V342" s="82"/>
      <c r="W342" s="12" t="s">
        <v>772</v>
      </c>
      <c r="X342" s="12"/>
      <c r="Y342" s="62"/>
      <c r="Z342" s="6" t="s">
        <v>28</v>
      </c>
      <c r="AA342" s="28">
        <v>5</v>
      </c>
      <c r="AB342" s="24"/>
      <c r="AC342" s="24"/>
      <c r="AF342" s="74" t="b">
        <f>IF(AND(R342=DATA!$D$40),DATA!$D$41,IF(AND(R342=DATA!$C$40),DATA!$C$41))</f>
        <v>0</v>
      </c>
      <c r="AG342" s="74" t="b">
        <f>IF(AND(S342=DATA!$D$40),DATA!$D$42,IF(AND(S342=DATA!$C$40),DATA!$C$42))</f>
        <v>0</v>
      </c>
      <c r="AH342" s="74" t="b">
        <f>IF(AND(T342=DATA!$D$40),DATA!$D$43,IF(AND(T342=DATA!$C$40),DATA!$C$43))</f>
        <v>0</v>
      </c>
      <c r="AI342" s="75" t="b">
        <f>IF(AND(U342=DATA!$D$40),DATA!$D$44,IF(AND(U342=DATA!$C$40),DATA!$C$44))</f>
        <v>0</v>
      </c>
      <c r="AJ342" s="76">
        <f ca="1">IF(AND(DATEDIF(V342,TODAY(),"D")&lt;365*3),DATA!$D$46,IF(AND(365*3&lt;=DATEDIF(V342,TODAY(),"D"), DATEDIF(V342,TODAY(),"D")&lt;365*5),DATA!$D$47,IF(AND(365*5&lt;=DATEDIF(V342,TODAY(),"D"), DATEDIF(V342,TODAY(),"D")&lt;365*10),DATA!$D$48,IF(AND(365*10&lt;DATEDIF(V342,TODAY(),"D")),DATA!$D$49))))</f>
        <v>0</v>
      </c>
      <c r="AK342" s="76">
        <f>_xlfn.IFNA(VLOOKUP(X342,DATA!$F$40:$G$85,2,0),10)</f>
        <v>10</v>
      </c>
      <c r="AL342" s="77">
        <f t="shared" ca="1" si="5"/>
        <v>10</v>
      </c>
      <c r="AM342" s="78" t="str">
        <f ca="1">IF(AND(AL342&gt;=DATA!$C$55),"A",IF(AND(DATA!$C$55&gt;AL342,AL342&gt;=DATA!$C$56),"B",IF(AND(DATA!$C$56&gt;AL342,AL342&gt;=DATA!$C$57),"C",IF(AND(AL342&lt;DATA!$C$57),"D"))))</f>
        <v>D</v>
      </c>
    </row>
    <row r="343" spans="1:39" x14ac:dyDescent="0.15">
      <c r="A343" s="20" t="s">
        <v>564</v>
      </c>
      <c r="B343" s="18" t="s">
        <v>368</v>
      </c>
      <c r="C343" s="5" t="s">
        <v>354</v>
      </c>
      <c r="D343" s="18" t="s">
        <v>282</v>
      </c>
      <c r="E343" s="5" t="s">
        <v>353</v>
      </c>
      <c r="F343" s="20" t="s">
        <v>293</v>
      </c>
      <c r="G343" s="20" t="s">
        <v>522</v>
      </c>
      <c r="H343" s="20" t="s">
        <v>303</v>
      </c>
      <c r="I343" s="18" t="s">
        <v>303</v>
      </c>
      <c r="J343" s="18" t="s">
        <v>294</v>
      </c>
      <c r="K343" s="20"/>
      <c r="L343" s="20"/>
      <c r="M343" s="20" t="s">
        <v>298</v>
      </c>
      <c r="N343" s="18" t="s">
        <v>295</v>
      </c>
      <c r="O343" s="18" t="str">
        <f>""</f>
        <v/>
      </c>
      <c r="P343" s="18"/>
      <c r="Q343" s="6" t="s">
        <v>19</v>
      </c>
      <c r="R343" s="6"/>
      <c r="S343" s="6"/>
      <c r="T343" s="6"/>
      <c r="U343" s="11"/>
      <c r="V343" s="82"/>
      <c r="W343" s="12" t="s">
        <v>772</v>
      </c>
      <c r="X343" s="12"/>
      <c r="Y343" s="62"/>
      <c r="Z343" s="6" t="s">
        <v>28</v>
      </c>
      <c r="AA343" s="28">
        <v>3</v>
      </c>
      <c r="AB343" s="24"/>
      <c r="AC343" s="24"/>
      <c r="AF343" s="74" t="b">
        <f>IF(AND(R343=DATA!$D$40),DATA!$D$41,IF(AND(R343=DATA!$C$40),DATA!$C$41))</f>
        <v>0</v>
      </c>
      <c r="AG343" s="74" t="b">
        <f>IF(AND(S343=DATA!$D$40),DATA!$D$42,IF(AND(S343=DATA!$C$40),DATA!$C$42))</f>
        <v>0</v>
      </c>
      <c r="AH343" s="74" t="b">
        <f>IF(AND(T343=DATA!$D$40),DATA!$D$43,IF(AND(T343=DATA!$C$40),DATA!$C$43))</f>
        <v>0</v>
      </c>
      <c r="AI343" s="75" t="b">
        <f>IF(AND(U343=DATA!$D$40),DATA!$D$44,IF(AND(U343=DATA!$C$40),DATA!$C$44))</f>
        <v>0</v>
      </c>
      <c r="AJ343" s="76">
        <f ca="1">IF(AND(DATEDIF(V343,TODAY(),"D")&lt;365*3),DATA!$D$46,IF(AND(365*3&lt;=DATEDIF(V343,TODAY(),"D"), DATEDIF(V343,TODAY(),"D")&lt;365*5),DATA!$D$47,IF(AND(365*5&lt;=DATEDIF(V343,TODAY(),"D"), DATEDIF(V343,TODAY(),"D")&lt;365*10),DATA!$D$48,IF(AND(365*10&lt;DATEDIF(V343,TODAY(),"D")),DATA!$D$49))))</f>
        <v>0</v>
      </c>
      <c r="AK343" s="76">
        <f>_xlfn.IFNA(VLOOKUP(X343,DATA!$F$40:$G$85,2,0),10)</f>
        <v>10</v>
      </c>
      <c r="AL343" s="77">
        <f t="shared" ca="1" si="5"/>
        <v>10</v>
      </c>
      <c r="AM343" s="78" t="str">
        <f ca="1">IF(AND(AL343&gt;=DATA!$C$55),"A",IF(AND(DATA!$C$55&gt;AL343,AL343&gt;=DATA!$C$56),"B",IF(AND(DATA!$C$56&gt;AL343,AL343&gt;=DATA!$C$57),"C",IF(AND(AL343&lt;DATA!$C$57),"D"))))</f>
        <v>D</v>
      </c>
    </row>
    <row r="344" spans="1:39" x14ac:dyDescent="0.15">
      <c r="A344" s="20" t="s">
        <v>564</v>
      </c>
      <c r="B344" s="18" t="s">
        <v>367</v>
      </c>
      <c r="C344" s="18" t="s">
        <v>272</v>
      </c>
      <c r="D344" s="18" t="s">
        <v>320</v>
      </c>
      <c r="E344" s="18"/>
      <c r="F344" s="20" t="s">
        <v>293</v>
      </c>
      <c r="G344" s="20" t="s">
        <v>522</v>
      </c>
      <c r="H344" s="20" t="s">
        <v>303</v>
      </c>
      <c r="I344" s="18" t="str">
        <f>""</f>
        <v/>
      </c>
      <c r="J344" s="18" t="str">
        <f>""</f>
        <v/>
      </c>
      <c r="K344" s="20"/>
      <c r="L344" s="20"/>
      <c r="M344" s="20" t="s">
        <v>298</v>
      </c>
      <c r="N344" s="18" t="s">
        <v>314</v>
      </c>
      <c r="O344" s="18" t="s">
        <v>295</v>
      </c>
      <c r="P344" s="18"/>
      <c r="Q344" s="6" t="s">
        <v>19</v>
      </c>
      <c r="R344" s="6"/>
      <c r="S344" s="6"/>
      <c r="T344" s="6"/>
      <c r="U344" s="11"/>
      <c r="V344" s="82"/>
      <c r="W344" s="12" t="s">
        <v>772</v>
      </c>
      <c r="X344" s="12"/>
      <c r="Y344" s="62"/>
      <c r="Z344" s="6" t="s">
        <v>28</v>
      </c>
      <c r="AA344" s="28">
        <v>3</v>
      </c>
      <c r="AB344" s="24"/>
      <c r="AC344" s="24"/>
      <c r="AF344" s="74" t="b">
        <f>IF(AND(R344=DATA!$D$40),DATA!$D$41,IF(AND(R344=DATA!$C$40),DATA!$C$41))</f>
        <v>0</v>
      </c>
      <c r="AG344" s="74" t="b">
        <f>IF(AND(S344=DATA!$D$40),DATA!$D$42,IF(AND(S344=DATA!$C$40),DATA!$C$42))</f>
        <v>0</v>
      </c>
      <c r="AH344" s="74" t="b">
        <f>IF(AND(T344=DATA!$D$40),DATA!$D$43,IF(AND(T344=DATA!$C$40),DATA!$C$43))</f>
        <v>0</v>
      </c>
      <c r="AI344" s="75" t="b">
        <f>IF(AND(U344=DATA!$D$40),DATA!$D$44,IF(AND(U344=DATA!$C$40),DATA!$C$44))</f>
        <v>0</v>
      </c>
      <c r="AJ344" s="76">
        <f ca="1">IF(AND(DATEDIF(V344,TODAY(),"D")&lt;365*3),DATA!$D$46,IF(AND(365*3&lt;=DATEDIF(V344,TODAY(),"D"), DATEDIF(V344,TODAY(),"D")&lt;365*5),DATA!$D$47,IF(AND(365*5&lt;=DATEDIF(V344,TODAY(),"D"), DATEDIF(V344,TODAY(),"D")&lt;365*10),DATA!$D$48,IF(AND(365*10&lt;DATEDIF(V344,TODAY(),"D")),DATA!$D$49))))</f>
        <v>0</v>
      </c>
      <c r="AK344" s="76">
        <f>_xlfn.IFNA(VLOOKUP(X344,DATA!$F$40:$G$85,2,0),10)</f>
        <v>10</v>
      </c>
      <c r="AL344" s="77">
        <f t="shared" ca="1" si="5"/>
        <v>10</v>
      </c>
      <c r="AM344" s="78" t="str">
        <f ca="1">IF(AND(AL344&gt;=DATA!$C$55),"A",IF(AND(DATA!$C$55&gt;AL344,AL344&gt;=DATA!$C$56),"B",IF(AND(DATA!$C$56&gt;AL344,AL344&gt;=DATA!$C$57),"C",IF(AND(AL344&lt;DATA!$C$57),"D"))))</f>
        <v>D</v>
      </c>
    </row>
    <row r="345" spans="1:39" x14ac:dyDescent="0.15">
      <c r="A345" s="20" t="s">
        <v>564</v>
      </c>
      <c r="B345" s="18" t="s">
        <v>367</v>
      </c>
      <c r="C345" s="18" t="s">
        <v>272</v>
      </c>
      <c r="D345" s="18" t="s">
        <v>282</v>
      </c>
      <c r="E345" s="18"/>
      <c r="F345" s="20" t="s">
        <v>293</v>
      </c>
      <c r="G345" s="20" t="s">
        <v>522</v>
      </c>
      <c r="H345" s="20" t="s">
        <v>301</v>
      </c>
      <c r="I345" s="18" t="str">
        <f>""</f>
        <v/>
      </c>
      <c r="J345" s="18" t="str">
        <f>""</f>
        <v/>
      </c>
      <c r="K345" s="20"/>
      <c r="L345" s="20"/>
      <c r="M345" s="20" t="s">
        <v>298</v>
      </c>
      <c r="N345" s="18" t="s">
        <v>371</v>
      </c>
      <c r="O345" s="18" t="s">
        <v>295</v>
      </c>
      <c r="P345" s="18"/>
      <c r="Q345" s="6" t="s">
        <v>27</v>
      </c>
      <c r="R345" s="6"/>
      <c r="S345" s="6"/>
      <c r="T345" s="6"/>
      <c r="U345" s="11"/>
      <c r="V345" s="82"/>
      <c r="W345" s="12" t="s">
        <v>772</v>
      </c>
      <c r="X345" s="12"/>
      <c r="Y345" s="62"/>
      <c r="Z345" s="6" t="s">
        <v>20</v>
      </c>
      <c r="AA345" s="28">
        <v>6</v>
      </c>
      <c r="AB345" s="24"/>
      <c r="AC345" s="24"/>
      <c r="AF345" s="74" t="b">
        <f>IF(AND(R345=DATA!$D$40),DATA!$D$41,IF(AND(R345=DATA!$C$40),DATA!$C$41))</f>
        <v>0</v>
      </c>
      <c r="AG345" s="74" t="b">
        <f>IF(AND(S345=DATA!$D$40),DATA!$D$42,IF(AND(S345=DATA!$C$40),DATA!$C$42))</f>
        <v>0</v>
      </c>
      <c r="AH345" s="74" t="b">
        <f>IF(AND(T345=DATA!$D$40),DATA!$D$43,IF(AND(T345=DATA!$C$40),DATA!$C$43))</f>
        <v>0</v>
      </c>
      <c r="AI345" s="75" t="b">
        <f>IF(AND(U345=DATA!$D$40),DATA!$D$44,IF(AND(U345=DATA!$C$40),DATA!$C$44))</f>
        <v>0</v>
      </c>
      <c r="AJ345" s="76">
        <f ca="1">IF(AND(DATEDIF(V345,TODAY(),"D")&lt;365*3),DATA!$D$46,IF(AND(365*3&lt;=DATEDIF(V345,TODAY(),"D"), DATEDIF(V345,TODAY(),"D")&lt;365*5),DATA!$D$47,IF(AND(365*5&lt;=DATEDIF(V345,TODAY(),"D"), DATEDIF(V345,TODAY(),"D")&lt;365*10),DATA!$D$48,IF(AND(365*10&lt;DATEDIF(V345,TODAY(),"D")),DATA!$D$49))))</f>
        <v>0</v>
      </c>
      <c r="AK345" s="76">
        <f>_xlfn.IFNA(VLOOKUP(X345,DATA!$F$40:$G$85,2,0),10)</f>
        <v>10</v>
      </c>
      <c r="AL345" s="77">
        <f t="shared" ca="1" si="5"/>
        <v>10</v>
      </c>
      <c r="AM345" s="78" t="str">
        <f ca="1">IF(AND(AL345&gt;=DATA!$C$55),"A",IF(AND(DATA!$C$55&gt;AL345,AL345&gt;=DATA!$C$56),"B",IF(AND(DATA!$C$56&gt;AL345,AL345&gt;=DATA!$C$57),"C",IF(AND(AL345&lt;DATA!$C$57),"D"))))</f>
        <v>D</v>
      </c>
    </row>
    <row r="346" spans="1:39" x14ac:dyDescent="0.15">
      <c r="A346" s="20" t="s">
        <v>564</v>
      </c>
      <c r="B346" s="18" t="s">
        <v>367</v>
      </c>
      <c r="C346" s="18" t="s">
        <v>272</v>
      </c>
      <c r="D346" s="18" t="s">
        <v>282</v>
      </c>
      <c r="E346" s="18"/>
      <c r="F346" s="20" t="s">
        <v>293</v>
      </c>
      <c r="G346" s="20" t="s">
        <v>522</v>
      </c>
      <c r="H346" s="20" t="s">
        <v>301</v>
      </c>
      <c r="I346" s="18" t="str">
        <f>""</f>
        <v/>
      </c>
      <c r="J346" s="18" t="str">
        <f>""</f>
        <v/>
      </c>
      <c r="K346" s="20"/>
      <c r="L346" s="20"/>
      <c r="M346" s="20" t="s">
        <v>298</v>
      </c>
      <c r="N346" s="18" t="s">
        <v>295</v>
      </c>
      <c r="O346" s="18" t="str">
        <f>""</f>
        <v/>
      </c>
      <c r="P346" s="18"/>
      <c r="Q346" s="6" t="s">
        <v>19</v>
      </c>
      <c r="R346" s="6"/>
      <c r="S346" s="6"/>
      <c r="T346" s="6"/>
      <c r="U346" s="11"/>
      <c r="V346" s="82"/>
      <c r="W346" s="12" t="s">
        <v>772</v>
      </c>
      <c r="X346" s="12"/>
      <c r="Y346" s="62"/>
      <c r="Z346" s="6" t="s">
        <v>263</v>
      </c>
      <c r="AA346" s="28">
        <v>111</v>
      </c>
      <c r="AB346" s="24"/>
      <c r="AC346" s="24"/>
      <c r="AF346" s="74" t="b">
        <f>IF(AND(R346=DATA!$D$40),DATA!$D$41,IF(AND(R346=DATA!$C$40),DATA!$C$41))</f>
        <v>0</v>
      </c>
      <c r="AG346" s="74" t="b">
        <f>IF(AND(S346=DATA!$D$40),DATA!$D$42,IF(AND(S346=DATA!$C$40),DATA!$C$42))</f>
        <v>0</v>
      </c>
      <c r="AH346" s="74" t="b">
        <f>IF(AND(T346=DATA!$D$40),DATA!$D$43,IF(AND(T346=DATA!$C$40),DATA!$C$43))</f>
        <v>0</v>
      </c>
      <c r="AI346" s="75" t="b">
        <f>IF(AND(U346=DATA!$D$40),DATA!$D$44,IF(AND(U346=DATA!$C$40),DATA!$C$44))</f>
        <v>0</v>
      </c>
      <c r="AJ346" s="76">
        <f ca="1">IF(AND(DATEDIF(V346,TODAY(),"D")&lt;365*3),DATA!$D$46,IF(AND(365*3&lt;=DATEDIF(V346,TODAY(),"D"), DATEDIF(V346,TODAY(),"D")&lt;365*5),DATA!$D$47,IF(AND(365*5&lt;=DATEDIF(V346,TODAY(),"D"), DATEDIF(V346,TODAY(),"D")&lt;365*10),DATA!$D$48,IF(AND(365*10&lt;DATEDIF(V346,TODAY(),"D")),DATA!$D$49))))</f>
        <v>0</v>
      </c>
      <c r="AK346" s="76">
        <f>_xlfn.IFNA(VLOOKUP(X346,DATA!$F$40:$G$85,2,0),10)</f>
        <v>10</v>
      </c>
      <c r="AL346" s="77">
        <f t="shared" ca="1" si="5"/>
        <v>10</v>
      </c>
      <c r="AM346" s="78" t="str">
        <f ca="1">IF(AND(AL346&gt;=DATA!$C$55),"A",IF(AND(DATA!$C$55&gt;AL346,AL346&gt;=DATA!$C$56),"B",IF(AND(DATA!$C$56&gt;AL346,AL346&gt;=DATA!$C$57),"C",IF(AND(AL346&lt;DATA!$C$57),"D"))))</f>
        <v>D</v>
      </c>
    </row>
    <row r="347" spans="1:39" x14ac:dyDescent="0.15">
      <c r="A347" s="20" t="s">
        <v>564</v>
      </c>
      <c r="B347" s="18" t="s">
        <v>367</v>
      </c>
      <c r="C347" s="18" t="s">
        <v>272</v>
      </c>
      <c r="D347" s="18" t="s">
        <v>320</v>
      </c>
      <c r="E347" s="18"/>
      <c r="F347" s="20" t="s">
        <v>293</v>
      </c>
      <c r="G347" s="20" t="s">
        <v>522</v>
      </c>
      <c r="H347" s="20" t="s">
        <v>297</v>
      </c>
      <c r="I347" s="18" t="str">
        <f>""</f>
        <v/>
      </c>
      <c r="J347" s="18" t="str">
        <f>""</f>
        <v/>
      </c>
      <c r="K347" s="20"/>
      <c r="L347" s="20"/>
      <c r="M347" s="20" t="s">
        <v>298</v>
      </c>
      <c r="N347" s="18" t="s">
        <v>299</v>
      </c>
      <c r="O347" s="18" t="str">
        <f>""</f>
        <v/>
      </c>
      <c r="P347" s="18"/>
      <c r="Q347" s="6" t="s">
        <v>19</v>
      </c>
      <c r="R347" s="6"/>
      <c r="S347" s="6"/>
      <c r="T347" s="6"/>
      <c r="U347" s="11"/>
      <c r="V347" s="82"/>
      <c r="W347" s="12" t="s">
        <v>772</v>
      </c>
      <c r="X347" s="12"/>
      <c r="Y347" s="62"/>
      <c r="Z347" s="6" t="s">
        <v>20</v>
      </c>
      <c r="AA347" s="28">
        <v>1</v>
      </c>
      <c r="AB347" s="24"/>
      <c r="AC347" s="24"/>
      <c r="AF347" s="74" t="b">
        <f>IF(AND(R347=DATA!$D$40),DATA!$D$41,IF(AND(R347=DATA!$C$40),DATA!$C$41))</f>
        <v>0</v>
      </c>
      <c r="AG347" s="74" t="b">
        <f>IF(AND(S347=DATA!$D$40),DATA!$D$42,IF(AND(S347=DATA!$C$40),DATA!$C$42))</f>
        <v>0</v>
      </c>
      <c r="AH347" s="74" t="b">
        <f>IF(AND(T347=DATA!$D$40),DATA!$D$43,IF(AND(T347=DATA!$C$40),DATA!$C$43))</f>
        <v>0</v>
      </c>
      <c r="AI347" s="75" t="b">
        <f>IF(AND(U347=DATA!$D$40),DATA!$D$44,IF(AND(U347=DATA!$C$40),DATA!$C$44))</f>
        <v>0</v>
      </c>
      <c r="AJ347" s="76">
        <f ca="1">IF(AND(DATEDIF(V347,TODAY(),"D")&lt;365*3),DATA!$D$46,IF(AND(365*3&lt;=DATEDIF(V347,TODAY(),"D"), DATEDIF(V347,TODAY(),"D")&lt;365*5),DATA!$D$47,IF(AND(365*5&lt;=DATEDIF(V347,TODAY(),"D"), DATEDIF(V347,TODAY(),"D")&lt;365*10),DATA!$D$48,IF(AND(365*10&lt;DATEDIF(V347,TODAY(),"D")),DATA!$D$49))))</f>
        <v>0</v>
      </c>
      <c r="AK347" s="76">
        <f>_xlfn.IFNA(VLOOKUP(X347,DATA!$F$40:$G$85,2,0),10)</f>
        <v>10</v>
      </c>
      <c r="AL347" s="77">
        <f t="shared" ca="1" si="5"/>
        <v>10</v>
      </c>
      <c r="AM347" s="78" t="str">
        <f ca="1">IF(AND(AL347&gt;=DATA!$C$55),"A",IF(AND(DATA!$C$55&gt;AL347,AL347&gt;=DATA!$C$56),"B",IF(AND(DATA!$C$56&gt;AL347,AL347&gt;=DATA!$C$57),"C",IF(AND(AL347&lt;DATA!$C$57),"D"))))</f>
        <v>D</v>
      </c>
    </row>
    <row r="348" spans="1:39" x14ac:dyDescent="0.15">
      <c r="A348" s="20" t="s">
        <v>564</v>
      </c>
      <c r="B348" s="18" t="s">
        <v>368</v>
      </c>
      <c r="C348" s="18" t="s">
        <v>272</v>
      </c>
      <c r="D348" s="18" t="s">
        <v>320</v>
      </c>
      <c r="E348" s="18"/>
      <c r="F348" s="20" t="s">
        <v>293</v>
      </c>
      <c r="G348" s="20" t="s">
        <v>522</v>
      </c>
      <c r="H348" s="20" t="s">
        <v>297</v>
      </c>
      <c r="I348" s="18" t="str">
        <f>""</f>
        <v/>
      </c>
      <c r="J348" s="18" t="str">
        <f>""</f>
        <v/>
      </c>
      <c r="K348" s="20"/>
      <c r="L348" s="20"/>
      <c r="M348" s="20" t="s">
        <v>298</v>
      </c>
      <c r="N348" s="18" t="s">
        <v>295</v>
      </c>
      <c r="O348" s="18" t="str">
        <f>""</f>
        <v/>
      </c>
      <c r="P348" s="18"/>
      <c r="Q348" s="6" t="s">
        <v>19</v>
      </c>
      <c r="R348" s="6"/>
      <c r="S348" s="6"/>
      <c r="T348" s="6"/>
      <c r="U348" s="11"/>
      <c r="V348" s="82"/>
      <c r="W348" s="12" t="s">
        <v>772</v>
      </c>
      <c r="X348" s="12"/>
      <c r="Y348" s="62"/>
      <c r="Z348" s="6" t="s">
        <v>20</v>
      </c>
      <c r="AA348" s="28">
        <v>350</v>
      </c>
      <c r="AB348" s="24"/>
      <c r="AC348" s="24"/>
      <c r="AF348" s="74" t="b">
        <f>IF(AND(R348=DATA!$D$40),DATA!$D$41,IF(AND(R348=DATA!$C$40),DATA!$C$41))</f>
        <v>0</v>
      </c>
      <c r="AG348" s="74" t="b">
        <f>IF(AND(S348=DATA!$D$40),DATA!$D$42,IF(AND(S348=DATA!$C$40),DATA!$C$42))</f>
        <v>0</v>
      </c>
      <c r="AH348" s="74" t="b">
        <f>IF(AND(T348=DATA!$D$40),DATA!$D$43,IF(AND(T348=DATA!$C$40),DATA!$C$43))</f>
        <v>0</v>
      </c>
      <c r="AI348" s="75" t="b">
        <f>IF(AND(U348=DATA!$D$40),DATA!$D$44,IF(AND(U348=DATA!$C$40),DATA!$C$44))</f>
        <v>0</v>
      </c>
      <c r="AJ348" s="76">
        <f ca="1">IF(AND(DATEDIF(V348,TODAY(),"D")&lt;365*3),DATA!$D$46,IF(AND(365*3&lt;=DATEDIF(V348,TODAY(),"D"), DATEDIF(V348,TODAY(),"D")&lt;365*5),DATA!$D$47,IF(AND(365*5&lt;=DATEDIF(V348,TODAY(),"D"), DATEDIF(V348,TODAY(),"D")&lt;365*10),DATA!$D$48,IF(AND(365*10&lt;DATEDIF(V348,TODAY(),"D")),DATA!$D$49))))</f>
        <v>0</v>
      </c>
      <c r="AK348" s="76">
        <f>_xlfn.IFNA(VLOOKUP(X348,DATA!$F$40:$G$85,2,0),10)</f>
        <v>10</v>
      </c>
      <c r="AL348" s="77">
        <f t="shared" ca="1" si="5"/>
        <v>10</v>
      </c>
      <c r="AM348" s="78" t="str">
        <f ca="1">IF(AND(AL348&gt;=DATA!$C$55),"A",IF(AND(DATA!$C$55&gt;AL348,AL348&gt;=DATA!$C$56),"B",IF(AND(DATA!$C$56&gt;AL348,AL348&gt;=DATA!$C$57),"C",IF(AND(AL348&lt;DATA!$C$57),"D"))))</f>
        <v>D</v>
      </c>
    </row>
    <row r="349" spans="1:39" x14ac:dyDescent="0.15">
      <c r="A349" s="20" t="s">
        <v>564</v>
      </c>
      <c r="B349" s="18" t="s">
        <v>367</v>
      </c>
      <c r="C349" s="18" t="s">
        <v>272</v>
      </c>
      <c r="D349" s="18" t="s">
        <v>320</v>
      </c>
      <c r="E349" s="18"/>
      <c r="F349" s="20" t="s">
        <v>293</v>
      </c>
      <c r="G349" s="20" t="s">
        <v>522</v>
      </c>
      <c r="H349" s="20" t="s">
        <v>297</v>
      </c>
      <c r="I349" s="18" t="str">
        <f>""</f>
        <v/>
      </c>
      <c r="J349" s="18" t="str">
        <f>""</f>
        <v/>
      </c>
      <c r="K349" s="20"/>
      <c r="L349" s="20"/>
      <c r="M349" s="20" t="s">
        <v>298</v>
      </c>
      <c r="N349" s="18" t="s">
        <v>370</v>
      </c>
      <c r="O349" s="18" t="s">
        <v>299</v>
      </c>
      <c r="P349" s="18"/>
      <c r="Q349" s="6" t="s">
        <v>19</v>
      </c>
      <c r="R349" s="6"/>
      <c r="S349" s="6"/>
      <c r="T349" s="6"/>
      <c r="U349" s="11"/>
      <c r="V349" s="82"/>
      <c r="W349" s="12" t="s">
        <v>772</v>
      </c>
      <c r="X349" s="12"/>
      <c r="Y349" s="62"/>
      <c r="Z349" s="6" t="s">
        <v>20</v>
      </c>
      <c r="AA349" s="28">
        <v>3</v>
      </c>
      <c r="AB349" s="24"/>
      <c r="AC349" s="24"/>
      <c r="AF349" s="74" t="b">
        <f>IF(AND(R349=DATA!$D$40),DATA!$D$41,IF(AND(R349=DATA!$C$40),DATA!$C$41))</f>
        <v>0</v>
      </c>
      <c r="AG349" s="74" t="b">
        <f>IF(AND(S349=DATA!$D$40),DATA!$D$42,IF(AND(S349=DATA!$C$40),DATA!$C$42))</f>
        <v>0</v>
      </c>
      <c r="AH349" s="74" t="b">
        <f>IF(AND(T349=DATA!$D$40),DATA!$D$43,IF(AND(T349=DATA!$C$40),DATA!$C$43))</f>
        <v>0</v>
      </c>
      <c r="AI349" s="75" t="b">
        <f>IF(AND(U349=DATA!$D$40),DATA!$D$44,IF(AND(U349=DATA!$C$40),DATA!$C$44))</f>
        <v>0</v>
      </c>
      <c r="AJ349" s="76">
        <f ca="1">IF(AND(DATEDIF(V349,TODAY(),"D")&lt;365*3),DATA!$D$46,IF(AND(365*3&lt;=DATEDIF(V349,TODAY(),"D"), DATEDIF(V349,TODAY(),"D")&lt;365*5),DATA!$D$47,IF(AND(365*5&lt;=DATEDIF(V349,TODAY(),"D"), DATEDIF(V349,TODAY(),"D")&lt;365*10),DATA!$D$48,IF(AND(365*10&lt;DATEDIF(V349,TODAY(),"D")),DATA!$D$49))))</f>
        <v>0</v>
      </c>
      <c r="AK349" s="76">
        <f>_xlfn.IFNA(VLOOKUP(X349,DATA!$F$40:$G$85,2,0),10)</f>
        <v>10</v>
      </c>
      <c r="AL349" s="77">
        <f t="shared" ca="1" si="5"/>
        <v>10</v>
      </c>
      <c r="AM349" s="78" t="str">
        <f ca="1">IF(AND(AL349&gt;=DATA!$C$55),"A",IF(AND(DATA!$C$55&gt;AL349,AL349&gt;=DATA!$C$56),"B",IF(AND(DATA!$C$56&gt;AL349,AL349&gt;=DATA!$C$57),"C",IF(AND(AL349&lt;DATA!$C$57),"D"))))</f>
        <v>D</v>
      </c>
    </row>
    <row r="350" spans="1:39" x14ac:dyDescent="0.15">
      <c r="A350" s="20" t="s">
        <v>564</v>
      </c>
      <c r="B350" s="18" t="s">
        <v>368</v>
      </c>
      <c r="C350" s="18" t="s">
        <v>272</v>
      </c>
      <c r="D350" s="18" t="s">
        <v>320</v>
      </c>
      <c r="E350" s="18"/>
      <c r="F350" s="20" t="s">
        <v>293</v>
      </c>
      <c r="G350" s="20" t="s">
        <v>522</v>
      </c>
      <c r="H350" s="20" t="s">
        <v>303</v>
      </c>
      <c r="I350" s="18" t="str">
        <f>""</f>
        <v/>
      </c>
      <c r="J350" s="18" t="str">
        <f>""</f>
        <v/>
      </c>
      <c r="K350" s="20"/>
      <c r="L350" s="20"/>
      <c r="M350" s="20" t="s">
        <v>315</v>
      </c>
      <c r="N350" s="18" t="s">
        <v>295</v>
      </c>
      <c r="O350" s="18" t="str">
        <f>""</f>
        <v/>
      </c>
      <c r="P350" s="18"/>
      <c r="Q350" s="6" t="s">
        <v>27</v>
      </c>
      <c r="R350" s="6"/>
      <c r="S350" s="6"/>
      <c r="T350" s="6"/>
      <c r="U350" s="11"/>
      <c r="V350" s="82"/>
      <c r="W350" s="12" t="s">
        <v>772</v>
      </c>
      <c r="X350" s="12"/>
      <c r="Y350" s="62"/>
      <c r="Z350" s="6" t="s">
        <v>20</v>
      </c>
      <c r="AA350" s="28">
        <v>6</v>
      </c>
      <c r="AB350" s="24"/>
      <c r="AC350" s="24"/>
      <c r="AF350" s="74" t="b">
        <f>IF(AND(R350=DATA!$D$40),DATA!$D$41,IF(AND(R350=DATA!$C$40),DATA!$C$41))</f>
        <v>0</v>
      </c>
      <c r="AG350" s="74" t="b">
        <f>IF(AND(S350=DATA!$D$40),DATA!$D$42,IF(AND(S350=DATA!$C$40),DATA!$C$42))</f>
        <v>0</v>
      </c>
      <c r="AH350" s="74" t="b">
        <f>IF(AND(T350=DATA!$D$40),DATA!$D$43,IF(AND(T350=DATA!$C$40),DATA!$C$43))</f>
        <v>0</v>
      </c>
      <c r="AI350" s="75" t="b">
        <f>IF(AND(U350=DATA!$D$40),DATA!$D$44,IF(AND(U350=DATA!$C$40),DATA!$C$44))</f>
        <v>0</v>
      </c>
      <c r="AJ350" s="76">
        <f ca="1">IF(AND(DATEDIF(V350,TODAY(),"D")&lt;365*3),DATA!$D$46,IF(AND(365*3&lt;=DATEDIF(V350,TODAY(),"D"), DATEDIF(V350,TODAY(),"D")&lt;365*5),DATA!$D$47,IF(AND(365*5&lt;=DATEDIF(V350,TODAY(),"D"), DATEDIF(V350,TODAY(),"D")&lt;365*10),DATA!$D$48,IF(AND(365*10&lt;DATEDIF(V350,TODAY(),"D")),DATA!$D$49))))</f>
        <v>0</v>
      </c>
      <c r="AK350" s="76">
        <f>_xlfn.IFNA(VLOOKUP(X350,DATA!$F$40:$G$85,2,0),10)</f>
        <v>10</v>
      </c>
      <c r="AL350" s="77">
        <f t="shared" ca="1" si="5"/>
        <v>10</v>
      </c>
      <c r="AM350" s="78" t="str">
        <f ca="1">IF(AND(AL350&gt;=DATA!$C$55),"A",IF(AND(DATA!$C$55&gt;AL350,AL350&gt;=DATA!$C$56),"B",IF(AND(DATA!$C$56&gt;AL350,AL350&gt;=DATA!$C$57),"C",IF(AND(AL350&lt;DATA!$C$57),"D"))))</f>
        <v>D</v>
      </c>
    </row>
    <row r="351" spans="1:39" x14ac:dyDescent="0.15">
      <c r="A351" s="20" t="s">
        <v>564</v>
      </c>
      <c r="B351" s="18" t="s">
        <v>367</v>
      </c>
      <c r="C351" s="18" t="s">
        <v>272</v>
      </c>
      <c r="D351" s="18" t="s">
        <v>282</v>
      </c>
      <c r="E351" s="18"/>
      <c r="F351" s="20" t="s">
        <v>293</v>
      </c>
      <c r="G351" s="20" t="s">
        <v>522</v>
      </c>
      <c r="H351" s="20" t="s">
        <v>297</v>
      </c>
      <c r="I351" s="18" t="str">
        <f>""</f>
        <v/>
      </c>
      <c r="J351" s="18" t="str">
        <f>""</f>
        <v/>
      </c>
      <c r="K351" s="20"/>
      <c r="L351" s="20"/>
      <c r="M351" s="20" t="s">
        <v>315</v>
      </c>
      <c r="N351" s="18" t="s">
        <v>295</v>
      </c>
      <c r="O351" s="18" t="str">
        <f>""</f>
        <v/>
      </c>
      <c r="P351" s="18"/>
      <c r="Q351" s="6" t="s">
        <v>19</v>
      </c>
      <c r="R351" s="6"/>
      <c r="S351" s="6"/>
      <c r="T351" s="6"/>
      <c r="U351" s="11"/>
      <c r="V351" s="82"/>
      <c r="W351" s="12" t="s">
        <v>772</v>
      </c>
      <c r="X351" s="12"/>
      <c r="Y351" s="62"/>
      <c r="Z351" s="6" t="s">
        <v>28</v>
      </c>
      <c r="AA351" s="28">
        <v>4</v>
      </c>
      <c r="AB351" s="24"/>
      <c r="AC351" s="24"/>
      <c r="AF351" s="74" t="b">
        <f>IF(AND(R351=DATA!$D$40),DATA!$D$41,IF(AND(R351=DATA!$C$40),DATA!$C$41))</f>
        <v>0</v>
      </c>
      <c r="AG351" s="74" t="b">
        <f>IF(AND(S351=DATA!$D$40),DATA!$D$42,IF(AND(S351=DATA!$C$40),DATA!$C$42))</f>
        <v>0</v>
      </c>
      <c r="AH351" s="74" t="b">
        <f>IF(AND(T351=DATA!$D$40),DATA!$D$43,IF(AND(T351=DATA!$C$40),DATA!$C$43))</f>
        <v>0</v>
      </c>
      <c r="AI351" s="75" t="b">
        <f>IF(AND(U351=DATA!$D$40),DATA!$D$44,IF(AND(U351=DATA!$C$40),DATA!$C$44))</f>
        <v>0</v>
      </c>
      <c r="AJ351" s="76">
        <f ca="1">IF(AND(DATEDIF(V351,TODAY(),"D")&lt;365*3),DATA!$D$46,IF(AND(365*3&lt;=DATEDIF(V351,TODAY(),"D"), DATEDIF(V351,TODAY(),"D")&lt;365*5),DATA!$D$47,IF(AND(365*5&lt;=DATEDIF(V351,TODAY(),"D"), DATEDIF(V351,TODAY(),"D")&lt;365*10),DATA!$D$48,IF(AND(365*10&lt;DATEDIF(V351,TODAY(),"D")),DATA!$D$49))))</f>
        <v>0</v>
      </c>
      <c r="AK351" s="76">
        <f>_xlfn.IFNA(VLOOKUP(X351,DATA!$F$40:$G$85,2,0),10)</f>
        <v>10</v>
      </c>
      <c r="AL351" s="77">
        <f t="shared" ca="1" si="5"/>
        <v>10</v>
      </c>
      <c r="AM351" s="78" t="str">
        <f ca="1">IF(AND(AL351&gt;=DATA!$C$55),"A",IF(AND(DATA!$C$55&gt;AL351,AL351&gt;=DATA!$C$56),"B",IF(AND(DATA!$C$56&gt;AL351,AL351&gt;=DATA!$C$57),"C",IF(AND(AL351&lt;DATA!$C$57),"D"))))</f>
        <v>D</v>
      </c>
    </row>
    <row r="352" spans="1:39" x14ac:dyDescent="0.15">
      <c r="A352" s="20" t="s">
        <v>565</v>
      </c>
      <c r="B352" s="18" t="s">
        <v>367</v>
      </c>
      <c r="C352" s="18" t="s">
        <v>272</v>
      </c>
      <c r="D352" s="18" t="s">
        <v>320</v>
      </c>
      <c r="E352" s="18"/>
      <c r="F352" s="20" t="s">
        <v>293</v>
      </c>
      <c r="G352" s="20" t="s">
        <v>522</v>
      </c>
      <c r="H352" s="20" t="s">
        <v>297</v>
      </c>
      <c r="I352" s="18" t="str">
        <f>""</f>
        <v/>
      </c>
      <c r="J352" s="18" t="str">
        <f>""</f>
        <v/>
      </c>
      <c r="K352" s="20"/>
      <c r="L352" s="20"/>
      <c r="M352" s="20" t="s">
        <v>315</v>
      </c>
      <c r="N352" s="18" t="s">
        <v>314</v>
      </c>
      <c r="O352" s="18" t="s">
        <v>295</v>
      </c>
      <c r="P352" s="18"/>
      <c r="Q352" s="6" t="s">
        <v>19</v>
      </c>
      <c r="R352" s="6"/>
      <c r="S352" s="6"/>
      <c r="T352" s="6"/>
      <c r="U352" s="11"/>
      <c r="V352" s="82"/>
      <c r="W352" s="12" t="s">
        <v>772</v>
      </c>
      <c r="X352" s="12"/>
      <c r="Y352" s="62"/>
      <c r="Z352" s="6" t="s">
        <v>20</v>
      </c>
      <c r="AA352" s="28">
        <v>1</v>
      </c>
      <c r="AB352" s="24"/>
      <c r="AC352" s="24"/>
      <c r="AF352" s="74" t="b">
        <f>IF(AND(R352=DATA!$D$40),DATA!$D$41,IF(AND(R352=DATA!$C$40),DATA!$C$41))</f>
        <v>0</v>
      </c>
      <c r="AG352" s="74" t="b">
        <f>IF(AND(S352=DATA!$D$40),DATA!$D$42,IF(AND(S352=DATA!$C$40),DATA!$C$42))</f>
        <v>0</v>
      </c>
      <c r="AH352" s="74" t="b">
        <f>IF(AND(T352=DATA!$D$40),DATA!$D$43,IF(AND(T352=DATA!$C$40),DATA!$C$43))</f>
        <v>0</v>
      </c>
      <c r="AI352" s="75" t="b">
        <f>IF(AND(U352=DATA!$D$40),DATA!$D$44,IF(AND(U352=DATA!$C$40),DATA!$C$44))</f>
        <v>0</v>
      </c>
      <c r="AJ352" s="76">
        <f ca="1">IF(AND(DATEDIF(V352,TODAY(),"D")&lt;365*3),DATA!$D$46,IF(AND(365*3&lt;=DATEDIF(V352,TODAY(),"D"), DATEDIF(V352,TODAY(),"D")&lt;365*5),DATA!$D$47,IF(AND(365*5&lt;=DATEDIF(V352,TODAY(),"D"), DATEDIF(V352,TODAY(),"D")&lt;365*10),DATA!$D$48,IF(AND(365*10&lt;DATEDIF(V352,TODAY(),"D")),DATA!$D$49))))</f>
        <v>0</v>
      </c>
      <c r="AK352" s="76">
        <f>_xlfn.IFNA(VLOOKUP(X352,DATA!$F$40:$G$85,2,0),10)</f>
        <v>10</v>
      </c>
      <c r="AL352" s="77">
        <f t="shared" ca="1" si="5"/>
        <v>10</v>
      </c>
      <c r="AM352" s="78" t="str">
        <f ca="1">IF(AND(AL352&gt;=DATA!$C$55),"A",IF(AND(DATA!$C$55&gt;AL352,AL352&gt;=DATA!$C$56),"B",IF(AND(DATA!$C$56&gt;AL352,AL352&gt;=DATA!$C$57),"C",IF(AND(AL352&lt;DATA!$C$57),"D"))))</f>
        <v>D</v>
      </c>
    </row>
    <row r="353" spans="1:39" x14ac:dyDescent="0.15">
      <c r="A353" s="20" t="s">
        <v>564</v>
      </c>
      <c r="B353" s="18" t="s">
        <v>368</v>
      </c>
      <c r="C353" s="18" t="s">
        <v>272</v>
      </c>
      <c r="D353" s="18" t="s">
        <v>258</v>
      </c>
      <c r="E353" s="5" t="s">
        <v>372</v>
      </c>
      <c r="F353" s="6" t="s">
        <v>373</v>
      </c>
      <c r="G353" s="20" t="s">
        <v>522</v>
      </c>
      <c r="H353" s="6" t="s">
        <v>290</v>
      </c>
      <c r="I353" s="5" t="str">
        <f>""</f>
        <v/>
      </c>
      <c r="J353" s="5" t="str">
        <f>""</f>
        <v/>
      </c>
      <c r="K353" s="6" t="s">
        <v>287</v>
      </c>
      <c r="L353" s="20"/>
      <c r="M353" s="20"/>
      <c r="N353" s="5" t="s">
        <v>288</v>
      </c>
      <c r="O353" s="5" t="str">
        <f>""</f>
        <v/>
      </c>
      <c r="P353" s="5"/>
      <c r="Q353" s="6" t="s">
        <v>27</v>
      </c>
      <c r="R353" s="6"/>
      <c r="S353" s="6"/>
      <c r="T353" s="6"/>
      <c r="U353" s="11"/>
      <c r="V353" s="82"/>
      <c r="W353" s="12" t="s">
        <v>772</v>
      </c>
      <c r="X353" s="12"/>
      <c r="Y353" s="62"/>
      <c r="Z353" s="6" t="s">
        <v>28</v>
      </c>
      <c r="AA353" s="16">
        <v>3</v>
      </c>
      <c r="AB353" s="24"/>
      <c r="AC353" s="24"/>
      <c r="AF353" s="74" t="b">
        <f>IF(AND(R353=DATA!$D$40),DATA!$D$41,IF(AND(R353=DATA!$C$40),DATA!$C$41))</f>
        <v>0</v>
      </c>
      <c r="AG353" s="74" t="b">
        <f>IF(AND(S353=DATA!$D$40),DATA!$D$42,IF(AND(S353=DATA!$C$40),DATA!$C$42))</f>
        <v>0</v>
      </c>
      <c r="AH353" s="74" t="b">
        <f>IF(AND(T353=DATA!$D$40),DATA!$D$43,IF(AND(T353=DATA!$C$40),DATA!$C$43))</f>
        <v>0</v>
      </c>
      <c r="AI353" s="75" t="b">
        <f>IF(AND(U353=DATA!$D$40),DATA!$D$44,IF(AND(U353=DATA!$C$40),DATA!$C$44))</f>
        <v>0</v>
      </c>
      <c r="AJ353" s="76">
        <f ca="1">IF(AND(DATEDIF(V353,TODAY(),"D")&lt;365*3),DATA!$D$46,IF(AND(365*3&lt;=DATEDIF(V353,TODAY(),"D"), DATEDIF(V353,TODAY(),"D")&lt;365*5),DATA!$D$47,IF(AND(365*5&lt;=DATEDIF(V353,TODAY(),"D"), DATEDIF(V353,TODAY(),"D")&lt;365*10),DATA!$D$48,IF(AND(365*10&lt;DATEDIF(V353,TODAY(),"D")),DATA!$D$49))))</f>
        <v>0</v>
      </c>
      <c r="AK353" s="76">
        <f>_xlfn.IFNA(VLOOKUP(X353,DATA!$F$40:$G$85,2,0),10)</f>
        <v>10</v>
      </c>
      <c r="AL353" s="77">
        <f t="shared" ca="1" si="5"/>
        <v>10</v>
      </c>
      <c r="AM353" s="78" t="str">
        <f ca="1">IF(AND(AL353&gt;=DATA!$C$55),"A",IF(AND(DATA!$C$55&gt;AL353,AL353&gt;=DATA!$C$56),"B",IF(AND(DATA!$C$56&gt;AL353,AL353&gt;=DATA!$C$57),"C",IF(AND(AL353&lt;DATA!$C$57),"D"))))</f>
        <v>D</v>
      </c>
    </row>
    <row r="354" spans="1:39" x14ac:dyDescent="0.15">
      <c r="A354" s="20" t="s">
        <v>564</v>
      </c>
      <c r="B354" s="18" t="s">
        <v>368</v>
      </c>
      <c r="C354" s="18" t="s">
        <v>272</v>
      </c>
      <c r="D354" s="18" t="s">
        <v>320</v>
      </c>
      <c r="E354" s="18"/>
      <c r="F354" s="20" t="s">
        <v>296</v>
      </c>
      <c r="G354" s="20" t="s">
        <v>522</v>
      </c>
      <c r="H354" s="20" t="s">
        <v>297</v>
      </c>
      <c r="I354" s="18" t="str">
        <f>""</f>
        <v/>
      </c>
      <c r="J354" s="18" t="str">
        <f>""</f>
        <v/>
      </c>
      <c r="K354" s="20"/>
      <c r="L354" s="20"/>
      <c r="M354" s="20" t="s">
        <v>298</v>
      </c>
      <c r="N354" s="18" t="s">
        <v>299</v>
      </c>
      <c r="O354" s="18" t="str">
        <f>""</f>
        <v/>
      </c>
      <c r="P354" s="18"/>
      <c r="Q354" s="6" t="s">
        <v>19</v>
      </c>
      <c r="R354" s="6"/>
      <c r="S354" s="6"/>
      <c r="T354" s="6"/>
      <c r="U354" s="11"/>
      <c r="V354" s="82"/>
      <c r="W354" s="12" t="s">
        <v>772</v>
      </c>
      <c r="X354" s="12"/>
      <c r="Y354" s="62"/>
      <c r="Z354" s="6" t="s">
        <v>28</v>
      </c>
      <c r="AA354" s="28">
        <v>3</v>
      </c>
      <c r="AB354" s="24"/>
      <c r="AC354" s="24"/>
      <c r="AF354" s="74" t="b">
        <f>IF(AND(R354=DATA!$D$40),DATA!$D$41,IF(AND(R354=DATA!$C$40),DATA!$C$41))</f>
        <v>0</v>
      </c>
      <c r="AG354" s="74" t="b">
        <f>IF(AND(S354=DATA!$D$40),DATA!$D$42,IF(AND(S354=DATA!$C$40),DATA!$C$42))</f>
        <v>0</v>
      </c>
      <c r="AH354" s="74" t="b">
        <f>IF(AND(T354=DATA!$D$40),DATA!$D$43,IF(AND(T354=DATA!$C$40),DATA!$C$43))</f>
        <v>0</v>
      </c>
      <c r="AI354" s="75" t="b">
        <f>IF(AND(U354=DATA!$D$40),DATA!$D$44,IF(AND(U354=DATA!$C$40),DATA!$C$44))</f>
        <v>0</v>
      </c>
      <c r="AJ354" s="76">
        <f ca="1">IF(AND(DATEDIF(V354,TODAY(),"D")&lt;365*3),DATA!$D$46,IF(AND(365*3&lt;=DATEDIF(V354,TODAY(),"D"), DATEDIF(V354,TODAY(),"D")&lt;365*5),DATA!$D$47,IF(AND(365*5&lt;=DATEDIF(V354,TODAY(),"D"), DATEDIF(V354,TODAY(),"D")&lt;365*10),DATA!$D$48,IF(AND(365*10&lt;DATEDIF(V354,TODAY(),"D")),DATA!$D$49))))</f>
        <v>0</v>
      </c>
      <c r="AK354" s="76">
        <f>_xlfn.IFNA(VLOOKUP(X354,DATA!$F$40:$G$85,2,0),10)</f>
        <v>10</v>
      </c>
      <c r="AL354" s="77">
        <f t="shared" ca="1" si="5"/>
        <v>10</v>
      </c>
      <c r="AM354" s="78" t="str">
        <f ca="1">IF(AND(AL354&gt;=DATA!$C$55),"A",IF(AND(DATA!$C$55&gt;AL354,AL354&gt;=DATA!$C$56),"B",IF(AND(DATA!$C$56&gt;AL354,AL354&gt;=DATA!$C$57),"C",IF(AND(AL354&lt;DATA!$C$57),"D"))))</f>
        <v>D</v>
      </c>
    </row>
    <row r="355" spans="1:39" x14ac:dyDescent="0.15">
      <c r="A355" s="20" t="s">
        <v>565</v>
      </c>
      <c r="B355" s="18" t="s">
        <v>367</v>
      </c>
      <c r="C355" s="18" t="s">
        <v>272</v>
      </c>
      <c r="D355" s="18" t="s">
        <v>320</v>
      </c>
      <c r="E355" s="18"/>
      <c r="F355" s="20" t="s">
        <v>300</v>
      </c>
      <c r="G355" s="20" t="s">
        <v>522</v>
      </c>
      <c r="H355" s="20" t="s">
        <v>294</v>
      </c>
      <c r="I355" s="18" t="str">
        <f>""</f>
        <v/>
      </c>
      <c r="J355" s="18" t="str">
        <f>""</f>
        <v/>
      </c>
      <c r="K355" s="20"/>
      <c r="L355" s="20"/>
      <c r="M355" s="20" t="s">
        <v>298</v>
      </c>
      <c r="N355" s="18" t="s">
        <v>295</v>
      </c>
      <c r="O355" s="18" t="str">
        <f>""</f>
        <v/>
      </c>
      <c r="P355" s="18"/>
      <c r="Q355" s="6" t="s">
        <v>19</v>
      </c>
      <c r="R355" s="6"/>
      <c r="S355" s="6"/>
      <c r="T355" s="6"/>
      <c r="U355" s="11"/>
      <c r="V355" s="82"/>
      <c r="W355" s="12" t="s">
        <v>772</v>
      </c>
      <c r="X355" s="12"/>
      <c r="Y355" s="62"/>
      <c r="Z355" s="6" t="s">
        <v>28</v>
      </c>
      <c r="AA355" s="28">
        <v>38</v>
      </c>
      <c r="AB355" s="24"/>
      <c r="AC355" s="24"/>
      <c r="AF355" s="74" t="b">
        <f>IF(AND(R355=DATA!$D$40),DATA!$D$41,IF(AND(R355=DATA!$C$40),DATA!$C$41))</f>
        <v>0</v>
      </c>
      <c r="AG355" s="74" t="b">
        <f>IF(AND(S355=DATA!$D$40),DATA!$D$42,IF(AND(S355=DATA!$C$40),DATA!$C$42))</f>
        <v>0</v>
      </c>
      <c r="AH355" s="74" t="b">
        <f>IF(AND(T355=DATA!$D$40),DATA!$D$43,IF(AND(T355=DATA!$C$40),DATA!$C$43))</f>
        <v>0</v>
      </c>
      <c r="AI355" s="75" t="b">
        <f>IF(AND(U355=DATA!$D$40),DATA!$D$44,IF(AND(U355=DATA!$C$40),DATA!$C$44))</f>
        <v>0</v>
      </c>
      <c r="AJ355" s="76">
        <f ca="1">IF(AND(DATEDIF(V355,TODAY(),"D")&lt;365*3),DATA!$D$46,IF(AND(365*3&lt;=DATEDIF(V355,TODAY(),"D"), DATEDIF(V355,TODAY(),"D")&lt;365*5),DATA!$D$47,IF(AND(365*5&lt;=DATEDIF(V355,TODAY(),"D"), DATEDIF(V355,TODAY(),"D")&lt;365*10),DATA!$D$48,IF(AND(365*10&lt;DATEDIF(V355,TODAY(),"D")),DATA!$D$49))))</f>
        <v>0</v>
      </c>
      <c r="AK355" s="76">
        <f>_xlfn.IFNA(VLOOKUP(X355,DATA!$F$40:$G$85,2,0),10)</f>
        <v>10</v>
      </c>
      <c r="AL355" s="77">
        <f t="shared" ca="1" si="5"/>
        <v>10</v>
      </c>
      <c r="AM355" s="78" t="str">
        <f ca="1">IF(AND(AL355&gt;=DATA!$C$55),"A",IF(AND(DATA!$C$55&gt;AL355,AL355&gt;=DATA!$C$56),"B",IF(AND(DATA!$C$56&gt;AL355,AL355&gt;=DATA!$C$57),"C",IF(AND(AL355&lt;DATA!$C$57),"D"))))</f>
        <v>D</v>
      </c>
    </row>
    <row r="356" spans="1:39" x14ac:dyDescent="0.15">
      <c r="A356" s="20" t="s">
        <v>564</v>
      </c>
      <c r="B356" s="18" t="s">
        <v>368</v>
      </c>
      <c r="C356" s="18" t="s">
        <v>272</v>
      </c>
      <c r="D356" s="18" t="s">
        <v>282</v>
      </c>
      <c r="E356" s="18"/>
      <c r="F356" s="20" t="s">
        <v>300</v>
      </c>
      <c r="G356" s="20" t="s">
        <v>522</v>
      </c>
      <c r="H356" s="20" t="s">
        <v>303</v>
      </c>
      <c r="I356" s="18" t="str">
        <f>""</f>
        <v/>
      </c>
      <c r="J356" s="18" t="str">
        <f>""</f>
        <v/>
      </c>
      <c r="K356" s="20"/>
      <c r="L356" s="20"/>
      <c r="M356" s="20" t="s">
        <v>298</v>
      </c>
      <c r="N356" s="18" t="s">
        <v>350</v>
      </c>
      <c r="O356" s="18" t="str">
        <f>""</f>
        <v/>
      </c>
      <c r="P356" s="18"/>
      <c r="Q356" s="6" t="s">
        <v>27</v>
      </c>
      <c r="R356" s="6"/>
      <c r="S356" s="6"/>
      <c r="T356" s="6"/>
      <c r="U356" s="11"/>
      <c r="V356" s="82"/>
      <c r="W356" s="12" t="s">
        <v>772</v>
      </c>
      <c r="X356" s="12"/>
      <c r="Y356" s="62"/>
      <c r="Z356" s="6" t="s">
        <v>28</v>
      </c>
      <c r="AA356" s="28">
        <v>3</v>
      </c>
      <c r="AB356" s="24"/>
      <c r="AC356" s="24"/>
      <c r="AF356" s="74" t="b">
        <f>IF(AND(R356=DATA!$D$40),DATA!$D$41,IF(AND(R356=DATA!$C$40),DATA!$C$41))</f>
        <v>0</v>
      </c>
      <c r="AG356" s="74" t="b">
        <f>IF(AND(S356=DATA!$D$40),DATA!$D$42,IF(AND(S356=DATA!$C$40),DATA!$C$42))</f>
        <v>0</v>
      </c>
      <c r="AH356" s="74" t="b">
        <f>IF(AND(T356=DATA!$D$40),DATA!$D$43,IF(AND(T356=DATA!$C$40),DATA!$C$43))</f>
        <v>0</v>
      </c>
      <c r="AI356" s="75" t="b">
        <f>IF(AND(U356=DATA!$D$40),DATA!$D$44,IF(AND(U356=DATA!$C$40),DATA!$C$44))</f>
        <v>0</v>
      </c>
      <c r="AJ356" s="76">
        <f ca="1">IF(AND(DATEDIF(V356,TODAY(),"D")&lt;365*3),DATA!$D$46,IF(AND(365*3&lt;=DATEDIF(V356,TODAY(),"D"), DATEDIF(V356,TODAY(),"D")&lt;365*5),DATA!$D$47,IF(AND(365*5&lt;=DATEDIF(V356,TODAY(),"D"), DATEDIF(V356,TODAY(),"D")&lt;365*10),DATA!$D$48,IF(AND(365*10&lt;DATEDIF(V356,TODAY(),"D")),DATA!$D$49))))</f>
        <v>0</v>
      </c>
      <c r="AK356" s="76">
        <f>_xlfn.IFNA(VLOOKUP(X356,DATA!$F$40:$G$85,2,0),10)</f>
        <v>10</v>
      </c>
      <c r="AL356" s="77">
        <f t="shared" ca="1" si="5"/>
        <v>10</v>
      </c>
      <c r="AM356" s="78" t="str">
        <f ca="1">IF(AND(AL356&gt;=DATA!$C$55),"A",IF(AND(DATA!$C$55&gt;AL356,AL356&gt;=DATA!$C$56),"B",IF(AND(DATA!$C$56&gt;AL356,AL356&gt;=DATA!$C$57),"C",IF(AND(AL356&lt;DATA!$C$57),"D"))))</f>
        <v>D</v>
      </c>
    </row>
    <row r="357" spans="1:39" x14ac:dyDescent="0.15">
      <c r="A357" s="20" t="s">
        <v>564</v>
      </c>
      <c r="B357" s="18" t="s">
        <v>367</v>
      </c>
      <c r="C357" s="18" t="s">
        <v>272</v>
      </c>
      <c r="D357" s="18" t="s">
        <v>282</v>
      </c>
      <c r="E357" s="18"/>
      <c r="F357" s="20" t="s">
        <v>300</v>
      </c>
      <c r="G357" s="20" t="s">
        <v>522</v>
      </c>
      <c r="H357" s="20" t="s">
        <v>303</v>
      </c>
      <c r="I357" s="18" t="str">
        <f>""</f>
        <v/>
      </c>
      <c r="J357" s="18" t="str">
        <f>""</f>
        <v/>
      </c>
      <c r="K357" s="20"/>
      <c r="L357" s="20"/>
      <c r="M357" s="20" t="s">
        <v>298</v>
      </c>
      <c r="N357" s="18" t="s">
        <v>371</v>
      </c>
      <c r="O357" s="18" t="s">
        <v>295</v>
      </c>
      <c r="P357" s="18"/>
      <c r="Q357" s="6" t="s">
        <v>19</v>
      </c>
      <c r="R357" s="6"/>
      <c r="S357" s="6"/>
      <c r="T357" s="6"/>
      <c r="U357" s="11"/>
      <c r="V357" s="82"/>
      <c r="W357" s="12" t="s">
        <v>772</v>
      </c>
      <c r="X357" s="12"/>
      <c r="Y357" s="62"/>
      <c r="Z357" s="6" t="s">
        <v>28</v>
      </c>
      <c r="AA357" s="28">
        <v>9</v>
      </c>
      <c r="AB357" s="24"/>
      <c r="AC357" s="24"/>
      <c r="AF357" s="74" t="b">
        <f>IF(AND(R357=DATA!$D$40),DATA!$D$41,IF(AND(R357=DATA!$C$40),DATA!$C$41))</f>
        <v>0</v>
      </c>
      <c r="AG357" s="74" t="b">
        <f>IF(AND(S357=DATA!$D$40),DATA!$D$42,IF(AND(S357=DATA!$C$40),DATA!$C$42))</f>
        <v>0</v>
      </c>
      <c r="AH357" s="74" t="b">
        <f>IF(AND(T357=DATA!$D$40),DATA!$D$43,IF(AND(T357=DATA!$C$40),DATA!$C$43))</f>
        <v>0</v>
      </c>
      <c r="AI357" s="75" t="b">
        <f>IF(AND(U357=DATA!$D$40),DATA!$D$44,IF(AND(U357=DATA!$C$40),DATA!$C$44))</f>
        <v>0</v>
      </c>
      <c r="AJ357" s="76">
        <f ca="1">IF(AND(DATEDIF(V357,TODAY(),"D")&lt;365*3),DATA!$D$46,IF(AND(365*3&lt;=DATEDIF(V357,TODAY(),"D"), DATEDIF(V357,TODAY(),"D")&lt;365*5),DATA!$D$47,IF(AND(365*5&lt;=DATEDIF(V357,TODAY(),"D"), DATEDIF(V357,TODAY(),"D")&lt;365*10),DATA!$D$48,IF(AND(365*10&lt;DATEDIF(V357,TODAY(),"D")),DATA!$D$49))))</f>
        <v>0</v>
      </c>
      <c r="AK357" s="76">
        <f>_xlfn.IFNA(VLOOKUP(X357,DATA!$F$40:$G$85,2,0),10)</f>
        <v>10</v>
      </c>
      <c r="AL357" s="77">
        <f t="shared" ca="1" si="5"/>
        <v>10</v>
      </c>
      <c r="AM357" s="78" t="str">
        <f ca="1">IF(AND(AL357&gt;=DATA!$C$55),"A",IF(AND(DATA!$C$55&gt;AL357,AL357&gt;=DATA!$C$56),"B",IF(AND(DATA!$C$56&gt;AL357,AL357&gt;=DATA!$C$57),"C",IF(AND(AL357&lt;DATA!$C$57),"D"))))</f>
        <v>D</v>
      </c>
    </row>
    <row r="358" spans="1:39" x14ac:dyDescent="0.15">
      <c r="A358" s="20" t="s">
        <v>564</v>
      </c>
      <c r="B358" s="18" t="s">
        <v>367</v>
      </c>
      <c r="C358" s="18" t="s">
        <v>272</v>
      </c>
      <c r="D358" s="18" t="s">
        <v>320</v>
      </c>
      <c r="E358" s="18"/>
      <c r="F358" s="20" t="s">
        <v>300</v>
      </c>
      <c r="G358" s="20" t="s">
        <v>522</v>
      </c>
      <c r="H358" s="20" t="s">
        <v>303</v>
      </c>
      <c r="I358" s="18" t="str">
        <f>""</f>
        <v/>
      </c>
      <c r="J358" s="18" t="str">
        <f>""</f>
        <v/>
      </c>
      <c r="K358" s="20"/>
      <c r="L358" s="20"/>
      <c r="M358" s="20" t="s">
        <v>298</v>
      </c>
      <c r="N358" s="18" t="s">
        <v>299</v>
      </c>
      <c r="O358" s="18" t="str">
        <f>""</f>
        <v/>
      </c>
      <c r="P358" s="18"/>
      <c r="Q358" s="6" t="s">
        <v>19</v>
      </c>
      <c r="R358" s="6"/>
      <c r="S358" s="6"/>
      <c r="T358" s="6"/>
      <c r="U358" s="11"/>
      <c r="V358" s="82"/>
      <c r="W358" s="12" t="s">
        <v>772</v>
      </c>
      <c r="X358" s="12"/>
      <c r="Y358" s="62"/>
      <c r="Z358" s="6" t="s">
        <v>263</v>
      </c>
      <c r="AA358" s="28">
        <v>131</v>
      </c>
      <c r="AB358" s="24"/>
      <c r="AC358" s="24"/>
      <c r="AF358" s="74" t="b">
        <f>IF(AND(R358=DATA!$D$40),DATA!$D$41,IF(AND(R358=DATA!$C$40),DATA!$C$41))</f>
        <v>0</v>
      </c>
      <c r="AG358" s="74" t="b">
        <f>IF(AND(S358=DATA!$D$40),DATA!$D$42,IF(AND(S358=DATA!$C$40),DATA!$C$42))</f>
        <v>0</v>
      </c>
      <c r="AH358" s="74" t="b">
        <f>IF(AND(T358=DATA!$D$40),DATA!$D$43,IF(AND(T358=DATA!$C$40),DATA!$C$43))</f>
        <v>0</v>
      </c>
      <c r="AI358" s="75" t="b">
        <f>IF(AND(U358=DATA!$D$40),DATA!$D$44,IF(AND(U358=DATA!$C$40),DATA!$C$44))</f>
        <v>0</v>
      </c>
      <c r="AJ358" s="76">
        <f ca="1">IF(AND(DATEDIF(V358,TODAY(),"D")&lt;365*3),DATA!$D$46,IF(AND(365*3&lt;=DATEDIF(V358,TODAY(),"D"), DATEDIF(V358,TODAY(),"D")&lt;365*5),DATA!$D$47,IF(AND(365*5&lt;=DATEDIF(V358,TODAY(),"D"), DATEDIF(V358,TODAY(),"D")&lt;365*10),DATA!$D$48,IF(AND(365*10&lt;DATEDIF(V358,TODAY(),"D")),DATA!$D$49))))</f>
        <v>0</v>
      </c>
      <c r="AK358" s="76">
        <f>_xlfn.IFNA(VLOOKUP(X358,DATA!$F$40:$G$85,2,0),10)</f>
        <v>10</v>
      </c>
      <c r="AL358" s="77">
        <f t="shared" ca="1" si="5"/>
        <v>10</v>
      </c>
      <c r="AM358" s="78" t="str">
        <f ca="1">IF(AND(AL358&gt;=DATA!$C$55),"A",IF(AND(DATA!$C$55&gt;AL358,AL358&gt;=DATA!$C$56),"B",IF(AND(DATA!$C$56&gt;AL358,AL358&gt;=DATA!$C$57),"C",IF(AND(AL358&lt;DATA!$C$57),"D"))))</f>
        <v>D</v>
      </c>
    </row>
    <row r="359" spans="1:39" x14ac:dyDescent="0.15">
      <c r="A359" s="20" t="s">
        <v>564</v>
      </c>
      <c r="B359" s="18" t="s">
        <v>368</v>
      </c>
      <c r="C359" s="18" t="s">
        <v>272</v>
      </c>
      <c r="D359" s="18" t="s">
        <v>320</v>
      </c>
      <c r="E359" s="18"/>
      <c r="F359" s="20" t="s">
        <v>300</v>
      </c>
      <c r="G359" s="20" t="s">
        <v>522</v>
      </c>
      <c r="H359" s="20" t="s">
        <v>303</v>
      </c>
      <c r="I359" s="18" t="str">
        <f>""</f>
        <v/>
      </c>
      <c r="J359" s="18" t="str">
        <f>""</f>
        <v/>
      </c>
      <c r="K359" s="20"/>
      <c r="L359" s="20"/>
      <c r="M359" s="20" t="s">
        <v>298</v>
      </c>
      <c r="N359" s="18" t="s">
        <v>374</v>
      </c>
      <c r="O359" s="18" t="s">
        <v>295</v>
      </c>
      <c r="P359" s="18"/>
      <c r="Q359" s="6" t="s">
        <v>19</v>
      </c>
      <c r="R359" s="6"/>
      <c r="S359" s="6"/>
      <c r="T359" s="6"/>
      <c r="U359" s="11"/>
      <c r="V359" s="82"/>
      <c r="W359" s="12" t="s">
        <v>772</v>
      </c>
      <c r="X359" s="12"/>
      <c r="Y359" s="62"/>
      <c r="Z359" s="6" t="s">
        <v>28</v>
      </c>
      <c r="AA359" s="28">
        <v>41</v>
      </c>
      <c r="AB359" s="24"/>
      <c r="AC359" s="24"/>
      <c r="AF359" s="74" t="b">
        <f>IF(AND(R359=DATA!$D$40),DATA!$D$41,IF(AND(R359=DATA!$C$40),DATA!$C$41))</f>
        <v>0</v>
      </c>
      <c r="AG359" s="74" t="b">
        <f>IF(AND(S359=DATA!$D$40),DATA!$D$42,IF(AND(S359=DATA!$C$40),DATA!$C$42))</f>
        <v>0</v>
      </c>
      <c r="AH359" s="74" t="b">
        <f>IF(AND(T359=DATA!$D$40),DATA!$D$43,IF(AND(T359=DATA!$C$40),DATA!$C$43))</f>
        <v>0</v>
      </c>
      <c r="AI359" s="75" t="b">
        <f>IF(AND(U359=DATA!$D$40),DATA!$D$44,IF(AND(U359=DATA!$C$40),DATA!$C$44))</f>
        <v>0</v>
      </c>
      <c r="AJ359" s="76">
        <f ca="1">IF(AND(DATEDIF(V359,TODAY(),"D")&lt;365*3),DATA!$D$46,IF(AND(365*3&lt;=DATEDIF(V359,TODAY(),"D"), DATEDIF(V359,TODAY(),"D")&lt;365*5),DATA!$D$47,IF(AND(365*5&lt;=DATEDIF(V359,TODAY(),"D"), DATEDIF(V359,TODAY(),"D")&lt;365*10),DATA!$D$48,IF(AND(365*10&lt;DATEDIF(V359,TODAY(),"D")),DATA!$D$49))))</f>
        <v>0</v>
      </c>
      <c r="AK359" s="76">
        <f>_xlfn.IFNA(VLOOKUP(X359,DATA!$F$40:$G$85,2,0),10)</f>
        <v>10</v>
      </c>
      <c r="AL359" s="77">
        <f t="shared" ca="1" si="5"/>
        <v>10</v>
      </c>
      <c r="AM359" s="78" t="str">
        <f ca="1">IF(AND(AL359&gt;=DATA!$C$55),"A",IF(AND(DATA!$C$55&gt;AL359,AL359&gt;=DATA!$C$56),"B",IF(AND(DATA!$C$56&gt;AL359,AL359&gt;=DATA!$C$57),"C",IF(AND(AL359&lt;DATA!$C$57),"D"))))</f>
        <v>D</v>
      </c>
    </row>
    <row r="360" spans="1:39" x14ac:dyDescent="0.15">
      <c r="A360" s="20" t="s">
        <v>564</v>
      </c>
      <c r="B360" s="18" t="s">
        <v>367</v>
      </c>
      <c r="C360" s="18" t="s">
        <v>272</v>
      </c>
      <c r="D360" s="18" t="s">
        <v>282</v>
      </c>
      <c r="E360" s="18"/>
      <c r="F360" s="20" t="s">
        <v>300</v>
      </c>
      <c r="G360" s="20" t="s">
        <v>522</v>
      </c>
      <c r="H360" s="20" t="s">
        <v>303</v>
      </c>
      <c r="I360" s="18" t="str">
        <f>""</f>
        <v/>
      </c>
      <c r="J360" s="18" t="str">
        <f>""</f>
        <v/>
      </c>
      <c r="K360" s="20"/>
      <c r="L360" s="20"/>
      <c r="M360" s="20" t="s">
        <v>298</v>
      </c>
      <c r="N360" s="18" t="s">
        <v>295</v>
      </c>
      <c r="O360" s="18" t="str">
        <f>""</f>
        <v/>
      </c>
      <c r="P360" s="18"/>
      <c r="Q360" s="6" t="s">
        <v>19</v>
      </c>
      <c r="R360" s="6"/>
      <c r="S360" s="6"/>
      <c r="T360" s="6"/>
      <c r="U360" s="11"/>
      <c r="V360" s="82"/>
      <c r="W360" s="12" t="s">
        <v>772</v>
      </c>
      <c r="X360" s="12"/>
      <c r="Y360" s="62"/>
      <c r="Z360" s="6" t="s">
        <v>28</v>
      </c>
      <c r="AA360" s="28">
        <v>15</v>
      </c>
      <c r="AB360" s="24"/>
      <c r="AC360" s="24"/>
      <c r="AF360" s="74" t="b">
        <f>IF(AND(R360=DATA!$D$40),DATA!$D$41,IF(AND(R360=DATA!$C$40),DATA!$C$41))</f>
        <v>0</v>
      </c>
      <c r="AG360" s="74" t="b">
        <f>IF(AND(S360=DATA!$D$40),DATA!$D$42,IF(AND(S360=DATA!$C$40),DATA!$C$42))</f>
        <v>0</v>
      </c>
      <c r="AH360" s="74" t="b">
        <f>IF(AND(T360=DATA!$D$40),DATA!$D$43,IF(AND(T360=DATA!$C$40),DATA!$C$43))</f>
        <v>0</v>
      </c>
      <c r="AI360" s="75" t="b">
        <f>IF(AND(U360=DATA!$D$40),DATA!$D$44,IF(AND(U360=DATA!$C$40),DATA!$C$44))</f>
        <v>0</v>
      </c>
      <c r="AJ360" s="76">
        <f ca="1">IF(AND(DATEDIF(V360,TODAY(),"D")&lt;365*3),DATA!$D$46,IF(AND(365*3&lt;=DATEDIF(V360,TODAY(),"D"), DATEDIF(V360,TODAY(),"D")&lt;365*5),DATA!$D$47,IF(AND(365*5&lt;=DATEDIF(V360,TODAY(),"D"), DATEDIF(V360,TODAY(),"D")&lt;365*10),DATA!$D$48,IF(AND(365*10&lt;DATEDIF(V360,TODAY(),"D")),DATA!$D$49))))</f>
        <v>0</v>
      </c>
      <c r="AK360" s="76">
        <f>_xlfn.IFNA(VLOOKUP(X360,DATA!$F$40:$G$85,2,0),10)</f>
        <v>10</v>
      </c>
      <c r="AL360" s="77">
        <f t="shared" ca="1" si="5"/>
        <v>10</v>
      </c>
      <c r="AM360" s="78" t="str">
        <f ca="1">IF(AND(AL360&gt;=DATA!$C$55),"A",IF(AND(DATA!$C$55&gt;AL360,AL360&gt;=DATA!$C$56),"B",IF(AND(DATA!$C$56&gt;AL360,AL360&gt;=DATA!$C$57),"C",IF(AND(AL360&lt;DATA!$C$57),"D"))))</f>
        <v>D</v>
      </c>
    </row>
    <row r="361" spans="1:39" x14ac:dyDescent="0.15">
      <c r="A361" s="20" t="s">
        <v>565</v>
      </c>
      <c r="B361" s="18" t="s">
        <v>367</v>
      </c>
      <c r="C361" s="18" t="s">
        <v>272</v>
      </c>
      <c r="D361" s="18" t="s">
        <v>320</v>
      </c>
      <c r="E361" s="18"/>
      <c r="F361" s="20" t="s">
        <v>300</v>
      </c>
      <c r="G361" s="20" t="s">
        <v>522</v>
      </c>
      <c r="H361" s="20" t="s">
        <v>303</v>
      </c>
      <c r="I361" s="18" t="str">
        <f>""</f>
        <v/>
      </c>
      <c r="J361" s="18" t="str">
        <f>""</f>
        <v/>
      </c>
      <c r="K361" s="20"/>
      <c r="L361" s="20"/>
      <c r="M361" s="20" t="s">
        <v>298</v>
      </c>
      <c r="N361" s="18" t="s">
        <v>370</v>
      </c>
      <c r="O361" s="18" t="s">
        <v>299</v>
      </c>
      <c r="P361" s="18"/>
      <c r="Q361" s="6" t="s">
        <v>19</v>
      </c>
      <c r="R361" s="6"/>
      <c r="S361" s="6"/>
      <c r="T361" s="6"/>
      <c r="U361" s="11"/>
      <c r="V361" s="82"/>
      <c r="W361" s="12" t="s">
        <v>772</v>
      </c>
      <c r="X361" s="12"/>
      <c r="Y361" s="62"/>
      <c r="Z361" s="6" t="s">
        <v>28</v>
      </c>
      <c r="AA361" s="28">
        <v>36</v>
      </c>
      <c r="AB361" s="24"/>
      <c r="AC361" s="24"/>
      <c r="AF361" s="74" t="b">
        <f>IF(AND(R361=DATA!$D$40),DATA!$D$41,IF(AND(R361=DATA!$C$40),DATA!$C$41))</f>
        <v>0</v>
      </c>
      <c r="AG361" s="74" t="b">
        <f>IF(AND(S361=DATA!$D$40),DATA!$D$42,IF(AND(S361=DATA!$C$40),DATA!$C$42))</f>
        <v>0</v>
      </c>
      <c r="AH361" s="74" t="b">
        <f>IF(AND(T361=DATA!$D$40),DATA!$D$43,IF(AND(T361=DATA!$C$40),DATA!$C$43))</f>
        <v>0</v>
      </c>
      <c r="AI361" s="75" t="b">
        <f>IF(AND(U361=DATA!$D$40),DATA!$D$44,IF(AND(U361=DATA!$C$40),DATA!$C$44))</f>
        <v>0</v>
      </c>
      <c r="AJ361" s="76">
        <f ca="1">IF(AND(DATEDIF(V361,TODAY(),"D")&lt;365*3),DATA!$D$46,IF(AND(365*3&lt;=DATEDIF(V361,TODAY(),"D"), DATEDIF(V361,TODAY(),"D")&lt;365*5),DATA!$D$47,IF(AND(365*5&lt;=DATEDIF(V361,TODAY(),"D"), DATEDIF(V361,TODAY(),"D")&lt;365*10),DATA!$D$48,IF(AND(365*10&lt;DATEDIF(V361,TODAY(),"D")),DATA!$D$49))))</f>
        <v>0</v>
      </c>
      <c r="AK361" s="76">
        <f>_xlfn.IFNA(VLOOKUP(X361,DATA!$F$40:$G$85,2,0),10)</f>
        <v>10</v>
      </c>
      <c r="AL361" s="77">
        <f t="shared" ca="1" si="5"/>
        <v>10</v>
      </c>
      <c r="AM361" s="78" t="str">
        <f ca="1">IF(AND(AL361&gt;=DATA!$C$55),"A",IF(AND(DATA!$C$55&gt;AL361,AL361&gt;=DATA!$C$56),"B",IF(AND(DATA!$C$56&gt;AL361,AL361&gt;=DATA!$C$57),"C",IF(AND(AL361&lt;DATA!$C$57),"D"))))</f>
        <v>D</v>
      </c>
    </row>
    <row r="362" spans="1:39" x14ac:dyDescent="0.15">
      <c r="A362" s="20" t="s">
        <v>564</v>
      </c>
      <c r="B362" s="18" t="s">
        <v>368</v>
      </c>
      <c r="C362" s="18" t="s">
        <v>272</v>
      </c>
      <c r="D362" s="18" t="s">
        <v>320</v>
      </c>
      <c r="E362" s="18"/>
      <c r="F362" s="20" t="s">
        <v>300</v>
      </c>
      <c r="G362" s="20" t="s">
        <v>522</v>
      </c>
      <c r="H362" s="20" t="s">
        <v>290</v>
      </c>
      <c r="I362" s="18" t="str">
        <f>""</f>
        <v/>
      </c>
      <c r="J362" s="18" t="str">
        <f>""</f>
        <v/>
      </c>
      <c r="K362" s="20"/>
      <c r="L362" s="20"/>
      <c r="M362" s="20" t="s">
        <v>298</v>
      </c>
      <c r="N362" s="18" t="s">
        <v>295</v>
      </c>
      <c r="O362" s="18" t="str">
        <f>""</f>
        <v/>
      </c>
      <c r="P362" s="18"/>
      <c r="Q362" s="6" t="s">
        <v>19</v>
      </c>
      <c r="R362" s="6"/>
      <c r="S362" s="6"/>
      <c r="T362" s="6"/>
      <c r="U362" s="11"/>
      <c r="V362" s="82"/>
      <c r="W362" s="12" t="s">
        <v>772</v>
      </c>
      <c r="X362" s="12"/>
      <c r="Y362" s="62"/>
      <c r="Z362" s="6" t="s">
        <v>20</v>
      </c>
      <c r="AA362" s="28">
        <v>6</v>
      </c>
      <c r="AB362" s="24"/>
      <c r="AC362" s="24"/>
      <c r="AF362" s="74" t="b">
        <f>IF(AND(R362=DATA!$D$40),DATA!$D$41,IF(AND(R362=DATA!$C$40),DATA!$C$41))</f>
        <v>0</v>
      </c>
      <c r="AG362" s="74" t="b">
        <f>IF(AND(S362=DATA!$D$40),DATA!$D$42,IF(AND(S362=DATA!$C$40),DATA!$C$42))</f>
        <v>0</v>
      </c>
      <c r="AH362" s="74" t="b">
        <f>IF(AND(T362=DATA!$D$40),DATA!$D$43,IF(AND(T362=DATA!$C$40),DATA!$C$43))</f>
        <v>0</v>
      </c>
      <c r="AI362" s="75" t="b">
        <f>IF(AND(U362=DATA!$D$40),DATA!$D$44,IF(AND(U362=DATA!$C$40),DATA!$C$44))</f>
        <v>0</v>
      </c>
      <c r="AJ362" s="76">
        <f ca="1">IF(AND(DATEDIF(V362,TODAY(),"D")&lt;365*3),DATA!$D$46,IF(AND(365*3&lt;=DATEDIF(V362,TODAY(),"D"), DATEDIF(V362,TODAY(),"D")&lt;365*5),DATA!$D$47,IF(AND(365*5&lt;=DATEDIF(V362,TODAY(),"D"), DATEDIF(V362,TODAY(),"D")&lt;365*10),DATA!$D$48,IF(AND(365*10&lt;DATEDIF(V362,TODAY(),"D")),DATA!$D$49))))</f>
        <v>0</v>
      </c>
      <c r="AK362" s="76">
        <f>_xlfn.IFNA(VLOOKUP(X362,DATA!$F$40:$G$85,2,0),10)</f>
        <v>10</v>
      </c>
      <c r="AL362" s="77">
        <f t="shared" ca="1" si="5"/>
        <v>10</v>
      </c>
      <c r="AM362" s="78" t="str">
        <f ca="1">IF(AND(AL362&gt;=DATA!$C$55),"A",IF(AND(DATA!$C$55&gt;AL362,AL362&gt;=DATA!$C$56),"B",IF(AND(DATA!$C$56&gt;AL362,AL362&gt;=DATA!$C$57),"C",IF(AND(AL362&lt;DATA!$C$57),"D"))))</f>
        <v>D</v>
      </c>
    </row>
    <row r="363" spans="1:39" x14ac:dyDescent="0.15">
      <c r="A363" s="20" t="s">
        <v>564</v>
      </c>
      <c r="B363" s="18" t="s">
        <v>367</v>
      </c>
      <c r="C363" s="18" t="s">
        <v>272</v>
      </c>
      <c r="D363" s="18" t="s">
        <v>282</v>
      </c>
      <c r="E363" s="18"/>
      <c r="F363" s="20" t="s">
        <v>300</v>
      </c>
      <c r="G363" s="20" t="s">
        <v>522</v>
      </c>
      <c r="H363" s="20" t="s">
        <v>286</v>
      </c>
      <c r="I363" s="18" t="str">
        <f>""</f>
        <v/>
      </c>
      <c r="J363" s="18" t="str">
        <f>""</f>
        <v/>
      </c>
      <c r="K363" s="20"/>
      <c r="L363" s="20"/>
      <c r="M363" s="20" t="s">
        <v>298</v>
      </c>
      <c r="N363" s="18" t="s">
        <v>295</v>
      </c>
      <c r="O363" s="18" t="str">
        <f>""</f>
        <v/>
      </c>
      <c r="P363" s="18"/>
      <c r="Q363" s="6" t="s">
        <v>27</v>
      </c>
      <c r="R363" s="6"/>
      <c r="S363" s="6"/>
      <c r="T363" s="6"/>
      <c r="U363" s="11"/>
      <c r="V363" s="82"/>
      <c r="W363" s="12" t="s">
        <v>772</v>
      </c>
      <c r="X363" s="12"/>
      <c r="Y363" s="62"/>
      <c r="Z363" s="6" t="s">
        <v>28</v>
      </c>
      <c r="AA363" s="28">
        <v>4</v>
      </c>
      <c r="AB363" s="24"/>
      <c r="AC363" s="24"/>
      <c r="AF363" s="74" t="b">
        <f>IF(AND(R363=DATA!$D$40),DATA!$D$41,IF(AND(R363=DATA!$C$40),DATA!$C$41))</f>
        <v>0</v>
      </c>
      <c r="AG363" s="74" t="b">
        <f>IF(AND(S363=DATA!$D$40),DATA!$D$42,IF(AND(S363=DATA!$C$40),DATA!$C$42))</f>
        <v>0</v>
      </c>
      <c r="AH363" s="74" t="b">
        <f>IF(AND(T363=DATA!$D$40),DATA!$D$43,IF(AND(T363=DATA!$C$40),DATA!$C$43))</f>
        <v>0</v>
      </c>
      <c r="AI363" s="75" t="b">
        <f>IF(AND(U363=DATA!$D$40),DATA!$D$44,IF(AND(U363=DATA!$C$40),DATA!$C$44))</f>
        <v>0</v>
      </c>
      <c r="AJ363" s="76">
        <f ca="1">IF(AND(DATEDIF(V363,TODAY(),"D")&lt;365*3),DATA!$D$46,IF(AND(365*3&lt;=DATEDIF(V363,TODAY(),"D"), DATEDIF(V363,TODAY(),"D")&lt;365*5),DATA!$D$47,IF(AND(365*5&lt;=DATEDIF(V363,TODAY(),"D"), DATEDIF(V363,TODAY(),"D")&lt;365*10),DATA!$D$48,IF(AND(365*10&lt;DATEDIF(V363,TODAY(),"D")),DATA!$D$49))))</f>
        <v>0</v>
      </c>
      <c r="AK363" s="76">
        <f>_xlfn.IFNA(VLOOKUP(X363,DATA!$F$40:$G$85,2,0),10)</f>
        <v>10</v>
      </c>
      <c r="AL363" s="77">
        <f t="shared" ca="1" si="5"/>
        <v>10</v>
      </c>
      <c r="AM363" s="78" t="str">
        <f ca="1">IF(AND(AL363&gt;=DATA!$C$55),"A",IF(AND(DATA!$C$55&gt;AL363,AL363&gt;=DATA!$C$56),"B",IF(AND(DATA!$C$56&gt;AL363,AL363&gt;=DATA!$C$57),"C",IF(AND(AL363&lt;DATA!$C$57),"D"))))</f>
        <v>D</v>
      </c>
    </row>
    <row r="364" spans="1:39" x14ac:dyDescent="0.15">
      <c r="A364" s="20" t="s">
        <v>565</v>
      </c>
      <c r="B364" s="18" t="s">
        <v>367</v>
      </c>
      <c r="C364" s="18" t="s">
        <v>272</v>
      </c>
      <c r="D364" s="18" t="s">
        <v>320</v>
      </c>
      <c r="E364" s="18"/>
      <c r="F364" s="20" t="s">
        <v>300</v>
      </c>
      <c r="G364" s="20" t="s">
        <v>522</v>
      </c>
      <c r="H364" s="20" t="s">
        <v>301</v>
      </c>
      <c r="I364" s="18" t="str">
        <f>""</f>
        <v/>
      </c>
      <c r="J364" s="18" t="str">
        <f>""</f>
        <v/>
      </c>
      <c r="K364" s="20"/>
      <c r="L364" s="20"/>
      <c r="M364" s="20" t="s">
        <v>298</v>
      </c>
      <c r="N364" s="18" t="s">
        <v>350</v>
      </c>
      <c r="O364" s="18" t="str">
        <f>""</f>
        <v/>
      </c>
      <c r="P364" s="18"/>
      <c r="Q364" s="6" t="s">
        <v>27</v>
      </c>
      <c r="R364" s="6"/>
      <c r="S364" s="6"/>
      <c r="T364" s="6"/>
      <c r="U364" s="11"/>
      <c r="V364" s="82"/>
      <c r="W364" s="12" t="s">
        <v>772</v>
      </c>
      <c r="X364" s="12"/>
      <c r="Y364" s="62"/>
      <c r="Z364" s="6" t="s">
        <v>28</v>
      </c>
      <c r="AA364" s="28">
        <v>22</v>
      </c>
      <c r="AB364" s="24"/>
      <c r="AC364" s="24"/>
      <c r="AF364" s="74" t="b">
        <f>IF(AND(R364=DATA!$D$40),DATA!$D$41,IF(AND(R364=DATA!$C$40),DATA!$C$41))</f>
        <v>0</v>
      </c>
      <c r="AG364" s="74" t="b">
        <f>IF(AND(S364=DATA!$D$40),DATA!$D$42,IF(AND(S364=DATA!$C$40),DATA!$C$42))</f>
        <v>0</v>
      </c>
      <c r="AH364" s="74" t="b">
        <f>IF(AND(T364=DATA!$D$40),DATA!$D$43,IF(AND(T364=DATA!$C$40),DATA!$C$43))</f>
        <v>0</v>
      </c>
      <c r="AI364" s="75" t="b">
        <f>IF(AND(U364=DATA!$D$40),DATA!$D$44,IF(AND(U364=DATA!$C$40),DATA!$C$44))</f>
        <v>0</v>
      </c>
      <c r="AJ364" s="76">
        <f ca="1">IF(AND(DATEDIF(V364,TODAY(),"D")&lt;365*3),DATA!$D$46,IF(AND(365*3&lt;=DATEDIF(V364,TODAY(),"D"), DATEDIF(V364,TODAY(),"D")&lt;365*5),DATA!$D$47,IF(AND(365*5&lt;=DATEDIF(V364,TODAY(),"D"), DATEDIF(V364,TODAY(),"D")&lt;365*10),DATA!$D$48,IF(AND(365*10&lt;DATEDIF(V364,TODAY(),"D")),DATA!$D$49))))</f>
        <v>0</v>
      </c>
      <c r="AK364" s="76">
        <f>_xlfn.IFNA(VLOOKUP(X364,DATA!$F$40:$G$85,2,0),10)</f>
        <v>10</v>
      </c>
      <c r="AL364" s="77">
        <f t="shared" ca="1" si="5"/>
        <v>10</v>
      </c>
      <c r="AM364" s="78" t="str">
        <f ca="1">IF(AND(AL364&gt;=DATA!$C$55),"A",IF(AND(DATA!$C$55&gt;AL364,AL364&gt;=DATA!$C$56),"B",IF(AND(DATA!$C$56&gt;AL364,AL364&gt;=DATA!$C$57),"C",IF(AND(AL364&lt;DATA!$C$57),"D"))))</f>
        <v>D</v>
      </c>
    </row>
    <row r="365" spans="1:39" x14ac:dyDescent="0.15">
      <c r="A365" s="20" t="s">
        <v>565</v>
      </c>
      <c r="B365" s="18" t="s">
        <v>368</v>
      </c>
      <c r="C365" s="18" t="s">
        <v>272</v>
      </c>
      <c r="D365" s="18" t="s">
        <v>320</v>
      </c>
      <c r="E365" s="18"/>
      <c r="F365" s="20" t="s">
        <v>300</v>
      </c>
      <c r="G365" s="20" t="s">
        <v>522</v>
      </c>
      <c r="H365" s="20" t="s">
        <v>301</v>
      </c>
      <c r="I365" s="18" t="str">
        <f>""</f>
        <v/>
      </c>
      <c r="J365" s="18" t="str">
        <f>""</f>
        <v/>
      </c>
      <c r="K365" s="20"/>
      <c r="L365" s="20"/>
      <c r="M365" s="20" t="s">
        <v>298</v>
      </c>
      <c r="N365" s="18" t="s">
        <v>371</v>
      </c>
      <c r="O365" s="18" t="s">
        <v>295</v>
      </c>
      <c r="P365" s="18"/>
      <c r="Q365" s="6" t="s">
        <v>19</v>
      </c>
      <c r="R365" s="6"/>
      <c r="S365" s="6"/>
      <c r="T365" s="6"/>
      <c r="U365" s="11"/>
      <c r="V365" s="82"/>
      <c r="W365" s="12" t="s">
        <v>772</v>
      </c>
      <c r="X365" s="12"/>
      <c r="Y365" s="62"/>
      <c r="Z365" s="6" t="s">
        <v>20</v>
      </c>
      <c r="AA365" s="28">
        <v>14</v>
      </c>
      <c r="AB365" s="24"/>
      <c r="AC365" s="24"/>
      <c r="AF365" s="74" t="b">
        <f>IF(AND(R365=DATA!$D$40),DATA!$D$41,IF(AND(R365=DATA!$C$40),DATA!$C$41))</f>
        <v>0</v>
      </c>
      <c r="AG365" s="74" t="b">
        <f>IF(AND(S365=DATA!$D$40),DATA!$D$42,IF(AND(S365=DATA!$C$40),DATA!$C$42))</f>
        <v>0</v>
      </c>
      <c r="AH365" s="74" t="b">
        <f>IF(AND(T365=DATA!$D$40),DATA!$D$43,IF(AND(T365=DATA!$C$40),DATA!$C$43))</f>
        <v>0</v>
      </c>
      <c r="AI365" s="75" t="b">
        <f>IF(AND(U365=DATA!$D$40),DATA!$D$44,IF(AND(U365=DATA!$C$40),DATA!$C$44))</f>
        <v>0</v>
      </c>
      <c r="AJ365" s="76">
        <f ca="1">IF(AND(DATEDIF(V365,TODAY(),"D")&lt;365*3),DATA!$D$46,IF(AND(365*3&lt;=DATEDIF(V365,TODAY(),"D"), DATEDIF(V365,TODAY(),"D")&lt;365*5),DATA!$D$47,IF(AND(365*5&lt;=DATEDIF(V365,TODAY(),"D"), DATEDIF(V365,TODAY(),"D")&lt;365*10),DATA!$D$48,IF(AND(365*10&lt;DATEDIF(V365,TODAY(),"D")),DATA!$D$49))))</f>
        <v>0</v>
      </c>
      <c r="AK365" s="76">
        <f>_xlfn.IFNA(VLOOKUP(X365,DATA!$F$40:$G$85,2,0),10)</f>
        <v>10</v>
      </c>
      <c r="AL365" s="77">
        <f t="shared" ca="1" si="5"/>
        <v>10</v>
      </c>
      <c r="AM365" s="78" t="str">
        <f ca="1">IF(AND(AL365&gt;=DATA!$C$55),"A",IF(AND(DATA!$C$55&gt;AL365,AL365&gt;=DATA!$C$56),"B",IF(AND(DATA!$C$56&gt;AL365,AL365&gt;=DATA!$C$57),"C",IF(AND(AL365&lt;DATA!$C$57),"D"))))</f>
        <v>D</v>
      </c>
    </row>
    <row r="366" spans="1:39" x14ac:dyDescent="0.15">
      <c r="A366" s="20" t="s">
        <v>564</v>
      </c>
      <c r="B366" s="18" t="s">
        <v>368</v>
      </c>
      <c r="C366" s="18" t="s">
        <v>272</v>
      </c>
      <c r="D366" s="18" t="s">
        <v>320</v>
      </c>
      <c r="E366" s="18"/>
      <c r="F366" s="20" t="s">
        <v>300</v>
      </c>
      <c r="G366" s="20" t="s">
        <v>522</v>
      </c>
      <c r="H366" s="20" t="s">
        <v>301</v>
      </c>
      <c r="I366" s="18" t="str">
        <f>""</f>
        <v/>
      </c>
      <c r="J366" s="18" t="str">
        <f>""</f>
        <v/>
      </c>
      <c r="K366" s="20"/>
      <c r="L366" s="20"/>
      <c r="M366" s="20" t="s">
        <v>298</v>
      </c>
      <c r="N366" s="18" t="s">
        <v>295</v>
      </c>
      <c r="O366" s="18" t="str">
        <f>""</f>
        <v/>
      </c>
      <c r="P366" s="18"/>
      <c r="Q366" s="6" t="s">
        <v>19</v>
      </c>
      <c r="R366" s="6"/>
      <c r="S366" s="6"/>
      <c r="T366" s="6"/>
      <c r="U366" s="11"/>
      <c r="V366" s="82"/>
      <c r="W366" s="12" t="s">
        <v>772</v>
      </c>
      <c r="X366" s="12"/>
      <c r="Y366" s="62"/>
      <c r="Z366" s="6" t="s">
        <v>28</v>
      </c>
      <c r="AA366" s="28">
        <v>66</v>
      </c>
      <c r="AB366" s="24"/>
      <c r="AC366" s="24"/>
      <c r="AF366" s="74" t="b">
        <f>IF(AND(R366=DATA!$D$40),DATA!$D$41,IF(AND(R366=DATA!$C$40),DATA!$C$41))</f>
        <v>0</v>
      </c>
      <c r="AG366" s="74" t="b">
        <f>IF(AND(S366=DATA!$D$40),DATA!$D$42,IF(AND(S366=DATA!$C$40),DATA!$C$42))</f>
        <v>0</v>
      </c>
      <c r="AH366" s="74" t="b">
        <f>IF(AND(T366=DATA!$D$40),DATA!$D$43,IF(AND(T366=DATA!$C$40),DATA!$C$43))</f>
        <v>0</v>
      </c>
      <c r="AI366" s="75" t="b">
        <f>IF(AND(U366=DATA!$D$40),DATA!$D$44,IF(AND(U366=DATA!$C$40),DATA!$C$44))</f>
        <v>0</v>
      </c>
      <c r="AJ366" s="76">
        <f ca="1">IF(AND(DATEDIF(V366,TODAY(),"D")&lt;365*3),DATA!$D$46,IF(AND(365*3&lt;=DATEDIF(V366,TODAY(),"D"), DATEDIF(V366,TODAY(),"D")&lt;365*5),DATA!$D$47,IF(AND(365*5&lt;=DATEDIF(V366,TODAY(),"D"), DATEDIF(V366,TODAY(),"D")&lt;365*10),DATA!$D$48,IF(AND(365*10&lt;DATEDIF(V366,TODAY(),"D")),DATA!$D$49))))</f>
        <v>0</v>
      </c>
      <c r="AK366" s="76">
        <f>_xlfn.IFNA(VLOOKUP(X366,DATA!$F$40:$G$85,2,0),10)</f>
        <v>10</v>
      </c>
      <c r="AL366" s="77">
        <f t="shared" ca="1" si="5"/>
        <v>10</v>
      </c>
      <c r="AM366" s="78" t="str">
        <f ca="1">IF(AND(AL366&gt;=DATA!$C$55),"A",IF(AND(DATA!$C$55&gt;AL366,AL366&gt;=DATA!$C$56),"B",IF(AND(DATA!$C$56&gt;AL366,AL366&gt;=DATA!$C$57),"C",IF(AND(AL366&lt;DATA!$C$57),"D"))))</f>
        <v>D</v>
      </c>
    </row>
    <row r="367" spans="1:39" x14ac:dyDescent="0.15">
      <c r="A367" s="20" t="s">
        <v>564</v>
      </c>
      <c r="B367" s="18" t="s">
        <v>367</v>
      </c>
      <c r="C367" s="18" t="s">
        <v>272</v>
      </c>
      <c r="D367" s="18" t="s">
        <v>320</v>
      </c>
      <c r="E367" s="18"/>
      <c r="F367" s="20" t="s">
        <v>300</v>
      </c>
      <c r="G367" s="20" t="s">
        <v>522</v>
      </c>
      <c r="H367" s="20" t="s">
        <v>301</v>
      </c>
      <c r="I367" s="18" t="str">
        <f>""</f>
        <v/>
      </c>
      <c r="J367" s="18" t="str">
        <f>""</f>
        <v/>
      </c>
      <c r="K367" s="20"/>
      <c r="L367" s="20"/>
      <c r="M367" s="20" t="s">
        <v>298</v>
      </c>
      <c r="N367" s="18" t="s">
        <v>314</v>
      </c>
      <c r="O367" s="18" t="s">
        <v>299</v>
      </c>
      <c r="P367" s="18"/>
      <c r="Q367" s="6" t="s">
        <v>19</v>
      </c>
      <c r="R367" s="6"/>
      <c r="S367" s="6"/>
      <c r="T367" s="6"/>
      <c r="U367" s="11"/>
      <c r="V367" s="82"/>
      <c r="W367" s="12" t="s">
        <v>772</v>
      </c>
      <c r="X367" s="12"/>
      <c r="Y367" s="62"/>
      <c r="Z367" s="6" t="s">
        <v>28</v>
      </c>
      <c r="AA367" s="28">
        <v>8</v>
      </c>
      <c r="AB367" s="24"/>
      <c r="AC367" s="24"/>
      <c r="AF367" s="74" t="b">
        <f>IF(AND(R367=DATA!$D$40),DATA!$D$41,IF(AND(R367=DATA!$C$40),DATA!$C$41))</f>
        <v>0</v>
      </c>
      <c r="AG367" s="74" t="b">
        <f>IF(AND(S367=DATA!$D$40),DATA!$D$42,IF(AND(S367=DATA!$C$40),DATA!$C$42))</f>
        <v>0</v>
      </c>
      <c r="AH367" s="74" t="b">
        <f>IF(AND(T367=DATA!$D$40),DATA!$D$43,IF(AND(T367=DATA!$C$40),DATA!$C$43))</f>
        <v>0</v>
      </c>
      <c r="AI367" s="75" t="b">
        <f>IF(AND(U367=DATA!$D$40),DATA!$D$44,IF(AND(U367=DATA!$C$40),DATA!$C$44))</f>
        <v>0</v>
      </c>
      <c r="AJ367" s="76">
        <f ca="1">IF(AND(DATEDIF(V367,TODAY(),"D")&lt;365*3),DATA!$D$46,IF(AND(365*3&lt;=DATEDIF(V367,TODAY(),"D"), DATEDIF(V367,TODAY(),"D")&lt;365*5),DATA!$D$47,IF(AND(365*5&lt;=DATEDIF(V367,TODAY(),"D"), DATEDIF(V367,TODAY(),"D")&lt;365*10),DATA!$D$48,IF(AND(365*10&lt;DATEDIF(V367,TODAY(),"D")),DATA!$D$49))))</f>
        <v>0</v>
      </c>
      <c r="AK367" s="76">
        <f>_xlfn.IFNA(VLOOKUP(X367,DATA!$F$40:$G$85,2,0),10)</f>
        <v>10</v>
      </c>
      <c r="AL367" s="77">
        <f t="shared" ca="1" si="5"/>
        <v>10</v>
      </c>
      <c r="AM367" s="78" t="str">
        <f ca="1">IF(AND(AL367&gt;=DATA!$C$55),"A",IF(AND(DATA!$C$55&gt;AL367,AL367&gt;=DATA!$C$56),"B",IF(AND(DATA!$C$56&gt;AL367,AL367&gt;=DATA!$C$57),"C",IF(AND(AL367&lt;DATA!$C$57),"D"))))</f>
        <v>D</v>
      </c>
    </row>
    <row r="368" spans="1:39" x14ac:dyDescent="0.15">
      <c r="A368" s="20" t="s">
        <v>564</v>
      </c>
      <c r="B368" s="18" t="s">
        <v>367</v>
      </c>
      <c r="C368" s="18" t="s">
        <v>272</v>
      </c>
      <c r="D368" s="18" t="s">
        <v>282</v>
      </c>
      <c r="E368" s="18"/>
      <c r="F368" s="20" t="s">
        <v>300</v>
      </c>
      <c r="G368" s="20" t="s">
        <v>522</v>
      </c>
      <c r="H368" s="20" t="s">
        <v>301</v>
      </c>
      <c r="I368" s="18" t="str">
        <f>""</f>
        <v/>
      </c>
      <c r="J368" s="18" t="str">
        <f>""</f>
        <v/>
      </c>
      <c r="K368" s="20"/>
      <c r="L368" s="20"/>
      <c r="M368" s="20" t="s">
        <v>298</v>
      </c>
      <c r="N368" s="18" t="s">
        <v>314</v>
      </c>
      <c r="O368" s="18" t="s">
        <v>295</v>
      </c>
      <c r="P368" s="18"/>
      <c r="Q368" s="6" t="s">
        <v>27</v>
      </c>
      <c r="R368" s="6"/>
      <c r="S368" s="6"/>
      <c r="T368" s="6"/>
      <c r="U368" s="11"/>
      <c r="V368" s="82"/>
      <c r="W368" s="12" t="s">
        <v>772</v>
      </c>
      <c r="X368" s="12"/>
      <c r="Y368" s="62"/>
      <c r="Z368" s="6" t="s">
        <v>28</v>
      </c>
      <c r="AA368" s="28">
        <v>124</v>
      </c>
      <c r="AB368" s="24"/>
      <c r="AC368" s="24"/>
      <c r="AF368" s="74" t="b">
        <f>IF(AND(R368=DATA!$D$40),DATA!$D$41,IF(AND(R368=DATA!$C$40),DATA!$C$41))</f>
        <v>0</v>
      </c>
      <c r="AG368" s="74" t="b">
        <f>IF(AND(S368=DATA!$D$40),DATA!$D$42,IF(AND(S368=DATA!$C$40),DATA!$C$42))</f>
        <v>0</v>
      </c>
      <c r="AH368" s="74" t="b">
        <f>IF(AND(T368=DATA!$D$40),DATA!$D$43,IF(AND(T368=DATA!$C$40),DATA!$C$43))</f>
        <v>0</v>
      </c>
      <c r="AI368" s="75" t="b">
        <f>IF(AND(U368=DATA!$D$40),DATA!$D$44,IF(AND(U368=DATA!$C$40),DATA!$C$44))</f>
        <v>0</v>
      </c>
      <c r="AJ368" s="76">
        <f ca="1">IF(AND(DATEDIF(V368,TODAY(),"D")&lt;365*3),DATA!$D$46,IF(AND(365*3&lt;=DATEDIF(V368,TODAY(),"D"), DATEDIF(V368,TODAY(),"D")&lt;365*5),DATA!$D$47,IF(AND(365*5&lt;=DATEDIF(V368,TODAY(),"D"), DATEDIF(V368,TODAY(),"D")&lt;365*10),DATA!$D$48,IF(AND(365*10&lt;DATEDIF(V368,TODAY(),"D")),DATA!$D$49))))</f>
        <v>0</v>
      </c>
      <c r="AK368" s="76">
        <f>_xlfn.IFNA(VLOOKUP(X368,DATA!$F$40:$G$85,2,0),10)</f>
        <v>10</v>
      </c>
      <c r="AL368" s="77">
        <f t="shared" ca="1" si="5"/>
        <v>10</v>
      </c>
      <c r="AM368" s="78" t="str">
        <f ca="1">IF(AND(AL368&gt;=DATA!$C$55),"A",IF(AND(DATA!$C$55&gt;AL368,AL368&gt;=DATA!$C$56),"B",IF(AND(DATA!$C$56&gt;AL368,AL368&gt;=DATA!$C$57),"C",IF(AND(AL368&lt;DATA!$C$57),"D"))))</f>
        <v>D</v>
      </c>
    </row>
    <row r="369" spans="1:39" x14ac:dyDescent="0.15">
      <c r="A369" s="20" t="s">
        <v>564</v>
      </c>
      <c r="B369" s="18" t="s">
        <v>367</v>
      </c>
      <c r="C369" s="18" t="s">
        <v>272</v>
      </c>
      <c r="D369" s="18" t="s">
        <v>282</v>
      </c>
      <c r="E369" s="18"/>
      <c r="F369" s="20" t="s">
        <v>300</v>
      </c>
      <c r="G369" s="20" t="s">
        <v>522</v>
      </c>
      <c r="H369" s="20" t="s">
        <v>301</v>
      </c>
      <c r="I369" s="18" t="str">
        <f>""</f>
        <v/>
      </c>
      <c r="J369" s="18" t="str">
        <f>""</f>
        <v/>
      </c>
      <c r="K369" s="20"/>
      <c r="L369" s="20"/>
      <c r="M369" s="20" t="s">
        <v>298</v>
      </c>
      <c r="N369" s="18" t="s">
        <v>370</v>
      </c>
      <c r="O369" s="18" t="s">
        <v>299</v>
      </c>
      <c r="P369" s="18"/>
      <c r="Q369" s="6" t="s">
        <v>19</v>
      </c>
      <c r="R369" s="6"/>
      <c r="S369" s="6"/>
      <c r="T369" s="6"/>
      <c r="U369" s="11"/>
      <c r="V369" s="82"/>
      <c r="W369" s="12" t="s">
        <v>772</v>
      </c>
      <c r="X369" s="12"/>
      <c r="Y369" s="62"/>
      <c r="Z369" s="6" t="s">
        <v>28</v>
      </c>
      <c r="AA369" s="28">
        <v>31</v>
      </c>
      <c r="AB369" s="24"/>
      <c r="AC369" s="24"/>
      <c r="AF369" s="74" t="b">
        <f>IF(AND(R369=DATA!$D$40),DATA!$D$41,IF(AND(R369=DATA!$C$40),DATA!$C$41))</f>
        <v>0</v>
      </c>
      <c r="AG369" s="74" t="b">
        <f>IF(AND(S369=DATA!$D$40),DATA!$D$42,IF(AND(S369=DATA!$C$40),DATA!$C$42))</f>
        <v>0</v>
      </c>
      <c r="AH369" s="74" t="b">
        <f>IF(AND(T369=DATA!$D$40),DATA!$D$43,IF(AND(T369=DATA!$C$40),DATA!$C$43))</f>
        <v>0</v>
      </c>
      <c r="AI369" s="75" t="b">
        <f>IF(AND(U369=DATA!$D$40),DATA!$D$44,IF(AND(U369=DATA!$C$40),DATA!$C$44))</f>
        <v>0</v>
      </c>
      <c r="AJ369" s="76">
        <f ca="1">IF(AND(DATEDIF(V369,TODAY(),"D")&lt;365*3),DATA!$D$46,IF(AND(365*3&lt;=DATEDIF(V369,TODAY(),"D"), DATEDIF(V369,TODAY(),"D")&lt;365*5),DATA!$D$47,IF(AND(365*5&lt;=DATEDIF(V369,TODAY(),"D"), DATEDIF(V369,TODAY(),"D")&lt;365*10),DATA!$D$48,IF(AND(365*10&lt;DATEDIF(V369,TODAY(),"D")),DATA!$D$49))))</f>
        <v>0</v>
      </c>
      <c r="AK369" s="76">
        <f>_xlfn.IFNA(VLOOKUP(X369,DATA!$F$40:$G$85,2,0),10)</f>
        <v>10</v>
      </c>
      <c r="AL369" s="77">
        <f t="shared" ca="1" si="5"/>
        <v>10</v>
      </c>
      <c r="AM369" s="78" t="str">
        <f ca="1">IF(AND(AL369&gt;=DATA!$C$55),"A",IF(AND(DATA!$C$55&gt;AL369,AL369&gt;=DATA!$C$56),"B",IF(AND(DATA!$C$56&gt;AL369,AL369&gt;=DATA!$C$57),"C",IF(AND(AL369&lt;DATA!$C$57),"D"))))</f>
        <v>D</v>
      </c>
    </row>
    <row r="370" spans="1:39" x14ac:dyDescent="0.15">
      <c r="A370" s="20" t="s">
        <v>564</v>
      </c>
      <c r="B370" s="18" t="s">
        <v>367</v>
      </c>
      <c r="C370" s="18" t="s">
        <v>272</v>
      </c>
      <c r="D370" s="18" t="s">
        <v>320</v>
      </c>
      <c r="E370" s="18"/>
      <c r="F370" s="20" t="s">
        <v>300</v>
      </c>
      <c r="G370" s="20" t="s">
        <v>522</v>
      </c>
      <c r="H370" s="20" t="s">
        <v>297</v>
      </c>
      <c r="I370" s="18" t="str">
        <f>""</f>
        <v/>
      </c>
      <c r="J370" s="18" t="str">
        <f>""</f>
        <v/>
      </c>
      <c r="K370" s="20"/>
      <c r="L370" s="20"/>
      <c r="M370" s="20" t="s">
        <v>298</v>
      </c>
      <c r="N370" s="18" t="s">
        <v>299</v>
      </c>
      <c r="O370" s="18" t="str">
        <f>""</f>
        <v/>
      </c>
      <c r="P370" s="18"/>
      <c r="Q370" s="6" t="s">
        <v>19</v>
      </c>
      <c r="R370" s="6"/>
      <c r="S370" s="6"/>
      <c r="T370" s="6"/>
      <c r="U370" s="11"/>
      <c r="V370" s="82"/>
      <c r="W370" s="12" t="s">
        <v>772</v>
      </c>
      <c r="X370" s="12"/>
      <c r="Y370" s="62"/>
      <c r="Z370" s="6" t="s">
        <v>263</v>
      </c>
      <c r="AA370" s="28">
        <v>1</v>
      </c>
      <c r="AB370" s="24"/>
      <c r="AC370" s="24"/>
      <c r="AF370" s="74" t="b">
        <f>IF(AND(R370=DATA!$D$40),DATA!$D$41,IF(AND(R370=DATA!$C$40),DATA!$C$41))</f>
        <v>0</v>
      </c>
      <c r="AG370" s="74" t="b">
        <f>IF(AND(S370=DATA!$D$40),DATA!$D$42,IF(AND(S370=DATA!$C$40),DATA!$C$42))</f>
        <v>0</v>
      </c>
      <c r="AH370" s="74" t="b">
        <f>IF(AND(T370=DATA!$D$40),DATA!$D$43,IF(AND(T370=DATA!$C$40),DATA!$C$43))</f>
        <v>0</v>
      </c>
      <c r="AI370" s="75" t="b">
        <f>IF(AND(U370=DATA!$D$40),DATA!$D$44,IF(AND(U370=DATA!$C$40),DATA!$C$44))</f>
        <v>0</v>
      </c>
      <c r="AJ370" s="76">
        <f ca="1">IF(AND(DATEDIF(V370,TODAY(),"D")&lt;365*3),DATA!$D$46,IF(AND(365*3&lt;=DATEDIF(V370,TODAY(),"D"), DATEDIF(V370,TODAY(),"D")&lt;365*5),DATA!$D$47,IF(AND(365*5&lt;=DATEDIF(V370,TODAY(),"D"), DATEDIF(V370,TODAY(),"D")&lt;365*10),DATA!$D$48,IF(AND(365*10&lt;DATEDIF(V370,TODAY(),"D")),DATA!$D$49))))</f>
        <v>0</v>
      </c>
      <c r="AK370" s="76">
        <f>_xlfn.IFNA(VLOOKUP(X370,DATA!$F$40:$G$85,2,0),10)</f>
        <v>10</v>
      </c>
      <c r="AL370" s="77">
        <f t="shared" ca="1" si="5"/>
        <v>10</v>
      </c>
      <c r="AM370" s="78" t="str">
        <f ca="1">IF(AND(AL370&gt;=DATA!$C$55),"A",IF(AND(DATA!$C$55&gt;AL370,AL370&gt;=DATA!$C$56),"B",IF(AND(DATA!$C$56&gt;AL370,AL370&gt;=DATA!$C$57),"C",IF(AND(AL370&lt;DATA!$C$57),"D"))))</f>
        <v>D</v>
      </c>
    </row>
    <row r="371" spans="1:39" x14ac:dyDescent="0.15">
      <c r="A371" s="20" t="s">
        <v>564</v>
      </c>
      <c r="B371" s="18" t="s">
        <v>368</v>
      </c>
      <c r="C371" s="18" t="s">
        <v>272</v>
      </c>
      <c r="D371" s="18" t="s">
        <v>320</v>
      </c>
      <c r="E371" s="18"/>
      <c r="F371" s="20" t="s">
        <v>300</v>
      </c>
      <c r="G371" s="20" t="s">
        <v>522</v>
      </c>
      <c r="H371" s="20" t="s">
        <v>297</v>
      </c>
      <c r="I371" s="18" t="str">
        <f>""</f>
        <v/>
      </c>
      <c r="J371" s="18" t="str">
        <f>""</f>
        <v/>
      </c>
      <c r="K371" s="20"/>
      <c r="L371" s="20"/>
      <c r="M371" s="20" t="s">
        <v>298</v>
      </c>
      <c r="N371" s="18" t="s">
        <v>295</v>
      </c>
      <c r="O371" s="18" t="str">
        <f>""</f>
        <v/>
      </c>
      <c r="P371" s="18"/>
      <c r="Q371" s="6" t="s">
        <v>27</v>
      </c>
      <c r="R371" s="6"/>
      <c r="S371" s="6"/>
      <c r="T371" s="6"/>
      <c r="U371" s="11"/>
      <c r="V371" s="82"/>
      <c r="W371" s="12" t="s">
        <v>772</v>
      </c>
      <c r="X371" s="12"/>
      <c r="Y371" s="62"/>
      <c r="Z371" s="6" t="s">
        <v>28</v>
      </c>
      <c r="AA371" s="28">
        <v>470</v>
      </c>
      <c r="AB371" s="24"/>
      <c r="AC371" s="24"/>
      <c r="AF371" s="74" t="b">
        <f>IF(AND(R371=DATA!$D$40),DATA!$D$41,IF(AND(R371=DATA!$C$40),DATA!$C$41))</f>
        <v>0</v>
      </c>
      <c r="AG371" s="74" t="b">
        <f>IF(AND(S371=DATA!$D$40),DATA!$D$42,IF(AND(S371=DATA!$C$40),DATA!$C$42))</f>
        <v>0</v>
      </c>
      <c r="AH371" s="74" t="b">
        <f>IF(AND(T371=DATA!$D$40),DATA!$D$43,IF(AND(T371=DATA!$C$40),DATA!$C$43))</f>
        <v>0</v>
      </c>
      <c r="AI371" s="75" t="b">
        <f>IF(AND(U371=DATA!$D$40),DATA!$D$44,IF(AND(U371=DATA!$C$40),DATA!$C$44))</f>
        <v>0</v>
      </c>
      <c r="AJ371" s="76">
        <f ca="1">IF(AND(DATEDIF(V371,TODAY(),"D")&lt;365*3),DATA!$D$46,IF(AND(365*3&lt;=DATEDIF(V371,TODAY(),"D"), DATEDIF(V371,TODAY(),"D")&lt;365*5),DATA!$D$47,IF(AND(365*5&lt;=DATEDIF(V371,TODAY(),"D"), DATEDIF(V371,TODAY(),"D")&lt;365*10),DATA!$D$48,IF(AND(365*10&lt;DATEDIF(V371,TODAY(),"D")),DATA!$D$49))))</f>
        <v>0</v>
      </c>
      <c r="AK371" s="76">
        <f>_xlfn.IFNA(VLOOKUP(X371,DATA!$F$40:$G$85,2,0),10)</f>
        <v>10</v>
      </c>
      <c r="AL371" s="77">
        <f t="shared" ca="1" si="5"/>
        <v>10</v>
      </c>
      <c r="AM371" s="78" t="str">
        <f ca="1">IF(AND(AL371&gt;=DATA!$C$55),"A",IF(AND(DATA!$C$55&gt;AL371,AL371&gt;=DATA!$C$56),"B",IF(AND(DATA!$C$56&gt;AL371,AL371&gt;=DATA!$C$57),"C",IF(AND(AL371&lt;DATA!$C$57),"D"))))</f>
        <v>D</v>
      </c>
    </row>
    <row r="372" spans="1:39" x14ac:dyDescent="0.15">
      <c r="A372" s="20" t="s">
        <v>564</v>
      </c>
      <c r="B372" s="18" t="s">
        <v>367</v>
      </c>
      <c r="C372" s="18" t="s">
        <v>272</v>
      </c>
      <c r="D372" s="18" t="s">
        <v>282</v>
      </c>
      <c r="E372" s="18"/>
      <c r="F372" s="20" t="s">
        <v>300</v>
      </c>
      <c r="G372" s="20" t="s">
        <v>522</v>
      </c>
      <c r="H372" s="20" t="s">
        <v>303</v>
      </c>
      <c r="I372" s="18" t="str">
        <f>""</f>
        <v/>
      </c>
      <c r="J372" s="18" t="str">
        <f>""</f>
        <v/>
      </c>
      <c r="K372" s="20"/>
      <c r="L372" s="20"/>
      <c r="M372" s="20" t="s">
        <v>315</v>
      </c>
      <c r="N372" s="18" t="s">
        <v>295</v>
      </c>
      <c r="O372" s="18" t="str">
        <f>""</f>
        <v/>
      </c>
      <c r="P372" s="18"/>
      <c r="Q372" s="6" t="s">
        <v>325</v>
      </c>
      <c r="R372" s="6"/>
      <c r="S372" s="6"/>
      <c r="T372" s="6"/>
      <c r="U372" s="11"/>
      <c r="V372" s="82"/>
      <c r="W372" s="12" t="s">
        <v>772</v>
      </c>
      <c r="X372" s="12"/>
      <c r="Y372" s="62"/>
      <c r="Z372" s="6" t="s">
        <v>28</v>
      </c>
      <c r="AA372" s="28">
        <v>8</v>
      </c>
      <c r="AB372" s="24"/>
      <c r="AC372" s="24"/>
      <c r="AF372" s="74" t="b">
        <f>IF(AND(R372=DATA!$D$40),DATA!$D$41,IF(AND(R372=DATA!$C$40),DATA!$C$41))</f>
        <v>0</v>
      </c>
      <c r="AG372" s="74" t="b">
        <f>IF(AND(S372=DATA!$D$40),DATA!$D$42,IF(AND(S372=DATA!$C$40),DATA!$C$42))</f>
        <v>0</v>
      </c>
      <c r="AH372" s="74" t="b">
        <f>IF(AND(T372=DATA!$D$40),DATA!$D$43,IF(AND(T372=DATA!$C$40),DATA!$C$43))</f>
        <v>0</v>
      </c>
      <c r="AI372" s="75" t="b">
        <f>IF(AND(U372=DATA!$D$40),DATA!$D$44,IF(AND(U372=DATA!$C$40),DATA!$C$44))</f>
        <v>0</v>
      </c>
      <c r="AJ372" s="76">
        <f ca="1">IF(AND(DATEDIF(V372,TODAY(),"D")&lt;365*3),DATA!$D$46,IF(AND(365*3&lt;=DATEDIF(V372,TODAY(),"D"), DATEDIF(V372,TODAY(),"D")&lt;365*5),DATA!$D$47,IF(AND(365*5&lt;=DATEDIF(V372,TODAY(),"D"), DATEDIF(V372,TODAY(),"D")&lt;365*10),DATA!$D$48,IF(AND(365*10&lt;DATEDIF(V372,TODAY(),"D")),DATA!$D$49))))</f>
        <v>0</v>
      </c>
      <c r="AK372" s="76">
        <f>_xlfn.IFNA(VLOOKUP(X372,DATA!$F$40:$G$85,2,0),10)</f>
        <v>10</v>
      </c>
      <c r="AL372" s="77">
        <f t="shared" ca="1" si="5"/>
        <v>10</v>
      </c>
      <c r="AM372" s="78" t="str">
        <f ca="1">IF(AND(AL372&gt;=DATA!$C$55),"A",IF(AND(DATA!$C$55&gt;AL372,AL372&gt;=DATA!$C$56),"B",IF(AND(DATA!$C$56&gt;AL372,AL372&gt;=DATA!$C$57),"C",IF(AND(AL372&lt;DATA!$C$57),"D"))))</f>
        <v>D</v>
      </c>
    </row>
    <row r="373" spans="1:39" x14ac:dyDescent="0.15">
      <c r="A373" s="20" t="s">
        <v>564</v>
      </c>
      <c r="B373" s="18" t="s">
        <v>368</v>
      </c>
      <c r="C373" s="18" t="s">
        <v>272</v>
      </c>
      <c r="D373" s="18" t="s">
        <v>320</v>
      </c>
      <c r="E373" s="18"/>
      <c r="F373" s="20" t="s">
        <v>300</v>
      </c>
      <c r="G373" s="20" t="s">
        <v>522</v>
      </c>
      <c r="H373" s="20" t="s">
        <v>301</v>
      </c>
      <c r="I373" s="18" t="str">
        <f>""</f>
        <v/>
      </c>
      <c r="J373" s="18" t="str">
        <f>""</f>
        <v/>
      </c>
      <c r="K373" s="20"/>
      <c r="L373" s="20"/>
      <c r="M373" s="20" t="s">
        <v>315</v>
      </c>
      <c r="N373" s="18" t="s">
        <v>295</v>
      </c>
      <c r="O373" s="18" t="str">
        <f>""</f>
        <v/>
      </c>
      <c r="P373" s="18"/>
      <c r="Q373" s="6" t="s">
        <v>27</v>
      </c>
      <c r="R373" s="6"/>
      <c r="S373" s="6"/>
      <c r="T373" s="6"/>
      <c r="U373" s="11"/>
      <c r="V373" s="82"/>
      <c r="W373" s="12" t="s">
        <v>772</v>
      </c>
      <c r="X373" s="12"/>
      <c r="Y373" s="62"/>
      <c r="Z373" s="6" t="s">
        <v>20</v>
      </c>
      <c r="AA373" s="28">
        <v>23</v>
      </c>
      <c r="AB373" s="24"/>
      <c r="AC373" s="24"/>
      <c r="AF373" s="74" t="b">
        <f>IF(AND(R373=DATA!$D$40),DATA!$D$41,IF(AND(R373=DATA!$C$40),DATA!$C$41))</f>
        <v>0</v>
      </c>
      <c r="AG373" s="74" t="b">
        <f>IF(AND(S373=DATA!$D$40),DATA!$D$42,IF(AND(S373=DATA!$C$40),DATA!$C$42))</f>
        <v>0</v>
      </c>
      <c r="AH373" s="74" t="b">
        <f>IF(AND(T373=DATA!$D$40),DATA!$D$43,IF(AND(T373=DATA!$C$40),DATA!$C$43))</f>
        <v>0</v>
      </c>
      <c r="AI373" s="75" t="b">
        <f>IF(AND(U373=DATA!$D$40),DATA!$D$44,IF(AND(U373=DATA!$C$40),DATA!$C$44))</f>
        <v>0</v>
      </c>
      <c r="AJ373" s="76">
        <f ca="1">IF(AND(DATEDIF(V373,TODAY(),"D")&lt;365*3),DATA!$D$46,IF(AND(365*3&lt;=DATEDIF(V373,TODAY(),"D"), DATEDIF(V373,TODAY(),"D")&lt;365*5),DATA!$D$47,IF(AND(365*5&lt;=DATEDIF(V373,TODAY(),"D"), DATEDIF(V373,TODAY(),"D")&lt;365*10),DATA!$D$48,IF(AND(365*10&lt;DATEDIF(V373,TODAY(),"D")),DATA!$D$49))))</f>
        <v>0</v>
      </c>
      <c r="AK373" s="76">
        <f>_xlfn.IFNA(VLOOKUP(X373,DATA!$F$40:$G$85,2,0),10)</f>
        <v>10</v>
      </c>
      <c r="AL373" s="77">
        <f t="shared" ca="1" si="5"/>
        <v>10</v>
      </c>
      <c r="AM373" s="78" t="str">
        <f ca="1">IF(AND(AL373&gt;=DATA!$C$55),"A",IF(AND(DATA!$C$55&gt;AL373,AL373&gt;=DATA!$C$56),"B",IF(AND(DATA!$C$56&gt;AL373,AL373&gt;=DATA!$C$57),"C",IF(AND(AL373&lt;DATA!$C$57),"D"))))</f>
        <v>D</v>
      </c>
    </row>
    <row r="374" spans="1:39" x14ac:dyDescent="0.15">
      <c r="A374" s="20" t="s">
        <v>564</v>
      </c>
      <c r="B374" s="18" t="s">
        <v>367</v>
      </c>
      <c r="C374" s="18" t="s">
        <v>272</v>
      </c>
      <c r="D374" s="18" t="s">
        <v>282</v>
      </c>
      <c r="E374" s="18"/>
      <c r="F374" s="20" t="s">
        <v>302</v>
      </c>
      <c r="G374" s="20" t="s">
        <v>522</v>
      </c>
      <c r="H374" s="20" t="s">
        <v>294</v>
      </c>
      <c r="I374" s="18" t="str">
        <f>""</f>
        <v/>
      </c>
      <c r="J374" s="18" t="str">
        <f>""</f>
        <v/>
      </c>
      <c r="K374" s="20"/>
      <c r="L374" s="20"/>
      <c r="M374" s="20" t="s">
        <v>298</v>
      </c>
      <c r="N374" s="18" t="s">
        <v>295</v>
      </c>
      <c r="O374" s="18" t="str">
        <f>""</f>
        <v/>
      </c>
      <c r="P374" s="18"/>
      <c r="Q374" s="6" t="s">
        <v>19</v>
      </c>
      <c r="R374" s="6"/>
      <c r="S374" s="6"/>
      <c r="T374" s="6"/>
      <c r="U374" s="11"/>
      <c r="V374" s="82"/>
      <c r="W374" s="12" t="s">
        <v>772</v>
      </c>
      <c r="X374" s="12"/>
      <c r="Y374" s="62"/>
      <c r="Z374" s="6" t="s">
        <v>28</v>
      </c>
      <c r="AA374" s="28">
        <v>3</v>
      </c>
      <c r="AB374" s="24"/>
      <c r="AC374" s="24"/>
      <c r="AF374" s="74" t="b">
        <f>IF(AND(R374=DATA!$D$40),DATA!$D$41,IF(AND(R374=DATA!$C$40),DATA!$C$41))</f>
        <v>0</v>
      </c>
      <c r="AG374" s="74" t="b">
        <f>IF(AND(S374=DATA!$D$40),DATA!$D$42,IF(AND(S374=DATA!$C$40),DATA!$C$42))</f>
        <v>0</v>
      </c>
      <c r="AH374" s="74" t="b">
        <f>IF(AND(T374=DATA!$D$40),DATA!$D$43,IF(AND(T374=DATA!$C$40),DATA!$C$43))</f>
        <v>0</v>
      </c>
      <c r="AI374" s="75" t="b">
        <f>IF(AND(U374=DATA!$D$40),DATA!$D$44,IF(AND(U374=DATA!$C$40),DATA!$C$44))</f>
        <v>0</v>
      </c>
      <c r="AJ374" s="76">
        <f ca="1">IF(AND(DATEDIF(V374,TODAY(),"D")&lt;365*3),DATA!$D$46,IF(AND(365*3&lt;=DATEDIF(V374,TODAY(),"D"), DATEDIF(V374,TODAY(),"D")&lt;365*5),DATA!$D$47,IF(AND(365*5&lt;=DATEDIF(V374,TODAY(),"D"), DATEDIF(V374,TODAY(),"D")&lt;365*10),DATA!$D$48,IF(AND(365*10&lt;DATEDIF(V374,TODAY(),"D")),DATA!$D$49))))</f>
        <v>0</v>
      </c>
      <c r="AK374" s="76">
        <f>_xlfn.IFNA(VLOOKUP(X374,DATA!$F$40:$G$85,2,0),10)</f>
        <v>10</v>
      </c>
      <c r="AL374" s="77">
        <f t="shared" ca="1" si="5"/>
        <v>10</v>
      </c>
      <c r="AM374" s="78" t="str">
        <f ca="1">IF(AND(AL374&gt;=DATA!$C$55),"A",IF(AND(DATA!$C$55&gt;AL374,AL374&gt;=DATA!$C$56),"B",IF(AND(DATA!$C$56&gt;AL374,AL374&gt;=DATA!$C$57),"C",IF(AND(AL374&lt;DATA!$C$57),"D"))))</f>
        <v>D</v>
      </c>
    </row>
    <row r="375" spans="1:39" x14ac:dyDescent="0.15">
      <c r="A375" s="20" t="s">
        <v>565</v>
      </c>
      <c r="B375" s="18" t="s">
        <v>367</v>
      </c>
      <c r="C375" s="18" t="s">
        <v>272</v>
      </c>
      <c r="D375" s="18" t="s">
        <v>320</v>
      </c>
      <c r="E375" s="18"/>
      <c r="F375" s="20" t="s">
        <v>302</v>
      </c>
      <c r="G375" s="20" t="s">
        <v>522</v>
      </c>
      <c r="H375" s="20" t="s">
        <v>301</v>
      </c>
      <c r="I375" s="18" t="str">
        <f>""</f>
        <v/>
      </c>
      <c r="J375" s="18" t="str">
        <f>""</f>
        <v/>
      </c>
      <c r="K375" s="20"/>
      <c r="L375" s="20"/>
      <c r="M375" s="20" t="s">
        <v>298</v>
      </c>
      <c r="N375" s="18" t="s">
        <v>295</v>
      </c>
      <c r="O375" s="18" t="str">
        <f>""</f>
        <v/>
      </c>
      <c r="P375" s="18"/>
      <c r="Q375" s="6" t="s">
        <v>27</v>
      </c>
      <c r="R375" s="6"/>
      <c r="S375" s="6"/>
      <c r="T375" s="6"/>
      <c r="U375" s="11"/>
      <c r="V375" s="82"/>
      <c r="W375" s="12" t="s">
        <v>772</v>
      </c>
      <c r="X375" s="12"/>
      <c r="Y375" s="62"/>
      <c r="Z375" s="6" t="s">
        <v>28</v>
      </c>
      <c r="AA375" s="28">
        <v>4</v>
      </c>
      <c r="AB375" s="24"/>
      <c r="AC375" s="24"/>
      <c r="AF375" s="74" t="b">
        <f>IF(AND(R375=DATA!$D$40),DATA!$D$41,IF(AND(R375=DATA!$C$40),DATA!$C$41))</f>
        <v>0</v>
      </c>
      <c r="AG375" s="74" t="b">
        <f>IF(AND(S375=DATA!$D$40),DATA!$D$42,IF(AND(S375=DATA!$C$40),DATA!$C$42))</f>
        <v>0</v>
      </c>
      <c r="AH375" s="74" t="b">
        <f>IF(AND(T375=DATA!$D$40),DATA!$D$43,IF(AND(T375=DATA!$C$40),DATA!$C$43))</f>
        <v>0</v>
      </c>
      <c r="AI375" s="75" t="b">
        <f>IF(AND(U375=DATA!$D$40),DATA!$D$44,IF(AND(U375=DATA!$C$40),DATA!$C$44))</f>
        <v>0</v>
      </c>
      <c r="AJ375" s="76">
        <f ca="1">IF(AND(DATEDIF(V375,TODAY(),"D")&lt;365*3),DATA!$D$46,IF(AND(365*3&lt;=DATEDIF(V375,TODAY(),"D"), DATEDIF(V375,TODAY(),"D")&lt;365*5),DATA!$D$47,IF(AND(365*5&lt;=DATEDIF(V375,TODAY(),"D"), DATEDIF(V375,TODAY(),"D")&lt;365*10),DATA!$D$48,IF(AND(365*10&lt;DATEDIF(V375,TODAY(),"D")),DATA!$D$49))))</f>
        <v>0</v>
      </c>
      <c r="AK375" s="76">
        <f>_xlfn.IFNA(VLOOKUP(X375,DATA!$F$40:$G$85,2,0),10)</f>
        <v>10</v>
      </c>
      <c r="AL375" s="77">
        <f t="shared" ca="1" si="5"/>
        <v>10</v>
      </c>
      <c r="AM375" s="78" t="str">
        <f ca="1">IF(AND(AL375&gt;=DATA!$C$55),"A",IF(AND(DATA!$C$55&gt;AL375,AL375&gt;=DATA!$C$56),"B",IF(AND(DATA!$C$56&gt;AL375,AL375&gt;=DATA!$C$57),"C",IF(AND(AL375&lt;DATA!$C$57),"D"))))</f>
        <v>D</v>
      </c>
    </row>
    <row r="376" spans="1:39" x14ac:dyDescent="0.15">
      <c r="A376" s="20" t="s">
        <v>564</v>
      </c>
      <c r="B376" s="18" t="s">
        <v>367</v>
      </c>
      <c r="C376" s="18" t="s">
        <v>272</v>
      </c>
      <c r="D376" s="18" t="s">
        <v>282</v>
      </c>
      <c r="E376" s="18"/>
      <c r="F376" s="20" t="s">
        <v>302</v>
      </c>
      <c r="G376" s="20" t="s">
        <v>522</v>
      </c>
      <c r="H376" s="20" t="s">
        <v>297</v>
      </c>
      <c r="I376" s="18" t="str">
        <f>""</f>
        <v/>
      </c>
      <c r="J376" s="18" t="str">
        <f>""</f>
        <v/>
      </c>
      <c r="K376" s="20"/>
      <c r="L376" s="20"/>
      <c r="M376" s="20" t="s">
        <v>298</v>
      </c>
      <c r="N376" s="18" t="s">
        <v>295</v>
      </c>
      <c r="O376" s="18" t="str">
        <f>""</f>
        <v/>
      </c>
      <c r="P376" s="18"/>
      <c r="Q376" s="6" t="s">
        <v>27</v>
      </c>
      <c r="R376" s="6"/>
      <c r="S376" s="6"/>
      <c r="T376" s="6"/>
      <c r="U376" s="11"/>
      <c r="V376" s="82"/>
      <c r="W376" s="12" t="s">
        <v>772</v>
      </c>
      <c r="X376" s="12"/>
      <c r="Y376" s="62"/>
      <c r="Z376" s="6" t="s">
        <v>28</v>
      </c>
      <c r="AA376" s="28">
        <v>2</v>
      </c>
      <c r="AB376" s="24"/>
      <c r="AC376" s="24"/>
      <c r="AF376" s="74" t="b">
        <f>IF(AND(R376=DATA!$D$40),DATA!$D$41,IF(AND(R376=DATA!$C$40),DATA!$C$41))</f>
        <v>0</v>
      </c>
      <c r="AG376" s="74" t="b">
        <f>IF(AND(S376=DATA!$D$40),DATA!$D$42,IF(AND(S376=DATA!$C$40),DATA!$C$42))</f>
        <v>0</v>
      </c>
      <c r="AH376" s="74" t="b">
        <f>IF(AND(T376=DATA!$D$40),DATA!$D$43,IF(AND(T376=DATA!$C$40),DATA!$C$43))</f>
        <v>0</v>
      </c>
      <c r="AI376" s="75" t="b">
        <f>IF(AND(U376=DATA!$D$40),DATA!$D$44,IF(AND(U376=DATA!$C$40),DATA!$C$44))</f>
        <v>0</v>
      </c>
      <c r="AJ376" s="76">
        <f ca="1">IF(AND(DATEDIF(V376,TODAY(),"D")&lt;365*3),DATA!$D$46,IF(AND(365*3&lt;=DATEDIF(V376,TODAY(),"D"), DATEDIF(V376,TODAY(),"D")&lt;365*5),DATA!$D$47,IF(AND(365*5&lt;=DATEDIF(V376,TODAY(),"D"), DATEDIF(V376,TODAY(),"D")&lt;365*10),DATA!$D$48,IF(AND(365*10&lt;DATEDIF(V376,TODAY(),"D")),DATA!$D$49))))</f>
        <v>0</v>
      </c>
      <c r="AK376" s="76">
        <f>_xlfn.IFNA(VLOOKUP(X376,DATA!$F$40:$G$85,2,0),10)</f>
        <v>10</v>
      </c>
      <c r="AL376" s="77">
        <f t="shared" ca="1" si="5"/>
        <v>10</v>
      </c>
      <c r="AM376" s="78" t="str">
        <f ca="1">IF(AND(AL376&gt;=DATA!$C$55),"A",IF(AND(DATA!$C$55&gt;AL376,AL376&gt;=DATA!$C$56),"B",IF(AND(DATA!$C$56&gt;AL376,AL376&gt;=DATA!$C$57),"C",IF(AND(AL376&lt;DATA!$C$57),"D"))))</f>
        <v>D</v>
      </c>
    </row>
    <row r="377" spans="1:39" x14ac:dyDescent="0.15">
      <c r="A377" s="20" t="s">
        <v>564</v>
      </c>
      <c r="B377" s="18" t="s">
        <v>367</v>
      </c>
      <c r="C377" s="18" t="s">
        <v>272</v>
      </c>
      <c r="D377" s="18" t="s">
        <v>320</v>
      </c>
      <c r="E377" s="18"/>
      <c r="F377" s="20" t="s">
        <v>323</v>
      </c>
      <c r="G377" s="20" t="s">
        <v>522</v>
      </c>
      <c r="H377" s="20" t="s">
        <v>294</v>
      </c>
      <c r="I377" s="18" t="str">
        <f>""</f>
        <v/>
      </c>
      <c r="J377" s="18" t="str">
        <f>""</f>
        <v/>
      </c>
      <c r="K377" s="20"/>
      <c r="L377" s="20"/>
      <c r="M377" s="20" t="s">
        <v>298</v>
      </c>
      <c r="N377" s="18" t="s">
        <v>295</v>
      </c>
      <c r="O377" s="18" t="str">
        <f>""</f>
        <v/>
      </c>
      <c r="P377" s="18"/>
      <c r="Q377" s="6" t="s">
        <v>27</v>
      </c>
      <c r="R377" s="6"/>
      <c r="S377" s="6"/>
      <c r="T377" s="6"/>
      <c r="U377" s="11"/>
      <c r="V377" s="82"/>
      <c r="W377" s="12" t="s">
        <v>772</v>
      </c>
      <c r="X377" s="12"/>
      <c r="Y377" s="62"/>
      <c r="Z377" s="6" t="s">
        <v>28</v>
      </c>
      <c r="AA377" s="28">
        <v>3</v>
      </c>
      <c r="AB377" s="24"/>
      <c r="AC377" s="24"/>
      <c r="AF377" s="74" t="b">
        <f>IF(AND(R377=DATA!$D$40),DATA!$D$41,IF(AND(R377=DATA!$C$40),DATA!$C$41))</f>
        <v>0</v>
      </c>
      <c r="AG377" s="74" t="b">
        <f>IF(AND(S377=DATA!$D$40),DATA!$D$42,IF(AND(S377=DATA!$C$40),DATA!$C$42))</f>
        <v>0</v>
      </c>
      <c r="AH377" s="74" t="b">
        <f>IF(AND(T377=DATA!$D$40),DATA!$D$43,IF(AND(T377=DATA!$C$40),DATA!$C$43))</f>
        <v>0</v>
      </c>
      <c r="AI377" s="75" t="b">
        <f>IF(AND(U377=DATA!$D$40),DATA!$D$44,IF(AND(U377=DATA!$C$40),DATA!$C$44))</f>
        <v>0</v>
      </c>
      <c r="AJ377" s="76">
        <f ca="1">IF(AND(DATEDIF(V377,TODAY(),"D")&lt;365*3),DATA!$D$46,IF(AND(365*3&lt;=DATEDIF(V377,TODAY(),"D"), DATEDIF(V377,TODAY(),"D")&lt;365*5),DATA!$D$47,IF(AND(365*5&lt;=DATEDIF(V377,TODAY(),"D"), DATEDIF(V377,TODAY(),"D")&lt;365*10),DATA!$D$48,IF(AND(365*10&lt;DATEDIF(V377,TODAY(),"D")),DATA!$D$49))))</f>
        <v>0</v>
      </c>
      <c r="AK377" s="76">
        <f>_xlfn.IFNA(VLOOKUP(X377,DATA!$F$40:$G$85,2,0),10)</f>
        <v>10</v>
      </c>
      <c r="AL377" s="77">
        <f t="shared" ca="1" si="5"/>
        <v>10</v>
      </c>
      <c r="AM377" s="78" t="str">
        <f ca="1">IF(AND(AL377&gt;=DATA!$C$55),"A",IF(AND(DATA!$C$55&gt;AL377,AL377&gt;=DATA!$C$56),"B",IF(AND(DATA!$C$56&gt;AL377,AL377&gt;=DATA!$C$57),"C",IF(AND(AL377&lt;DATA!$C$57),"D"))))</f>
        <v>D</v>
      </c>
    </row>
    <row r="378" spans="1:39" x14ac:dyDescent="0.15">
      <c r="A378" s="20" t="s">
        <v>565</v>
      </c>
      <c r="B378" s="18" t="s">
        <v>367</v>
      </c>
      <c r="C378" s="18" t="s">
        <v>272</v>
      </c>
      <c r="D378" s="18" t="s">
        <v>267</v>
      </c>
      <c r="E378" s="5" t="s">
        <v>372</v>
      </c>
      <c r="F378" s="6" t="s">
        <v>305</v>
      </c>
      <c r="G378" s="20" t="s">
        <v>522</v>
      </c>
      <c r="H378" s="6" t="s">
        <v>294</v>
      </c>
      <c r="I378" s="5" t="str">
        <f>""</f>
        <v/>
      </c>
      <c r="J378" s="5" t="str">
        <f>""</f>
        <v/>
      </c>
      <c r="K378" s="6" t="s">
        <v>306</v>
      </c>
      <c r="L378" s="20"/>
      <c r="M378" s="20"/>
      <c r="N378" s="5" t="s">
        <v>288</v>
      </c>
      <c r="O378" s="5" t="str">
        <f>""</f>
        <v/>
      </c>
      <c r="P378" s="5"/>
      <c r="Q378" s="6" t="s">
        <v>19</v>
      </c>
      <c r="R378" s="6"/>
      <c r="S378" s="6"/>
      <c r="T378" s="6"/>
      <c r="U378" s="11"/>
      <c r="V378" s="82"/>
      <c r="W378" s="12" t="s">
        <v>772</v>
      </c>
      <c r="X378" s="12"/>
      <c r="Y378" s="62"/>
      <c r="Z378" s="6" t="s">
        <v>28</v>
      </c>
      <c r="AA378" s="16">
        <v>3</v>
      </c>
      <c r="AB378" s="24"/>
      <c r="AC378" s="24"/>
      <c r="AF378" s="74" t="b">
        <f>IF(AND(R378=DATA!$D$40),DATA!$D$41,IF(AND(R378=DATA!$C$40),DATA!$C$41))</f>
        <v>0</v>
      </c>
      <c r="AG378" s="74" t="b">
        <f>IF(AND(S378=DATA!$D$40),DATA!$D$42,IF(AND(S378=DATA!$C$40),DATA!$C$42))</f>
        <v>0</v>
      </c>
      <c r="AH378" s="74" t="b">
        <f>IF(AND(T378=DATA!$D$40),DATA!$D$43,IF(AND(T378=DATA!$C$40),DATA!$C$43))</f>
        <v>0</v>
      </c>
      <c r="AI378" s="75" t="b">
        <f>IF(AND(U378=DATA!$D$40),DATA!$D$44,IF(AND(U378=DATA!$C$40),DATA!$C$44))</f>
        <v>0</v>
      </c>
      <c r="AJ378" s="76">
        <f ca="1">IF(AND(DATEDIF(V378,TODAY(),"D")&lt;365*3),DATA!$D$46,IF(AND(365*3&lt;=DATEDIF(V378,TODAY(),"D"), DATEDIF(V378,TODAY(),"D")&lt;365*5),DATA!$D$47,IF(AND(365*5&lt;=DATEDIF(V378,TODAY(),"D"), DATEDIF(V378,TODAY(),"D")&lt;365*10),DATA!$D$48,IF(AND(365*10&lt;DATEDIF(V378,TODAY(),"D")),DATA!$D$49))))</f>
        <v>0</v>
      </c>
      <c r="AK378" s="76">
        <f>_xlfn.IFNA(VLOOKUP(X378,DATA!$F$40:$G$85,2,0),10)</f>
        <v>10</v>
      </c>
      <c r="AL378" s="77">
        <f t="shared" ca="1" si="5"/>
        <v>10</v>
      </c>
      <c r="AM378" s="78" t="str">
        <f ca="1">IF(AND(AL378&gt;=DATA!$C$55),"A",IF(AND(DATA!$C$55&gt;AL378,AL378&gt;=DATA!$C$56),"B",IF(AND(DATA!$C$56&gt;AL378,AL378&gt;=DATA!$C$57),"C",IF(AND(AL378&lt;DATA!$C$57),"D"))))</f>
        <v>D</v>
      </c>
    </row>
    <row r="379" spans="1:39" x14ac:dyDescent="0.15">
      <c r="A379" s="20" t="s">
        <v>564</v>
      </c>
      <c r="B379" s="18" t="s">
        <v>368</v>
      </c>
      <c r="C379" s="18" t="s">
        <v>272</v>
      </c>
      <c r="D379" s="18" t="s">
        <v>258</v>
      </c>
      <c r="E379" s="5" t="s">
        <v>273</v>
      </c>
      <c r="F379" s="6" t="s">
        <v>305</v>
      </c>
      <c r="G379" s="20" t="s">
        <v>522</v>
      </c>
      <c r="H379" s="6" t="s">
        <v>301</v>
      </c>
      <c r="I379" s="5" t="str">
        <f>""</f>
        <v/>
      </c>
      <c r="J379" s="5" t="str">
        <f>""</f>
        <v/>
      </c>
      <c r="K379" s="6" t="s">
        <v>306</v>
      </c>
      <c r="L379" s="20"/>
      <c r="M379" s="20"/>
      <c r="N379" s="5" t="s">
        <v>288</v>
      </c>
      <c r="O379" s="5" t="str">
        <f>""</f>
        <v/>
      </c>
      <c r="P379" s="5"/>
      <c r="Q379" s="6" t="s">
        <v>19</v>
      </c>
      <c r="R379" s="6"/>
      <c r="S379" s="6"/>
      <c r="T379" s="6"/>
      <c r="U379" s="11"/>
      <c r="V379" s="82"/>
      <c r="W379" s="12" t="s">
        <v>772</v>
      </c>
      <c r="X379" s="12"/>
      <c r="Y379" s="62"/>
      <c r="Z379" s="6" t="s">
        <v>20</v>
      </c>
      <c r="AA379" s="16">
        <v>32</v>
      </c>
      <c r="AB379" s="24"/>
      <c r="AC379" s="24"/>
      <c r="AF379" s="74" t="b">
        <f>IF(AND(R379=DATA!$D$40),DATA!$D$41,IF(AND(R379=DATA!$C$40),DATA!$C$41))</f>
        <v>0</v>
      </c>
      <c r="AG379" s="74" t="b">
        <f>IF(AND(S379=DATA!$D$40),DATA!$D$42,IF(AND(S379=DATA!$C$40),DATA!$C$42))</f>
        <v>0</v>
      </c>
      <c r="AH379" s="74" t="b">
        <f>IF(AND(T379=DATA!$D$40),DATA!$D$43,IF(AND(T379=DATA!$C$40),DATA!$C$43))</f>
        <v>0</v>
      </c>
      <c r="AI379" s="75" t="b">
        <f>IF(AND(U379=DATA!$D$40),DATA!$D$44,IF(AND(U379=DATA!$C$40),DATA!$C$44))</f>
        <v>0</v>
      </c>
      <c r="AJ379" s="76">
        <f ca="1">IF(AND(DATEDIF(V379,TODAY(),"D")&lt;365*3),DATA!$D$46,IF(AND(365*3&lt;=DATEDIF(V379,TODAY(),"D"), DATEDIF(V379,TODAY(),"D")&lt;365*5),DATA!$D$47,IF(AND(365*5&lt;=DATEDIF(V379,TODAY(),"D"), DATEDIF(V379,TODAY(),"D")&lt;365*10),DATA!$D$48,IF(AND(365*10&lt;DATEDIF(V379,TODAY(),"D")),DATA!$D$49))))</f>
        <v>0</v>
      </c>
      <c r="AK379" s="76">
        <f>_xlfn.IFNA(VLOOKUP(X379,DATA!$F$40:$G$85,2,0),10)</f>
        <v>10</v>
      </c>
      <c r="AL379" s="77">
        <f t="shared" ca="1" si="5"/>
        <v>10</v>
      </c>
      <c r="AM379" s="78" t="str">
        <f ca="1">IF(AND(AL379&gt;=DATA!$C$55),"A",IF(AND(DATA!$C$55&gt;AL379,AL379&gt;=DATA!$C$56),"B",IF(AND(DATA!$C$56&gt;AL379,AL379&gt;=DATA!$C$57),"C",IF(AND(AL379&lt;DATA!$C$57),"D"))))</f>
        <v>D</v>
      </c>
    </row>
    <row r="380" spans="1:39" x14ac:dyDescent="0.15">
      <c r="A380" s="20" t="s">
        <v>565</v>
      </c>
      <c r="B380" s="18" t="s">
        <v>368</v>
      </c>
      <c r="C380" s="18" t="s">
        <v>272</v>
      </c>
      <c r="D380" s="18" t="s">
        <v>258</v>
      </c>
      <c r="E380" s="5" t="s">
        <v>372</v>
      </c>
      <c r="F380" s="6" t="s">
        <v>305</v>
      </c>
      <c r="G380" s="20" t="s">
        <v>522</v>
      </c>
      <c r="H380" s="6" t="s">
        <v>303</v>
      </c>
      <c r="I380" s="5" t="str">
        <f>""</f>
        <v/>
      </c>
      <c r="J380" s="5" t="str">
        <f>""</f>
        <v/>
      </c>
      <c r="K380" s="6" t="s">
        <v>291</v>
      </c>
      <c r="L380" s="20"/>
      <c r="M380" s="20"/>
      <c r="N380" s="5" t="s">
        <v>288</v>
      </c>
      <c r="O380" s="5" t="str">
        <f>""</f>
        <v/>
      </c>
      <c r="P380" s="5"/>
      <c r="Q380" s="6" t="s">
        <v>27</v>
      </c>
      <c r="R380" s="6"/>
      <c r="S380" s="6"/>
      <c r="T380" s="6"/>
      <c r="U380" s="11"/>
      <c r="V380" s="82"/>
      <c r="W380" s="12" t="s">
        <v>772</v>
      </c>
      <c r="X380" s="12"/>
      <c r="Y380" s="62"/>
      <c r="Z380" s="6" t="s">
        <v>28</v>
      </c>
      <c r="AA380" s="16">
        <v>33</v>
      </c>
      <c r="AB380" s="24"/>
      <c r="AC380" s="24"/>
      <c r="AF380" s="74" t="b">
        <f>IF(AND(R380=DATA!$D$40),DATA!$D$41,IF(AND(R380=DATA!$C$40),DATA!$C$41))</f>
        <v>0</v>
      </c>
      <c r="AG380" s="74" t="b">
        <f>IF(AND(S380=DATA!$D$40),DATA!$D$42,IF(AND(S380=DATA!$C$40),DATA!$C$42))</f>
        <v>0</v>
      </c>
      <c r="AH380" s="74" t="b">
        <f>IF(AND(T380=DATA!$D$40),DATA!$D$43,IF(AND(T380=DATA!$C$40),DATA!$C$43))</f>
        <v>0</v>
      </c>
      <c r="AI380" s="75" t="b">
        <f>IF(AND(U380=DATA!$D$40),DATA!$D$44,IF(AND(U380=DATA!$C$40),DATA!$C$44))</f>
        <v>0</v>
      </c>
      <c r="AJ380" s="76">
        <f ca="1">IF(AND(DATEDIF(V380,TODAY(),"D")&lt;365*3),DATA!$D$46,IF(AND(365*3&lt;=DATEDIF(V380,TODAY(),"D"), DATEDIF(V380,TODAY(),"D")&lt;365*5),DATA!$D$47,IF(AND(365*5&lt;=DATEDIF(V380,TODAY(),"D"), DATEDIF(V380,TODAY(),"D")&lt;365*10),DATA!$D$48,IF(AND(365*10&lt;DATEDIF(V380,TODAY(),"D")),DATA!$D$49))))</f>
        <v>0</v>
      </c>
      <c r="AK380" s="76">
        <f>_xlfn.IFNA(VLOOKUP(X380,DATA!$F$40:$G$85,2,0),10)</f>
        <v>10</v>
      </c>
      <c r="AL380" s="77">
        <f t="shared" ca="1" si="5"/>
        <v>10</v>
      </c>
      <c r="AM380" s="78" t="str">
        <f ca="1">IF(AND(AL380&gt;=DATA!$C$55),"A",IF(AND(DATA!$C$55&gt;AL380,AL380&gt;=DATA!$C$56),"B",IF(AND(DATA!$C$56&gt;AL380,AL380&gt;=DATA!$C$57),"C",IF(AND(AL380&lt;DATA!$C$57),"D"))))</f>
        <v>D</v>
      </c>
    </row>
    <row r="381" spans="1:39" x14ac:dyDescent="0.15">
      <c r="A381" s="20" t="s">
        <v>564</v>
      </c>
      <c r="B381" s="18" t="s">
        <v>367</v>
      </c>
      <c r="C381" s="18" t="s">
        <v>272</v>
      </c>
      <c r="D381" s="18" t="s">
        <v>258</v>
      </c>
      <c r="E381" s="5" t="s">
        <v>273</v>
      </c>
      <c r="F381" s="6" t="s">
        <v>305</v>
      </c>
      <c r="G381" s="20" t="s">
        <v>522</v>
      </c>
      <c r="H381" s="6" t="s">
        <v>301</v>
      </c>
      <c r="I381" s="5" t="str">
        <f>""</f>
        <v/>
      </c>
      <c r="J381" s="5" t="str">
        <f>""</f>
        <v/>
      </c>
      <c r="K381" s="6" t="s">
        <v>291</v>
      </c>
      <c r="L381" s="20"/>
      <c r="M381" s="20"/>
      <c r="N381" s="5" t="s">
        <v>288</v>
      </c>
      <c r="O381" s="5" t="str">
        <f>""</f>
        <v/>
      </c>
      <c r="P381" s="5"/>
      <c r="Q381" s="6" t="s">
        <v>27</v>
      </c>
      <c r="R381" s="6"/>
      <c r="S381" s="6"/>
      <c r="T381" s="6"/>
      <c r="U381" s="11"/>
      <c r="V381" s="82"/>
      <c r="W381" s="12" t="s">
        <v>772</v>
      </c>
      <c r="X381" s="12"/>
      <c r="Y381" s="62"/>
      <c r="Z381" s="6" t="s">
        <v>28</v>
      </c>
      <c r="AA381" s="16">
        <v>1</v>
      </c>
      <c r="AB381" s="24"/>
      <c r="AC381" s="24"/>
      <c r="AF381" s="74" t="b">
        <f>IF(AND(R381=DATA!$D$40),DATA!$D$41,IF(AND(R381=DATA!$C$40),DATA!$C$41))</f>
        <v>0</v>
      </c>
      <c r="AG381" s="74" t="b">
        <f>IF(AND(S381=DATA!$D$40),DATA!$D$42,IF(AND(S381=DATA!$C$40),DATA!$C$42))</f>
        <v>0</v>
      </c>
      <c r="AH381" s="74" t="b">
        <f>IF(AND(T381=DATA!$D$40),DATA!$D$43,IF(AND(T381=DATA!$C$40),DATA!$C$43))</f>
        <v>0</v>
      </c>
      <c r="AI381" s="75" t="b">
        <f>IF(AND(U381=DATA!$D$40),DATA!$D$44,IF(AND(U381=DATA!$C$40),DATA!$C$44))</f>
        <v>0</v>
      </c>
      <c r="AJ381" s="76">
        <f ca="1">IF(AND(DATEDIF(V381,TODAY(),"D")&lt;365*3),DATA!$D$46,IF(AND(365*3&lt;=DATEDIF(V381,TODAY(),"D"), DATEDIF(V381,TODAY(),"D")&lt;365*5),DATA!$D$47,IF(AND(365*5&lt;=DATEDIF(V381,TODAY(),"D"), DATEDIF(V381,TODAY(),"D")&lt;365*10),DATA!$D$48,IF(AND(365*10&lt;DATEDIF(V381,TODAY(),"D")),DATA!$D$49))))</f>
        <v>0</v>
      </c>
      <c r="AK381" s="76">
        <f>_xlfn.IFNA(VLOOKUP(X381,DATA!$F$40:$G$85,2,0),10)</f>
        <v>10</v>
      </c>
      <c r="AL381" s="77">
        <f t="shared" ca="1" si="5"/>
        <v>10</v>
      </c>
      <c r="AM381" s="78" t="str">
        <f ca="1">IF(AND(AL381&gt;=DATA!$C$55),"A",IF(AND(DATA!$C$55&gt;AL381,AL381&gt;=DATA!$C$56),"B",IF(AND(DATA!$C$56&gt;AL381,AL381&gt;=DATA!$C$57),"C",IF(AND(AL381&lt;DATA!$C$57),"D"))))</f>
        <v>D</v>
      </c>
    </row>
    <row r="382" spans="1:39" x14ac:dyDescent="0.15">
      <c r="A382" s="20" t="s">
        <v>565</v>
      </c>
      <c r="B382" s="18" t="s">
        <v>367</v>
      </c>
      <c r="C382" s="18" t="s">
        <v>272</v>
      </c>
      <c r="D382" s="18" t="s">
        <v>320</v>
      </c>
      <c r="E382" s="18"/>
      <c r="F382" s="20" t="s">
        <v>328</v>
      </c>
      <c r="G382" s="20" t="s">
        <v>522</v>
      </c>
      <c r="H382" s="20" t="s">
        <v>303</v>
      </c>
      <c r="I382" s="18" t="str">
        <f>""</f>
        <v/>
      </c>
      <c r="J382" s="18" t="str">
        <f>""</f>
        <v/>
      </c>
      <c r="K382" s="20"/>
      <c r="L382" s="20"/>
      <c r="M382" s="20" t="s">
        <v>298</v>
      </c>
      <c r="N382" s="18" t="s">
        <v>295</v>
      </c>
      <c r="O382" s="18" t="str">
        <f>""</f>
        <v/>
      </c>
      <c r="P382" s="18"/>
      <c r="Q382" s="6" t="s">
        <v>19</v>
      </c>
      <c r="R382" s="6"/>
      <c r="S382" s="6"/>
      <c r="T382" s="6"/>
      <c r="U382" s="11"/>
      <c r="V382" s="82"/>
      <c r="W382" s="12" t="s">
        <v>772</v>
      </c>
      <c r="X382" s="12"/>
      <c r="Y382" s="62"/>
      <c r="Z382" s="6" t="s">
        <v>28</v>
      </c>
      <c r="AA382" s="28">
        <v>1</v>
      </c>
      <c r="AB382" s="24"/>
      <c r="AC382" s="24"/>
      <c r="AF382" s="74" t="b">
        <f>IF(AND(R382=DATA!$D$40),DATA!$D$41,IF(AND(R382=DATA!$C$40),DATA!$C$41))</f>
        <v>0</v>
      </c>
      <c r="AG382" s="74" t="b">
        <f>IF(AND(S382=DATA!$D$40),DATA!$D$42,IF(AND(S382=DATA!$C$40),DATA!$C$42))</f>
        <v>0</v>
      </c>
      <c r="AH382" s="74" t="b">
        <f>IF(AND(T382=DATA!$D$40),DATA!$D$43,IF(AND(T382=DATA!$C$40),DATA!$C$43))</f>
        <v>0</v>
      </c>
      <c r="AI382" s="75" t="b">
        <f>IF(AND(U382=DATA!$D$40),DATA!$D$44,IF(AND(U382=DATA!$C$40),DATA!$C$44))</f>
        <v>0</v>
      </c>
      <c r="AJ382" s="76">
        <f ca="1">IF(AND(DATEDIF(V382,TODAY(),"D")&lt;365*3),DATA!$D$46,IF(AND(365*3&lt;=DATEDIF(V382,TODAY(),"D"), DATEDIF(V382,TODAY(),"D")&lt;365*5),DATA!$D$47,IF(AND(365*5&lt;=DATEDIF(V382,TODAY(),"D"), DATEDIF(V382,TODAY(),"D")&lt;365*10),DATA!$D$48,IF(AND(365*10&lt;DATEDIF(V382,TODAY(),"D")),DATA!$D$49))))</f>
        <v>0</v>
      </c>
      <c r="AK382" s="76">
        <f>_xlfn.IFNA(VLOOKUP(X382,DATA!$F$40:$G$85,2,0),10)</f>
        <v>10</v>
      </c>
      <c r="AL382" s="77">
        <f t="shared" ca="1" si="5"/>
        <v>10</v>
      </c>
      <c r="AM382" s="78" t="str">
        <f ca="1">IF(AND(AL382&gt;=DATA!$C$55),"A",IF(AND(DATA!$C$55&gt;AL382,AL382&gt;=DATA!$C$56),"B",IF(AND(DATA!$C$56&gt;AL382,AL382&gt;=DATA!$C$57),"C",IF(AND(AL382&lt;DATA!$C$57),"D"))))</f>
        <v>D</v>
      </c>
    </row>
    <row r="383" spans="1:39" x14ac:dyDescent="0.15">
      <c r="A383" s="20" t="s">
        <v>564</v>
      </c>
      <c r="B383" s="18" t="s">
        <v>367</v>
      </c>
      <c r="C383" s="18" t="s">
        <v>272</v>
      </c>
      <c r="D383" s="18" t="s">
        <v>267</v>
      </c>
      <c r="E383" s="5" t="s">
        <v>273</v>
      </c>
      <c r="F383" s="6" t="s">
        <v>329</v>
      </c>
      <c r="G383" s="20" t="s">
        <v>522</v>
      </c>
      <c r="H383" s="6" t="s">
        <v>301</v>
      </c>
      <c r="I383" s="5" t="str">
        <f>""</f>
        <v/>
      </c>
      <c r="J383" s="5" t="str">
        <f>""</f>
        <v/>
      </c>
      <c r="K383" s="6" t="s">
        <v>306</v>
      </c>
      <c r="L383" s="20"/>
      <c r="M383" s="20"/>
      <c r="N383" s="5" t="s">
        <v>288</v>
      </c>
      <c r="O383" s="5" t="str">
        <f>""</f>
        <v/>
      </c>
      <c r="P383" s="5"/>
      <c r="Q383" s="6" t="s">
        <v>19</v>
      </c>
      <c r="R383" s="6"/>
      <c r="S383" s="6"/>
      <c r="T383" s="6"/>
      <c r="U383" s="11"/>
      <c r="V383" s="82"/>
      <c r="W383" s="12" t="s">
        <v>772</v>
      </c>
      <c r="X383" s="12"/>
      <c r="Y383" s="62"/>
      <c r="Z383" s="6" t="s">
        <v>20</v>
      </c>
      <c r="AA383" s="16">
        <v>2</v>
      </c>
      <c r="AB383" s="24"/>
      <c r="AC383" s="24"/>
      <c r="AF383" s="74" t="b">
        <f>IF(AND(R383=DATA!$D$40),DATA!$D$41,IF(AND(R383=DATA!$C$40),DATA!$C$41))</f>
        <v>0</v>
      </c>
      <c r="AG383" s="74" t="b">
        <f>IF(AND(S383=DATA!$D$40),DATA!$D$42,IF(AND(S383=DATA!$C$40),DATA!$C$42))</f>
        <v>0</v>
      </c>
      <c r="AH383" s="74" t="b">
        <f>IF(AND(T383=DATA!$D$40),DATA!$D$43,IF(AND(T383=DATA!$C$40),DATA!$C$43))</f>
        <v>0</v>
      </c>
      <c r="AI383" s="75" t="b">
        <f>IF(AND(U383=DATA!$D$40),DATA!$D$44,IF(AND(U383=DATA!$C$40),DATA!$C$44))</f>
        <v>0</v>
      </c>
      <c r="AJ383" s="76">
        <f ca="1">IF(AND(DATEDIF(V383,TODAY(),"D")&lt;365*3),DATA!$D$46,IF(AND(365*3&lt;=DATEDIF(V383,TODAY(),"D"), DATEDIF(V383,TODAY(),"D")&lt;365*5),DATA!$D$47,IF(AND(365*5&lt;=DATEDIF(V383,TODAY(),"D"), DATEDIF(V383,TODAY(),"D")&lt;365*10),DATA!$D$48,IF(AND(365*10&lt;DATEDIF(V383,TODAY(),"D")),DATA!$D$49))))</f>
        <v>0</v>
      </c>
      <c r="AK383" s="76">
        <f>_xlfn.IFNA(VLOOKUP(X383,DATA!$F$40:$G$85,2,0),10)</f>
        <v>10</v>
      </c>
      <c r="AL383" s="77">
        <f t="shared" ca="1" si="5"/>
        <v>10</v>
      </c>
      <c r="AM383" s="78" t="str">
        <f ca="1">IF(AND(AL383&gt;=DATA!$C$55),"A",IF(AND(DATA!$C$55&gt;AL383,AL383&gt;=DATA!$C$56),"B",IF(AND(DATA!$C$56&gt;AL383,AL383&gt;=DATA!$C$57),"C",IF(AND(AL383&lt;DATA!$C$57),"D"))))</f>
        <v>D</v>
      </c>
    </row>
    <row r="384" spans="1:39" x14ac:dyDescent="0.15">
      <c r="A384" s="20" t="s">
        <v>564</v>
      </c>
      <c r="B384" s="18" t="s">
        <v>368</v>
      </c>
      <c r="C384" s="18" t="s">
        <v>272</v>
      </c>
      <c r="D384" s="18" t="s">
        <v>267</v>
      </c>
      <c r="E384" s="5" t="s">
        <v>372</v>
      </c>
      <c r="F384" s="6" t="s">
        <v>333</v>
      </c>
      <c r="G384" s="20" t="s">
        <v>522</v>
      </c>
      <c r="H384" s="6" t="s">
        <v>290</v>
      </c>
      <c r="I384" s="5" t="str">
        <f>""</f>
        <v/>
      </c>
      <c r="J384" s="5" t="str">
        <f>""</f>
        <v/>
      </c>
      <c r="K384" s="6" t="s">
        <v>291</v>
      </c>
      <c r="L384" s="20"/>
      <c r="M384" s="20"/>
      <c r="N384" s="5" t="s">
        <v>288</v>
      </c>
      <c r="O384" s="5" t="str">
        <f>""</f>
        <v/>
      </c>
      <c r="P384" s="5"/>
      <c r="Q384" s="6" t="s">
        <v>27</v>
      </c>
      <c r="R384" s="6"/>
      <c r="S384" s="6"/>
      <c r="T384" s="6"/>
      <c r="U384" s="11"/>
      <c r="V384" s="82"/>
      <c r="W384" s="12" t="s">
        <v>772</v>
      </c>
      <c r="X384" s="12"/>
      <c r="Y384" s="62"/>
      <c r="Z384" s="6" t="s">
        <v>28</v>
      </c>
      <c r="AA384" s="16">
        <v>1</v>
      </c>
      <c r="AB384" s="24"/>
      <c r="AC384" s="24"/>
      <c r="AF384" s="74" t="b">
        <f>IF(AND(R384=DATA!$D$40),DATA!$D$41,IF(AND(R384=DATA!$C$40),DATA!$C$41))</f>
        <v>0</v>
      </c>
      <c r="AG384" s="74" t="b">
        <f>IF(AND(S384=DATA!$D$40),DATA!$D$42,IF(AND(S384=DATA!$C$40),DATA!$C$42))</f>
        <v>0</v>
      </c>
      <c r="AH384" s="74" t="b">
        <f>IF(AND(T384=DATA!$D$40),DATA!$D$43,IF(AND(T384=DATA!$C$40),DATA!$C$43))</f>
        <v>0</v>
      </c>
      <c r="AI384" s="75" t="b">
        <f>IF(AND(U384=DATA!$D$40),DATA!$D$44,IF(AND(U384=DATA!$C$40),DATA!$C$44))</f>
        <v>0</v>
      </c>
      <c r="AJ384" s="76">
        <f ca="1">IF(AND(DATEDIF(V384,TODAY(),"D")&lt;365*3),DATA!$D$46,IF(AND(365*3&lt;=DATEDIF(V384,TODAY(),"D"), DATEDIF(V384,TODAY(),"D")&lt;365*5),DATA!$D$47,IF(AND(365*5&lt;=DATEDIF(V384,TODAY(),"D"), DATEDIF(V384,TODAY(),"D")&lt;365*10),DATA!$D$48,IF(AND(365*10&lt;DATEDIF(V384,TODAY(),"D")),DATA!$D$49))))</f>
        <v>0</v>
      </c>
      <c r="AK384" s="76">
        <f>_xlfn.IFNA(VLOOKUP(X384,DATA!$F$40:$G$85,2,0),10)</f>
        <v>10</v>
      </c>
      <c r="AL384" s="77">
        <f t="shared" ca="1" si="5"/>
        <v>10</v>
      </c>
      <c r="AM384" s="78" t="str">
        <f ca="1">IF(AND(AL384&gt;=DATA!$C$55),"A",IF(AND(DATA!$C$55&gt;AL384,AL384&gt;=DATA!$C$56),"B",IF(AND(DATA!$C$56&gt;AL384,AL384&gt;=DATA!$C$57),"C",IF(AND(AL384&lt;DATA!$C$57),"D"))))</f>
        <v>D</v>
      </c>
    </row>
    <row r="385" spans="1:39" x14ac:dyDescent="0.15">
      <c r="A385" s="20" t="s">
        <v>564</v>
      </c>
      <c r="B385" s="18" t="s">
        <v>367</v>
      </c>
      <c r="C385" s="18" t="s">
        <v>272</v>
      </c>
      <c r="D385" s="18" t="s">
        <v>258</v>
      </c>
      <c r="E385" s="5" t="s">
        <v>273</v>
      </c>
      <c r="F385" s="6" t="s">
        <v>285</v>
      </c>
      <c r="G385" s="20" t="s">
        <v>522</v>
      </c>
      <c r="H385" s="6" t="s">
        <v>294</v>
      </c>
      <c r="I385" s="5" t="str">
        <f>""</f>
        <v/>
      </c>
      <c r="J385" s="5" t="str">
        <f>""</f>
        <v/>
      </c>
      <c r="K385" s="6" t="s">
        <v>306</v>
      </c>
      <c r="L385" s="20"/>
      <c r="M385" s="20"/>
      <c r="N385" s="5" t="s">
        <v>288</v>
      </c>
      <c r="O385" s="5" t="str">
        <f>""</f>
        <v/>
      </c>
      <c r="P385" s="5"/>
      <c r="Q385" s="6" t="s">
        <v>325</v>
      </c>
      <c r="R385" s="6"/>
      <c r="S385" s="6"/>
      <c r="T385" s="6"/>
      <c r="U385" s="11"/>
      <c r="V385" s="82"/>
      <c r="W385" s="12" t="s">
        <v>772</v>
      </c>
      <c r="X385" s="12"/>
      <c r="Y385" s="62"/>
      <c r="Z385" s="6" t="s">
        <v>28</v>
      </c>
      <c r="AA385" s="16">
        <v>1</v>
      </c>
      <c r="AB385" s="24"/>
      <c r="AC385" s="24"/>
      <c r="AF385" s="74" t="b">
        <f>IF(AND(R385=DATA!$D$40),DATA!$D$41,IF(AND(R385=DATA!$C$40),DATA!$C$41))</f>
        <v>0</v>
      </c>
      <c r="AG385" s="74" t="b">
        <f>IF(AND(S385=DATA!$D$40),DATA!$D$42,IF(AND(S385=DATA!$C$40),DATA!$C$42))</f>
        <v>0</v>
      </c>
      <c r="AH385" s="74" t="b">
        <f>IF(AND(T385=DATA!$D$40),DATA!$D$43,IF(AND(T385=DATA!$C$40),DATA!$C$43))</f>
        <v>0</v>
      </c>
      <c r="AI385" s="75" t="b">
        <f>IF(AND(U385=DATA!$D$40),DATA!$D$44,IF(AND(U385=DATA!$C$40),DATA!$C$44))</f>
        <v>0</v>
      </c>
      <c r="AJ385" s="76">
        <f ca="1">IF(AND(DATEDIF(V385,TODAY(),"D")&lt;365*3),DATA!$D$46,IF(AND(365*3&lt;=DATEDIF(V385,TODAY(),"D"), DATEDIF(V385,TODAY(),"D")&lt;365*5),DATA!$D$47,IF(AND(365*5&lt;=DATEDIF(V385,TODAY(),"D"), DATEDIF(V385,TODAY(),"D")&lt;365*10),DATA!$D$48,IF(AND(365*10&lt;DATEDIF(V385,TODAY(),"D")),DATA!$D$49))))</f>
        <v>0</v>
      </c>
      <c r="AK385" s="76">
        <f>_xlfn.IFNA(VLOOKUP(X385,DATA!$F$40:$G$85,2,0),10)</f>
        <v>10</v>
      </c>
      <c r="AL385" s="77">
        <f t="shared" ca="1" si="5"/>
        <v>10</v>
      </c>
      <c r="AM385" s="78" t="str">
        <f ca="1">IF(AND(AL385&gt;=DATA!$C$55),"A",IF(AND(DATA!$C$55&gt;AL385,AL385&gt;=DATA!$C$56),"B",IF(AND(DATA!$C$56&gt;AL385,AL385&gt;=DATA!$C$57),"C",IF(AND(AL385&lt;DATA!$C$57),"D"))))</f>
        <v>D</v>
      </c>
    </row>
    <row r="386" spans="1:39" x14ac:dyDescent="0.15">
      <c r="A386" s="20" t="s">
        <v>564</v>
      </c>
      <c r="B386" s="18" t="s">
        <v>375</v>
      </c>
      <c r="C386" s="18" t="s">
        <v>272</v>
      </c>
      <c r="D386" s="18" t="s">
        <v>258</v>
      </c>
      <c r="E386" s="5" t="s">
        <v>372</v>
      </c>
      <c r="F386" s="6" t="s">
        <v>285</v>
      </c>
      <c r="G386" s="20" t="s">
        <v>522</v>
      </c>
      <c r="H386" s="6" t="s">
        <v>303</v>
      </c>
      <c r="I386" s="5" t="str">
        <f>""</f>
        <v/>
      </c>
      <c r="J386" s="5" t="str">
        <f>""</f>
        <v/>
      </c>
      <c r="K386" s="6" t="s">
        <v>306</v>
      </c>
      <c r="L386" s="20"/>
      <c r="M386" s="20"/>
      <c r="N386" s="5" t="s">
        <v>288</v>
      </c>
      <c r="O386" s="5" t="str">
        <f>""</f>
        <v/>
      </c>
      <c r="P386" s="5"/>
      <c r="Q386" s="6" t="s">
        <v>19</v>
      </c>
      <c r="R386" s="6"/>
      <c r="S386" s="6"/>
      <c r="T386" s="6"/>
      <c r="U386" s="11"/>
      <c r="V386" s="82"/>
      <c r="W386" s="12" t="s">
        <v>772</v>
      </c>
      <c r="X386" s="12"/>
      <c r="Y386" s="62"/>
      <c r="Z386" s="6" t="s">
        <v>28</v>
      </c>
      <c r="AA386" s="16">
        <v>3</v>
      </c>
      <c r="AB386" s="24"/>
      <c r="AC386" s="24"/>
      <c r="AF386" s="74" t="b">
        <f>IF(AND(R386=DATA!$D$40),DATA!$D$41,IF(AND(R386=DATA!$C$40),DATA!$C$41))</f>
        <v>0</v>
      </c>
      <c r="AG386" s="74" t="b">
        <f>IF(AND(S386=DATA!$D$40),DATA!$D$42,IF(AND(S386=DATA!$C$40),DATA!$C$42))</f>
        <v>0</v>
      </c>
      <c r="AH386" s="74" t="b">
        <f>IF(AND(T386=DATA!$D$40),DATA!$D$43,IF(AND(T386=DATA!$C$40),DATA!$C$43))</f>
        <v>0</v>
      </c>
      <c r="AI386" s="75" t="b">
        <f>IF(AND(U386=DATA!$D$40),DATA!$D$44,IF(AND(U386=DATA!$C$40),DATA!$C$44))</f>
        <v>0</v>
      </c>
      <c r="AJ386" s="76">
        <f ca="1">IF(AND(DATEDIF(V386,TODAY(),"D")&lt;365*3),DATA!$D$46,IF(AND(365*3&lt;=DATEDIF(V386,TODAY(),"D"), DATEDIF(V386,TODAY(),"D")&lt;365*5),DATA!$D$47,IF(AND(365*5&lt;=DATEDIF(V386,TODAY(),"D"), DATEDIF(V386,TODAY(),"D")&lt;365*10),DATA!$D$48,IF(AND(365*10&lt;DATEDIF(V386,TODAY(),"D")),DATA!$D$49))))</f>
        <v>0</v>
      </c>
      <c r="AK386" s="76">
        <f>_xlfn.IFNA(VLOOKUP(X386,DATA!$F$40:$G$85,2,0),10)</f>
        <v>10</v>
      </c>
      <c r="AL386" s="77">
        <f t="shared" ca="1" si="5"/>
        <v>10</v>
      </c>
      <c r="AM386" s="78" t="str">
        <f ca="1">IF(AND(AL386&gt;=DATA!$C$55),"A",IF(AND(DATA!$C$55&gt;AL386,AL386&gt;=DATA!$C$56),"B",IF(AND(DATA!$C$56&gt;AL386,AL386&gt;=DATA!$C$57),"C",IF(AND(AL386&lt;DATA!$C$57),"D"))))</f>
        <v>D</v>
      </c>
    </row>
    <row r="387" spans="1:39" x14ac:dyDescent="0.15">
      <c r="A387" s="20" t="s">
        <v>564</v>
      </c>
      <c r="B387" s="18" t="s">
        <v>367</v>
      </c>
      <c r="C387" s="18" t="s">
        <v>272</v>
      </c>
      <c r="D387" s="18" t="s">
        <v>258</v>
      </c>
      <c r="E387" s="5" t="s">
        <v>372</v>
      </c>
      <c r="F387" s="6" t="s">
        <v>285</v>
      </c>
      <c r="G387" s="20" t="s">
        <v>522</v>
      </c>
      <c r="H387" s="6" t="s">
        <v>301</v>
      </c>
      <c r="I387" s="5" t="str">
        <f>""</f>
        <v/>
      </c>
      <c r="J387" s="5" t="str">
        <f>""</f>
        <v/>
      </c>
      <c r="K387" s="6" t="s">
        <v>306</v>
      </c>
      <c r="L387" s="20"/>
      <c r="M387" s="20"/>
      <c r="N387" s="5" t="s">
        <v>288</v>
      </c>
      <c r="O387" s="5" t="str">
        <f>""</f>
        <v/>
      </c>
      <c r="P387" s="5"/>
      <c r="Q387" s="6" t="s">
        <v>19</v>
      </c>
      <c r="R387" s="6"/>
      <c r="S387" s="6"/>
      <c r="T387" s="6"/>
      <c r="U387" s="11"/>
      <c r="V387" s="82"/>
      <c r="W387" s="12" t="s">
        <v>772</v>
      </c>
      <c r="X387" s="12"/>
      <c r="Y387" s="62"/>
      <c r="Z387" s="6" t="s">
        <v>20</v>
      </c>
      <c r="AA387" s="16">
        <v>7</v>
      </c>
      <c r="AB387" s="24"/>
      <c r="AC387" s="24"/>
      <c r="AF387" s="74" t="b">
        <f>IF(AND(R387=DATA!$D$40),DATA!$D$41,IF(AND(R387=DATA!$C$40),DATA!$C$41))</f>
        <v>0</v>
      </c>
      <c r="AG387" s="74" t="b">
        <f>IF(AND(S387=DATA!$D$40),DATA!$D$42,IF(AND(S387=DATA!$C$40),DATA!$C$42))</f>
        <v>0</v>
      </c>
      <c r="AH387" s="74" t="b">
        <f>IF(AND(T387=DATA!$D$40),DATA!$D$43,IF(AND(T387=DATA!$C$40),DATA!$C$43))</f>
        <v>0</v>
      </c>
      <c r="AI387" s="75" t="b">
        <f>IF(AND(U387=DATA!$D$40),DATA!$D$44,IF(AND(U387=DATA!$C$40),DATA!$C$44))</f>
        <v>0</v>
      </c>
      <c r="AJ387" s="76">
        <f ca="1">IF(AND(DATEDIF(V387,TODAY(),"D")&lt;365*3),DATA!$D$46,IF(AND(365*3&lt;=DATEDIF(V387,TODAY(),"D"), DATEDIF(V387,TODAY(),"D")&lt;365*5),DATA!$D$47,IF(AND(365*5&lt;=DATEDIF(V387,TODAY(),"D"), DATEDIF(V387,TODAY(),"D")&lt;365*10),DATA!$D$48,IF(AND(365*10&lt;DATEDIF(V387,TODAY(),"D")),DATA!$D$49))))</f>
        <v>0</v>
      </c>
      <c r="AK387" s="76">
        <f>_xlfn.IFNA(VLOOKUP(X387,DATA!$F$40:$G$85,2,0),10)</f>
        <v>10</v>
      </c>
      <c r="AL387" s="77">
        <f t="shared" ca="1" si="5"/>
        <v>10</v>
      </c>
      <c r="AM387" s="78" t="str">
        <f ca="1">IF(AND(AL387&gt;=DATA!$C$55),"A",IF(AND(DATA!$C$55&gt;AL387,AL387&gt;=DATA!$C$56),"B",IF(AND(DATA!$C$56&gt;AL387,AL387&gt;=DATA!$C$57),"C",IF(AND(AL387&lt;DATA!$C$57),"D"))))</f>
        <v>D</v>
      </c>
    </row>
    <row r="388" spans="1:39" x14ac:dyDescent="0.15">
      <c r="A388" s="20" t="s">
        <v>564</v>
      </c>
      <c r="B388" s="18" t="s">
        <v>367</v>
      </c>
      <c r="C388" s="18" t="s">
        <v>272</v>
      </c>
      <c r="D388" s="18" t="s">
        <v>258</v>
      </c>
      <c r="E388" s="5" t="s">
        <v>273</v>
      </c>
      <c r="F388" s="6" t="s">
        <v>285</v>
      </c>
      <c r="G388" s="20" t="s">
        <v>522</v>
      </c>
      <c r="H388" s="6" t="s">
        <v>294</v>
      </c>
      <c r="I388" s="5" t="str">
        <f>""</f>
        <v/>
      </c>
      <c r="J388" s="5" t="str">
        <f>""</f>
        <v/>
      </c>
      <c r="K388" s="6" t="s">
        <v>291</v>
      </c>
      <c r="L388" s="20"/>
      <c r="M388" s="20"/>
      <c r="N388" s="5" t="s">
        <v>288</v>
      </c>
      <c r="O388" s="5" t="str">
        <f>""</f>
        <v/>
      </c>
      <c r="P388" s="5"/>
      <c r="Q388" s="6" t="s">
        <v>19</v>
      </c>
      <c r="R388" s="6"/>
      <c r="S388" s="6"/>
      <c r="T388" s="6"/>
      <c r="U388" s="11"/>
      <c r="V388" s="82"/>
      <c r="W388" s="12" t="s">
        <v>772</v>
      </c>
      <c r="X388" s="12"/>
      <c r="Y388" s="62"/>
      <c r="Z388" s="6" t="s">
        <v>28</v>
      </c>
      <c r="AA388" s="16">
        <v>2</v>
      </c>
      <c r="AB388" s="24"/>
      <c r="AC388" s="24"/>
      <c r="AF388" s="74" t="b">
        <f>IF(AND(R388=DATA!$D$40),DATA!$D$41,IF(AND(R388=DATA!$C$40),DATA!$C$41))</f>
        <v>0</v>
      </c>
      <c r="AG388" s="74" t="b">
        <f>IF(AND(S388=DATA!$D$40),DATA!$D$42,IF(AND(S388=DATA!$C$40),DATA!$C$42))</f>
        <v>0</v>
      </c>
      <c r="AH388" s="74" t="b">
        <f>IF(AND(T388=DATA!$D$40),DATA!$D$43,IF(AND(T388=DATA!$C$40),DATA!$C$43))</f>
        <v>0</v>
      </c>
      <c r="AI388" s="75" t="b">
        <f>IF(AND(U388=DATA!$D$40),DATA!$D$44,IF(AND(U388=DATA!$C$40),DATA!$C$44))</f>
        <v>0</v>
      </c>
      <c r="AJ388" s="76">
        <f ca="1">IF(AND(DATEDIF(V388,TODAY(),"D")&lt;365*3),DATA!$D$46,IF(AND(365*3&lt;=DATEDIF(V388,TODAY(),"D"), DATEDIF(V388,TODAY(),"D")&lt;365*5),DATA!$D$47,IF(AND(365*5&lt;=DATEDIF(V388,TODAY(),"D"), DATEDIF(V388,TODAY(),"D")&lt;365*10),DATA!$D$48,IF(AND(365*10&lt;DATEDIF(V388,TODAY(),"D")),DATA!$D$49))))</f>
        <v>0</v>
      </c>
      <c r="AK388" s="76">
        <f>_xlfn.IFNA(VLOOKUP(X388,DATA!$F$40:$G$85,2,0),10)</f>
        <v>10</v>
      </c>
      <c r="AL388" s="77">
        <f t="shared" ca="1" si="5"/>
        <v>10</v>
      </c>
      <c r="AM388" s="78" t="str">
        <f ca="1">IF(AND(AL388&gt;=DATA!$C$55),"A",IF(AND(DATA!$C$55&gt;AL388,AL388&gt;=DATA!$C$56),"B",IF(AND(DATA!$C$56&gt;AL388,AL388&gt;=DATA!$C$57),"C",IF(AND(AL388&lt;DATA!$C$57),"D"))))</f>
        <v>D</v>
      </c>
    </row>
    <row r="389" spans="1:39" x14ac:dyDescent="0.15">
      <c r="A389" s="20" t="s">
        <v>565</v>
      </c>
      <c r="B389" s="18" t="s">
        <v>368</v>
      </c>
      <c r="C389" s="18" t="s">
        <v>272</v>
      </c>
      <c r="D389" s="18" t="s">
        <v>258</v>
      </c>
      <c r="E389" s="5" t="s">
        <v>372</v>
      </c>
      <c r="F389" s="6" t="s">
        <v>285</v>
      </c>
      <c r="G389" s="20" t="s">
        <v>522</v>
      </c>
      <c r="H389" s="6" t="s">
        <v>303</v>
      </c>
      <c r="I389" s="5" t="str">
        <f>""</f>
        <v/>
      </c>
      <c r="J389" s="5" t="str">
        <f>""</f>
        <v/>
      </c>
      <c r="K389" s="6" t="s">
        <v>291</v>
      </c>
      <c r="L389" s="20"/>
      <c r="M389" s="20"/>
      <c r="N389" s="5" t="s">
        <v>288</v>
      </c>
      <c r="O389" s="5" t="str">
        <f>""</f>
        <v/>
      </c>
      <c r="P389" s="5"/>
      <c r="Q389" s="6" t="s">
        <v>27</v>
      </c>
      <c r="R389" s="6"/>
      <c r="S389" s="6"/>
      <c r="T389" s="6"/>
      <c r="U389" s="11"/>
      <c r="V389" s="82"/>
      <c r="W389" s="12" t="s">
        <v>772</v>
      </c>
      <c r="X389" s="12"/>
      <c r="Y389" s="62"/>
      <c r="Z389" s="6" t="s">
        <v>28</v>
      </c>
      <c r="AA389" s="16">
        <v>6</v>
      </c>
      <c r="AB389" s="24"/>
      <c r="AC389" s="24"/>
      <c r="AF389" s="74" t="b">
        <f>IF(AND(R389=DATA!$D$40),DATA!$D$41,IF(AND(R389=DATA!$C$40),DATA!$C$41))</f>
        <v>0</v>
      </c>
      <c r="AG389" s="74" t="b">
        <f>IF(AND(S389=DATA!$D$40),DATA!$D$42,IF(AND(S389=DATA!$C$40),DATA!$C$42))</f>
        <v>0</v>
      </c>
      <c r="AH389" s="74" t="b">
        <f>IF(AND(T389=DATA!$D$40),DATA!$D$43,IF(AND(T389=DATA!$C$40),DATA!$C$43))</f>
        <v>0</v>
      </c>
      <c r="AI389" s="75" t="b">
        <f>IF(AND(U389=DATA!$D$40),DATA!$D$44,IF(AND(U389=DATA!$C$40),DATA!$C$44))</f>
        <v>0</v>
      </c>
      <c r="AJ389" s="76">
        <f ca="1">IF(AND(DATEDIF(V389,TODAY(),"D")&lt;365*3),DATA!$D$46,IF(AND(365*3&lt;=DATEDIF(V389,TODAY(),"D"), DATEDIF(V389,TODAY(),"D")&lt;365*5),DATA!$D$47,IF(AND(365*5&lt;=DATEDIF(V389,TODAY(),"D"), DATEDIF(V389,TODAY(),"D")&lt;365*10),DATA!$D$48,IF(AND(365*10&lt;DATEDIF(V389,TODAY(),"D")),DATA!$D$49))))</f>
        <v>0</v>
      </c>
      <c r="AK389" s="76">
        <f>_xlfn.IFNA(VLOOKUP(X389,DATA!$F$40:$G$85,2,0),10)</f>
        <v>10</v>
      </c>
      <c r="AL389" s="77">
        <f t="shared" ca="1" si="5"/>
        <v>10</v>
      </c>
      <c r="AM389" s="78" t="str">
        <f ca="1">IF(AND(AL389&gt;=DATA!$C$55),"A",IF(AND(DATA!$C$55&gt;AL389,AL389&gt;=DATA!$C$56),"B",IF(AND(DATA!$C$56&gt;AL389,AL389&gt;=DATA!$C$57),"C",IF(AND(AL389&lt;DATA!$C$57),"D"))))</f>
        <v>D</v>
      </c>
    </row>
    <row r="390" spans="1:39" x14ac:dyDescent="0.15">
      <c r="A390" s="20" t="s">
        <v>564</v>
      </c>
      <c r="B390" s="18" t="s">
        <v>367</v>
      </c>
      <c r="C390" s="18" t="s">
        <v>272</v>
      </c>
      <c r="D390" s="18" t="s">
        <v>258</v>
      </c>
      <c r="E390" s="5" t="s">
        <v>372</v>
      </c>
      <c r="F390" s="6" t="s">
        <v>285</v>
      </c>
      <c r="G390" s="20" t="s">
        <v>522</v>
      </c>
      <c r="H390" s="6" t="s">
        <v>301</v>
      </c>
      <c r="I390" s="5" t="str">
        <f>""</f>
        <v/>
      </c>
      <c r="J390" s="5" t="str">
        <f>""</f>
        <v/>
      </c>
      <c r="K390" s="6" t="s">
        <v>291</v>
      </c>
      <c r="L390" s="20"/>
      <c r="M390" s="20"/>
      <c r="N390" s="5" t="s">
        <v>288</v>
      </c>
      <c r="O390" s="5" t="str">
        <f>""</f>
        <v/>
      </c>
      <c r="P390" s="5"/>
      <c r="Q390" s="6" t="s">
        <v>27</v>
      </c>
      <c r="R390" s="6"/>
      <c r="S390" s="6"/>
      <c r="T390" s="6"/>
      <c r="U390" s="11"/>
      <c r="V390" s="82"/>
      <c r="W390" s="12" t="s">
        <v>772</v>
      </c>
      <c r="X390" s="12"/>
      <c r="Y390" s="62"/>
      <c r="Z390" s="6" t="s">
        <v>20</v>
      </c>
      <c r="AA390" s="16">
        <v>12</v>
      </c>
      <c r="AB390" s="24"/>
      <c r="AC390" s="24"/>
      <c r="AF390" s="74" t="b">
        <f>IF(AND(R390=DATA!$D$40),DATA!$D$41,IF(AND(R390=DATA!$C$40),DATA!$C$41))</f>
        <v>0</v>
      </c>
      <c r="AG390" s="74" t="b">
        <f>IF(AND(S390=DATA!$D$40),DATA!$D$42,IF(AND(S390=DATA!$C$40),DATA!$C$42))</f>
        <v>0</v>
      </c>
      <c r="AH390" s="74" t="b">
        <f>IF(AND(T390=DATA!$D$40),DATA!$D$43,IF(AND(T390=DATA!$C$40),DATA!$C$43))</f>
        <v>0</v>
      </c>
      <c r="AI390" s="75" t="b">
        <f>IF(AND(U390=DATA!$D$40),DATA!$D$44,IF(AND(U390=DATA!$C$40),DATA!$C$44))</f>
        <v>0</v>
      </c>
      <c r="AJ390" s="76">
        <f ca="1">IF(AND(DATEDIF(V390,TODAY(),"D")&lt;365*3),DATA!$D$46,IF(AND(365*3&lt;=DATEDIF(V390,TODAY(),"D"), DATEDIF(V390,TODAY(),"D")&lt;365*5),DATA!$D$47,IF(AND(365*5&lt;=DATEDIF(V390,TODAY(),"D"), DATEDIF(V390,TODAY(),"D")&lt;365*10),DATA!$D$48,IF(AND(365*10&lt;DATEDIF(V390,TODAY(),"D")),DATA!$D$49))))</f>
        <v>0</v>
      </c>
      <c r="AK390" s="76">
        <f>_xlfn.IFNA(VLOOKUP(X390,DATA!$F$40:$G$85,2,0),10)</f>
        <v>10</v>
      </c>
      <c r="AL390" s="77">
        <f t="shared" ca="1" si="5"/>
        <v>10</v>
      </c>
      <c r="AM390" s="78" t="str">
        <f ca="1">IF(AND(AL390&gt;=DATA!$C$55),"A",IF(AND(DATA!$C$55&gt;AL390,AL390&gt;=DATA!$C$56),"B",IF(AND(DATA!$C$56&gt;AL390,AL390&gt;=DATA!$C$57),"C",IF(AND(AL390&lt;DATA!$C$57),"D"))))</f>
        <v>D</v>
      </c>
    </row>
    <row r="391" spans="1:39" x14ac:dyDescent="0.15">
      <c r="A391" s="20" t="s">
        <v>565</v>
      </c>
      <c r="B391" s="18" t="s">
        <v>375</v>
      </c>
      <c r="C391" s="18" t="s">
        <v>272</v>
      </c>
      <c r="D391" s="18" t="s">
        <v>258</v>
      </c>
      <c r="E391" s="5" t="s">
        <v>372</v>
      </c>
      <c r="F391" s="6" t="s">
        <v>337</v>
      </c>
      <c r="G391" s="20" t="s">
        <v>522</v>
      </c>
      <c r="H391" s="6" t="s">
        <v>301</v>
      </c>
      <c r="I391" s="5" t="str">
        <f>""</f>
        <v/>
      </c>
      <c r="J391" s="5" t="str">
        <f>""</f>
        <v/>
      </c>
      <c r="K391" s="6" t="s">
        <v>306</v>
      </c>
      <c r="L391" s="20"/>
      <c r="M391" s="20"/>
      <c r="N391" s="5" t="s">
        <v>288</v>
      </c>
      <c r="O391" s="5" t="str">
        <f>""</f>
        <v/>
      </c>
      <c r="P391" s="5"/>
      <c r="Q391" s="6" t="s">
        <v>27</v>
      </c>
      <c r="R391" s="6"/>
      <c r="S391" s="6"/>
      <c r="T391" s="6"/>
      <c r="U391" s="11"/>
      <c r="V391" s="82"/>
      <c r="W391" s="12" t="s">
        <v>772</v>
      </c>
      <c r="X391" s="12"/>
      <c r="Y391" s="62"/>
      <c r="Z391" s="6" t="s">
        <v>28</v>
      </c>
      <c r="AA391" s="16">
        <v>3</v>
      </c>
      <c r="AB391" s="24"/>
      <c r="AC391" s="24"/>
      <c r="AF391" s="74" t="b">
        <f>IF(AND(R391=DATA!$D$40),DATA!$D$41,IF(AND(R391=DATA!$C$40),DATA!$C$41))</f>
        <v>0</v>
      </c>
      <c r="AG391" s="74" t="b">
        <f>IF(AND(S391=DATA!$D$40),DATA!$D$42,IF(AND(S391=DATA!$C$40),DATA!$C$42))</f>
        <v>0</v>
      </c>
      <c r="AH391" s="74" t="b">
        <f>IF(AND(T391=DATA!$D$40),DATA!$D$43,IF(AND(T391=DATA!$C$40),DATA!$C$43))</f>
        <v>0</v>
      </c>
      <c r="AI391" s="75" t="b">
        <f>IF(AND(U391=DATA!$D$40),DATA!$D$44,IF(AND(U391=DATA!$C$40),DATA!$C$44))</f>
        <v>0</v>
      </c>
      <c r="AJ391" s="76">
        <f ca="1">IF(AND(DATEDIF(V391,TODAY(),"D")&lt;365*3),DATA!$D$46,IF(AND(365*3&lt;=DATEDIF(V391,TODAY(),"D"), DATEDIF(V391,TODAY(),"D")&lt;365*5),DATA!$D$47,IF(AND(365*5&lt;=DATEDIF(V391,TODAY(),"D"), DATEDIF(V391,TODAY(),"D")&lt;365*10),DATA!$D$48,IF(AND(365*10&lt;DATEDIF(V391,TODAY(),"D")),DATA!$D$49))))</f>
        <v>0</v>
      </c>
      <c r="AK391" s="76">
        <f>_xlfn.IFNA(VLOOKUP(X391,DATA!$F$40:$G$85,2,0),10)</f>
        <v>10</v>
      </c>
      <c r="AL391" s="77">
        <f t="shared" ref="AL391:AL452" ca="1" si="6">SUM(AF391:AK391)</f>
        <v>10</v>
      </c>
      <c r="AM391" s="78" t="str">
        <f ca="1">IF(AND(AL391&gt;=DATA!$C$55),"A",IF(AND(DATA!$C$55&gt;AL391,AL391&gt;=DATA!$C$56),"B",IF(AND(DATA!$C$56&gt;AL391,AL391&gt;=DATA!$C$57),"C",IF(AND(AL391&lt;DATA!$C$57),"D"))))</f>
        <v>D</v>
      </c>
    </row>
    <row r="392" spans="1:39" x14ac:dyDescent="0.15">
      <c r="A392" s="20" t="s">
        <v>565</v>
      </c>
      <c r="B392" s="18" t="s">
        <v>367</v>
      </c>
      <c r="C392" s="18" t="s">
        <v>272</v>
      </c>
      <c r="D392" s="18" t="s">
        <v>258</v>
      </c>
      <c r="E392" s="5" t="s">
        <v>372</v>
      </c>
      <c r="F392" s="6" t="s">
        <v>338</v>
      </c>
      <c r="G392" s="20" t="s">
        <v>522</v>
      </c>
      <c r="H392" s="6" t="s">
        <v>303</v>
      </c>
      <c r="I392" s="5" t="str">
        <f>""</f>
        <v/>
      </c>
      <c r="J392" s="5" t="str">
        <f>""</f>
        <v/>
      </c>
      <c r="K392" s="6" t="s">
        <v>291</v>
      </c>
      <c r="L392" s="20"/>
      <c r="M392" s="20"/>
      <c r="N392" s="5" t="s">
        <v>288</v>
      </c>
      <c r="O392" s="5" t="str">
        <f>""</f>
        <v/>
      </c>
      <c r="P392" s="5"/>
      <c r="Q392" s="6" t="s">
        <v>27</v>
      </c>
      <c r="R392" s="6"/>
      <c r="S392" s="6"/>
      <c r="T392" s="6"/>
      <c r="U392" s="11"/>
      <c r="V392" s="82"/>
      <c r="W392" s="12" t="s">
        <v>772</v>
      </c>
      <c r="X392" s="12"/>
      <c r="Y392" s="62"/>
      <c r="Z392" s="6" t="s">
        <v>20</v>
      </c>
      <c r="AA392" s="16">
        <v>2</v>
      </c>
      <c r="AB392" s="24"/>
      <c r="AC392" s="24"/>
      <c r="AF392" s="74" t="b">
        <f>IF(AND(R392=DATA!$D$40),DATA!$D$41,IF(AND(R392=DATA!$C$40),DATA!$C$41))</f>
        <v>0</v>
      </c>
      <c r="AG392" s="74" t="b">
        <f>IF(AND(S392=DATA!$D$40),DATA!$D$42,IF(AND(S392=DATA!$C$40),DATA!$C$42))</f>
        <v>0</v>
      </c>
      <c r="AH392" s="74" t="b">
        <f>IF(AND(T392=DATA!$D$40),DATA!$D$43,IF(AND(T392=DATA!$C$40),DATA!$C$43))</f>
        <v>0</v>
      </c>
      <c r="AI392" s="75" t="b">
        <f>IF(AND(U392=DATA!$D$40),DATA!$D$44,IF(AND(U392=DATA!$C$40),DATA!$C$44))</f>
        <v>0</v>
      </c>
      <c r="AJ392" s="76">
        <f ca="1">IF(AND(DATEDIF(V392,TODAY(),"D")&lt;365*3),DATA!$D$46,IF(AND(365*3&lt;=DATEDIF(V392,TODAY(),"D"), DATEDIF(V392,TODAY(),"D")&lt;365*5),DATA!$D$47,IF(AND(365*5&lt;=DATEDIF(V392,TODAY(),"D"), DATEDIF(V392,TODAY(),"D")&lt;365*10),DATA!$D$48,IF(AND(365*10&lt;DATEDIF(V392,TODAY(),"D")),DATA!$D$49))))</f>
        <v>0</v>
      </c>
      <c r="AK392" s="76">
        <f>_xlfn.IFNA(VLOOKUP(X392,DATA!$F$40:$G$85,2,0),10)</f>
        <v>10</v>
      </c>
      <c r="AL392" s="77">
        <f t="shared" ca="1" si="6"/>
        <v>10</v>
      </c>
      <c r="AM392" s="78" t="str">
        <f ca="1">IF(AND(AL392&gt;=DATA!$C$55),"A",IF(AND(DATA!$C$55&gt;AL392,AL392&gt;=DATA!$C$56),"B",IF(AND(DATA!$C$56&gt;AL392,AL392&gt;=DATA!$C$57),"C",IF(AND(AL392&lt;DATA!$C$57),"D"))))</f>
        <v>D</v>
      </c>
    </row>
    <row r="393" spans="1:39" x14ac:dyDescent="0.15">
      <c r="A393" s="20" t="s">
        <v>564</v>
      </c>
      <c r="B393" s="18" t="s">
        <v>367</v>
      </c>
      <c r="C393" s="18" t="s">
        <v>272</v>
      </c>
      <c r="D393" s="18" t="s">
        <v>258</v>
      </c>
      <c r="E393" s="5" t="s">
        <v>273</v>
      </c>
      <c r="F393" s="6" t="s">
        <v>337</v>
      </c>
      <c r="G393" s="20" t="s">
        <v>522</v>
      </c>
      <c r="H393" s="6" t="s">
        <v>301</v>
      </c>
      <c r="I393" s="5" t="str">
        <f>""</f>
        <v/>
      </c>
      <c r="J393" s="5" t="str">
        <f>""</f>
        <v/>
      </c>
      <c r="K393" s="6" t="s">
        <v>291</v>
      </c>
      <c r="L393" s="20"/>
      <c r="M393" s="20"/>
      <c r="N393" s="5" t="s">
        <v>288</v>
      </c>
      <c r="O393" s="5" t="str">
        <f>""</f>
        <v/>
      </c>
      <c r="P393" s="5"/>
      <c r="Q393" s="6" t="s">
        <v>19</v>
      </c>
      <c r="R393" s="6"/>
      <c r="S393" s="6"/>
      <c r="T393" s="6"/>
      <c r="U393" s="11"/>
      <c r="V393" s="82"/>
      <c r="W393" s="12" t="s">
        <v>772</v>
      </c>
      <c r="X393" s="12"/>
      <c r="Y393" s="62"/>
      <c r="Z393" s="6" t="s">
        <v>20</v>
      </c>
      <c r="AA393" s="16">
        <v>4</v>
      </c>
      <c r="AB393" s="24"/>
      <c r="AC393" s="24"/>
      <c r="AF393" s="74" t="b">
        <f>IF(AND(R393=DATA!$D$40),DATA!$D$41,IF(AND(R393=DATA!$C$40),DATA!$C$41))</f>
        <v>0</v>
      </c>
      <c r="AG393" s="74" t="b">
        <f>IF(AND(S393=DATA!$D$40),DATA!$D$42,IF(AND(S393=DATA!$C$40),DATA!$C$42))</f>
        <v>0</v>
      </c>
      <c r="AH393" s="74" t="b">
        <f>IF(AND(T393=DATA!$D$40),DATA!$D$43,IF(AND(T393=DATA!$C$40),DATA!$C$43))</f>
        <v>0</v>
      </c>
      <c r="AI393" s="75" t="b">
        <f>IF(AND(U393=DATA!$D$40),DATA!$D$44,IF(AND(U393=DATA!$C$40),DATA!$C$44))</f>
        <v>0</v>
      </c>
      <c r="AJ393" s="76">
        <f ca="1">IF(AND(DATEDIF(V393,TODAY(),"D")&lt;365*3),DATA!$D$46,IF(AND(365*3&lt;=DATEDIF(V393,TODAY(),"D"), DATEDIF(V393,TODAY(),"D")&lt;365*5),DATA!$D$47,IF(AND(365*5&lt;=DATEDIF(V393,TODAY(),"D"), DATEDIF(V393,TODAY(),"D")&lt;365*10),DATA!$D$48,IF(AND(365*10&lt;DATEDIF(V393,TODAY(),"D")),DATA!$D$49))))</f>
        <v>0</v>
      </c>
      <c r="AK393" s="76">
        <f>_xlfn.IFNA(VLOOKUP(X393,DATA!$F$40:$G$85,2,0),10)</f>
        <v>10</v>
      </c>
      <c r="AL393" s="77">
        <f t="shared" ca="1" si="6"/>
        <v>10</v>
      </c>
      <c r="AM393" s="78" t="str">
        <f ca="1">IF(AND(AL393&gt;=DATA!$C$55),"A",IF(AND(DATA!$C$55&gt;AL393,AL393&gt;=DATA!$C$56),"B",IF(AND(DATA!$C$56&gt;AL393,AL393&gt;=DATA!$C$57),"C",IF(AND(AL393&lt;DATA!$C$57),"D"))))</f>
        <v>D</v>
      </c>
    </row>
    <row r="394" spans="1:39" x14ac:dyDescent="0.15">
      <c r="A394" s="20" t="s">
        <v>564</v>
      </c>
      <c r="B394" s="18" t="s">
        <v>367</v>
      </c>
      <c r="C394" s="18" t="s">
        <v>376</v>
      </c>
      <c r="D394" s="18" t="s">
        <v>320</v>
      </c>
      <c r="E394" s="18" t="s">
        <v>377</v>
      </c>
      <c r="F394" s="20" t="s">
        <v>313</v>
      </c>
      <c r="G394" s="20" t="s">
        <v>522</v>
      </c>
      <c r="H394" s="20" t="s">
        <v>303</v>
      </c>
      <c r="I394" s="18" t="str">
        <f>""</f>
        <v/>
      </c>
      <c r="J394" s="18" t="str">
        <f>""</f>
        <v/>
      </c>
      <c r="K394" s="20"/>
      <c r="L394" s="20"/>
      <c r="M394" s="20" t="s">
        <v>298</v>
      </c>
      <c r="N394" s="18" t="s">
        <v>299</v>
      </c>
      <c r="O394" s="18"/>
      <c r="P394" s="18"/>
      <c r="Q394" s="6" t="s">
        <v>19</v>
      </c>
      <c r="R394" s="6"/>
      <c r="S394" s="6"/>
      <c r="T394" s="6"/>
      <c r="U394" s="11"/>
      <c r="V394" s="82"/>
      <c r="W394" s="12" t="s">
        <v>772</v>
      </c>
      <c r="X394" s="12"/>
      <c r="Y394" s="62"/>
      <c r="Z394" s="6" t="s">
        <v>20</v>
      </c>
      <c r="AA394" s="28">
        <v>8</v>
      </c>
      <c r="AB394" s="24"/>
      <c r="AC394" s="24"/>
      <c r="AF394" s="74" t="b">
        <f>IF(AND(R394=DATA!$D$40),DATA!$D$41,IF(AND(R394=DATA!$C$40),DATA!$C$41))</f>
        <v>0</v>
      </c>
      <c r="AG394" s="74" t="b">
        <f>IF(AND(S394=DATA!$D$40),DATA!$D$42,IF(AND(S394=DATA!$C$40),DATA!$C$42))</f>
        <v>0</v>
      </c>
      <c r="AH394" s="74" t="b">
        <f>IF(AND(T394=DATA!$D$40),DATA!$D$43,IF(AND(T394=DATA!$C$40),DATA!$C$43))</f>
        <v>0</v>
      </c>
      <c r="AI394" s="75" t="b">
        <f>IF(AND(U394=DATA!$D$40),DATA!$D$44,IF(AND(U394=DATA!$C$40),DATA!$C$44))</f>
        <v>0</v>
      </c>
      <c r="AJ394" s="76">
        <f ca="1">IF(AND(DATEDIF(V394,TODAY(),"D")&lt;365*3),DATA!$D$46,IF(AND(365*3&lt;=DATEDIF(V394,TODAY(),"D"), DATEDIF(V394,TODAY(),"D")&lt;365*5),DATA!$D$47,IF(AND(365*5&lt;=DATEDIF(V394,TODAY(),"D"), DATEDIF(V394,TODAY(),"D")&lt;365*10),DATA!$D$48,IF(AND(365*10&lt;DATEDIF(V394,TODAY(),"D")),DATA!$D$49))))</f>
        <v>0</v>
      </c>
      <c r="AK394" s="76">
        <f>_xlfn.IFNA(VLOOKUP(X394,DATA!$F$40:$G$85,2,0),10)</f>
        <v>10</v>
      </c>
      <c r="AL394" s="77">
        <f t="shared" ca="1" si="6"/>
        <v>10</v>
      </c>
      <c r="AM394" s="78" t="str">
        <f ca="1">IF(AND(AL394&gt;=DATA!$C$55),"A",IF(AND(DATA!$C$55&gt;AL394,AL394&gt;=DATA!$C$56),"B",IF(AND(DATA!$C$56&gt;AL394,AL394&gt;=DATA!$C$57),"C",IF(AND(AL394&lt;DATA!$C$57),"D"))))</f>
        <v>D</v>
      </c>
    </row>
    <row r="395" spans="1:39" x14ac:dyDescent="0.15">
      <c r="A395" s="20" t="s">
        <v>564</v>
      </c>
      <c r="B395" s="18" t="s">
        <v>367</v>
      </c>
      <c r="C395" s="18" t="s">
        <v>376</v>
      </c>
      <c r="D395" s="18" t="s">
        <v>320</v>
      </c>
      <c r="E395" s="18" t="str">
        <f>""</f>
        <v/>
      </c>
      <c r="F395" s="20" t="s">
        <v>313</v>
      </c>
      <c r="G395" s="20" t="s">
        <v>522</v>
      </c>
      <c r="H395" s="20" t="s">
        <v>303</v>
      </c>
      <c r="I395" s="18" t="str">
        <f>""</f>
        <v/>
      </c>
      <c r="J395" s="18" t="str">
        <f>""</f>
        <v/>
      </c>
      <c r="K395" s="20"/>
      <c r="L395" s="20"/>
      <c r="M395" s="20" t="s">
        <v>298</v>
      </c>
      <c r="N395" s="18" t="s">
        <v>295</v>
      </c>
      <c r="O395" s="18"/>
      <c r="P395" s="18"/>
      <c r="Q395" s="6" t="s">
        <v>27</v>
      </c>
      <c r="R395" s="6"/>
      <c r="S395" s="6"/>
      <c r="T395" s="6"/>
      <c r="U395" s="11"/>
      <c r="V395" s="82"/>
      <c r="W395" s="12" t="s">
        <v>772</v>
      </c>
      <c r="X395" s="12"/>
      <c r="Y395" s="62"/>
      <c r="Z395" s="6" t="s">
        <v>28</v>
      </c>
      <c r="AA395" s="28">
        <v>14</v>
      </c>
      <c r="AB395" s="24"/>
      <c r="AC395" s="24"/>
      <c r="AF395" s="74" t="b">
        <f>IF(AND(R395=DATA!$D$40),DATA!$D$41,IF(AND(R395=DATA!$C$40),DATA!$C$41))</f>
        <v>0</v>
      </c>
      <c r="AG395" s="74" t="b">
        <f>IF(AND(S395=DATA!$D$40),DATA!$D$42,IF(AND(S395=DATA!$C$40),DATA!$C$42))</f>
        <v>0</v>
      </c>
      <c r="AH395" s="74" t="b">
        <f>IF(AND(T395=DATA!$D$40),DATA!$D$43,IF(AND(T395=DATA!$C$40),DATA!$C$43))</f>
        <v>0</v>
      </c>
      <c r="AI395" s="75" t="b">
        <f>IF(AND(U395=DATA!$D$40),DATA!$D$44,IF(AND(U395=DATA!$C$40),DATA!$C$44))</f>
        <v>0</v>
      </c>
      <c r="AJ395" s="76">
        <f ca="1">IF(AND(DATEDIF(V395,TODAY(),"D")&lt;365*3),DATA!$D$46,IF(AND(365*3&lt;=DATEDIF(V395,TODAY(),"D"), DATEDIF(V395,TODAY(),"D")&lt;365*5),DATA!$D$47,IF(AND(365*5&lt;=DATEDIF(V395,TODAY(),"D"), DATEDIF(V395,TODAY(),"D")&lt;365*10),DATA!$D$48,IF(AND(365*10&lt;DATEDIF(V395,TODAY(),"D")),DATA!$D$49))))</f>
        <v>0</v>
      </c>
      <c r="AK395" s="76">
        <f>_xlfn.IFNA(VLOOKUP(X395,DATA!$F$40:$G$85,2,0),10)</f>
        <v>10</v>
      </c>
      <c r="AL395" s="77">
        <f t="shared" ca="1" si="6"/>
        <v>10</v>
      </c>
      <c r="AM395" s="78" t="str">
        <f ca="1">IF(AND(AL395&gt;=DATA!$C$55),"A",IF(AND(DATA!$C$55&gt;AL395,AL395&gt;=DATA!$C$56),"B",IF(AND(DATA!$C$56&gt;AL395,AL395&gt;=DATA!$C$57),"C",IF(AND(AL395&lt;DATA!$C$57),"D"))))</f>
        <v>D</v>
      </c>
    </row>
    <row r="396" spans="1:39" x14ac:dyDescent="0.15">
      <c r="A396" s="20" t="s">
        <v>564</v>
      </c>
      <c r="B396" s="18" t="s">
        <v>367</v>
      </c>
      <c r="C396" s="18" t="s">
        <v>376</v>
      </c>
      <c r="D396" s="18" t="s">
        <v>320</v>
      </c>
      <c r="E396" s="18" t="str">
        <f>""</f>
        <v/>
      </c>
      <c r="F396" s="20" t="s">
        <v>313</v>
      </c>
      <c r="G396" s="20" t="s">
        <v>522</v>
      </c>
      <c r="H396" s="20" t="s">
        <v>301</v>
      </c>
      <c r="I396" s="18" t="str">
        <f>""</f>
        <v/>
      </c>
      <c r="J396" s="18" t="str">
        <f>""</f>
        <v/>
      </c>
      <c r="K396" s="20"/>
      <c r="L396" s="20"/>
      <c r="M396" s="20" t="s">
        <v>298</v>
      </c>
      <c r="N396" s="18" t="s">
        <v>295</v>
      </c>
      <c r="O396" s="18"/>
      <c r="P396" s="18"/>
      <c r="Q396" s="6" t="s">
        <v>19</v>
      </c>
      <c r="R396" s="6"/>
      <c r="S396" s="6"/>
      <c r="T396" s="6"/>
      <c r="U396" s="11"/>
      <c r="V396" s="82"/>
      <c r="W396" s="12" t="s">
        <v>772</v>
      </c>
      <c r="X396" s="12"/>
      <c r="Y396" s="62"/>
      <c r="Z396" s="6" t="s">
        <v>28</v>
      </c>
      <c r="AA396" s="28">
        <v>1</v>
      </c>
      <c r="AB396" s="24"/>
      <c r="AC396" s="24"/>
      <c r="AF396" s="74" t="b">
        <f>IF(AND(R396=DATA!$D$40),DATA!$D$41,IF(AND(R396=DATA!$C$40),DATA!$C$41))</f>
        <v>0</v>
      </c>
      <c r="AG396" s="74" t="b">
        <f>IF(AND(S396=DATA!$D$40),DATA!$D$42,IF(AND(S396=DATA!$C$40),DATA!$C$42))</f>
        <v>0</v>
      </c>
      <c r="AH396" s="74" t="b">
        <f>IF(AND(T396=DATA!$D$40),DATA!$D$43,IF(AND(T396=DATA!$C$40),DATA!$C$43))</f>
        <v>0</v>
      </c>
      <c r="AI396" s="75" t="b">
        <f>IF(AND(U396=DATA!$D$40),DATA!$D$44,IF(AND(U396=DATA!$C$40),DATA!$C$44))</f>
        <v>0</v>
      </c>
      <c r="AJ396" s="76">
        <f ca="1">IF(AND(DATEDIF(V396,TODAY(),"D")&lt;365*3),DATA!$D$46,IF(AND(365*3&lt;=DATEDIF(V396,TODAY(),"D"), DATEDIF(V396,TODAY(),"D")&lt;365*5),DATA!$D$47,IF(AND(365*5&lt;=DATEDIF(V396,TODAY(),"D"), DATEDIF(V396,TODAY(),"D")&lt;365*10),DATA!$D$48,IF(AND(365*10&lt;DATEDIF(V396,TODAY(),"D")),DATA!$D$49))))</f>
        <v>0</v>
      </c>
      <c r="AK396" s="76">
        <f>_xlfn.IFNA(VLOOKUP(X396,DATA!$F$40:$G$85,2,0),10)</f>
        <v>10</v>
      </c>
      <c r="AL396" s="77">
        <f t="shared" ca="1" si="6"/>
        <v>10</v>
      </c>
      <c r="AM396" s="78" t="str">
        <f ca="1">IF(AND(AL396&gt;=DATA!$C$55),"A",IF(AND(DATA!$C$55&gt;AL396,AL396&gt;=DATA!$C$56),"B",IF(AND(DATA!$C$56&gt;AL396,AL396&gt;=DATA!$C$57),"C",IF(AND(AL396&lt;DATA!$C$57),"D"))))</f>
        <v>D</v>
      </c>
    </row>
    <row r="397" spans="1:39" x14ac:dyDescent="0.15">
      <c r="A397" s="20" t="s">
        <v>564</v>
      </c>
      <c r="B397" s="18" t="s">
        <v>367</v>
      </c>
      <c r="C397" s="18" t="s">
        <v>376</v>
      </c>
      <c r="D397" s="18" t="s">
        <v>320</v>
      </c>
      <c r="E397" s="18" t="s">
        <v>377</v>
      </c>
      <c r="F397" s="20" t="s">
        <v>313</v>
      </c>
      <c r="G397" s="20" t="s">
        <v>522</v>
      </c>
      <c r="H397" s="20" t="s">
        <v>301</v>
      </c>
      <c r="I397" s="18" t="str">
        <f>""</f>
        <v/>
      </c>
      <c r="J397" s="18" t="str">
        <f>""</f>
        <v/>
      </c>
      <c r="K397" s="20"/>
      <c r="L397" s="20"/>
      <c r="M397" s="20" t="s">
        <v>298</v>
      </c>
      <c r="N397" s="18" t="s">
        <v>295</v>
      </c>
      <c r="O397" s="18"/>
      <c r="P397" s="18"/>
      <c r="Q397" s="6" t="s">
        <v>19</v>
      </c>
      <c r="R397" s="6"/>
      <c r="S397" s="6"/>
      <c r="T397" s="6"/>
      <c r="U397" s="11"/>
      <c r="V397" s="82"/>
      <c r="W397" s="12" t="s">
        <v>772</v>
      </c>
      <c r="X397" s="12"/>
      <c r="Y397" s="62"/>
      <c r="Z397" s="6" t="s">
        <v>28</v>
      </c>
      <c r="AA397" s="28">
        <v>18</v>
      </c>
      <c r="AB397" s="24"/>
      <c r="AC397" s="24"/>
      <c r="AF397" s="74" t="b">
        <f>IF(AND(R397=DATA!$D$40),DATA!$D$41,IF(AND(R397=DATA!$C$40),DATA!$C$41))</f>
        <v>0</v>
      </c>
      <c r="AG397" s="74" t="b">
        <f>IF(AND(S397=DATA!$D$40),DATA!$D$42,IF(AND(S397=DATA!$C$40),DATA!$C$42))</f>
        <v>0</v>
      </c>
      <c r="AH397" s="74" t="b">
        <f>IF(AND(T397=DATA!$D$40),DATA!$D$43,IF(AND(T397=DATA!$C$40),DATA!$C$43))</f>
        <v>0</v>
      </c>
      <c r="AI397" s="75" t="b">
        <f>IF(AND(U397=DATA!$D$40),DATA!$D$44,IF(AND(U397=DATA!$C$40),DATA!$C$44))</f>
        <v>0</v>
      </c>
      <c r="AJ397" s="76">
        <f ca="1">IF(AND(DATEDIF(V397,TODAY(),"D")&lt;365*3),DATA!$D$46,IF(AND(365*3&lt;=DATEDIF(V397,TODAY(),"D"), DATEDIF(V397,TODAY(),"D")&lt;365*5),DATA!$D$47,IF(AND(365*5&lt;=DATEDIF(V397,TODAY(),"D"), DATEDIF(V397,TODAY(),"D")&lt;365*10),DATA!$D$48,IF(AND(365*10&lt;DATEDIF(V397,TODAY(),"D")),DATA!$D$49))))</f>
        <v>0</v>
      </c>
      <c r="AK397" s="76">
        <f>_xlfn.IFNA(VLOOKUP(X397,DATA!$F$40:$G$85,2,0),10)</f>
        <v>10</v>
      </c>
      <c r="AL397" s="77">
        <f t="shared" ca="1" si="6"/>
        <v>10</v>
      </c>
      <c r="AM397" s="78" t="str">
        <f ca="1">IF(AND(AL397&gt;=DATA!$C$55),"A",IF(AND(DATA!$C$55&gt;AL397,AL397&gt;=DATA!$C$56),"B",IF(AND(DATA!$C$56&gt;AL397,AL397&gt;=DATA!$C$57),"C",IF(AND(AL397&lt;DATA!$C$57),"D"))))</f>
        <v>D</v>
      </c>
    </row>
    <row r="398" spans="1:39" x14ac:dyDescent="0.15">
      <c r="A398" s="20" t="s">
        <v>564</v>
      </c>
      <c r="B398" s="18" t="s">
        <v>367</v>
      </c>
      <c r="C398" s="18" t="s">
        <v>376</v>
      </c>
      <c r="D398" s="18" t="s">
        <v>282</v>
      </c>
      <c r="E398" s="18" t="str">
        <f>""</f>
        <v/>
      </c>
      <c r="F398" s="20" t="s">
        <v>313</v>
      </c>
      <c r="G398" s="20" t="s">
        <v>522</v>
      </c>
      <c r="H398" s="20" t="s">
        <v>297</v>
      </c>
      <c r="I398" s="18" t="str">
        <f>""</f>
        <v/>
      </c>
      <c r="J398" s="18" t="str">
        <f>""</f>
        <v/>
      </c>
      <c r="K398" s="20"/>
      <c r="L398" s="20"/>
      <c r="M398" s="20" t="s">
        <v>298</v>
      </c>
      <c r="N398" s="18" t="s">
        <v>295</v>
      </c>
      <c r="O398" s="18"/>
      <c r="P398" s="18"/>
      <c r="Q398" s="6" t="s">
        <v>27</v>
      </c>
      <c r="R398" s="6"/>
      <c r="S398" s="6"/>
      <c r="T398" s="6"/>
      <c r="U398" s="11"/>
      <c r="V398" s="82"/>
      <c r="W398" s="12" t="s">
        <v>772</v>
      </c>
      <c r="X398" s="12"/>
      <c r="Y398" s="62"/>
      <c r="Z398" s="6" t="s">
        <v>28</v>
      </c>
      <c r="AA398" s="28">
        <v>5</v>
      </c>
      <c r="AB398" s="24"/>
      <c r="AC398" s="24"/>
      <c r="AF398" s="74" t="b">
        <f>IF(AND(R398=DATA!$D$40),DATA!$D$41,IF(AND(R398=DATA!$C$40),DATA!$C$41))</f>
        <v>0</v>
      </c>
      <c r="AG398" s="74" t="b">
        <f>IF(AND(S398=DATA!$D$40),DATA!$D$42,IF(AND(S398=DATA!$C$40),DATA!$C$42))</f>
        <v>0</v>
      </c>
      <c r="AH398" s="74" t="b">
        <f>IF(AND(T398=DATA!$D$40),DATA!$D$43,IF(AND(T398=DATA!$C$40),DATA!$C$43))</f>
        <v>0</v>
      </c>
      <c r="AI398" s="75" t="b">
        <f>IF(AND(U398=DATA!$D$40),DATA!$D$44,IF(AND(U398=DATA!$C$40),DATA!$C$44))</f>
        <v>0</v>
      </c>
      <c r="AJ398" s="76">
        <f ca="1">IF(AND(DATEDIF(V398,TODAY(),"D")&lt;365*3),DATA!$D$46,IF(AND(365*3&lt;=DATEDIF(V398,TODAY(),"D"), DATEDIF(V398,TODAY(),"D")&lt;365*5),DATA!$D$47,IF(AND(365*5&lt;=DATEDIF(V398,TODAY(),"D"), DATEDIF(V398,TODAY(),"D")&lt;365*10),DATA!$D$48,IF(AND(365*10&lt;DATEDIF(V398,TODAY(),"D")),DATA!$D$49))))</f>
        <v>0</v>
      </c>
      <c r="AK398" s="76">
        <f>_xlfn.IFNA(VLOOKUP(X398,DATA!$F$40:$G$85,2,0),10)</f>
        <v>10</v>
      </c>
      <c r="AL398" s="77">
        <f t="shared" ca="1" si="6"/>
        <v>10</v>
      </c>
      <c r="AM398" s="78" t="str">
        <f ca="1">IF(AND(AL398&gt;=DATA!$C$55),"A",IF(AND(DATA!$C$55&gt;AL398,AL398&gt;=DATA!$C$56),"B",IF(AND(DATA!$C$56&gt;AL398,AL398&gt;=DATA!$C$57),"C",IF(AND(AL398&lt;DATA!$C$57),"D"))))</f>
        <v>D</v>
      </c>
    </row>
    <row r="399" spans="1:39" x14ac:dyDescent="0.15">
      <c r="A399" s="20" t="s">
        <v>564</v>
      </c>
      <c r="B399" s="18" t="s">
        <v>367</v>
      </c>
      <c r="C399" s="18" t="s">
        <v>376</v>
      </c>
      <c r="D399" s="18" t="s">
        <v>320</v>
      </c>
      <c r="E399" s="18" t="s">
        <v>377</v>
      </c>
      <c r="F399" s="20" t="s">
        <v>313</v>
      </c>
      <c r="G399" s="20" t="s">
        <v>522</v>
      </c>
      <c r="H399" s="20" t="s">
        <v>297</v>
      </c>
      <c r="I399" s="18" t="str">
        <f>""</f>
        <v/>
      </c>
      <c r="J399" s="18" t="str">
        <f>""</f>
        <v/>
      </c>
      <c r="K399" s="20"/>
      <c r="L399" s="20"/>
      <c r="M399" s="20" t="s">
        <v>298</v>
      </c>
      <c r="N399" s="18" t="s">
        <v>295</v>
      </c>
      <c r="O399" s="18"/>
      <c r="P399" s="18"/>
      <c r="Q399" s="6" t="s">
        <v>19</v>
      </c>
      <c r="R399" s="6"/>
      <c r="S399" s="6"/>
      <c r="T399" s="6"/>
      <c r="U399" s="11"/>
      <c r="V399" s="82"/>
      <c r="W399" s="12" t="s">
        <v>772</v>
      </c>
      <c r="X399" s="12"/>
      <c r="Y399" s="62"/>
      <c r="Z399" s="6" t="s">
        <v>263</v>
      </c>
      <c r="AA399" s="28">
        <v>11</v>
      </c>
      <c r="AB399" s="24"/>
      <c r="AC399" s="24"/>
      <c r="AF399" s="74" t="b">
        <f>IF(AND(R399=DATA!$D$40),DATA!$D$41,IF(AND(R399=DATA!$C$40),DATA!$C$41))</f>
        <v>0</v>
      </c>
      <c r="AG399" s="74" t="b">
        <f>IF(AND(S399=DATA!$D$40),DATA!$D$42,IF(AND(S399=DATA!$C$40),DATA!$C$42))</f>
        <v>0</v>
      </c>
      <c r="AH399" s="74" t="b">
        <f>IF(AND(T399=DATA!$D$40),DATA!$D$43,IF(AND(T399=DATA!$C$40),DATA!$C$43))</f>
        <v>0</v>
      </c>
      <c r="AI399" s="75" t="b">
        <f>IF(AND(U399=DATA!$D$40),DATA!$D$44,IF(AND(U399=DATA!$C$40),DATA!$C$44))</f>
        <v>0</v>
      </c>
      <c r="AJ399" s="76">
        <f ca="1">IF(AND(DATEDIF(V399,TODAY(),"D")&lt;365*3),DATA!$D$46,IF(AND(365*3&lt;=DATEDIF(V399,TODAY(),"D"), DATEDIF(V399,TODAY(),"D")&lt;365*5),DATA!$D$47,IF(AND(365*5&lt;=DATEDIF(V399,TODAY(),"D"), DATEDIF(V399,TODAY(),"D")&lt;365*10),DATA!$D$48,IF(AND(365*10&lt;DATEDIF(V399,TODAY(),"D")),DATA!$D$49))))</f>
        <v>0</v>
      </c>
      <c r="AK399" s="76">
        <f>_xlfn.IFNA(VLOOKUP(X399,DATA!$F$40:$G$85,2,0),10)</f>
        <v>10</v>
      </c>
      <c r="AL399" s="77">
        <f t="shared" ca="1" si="6"/>
        <v>10</v>
      </c>
      <c r="AM399" s="78" t="str">
        <f ca="1">IF(AND(AL399&gt;=DATA!$C$55),"A",IF(AND(DATA!$C$55&gt;AL399,AL399&gt;=DATA!$C$56),"B",IF(AND(DATA!$C$56&gt;AL399,AL399&gt;=DATA!$C$57),"C",IF(AND(AL399&lt;DATA!$C$57),"D"))))</f>
        <v>D</v>
      </c>
    </row>
    <row r="400" spans="1:39" x14ac:dyDescent="0.15">
      <c r="A400" s="20" t="s">
        <v>564</v>
      </c>
      <c r="B400" s="18" t="s">
        <v>367</v>
      </c>
      <c r="C400" s="18" t="s">
        <v>376</v>
      </c>
      <c r="D400" s="18" t="s">
        <v>320</v>
      </c>
      <c r="E400" s="18" t="s">
        <v>377</v>
      </c>
      <c r="F400" s="20" t="s">
        <v>313</v>
      </c>
      <c r="G400" s="20" t="s">
        <v>522</v>
      </c>
      <c r="H400" s="20" t="s">
        <v>301</v>
      </c>
      <c r="I400" s="18" t="str">
        <f>""</f>
        <v/>
      </c>
      <c r="J400" s="18" t="str">
        <f>""</f>
        <v/>
      </c>
      <c r="K400" s="20"/>
      <c r="L400" s="20"/>
      <c r="M400" s="20" t="s">
        <v>315</v>
      </c>
      <c r="N400" s="18" t="s">
        <v>295</v>
      </c>
      <c r="O400" s="18"/>
      <c r="P400" s="18"/>
      <c r="Q400" s="6" t="s">
        <v>19</v>
      </c>
      <c r="R400" s="6"/>
      <c r="S400" s="6"/>
      <c r="T400" s="6"/>
      <c r="U400" s="11"/>
      <c r="V400" s="82"/>
      <c r="W400" s="12" t="s">
        <v>772</v>
      </c>
      <c r="X400" s="12"/>
      <c r="Y400" s="62"/>
      <c r="Z400" s="6" t="s">
        <v>28</v>
      </c>
      <c r="AA400" s="28">
        <v>11</v>
      </c>
      <c r="AB400" s="24"/>
      <c r="AC400" s="24"/>
      <c r="AF400" s="74" t="b">
        <f>IF(AND(R400=DATA!$D$40),DATA!$D$41,IF(AND(R400=DATA!$C$40),DATA!$C$41))</f>
        <v>0</v>
      </c>
      <c r="AG400" s="74" t="b">
        <f>IF(AND(S400=DATA!$D$40),DATA!$D$42,IF(AND(S400=DATA!$C$40),DATA!$C$42))</f>
        <v>0</v>
      </c>
      <c r="AH400" s="74" t="b">
        <f>IF(AND(T400=DATA!$D$40),DATA!$D$43,IF(AND(T400=DATA!$C$40),DATA!$C$43))</f>
        <v>0</v>
      </c>
      <c r="AI400" s="75" t="b">
        <f>IF(AND(U400=DATA!$D$40),DATA!$D$44,IF(AND(U400=DATA!$C$40),DATA!$C$44))</f>
        <v>0</v>
      </c>
      <c r="AJ400" s="76">
        <f ca="1">IF(AND(DATEDIF(V400,TODAY(),"D")&lt;365*3),DATA!$D$46,IF(AND(365*3&lt;=DATEDIF(V400,TODAY(),"D"), DATEDIF(V400,TODAY(),"D")&lt;365*5),DATA!$D$47,IF(AND(365*5&lt;=DATEDIF(V400,TODAY(),"D"), DATEDIF(V400,TODAY(),"D")&lt;365*10),DATA!$D$48,IF(AND(365*10&lt;DATEDIF(V400,TODAY(),"D")),DATA!$D$49))))</f>
        <v>0</v>
      </c>
      <c r="AK400" s="76">
        <f>_xlfn.IFNA(VLOOKUP(X400,DATA!$F$40:$G$85,2,0),10)</f>
        <v>10</v>
      </c>
      <c r="AL400" s="77">
        <f t="shared" ca="1" si="6"/>
        <v>10</v>
      </c>
      <c r="AM400" s="78" t="str">
        <f ca="1">IF(AND(AL400&gt;=DATA!$C$55),"A",IF(AND(DATA!$C$55&gt;AL400,AL400&gt;=DATA!$C$56),"B",IF(AND(DATA!$C$56&gt;AL400,AL400&gt;=DATA!$C$57),"C",IF(AND(AL400&lt;DATA!$C$57),"D"))))</f>
        <v>D</v>
      </c>
    </row>
    <row r="401" spans="1:39" x14ac:dyDescent="0.15">
      <c r="A401" s="20" t="s">
        <v>564</v>
      </c>
      <c r="B401" s="18" t="s">
        <v>368</v>
      </c>
      <c r="C401" s="18" t="s">
        <v>376</v>
      </c>
      <c r="D401" s="18" t="s">
        <v>320</v>
      </c>
      <c r="E401" s="18" t="str">
        <f>""</f>
        <v/>
      </c>
      <c r="F401" s="20" t="s">
        <v>313</v>
      </c>
      <c r="G401" s="20" t="s">
        <v>522</v>
      </c>
      <c r="H401" s="20" t="s">
        <v>297</v>
      </c>
      <c r="I401" s="18" t="str">
        <f>""</f>
        <v/>
      </c>
      <c r="J401" s="18" t="str">
        <f>""</f>
        <v/>
      </c>
      <c r="K401" s="20"/>
      <c r="L401" s="20"/>
      <c r="M401" s="20" t="s">
        <v>315</v>
      </c>
      <c r="N401" s="18" t="s">
        <v>295</v>
      </c>
      <c r="O401" s="18"/>
      <c r="P401" s="18"/>
      <c r="Q401" s="6" t="s">
        <v>19</v>
      </c>
      <c r="R401" s="6"/>
      <c r="S401" s="6"/>
      <c r="T401" s="6"/>
      <c r="U401" s="11"/>
      <c r="V401" s="82"/>
      <c r="W401" s="12" t="s">
        <v>772</v>
      </c>
      <c r="X401" s="12"/>
      <c r="Y401" s="62"/>
      <c r="Z401" s="6" t="s">
        <v>20</v>
      </c>
      <c r="AA401" s="28">
        <v>12</v>
      </c>
      <c r="AB401" s="24"/>
      <c r="AC401" s="24"/>
      <c r="AF401" s="74" t="b">
        <f>IF(AND(R401=DATA!$D$40),DATA!$D$41,IF(AND(R401=DATA!$C$40),DATA!$C$41))</f>
        <v>0</v>
      </c>
      <c r="AG401" s="74" t="b">
        <f>IF(AND(S401=DATA!$D$40),DATA!$D$42,IF(AND(S401=DATA!$C$40),DATA!$C$42))</f>
        <v>0</v>
      </c>
      <c r="AH401" s="74" t="b">
        <f>IF(AND(T401=DATA!$D$40),DATA!$D$43,IF(AND(T401=DATA!$C$40),DATA!$C$43))</f>
        <v>0</v>
      </c>
      <c r="AI401" s="75" t="b">
        <f>IF(AND(U401=DATA!$D$40),DATA!$D$44,IF(AND(U401=DATA!$C$40),DATA!$C$44))</f>
        <v>0</v>
      </c>
      <c r="AJ401" s="76">
        <f ca="1">IF(AND(DATEDIF(V401,TODAY(),"D")&lt;365*3),DATA!$D$46,IF(AND(365*3&lt;=DATEDIF(V401,TODAY(),"D"), DATEDIF(V401,TODAY(),"D")&lt;365*5),DATA!$D$47,IF(AND(365*5&lt;=DATEDIF(V401,TODAY(),"D"), DATEDIF(V401,TODAY(),"D")&lt;365*10),DATA!$D$48,IF(AND(365*10&lt;DATEDIF(V401,TODAY(),"D")),DATA!$D$49))))</f>
        <v>0</v>
      </c>
      <c r="AK401" s="76">
        <f>_xlfn.IFNA(VLOOKUP(X401,DATA!$F$40:$G$85,2,0),10)</f>
        <v>10</v>
      </c>
      <c r="AL401" s="77">
        <f t="shared" ca="1" si="6"/>
        <v>10</v>
      </c>
      <c r="AM401" s="78" t="str">
        <f ca="1">IF(AND(AL401&gt;=DATA!$C$55),"A",IF(AND(DATA!$C$55&gt;AL401,AL401&gt;=DATA!$C$56),"B",IF(AND(DATA!$C$56&gt;AL401,AL401&gt;=DATA!$C$57),"C",IF(AND(AL401&lt;DATA!$C$57),"D"))))</f>
        <v>D</v>
      </c>
    </row>
    <row r="402" spans="1:39" x14ac:dyDescent="0.15">
      <c r="A402" s="20" t="s">
        <v>564</v>
      </c>
      <c r="B402" s="18" t="s">
        <v>368</v>
      </c>
      <c r="C402" s="18" t="s">
        <v>376</v>
      </c>
      <c r="D402" s="18" t="s">
        <v>282</v>
      </c>
      <c r="E402" s="18" t="str">
        <f>""</f>
        <v/>
      </c>
      <c r="F402" s="20" t="s">
        <v>317</v>
      </c>
      <c r="G402" s="20" t="s">
        <v>522</v>
      </c>
      <c r="H402" s="20" t="s">
        <v>301</v>
      </c>
      <c r="I402" s="18" t="str">
        <f>""</f>
        <v/>
      </c>
      <c r="J402" s="18" t="str">
        <f>""</f>
        <v/>
      </c>
      <c r="K402" s="20"/>
      <c r="L402" s="20"/>
      <c r="M402" s="20" t="s">
        <v>298</v>
      </c>
      <c r="N402" s="18" t="s">
        <v>299</v>
      </c>
      <c r="O402" s="18"/>
      <c r="P402" s="18"/>
      <c r="Q402" s="6" t="s">
        <v>19</v>
      </c>
      <c r="R402" s="6"/>
      <c r="S402" s="6"/>
      <c r="T402" s="6"/>
      <c r="U402" s="11"/>
      <c r="V402" s="82"/>
      <c r="W402" s="12" t="s">
        <v>772</v>
      </c>
      <c r="X402" s="12"/>
      <c r="Y402" s="62"/>
      <c r="Z402" s="6" t="s">
        <v>20</v>
      </c>
      <c r="AA402" s="28">
        <v>2</v>
      </c>
      <c r="AB402" s="24"/>
      <c r="AC402" s="24"/>
      <c r="AF402" s="74" t="b">
        <f>IF(AND(R402=DATA!$D$40),DATA!$D$41,IF(AND(R402=DATA!$C$40),DATA!$C$41))</f>
        <v>0</v>
      </c>
      <c r="AG402" s="74" t="b">
        <f>IF(AND(S402=DATA!$D$40),DATA!$D$42,IF(AND(S402=DATA!$C$40),DATA!$C$42))</f>
        <v>0</v>
      </c>
      <c r="AH402" s="74" t="b">
        <f>IF(AND(T402=DATA!$D$40),DATA!$D$43,IF(AND(T402=DATA!$C$40),DATA!$C$43))</f>
        <v>0</v>
      </c>
      <c r="AI402" s="75" t="b">
        <f>IF(AND(U402=DATA!$D$40),DATA!$D$44,IF(AND(U402=DATA!$C$40),DATA!$C$44))</f>
        <v>0</v>
      </c>
      <c r="AJ402" s="76">
        <f ca="1">IF(AND(DATEDIF(V402,TODAY(),"D")&lt;365*3),DATA!$D$46,IF(AND(365*3&lt;=DATEDIF(V402,TODAY(),"D"), DATEDIF(V402,TODAY(),"D")&lt;365*5),DATA!$D$47,IF(AND(365*5&lt;=DATEDIF(V402,TODAY(),"D"), DATEDIF(V402,TODAY(),"D")&lt;365*10),DATA!$D$48,IF(AND(365*10&lt;DATEDIF(V402,TODAY(),"D")),DATA!$D$49))))</f>
        <v>0</v>
      </c>
      <c r="AK402" s="76">
        <f>_xlfn.IFNA(VLOOKUP(X402,DATA!$F$40:$G$85,2,0),10)</f>
        <v>10</v>
      </c>
      <c r="AL402" s="77">
        <f t="shared" ca="1" si="6"/>
        <v>10</v>
      </c>
      <c r="AM402" s="78" t="str">
        <f ca="1">IF(AND(AL402&gt;=DATA!$C$55),"A",IF(AND(DATA!$C$55&gt;AL402,AL402&gt;=DATA!$C$56),"B",IF(AND(DATA!$C$56&gt;AL402,AL402&gt;=DATA!$C$57),"C",IF(AND(AL402&lt;DATA!$C$57),"D"))))</f>
        <v>D</v>
      </c>
    </row>
    <row r="403" spans="1:39" x14ac:dyDescent="0.15">
      <c r="A403" s="20" t="s">
        <v>564</v>
      </c>
      <c r="B403" s="18" t="s">
        <v>368</v>
      </c>
      <c r="C403" s="18" t="s">
        <v>376</v>
      </c>
      <c r="D403" s="18" t="s">
        <v>320</v>
      </c>
      <c r="E403" s="18" t="str">
        <f>""</f>
        <v/>
      </c>
      <c r="F403" s="20" t="s">
        <v>317</v>
      </c>
      <c r="G403" s="20" t="s">
        <v>522</v>
      </c>
      <c r="H403" s="20" t="s">
        <v>378</v>
      </c>
      <c r="I403" s="18" t="str">
        <f>""</f>
        <v/>
      </c>
      <c r="J403" s="18" t="str">
        <f>""</f>
        <v/>
      </c>
      <c r="K403" s="20"/>
      <c r="L403" s="20"/>
      <c r="M403" s="20" t="s">
        <v>298</v>
      </c>
      <c r="N403" s="18" t="s">
        <v>299</v>
      </c>
      <c r="O403" s="18"/>
      <c r="P403" s="18"/>
      <c r="Q403" s="6" t="s">
        <v>19</v>
      </c>
      <c r="R403" s="6"/>
      <c r="S403" s="6"/>
      <c r="T403" s="6"/>
      <c r="U403" s="11"/>
      <c r="V403" s="82"/>
      <c r="W403" s="12" t="s">
        <v>772</v>
      </c>
      <c r="X403" s="12"/>
      <c r="Y403" s="62"/>
      <c r="Z403" s="6" t="s">
        <v>20</v>
      </c>
      <c r="AA403" s="28">
        <v>1</v>
      </c>
      <c r="AB403" s="24"/>
      <c r="AC403" s="24"/>
      <c r="AF403" s="74" t="b">
        <f>IF(AND(R403=DATA!$D$40),DATA!$D$41,IF(AND(R403=DATA!$C$40),DATA!$C$41))</f>
        <v>0</v>
      </c>
      <c r="AG403" s="74" t="b">
        <f>IF(AND(S403=DATA!$D$40),DATA!$D$42,IF(AND(S403=DATA!$C$40),DATA!$C$42))</f>
        <v>0</v>
      </c>
      <c r="AH403" s="74" t="b">
        <f>IF(AND(T403=DATA!$D$40),DATA!$D$43,IF(AND(T403=DATA!$C$40),DATA!$C$43))</f>
        <v>0</v>
      </c>
      <c r="AI403" s="75" t="b">
        <f>IF(AND(U403=DATA!$D$40),DATA!$D$44,IF(AND(U403=DATA!$C$40),DATA!$C$44))</f>
        <v>0</v>
      </c>
      <c r="AJ403" s="76">
        <f ca="1">IF(AND(DATEDIF(V403,TODAY(),"D")&lt;365*3),DATA!$D$46,IF(AND(365*3&lt;=DATEDIF(V403,TODAY(),"D"), DATEDIF(V403,TODAY(),"D")&lt;365*5),DATA!$D$47,IF(AND(365*5&lt;=DATEDIF(V403,TODAY(),"D"), DATEDIF(V403,TODAY(),"D")&lt;365*10),DATA!$D$48,IF(AND(365*10&lt;DATEDIF(V403,TODAY(),"D")),DATA!$D$49))))</f>
        <v>0</v>
      </c>
      <c r="AK403" s="76">
        <f>_xlfn.IFNA(VLOOKUP(X403,DATA!$F$40:$G$85,2,0),10)</f>
        <v>10</v>
      </c>
      <c r="AL403" s="77">
        <f t="shared" ca="1" si="6"/>
        <v>10</v>
      </c>
      <c r="AM403" s="78" t="str">
        <f ca="1">IF(AND(AL403&gt;=DATA!$C$55),"A",IF(AND(DATA!$C$55&gt;AL403,AL403&gt;=DATA!$C$56),"B",IF(AND(DATA!$C$56&gt;AL403,AL403&gt;=DATA!$C$57),"C",IF(AND(AL403&lt;DATA!$C$57),"D"))))</f>
        <v>D</v>
      </c>
    </row>
    <row r="404" spans="1:39" x14ac:dyDescent="0.15">
      <c r="A404" s="20" t="s">
        <v>564</v>
      </c>
      <c r="B404" s="18" t="s">
        <v>367</v>
      </c>
      <c r="C404" s="18" t="s">
        <v>376</v>
      </c>
      <c r="D404" s="18" t="s">
        <v>282</v>
      </c>
      <c r="E404" s="18"/>
      <c r="F404" s="20" t="s">
        <v>293</v>
      </c>
      <c r="G404" s="20" t="s">
        <v>522</v>
      </c>
      <c r="H404" s="20" t="s">
        <v>294</v>
      </c>
      <c r="I404" s="18" t="str">
        <f>""</f>
        <v/>
      </c>
      <c r="J404" s="18" t="str">
        <f>""</f>
        <v/>
      </c>
      <c r="K404" s="20"/>
      <c r="L404" s="20"/>
      <c r="M404" s="20" t="s">
        <v>298</v>
      </c>
      <c r="N404" s="18" t="s">
        <v>299</v>
      </c>
      <c r="O404" s="18" t="str">
        <f>""</f>
        <v/>
      </c>
      <c r="P404" s="18"/>
      <c r="Q404" s="6" t="s">
        <v>27</v>
      </c>
      <c r="R404" s="6"/>
      <c r="S404" s="6"/>
      <c r="T404" s="6"/>
      <c r="U404" s="11"/>
      <c r="V404" s="82"/>
      <c r="W404" s="12" t="s">
        <v>772</v>
      </c>
      <c r="X404" s="12"/>
      <c r="Y404" s="62"/>
      <c r="Z404" s="6" t="s">
        <v>28</v>
      </c>
      <c r="AA404" s="28">
        <v>3</v>
      </c>
      <c r="AB404" s="24"/>
      <c r="AC404" s="24"/>
      <c r="AF404" s="74" t="b">
        <f>IF(AND(R404=DATA!$D$40),DATA!$D$41,IF(AND(R404=DATA!$C$40),DATA!$C$41))</f>
        <v>0</v>
      </c>
      <c r="AG404" s="74" t="b">
        <f>IF(AND(S404=DATA!$D$40),DATA!$D$42,IF(AND(S404=DATA!$C$40),DATA!$C$42))</f>
        <v>0</v>
      </c>
      <c r="AH404" s="74" t="b">
        <f>IF(AND(T404=DATA!$D$40),DATA!$D$43,IF(AND(T404=DATA!$C$40),DATA!$C$43))</f>
        <v>0</v>
      </c>
      <c r="AI404" s="75" t="b">
        <f>IF(AND(U404=DATA!$D$40),DATA!$D$44,IF(AND(U404=DATA!$C$40),DATA!$C$44))</f>
        <v>0</v>
      </c>
      <c r="AJ404" s="76">
        <f ca="1">IF(AND(DATEDIF(V404,TODAY(),"D")&lt;365*3),DATA!$D$46,IF(AND(365*3&lt;=DATEDIF(V404,TODAY(),"D"), DATEDIF(V404,TODAY(),"D")&lt;365*5),DATA!$D$47,IF(AND(365*5&lt;=DATEDIF(V404,TODAY(),"D"), DATEDIF(V404,TODAY(),"D")&lt;365*10),DATA!$D$48,IF(AND(365*10&lt;DATEDIF(V404,TODAY(),"D")),DATA!$D$49))))</f>
        <v>0</v>
      </c>
      <c r="AK404" s="76">
        <f>_xlfn.IFNA(VLOOKUP(X404,DATA!$F$40:$G$85,2,0),10)</f>
        <v>10</v>
      </c>
      <c r="AL404" s="77">
        <f t="shared" ca="1" si="6"/>
        <v>10</v>
      </c>
      <c r="AM404" s="78" t="str">
        <f ca="1">IF(AND(AL404&gt;=DATA!$C$55),"A",IF(AND(DATA!$C$55&gt;AL404,AL404&gt;=DATA!$C$56),"B",IF(AND(DATA!$C$56&gt;AL404,AL404&gt;=DATA!$C$57),"C",IF(AND(AL404&lt;DATA!$C$57),"D"))))</f>
        <v>D</v>
      </c>
    </row>
    <row r="405" spans="1:39" x14ac:dyDescent="0.15">
      <c r="A405" s="20" t="s">
        <v>564</v>
      </c>
      <c r="B405" s="18" t="s">
        <v>367</v>
      </c>
      <c r="C405" s="18" t="s">
        <v>376</v>
      </c>
      <c r="D405" s="18" t="s">
        <v>320</v>
      </c>
      <c r="E405" s="18"/>
      <c r="F405" s="20" t="s">
        <v>293</v>
      </c>
      <c r="G405" s="20" t="s">
        <v>522</v>
      </c>
      <c r="H405" s="20" t="s">
        <v>294</v>
      </c>
      <c r="I405" s="18" t="str">
        <f>""</f>
        <v/>
      </c>
      <c r="J405" s="18" t="str">
        <f>""</f>
        <v/>
      </c>
      <c r="K405" s="20"/>
      <c r="L405" s="20"/>
      <c r="M405" s="20" t="s">
        <v>298</v>
      </c>
      <c r="N405" s="18" t="s">
        <v>295</v>
      </c>
      <c r="O405" s="18" t="str">
        <f>""</f>
        <v/>
      </c>
      <c r="P405" s="18"/>
      <c r="Q405" s="6" t="s">
        <v>27</v>
      </c>
      <c r="R405" s="6"/>
      <c r="S405" s="6"/>
      <c r="T405" s="6"/>
      <c r="U405" s="11"/>
      <c r="V405" s="82"/>
      <c r="W405" s="12" t="s">
        <v>772</v>
      </c>
      <c r="X405" s="12"/>
      <c r="Y405" s="62"/>
      <c r="Z405" s="6" t="s">
        <v>28</v>
      </c>
      <c r="AA405" s="28">
        <v>6</v>
      </c>
      <c r="AB405" s="24"/>
      <c r="AC405" s="24"/>
      <c r="AF405" s="74" t="b">
        <f>IF(AND(R405=DATA!$D$40),DATA!$D$41,IF(AND(R405=DATA!$C$40),DATA!$C$41))</f>
        <v>0</v>
      </c>
      <c r="AG405" s="74" t="b">
        <f>IF(AND(S405=DATA!$D$40),DATA!$D$42,IF(AND(S405=DATA!$C$40),DATA!$C$42))</f>
        <v>0</v>
      </c>
      <c r="AH405" s="74" t="b">
        <f>IF(AND(T405=DATA!$D$40),DATA!$D$43,IF(AND(T405=DATA!$C$40),DATA!$C$43))</f>
        <v>0</v>
      </c>
      <c r="AI405" s="75" t="b">
        <f>IF(AND(U405=DATA!$D$40),DATA!$D$44,IF(AND(U405=DATA!$C$40),DATA!$C$44))</f>
        <v>0</v>
      </c>
      <c r="AJ405" s="76">
        <f ca="1">IF(AND(DATEDIF(V405,TODAY(),"D")&lt;365*3),DATA!$D$46,IF(AND(365*3&lt;=DATEDIF(V405,TODAY(),"D"), DATEDIF(V405,TODAY(),"D")&lt;365*5),DATA!$D$47,IF(AND(365*5&lt;=DATEDIF(V405,TODAY(),"D"), DATEDIF(V405,TODAY(),"D")&lt;365*10),DATA!$D$48,IF(AND(365*10&lt;DATEDIF(V405,TODAY(),"D")),DATA!$D$49))))</f>
        <v>0</v>
      </c>
      <c r="AK405" s="76">
        <f>_xlfn.IFNA(VLOOKUP(X405,DATA!$F$40:$G$85,2,0),10)</f>
        <v>10</v>
      </c>
      <c r="AL405" s="77">
        <f t="shared" ca="1" si="6"/>
        <v>10</v>
      </c>
      <c r="AM405" s="78" t="str">
        <f ca="1">IF(AND(AL405&gt;=DATA!$C$55),"A",IF(AND(DATA!$C$55&gt;AL405,AL405&gt;=DATA!$C$56),"B",IF(AND(DATA!$C$56&gt;AL405,AL405&gt;=DATA!$C$57),"C",IF(AND(AL405&lt;DATA!$C$57),"D"))))</f>
        <v>D</v>
      </c>
    </row>
    <row r="406" spans="1:39" x14ac:dyDescent="0.15">
      <c r="A406" s="20" t="s">
        <v>565</v>
      </c>
      <c r="B406" s="18" t="s">
        <v>367</v>
      </c>
      <c r="C406" s="18" t="s">
        <v>376</v>
      </c>
      <c r="D406" s="18" t="s">
        <v>320</v>
      </c>
      <c r="E406" s="18"/>
      <c r="F406" s="20" t="s">
        <v>293</v>
      </c>
      <c r="G406" s="20" t="s">
        <v>522</v>
      </c>
      <c r="H406" s="20" t="s">
        <v>303</v>
      </c>
      <c r="I406" s="18" t="str">
        <f>""</f>
        <v/>
      </c>
      <c r="J406" s="18" t="str">
        <f>""</f>
        <v/>
      </c>
      <c r="K406" s="20"/>
      <c r="L406" s="20"/>
      <c r="M406" s="20" t="s">
        <v>298</v>
      </c>
      <c r="N406" s="18" t="s">
        <v>295</v>
      </c>
      <c r="O406" s="18" t="str">
        <f>""</f>
        <v/>
      </c>
      <c r="P406" s="18"/>
      <c r="Q406" s="6" t="s">
        <v>19</v>
      </c>
      <c r="R406" s="6"/>
      <c r="S406" s="6"/>
      <c r="T406" s="6"/>
      <c r="U406" s="11"/>
      <c r="V406" s="82"/>
      <c r="W406" s="12" t="s">
        <v>772</v>
      </c>
      <c r="X406" s="12"/>
      <c r="Y406" s="62"/>
      <c r="Z406" s="6" t="s">
        <v>28</v>
      </c>
      <c r="AA406" s="28">
        <v>3</v>
      </c>
      <c r="AB406" s="24"/>
      <c r="AC406" s="24"/>
      <c r="AF406" s="74" t="b">
        <f>IF(AND(R406=DATA!$D$40),DATA!$D$41,IF(AND(R406=DATA!$C$40),DATA!$C$41))</f>
        <v>0</v>
      </c>
      <c r="AG406" s="74" t="b">
        <f>IF(AND(S406=DATA!$D$40),DATA!$D$42,IF(AND(S406=DATA!$C$40),DATA!$C$42))</f>
        <v>0</v>
      </c>
      <c r="AH406" s="74" t="b">
        <f>IF(AND(T406=DATA!$D$40),DATA!$D$43,IF(AND(T406=DATA!$C$40),DATA!$C$43))</f>
        <v>0</v>
      </c>
      <c r="AI406" s="75" t="b">
        <f>IF(AND(U406=DATA!$D$40),DATA!$D$44,IF(AND(U406=DATA!$C$40),DATA!$C$44))</f>
        <v>0</v>
      </c>
      <c r="AJ406" s="76">
        <f ca="1">IF(AND(DATEDIF(V406,TODAY(),"D")&lt;365*3),DATA!$D$46,IF(AND(365*3&lt;=DATEDIF(V406,TODAY(),"D"), DATEDIF(V406,TODAY(),"D")&lt;365*5),DATA!$D$47,IF(AND(365*5&lt;=DATEDIF(V406,TODAY(),"D"), DATEDIF(V406,TODAY(),"D")&lt;365*10),DATA!$D$48,IF(AND(365*10&lt;DATEDIF(V406,TODAY(),"D")),DATA!$D$49))))</f>
        <v>0</v>
      </c>
      <c r="AK406" s="76">
        <f>_xlfn.IFNA(VLOOKUP(X406,DATA!$F$40:$G$85,2,0),10)</f>
        <v>10</v>
      </c>
      <c r="AL406" s="77">
        <f t="shared" ca="1" si="6"/>
        <v>10</v>
      </c>
      <c r="AM406" s="78" t="str">
        <f ca="1">IF(AND(AL406&gt;=DATA!$C$55),"A",IF(AND(DATA!$C$55&gt;AL406,AL406&gt;=DATA!$C$56),"B",IF(AND(DATA!$C$56&gt;AL406,AL406&gt;=DATA!$C$57),"C",IF(AND(AL406&lt;DATA!$C$57),"D"))))</f>
        <v>D</v>
      </c>
    </row>
    <row r="407" spans="1:39" x14ac:dyDescent="0.15">
      <c r="A407" s="20" t="s">
        <v>565</v>
      </c>
      <c r="B407" s="18" t="s">
        <v>367</v>
      </c>
      <c r="C407" s="18" t="s">
        <v>376</v>
      </c>
      <c r="D407" s="18" t="s">
        <v>320</v>
      </c>
      <c r="E407" s="18"/>
      <c r="F407" s="20" t="s">
        <v>293</v>
      </c>
      <c r="G407" s="20" t="s">
        <v>522</v>
      </c>
      <c r="H407" s="20" t="s">
        <v>318</v>
      </c>
      <c r="I407" s="18" t="str">
        <f>""</f>
        <v/>
      </c>
      <c r="J407" s="18" t="str">
        <f>""</f>
        <v/>
      </c>
      <c r="K407" s="20"/>
      <c r="L407" s="20"/>
      <c r="M407" s="20" t="s">
        <v>298</v>
      </c>
      <c r="N407" s="18" t="s">
        <v>299</v>
      </c>
      <c r="O407" s="18" t="str">
        <f>""</f>
        <v/>
      </c>
      <c r="P407" s="18"/>
      <c r="Q407" s="6" t="s">
        <v>19</v>
      </c>
      <c r="R407" s="6"/>
      <c r="S407" s="6"/>
      <c r="T407" s="6"/>
      <c r="U407" s="11"/>
      <c r="V407" s="82"/>
      <c r="W407" s="12" t="s">
        <v>772</v>
      </c>
      <c r="X407" s="12"/>
      <c r="Y407" s="62"/>
      <c r="Z407" s="6" t="s">
        <v>28</v>
      </c>
      <c r="AA407" s="28">
        <v>6</v>
      </c>
      <c r="AB407" s="24"/>
      <c r="AC407" s="24"/>
      <c r="AF407" s="74" t="b">
        <f>IF(AND(R407=DATA!$D$40),DATA!$D$41,IF(AND(R407=DATA!$C$40),DATA!$C$41))</f>
        <v>0</v>
      </c>
      <c r="AG407" s="74" t="b">
        <f>IF(AND(S407=DATA!$D$40),DATA!$D$42,IF(AND(S407=DATA!$C$40),DATA!$C$42))</f>
        <v>0</v>
      </c>
      <c r="AH407" s="74" t="b">
        <f>IF(AND(T407=DATA!$D$40),DATA!$D$43,IF(AND(T407=DATA!$C$40),DATA!$C$43))</f>
        <v>0</v>
      </c>
      <c r="AI407" s="75" t="b">
        <f>IF(AND(U407=DATA!$D$40),DATA!$D$44,IF(AND(U407=DATA!$C$40),DATA!$C$44))</f>
        <v>0</v>
      </c>
      <c r="AJ407" s="76">
        <f ca="1">IF(AND(DATEDIF(V407,TODAY(),"D")&lt;365*3),DATA!$D$46,IF(AND(365*3&lt;=DATEDIF(V407,TODAY(),"D"), DATEDIF(V407,TODAY(),"D")&lt;365*5),DATA!$D$47,IF(AND(365*5&lt;=DATEDIF(V407,TODAY(),"D"), DATEDIF(V407,TODAY(),"D")&lt;365*10),DATA!$D$48,IF(AND(365*10&lt;DATEDIF(V407,TODAY(),"D")),DATA!$D$49))))</f>
        <v>0</v>
      </c>
      <c r="AK407" s="76">
        <f>_xlfn.IFNA(VLOOKUP(X407,DATA!$F$40:$G$85,2,0),10)</f>
        <v>10</v>
      </c>
      <c r="AL407" s="77">
        <f t="shared" ca="1" si="6"/>
        <v>10</v>
      </c>
      <c r="AM407" s="78" t="str">
        <f ca="1">IF(AND(AL407&gt;=DATA!$C$55),"A",IF(AND(DATA!$C$55&gt;AL407,AL407&gt;=DATA!$C$56),"B",IF(AND(DATA!$C$56&gt;AL407,AL407&gt;=DATA!$C$57),"C",IF(AND(AL407&lt;DATA!$C$57),"D"))))</f>
        <v>D</v>
      </c>
    </row>
    <row r="408" spans="1:39" x14ac:dyDescent="0.15">
      <c r="A408" s="20" t="s">
        <v>564</v>
      </c>
      <c r="B408" s="18" t="s">
        <v>367</v>
      </c>
      <c r="C408" s="18" t="s">
        <v>376</v>
      </c>
      <c r="D408" s="18" t="s">
        <v>282</v>
      </c>
      <c r="E408" s="18"/>
      <c r="F408" s="20" t="s">
        <v>293</v>
      </c>
      <c r="G408" s="20" t="s">
        <v>522</v>
      </c>
      <c r="H408" s="20" t="s">
        <v>301</v>
      </c>
      <c r="I408" s="18" t="str">
        <f>""</f>
        <v/>
      </c>
      <c r="J408" s="18" t="str">
        <f>""</f>
        <v/>
      </c>
      <c r="K408" s="20"/>
      <c r="L408" s="20"/>
      <c r="M408" s="20" t="s">
        <v>298</v>
      </c>
      <c r="N408" s="18" t="s">
        <v>299</v>
      </c>
      <c r="O408" s="18" t="str">
        <f>""</f>
        <v/>
      </c>
      <c r="P408" s="18"/>
      <c r="Q408" s="6" t="s">
        <v>19</v>
      </c>
      <c r="R408" s="6"/>
      <c r="S408" s="6"/>
      <c r="T408" s="6"/>
      <c r="U408" s="11"/>
      <c r="V408" s="82"/>
      <c r="W408" s="12" t="s">
        <v>772</v>
      </c>
      <c r="X408" s="12"/>
      <c r="Y408" s="62"/>
      <c r="Z408" s="6" t="s">
        <v>20</v>
      </c>
      <c r="AA408" s="28">
        <v>1</v>
      </c>
      <c r="AB408" s="24"/>
      <c r="AC408" s="24"/>
      <c r="AF408" s="74" t="b">
        <f>IF(AND(R408=DATA!$D$40),DATA!$D$41,IF(AND(R408=DATA!$C$40),DATA!$C$41))</f>
        <v>0</v>
      </c>
      <c r="AG408" s="74" t="b">
        <f>IF(AND(S408=DATA!$D$40),DATA!$D$42,IF(AND(S408=DATA!$C$40),DATA!$C$42))</f>
        <v>0</v>
      </c>
      <c r="AH408" s="74" t="b">
        <f>IF(AND(T408=DATA!$D$40),DATA!$D$43,IF(AND(T408=DATA!$C$40),DATA!$C$43))</f>
        <v>0</v>
      </c>
      <c r="AI408" s="75" t="b">
        <f>IF(AND(U408=DATA!$D$40),DATA!$D$44,IF(AND(U408=DATA!$C$40),DATA!$C$44))</f>
        <v>0</v>
      </c>
      <c r="AJ408" s="76">
        <f ca="1">IF(AND(DATEDIF(V408,TODAY(),"D")&lt;365*3),DATA!$D$46,IF(AND(365*3&lt;=DATEDIF(V408,TODAY(),"D"), DATEDIF(V408,TODAY(),"D")&lt;365*5),DATA!$D$47,IF(AND(365*5&lt;=DATEDIF(V408,TODAY(),"D"), DATEDIF(V408,TODAY(),"D")&lt;365*10),DATA!$D$48,IF(AND(365*10&lt;DATEDIF(V408,TODAY(),"D")),DATA!$D$49))))</f>
        <v>0</v>
      </c>
      <c r="AK408" s="76">
        <f>_xlfn.IFNA(VLOOKUP(X408,DATA!$F$40:$G$85,2,0),10)</f>
        <v>10</v>
      </c>
      <c r="AL408" s="77">
        <f t="shared" ca="1" si="6"/>
        <v>10</v>
      </c>
      <c r="AM408" s="78" t="str">
        <f ca="1">IF(AND(AL408&gt;=DATA!$C$55),"A",IF(AND(DATA!$C$55&gt;AL408,AL408&gt;=DATA!$C$56),"B",IF(AND(DATA!$C$56&gt;AL408,AL408&gt;=DATA!$C$57),"C",IF(AND(AL408&lt;DATA!$C$57),"D"))))</f>
        <v>D</v>
      </c>
    </row>
    <row r="409" spans="1:39" x14ac:dyDescent="0.15">
      <c r="A409" s="20" t="s">
        <v>565</v>
      </c>
      <c r="B409" s="18" t="s">
        <v>367</v>
      </c>
      <c r="C409" s="18" t="s">
        <v>376</v>
      </c>
      <c r="D409" s="18" t="s">
        <v>282</v>
      </c>
      <c r="E409" s="18"/>
      <c r="F409" s="20" t="s">
        <v>293</v>
      </c>
      <c r="G409" s="20" t="s">
        <v>522</v>
      </c>
      <c r="H409" s="20" t="s">
        <v>301</v>
      </c>
      <c r="I409" s="18" t="str">
        <f>""</f>
        <v/>
      </c>
      <c r="J409" s="18" t="str">
        <f>""</f>
        <v/>
      </c>
      <c r="K409" s="20"/>
      <c r="L409" s="20"/>
      <c r="M409" s="20" t="s">
        <v>298</v>
      </c>
      <c r="N409" s="18" t="s">
        <v>295</v>
      </c>
      <c r="O409" s="18" t="str">
        <f>""</f>
        <v/>
      </c>
      <c r="P409" s="18"/>
      <c r="Q409" s="6" t="s">
        <v>27</v>
      </c>
      <c r="R409" s="6"/>
      <c r="S409" s="6"/>
      <c r="T409" s="6"/>
      <c r="U409" s="11"/>
      <c r="V409" s="82"/>
      <c r="W409" s="12" t="s">
        <v>772</v>
      </c>
      <c r="X409" s="12"/>
      <c r="Y409" s="62"/>
      <c r="Z409" s="6" t="s">
        <v>28</v>
      </c>
      <c r="AA409" s="28">
        <v>12</v>
      </c>
      <c r="AB409" s="24"/>
      <c r="AC409" s="24"/>
      <c r="AF409" s="74" t="b">
        <f>IF(AND(R409=DATA!$D$40),DATA!$D$41,IF(AND(R409=DATA!$C$40),DATA!$C$41))</f>
        <v>0</v>
      </c>
      <c r="AG409" s="74" t="b">
        <f>IF(AND(S409=DATA!$D$40),DATA!$D$42,IF(AND(S409=DATA!$C$40),DATA!$C$42))</f>
        <v>0</v>
      </c>
      <c r="AH409" s="74" t="b">
        <f>IF(AND(T409=DATA!$D$40),DATA!$D$43,IF(AND(T409=DATA!$C$40),DATA!$C$43))</f>
        <v>0</v>
      </c>
      <c r="AI409" s="75" t="b">
        <f>IF(AND(U409=DATA!$D$40),DATA!$D$44,IF(AND(U409=DATA!$C$40),DATA!$C$44))</f>
        <v>0</v>
      </c>
      <c r="AJ409" s="76">
        <f ca="1">IF(AND(DATEDIF(V409,TODAY(),"D")&lt;365*3),DATA!$D$46,IF(AND(365*3&lt;=DATEDIF(V409,TODAY(),"D"), DATEDIF(V409,TODAY(),"D")&lt;365*5),DATA!$D$47,IF(AND(365*5&lt;=DATEDIF(V409,TODAY(),"D"), DATEDIF(V409,TODAY(),"D")&lt;365*10),DATA!$D$48,IF(AND(365*10&lt;DATEDIF(V409,TODAY(),"D")),DATA!$D$49))))</f>
        <v>0</v>
      </c>
      <c r="AK409" s="76">
        <f>_xlfn.IFNA(VLOOKUP(X409,DATA!$F$40:$G$85,2,0),10)</f>
        <v>10</v>
      </c>
      <c r="AL409" s="77">
        <f t="shared" ca="1" si="6"/>
        <v>10</v>
      </c>
      <c r="AM409" s="78" t="str">
        <f ca="1">IF(AND(AL409&gt;=DATA!$C$55),"A",IF(AND(DATA!$C$55&gt;AL409,AL409&gt;=DATA!$C$56),"B",IF(AND(DATA!$C$56&gt;AL409,AL409&gt;=DATA!$C$57),"C",IF(AND(AL409&lt;DATA!$C$57),"D"))))</f>
        <v>D</v>
      </c>
    </row>
    <row r="410" spans="1:39" x14ac:dyDescent="0.15">
      <c r="A410" s="20" t="s">
        <v>564</v>
      </c>
      <c r="B410" s="18" t="s">
        <v>368</v>
      </c>
      <c r="C410" s="18" t="s">
        <v>376</v>
      </c>
      <c r="D410" s="18" t="s">
        <v>282</v>
      </c>
      <c r="E410" s="18"/>
      <c r="F410" s="20" t="s">
        <v>293</v>
      </c>
      <c r="G410" s="20" t="s">
        <v>522</v>
      </c>
      <c r="H410" s="20" t="s">
        <v>297</v>
      </c>
      <c r="I410" s="18" t="str">
        <f>""</f>
        <v/>
      </c>
      <c r="J410" s="18" t="str">
        <f>""</f>
        <v/>
      </c>
      <c r="K410" s="20"/>
      <c r="L410" s="20"/>
      <c r="M410" s="20" t="s">
        <v>298</v>
      </c>
      <c r="N410" s="18" t="s">
        <v>295</v>
      </c>
      <c r="O410" s="18" t="str">
        <f>""</f>
        <v/>
      </c>
      <c r="P410" s="18"/>
      <c r="Q410" s="6" t="s">
        <v>19</v>
      </c>
      <c r="R410" s="6"/>
      <c r="S410" s="6"/>
      <c r="T410" s="6"/>
      <c r="U410" s="11"/>
      <c r="V410" s="82"/>
      <c r="W410" s="12" t="s">
        <v>772</v>
      </c>
      <c r="X410" s="12"/>
      <c r="Y410" s="62"/>
      <c r="Z410" s="6" t="s">
        <v>28</v>
      </c>
      <c r="AA410" s="28">
        <v>2</v>
      </c>
      <c r="AB410" s="24"/>
      <c r="AC410" s="24"/>
      <c r="AF410" s="74" t="b">
        <f>IF(AND(R410=DATA!$D$40),DATA!$D$41,IF(AND(R410=DATA!$C$40),DATA!$C$41))</f>
        <v>0</v>
      </c>
      <c r="AG410" s="74" t="b">
        <f>IF(AND(S410=DATA!$D$40),DATA!$D$42,IF(AND(S410=DATA!$C$40),DATA!$C$42))</f>
        <v>0</v>
      </c>
      <c r="AH410" s="74" t="b">
        <f>IF(AND(T410=DATA!$D$40),DATA!$D$43,IF(AND(T410=DATA!$C$40),DATA!$C$43))</f>
        <v>0</v>
      </c>
      <c r="AI410" s="75" t="b">
        <f>IF(AND(U410=DATA!$D$40),DATA!$D$44,IF(AND(U410=DATA!$C$40),DATA!$C$44))</f>
        <v>0</v>
      </c>
      <c r="AJ410" s="76">
        <f ca="1">IF(AND(DATEDIF(V410,TODAY(),"D")&lt;365*3),DATA!$D$46,IF(AND(365*3&lt;=DATEDIF(V410,TODAY(),"D"), DATEDIF(V410,TODAY(),"D")&lt;365*5),DATA!$D$47,IF(AND(365*5&lt;=DATEDIF(V410,TODAY(),"D"), DATEDIF(V410,TODAY(),"D")&lt;365*10),DATA!$D$48,IF(AND(365*10&lt;DATEDIF(V410,TODAY(),"D")),DATA!$D$49))))</f>
        <v>0</v>
      </c>
      <c r="AK410" s="76">
        <f>_xlfn.IFNA(VLOOKUP(X410,DATA!$F$40:$G$85,2,0),10)</f>
        <v>10</v>
      </c>
      <c r="AL410" s="77">
        <f t="shared" ca="1" si="6"/>
        <v>10</v>
      </c>
      <c r="AM410" s="78" t="str">
        <f ca="1">IF(AND(AL410&gt;=DATA!$C$55),"A",IF(AND(DATA!$C$55&gt;AL410,AL410&gt;=DATA!$C$56),"B",IF(AND(DATA!$C$56&gt;AL410,AL410&gt;=DATA!$C$57),"C",IF(AND(AL410&lt;DATA!$C$57),"D"))))</f>
        <v>D</v>
      </c>
    </row>
    <row r="411" spans="1:39" x14ac:dyDescent="0.15">
      <c r="A411" s="20" t="s">
        <v>564</v>
      </c>
      <c r="B411" s="18" t="s">
        <v>367</v>
      </c>
      <c r="C411" s="18" t="s">
        <v>376</v>
      </c>
      <c r="D411" s="18" t="s">
        <v>282</v>
      </c>
      <c r="E411" s="18"/>
      <c r="F411" s="20" t="s">
        <v>293</v>
      </c>
      <c r="G411" s="20" t="s">
        <v>522</v>
      </c>
      <c r="H411" s="20" t="s">
        <v>303</v>
      </c>
      <c r="I411" s="18" t="str">
        <f>""</f>
        <v/>
      </c>
      <c r="J411" s="18" t="str">
        <f>""</f>
        <v/>
      </c>
      <c r="K411" s="20"/>
      <c r="L411" s="20"/>
      <c r="M411" s="20" t="s">
        <v>315</v>
      </c>
      <c r="N411" s="18" t="s">
        <v>295</v>
      </c>
      <c r="O411" s="18" t="str">
        <f>""</f>
        <v/>
      </c>
      <c r="P411" s="18"/>
      <c r="Q411" s="6" t="s">
        <v>19</v>
      </c>
      <c r="R411" s="6"/>
      <c r="S411" s="6"/>
      <c r="T411" s="6"/>
      <c r="U411" s="11"/>
      <c r="V411" s="82"/>
      <c r="W411" s="12" t="s">
        <v>772</v>
      </c>
      <c r="X411" s="12"/>
      <c r="Y411" s="62"/>
      <c r="Z411" s="6" t="s">
        <v>28</v>
      </c>
      <c r="AA411" s="28">
        <v>3</v>
      </c>
      <c r="AB411" s="24"/>
      <c r="AC411" s="24"/>
      <c r="AF411" s="74" t="b">
        <f>IF(AND(R411=DATA!$D$40),DATA!$D$41,IF(AND(R411=DATA!$C$40),DATA!$C$41))</f>
        <v>0</v>
      </c>
      <c r="AG411" s="74" t="b">
        <f>IF(AND(S411=DATA!$D$40),DATA!$D$42,IF(AND(S411=DATA!$C$40),DATA!$C$42))</f>
        <v>0</v>
      </c>
      <c r="AH411" s="74" t="b">
        <f>IF(AND(T411=DATA!$D$40),DATA!$D$43,IF(AND(T411=DATA!$C$40),DATA!$C$43))</f>
        <v>0</v>
      </c>
      <c r="AI411" s="75" t="b">
        <f>IF(AND(U411=DATA!$D$40),DATA!$D$44,IF(AND(U411=DATA!$C$40),DATA!$C$44))</f>
        <v>0</v>
      </c>
      <c r="AJ411" s="76">
        <f ca="1">IF(AND(DATEDIF(V411,TODAY(),"D")&lt;365*3),DATA!$D$46,IF(AND(365*3&lt;=DATEDIF(V411,TODAY(),"D"), DATEDIF(V411,TODAY(),"D")&lt;365*5),DATA!$D$47,IF(AND(365*5&lt;=DATEDIF(V411,TODAY(),"D"), DATEDIF(V411,TODAY(),"D")&lt;365*10),DATA!$D$48,IF(AND(365*10&lt;DATEDIF(V411,TODAY(),"D")),DATA!$D$49))))</f>
        <v>0</v>
      </c>
      <c r="AK411" s="76">
        <f>_xlfn.IFNA(VLOOKUP(X411,DATA!$F$40:$G$85,2,0),10)</f>
        <v>10</v>
      </c>
      <c r="AL411" s="77">
        <f t="shared" ca="1" si="6"/>
        <v>10</v>
      </c>
      <c r="AM411" s="78" t="str">
        <f ca="1">IF(AND(AL411&gt;=DATA!$C$55),"A",IF(AND(DATA!$C$55&gt;AL411,AL411&gt;=DATA!$C$56),"B",IF(AND(DATA!$C$56&gt;AL411,AL411&gt;=DATA!$C$57),"C",IF(AND(AL411&lt;DATA!$C$57),"D"))))</f>
        <v>D</v>
      </c>
    </row>
    <row r="412" spans="1:39" x14ac:dyDescent="0.15">
      <c r="A412" s="20" t="s">
        <v>564</v>
      </c>
      <c r="B412" s="18" t="s">
        <v>367</v>
      </c>
      <c r="C412" s="18" t="s">
        <v>376</v>
      </c>
      <c r="D412" s="18" t="s">
        <v>320</v>
      </c>
      <c r="E412" s="18"/>
      <c r="F412" s="20" t="s">
        <v>296</v>
      </c>
      <c r="G412" s="20" t="s">
        <v>522</v>
      </c>
      <c r="H412" s="20" t="s">
        <v>297</v>
      </c>
      <c r="I412" s="18" t="str">
        <f>""</f>
        <v/>
      </c>
      <c r="J412" s="18" t="str">
        <f>""</f>
        <v/>
      </c>
      <c r="K412" s="20"/>
      <c r="L412" s="20"/>
      <c r="M412" s="20" t="s">
        <v>298</v>
      </c>
      <c r="N412" s="18" t="s">
        <v>295</v>
      </c>
      <c r="O412" s="18" t="str">
        <f>""</f>
        <v/>
      </c>
      <c r="P412" s="18"/>
      <c r="Q412" s="6" t="s">
        <v>19</v>
      </c>
      <c r="R412" s="6"/>
      <c r="S412" s="6"/>
      <c r="T412" s="6"/>
      <c r="U412" s="11"/>
      <c r="V412" s="82"/>
      <c r="W412" s="12" t="s">
        <v>772</v>
      </c>
      <c r="X412" s="12"/>
      <c r="Y412" s="62"/>
      <c r="Z412" s="6" t="s">
        <v>20</v>
      </c>
      <c r="AA412" s="28">
        <v>3</v>
      </c>
      <c r="AB412" s="24"/>
      <c r="AC412" s="24"/>
      <c r="AF412" s="74" t="b">
        <f>IF(AND(R412=DATA!$D$40),DATA!$D$41,IF(AND(R412=DATA!$C$40),DATA!$C$41))</f>
        <v>0</v>
      </c>
      <c r="AG412" s="74" t="b">
        <f>IF(AND(S412=DATA!$D$40),DATA!$D$42,IF(AND(S412=DATA!$C$40),DATA!$C$42))</f>
        <v>0</v>
      </c>
      <c r="AH412" s="74" t="b">
        <f>IF(AND(T412=DATA!$D$40),DATA!$D$43,IF(AND(T412=DATA!$C$40),DATA!$C$43))</f>
        <v>0</v>
      </c>
      <c r="AI412" s="75" t="b">
        <f>IF(AND(U412=DATA!$D$40),DATA!$D$44,IF(AND(U412=DATA!$C$40),DATA!$C$44))</f>
        <v>0</v>
      </c>
      <c r="AJ412" s="76">
        <f ca="1">IF(AND(DATEDIF(V412,TODAY(),"D")&lt;365*3),DATA!$D$46,IF(AND(365*3&lt;=DATEDIF(V412,TODAY(),"D"), DATEDIF(V412,TODAY(),"D")&lt;365*5),DATA!$D$47,IF(AND(365*5&lt;=DATEDIF(V412,TODAY(),"D"), DATEDIF(V412,TODAY(),"D")&lt;365*10),DATA!$D$48,IF(AND(365*10&lt;DATEDIF(V412,TODAY(),"D")),DATA!$D$49))))</f>
        <v>0</v>
      </c>
      <c r="AK412" s="76">
        <f>_xlfn.IFNA(VLOOKUP(X412,DATA!$F$40:$G$85,2,0),10)</f>
        <v>10</v>
      </c>
      <c r="AL412" s="77">
        <f t="shared" ca="1" si="6"/>
        <v>10</v>
      </c>
      <c r="AM412" s="78" t="str">
        <f ca="1">IF(AND(AL412&gt;=DATA!$C$55),"A",IF(AND(DATA!$C$55&gt;AL412,AL412&gt;=DATA!$C$56),"B",IF(AND(DATA!$C$56&gt;AL412,AL412&gt;=DATA!$C$57),"C",IF(AND(AL412&lt;DATA!$C$57),"D"))))</f>
        <v>D</v>
      </c>
    </row>
    <row r="413" spans="1:39" x14ac:dyDescent="0.15">
      <c r="A413" s="20" t="s">
        <v>564</v>
      </c>
      <c r="B413" s="18" t="s">
        <v>367</v>
      </c>
      <c r="C413" s="18" t="s">
        <v>376</v>
      </c>
      <c r="D413" s="18" t="s">
        <v>320</v>
      </c>
      <c r="E413" s="18"/>
      <c r="F413" s="20" t="s">
        <v>300</v>
      </c>
      <c r="G413" s="20" t="s">
        <v>522</v>
      </c>
      <c r="H413" s="20" t="s">
        <v>294</v>
      </c>
      <c r="I413" s="18" t="str">
        <f>""</f>
        <v/>
      </c>
      <c r="J413" s="18" t="str">
        <f>""</f>
        <v/>
      </c>
      <c r="K413" s="20"/>
      <c r="L413" s="20"/>
      <c r="M413" s="20" t="s">
        <v>298</v>
      </c>
      <c r="N413" s="18" t="s">
        <v>295</v>
      </c>
      <c r="O413" s="18" t="str">
        <f>""</f>
        <v/>
      </c>
      <c r="P413" s="18"/>
      <c r="Q413" s="6" t="s">
        <v>19</v>
      </c>
      <c r="R413" s="6"/>
      <c r="S413" s="6"/>
      <c r="T413" s="6"/>
      <c r="U413" s="11"/>
      <c r="V413" s="82"/>
      <c r="W413" s="12" t="s">
        <v>772</v>
      </c>
      <c r="X413" s="12"/>
      <c r="Y413" s="62"/>
      <c r="Z413" s="6" t="s">
        <v>28</v>
      </c>
      <c r="AA413" s="28">
        <v>53</v>
      </c>
      <c r="AB413" s="24"/>
      <c r="AC413" s="24"/>
      <c r="AF413" s="74" t="b">
        <f>IF(AND(R413=DATA!$D$40),DATA!$D$41,IF(AND(R413=DATA!$C$40),DATA!$C$41))</f>
        <v>0</v>
      </c>
      <c r="AG413" s="74" t="b">
        <f>IF(AND(S413=DATA!$D$40),DATA!$D$42,IF(AND(S413=DATA!$C$40),DATA!$C$42))</f>
        <v>0</v>
      </c>
      <c r="AH413" s="74" t="b">
        <f>IF(AND(T413=DATA!$D$40),DATA!$D$43,IF(AND(T413=DATA!$C$40),DATA!$C$43))</f>
        <v>0</v>
      </c>
      <c r="AI413" s="75" t="b">
        <f>IF(AND(U413=DATA!$D$40),DATA!$D$44,IF(AND(U413=DATA!$C$40),DATA!$C$44))</f>
        <v>0</v>
      </c>
      <c r="AJ413" s="76">
        <f ca="1">IF(AND(DATEDIF(V413,TODAY(),"D")&lt;365*3),DATA!$D$46,IF(AND(365*3&lt;=DATEDIF(V413,TODAY(),"D"), DATEDIF(V413,TODAY(),"D")&lt;365*5),DATA!$D$47,IF(AND(365*5&lt;=DATEDIF(V413,TODAY(),"D"), DATEDIF(V413,TODAY(),"D")&lt;365*10),DATA!$D$48,IF(AND(365*10&lt;DATEDIF(V413,TODAY(),"D")),DATA!$D$49))))</f>
        <v>0</v>
      </c>
      <c r="AK413" s="76">
        <f>_xlfn.IFNA(VLOOKUP(X413,DATA!$F$40:$G$85,2,0),10)</f>
        <v>10</v>
      </c>
      <c r="AL413" s="77">
        <f t="shared" ca="1" si="6"/>
        <v>10</v>
      </c>
      <c r="AM413" s="78" t="str">
        <f ca="1">IF(AND(AL413&gt;=DATA!$C$55),"A",IF(AND(DATA!$C$55&gt;AL413,AL413&gt;=DATA!$C$56),"B",IF(AND(DATA!$C$56&gt;AL413,AL413&gt;=DATA!$C$57),"C",IF(AND(AL413&lt;DATA!$C$57),"D"))))</f>
        <v>D</v>
      </c>
    </row>
    <row r="414" spans="1:39" x14ac:dyDescent="0.15">
      <c r="A414" s="20" t="s">
        <v>565</v>
      </c>
      <c r="B414" s="18" t="s">
        <v>367</v>
      </c>
      <c r="C414" s="18" t="s">
        <v>376</v>
      </c>
      <c r="D414" s="18" t="s">
        <v>282</v>
      </c>
      <c r="E414" s="18"/>
      <c r="F414" s="20" t="s">
        <v>300</v>
      </c>
      <c r="G414" s="20" t="s">
        <v>522</v>
      </c>
      <c r="H414" s="20" t="s">
        <v>303</v>
      </c>
      <c r="I414" s="18" t="str">
        <f>""</f>
        <v/>
      </c>
      <c r="J414" s="18" t="str">
        <f>""</f>
        <v/>
      </c>
      <c r="K414" s="20"/>
      <c r="L414" s="20"/>
      <c r="M414" s="20" t="s">
        <v>298</v>
      </c>
      <c r="N414" s="18" t="s">
        <v>295</v>
      </c>
      <c r="O414" s="18" t="str">
        <f>""</f>
        <v/>
      </c>
      <c r="P414" s="18"/>
      <c r="Q414" s="6" t="s">
        <v>19</v>
      </c>
      <c r="R414" s="6"/>
      <c r="S414" s="6"/>
      <c r="T414" s="6"/>
      <c r="U414" s="11"/>
      <c r="V414" s="82"/>
      <c r="W414" s="12" t="s">
        <v>772</v>
      </c>
      <c r="X414" s="12"/>
      <c r="Y414" s="62"/>
      <c r="Z414" s="6" t="s">
        <v>28</v>
      </c>
      <c r="AA414" s="28">
        <v>87</v>
      </c>
      <c r="AB414" s="24"/>
      <c r="AC414" s="24"/>
      <c r="AF414" s="74" t="b">
        <f>IF(AND(R414=DATA!$D$40),DATA!$D$41,IF(AND(R414=DATA!$C$40),DATA!$C$41))</f>
        <v>0</v>
      </c>
      <c r="AG414" s="74" t="b">
        <f>IF(AND(S414=DATA!$D$40),DATA!$D$42,IF(AND(S414=DATA!$C$40),DATA!$C$42))</f>
        <v>0</v>
      </c>
      <c r="AH414" s="74" t="b">
        <f>IF(AND(T414=DATA!$D$40),DATA!$D$43,IF(AND(T414=DATA!$C$40),DATA!$C$43))</f>
        <v>0</v>
      </c>
      <c r="AI414" s="75" t="b">
        <f>IF(AND(U414=DATA!$D$40),DATA!$D$44,IF(AND(U414=DATA!$C$40),DATA!$C$44))</f>
        <v>0</v>
      </c>
      <c r="AJ414" s="76">
        <f ca="1">IF(AND(DATEDIF(V414,TODAY(),"D")&lt;365*3),DATA!$D$46,IF(AND(365*3&lt;=DATEDIF(V414,TODAY(),"D"), DATEDIF(V414,TODAY(),"D")&lt;365*5),DATA!$D$47,IF(AND(365*5&lt;=DATEDIF(V414,TODAY(),"D"), DATEDIF(V414,TODAY(),"D")&lt;365*10),DATA!$D$48,IF(AND(365*10&lt;DATEDIF(V414,TODAY(),"D")),DATA!$D$49))))</f>
        <v>0</v>
      </c>
      <c r="AK414" s="76">
        <f>_xlfn.IFNA(VLOOKUP(X414,DATA!$F$40:$G$85,2,0),10)</f>
        <v>10</v>
      </c>
      <c r="AL414" s="77">
        <f t="shared" ca="1" si="6"/>
        <v>10</v>
      </c>
      <c r="AM414" s="78" t="str">
        <f ca="1">IF(AND(AL414&gt;=DATA!$C$55),"A",IF(AND(DATA!$C$55&gt;AL414,AL414&gt;=DATA!$C$56),"B",IF(AND(DATA!$C$56&gt;AL414,AL414&gt;=DATA!$C$57),"C",IF(AND(AL414&lt;DATA!$C$57),"D"))))</f>
        <v>D</v>
      </c>
    </row>
    <row r="415" spans="1:39" x14ac:dyDescent="0.15">
      <c r="A415" s="20" t="s">
        <v>564</v>
      </c>
      <c r="B415" s="18" t="s">
        <v>367</v>
      </c>
      <c r="C415" s="18" t="s">
        <v>376</v>
      </c>
      <c r="D415" s="18" t="s">
        <v>320</v>
      </c>
      <c r="E415" s="18"/>
      <c r="F415" s="20" t="s">
        <v>300</v>
      </c>
      <c r="G415" s="20" t="s">
        <v>522</v>
      </c>
      <c r="H415" s="20" t="s">
        <v>303</v>
      </c>
      <c r="I415" s="18" t="str">
        <f>""</f>
        <v/>
      </c>
      <c r="J415" s="18" t="str">
        <f>""</f>
        <v/>
      </c>
      <c r="K415" s="20"/>
      <c r="L415" s="20"/>
      <c r="M415" s="20" t="s">
        <v>298</v>
      </c>
      <c r="N415" s="18" t="s">
        <v>295</v>
      </c>
      <c r="O415" s="18" t="s">
        <v>299</v>
      </c>
      <c r="P415" s="18"/>
      <c r="Q415" s="6" t="s">
        <v>27</v>
      </c>
      <c r="R415" s="6"/>
      <c r="S415" s="6"/>
      <c r="T415" s="6"/>
      <c r="U415" s="11"/>
      <c r="V415" s="82"/>
      <c r="W415" s="12" t="s">
        <v>772</v>
      </c>
      <c r="X415" s="12"/>
      <c r="Y415" s="62"/>
      <c r="Z415" s="6" t="s">
        <v>28</v>
      </c>
      <c r="AA415" s="28">
        <v>1</v>
      </c>
      <c r="AB415" s="24"/>
      <c r="AC415" s="24"/>
      <c r="AF415" s="74" t="b">
        <f>IF(AND(R415=DATA!$D$40),DATA!$D$41,IF(AND(R415=DATA!$C$40),DATA!$C$41))</f>
        <v>0</v>
      </c>
      <c r="AG415" s="74" t="b">
        <f>IF(AND(S415=DATA!$D$40),DATA!$D$42,IF(AND(S415=DATA!$C$40),DATA!$C$42))</f>
        <v>0</v>
      </c>
      <c r="AH415" s="74" t="b">
        <f>IF(AND(T415=DATA!$D$40),DATA!$D$43,IF(AND(T415=DATA!$C$40),DATA!$C$43))</f>
        <v>0</v>
      </c>
      <c r="AI415" s="75" t="b">
        <f>IF(AND(U415=DATA!$D$40),DATA!$D$44,IF(AND(U415=DATA!$C$40),DATA!$C$44))</f>
        <v>0</v>
      </c>
      <c r="AJ415" s="76">
        <f ca="1">IF(AND(DATEDIF(V415,TODAY(),"D")&lt;365*3),DATA!$D$46,IF(AND(365*3&lt;=DATEDIF(V415,TODAY(),"D"), DATEDIF(V415,TODAY(),"D")&lt;365*5),DATA!$D$47,IF(AND(365*5&lt;=DATEDIF(V415,TODAY(),"D"), DATEDIF(V415,TODAY(),"D")&lt;365*10),DATA!$D$48,IF(AND(365*10&lt;DATEDIF(V415,TODAY(),"D")),DATA!$D$49))))</f>
        <v>0</v>
      </c>
      <c r="AK415" s="76">
        <f>_xlfn.IFNA(VLOOKUP(X415,DATA!$F$40:$G$85,2,0),10)</f>
        <v>10</v>
      </c>
      <c r="AL415" s="77">
        <f t="shared" ca="1" si="6"/>
        <v>10</v>
      </c>
      <c r="AM415" s="78" t="str">
        <f ca="1">IF(AND(AL415&gt;=DATA!$C$55),"A",IF(AND(DATA!$C$55&gt;AL415,AL415&gt;=DATA!$C$56),"B",IF(AND(DATA!$C$56&gt;AL415,AL415&gt;=DATA!$C$57),"C",IF(AND(AL415&lt;DATA!$C$57),"D"))))</f>
        <v>D</v>
      </c>
    </row>
    <row r="416" spans="1:39" x14ac:dyDescent="0.15">
      <c r="A416" s="20" t="s">
        <v>564</v>
      </c>
      <c r="B416" s="18" t="s">
        <v>367</v>
      </c>
      <c r="C416" s="18" t="s">
        <v>376</v>
      </c>
      <c r="D416" s="18" t="s">
        <v>282</v>
      </c>
      <c r="E416" s="18"/>
      <c r="F416" s="20" t="s">
        <v>300</v>
      </c>
      <c r="G416" s="20" t="s">
        <v>522</v>
      </c>
      <c r="H416" s="20" t="s">
        <v>290</v>
      </c>
      <c r="I416" s="18" t="str">
        <f>""</f>
        <v/>
      </c>
      <c r="J416" s="18" t="str">
        <f>""</f>
        <v/>
      </c>
      <c r="K416" s="20"/>
      <c r="L416" s="20"/>
      <c r="M416" s="20" t="s">
        <v>298</v>
      </c>
      <c r="N416" s="18" t="s">
        <v>299</v>
      </c>
      <c r="O416" s="18" t="str">
        <f>""</f>
        <v/>
      </c>
      <c r="P416" s="18"/>
      <c r="Q416" s="6" t="s">
        <v>19</v>
      </c>
      <c r="R416" s="6"/>
      <c r="S416" s="6"/>
      <c r="T416" s="6"/>
      <c r="U416" s="11"/>
      <c r="V416" s="82"/>
      <c r="W416" s="12" t="s">
        <v>772</v>
      </c>
      <c r="X416" s="12"/>
      <c r="Y416" s="62"/>
      <c r="Z416" s="6" t="s">
        <v>20</v>
      </c>
      <c r="AA416" s="28">
        <v>6</v>
      </c>
      <c r="AB416" s="24"/>
      <c r="AC416" s="24"/>
      <c r="AF416" s="74" t="b">
        <f>IF(AND(R416=DATA!$D$40),DATA!$D$41,IF(AND(R416=DATA!$C$40),DATA!$C$41))</f>
        <v>0</v>
      </c>
      <c r="AG416" s="74" t="b">
        <f>IF(AND(S416=DATA!$D$40),DATA!$D$42,IF(AND(S416=DATA!$C$40),DATA!$C$42))</f>
        <v>0</v>
      </c>
      <c r="AH416" s="74" t="b">
        <f>IF(AND(T416=DATA!$D$40),DATA!$D$43,IF(AND(T416=DATA!$C$40),DATA!$C$43))</f>
        <v>0</v>
      </c>
      <c r="AI416" s="75" t="b">
        <f>IF(AND(U416=DATA!$D$40),DATA!$D$44,IF(AND(U416=DATA!$C$40),DATA!$C$44))</f>
        <v>0</v>
      </c>
      <c r="AJ416" s="76">
        <f ca="1">IF(AND(DATEDIF(V416,TODAY(),"D")&lt;365*3),DATA!$D$46,IF(AND(365*3&lt;=DATEDIF(V416,TODAY(),"D"), DATEDIF(V416,TODAY(),"D")&lt;365*5),DATA!$D$47,IF(AND(365*5&lt;=DATEDIF(V416,TODAY(),"D"), DATEDIF(V416,TODAY(),"D")&lt;365*10),DATA!$D$48,IF(AND(365*10&lt;DATEDIF(V416,TODAY(),"D")),DATA!$D$49))))</f>
        <v>0</v>
      </c>
      <c r="AK416" s="76">
        <f>_xlfn.IFNA(VLOOKUP(X416,DATA!$F$40:$G$85,2,0),10)</f>
        <v>10</v>
      </c>
      <c r="AL416" s="77">
        <f t="shared" ca="1" si="6"/>
        <v>10</v>
      </c>
      <c r="AM416" s="78" t="str">
        <f ca="1">IF(AND(AL416&gt;=DATA!$C$55),"A",IF(AND(DATA!$C$55&gt;AL416,AL416&gt;=DATA!$C$56),"B",IF(AND(DATA!$C$56&gt;AL416,AL416&gt;=DATA!$C$57),"C",IF(AND(AL416&lt;DATA!$C$57),"D"))))</f>
        <v>D</v>
      </c>
    </row>
    <row r="417" spans="1:39" x14ac:dyDescent="0.15">
      <c r="A417" s="20" t="s">
        <v>564</v>
      </c>
      <c r="B417" s="18" t="s">
        <v>375</v>
      </c>
      <c r="C417" s="18" t="s">
        <v>376</v>
      </c>
      <c r="D417" s="18" t="s">
        <v>282</v>
      </c>
      <c r="E417" s="18"/>
      <c r="F417" s="20" t="s">
        <v>300</v>
      </c>
      <c r="G417" s="20" t="s">
        <v>522</v>
      </c>
      <c r="H417" s="20" t="s">
        <v>301</v>
      </c>
      <c r="I417" s="18" t="str">
        <f>""</f>
        <v/>
      </c>
      <c r="J417" s="18" t="str">
        <f>""</f>
        <v/>
      </c>
      <c r="K417" s="20"/>
      <c r="L417" s="20"/>
      <c r="M417" s="20" t="s">
        <v>298</v>
      </c>
      <c r="N417" s="18" t="s">
        <v>295</v>
      </c>
      <c r="O417" s="18" t="str">
        <f>""</f>
        <v/>
      </c>
      <c r="P417" s="18"/>
      <c r="Q417" s="6" t="s">
        <v>27</v>
      </c>
      <c r="R417" s="6"/>
      <c r="S417" s="6"/>
      <c r="T417" s="6"/>
      <c r="U417" s="11"/>
      <c r="V417" s="82"/>
      <c r="W417" s="12" t="s">
        <v>772</v>
      </c>
      <c r="X417" s="12"/>
      <c r="Y417" s="62"/>
      <c r="Z417" s="6" t="s">
        <v>20</v>
      </c>
      <c r="AA417" s="28">
        <v>190</v>
      </c>
      <c r="AB417" s="24"/>
      <c r="AC417" s="24"/>
      <c r="AF417" s="74" t="b">
        <f>IF(AND(R417=DATA!$D$40),DATA!$D$41,IF(AND(R417=DATA!$C$40),DATA!$C$41))</f>
        <v>0</v>
      </c>
      <c r="AG417" s="74" t="b">
        <f>IF(AND(S417=DATA!$D$40),DATA!$D$42,IF(AND(S417=DATA!$C$40),DATA!$C$42))</f>
        <v>0</v>
      </c>
      <c r="AH417" s="74" t="b">
        <f>IF(AND(T417=DATA!$D$40),DATA!$D$43,IF(AND(T417=DATA!$C$40),DATA!$C$43))</f>
        <v>0</v>
      </c>
      <c r="AI417" s="75" t="b">
        <f>IF(AND(U417=DATA!$D$40),DATA!$D$44,IF(AND(U417=DATA!$C$40),DATA!$C$44))</f>
        <v>0</v>
      </c>
      <c r="AJ417" s="76">
        <f ca="1">IF(AND(DATEDIF(V417,TODAY(),"D")&lt;365*3),DATA!$D$46,IF(AND(365*3&lt;=DATEDIF(V417,TODAY(),"D"), DATEDIF(V417,TODAY(),"D")&lt;365*5),DATA!$D$47,IF(AND(365*5&lt;=DATEDIF(V417,TODAY(),"D"), DATEDIF(V417,TODAY(),"D")&lt;365*10),DATA!$D$48,IF(AND(365*10&lt;DATEDIF(V417,TODAY(),"D")),DATA!$D$49))))</f>
        <v>0</v>
      </c>
      <c r="AK417" s="76">
        <f>_xlfn.IFNA(VLOOKUP(X417,DATA!$F$40:$G$85,2,0),10)</f>
        <v>10</v>
      </c>
      <c r="AL417" s="77">
        <f t="shared" ca="1" si="6"/>
        <v>10</v>
      </c>
      <c r="AM417" s="78" t="str">
        <f ca="1">IF(AND(AL417&gt;=DATA!$C$55),"A",IF(AND(DATA!$C$55&gt;AL417,AL417&gt;=DATA!$C$56),"B",IF(AND(DATA!$C$56&gt;AL417,AL417&gt;=DATA!$C$57),"C",IF(AND(AL417&lt;DATA!$C$57),"D"))))</f>
        <v>D</v>
      </c>
    </row>
    <row r="418" spans="1:39" x14ac:dyDescent="0.15">
      <c r="A418" s="20" t="s">
        <v>564</v>
      </c>
      <c r="B418" s="18" t="s">
        <v>367</v>
      </c>
      <c r="C418" s="18" t="s">
        <v>376</v>
      </c>
      <c r="D418" s="18" t="s">
        <v>282</v>
      </c>
      <c r="E418" s="18"/>
      <c r="F418" s="20" t="s">
        <v>300</v>
      </c>
      <c r="G418" s="20" t="s">
        <v>522</v>
      </c>
      <c r="H418" s="20" t="s">
        <v>297</v>
      </c>
      <c r="I418" s="18" t="str">
        <f>""</f>
        <v/>
      </c>
      <c r="J418" s="18" t="str">
        <f>""</f>
        <v/>
      </c>
      <c r="K418" s="20"/>
      <c r="L418" s="20"/>
      <c r="M418" s="20" t="s">
        <v>315</v>
      </c>
      <c r="N418" s="18" t="s">
        <v>295</v>
      </c>
      <c r="O418" s="18" t="str">
        <f>""</f>
        <v/>
      </c>
      <c r="P418" s="18"/>
      <c r="Q418" s="6" t="s">
        <v>19</v>
      </c>
      <c r="R418" s="6"/>
      <c r="S418" s="6"/>
      <c r="T418" s="6"/>
      <c r="U418" s="11"/>
      <c r="V418" s="82"/>
      <c r="W418" s="12" t="s">
        <v>772</v>
      </c>
      <c r="X418" s="12"/>
      <c r="Y418" s="62"/>
      <c r="Z418" s="6" t="s">
        <v>263</v>
      </c>
      <c r="AA418" s="28">
        <v>3</v>
      </c>
      <c r="AB418" s="24"/>
      <c r="AC418" s="24"/>
      <c r="AF418" s="74" t="b">
        <f>IF(AND(R418=DATA!$D$40),DATA!$D$41,IF(AND(R418=DATA!$C$40),DATA!$C$41))</f>
        <v>0</v>
      </c>
      <c r="AG418" s="74" t="b">
        <f>IF(AND(S418=DATA!$D$40),DATA!$D$42,IF(AND(S418=DATA!$C$40),DATA!$C$42))</f>
        <v>0</v>
      </c>
      <c r="AH418" s="74" t="b">
        <f>IF(AND(T418=DATA!$D$40),DATA!$D$43,IF(AND(T418=DATA!$C$40),DATA!$C$43))</f>
        <v>0</v>
      </c>
      <c r="AI418" s="75" t="b">
        <f>IF(AND(U418=DATA!$D$40),DATA!$D$44,IF(AND(U418=DATA!$C$40),DATA!$C$44))</f>
        <v>0</v>
      </c>
      <c r="AJ418" s="76">
        <f ca="1">IF(AND(DATEDIF(V418,TODAY(),"D")&lt;365*3),DATA!$D$46,IF(AND(365*3&lt;=DATEDIF(V418,TODAY(),"D"), DATEDIF(V418,TODAY(),"D")&lt;365*5),DATA!$D$47,IF(AND(365*5&lt;=DATEDIF(V418,TODAY(),"D"), DATEDIF(V418,TODAY(),"D")&lt;365*10),DATA!$D$48,IF(AND(365*10&lt;DATEDIF(V418,TODAY(),"D")),DATA!$D$49))))</f>
        <v>0</v>
      </c>
      <c r="AK418" s="76">
        <f>_xlfn.IFNA(VLOOKUP(X418,DATA!$F$40:$G$85,2,0),10)</f>
        <v>10</v>
      </c>
      <c r="AL418" s="77">
        <f t="shared" ca="1" si="6"/>
        <v>10</v>
      </c>
      <c r="AM418" s="78" t="str">
        <f ca="1">IF(AND(AL418&gt;=DATA!$C$55),"A",IF(AND(DATA!$C$55&gt;AL418,AL418&gt;=DATA!$C$56),"B",IF(AND(DATA!$C$56&gt;AL418,AL418&gt;=DATA!$C$57),"C",IF(AND(AL418&lt;DATA!$C$57),"D"))))</f>
        <v>D</v>
      </c>
    </row>
    <row r="419" spans="1:39" x14ac:dyDescent="0.15">
      <c r="A419" s="20" t="s">
        <v>564</v>
      </c>
      <c r="B419" s="18" t="s">
        <v>367</v>
      </c>
      <c r="C419" s="18" t="s">
        <v>376</v>
      </c>
      <c r="D419" s="18" t="s">
        <v>320</v>
      </c>
      <c r="E419" s="18"/>
      <c r="F419" s="20" t="s">
        <v>302</v>
      </c>
      <c r="G419" s="20" t="s">
        <v>522</v>
      </c>
      <c r="H419" s="20" t="s">
        <v>303</v>
      </c>
      <c r="I419" s="18" t="str">
        <f>""</f>
        <v/>
      </c>
      <c r="J419" s="18" t="str">
        <f>""</f>
        <v/>
      </c>
      <c r="K419" s="20"/>
      <c r="L419" s="20"/>
      <c r="M419" s="20" t="s">
        <v>298</v>
      </c>
      <c r="N419" s="18" t="s">
        <v>299</v>
      </c>
      <c r="O419" s="18" t="str">
        <f>""</f>
        <v/>
      </c>
      <c r="P419" s="18"/>
      <c r="Q419" s="6" t="s">
        <v>19</v>
      </c>
      <c r="R419" s="6"/>
      <c r="S419" s="6"/>
      <c r="T419" s="6"/>
      <c r="U419" s="11"/>
      <c r="V419" s="82"/>
      <c r="W419" s="12" t="s">
        <v>772</v>
      </c>
      <c r="X419" s="12"/>
      <c r="Y419" s="62"/>
      <c r="Z419" s="6" t="s">
        <v>20</v>
      </c>
      <c r="AA419" s="28">
        <v>4</v>
      </c>
      <c r="AB419" s="24"/>
      <c r="AC419" s="24"/>
      <c r="AF419" s="74" t="b">
        <f>IF(AND(R419=DATA!$D$40),DATA!$D$41,IF(AND(R419=DATA!$C$40),DATA!$C$41))</f>
        <v>0</v>
      </c>
      <c r="AG419" s="74" t="b">
        <f>IF(AND(S419=DATA!$D$40),DATA!$D$42,IF(AND(S419=DATA!$C$40),DATA!$C$42))</f>
        <v>0</v>
      </c>
      <c r="AH419" s="74" t="b">
        <f>IF(AND(T419=DATA!$D$40),DATA!$D$43,IF(AND(T419=DATA!$C$40),DATA!$C$43))</f>
        <v>0</v>
      </c>
      <c r="AI419" s="75" t="b">
        <f>IF(AND(U419=DATA!$D$40),DATA!$D$44,IF(AND(U419=DATA!$C$40),DATA!$C$44))</f>
        <v>0</v>
      </c>
      <c r="AJ419" s="76">
        <f ca="1">IF(AND(DATEDIF(V419,TODAY(),"D")&lt;365*3),DATA!$D$46,IF(AND(365*3&lt;=DATEDIF(V419,TODAY(),"D"), DATEDIF(V419,TODAY(),"D")&lt;365*5),DATA!$D$47,IF(AND(365*5&lt;=DATEDIF(V419,TODAY(),"D"), DATEDIF(V419,TODAY(),"D")&lt;365*10),DATA!$D$48,IF(AND(365*10&lt;DATEDIF(V419,TODAY(),"D")),DATA!$D$49))))</f>
        <v>0</v>
      </c>
      <c r="AK419" s="76">
        <f>_xlfn.IFNA(VLOOKUP(X419,DATA!$F$40:$G$85,2,0),10)</f>
        <v>10</v>
      </c>
      <c r="AL419" s="77">
        <f t="shared" ca="1" si="6"/>
        <v>10</v>
      </c>
      <c r="AM419" s="78" t="str">
        <f ca="1">IF(AND(AL419&gt;=DATA!$C$55),"A",IF(AND(DATA!$C$55&gt;AL419,AL419&gt;=DATA!$C$56),"B",IF(AND(DATA!$C$56&gt;AL419,AL419&gt;=DATA!$C$57),"C",IF(AND(AL419&lt;DATA!$C$57),"D"))))</f>
        <v>D</v>
      </c>
    </row>
    <row r="420" spans="1:39" x14ac:dyDescent="0.15">
      <c r="A420" s="20" t="s">
        <v>564</v>
      </c>
      <c r="B420" s="18" t="s">
        <v>368</v>
      </c>
      <c r="C420" s="18" t="s">
        <v>376</v>
      </c>
      <c r="D420" s="18" t="s">
        <v>320</v>
      </c>
      <c r="E420" s="18"/>
      <c r="F420" s="20" t="s">
        <v>302</v>
      </c>
      <c r="G420" s="20" t="s">
        <v>522</v>
      </c>
      <c r="H420" s="20" t="s">
        <v>286</v>
      </c>
      <c r="I420" s="18" t="str">
        <f>""</f>
        <v/>
      </c>
      <c r="J420" s="18" t="str">
        <f>""</f>
        <v/>
      </c>
      <c r="K420" s="20"/>
      <c r="L420" s="20"/>
      <c r="M420" s="20" t="s">
        <v>298</v>
      </c>
      <c r="N420" s="18" t="s">
        <v>295</v>
      </c>
      <c r="O420" s="18" t="str">
        <f>""</f>
        <v/>
      </c>
      <c r="P420" s="18"/>
      <c r="Q420" s="6" t="s">
        <v>19</v>
      </c>
      <c r="R420" s="6"/>
      <c r="S420" s="6"/>
      <c r="T420" s="6"/>
      <c r="U420" s="11"/>
      <c r="V420" s="82"/>
      <c r="W420" s="12" t="s">
        <v>772</v>
      </c>
      <c r="X420" s="12"/>
      <c r="Y420" s="62"/>
      <c r="Z420" s="6" t="s">
        <v>20</v>
      </c>
      <c r="AA420" s="28">
        <v>4</v>
      </c>
      <c r="AB420" s="24"/>
      <c r="AC420" s="24"/>
      <c r="AF420" s="74" t="b">
        <f>IF(AND(R420=DATA!$D$40),DATA!$D$41,IF(AND(R420=DATA!$C$40),DATA!$C$41))</f>
        <v>0</v>
      </c>
      <c r="AG420" s="74" t="b">
        <f>IF(AND(S420=DATA!$D$40),DATA!$D$42,IF(AND(S420=DATA!$C$40),DATA!$C$42))</f>
        <v>0</v>
      </c>
      <c r="AH420" s="74" t="b">
        <f>IF(AND(T420=DATA!$D$40),DATA!$D$43,IF(AND(T420=DATA!$C$40),DATA!$C$43))</f>
        <v>0</v>
      </c>
      <c r="AI420" s="75" t="b">
        <f>IF(AND(U420=DATA!$D$40),DATA!$D$44,IF(AND(U420=DATA!$C$40),DATA!$C$44))</f>
        <v>0</v>
      </c>
      <c r="AJ420" s="76">
        <f ca="1">IF(AND(DATEDIF(V420,TODAY(),"D")&lt;365*3),DATA!$D$46,IF(AND(365*3&lt;=DATEDIF(V420,TODAY(),"D"), DATEDIF(V420,TODAY(),"D")&lt;365*5),DATA!$D$47,IF(AND(365*5&lt;=DATEDIF(V420,TODAY(),"D"), DATEDIF(V420,TODAY(),"D")&lt;365*10),DATA!$D$48,IF(AND(365*10&lt;DATEDIF(V420,TODAY(),"D")),DATA!$D$49))))</f>
        <v>0</v>
      </c>
      <c r="AK420" s="76">
        <f>_xlfn.IFNA(VLOOKUP(X420,DATA!$F$40:$G$85,2,0),10)</f>
        <v>10</v>
      </c>
      <c r="AL420" s="77">
        <f t="shared" ca="1" si="6"/>
        <v>10</v>
      </c>
      <c r="AM420" s="78" t="str">
        <f ca="1">IF(AND(AL420&gt;=DATA!$C$55),"A",IF(AND(DATA!$C$55&gt;AL420,AL420&gt;=DATA!$C$56),"B",IF(AND(DATA!$C$56&gt;AL420,AL420&gt;=DATA!$C$57),"C",IF(AND(AL420&lt;DATA!$C$57),"D"))))</f>
        <v>D</v>
      </c>
    </row>
    <row r="421" spans="1:39" x14ac:dyDescent="0.15">
      <c r="A421" s="20" t="s">
        <v>564</v>
      </c>
      <c r="B421" s="18" t="s">
        <v>367</v>
      </c>
      <c r="C421" s="18" t="s">
        <v>376</v>
      </c>
      <c r="D421" s="18" t="s">
        <v>320</v>
      </c>
      <c r="E421" s="18"/>
      <c r="F421" s="20" t="s">
        <v>302</v>
      </c>
      <c r="G421" s="20" t="s">
        <v>522</v>
      </c>
      <c r="H421" s="20" t="s">
        <v>301</v>
      </c>
      <c r="I421" s="18" t="str">
        <f>""</f>
        <v/>
      </c>
      <c r="J421" s="18" t="str">
        <f>""</f>
        <v/>
      </c>
      <c r="K421" s="20"/>
      <c r="L421" s="20"/>
      <c r="M421" s="20" t="s">
        <v>298</v>
      </c>
      <c r="N421" s="18" t="s">
        <v>299</v>
      </c>
      <c r="O421" s="18" t="str">
        <f>""</f>
        <v/>
      </c>
      <c r="P421" s="18"/>
      <c r="Q421" s="6" t="s">
        <v>19</v>
      </c>
      <c r="R421" s="6"/>
      <c r="S421" s="6"/>
      <c r="T421" s="6"/>
      <c r="U421" s="11"/>
      <c r="V421" s="82"/>
      <c r="W421" s="12" t="s">
        <v>772</v>
      </c>
      <c r="X421" s="12"/>
      <c r="Y421" s="62"/>
      <c r="Z421" s="6" t="s">
        <v>28</v>
      </c>
      <c r="AA421" s="28">
        <v>6</v>
      </c>
      <c r="AB421" s="24"/>
      <c r="AC421" s="24"/>
      <c r="AF421" s="74" t="b">
        <f>IF(AND(R421=DATA!$D$40),DATA!$D$41,IF(AND(R421=DATA!$C$40),DATA!$C$41))</f>
        <v>0</v>
      </c>
      <c r="AG421" s="74" t="b">
        <f>IF(AND(S421=DATA!$D$40),DATA!$D$42,IF(AND(S421=DATA!$C$40),DATA!$C$42))</f>
        <v>0</v>
      </c>
      <c r="AH421" s="74" t="b">
        <f>IF(AND(T421=DATA!$D$40),DATA!$D$43,IF(AND(T421=DATA!$C$40),DATA!$C$43))</f>
        <v>0</v>
      </c>
      <c r="AI421" s="75" t="b">
        <f>IF(AND(U421=DATA!$D$40),DATA!$D$44,IF(AND(U421=DATA!$C$40),DATA!$C$44))</f>
        <v>0</v>
      </c>
      <c r="AJ421" s="76">
        <f ca="1">IF(AND(DATEDIF(V421,TODAY(),"D")&lt;365*3),DATA!$D$46,IF(AND(365*3&lt;=DATEDIF(V421,TODAY(),"D"), DATEDIF(V421,TODAY(),"D")&lt;365*5),DATA!$D$47,IF(AND(365*5&lt;=DATEDIF(V421,TODAY(),"D"), DATEDIF(V421,TODAY(),"D")&lt;365*10),DATA!$D$48,IF(AND(365*10&lt;DATEDIF(V421,TODAY(),"D")),DATA!$D$49))))</f>
        <v>0</v>
      </c>
      <c r="AK421" s="76">
        <f>_xlfn.IFNA(VLOOKUP(X421,DATA!$F$40:$G$85,2,0),10)</f>
        <v>10</v>
      </c>
      <c r="AL421" s="77">
        <f t="shared" ca="1" si="6"/>
        <v>10</v>
      </c>
      <c r="AM421" s="78" t="str">
        <f ca="1">IF(AND(AL421&gt;=DATA!$C$55),"A",IF(AND(DATA!$C$55&gt;AL421,AL421&gt;=DATA!$C$56),"B",IF(AND(DATA!$C$56&gt;AL421,AL421&gt;=DATA!$C$57),"C",IF(AND(AL421&lt;DATA!$C$57),"D"))))</f>
        <v>D</v>
      </c>
    </row>
    <row r="422" spans="1:39" x14ac:dyDescent="0.15">
      <c r="A422" s="20" t="s">
        <v>564</v>
      </c>
      <c r="B422" s="18" t="s">
        <v>367</v>
      </c>
      <c r="C422" s="18" t="s">
        <v>376</v>
      </c>
      <c r="D422" s="18" t="s">
        <v>282</v>
      </c>
      <c r="E422" s="18"/>
      <c r="F422" s="20" t="s">
        <v>302</v>
      </c>
      <c r="G422" s="20" t="s">
        <v>522</v>
      </c>
      <c r="H422" s="20" t="s">
        <v>301</v>
      </c>
      <c r="I422" s="18" t="str">
        <f>""</f>
        <v/>
      </c>
      <c r="J422" s="18" t="str">
        <f>""</f>
        <v/>
      </c>
      <c r="K422" s="20"/>
      <c r="L422" s="20"/>
      <c r="M422" s="20" t="s">
        <v>298</v>
      </c>
      <c r="N422" s="18" t="s">
        <v>295</v>
      </c>
      <c r="O422" s="18" t="str">
        <f>""</f>
        <v/>
      </c>
      <c r="P422" s="18"/>
      <c r="Q422" s="6" t="s">
        <v>27</v>
      </c>
      <c r="R422" s="6"/>
      <c r="S422" s="6"/>
      <c r="T422" s="6"/>
      <c r="U422" s="11"/>
      <c r="V422" s="82"/>
      <c r="W422" s="12" t="s">
        <v>772</v>
      </c>
      <c r="X422" s="12"/>
      <c r="Y422" s="62"/>
      <c r="Z422" s="6" t="s">
        <v>28</v>
      </c>
      <c r="AA422" s="28">
        <v>28</v>
      </c>
      <c r="AB422" s="24"/>
      <c r="AC422" s="24"/>
      <c r="AF422" s="74" t="b">
        <f>IF(AND(R422=DATA!$D$40),DATA!$D$41,IF(AND(R422=DATA!$C$40),DATA!$C$41))</f>
        <v>0</v>
      </c>
      <c r="AG422" s="74" t="b">
        <f>IF(AND(S422=DATA!$D$40),DATA!$D$42,IF(AND(S422=DATA!$C$40),DATA!$C$42))</f>
        <v>0</v>
      </c>
      <c r="AH422" s="74" t="b">
        <f>IF(AND(T422=DATA!$D$40),DATA!$D$43,IF(AND(T422=DATA!$C$40),DATA!$C$43))</f>
        <v>0</v>
      </c>
      <c r="AI422" s="75" t="b">
        <f>IF(AND(U422=DATA!$D$40),DATA!$D$44,IF(AND(U422=DATA!$C$40),DATA!$C$44))</f>
        <v>0</v>
      </c>
      <c r="AJ422" s="76">
        <f ca="1">IF(AND(DATEDIF(V422,TODAY(),"D")&lt;365*3),DATA!$D$46,IF(AND(365*3&lt;=DATEDIF(V422,TODAY(),"D"), DATEDIF(V422,TODAY(),"D")&lt;365*5),DATA!$D$47,IF(AND(365*5&lt;=DATEDIF(V422,TODAY(),"D"), DATEDIF(V422,TODAY(),"D")&lt;365*10),DATA!$D$48,IF(AND(365*10&lt;DATEDIF(V422,TODAY(),"D")),DATA!$D$49))))</f>
        <v>0</v>
      </c>
      <c r="AK422" s="76">
        <f>_xlfn.IFNA(VLOOKUP(X422,DATA!$F$40:$G$85,2,0),10)</f>
        <v>10</v>
      </c>
      <c r="AL422" s="77">
        <f t="shared" ca="1" si="6"/>
        <v>10</v>
      </c>
      <c r="AM422" s="78" t="str">
        <f ca="1">IF(AND(AL422&gt;=DATA!$C$55),"A",IF(AND(DATA!$C$55&gt;AL422,AL422&gt;=DATA!$C$56),"B",IF(AND(DATA!$C$56&gt;AL422,AL422&gt;=DATA!$C$57),"C",IF(AND(AL422&lt;DATA!$C$57),"D"))))</f>
        <v>D</v>
      </c>
    </row>
    <row r="423" spans="1:39" x14ac:dyDescent="0.15">
      <c r="A423" s="20" t="s">
        <v>564</v>
      </c>
      <c r="B423" s="18" t="s">
        <v>367</v>
      </c>
      <c r="C423" s="18" t="s">
        <v>376</v>
      </c>
      <c r="D423" s="18" t="s">
        <v>320</v>
      </c>
      <c r="E423" s="18"/>
      <c r="F423" s="20" t="s">
        <v>323</v>
      </c>
      <c r="G423" s="20" t="s">
        <v>522</v>
      </c>
      <c r="H423" s="20" t="s">
        <v>294</v>
      </c>
      <c r="I423" s="18" t="str">
        <f>""</f>
        <v/>
      </c>
      <c r="J423" s="18" t="str">
        <f>""</f>
        <v/>
      </c>
      <c r="K423" s="20"/>
      <c r="L423" s="20"/>
      <c r="M423" s="20" t="s">
        <v>298</v>
      </c>
      <c r="N423" s="18" t="s">
        <v>299</v>
      </c>
      <c r="O423" s="18" t="str">
        <f>""</f>
        <v/>
      </c>
      <c r="P423" s="18"/>
      <c r="Q423" s="6" t="s">
        <v>19</v>
      </c>
      <c r="R423" s="6"/>
      <c r="S423" s="6"/>
      <c r="T423" s="6"/>
      <c r="U423" s="11"/>
      <c r="V423" s="82"/>
      <c r="W423" s="12" t="s">
        <v>772</v>
      </c>
      <c r="X423" s="12"/>
      <c r="Y423" s="62"/>
      <c r="Z423" s="6" t="s">
        <v>20</v>
      </c>
      <c r="AA423" s="28">
        <v>17</v>
      </c>
      <c r="AB423" s="24"/>
      <c r="AC423" s="24"/>
      <c r="AF423" s="74" t="b">
        <f>IF(AND(R423=DATA!$D$40),DATA!$D$41,IF(AND(R423=DATA!$C$40),DATA!$C$41))</f>
        <v>0</v>
      </c>
      <c r="AG423" s="74" t="b">
        <f>IF(AND(S423=DATA!$D$40),DATA!$D$42,IF(AND(S423=DATA!$C$40),DATA!$C$42))</f>
        <v>0</v>
      </c>
      <c r="AH423" s="74" t="b">
        <f>IF(AND(T423=DATA!$D$40),DATA!$D$43,IF(AND(T423=DATA!$C$40),DATA!$C$43))</f>
        <v>0</v>
      </c>
      <c r="AI423" s="75" t="b">
        <f>IF(AND(U423=DATA!$D$40),DATA!$D$44,IF(AND(U423=DATA!$C$40),DATA!$C$44))</f>
        <v>0</v>
      </c>
      <c r="AJ423" s="76">
        <f ca="1">IF(AND(DATEDIF(V423,TODAY(),"D")&lt;365*3),DATA!$D$46,IF(AND(365*3&lt;=DATEDIF(V423,TODAY(),"D"), DATEDIF(V423,TODAY(),"D")&lt;365*5),DATA!$D$47,IF(AND(365*5&lt;=DATEDIF(V423,TODAY(),"D"), DATEDIF(V423,TODAY(),"D")&lt;365*10),DATA!$D$48,IF(AND(365*10&lt;DATEDIF(V423,TODAY(),"D")),DATA!$D$49))))</f>
        <v>0</v>
      </c>
      <c r="AK423" s="76">
        <f>_xlfn.IFNA(VLOOKUP(X423,DATA!$F$40:$G$85,2,0),10)</f>
        <v>10</v>
      </c>
      <c r="AL423" s="77">
        <f t="shared" ca="1" si="6"/>
        <v>10</v>
      </c>
      <c r="AM423" s="78" t="str">
        <f ca="1">IF(AND(AL423&gt;=DATA!$C$55),"A",IF(AND(DATA!$C$55&gt;AL423,AL423&gt;=DATA!$C$56),"B",IF(AND(DATA!$C$56&gt;AL423,AL423&gt;=DATA!$C$57),"C",IF(AND(AL423&lt;DATA!$C$57),"D"))))</f>
        <v>D</v>
      </c>
    </row>
    <row r="424" spans="1:39" x14ac:dyDescent="0.15">
      <c r="A424" s="20" t="s">
        <v>564</v>
      </c>
      <c r="B424" s="18" t="s">
        <v>367</v>
      </c>
      <c r="C424" s="5" t="s">
        <v>376</v>
      </c>
      <c r="D424" s="18" t="s">
        <v>258</v>
      </c>
      <c r="E424" s="5" t="s">
        <v>377</v>
      </c>
      <c r="F424" s="6" t="s">
        <v>305</v>
      </c>
      <c r="G424" s="20" t="s">
        <v>522</v>
      </c>
      <c r="H424" s="6" t="s">
        <v>303</v>
      </c>
      <c r="I424" s="5" t="str">
        <f>""</f>
        <v/>
      </c>
      <c r="J424" s="5" t="str">
        <f>""</f>
        <v/>
      </c>
      <c r="K424" s="6" t="s">
        <v>306</v>
      </c>
      <c r="L424" s="20"/>
      <c r="M424" s="20"/>
      <c r="N424" s="5" t="s">
        <v>288</v>
      </c>
      <c r="O424" s="5"/>
      <c r="P424" s="5"/>
      <c r="Q424" s="6" t="s">
        <v>19</v>
      </c>
      <c r="R424" s="6"/>
      <c r="S424" s="6"/>
      <c r="T424" s="6"/>
      <c r="U424" s="11"/>
      <c r="V424" s="82"/>
      <c r="W424" s="12" t="s">
        <v>772</v>
      </c>
      <c r="X424" s="12"/>
      <c r="Y424" s="62"/>
      <c r="Z424" s="6" t="s">
        <v>28</v>
      </c>
      <c r="AA424" s="16">
        <v>26</v>
      </c>
      <c r="AB424" s="24"/>
      <c r="AC424" s="24"/>
      <c r="AF424" s="74" t="b">
        <f>IF(AND(R424=DATA!$D$40),DATA!$D$41,IF(AND(R424=DATA!$C$40),DATA!$C$41))</f>
        <v>0</v>
      </c>
      <c r="AG424" s="74" t="b">
        <f>IF(AND(S424=DATA!$D$40),DATA!$D$42,IF(AND(S424=DATA!$C$40),DATA!$C$42))</f>
        <v>0</v>
      </c>
      <c r="AH424" s="74" t="b">
        <f>IF(AND(T424=DATA!$D$40),DATA!$D$43,IF(AND(T424=DATA!$C$40),DATA!$C$43))</f>
        <v>0</v>
      </c>
      <c r="AI424" s="75" t="b">
        <f>IF(AND(U424=DATA!$D$40),DATA!$D$44,IF(AND(U424=DATA!$C$40),DATA!$C$44))</f>
        <v>0</v>
      </c>
      <c r="AJ424" s="76">
        <f ca="1">IF(AND(DATEDIF(V424,TODAY(),"D")&lt;365*3),DATA!$D$46,IF(AND(365*3&lt;=DATEDIF(V424,TODAY(),"D"), DATEDIF(V424,TODAY(),"D")&lt;365*5),DATA!$D$47,IF(AND(365*5&lt;=DATEDIF(V424,TODAY(),"D"), DATEDIF(V424,TODAY(),"D")&lt;365*10),DATA!$D$48,IF(AND(365*10&lt;DATEDIF(V424,TODAY(),"D")),DATA!$D$49))))</f>
        <v>0</v>
      </c>
      <c r="AK424" s="76">
        <f>_xlfn.IFNA(VLOOKUP(X424,DATA!$F$40:$G$85,2,0),10)</f>
        <v>10</v>
      </c>
      <c r="AL424" s="77">
        <f t="shared" ca="1" si="6"/>
        <v>10</v>
      </c>
      <c r="AM424" s="78" t="str">
        <f ca="1">IF(AND(AL424&gt;=DATA!$C$55),"A",IF(AND(DATA!$C$55&gt;AL424,AL424&gt;=DATA!$C$56),"B",IF(AND(DATA!$C$56&gt;AL424,AL424&gt;=DATA!$C$57),"C",IF(AND(AL424&lt;DATA!$C$57),"D"))))</f>
        <v>D</v>
      </c>
    </row>
    <row r="425" spans="1:39" x14ac:dyDescent="0.15">
      <c r="A425" s="20" t="s">
        <v>564</v>
      </c>
      <c r="B425" s="18" t="s">
        <v>367</v>
      </c>
      <c r="C425" s="18" t="s">
        <v>376</v>
      </c>
      <c r="D425" s="18" t="s">
        <v>320</v>
      </c>
      <c r="E425" s="18" t="str">
        <f>""</f>
        <v/>
      </c>
      <c r="F425" s="20" t="s">
        <v>328</v>
      </c>
      <c r="G425" s="20" t="s">
        <v>522</v>
      </c>
      <c r="H425" s="20" t="s">
        <v>301</v>
      </c>
      <c r="I425" s="18" t="str">
        <f>""</f>
        <v/>
      </c>
      <c r="J425" s="18" t="str">
        <f>""</f>
        <v/>
      </c>
      <c r="K425" s="20"/>
      <c r="L425" s="20"/>
      <c r="M425" s="20" t="s">
        <v>298</v>
      </c>
      <c r="N425" s="18" t="s">
        <v>295</v>
      </c>
      <c r="O425" s="18"/>
      <c r="P425" s="18"/>
      <c r="Q425" s="6" t="s">
        <v>19</v>
      </c>
      <c r="R425" s="6"/>
      <c r="S425" s="6"/>
      <c r="T425" s="6"/>
      <c r="U425" s="11"/>
      <c r="V425" s="82"/>
      <c r="W425" s="12" t="s">
        <v>772</v>
      </c>
      <c r="X425" s="12"/>
      <c r="Y425" s="62"/>
      <c r="Z425" s="6" t="s">
        <v>28</v>
      </c>
      <c r="AA425" s="28">
        <v>6</v>
      </c>
      <c r="AB425" s="24"/>
      <c r="AC425" s="24"/>
      <c r="AF425" s="74" t="b">
        <f>IF(AND(R425=DATA!$D$40),DATA!$D$41,IF(AND(R425=DATA!$C$40),DATA!$C$41))</f>
        <v>0</v>
      </c>
      <c r="AG425" s="74" t="b">
        <f>IF(AND(S425=DATA!$D$40),DATA!$D$42,IF(AND(S425=DATA!$C$40),DATA!$C$42))</f>
        <v>0</v>
      </c>
      <c r="AH425" s="74" t="b">
        <f>IF(AND(T425=DATA!$D$40),DATA!$D$43,IF(AND(T425=DATA!$C$40),DATA!$C$43))</f>
        <v>0</v>
      </c>
      <c r="AI425" s="75" t="b">
        <f>IF(AND(U425=DATA!$D$40),DATA!$D$44,IF(AND(U425=DATA!$C$40),DATA!$C$44))</f>
        <v>0</v>
      </c>
      <c r="AJ425" s="76">
        <f ca="1">IF(AND(DATEDIF(V425,TODAY(),"D")&lt;365*3),DATA!$D$46,IF(AND(365*3&lt;=DATEDIF(V425,TODAY(),"D"), DATEDIF(V425,TODAY(),"D")&lt;365*5),DATA!$D$47,IF(AND(365*5&lt;=DATEDIF(V425,TODAY(),"D"), DATEDIF(V425,TODAY(),"D")&lt;365*10),DATA!$D$48,IF(AND(365*10&lt;DATEDIF(V425,TODAY(),"D")),DATA!$D$49))))</f>
        <v>0</v>
      </c>
      <c r="AK425" s="76">
        <f>_xlfn.IFNA(VLOOKUP(X425,DATA!$F$40:$G$85,2,0),10)</f>
        <v>10</v>
      </c>
      <c r="AL425" s="77">
        <f t="shared" ca="1" si="6"/>
        <v>10</v>
      </c>
      <c r="AM425" s="78" t="str">
        <f ca="1">IF(AND(AL425&gt;=DATA!$C$55),"A",IF(AND(DATA!$C$55&gt;AL425,AL425&gt;=DATA!$C$56),"B",IF(AND(DATA!$C$56&gt;AL425,AL425&gt;=DATA!$C$57),"C",IF(AND(AL425&lt;DATA!$C$57),"D"))))</f>
        <v>D</v>
      </c>
    </row>
    <row r="426" spans="1:39" x14ac:dyDescent="0.15">
      <c r="A426" s="20" t="s">
        <v>565</v>
      </c>
      <c r="B426" s="18" t="s">
        <v>367</v>
      </c>
      <c r="C426" s="18" t="s">
        <v>376</v>
      </c>
      <c r="D426" s="18" t="s">
        <v>320</v>
      </c>
      <c r="E426" s="18" t="s">
        <v>377</v>
      </c>
      <c r="F426" s="20" t="s">
        <v>328</v>
      </c>
      <c r="G426" s="20" t="s">
        <v>522</v>
      </c>
      <c r="H426" s="20" t="s">
        <v>301</v>
      </c>
      <c r="I426" s="18" t="str">
        <f>""</f>
        <v/>
      </c>
      <c r="J426" s="18" t="str">
        <f>""</f>
        <v/>
      </c>
      <c r="K426" s="20"/>
      <c r="L426" s="20"/>
      <c r="M426" s="20" t="s">
        <v>315</v>
      </c>
      <c r="N426" s="18" t="s">
        <v>295</v>
      </c>
      <c r="O426" s="18"/>
      <c r="P426" s="18"/>
      <c r="Q426" s="6" t="s">
        <v>19</v>
      </c>
      <c r="R426" s="6"/>
      <c r="S426" s="6"/>
      <c r="T426" s="6"/>
      <c r="U426" s="11"/>
      <c r="V426" s="82"/>
      <c r="W426" s="12" t="s">
        <v>772</v>
      </c>
      <c r="X426" s="12"/>
      <c r="Y426" s="62"/>
      <c r="Z426" s="6" t="s">
        <v>20</v>
      </c>
      <c r="AA426" s="28">
        <v>2</v>
      </c>
      <c r="AB426" s="24"/>
      <c r="AC426" s="24"/>
      <c r="AF426" s="74" t="b">
        <f>IF(AND(R426=DATA!$D$40),DATA!$D$41,IF(AND(R426=DATA!$C$40),DATA!$C$41))</f>
        <v>0</v>
      </c>
      <c r="AG426" s="74" t="b">
        <f>IF(AND(S426=DATA!$D$40),DATA!$D$42,IF(AND(S426=DATA!$C$40),DATA!$C$42))</f>
        <v>0</v>
      </c>
      <c r="AH426" s="74" t="b">
        <f>IF(AND(T426=DATA!$D$40),DATA!$D$43,IF(AND(T426=DATA!$C$40),DATA!$C$43))</f>
        <v>0</v>
      </c>
      <c r="AI426" s="75" t="b">
        <f>IF(AND(U426=DATA!$D$40),DATA!$D$44,IF(AND(U426=DATA!$C$40),DATA!$C$44))</f>
        <v>0</v>
      </c>
      <c r="AJ426" s="76">
        <f ca="1">IF(AND(DATEDIF(V426,TODAY(),"D")&lt;365*3),DATA!$D$46,IF(AND(365*3&lt;=DATEDIF(V426,TODAY(),"D"), DATEDIF(V426,TODAY(),"D")&lt;365*5),DATA!$D$47,IF(AND(365*5&lt;=DATEDIF(V426,TODAY(),"D"), DATEDIF(V426,TODAY(),"D")&lt;365*10),DATA!$D$48,IF(AND(365*10&lt;DATEDIF(V426,TODAY(),"D")),DATA!$D$49))))</f>
        <v>0</v>
      </c>
      <c r="AK426" s="76">
        <f>_xlfn.IFNA(VLOOKUP(X426,DATA!$F$40:$G$85,2,0),10)</f>
        <v>10</v>
      </c>
      <c r="AL426" s="77">
        <f t="shared" ca="1" si="6"/>
        <v>10</v>
      </c>
      <c r="AM426" s="78" t="str">
        <f ca="1">IF(AND(AL426&gt;=DATA!$C$55),"A",IF(AND(DATA!$C$55&gt;AL426,AL426&gt;=DATA!$C$56),"B",IF(AND(DATA!$C$56&gt;AL426,AL426&gt;=DATA!$C$57),"C",IF(AND(AL426&lt;DATA!$C$57),"D"))))</f>
        <v>D</v>
      </c>
    </row>
    <row r="427" spans="1:39" x14ac:dyDescent="0.15">
      <c r="A427" s="20" t="s">
        <v>564</v>
      </c>
      <c r="B427" s="18" t="s">
        <v>367</v>
      </c>
      <c r="C427" s="18" t="s">
        <v>376</v>
      </c>
      <c r="D427" s="18" t="s">
        <v>320</v>
      </c>
      <c r="E427" s="18" t="s">
        <v>377</v>
      </c>
      <c r="F427" s="20" t="s">
        <v>328</v>
      </c>
      <c r="G427" s="20" t="s">
        <v>522</v>
      </c>
      <c r="H427" s="20" t="s">
        <v>297</v>
      </c>
      <c r="I427" s="18" t="str">
        <f>""</f>
        <v/>
      </c>
      <c r="J427" s="18" t="str">
        <f>""</f>
        <v/>
      </c>
      <c r="K427" s="20"/>
      <c r="L427" s="20"/>
      <c r="M427" s="20" t="s">
        <v>315</v>
      </c>
      <c r="N427" s="18" t="s">
        <v>295</v>
      </c>
      <c r="O427" s="18"/>
      <c r="P427" s="18"/>
      <c r="Q427" s="6" t="s">
        <v>19</v>
      </c>
      <c r="R427" s="6"/>
      <c r="S427" s="6"/>
      <c r="T427" s="6"/>
      <c r="U427" s="11"/>
      <c r="V427" s="82"/>
      <c r="W427" s="12" t="s">
        <v>772</v>
      </c>
      <c r="X427" s="12"/>
      <c r="Y427" s="62"/>
      <c r="Z427" s="6" t="s">
        <v>20</v>
      </c>
      <c r="AA427" s="28">
        <v>2</v>
      </c>
      <c r="AB427" s="24"/>
      <c r="AC427" s="24"/>
      <c r="AF427" s="74" t="b">
        <f>IF(AND(R427=DATA!$D$40),DATA!$D$41,IF(AND(R427=DATA!$C$40),DATA!$C$41))</f>
        <v>0</v>
      </c>
      <c r="AG427" s="74" t="b">
        <f>IF(AND(S427=DATA!$D$40),DATA!$D$42,IF(AND(S427=DATA!$C$40),DATA!$C$42))</f>
        <v>0</v>
      </c>
      <c r="AH427" s="74" t="b">
        <f>IF(AND(T427=DATA!$D$40),DATA!$D$43,IF(AND(T427=DATA!$C$40),DATA!$C$43))</f>
        <v>0</v>
      </c>
      <c r="AI427" s="75" t="b">
        <f>IF(AND(U427=DATA!$D$40),DATA!$D$44,IF(AND(U427=DATA!$C$40),DATA!$C$44))</f>
        <v>0</v>
      </c>
      <c r="AJ427" s="76">
        <f ca="1">IF(AND(DATEDIF(V427,TODAY(),"D")&lt;365*3),DATA!$D$46,IF(AND(365*3&lt;=DATEDIF(V427,TODAY(),"D"), DATEDIF(V427,TODAY(),"D")&lt;365*5),DATA!$D$47,IF(AND(365*5&lt;=DATEDIF(V427,TODAY(),"D"), DATEDIF(V427,TODAY(),"D")&lt;365*10),DATA!$D$48,IF(AND(365*10&lt;DATEDIF(V427,TODAY(),"D")),DATA!$D$49))))</f>
        <v>0</v>
      </c>
      <c r="AK427" s="76">
        <f>_xlfn.IFNA(VLOOKUP(X427,DATA!$F$40:$G$85,2,0),10)</f>
        <v>10</v>
      </c>
      <c r="AL427" s="77">
        <f t="shared" ca="1" si="6"/>
        <v>10</v>
      </c>
      <c r="AM427" s="78" t="str">
        <f ca="1">IF(AND(AL427&gt;=DATA!$C$55),"A",IF(AND(DATA!$C$55&gt;AL427,AL427&gt;=DATA!$C$56),"B",IF(AND(DATA!$C$56&gt;AL427,AL427&gt;=DATA!$C$57),"C",IF(AND(AL427&lt;DATA!$C$57),"D"))))</f>
        <v>D</v>
      </c>
    </row>
    <row r="428" spans="1:39" x14ac:dyDescent="0.15">
      <c r="A428" s="20" t="s">
        <v>564</v>
      </c>
      <c r="B428" s="18" t="s">
        <v>367</v>
      </c>
      <c r="C428" s="18" t="s">
        <v>376</v>
      </c>
      <c r="D428" s="18" t="s">
        <v>320</v>
      </c>
      <c r="E428" s="18" t="s">
        <v>377</v>
      </c>
      <c r="F428" s="20" t="s">
        <v>312</v>
      </c>
      <c r="G428" s="20" t="s">
        <v>522</v>
      </c>
      <c r="H428" s="20" t="s">
        <v>290</v>
      </c>
      <c r="I428" s="18" t="str">
        <f>""</f>
        <v/>
      </c>
      <c r="J428" s="18" t="str">
        <f>""</f>
        <v/>
      </c>
      <c r="K428" s="20"/>
      <c r="L428" s="20"/>
      <c r="M428" s="20" t="s">
        <v>298</v>
      </c>
      <c r="N428" s="18" t="s">
        <v>295</v>
      </c>
      <c r="O428" s="18"/>
      <c r="P428" s="18"/>
      <c r="Q428" s="6" t="s">
        <v>19</v>
      </c>
      <c r="R428" s="6"/>
      <c r="S428" s="6"/>
      <c r="T428" s="6"/>
      <c r="U428" s="11"/>
      <c r="V428" s="82"/>
      <c r="W428" s="12" t="s">
        <v>772</v>
      </c>
      <c r="X428" s="12"/>
      <c r="Y428" s="62"/>
      <c r="Z428" s="6" t="s">
        <v>28</v>
      </c>
      <c r="AA428" s="28">
        <v>35</v>
      </c>
      <c r="AB428" s="24"/>
      <c r="AC428" s="24"/>
      <c r="AF428" s="74" t="b">
        <f>IF(AND(R428=DATA!$D$40),DATA!$D$41,IF(AND(R428=DATA!$C$40),DATA!$C$41))</f>
        <v>0</v>
      </c>
      <c r="AG428" s="74" t="b">
        <f>IF(AND(S428=DATA!$D$40),DATA!$D$42,IF(AND(S428=DATA!$C$40),DATA!$C$42))</f>
        <v>0</v>
      </c>
      <c r="AH428" s="74" t="b">
        <f>IF(AND(T428=DATA!$D$40),DATA!$D$43,IF(AND(T428=DATA!$C$40),DATA!$C$43))</f>
        <v>0</v>
      </c>
      <c r="AI428" s="75" t="b">
        <f>IF(AND(U428=DATA!$D$40),DATA!$D$44,IF(AND(U428=DATA!$C$40),DATA!$C$44))</f>
        <v>0</v>
      </c>
      <c r="AJ428" s="76">
        <f ca="1">IF(AND(DATEDIF(V428,TODAY(),"D")&lt;365*3),DATA!$D$46,IF(AND(365*3&lt;=DATEDIF(V428,TODAY(),"D"), DATEDIF(V428,TODAY(),"D")&lt;365*5),DATA!$D$47,IF(AND(365*5&lt;=DATEDIF(V428,TODAY(),"D"), DATEDIF(V428,TODAY(),"D")&lt;365*10),DATA!$D$48,IF(AND(365*10&lt;DATEDIF(V428,TODAY(),"D")),DATA!$D$49))))</f>
        <v>0</v>
      </c>
      <c r="AK428" s="76">
        <f>_xlfn.IFNA(VLOOKUP(X428,DATA!$F$40:$G$85,2,0),10)</f>
        <v>10</v>
      </c>
      <c r="AL428" s="77">
        <f t="shared" ca="1" si="6"/>
        <v>10</v>
      </c>
      <c r="AM428" s="78" t="str">
        <f ca="1">IF(AND(AL428&gt;=DATA!$C$55),"A",IF(AND(DATA!$C$55&gt;AL428,AL428&gt;=DATA!$C$56),"B",IF(AND(DATA!$C$56&gt;AL428,AL428&gt;=DATA!$C$57),"C",IF(AND(AL428&lt;DATA!$C$57),"D"))))</f>
        <v>D</v>
      </c>
    </row>
    <row r="429" spans="1:39" x14ac:dyDescent="0.15">
      <c r="A429" s="20" t="s">
        <v>567</v>
      </c>
      <c r="B429" s="18" t="s">
        <v>368</v>
      </c>
      <c r="C429" s="5" t="s">
        <v>257</v>
      </c>
      <c r="D429" s="18" t="s">
        <v>267</v>
      </c>
      <c r="E429" s="5" t="s">
        <v>582</v>
      </c>
      <c r="F429" s="20" t="s">
        <v>379</v>
      </c>
      <c r="G429" s="20" t="s">
        <v>522</v>
      </c>
      <c r="H429" s="18" t="s">
        <v>380</v>
      </c>
      <c r="I429" s="25"/>
      <c r="J429" s="25"/>
      <c r="K429" s="18" t="s">
        <v>381</v>
      </c>
      <c r="L429" s="20"/>
      <c r="M429" s="20"/>
      <c r="N429" s="18" t="s">
        <v>262</v>
      </c>
      <c r="O429" s="18"/>
      <c r="P429" s="18"/>
      <c r="Q429" s="6" t="s">
        <v>27</v>
      </c>
      <c r="R429" s="6"/>
      <c r="S429" s="6"/>
      <c r="T429" s="6"/>
      <c r="U429" s="11"/>
      <c r="V429" s="82"/>
      <c r="W429" s="12" t="s">
        <v>772</v>
      </c>
      <c r="X429" s="12"/>
      <c r="Y429" s="62"/>
      <c r="Z429" s="6" t="s">
        <v>28</v>
      </c>
      <c r="AA429" s="40">
        <v>10</v>
      </c>
      <c r="AB429" s="41">
        <v>1021440</v>
      </c>
      <c r="AC429" s="24" t="s">
        <v>382</v>
      </c>
      <c r="AF429" s="74" t="b">
        <f>IF(AND(R429=DATA!$D$40),DATA!$D$41,IF(AND(R429=DATA!$C$40),DATA!$C$41))</f>
        <v>0</v>
      </c>
      <c r="AG429" s="74" t="b">
        <f>IF(AND(S429=DATA!$D$40),DATA!$D$42,IF(AND(S429=DATA!$C$40),DATA!$C$42))</f>
        <v>0</v>
      </c>
      <c r="AH429" s="74" t="b">
        <f>IF(AND(T429=DATA!$D$40),DATA!$D$43,IF(AND(T429=DATA!$C$40),DATA!$C$43))</f>
        <v>0</v>
      </c>
      <c r="AI429" s="75" t="b">
        <f>IF(AND(U429=DATA!$D$40),DATA!$D$44,IF(AND(U429=DATA!$C$40),DATA!$C$44))</f>
        <v>0</v>
      </c>
      <c r="AJ429" s="76">
        <f ca="1">IF(AND(DATEDIF(V429,TODAY(),"D")&lt;365*3),DATA!$D$46,IF(AND(365*3&lt;=DATEDIF(V429,TODAY(),"D"), DATEDIF(V429,TODAY(),"D")&lt;365*5),DATA!$D$47,IF(AND(365*5&lt;=DATEDIF(V429,TODAY(),"D"), DATEDIF(V429,TODAY(),"D")&lt;365*10),DATA!$D$48,IF(AND(365*10&lt;DATEDIF(V429,TODAY(),"D")),DATA!$D$49))))</f>
        <v>0</v>
      </c>
      <c r="AK429" s="76">
        <f>_xlfn.IFNA(VLOOKUP(X429,DATA!$F$40:$G$85,2,0),10)</f>
        <v>10</v>
      </c>
      <c r="AL429" s="77">
        <f t="shared" ca="1" si="6"/>
        <v>10</v>
      </c>
      <c r="AM429" s="78" t="str">
        <f ca="1">IF(AND(AL429&gt;=DATA!$C$55),"A",IF(AND(DATA!$C$55&gt;AL429,AL429&gt;=DATA!$C$56),"B",IF(AND(DATA!$C$56&gt;AL429,AL429&gt;=DATA!$C$57),"C",IF(AND(AL429&lt;DATA!$C$57),"D"))))</f>
        <v>D</v>
      </c>
    </row>
    <row r="430" spans="1:39" x14ac:dyDescent="0.15">
      <c r="A430" s="20" t="s">
        <v>568</v>
      </c>
      <c r="B430" s="18" t="s">
        <v>367</v>
      </c>
      <c r="C430" s="5" t="s">
        <v>257</v>
      </c>
      <c r="D430" s="18" t="s">
        <v>267</v>
      </c>
      <c r="E430" s="5" t="s">
        <v>582</v>
      </c>
      <c r="F430" s="20" t="s">
        <v>383</v>
      </c>
      <c r="G430" s="20" t="s">
        <v>522</v>
      </c>
      <c r="H430" s="18" t="s">
        <v>384</v>
      </c>
      <c r="I430" s="25"/>
      <c r="J430" s="25"/>
      <c r="K430" s="18" t="s">
        <v>385</v>
      </c>
      <c r="L430" s="20"/>
      <c r="M430" s="20"/>
      <c r="N430" s="18" t="s">
        <v>262</v>
      </c>
      <c r="O430" s="18"/>
      <c r="P430" s="18"/>
      <c r="Q430" s="6" t="s">
        <v>19</v>
      </c>
      <c r="R430" s="6"/>
      <c r="S430" s="6"/>
      <c r="T430" s="6"/>
      <c r="U430" s="11"/>
      <c r="V430" s="82"/>
      <c r="W430" s="12" t="s">
        <v>772</v>
      </c>
      <c r="X430" s="12"/>
      <c r="Y430" s="62"/>
      <c r="Z430" s="6" t="s">
        <v>20</v>
      </c>
      <c r="AA430" s="40">
        <v>1</v>
      </c>
      <c r="AB430" s="41">
        <v>1500000</v>
      </c>
      <c r="AC430" s="24" t="s">
        <v>382</v>
      </c>
      <c r="AF430" s="74" t="b">
        <f>IF(AND(R430=DATA!$D$40),DATA!$D$41,IF(AND(R430=DATA!$C$40),DATA!$C$41))</f>
        <v>0</v>
      </c>
      <c r="AG430" s="74" t="b">
        <f>IF(AND(S430=DATA!$D$40),DATA!$D$42,IF(AND(S430=DATA!$C$40),DATA!$C$42))</f>
        <v>0</v>
      </c>
      <c r="AH430" s="74" t="b">
        <f>IF(AND(T430=DATA!$D$40),DATA!$D$43,IF(AND(T430=DATA!$C$40),DATA!$C$43))</f>
        <v>0</v>
      </c>
      <c r="AI430" s="75" t="b">
        <f>IF(AND(U430=DATA!$D$40),DATA!$D$44,IF(AND(U430=DATA!$C$40),DATA!$C$44))</f>
        <v>0</v>
      </c>
      <c r="AJ430" s="76">
        <f ca="1">IF(AND(DATEDIF(V430,TODAY(),"D")&lt;365*3),DATA!$D$46,IF(AND(365*3&lt;=DATEDIF(V430,TODAY(),"D"), DATEDIF(V430,TODAY(),"D")&lt;365*5),DATA!$D$47,IF(AND(365*5&lt;=DATEDIF(V430,TODAY(),"D"), DATEDIF(V430,TODAY(),"D")&lt;365*10),DATA!$D$48,IF(AND(365*10&lt;DATEDIF(V430,TODAY(),"D")),DATA!$D$49))))</f>
        <v>0</v>
      </c>
      <c r="AK430" s="76">
        <f>_xlfn.IFNA(VLOOKUP(X430,DATA!$F$40:$G$85,2,0),10)</f>
        <v>10</v>
      </c>
      <c r="AL430" s="77">
        <f t="shared" ca="1" si="6"/>
        <v>10</v>
      </c>
      <c r="AM430" s="78" t="str">
        <f ca="1">IF(AND(AL430&gt;=DATA!$C$55),"A",IF(AND(DATA!$C$55&gt;AL430,AL430&gt;=DATA!$C$56),"B",IF(AND(DATA!$C$56&gt;AL430,AL430&gt;=DATA!$C$57),"C",IF(AND(AL430&lt;DATA!$C$57),"D"))))</f>
        <v>D</v>
      </c>
    </row>
    <row r="431" spans="1:39" x14ac:dyDescent="0.15">
      <c r="A431" s="20" t="s">
        <v>567</v>
      </c>
      <c r="B431" s="18" t="s">
        <v>367</v>
      </c>
      <c r="C431" s="5" t="s">
        <v>257</v>
      </c>
      <c r="D431" s="18" t="s">
        <v>267</v>
      </c>
      <c r="E431" s="18" t="s">
        <v>583</v>
      </c>
      <c r="F431" s="20" t="s">
        <v>383</v>
      </c>
      <c r="G431" s="20" t="s">
        <v>522</v>
      </c>
      <c r="H431" s="18" t="s">
        <v>386</v>
      </c>
      <c r="I431" s="25"/>
      <c r="J431" s="25"/>
      <c r="K431" s="18" t="s">
        <v>387</v>
      </c>
      <c r="L431" s="20"/>
      <c r="M431" s="20"/>
      <c r="N431" s="18" t="s">
        <v>262</v>
      </c>
      <c r="O431" s="18"/>
      <c r="P431" s="18"/>
      <c r="Q431" s="6" t="s">
        <v>19</v>
      </c>
      <c r="R431" s="6"/>
      <c r="S431" s="6"/>
      <c r="T431" s="6"/>
      <c r="U431" s="11"/>
      <c r="V431" s="82"/>
      <c r="W431" s="12" t="s">
        <v>772</v>
      </c>
      <c r="X431" s="12"/>
      <c r="Y431" s="62"/>
      <c r="Z431" s="6" t="s">
        <v>28</v>
      </c>
      <c r="AA431" s="40">
        <v>100</v>
      </c>
      <c r="AB431" s="41">
        <v>110000</v>
      </c>
      <c r="AC431" s="24" t="s">
        <v>388</v>
      </c>
      <c r="AF431" s="74" t="b">
        <f>IF(AND(R431=DATA!$D$40),DATA!$D$41,IF(AND(R431=DATA!$C$40),DATA!$C$41))</f>
        <v>0</v>
      </c>
      <c r="AG431" s="74" t="b">
        <f>IF(AND(S431=DATA!$D$40),DATA!$D$42,IF(AND(S431=DATA!$C$40),DATA!$C$42))</f>
        <v>0</v>
      </c>
      <c r="AH431" s="74" t="b">
        <f>IF(AND(T431=DATA!$D$40),DATA!$D$43,IF(AND(T431=DATA!$C$40),DATA!$C$43))</f>
        <v>0</v>
      </c>
      <c r="AI431" s="75" t="b">
        <f>IF(AND(U431=DATA!$D$40),DATA!$D$44,IF(AND(U431=DATA!$C$40),DATA!$C$44))</f>
        <v>0</v>
      </c>
      <c r="AJ431" s="76">
        <f ca="1">IF(AND(DATEDIF(V431,TODAY(),"D")&lt;365*3),DATA!$D$46,IF(AND(365*3&lt;=DATEDIF(V431,TODAY(),"D"), DATEDIF(V431,TODAY(),"D")&lt;365*5),DATA!$D$47,IF(AND(365*5&lt;=DATEDIF(V431,TODAY(),"D"), DATEDIF(V431,TODAY(),"D")&lt;365*10),DATA!$D$48,IF(AND(365*10&lt;DATEDIF(V431,TODAY(),"D")),DATA!$D$49))))</f>
        <v>0</v>
      </c>
      <c r="AK431" s="76">
        <f>_xlfn.IFNA(VLOOKUP(X431,DATA!$F$40:$G$85,2,0),10)</f>
        <v>10</v>
      </c>
      <c r="AL431" s="77">
        <f t="shared" ca="1" si="6"/>
        <v>10</v>
      </c>
      <c r="AM431" s="78" t="str">
        <f ca="1">IF(AND(AL431&gt;=DATA!$C$55),"A",IF(AND(DATA!$C$55&gt;AL431,AL431&gt;=DATA!$C$56),"B",IF(AND(DATA!$C$56&gt;AL431,AL431&gt;=DATA!$C$57),"C",IF(AND(AL431&lt;DATA!$C$57),"D"))))</f>
        <v>D</v>
      </c>
    </row>
    <row r="432" spans="1:39" x14ac:dyDescent="0.15">
      <c r="A432" s="20" t="s">
        <v>567</v>
      </c>
      <c r="B432" s="18" t="s">
        <v>368</v>
      </c>
      <c r="C432" s="5" t="s">
        <v>257</v>
      </c>
      <c r="D432" s="18" t="s">
        <v>258</v>
      </c>
      <c r="E432" s="5" t="s">
        <v>588</v>
      </c>
      <c r="F432" s="20" t="s">
        <v>383</v>
      </c>
      <c r="G432" s="20" t="s">
        <v>522</v>
      </c>
      <c r="H432" s="18" t="s">
        <v>386</v>
      </c>
      <c r="I432" s="25"/>
      <c r="J432" s="25"/>
      <c r="K432" s="18" t="s">
        <v>389</v>
      </c>
      <c r="L432" s="20"/>
      <c r="M432" s="20"/>
      <c r="N432" s="18" t="s">
        <v>262</v>
      </c>
      <c r="O432" s="18"/>
      <c r="P432" s="18"/>
      <c r="Q432" s="6" t="s">
        <v>27</v>
      </c>
      <c r="R432" s="6"/>
      <c r="S432" s="6"/>
      <c r="T432" s="6"/>
      <c r="U432" s="11"/>
      <c r="V432" s="82"/>
      <c r="W432" s="12" t="s">
        <v>772</v>
      </c>
      <c r="X432" s="12"/>
      <c r="Y432" s="62"/>
      <c r="Z432" s="6" t="s">
        <v>28</v>
      </c>
      <c r="AA432" s="40">
        <v>3</v>
      </c>
      <c r="AB432" s="41">
        <v>133650</v>
      </c>
      <c r="AC432" s="24" t="s">
        <v>388</v>
      </c>
      <c r="AF432" s="74" t="b">
        <f>IF(AND(R432=DATA!$D$40),DATA!$D$41,IF(AND(R432=DATA!$C$40),DATA!$C$41))</f>
        <v>0</v>
      </c>
      <c r="AG432" s="74" t="b">
        <f>IF(AND(S432=DATA!$D$40),DATA!$D$42,IF(AND(S432=DATA!$C$40),DATA!$C$42))</f>
        <v>0</v>
      </c>
      <c r="AH432" s="74" t="b">
        <f>IF(AND(T432=DATA!$D$40),DATA!$D$43,IF(AND(T432=DATA!$C$40),DATA!$C$43))</f>
        <v>0</v>
      </c>
      <c r="AI432" s="75" t="b">
        <f>IF(AND(U432=DATA!$D$40),DATA!$D$44,IF(AND(U432=DATA!$C$40),DATA!$C$44))</f>
        <v>0</v>
      </c>
      <c r="AJ432" s="76">
        <f ca="1">IF(AND(DATEDIF(V432,TODAY(),"D")&lt;365*3),DATA!$D$46,IF(AND(365*3&lt;=DATEDIF(V432,TODAY(),"D"), DATEDIF(V432,TODAY(),"D")&lt;365*5),DATA!$D$47,IF(AND(365*5&lt;=DATEDIF(V432,TODAY(),"D"), DATEDIF(V432,TODAY(),"D")&lt;365*10),DATA!$D$48,IF(AND(365*10&lt;DATEDIF(V432,TODAY(),"D")),DATA!$D$49))))</f>
        <v>0</v>
      </c>
      <c r="AK432" s="76">
        <f>_xlfn.IFNA(VLOOKUP(X432,DATA!$F$40:$G$85,2,0),10)</f>
        <v>10</v>
      </c>
      <c r="AL432" s="77">
        <f t="shared" ca="1" si="6"/>
        <v>10</v>
      </c>
      <c r="AM432" s="78" t="str">
        <f ca="1">IF(AND(AL432&gt;=DATA!$C$55),"A",IF(AND(DATA!$C$55&gt;AL432,AL432&gt;=DATA!$C$56),"B",IF(AND(DATA!$C$56&gt;AL432,AL432&gt;=DATA!$C$57),"C",IF(AND(AL432&lt;DATA!$C$57),"D"))))</f>
        <v>D</v>
      </c>
    </row>
    <row r="433" spans="1:39" x14ac:dyDescent="0.15">
      <c r="A433" s="20" t="s">
        <v>567</v>
      </c>
      <c r="B433" s="18" t="s">
        <v>367</v>
      </c>
      <c r="C433" s="5" t="s">
        <v>257</v>
      </c>
      <c r="D433" s="18" t="s">
        <v>258</v>
      </c>
      <c r="E433" s="5" t="s">
        <v>582</v>
      </c>
      <c r="F433" s="20" t="s">
        <v>390</v>
      </c>
      <c r="G433" s="20" t="s">
        <v>522</v>
      </c>
      <c r="H433" s="18" t="s">
        <v>391</v>
      </c>
      <c r="I433" s="25"/>
      <c r="J433" s="25"/>
      <c r="K433" s="18" t="s">
        <v>392</v>
      </c>
      <c r="L433" s="34"/>
      <c r="M433" s="34"/>
      <c r="N433" s="18" t="s">
        <v>262</v>
      </c>
      <c r="O433" s="42"/>
      <c r="P433" s="42"/>
      <c r="Q433" s="6" t="s">
        <v>27</v>
      </c>
      <c r="R433" s="6"/>
      <c r="S433" s="6"/>
      <c r="T433" s="6"/>
      <c r="U433" s="11"/>
      <c r="V433" s="82"/>
      <c r="W433" s="12" t="s">
        <v>772</v>
      </c>
      <c r="X433" s="12"/>
      <c r="Y433" s="62"/>
      <c r="Z433" s="6" t="s">
        <v>28</v>
      </c>
      <c r="AA433" s="40">
        <v>1</v>
      </c>
      <c r="AB433" s="41">
        <v>178120</v>
      </c>
      <c r="AC433" s="24" t="s">
        <v>388</v>
      </c>
      <c r="AF433" s="74" t="b">
        <f>IF(AND(R433=DATA!$D$40),DATA!$D$41,IF(AND(R433=DATA!$C$40),DATA!$C$41))</f>
        <v>0</v>
      </c>
      <c r="AG433" s="74" t="b">
        <f>IF(AND(S433=DATA!$D$40),DATA!$D$42,IF(AND(S433=DATA!$C$40),DATA!$C$42))</f>
        <v>0</v>
      </c>
      <c r="AH433" s="74" t="b">
        <f>IF(AND(T433=DATA!$D$40),DATA!$D$43,IF(AND(T433=DATA!$C$40),DATA!$C$43))</f>
        <v>0</v>
      </c>
      <c r="AI433" s="75" t="b">
        <f>IF(AND(U433=DATA!$D$40),DATA!$D$44,IF(AND(U433=DATA!$C$40),DATA!$C$44))</f>
        <v>0</v>
      </c>
      <c r="AJ433" s="76">
        <f ca="1">IF(AND(DATEDIF(V433,TODAY(),"D")&lt;365*3),DATA!$D$46,IF(AND(365*3&lt;=DATEDIF(V433,TODAY(),"D"), DATEDIF(V433,TODAY(),"D")&lt;365*5),DATA!$D$47,IF(AND(365*5&lt;=DATEDIF(V433,TODAY(),"D"), DATEDIF(V433,TODAY(),"D")&lt;365*10),DATA!$D$48,IF(AND(365*10&lt;DATEDIF(V433,TODAY(),"D")),DATA!$D$49))))</f>
        <v>0</v>
      </c>
      <c r="AK433" s="76">
        <f>_xlfn.IFNA(VLOOKUP(X433,DATA!$F$40:$G$85,2,0),10)</f>
        <v>10</v>
      </c>
      <c r="AL433" s="77">
        <f t="shared" ca="1" si="6"/>
        <v>10</v>
      </c>
      <c r="AM433" s="78" t="str">
        <f ca="1">IF(AND(AL433&gt;=DATA!$C$55),"A",IF(AND(DATA!$C$55&gt;AL433,AL433&gt;=DATA!$C$56),"B",IF(AND(DATA!$C$56&gt;AL433,AL433&gt;=DATA!$C$57),"C",IF(AND(AL433&lt;DATA!$C$57),"D"))))</f>
        <v>D</v>
      </c>
    </row>
    <row r="434" spans="1:39" x14ac:dyDescent="0.15">
      <c r="A434" s="20" t="s">
        <v>567</v>
      </c>
      <c r="B434" s="18" t="s">
        <v>368</v>
      </c>
      <c r="C434" s="5" t="s">
        <v>257</v>
      </c>
      <c r="D434" s="18" t="s">
        <v>258</v>
      </c>
      <c r="E434" s="5" t="s">
        <v>582</v>
      </c>
      <c r="F434" s="20" t="s">
        <v>393</v>
      </c>
      <c r="G434" s="20" t="s">
        <v>522</v>
      </c>
      <c r="H434" s="18" t="s">
        <v>394</v>
      </c>
      <c r="I434" s="25"/>
      <c r="J434" s="25"/>
      <c r="K434" s="18" t="s">
        <v>395</v>
      </c>
      <c r="L434" s="20"/>
      <c r="M434" s="20"/>
      <c r="N434" s="18" t="s">
        <v>262</v>
      </c>
      <c r="O434" s="18"/>
      <c r="P434" s="18"/>
      <c r="Q434" s="6" t="s">
        <v>27</v>
      </c>
      <c r="R434" s="6"/>
      <c r="S434" s="6"/>
      <c r="T434" s="6"/>
      <c r="U434" s="11"/>
      <c r="V434" s="82"/>
      <c r="W434" s="12" t="s">
        <v>772</v>
      </c>
      <c r="X434" s="12"/>
      <c r="Y434" s="62"/>
      <c r="Z434" s="6" t="s">
        <v>28</v>
      </c>
      <c r="AA434" s="40">
        <v>1</v>
      </c>
      <c r="AB434" s="43" t="s">
        <v>396</v>
      </c>
      <c r="AC434" s="24" t="s">
        <v>388</v>
      </c>
      <c r="AF434" s="74" t="b">
        <f>IF(AND(R434=DATA!$D$40),DATA!$D$41,IF(AND(R434=DATA!$C$40),DATA!$C$41))</f>
        <v>0</v>
      </c>
      <c r="AG434" s="74" t="b">
        <f>IF(AND(S434=DATA!$D$40),DATA!$D$42,IF(AND(S434=DATA!$C$40),DATA!$C$42))</f>
        <v>0</v>
      </c>
      <c r="AH434" s="74" t="b">
        <f>IF(AND(T434=DATA!$D$40),DATA!$D$43,IF(AND(T434=DATA!$C$40),DATA!$C$43))</f>
        <v>0</v>
      </c>
      <c r="AI434" s="75" t="b">
        <f>IF(AND(U434=DATA!$D$40),DATA!$D$44,IF(AND(U434=DATA!$C$40),DATA!$C$44))</f>
        <v>0</v>
      </c>
      <c r="AJ434" s="76">
        <f ca="1">IF(AND(DATEDIF(V434,TODAY(),"D")&lt;365*3),DATA!$D$46,IF(AND(365*3&lt;=DATEDIF(V434,TODAY(),"D"), DATEDIF(V434,TODAY(),"D")&lt;365*5),DATA!$D$47,IF(AND(365*5&lt;=DATEDIF(V434,TODAY(),"D"), DATEDIF(V434,TODAY(),"D")&lt;365*10),DATA!$D$48,IF(AND(365*10&lt;DATEDIF(V434,TODAY(),"D")),DATA!$D$49))))</f>
        <v>0</v>
      </c>
      <c r="AK434" s="76">
        <f>_xlfn.IFNA(VLOOKUP(X434,DATA!$F$40:$G$85,2,0),10)</f>
        <v>10</v>
      </c>
      <c r="AL434" s="77">
        <f t="shared" ca="1" si="6"/>
        <v>10</v>
      </c>
      <c r="AM434" s="78" t="str">
        <f ca="1">IF(AND(AL434&gt;=DATA!$C$55),"A",IF(AND(DATA!$C$55&gt;AL434,AL434&gt;=DATA!$C$56),"B",IF(AND(DATA!$C$56&gt;AL434,AL434&gt;=DATA!$C$57),"C",IF(AND(AL434&lt;DATA!$C$57),"D"))))</f>
        <v>D</v>
      </c>
    </row>
    <row r="435" spans="1:39" x14ac:dyDescent="0.15">
      <c r="A435" s="20" t="s">
        <v>567</v>
      </c>
      <c r="B435" s="18" t="s">
        <v>368</v>
      </c>
      <c r="C435" s="5" t="s">
        <v>257</v>
      </c>
      <c r="D435" s="18" t="s">
        <v>267</v>
      </c>
      <c r="E435" s="5" t="s">
        <v>582</v>
      </c>
      <c r="F435" s="20" t="s">
        <v>357</v>
      </c>
      <c r="G435" s="20" t="s">
        <v>522</v>
      </c>
      <c r="H435" s="18" t="s">
        <v>397</v>
      </c>
      <c r="I435" s="25"/>
      <c r="J435" s="25"/>
      <c r="K435" s="18" t="s">
        <v>398</v>
      </c>
      <c r="L435" s="20"/>
      <c r="M435" s="20"/>
      <c r="N435" s="18" t="s">
        <v>266</v>
      </c>
      <c r="O435" s="18"/>
      <c r="P435" s="18"/>
      <c r="Q435" s="6" t="s">
        <v>19</v>
      </c>
      <c r="R435" s="6"/>
      <c r="S435" s="6"/>
      <c r="T435" s="6"/>
      <c r="U435" s="11"/>
      <c r="V435" s="82"/>
      <c r="W435" s="12" t="s">
        <v>772</v>
      </c>
      <c r="X435" s="12"/>
      <c r="Y435" s="62"/>
      <c r="Z435" s="6" t="s">
        <v>20</v>
      </c>
      <c r="AA435" s="40">
        <v>1</v>
      </c>
      <c r="AB435" s="41">
        <v>1248320</v>
      </c>
      <c r="AC435" s="24" t="s">
        <v>388</v>
      </c>
      <c r="AF435" s="74" t="b">
        <f>IF(AND(R435=DATA!$D$40),DATA!$D$41,IF(AND(R435=DATA!$C$40),DATA!$C$41))</f>
        <v>0</v>
      </c>
      <c r="AG435" s="74" t="b">
        <f>IF(AND(S435=DATA!$D$40),DATA!$D$42,IF(AND(S435=DATA!$C$40),DATA!$C$42))</f>
        <v>0</v>
      </c>
      <c r="AH435" s="74" t="b">
        <f>IF(AND(T435=DATA!$D$40),DATA!$D$43,IF(AND(T435=DATA!$C$40),DATA!$C$43))</f>
        <v>0</v>
      </c>
      <c r="AI435" s="75" t="b">
        <f>IF(AND(U435=DATA!$D$40),DATA!$D$44,IF(AND(U435=DATA!$C$40),DATA!$C$44))</f>
        <v>0</v>
      </c>
      <c r="AJ435" s="76">
        <f ca="1">IF(AND(DATEDIF(V435,TODAY(),"D")&lt;365*3),DATA!$D$46,IF(AND(365*3&lt;=DATEDIF(V435,TODAY(),"D"), DATEDIF(V435,TODAY(),"D")&lt;365*5),DATA!$D$47,IF(AND(365*5&lt;=DATEDIF(V435,TODAY(),"D"), DATEDIF(V435,TODAY(),"D")&lt;365*10),DATA!$D$48,IF(AND(365*10&lt;DATEDIF(V435,TODAY(),"D")),DATA!$D$49))))</f>
        <v>0</v>
      </c>
      <c r="AK435" s="76">
        <f>_xlfn.IFNA(VLOOKUP(X435,DATA!$F$40:$G$85,2,0),10)</f>
        <v>10</v>
      </c>
      <c r="AL435" s="77">
        <f t="shared" ca="1" si="6"/>
        <v>10</v>
      </c>
      <c r="AM435" s="78" t="str">
        <f ca="1">IF(AND(AL435&gt;=DATA!$C$55),"A",IF(AND(DATA!$C$55&gt;AL435,AL435&gt;=DATA!$C$56),"B",IF(AND(DATA!$C$56&gt;AL435,AL435&gt;=DATA!$C$57),"C",IF(AND(AL435&lt;DATA!$C$57),"D"))))</f>
        <v>D</v>
      </c>
    </row>
    <row r="436" spans="1:39" x14ac:dyDescent="0.15">
      <c r="A436" s="20" t="s">
        <v>567</v>
      </c>
      <c r="B436" s="18" t="s">
        <v>368</v>
      </c>
      <c r="C436" s="5" t="s">
        <v>257</v>
      </c>
      <c r="D436" s="18" t="s">
        <v>258</v>
      </c>
      <c r="E436" s="5" t="s">
        <v>582</v>
      </c>
      <c r="F436" s="20" t="s">
        <v>379</v>
      </c>
      <c r="G436" s="20" t="s">
        <v>522</v>
      </c>
      <c r="H436" s="18" t="s">
        <v>391</v>
      </c>
      <c r="I436" s="25"/>
      <c r="J436" s="25"/>
      <c r="K436" s="18" t="s">
        <v>399</v>
      </c>
      <c r="L436" s="20"/>
      <c r="M436" s="20"/>
      <c r="N436" s="18" t="s">
        <v>262</v>
      </c>
      <c r="O436" s="18"/>
      <c r="P436" s="18"/>
      <c r="Q436" s="6" t="s">
        <v>19</v>
      </c>
      <c r="R436" s="6"/>
      <c r="S436" s="6"/>
      <c r="T436" s="6"/>
      <c r="U436" s="11"/>
      <c r="V436" s="82"/>
      <c r="W436" s="12" t="s">
        <v>772</v>
      </c>
      <c r="X436" s="12"/>
      <c r="Y436" s="62"/>
      <c r="Z436" s="6" t="s">
        <v>28</v>
      </c>
      <c r="AA436" s="40">
        <v>3</v>
      </c>
      <c r="AB436" s="41">
        <v>265230</v>
      </c>
      <c r="AC436" s="24" t="s">
        <v>382</v>
      </c>
      <c r="AF436" s="74" t="b">
        <f>IF(AND(R436=DATA!$D$40),DATA!$D$41,IF(AND(R436=DATA!$C$40),DATA!$C$41))</f>
        <v>0</v>
      </c>
      <c r="AG436" s="74" t="b">
        <f>IF(AND(S436=DATA!$D$40),DATA!$D$42,IF(AND(S436=DATA!$C$40),DATA!$C$42))</f>
        <v>0</v>
      </c>
      <c r="AH436" s="74" t="b">
        <f>IF(AND(T436=DATA!$D$40),DATA!$D$43,IF(AND(T436=DATA!$C$40),DATA!$C$43))</f>
        <v>0</v>
      </c>
      <c r="AI436" s="75" t="b">
        <f>IF(AND(U436=DATA!$D$40),DATA!$D$44,IF(AND(U436=DATA!$C$40),DATA!$C$44))</f>
        <v>0</v>
      </c>
      <c r="AJ436" s="76">
        <f ca="1">IF(AND(DATEDIF(V436,TODAY(),"D")&lt;365*3),DATA!$D$46,IF(AND(365*3&lt;=DATEDIF(V436,TODAY(),"D"), DATEDIF(V436,TODAY(),"D")&lt;365*5),DATA!$D$47,IF(AND(365*5&lt;=DATEDIF(V436,TODAY(),"D"), DATEDIF(V436,TODAY(),"D")&lt;365*10),DATA!$D$48,IF(AND(365*10&lt;DATEDIF(V436,TODAY(),"D")),DATA!$D$49))))</f>
        <v>0</v>
      </c>
      <c r="AK436" s="76">
        <f>_xlfn.IFNA(VLOOKUP(X436,DATA!$F$40:$G$85,2,0),10)</f>
        <v>10</v>
      </c>
      <c r="AL436" s="77">
        <f t="shared" ca="1" si="6"/>
        <v>10</v>
      </c>
      <c r="AM436" s="78" t="str">
        <f ca="1">IF(AND(AL436&gt;=DATA!$C$55),"A",IF(AND(DATA!$C$55&gt;AL436,AL436&gt;=DATA!$C$56),"B",IF(AND(DATA!$C$56&gt;AL436,AL436&gt;=DATA!$C$57),"C",IF(AND(AL436&lt;DATA!$C$57),"D"))))</f>
        <v>D</v>
      </c>
    </row>
    <row r="437" spans="1:39" x14ac:dyDescent="0.15">
      <c r="A437" s="20" t="s">
        <v>567</v>
      </c>
      <c r="B437" s="18" t="s">
        <v>368</v>
      </c>
      <c r="C437" s="5" t="s">
        <v>257</v>
      </c>
      <c r="D437" s="18" t="s">
        <v>258</v>
      </c>
      <c r="E437" s="5" t="s">
        <v>582</v>
      </c>
      <c r="F437" s="20" t="s">
        <v>379</v>
      </c>
      <c r="G437" s="20" t="s">
        <v>522</v>
      </c>
      <c r="H437" s="18" t="s">
        <v>384</v>
      </c>
      <c r="I437" s="25"/>
      <c r="J437" s="25"/>
      <c r="K437" s="18" t="s">
        <v>381</v>
      </c>
      <c r="L437" s="20"/>
      <c r="M437" s="20"/>
      <c r="N437" s="18" t="s">
        <v>262</v>
      </c>
      <c r="O437" s="18"/>
      <c r="P437" s="18"/>
      <c r="Q437" s="6" t="s">
        <v>19</v>
      </c>
      <c r="R437" s="6"/>
      <c r="S437" s="6"/>
      <c r="T437" s="6"/>
      <c r="U437" s="11"/>
      <c r="V437" s="82"/>
      <c r="W437" s="12" t="s">
        <v>772</v>
      </c>
      <c r="X437" s="12"/>
      <c r="Y437" s="62"/>
      <c r="Z437" s="6" t="s">
        <v>28</v>
      </c>
      <c r="AA437" s="40">
        <v>4</v>
      </c>
      <c r="AB437" s="41">
        <v>755130</v>
      </c>
      <c r="AC437" s="24" t="s">
        <v>388</v>
      </c>
      <c r="AF437" s="74" t="b">
        <f>IF(AND(R437=DATA!$D$40),DATA!$D$41,IF(AND(R437=DATA!$C$40),DATA!$C$41))</f>
        <v>0</v>
      </c>
      <c r="AG437" s="74" t="b">
        <f>IF(AND(S437=DATA!$D$40),DATA!$D$42,IF(AND(S437=DATA!$C$40),DATA!$C$42))</f>
        <v>0</v>
      </c>
      <c r="AH437" s="74" t="b">
        <f>IF(AND(T437=DATA!$D$40),DATA!$D$43,IF(AND(T437=DATA!$C$40),DATA!$C$43))</f>
        <v>0</v>
      </c>
      <c r="AI437" s="75" t="b">
        <f>IF(AND(U437=DATA!$D$40),DATA!$D$44,IF(AND(U437=DATA!$C$40),DATA!$C$44))</f>
        <v>0</v>
      </c>
      <c r="AJ437" s="76">
        <f ca="1">IF(AND(DATEDIF(V437,TODAY(),"D")&lt;365*3),DATA!$D$46,IF(AND(365*3&lt;=DATEDIF(V437,TODAY(),"D"), DATEDIF(V437,TODAY(),"D")&lt;365*5),DATA!$D$47,IF(AND(365*5&lt;=DATEDIF(V437,TODAY(),"D"), DATEDIF(V437,TODAY(),"D")&lt;365*10),DATA!$D$48,IF(AND(365*10&lt;DATEDIF(V437,TODAY(),"D")),DATA!$D$49))))</f>
        <v>0</v>
      </c>
      <c r="AK437" s="76">
        <f>_xlfn.IFNA(VLOOKUP(X437,DATA!$F$40:$G$85,2,0),10)</f>
        <v>10</v>
      </c>
      <c r="AL437" s="77">
        <f t="shared" ca="1" si="6"/>
        <v>10</v>
      </c>
      <c r="AM437" s="78" t="str">
        <f ca="1">IF(AND(AL437&gt;=DATA!$C$55),"A",IF(AND(DATA!$C$55&gt;AL437,AL437&gt;=DATA!$C$56),"B",IF(AND(DATA!$C$56&gt;AL437,AL437&gt;=DATA!$C$57),"C",IF(AND(AL437&lt;DATA!$C$57),"D"))))</f>
        <v>D</v>
      </c>
    </row>
    <row r="438" spans="1:39" x14ac:dyDescent="0.15">
      <c r="A438" s="20" t="s">
        <v>568</v>
      </c>
      <c r="B438" s="18" t="s">
        <v>368</v>
      </c>
      <c r="C438" s="5" t="s">
        <v>268</v>
      </c>
      <c r="D438" s="18" t="s">
        <v>258</v>
      </c>
      <c r="E438" s="5" t="s">
        <v>582</v>
      </c>
      <c r="F438" s="20" t="s">
        <v>400</v>
      </c>
      <c r="G438" s="20" t="s">
        <v>522</v>
      </c>
      <c r="H438" s="18" t="s">
        <v>391</v>
      </c>
      <c r="I438" s="25"/>
      <c r="J438" s="25"/>
      <c r="K438" s="18" t="s">
        <v>401</v>
      </c>
      <c r="L438" s="20"/>
      <c r="M438" s="20"/>
      <c r="N438" s="18" t="s">
        <v>262</v>
      </c>
      <c r="O438" s="18"/>
      <c r="P438" s="18"/>
      <c r="Q438" s="6" t="s">
        <v>19</v>
      </c>
      <c r="R438" s="6"/>
      <c r="S438" s="6"/>
      <c r="T438" s="6"/>
      <c r="U438" s="11"/>
      <c r="V438" s="82"/>
      <c r="W438" s="12" t="s">
        <v>772</v>
      </c>
      <c r="X438" s="12"/>
      <c r="Y438" s="62"/>
      <c r="Z438" s="6" t="s">
        <v>28</v>
      </c>
      <c r="AA438" s="40">
        <v>8</v>
      </c>
      <c r="AB438" s="41">
        <v>146500</v>
      </c>
      <c r="AC438" s="24" t="s">
        <v>382</v>
      </c>
      <c r="AF438" s="74" t="b">
        <f>IF(AND(R438=DATA!$D$40),DATA!$D$41,IF(AND(R438=DATA!$C$40),DATA!$C$41))</f>
        <v>0</v>
      </c>
      <c r="AG438" s="74" t="b">
        <f>IF(AND(S438=DATA!$D$40),DATA!$D$42,IF(AND(S438=DATA!$C$40),DATA!$C$42))</f>
        <v>0</v>
      </c>
      <c r="AH438" s="74" t="b">
        <f>IF(AND(T438=DATA!$D$40),DATA!$D$43,IF(AND(T438=DATA!$C$40),DATA!$C$43))</f>
        <v>0</v>
      </c>
      <c r="AI438" s="75" t="b">
        <f>IF(AND(U438=DATA!$D$40),DATA!$D$44,IF(AND(U438=DATA!$C$40),DATA!$C$44))</f>
        <v>0</v>
      </c>
      <c r="AJ438" s="76">
        <f ca="1">IF(AND(DATEDIF(V438,TODAY(),"D")&lt;365*3),DATA!$D$46,IF(AND(365*3&lt;=DATEDIF(V438,TODAY(),"D"), DATEDIF(V438,TODAY(),"D")&lt;365*5),DATA!$D$47,IF(AND(365*5&lt;=DATEDIF(V438,TODAY(),"D"), DATEDIF(V438,TODAY(),"D")&lt;365*10),DATA!$D$48,IF(AND(365*10&lt;DATEDIF(V438,TODAY(),"D")),DATA!$D$49))))</f>
        <v>0</v>
      </c>
      <c r="AK438" s="76">
        <f>_xlfn.IFNA(VLOOKUP(X438,DATA!$F$40:$G$85,2,0),10)</f>
        <v>10</v>
      </c>
      <c r="AL438" s="77">
        <f t="shared" ca="1" si="6"/>
        <v>10</v>
      </c>
      <c r="AM438" s="78" t="str">
        <f ca="1">IF(AND(AL438&gt;=DATA!$C$55),"A",IF(AND(DATA!$C$55&gt;AL438,AL438&gt;=DATA!$C$56),"B",IF(AND(DATA!$C$56&gt;AL438,AL438&gt;=DATA!$C$57),"C",IF(AND(AL438&lt;DATA!$C$57),"D"))))</f>
        <v>D</v>
      </c>
    </row>
    <row r="439" spans="1:39" x14ac:dyDescent="0.15">
      <c r="A439" s="20" t="s">
        <v>568</v>
      </c>
      <c r="B439" s="18" t="s">
        <v>367</v>
      </c>
      <c r="C439" s="18" t="s">
        <v>272</v>
      </c>
      <c r="D439" s="18" t="s">
        <v>267</v>
      </c>
      <c r="E439" s="5" t="s">
        <v>372</v>
      </c>
      <c r="F439" s="20" t="s">
        <v>390</v>
      </c>
      <c r="G439" s="20" t="s">
        <v>522</v>
      </c>
      <c r="H439" s="18" t="s">
        <v>402</v>
      </c>
      <c r="I439" s="25"/>
      <c r="J439" s="25"/>
      <c r="K439" s="18" t="s">
        <v>387</v>
      </c>
      <c r="L439" s="20"/>
      <c r="M439" s="20"/>
      <c r="N439" s="18" t="s">
        <v>266</v>
      </c>
      <c r="O439" s="18"/>
      <c r="P439" s="18"/>
      <c r="Q439" s="6" t="s">
        <v>27</v>
      </c>
      <c r="R439" s="6"/>
      <c r="S439" s="6"/>
      <c r="T439" s="6"/>
      <c r="U439" s="11"/>
      <c r="V439" s="82"/>
      <c r="W439" s="12" t="s">
        <v>772</v>
      </c>
      <c r="X439" s="12"/>
      <c r="Y439" s="62"/>
      <c r="Z439" s="6" t="s">
        <v>263</v>
      </c>
      <c r="AA439" s="40">
        <v>3</v>
      </c>
      <c r="AB439" s="41">
        <v>113980</v>
      </c>
      <c r="AC439" s="24" t="s">
        <v>388</v>
      </c>
      <c r="AF439" s="74" t="b">
        <f>IF(AND(R439=DATA!$D$40),DATA!$D$41,IF(AND(R439=DATA!$C$40),DATA!$C$41))</f>
        <v>0</v>
      </c>
      <c r="AG439" s="74" t="b">
        <f>IF(AND(S439=DATA!$D$40),DATA!$D$42,IF(AND(S439=DATA!$C$40),DATA!$C$42))</f>
        <v>0</v>
      </c>
      <c r="AH439" s="74" t="b">
        <f>IF(AND(T439=DATA!$D$40),DATA!$D$43,IF(AND(T439=DATA!$C$40),DATA!$C$43))</f>
        <v>0</v>
      </c>
      <c r="AI439" s="75" t="b">
        <f>IF(AND(U439=DATA!$D$40),DATA!$D$44,IF(AND(U439=DATA!$C$40),DATA!$C$44))</f>
        <v>0</v>
      </c>
      <c r="AJ439" s="76">
        <f ca="1">IF(AND(DATEDIF(V439,TODAY(),"D")&lt;365*3),DATA!$D$46,IF(AND(365*3&lt;=DATEDIF(V439,TODAY(),"D"), DATEDIF(V439,TODAY(),"D")&lt;365*5),DATA!$D$47,IF(AND(365*5&lt;=DATEDIF(V439,TODAY(),"D"), DATEDIF(V439,TODAY(),"D")&lt;365*10),DATA!$D$48,IF(AND(365*10&lt;DATEDIF(V439,TODAY(),"D")),DATA!$D$49))))</f>
        <v>0</v>
      </c>
      <c r="AK439" s="76">
        <f>_xlfn.IFNA(VLOOKUP(X439,DATA!$F$40:$G$85,2,0),10)</f>
        <v>10</v>
      </c>
      <c r="AL439" s="77">
        <f t="shared" ca="1" si="6"/>
        <v>10</v>
      </c>
      <c r="AM439" s="78" t="str">
        <f ca="1">IF(AND(AL439&gt;=DATA!$C$55),"A",IF(AND(DATA!$C$55&gt;AL439,AL439&gt;=DATA!$C$56),"B",IF(AND(DATA!$C$56&gt;AL439,AL439&gt;=DATA!$C$57),"C",IF(AND(AL439&lt;DATA!$C$57),"D"))))</f>
        <v>D</v>
      </c>
    </row>
    <row r="440" spans="1:39" x14ac:dyDescent="0.15">
      <c r="A440" s="20" t="s">
        <v>567</v>
      </c>
      <c r="B440" s="18" t="s">
        <v>375</v>
      </c>
      <c r="C440" s="5" t="s">
        <v>257</v>
      </c>
      <c r="D440" s="18" t="s">
        <v>258</v>
      </c>
      <c r="E440" s="5" t="s">
        <v>582</v>
      </c>
      <c r="F440" s="20" t="s">
        <v>403</v>
      </c>
      <c r="G440" s="20" t="s">
        <v>522</v>
      </c>
      <c r="H440" s="18" t="s">
        <v>384</v>
      </c>
      <c r="I440" s="25"/>
      <c r="J440" s="25"/>
      <c r="K440" s="18" t="s">
        <v>404</v>
      </c>
      <c r="L440" s="20"/>
      <c r="M440" s="20"/>
      <c r="N440" s="18" t="s">
        <v>262</v>
      </c>
      <c r="O440" s="18"/>
      <c r="P440" s="18"/>
      <c r="Q440" s="6" t="s">
        <v>27</v>
      </c>
      <c r="R440" s="6"/>
      <c r="S440" s="6"/>
      <c r="T440" s="6"/>
      <c r="U440" s="11"/>
      <c r="V440" s="82"/>
      <c r="W440" s="12" t="s">
        <v>772</v>
      </c>
      <c r="X440" s="12"/>
      <c r="Y440" s="62"/>
      <c r="Z440" s="6" t="s">
        <v>28</v>
      </c>
      <c r="AA440" s="40">
        <v>1</v>
      </c>
      <c r="AB440" s="41" t="s">
        <v>396</v>
      </c>
      <c r="AC440" s="24" t="s">
        <v>388</v>
      </c>
      <c r="AF440" s="74" t="b">
        <f>IF(AND(R440=DATA!$D$40),DATA!$D$41,IF(AND(R440=DATA!$C$40),DATA!$C$41))</f>
        <v>0</v>
      </c>
      <c r="AG440" s="74" t="b">
        <f>IF(AND(S440=DATA!$D$40),DATA!$D$42,IF(AND(S440=DATA!$C$40),DATA!$C$42))</f>
        <v>0</v>
      </c>
      <c r="AH440" s="74" t="b">
        <f>IF(AND(T440=DATA!$D$40),DATA!$D$43,IF(AND(T440=DATA!$C$40),DATA!$C$43))</f>
        <v>0</v>
      </c>
      <c r="AI440" s="75" t="b">
        <f>IF(AND(U440=DATA!$D$40),DATA!$D$44,IF(AND(U440=DATA!$C$40),DATA!$C$44))</f>
        <v>0</v>
      </c>
      <c r="AJ440" s="76">
        <f ca="1">IF(AND(DATEDIF(V440,TODAY(),"D")&lt;365*3),DATA!$D$46,IF(AND(365*3&lt;=DATEDIF(V440,TODAY(),"D"), DATEDIF(V440,TODAY(),"D")&lt;365*5),DATA!$D$47,IF(AND(365*5&lt;=DATEDIF(V440,TODAY(),"D"), DATEDIF(V440,TODAY(),"D")&lt;365*10),DATA!$D$48,IF(AND(365*10&lt;DATEDIF(V440,TODAY(),"D")),DATA!$D$49))))</f>
        <v>0</v>
      </c>
      <c r="AK440" s="76">
        <f>_xlfn.IFNA(VLOOKUP(X440,DATA!$F$40:$G$85,2,0),10)</f>
        <v>10</v>
      </c>
      <c r="AL440" s="77">
        <f t="shared" ca="1" si="6"/>
        <v>10</v>
      </c>
      <c r="AM440" s="78" t="str">
        <f ca="1">IF(AND(AL440&gt;=DATA!$C$55),"A",IF(AND(DATA!$C$55&gt;AL440,AL440&gt;=DATA!$C$56),"B",IF(AND(DATA!$C$56&gt;AL440,AL440&gt;=DATA!$C$57),"C",IF(AND(AL440&lt;DATA!$C$57),"D"))))</f>
        <v>D</v>
      </c>
    </row>
    <row r="441" spans="1:39" x14ac:dyDescent="0.15">
      <c r="A441" s="20" t="s">
        <v>567</v>
      </c>
      <c r="B441" s="18" t="s">
        <v>368</v>
      </c>
      <c r="C441" s="5" t="s">
        <v>268</v>
      </c>
      <c r="D441" s="18" t="s">
        <v>258</v>
      </c>
      <c r="E441" s="5" t="s">
        <v>582</v>
      </c>
      <c r="F441" s="20" t="s">
        <v>405</v>
      </c>
      <c r="G441" s="20" t="s">
        <v>522</v>
      </c>
      <c r="H441" s="18" t="s">
        <v>380</v>
      </c>
      <c r="I441" s="25"/>
      <c r="J441" s="25"/>
      <c r="K441" s="18" t="s">
        <v>392</v>
      </c>
      <c r="L441" s="20"/>
      <c r="M441" s="20"/>
      <c r="N441" s="18" t="s">
        <v>262</v>
      </c>
      <c r="O441" s="18"/>
      <c r="P441" s="18"/>
      <c r="Q441" s="6" t="s">
        <v>19</v>
      </c>
      <c r="R441" s="6"/>
      <c r="S441" s="6"/>
      <c r="T441" s="6"/>
      <c r="U441" s="11"/>
      <c r="V441" s="82"/>
      <c r="W441" s="12" t="s">
        <v>772</v>
      </c>
      <c r="X441" s="12"/>
      <c r="Y441" s="62"/>
      <c r="Z441" s="6" t="s">
        <v>28</v>
      </c>
      <c r="AA441" s="40">
        <v>1</v>
      </c>
      <c r="AB441" s="41">
        <v>467080</v>
      </c>
      <c r="AC441" s="24" t="s">
        <v>388</v>
      </c>
      <c r="AF441" s="74" t="b">
        <f>IF(AND(R441=DATA!$D$40),DATA!$D$41,IF(AND(R441=DATA!$C$40),DATA!$C$41))</f>
        <v>0</v>
      </c>
      <c r="AG441" s="74" t="b">
        <f>IF(AND(S441=DATA!$D$40),DATA!$D$42,IF(AND(S441=DATA!$C$40),DATA!$C$42))</f>
        <v>0</v>
      </c>
      <c r="AH441" s="74" t="b">
        <f>IF(AND(T441=DATA!$D$40),DATA!$D$43,IF(AND(T441=DATA!$C$40),DATA!$C$43))</f>
        <v>0</v>
      </c>
      <c r="AI441" s="75" t="b">
        <f>IF(AND(U441=DATA!$D$40),DATA!$D$44,IF(AND(U441=DATA!$C$40),DATA!$C$44))</f>
        <v>0</v>
      </c>
      <c r="AJ441" s="76">
        <f ca="1">IF(AND(DATEDIF(V441,TODAY(),"D")&lt;365*3),DATA!$D$46,IF(AND(365*3&lt;=DATEDIF(V441,TODAY(),"D"), DATEDIF(V441,TODAY(),"D")&lt;365*5),DATA!$D$47,IF(AND(365*5&lt;=DATEDIF(V441,TODAY(),"D"), DATEDIF(V441,TODAY(),"D")&lt;365*10),DATA!$D$48,IF(AND(365*10&lt;DATEDIF(V441,TODAY(),"D")),DATA!$D$49))))</f>
        <v>0</v>
      </c>
      <c r="AK441" s="76">
        <f>_xlfn.IFNA(VLOOKUP(X441,DATA!$F$40:$G$85,2,0),10)</f>
        <v>10</v>
      </c>
      <c r="AL441" s="77">
        <f t="shared" ca="1" si="6"/>
        <v>10</v>
      </c>
      <c r="AM441" s="78" t="str">
        <f ca="1">IF(AND(AL441&gt;=DATA!$C$55),"A",IF(AND(DATA!$C$55&gt;AL441,AL441&gt;=DATA!$C$56),"B",IF(AND(DATA!$C$56&gt;AL441,AL441&gt;=DATA!$C$57),"C",IF(AND(AL441&lt;DATA!$C$57),"D"))))</f>
        <v>D</v>
      </c>
    </row>
    <row r="442" spans="1:39" x14ac:dyDescent="0.15">
      <c r="A442" s="20" t="s">
        <v>567</v>
      </c>
      <c r="B442" s="18" t="s">
        <v>367</v>
      </c>
      <c r="C442" s="5" t="s">
        <v>257</v>
      </c>
      <c r="D442" s="18" t="s">
        <v>267</v>
      </c>
      <c r="E442" s="5" t="s">
        <v>582</v>
      </c>
      <c r="F442" s="20" t="s">
        <v>400</v>
      </c>
      <c r="G442" s="20" t="s">
        <v>522</v>
      </c>
      <c r="H442" s="18" t="s">
        <v>406</v>
      </c>
      <c r="I442" s="25"/>
      <c r="J442" s="25"/>
      <c r="K442" s="18" t="s">
        <v>392</v>
      </c>
      <c r="L442" s="20"/>
      <c r="M442" s="20"/>
      <c r="N442" s="18" t="s">
        <v>262</v>
      </c>
      <c r="O442" s="18"/>
      <c r="P442" s="18"/>
      <c r="Q442" s="6" t="s">
        <v>19</v>
      </c>
      <c r="R442" s="6"/>
      <c r="S442" s="6"/>
      <c r="T442" s="6"/>
      <c r="U442" s="11"/>
      <c r="V442" s="82"/>
      <c r="W442" s="12" t="s">
        <v>772</v>
      </c>
      <c r="X442" s="12"/>
      <c r="Y442" s="62"/>
      <c r="Z442" s="6" t="s">
        <v>28</v>
      </c>
      <c r="AA442" s="40">
        <v>7</v>
      </c>
      <c r="AB442" s="41">
        <v>146500</v>
      </c>
      <c r="AC442" s="24" t="s">
        <v>388</v>
      </c>
      <c r="AF442" s="74" t="b">
        <f>IF(AND(R442=DATA!$D$40),DATA!$D$41,IF(AND(R442=DATA!$C$40),DATA!$C$41))</f>
        <v>0</v>
      </c>
      <c r="AG442" s="74" t="b">
        <f>IF(AND(S442=DATA!$D$40),DATA!$D$42,IF(AND(S442=DATA!$C$40),DATA!$C$42))</f>
        <v>0</v>
      </c>
      <c r="AH442" s="74" t="b">
        <f>IF(AND(T442=DATA!$D$40),DATA!$D$43,IF(AND(T442=DATA!$C$40),DATA!$C$43))</f>
        <v>0</v>
      </c>
      <c r="AI442" s="75" t="b">
        <f>IF(AND(U442=DATA!$D$40),DATA!$D$44,IF(AND(U442=DATA!$C$40),DATA!$C$44))</f>
        <v>0</v>
      </c>
      <c r="AJ442" s="76">
        <f ca="1">IF(AND(DATEDIF(V442,TODAY(),"D")&lt;365*3),DATA!$D$46,IF(AND(365*3&lt;=DATEDIF(V442,TODAY(),"D"), DATEDIF(V442,TODAY(),"D")&lt;365*5),DATA!$D$47,IF(AND(365*5&lt;=DATEDIF(V442,TODAY(),"D"), DATEDIF(V442,TODAY(),"D")&lt;365*10),DATA!$D$48,IF(AND(365*10&lt;DATEDIF(V442,TODAY(),"D")),DATA!$D$49))))</f>
        <v>0</v>
      </c>
      <c r="AK442" s="76">
        <f>_xlfn.IFNA(VLOOKUP(X442,DATA!$F$40:$G$85,2,0),10)</f>
        <v>10</v>
      </c>
      <c r="AL442" s="77">
        <f t="shared" ca="1" si="6"/>
        <v>10</v>
      </c>
      <c r="AM442" s="78" t="str">
        <f ca="1">IF(AND(AL442&gt;=DATA!$C$55),"A",IF(AND(DATA!$C$55&gt;AL442,AL442&gt;=DATA!$C$56),"B",IF(AND(DATA!$C$56&gt;AL442,AL442&gt;=DATA!$C$57),"C",IF(AND(AL442&lt;DATA!$C$57),"D"))))</f>
        <v>D</v>
      </c>
    </row>
    <row r="443" spans="1:39" x14ac:dyDescent="0.15">
      <c r="A443" s="20" t="s">
        <v>567</v>
      </c>
      <c r="B443" s="18" t="s">
        <v>367</v>
      </c>
      <c r="C443" s="5" t="s">
        <v>257</v>
      </c>
      <c r="D443" s="18" t="s">
        <v>258</v>
      </c>
      <c r="E443" s="5" t="s">
        <v>582</v>
      </c>
      <c r="F443" s="20" t="s">
        <v>407</v>
      </c>
      <c r="G443" s="20" t="s">
        <v>522</v>
      </c>
      <c r="H443" s="18" t="s">
        <v>391</v>
      </c>
      <c r="I443" s="25"/>
      <c r="J443" s="25"/>
      <c r="K443" s="18" t="s">
        <v>408</v>
      </c>
      <c r="L443" s="20"/>
      <c r="M443" s="20"/>
      <c r="N443" s="18" t="s">
        <v>262</v>
      </c>
      <c r="O443" s="18"/>
      <c r="P443" s="18"/>
      <c r="Q443" s="6" t="s">
        <v>27</v>
      </c>
      <c r="R443" s="6"/>
      <c r="S443" s="6"/>
      <c r="T443" s="6"/>
      <c r="U443" s="11"/>
      <c r="V443" s="82"/>
      <c r="W443" s="12" t="s">
        <v>772</v>
      </c>
      <c r="X443" s="12"/>
      <c r="Y443" s="62"/>
      <c r="Z443" s="6" t="s">
        <v>28</v>
      </c>
      <c r="AA443" s="40">
        <v>9</v>
      </c>
      <c r="AB443" s="41">
        <v>990940</v>
      </c>
      <c r="AC443" s="24" t="s">
        <v>382</v>
      </c>
      <c r="AF443" s="74" t="b">
        <f>IF(AND(R443=DATA!$D$40),DATA!$D$41,IF(AND(R443=DATA!$C$40),DATA!$C$41))</f>
        <v>0</v>
      </c>
      <c r="AG443" s="74" t="b">
        <f>IF(AND(S443=DATA!$D$40),DATA!$D$42,IF(AND(S443=DATA!$C$40),DATA!$C$42))</f>
        <v>0</v>
      </c>
      <c r="AH443" s="74" t="b">
        <f>IF(AND(T443=DATA!$D$40),DATA!$D$43,IF(AND(T443=DATA!$C$40),DATA!$C$43))</f>
        <v>0</v>
      </c>
      <c r="AI443" s="75" t="b">
        <f>IF(AND(U443=DATA!$D$40),DATA!$D$44,IF(AND(U443=DATA!$C$40),DATA!$C$44))</f>
        <v>0</v>
      </c>
      <c r="AJ443" s="76">
        <f ca="1">IF(AND(DATEDIF(V443,TODAY(),"D")&lt;365*3),DATA!$D$46,IF(AND(365*3&lt;=DATEDIF(V443,TODAY(),"D"), DATEDIF(V443,TODAY(),"D")&lt;365*5),DATA!$D$47,IF(AND(365*5&lt;=DATEDIF(V443,TODAY(),"D"), DATEDIF(V443,TODAY(),"D")&lt;365*10),DATA!$D$48,IF(AND(365*10&lt;DATEDIF(V443,TODAY(),"D")),DATA!$D$49))))</f>
        <v>0</v>
      </c>
      <c r="AK443" s="76">
        <f>_xlfn.IFNA(VLOOKUP(X443,DATA!$F$40:$G$85,2,0),10)</f>
        <v>10</v>
      </c>
      <c r="AL443" s="77">
        <f t="shared" ca="1" si="6"/>
        <v>10</v>
      </c>
      <c r="AM443" s="78" t="str">
        <f ca="1">IF(AND(AL443&gt;=DATA!$C$55),"A",IF(AND(DATA!$C$55&gt;AL443,AL443&gt;=DATA!$C$56),"B",IF(AND(DATA!$C$56&gt;AL443,AL443&gt;=DATA!$C$57),"C",IF(AND(AL443&lt;DATA!$C$57),"D"))))</f>
        <v>D</v>
      </c>
    </row>
    <row r="444" spans="1:39" x14ac:dyDescent="0.15">
      <c r="A444" s="20" t="s">
        <v>567</v>
      </c>
      <c r="B444" s="18" t="s">
        <v>367</v>
      </c>
      <c r="C444" s="5" t="s">
        <v>257</v>
      </c>
      <c r="D444" s="18" t="s">
        <v>258</v>
      </c>
      <c r="E444" s="5" t="s">
        <v>582</v>
      </c>
      <c r="F444" s="20" t="s">
        <v>407</v>
      </c>
      <c r="G444" s="20" t="s">
        <v>522</v>
      </c>
      <c r="H444" s="18" t="s">
        <v>391</v>
      </c>
      <c r="I444" s="25"/>
      <c r="J444" s="25"/>
      <c r="K444" s="18" t="s">
        <v>409</v>
      </c>
      <c r="L444" s="20"/>
      <c r="M444" s="20"/>
      <c r="N444" s="18" t="s">
        <v>262</v>
      </c>
      <c r="O444" s="18"/>
      <c r="P444" s="18"/>
      <c r="Q444" s="6" t="s">
        <v>19</v>
      </c>
      <c r="R444" s="6"/>
      <c r="S444" s="6"/>
      <c r="T444" s="6"/>
      <c r="U444" s="11"/>
      <c r="V444" s="82"/>
      <c r="W444" s="12" t="s">
        <v>772</v>
      </c>
      <c r="X444" s="12"/>
      <c r="Y444" s="62"/>
      <c r="Z444" s="6" t="s">
        <v>28</v>
      </c>
      <c r="AA444" s="40">
        <v>10</v>
      </c>
      <c r="AB444" s="41">
        <v>652770</v>
      </c>
      <c r="AC444" s="24" t="s">
        <v>388</v>
      </c>
      <c r="AF444" s="74" t="b">
        <f>IF(AND(R444=DATA!$D$40),DATA!$D$41,IF(AND(R444=DATA!$C$40),DATA!$C$41))</f>
        <v>0</v>
      </c>
      <c r="AG444" s="74" t="b">
        <f>IF(AND(S444=DATA!$D$40),DATA!$D$42,IF(AND(S444=DATA!$C$40),DATA!$C$42))</f>
        <v>0</v>
      </c>
      <c r="AH444" s="74" t="b">
        <f>IF(AND(T444=DATA!$D$40),DATA!$D$43,IF(AND(T444=DATA!$C$40),DATA!$C$43))</f>
        <v>0</v>
      </c>
      <c r="AI444" s="75" t="b">
        <f>IF(AND(U444=DATA!$D$40),DATA!$D$44,IF(AND(U444=DATA!$C$40),DATA!$C$44))</f>
        <v>0</v>
      </c>
      <c r="AJ444" s="76">
        <f ca="1">IF(AND(DATEDIF(V444,TODAY(),"D")&lt;365*3),DATA!$D$46,IF(AND(365*3&lt;=DATEDIF(V444,TODAY(),"D"), DATEDIF(V444,TODAY(),"D")&lt;365*5),DATA!$D$47,IF(AND(365*5&lt;=DATEDIF(V444,TODAY(),"D"), DATEDIF(V444,TODAY(),"D")&lt;365*10),DATA!$D$48,IF(AND(365*10&lt;DATEDIF(V444,TODAY(),"D")),DATA!$D$49))))</f>
        <v>0</v>
      </c>
      <c r="AK444" s="76">
        <f>_xlfn.IFNA(VLOOKUP(X444,DATA!$F$40:$G$85,2,0),10)</f>
        <v>10</v>
      </c>
      <c r="AL444" s="77">
        <f t="shared" ca="1" si="6"/>
        <v>10</v>
      </c>
      <c r="AM444" s="78" t="str">
        <f ca="1">IF(AND(AL444&gt;=DATA!$C$55),"A",IF(AND(DATA!$C$55&gt;AL444,AL444&gt;=DATA!$C$56),"B",IF(AND(DATA!$C$56&gt;AL444,AL444&gt;=DATA!$C$57),"C",IF(AND(AL444&lt;DATA!$C$57),"D"))))</f>
        <v>D</v>
      </c>
    </row>
    <row r="445" spans="1:39" x14ac:dyDescent="0.15">
      <c r="A445" s="20" t="s">
        <v>567</v>
      </c>
      <c r="B445" s="18" t="s">
        <v>367</v>
      </c>
      <c r="C445" s="5" t="s">
        <v>257</v>
      </c>
      <c r="D445" s="18" t="s">
        <v>258</v>
      </c>
      <c r="E445" s="5" t="s">
        <v>582</v>
      </c>
      <c r="F445" s="20" t="s">
        <v>410</v>
      </c>
      <c r="G445" s="20" t="s">
        <v>522</v>
      </c>
      <c r="H445" s="18" t="s">
        <v>411</v>
      </c>
      <c r="I445" s="25"/>
      <c r="J445" s="25"/>
      <c r="K445" s="18" t="s">
        <v>412</v>
      </c>
      <c r="L445" s="20"/>
      <c r="M445" s="20"/>
      <c r="N445" s="18" t="s">
        <v>262</v>
      </c>
      <c r="O445" s="18"/>
      <c r="P445" s="18"/>
      <c r="Q445" s="6" t="s">
        <v>19</v>
      </c>
      <c r="R445" s="6"/>
      <c r="S445" s="6"/>
      <c r="T445" s="6"/>
      <c r="U445" s="11"/>
      <c r="V445" s="82"/>
      <c r="W445" s="12" t="s">
        <v>772</v>
      </c>
      <c r="X445" s="12"/>
      <c r="Y445" s="62"/>
      <c r="Z445" s="6" t="s">
        <v>20</v>
      </c>
      <c r="AA445" s="40">
        <v>2</v>
      </c>
      <c r="AB445" s="41" t="s">
        <v>413</v>
      </c>
      <c r="AC445" s="24" t="s">
        <v>388</v>
      </c>
      <c r="AF445" s="74" t="b">
        <f>IF(AND(R445=DATA!$D$40),DATA!$D$41,IF(AND(R445=DATA!$C$40),DATA!$C$41))</f>
        <v>0</v>
      </c>
      <c r="AG445" s="74" t="b">
        <f>IF(AND(S445=DATA!$D$40),DATA!$D$42,IF(AND(S445=DATA!$C$40),DATA!$C$42))</f>
        <v>0</v>
      </c>
      <c r="AH445" s="74" t="b">
        <f>IF(AND(T445=DATA!$D$40),DATA!$D$43,IF(AND(T445=DATA!$C$40),DATA!$C$43))</f>
        <v>0</v>
      </c>
      <c r="AI445" s="75" t="b">
        <f>IF(AND(U445=DATA!$D$40),DATA!$D$44,IF(AND(U445=DATA!$C$40),DATA!$C$44))</f>
        <v>0</v>
      </c>
      <c r="AJ445" s="76">
        <f ca="1">IF(AND(DATEDIF(V445,TODAY(),"D")&lt;365*3),DATA!$D$46,IF(AND(365*3&lt;=DATEDIF(V445,TODAY(),"D"), DATEDIF(V445,TODAY(),"D")&lt;365*5),DATA!$D$47,IF(AND(365*5&lt;=DATEDIF(V445,TODAY(),"D"), DATEDIF(V445,TODAY(),"D")&lt;365*10),DATA!$D$48,IF(AND(365*10&lt;DATEDIF(V445,TODAY(),"D")),DATA!$D$49))))</f>
        <v>0</v>
      </c>
      <c r="AK445" s="76">
        <f>_xlfn.IFNA(VLOOKUP(X445,DATA!$F$40:$G$85,2,0),10)</f>
        <v>10</v>
      </c>
      <c r="AL445" s="77">
        <f t="shared" ca="1" si="6"/>
        <v>10</v>
      </c>
      <c r="AM445" s="78" t="str">
        <f ca="1">IF(AND(AL445&gt;=DATA!$C$55),"A",IF(AND(DATA!$C$55&gt;AL445,AL445&gt;=DATA!$C$56),"B",IF(AND(DATA!$C$56&gt;AL445,AL445&gt;=DATA!$C$57),"C",IF(AND(AL445&lt;DATA!$C$57),"D"))))</f>
        <v>D</v>
      </c>
    </row>
    <row r="446" spans="1:39" s="53" customFormat="1" x14ac:dyDescent="0.15">
      <c r="A446" s="20" t="s">
        <v>567</v>
      </c>
      <c r="B446" s="47" t="s">
        <v>367</v>
      </c>
      <c r="C446" s="47" t="s">
        <v>340</v>
      </c>
      <c r="D446" s="47" t="s">
        <v>258</v>
      </c>
      <c r="E446" s="47" t="s">
        <v>341</v>
      </c>
      <c r="F446" s="54" t="s">
        <v>414</v>
      </c>
      <c r="G446" s="20" t="s">
        <v>522</v>
      </c>
      <c r="H446" s="47" t="s">
        <v>384</v>
      </c>
      <c r="I446" s="55" t="s">
        <v>184</v>
      </c>
      <c r="J446" s="55"/>
      <c r="K446" s="47" t="s">
        <v>381</v>
      </c>
      <c r="L446" s="49"/>
      <c r="M446" s="49"/>
      <c r="N446" s="47" t="s">
        <v>262</v>
      </c>
      <c r="O446" s="47"/>
      <c r="P446" s="47"/>
      <c r="Q446" s="49" t="s">
        <v>19</v>
      </c>
      <c r="R446" s="6"/>
      <c r="S446" s="6"/>
      <c r="T446" s="6"/>
      <c r="U446" s="11"/>
      <c r="V446" s="82"/>
      <c r="W446" s="12" t="s">
        <v>772</v>
      </c>
      <c r="X446" s="12"/>
      <c r="Y446" s="62"/>
      <c r="Z446" s="49" t="s">
        <v>28</v>
      </c>
      <c r="AA446" s="56">
        <v>1</v>
      </c>
      <c r="AB446" s="57">
        <v>405010</v>
      </c>
      <c r="AC446" s="52" t="s">
        <v>382</v>
      </c>
      <c r="AE446"/>
      <c r="AF446" s="74" t="b">
        <f>IF(AND(R446=DATA!$D$40),DATA!$D$41,IF(AND(R446=DATA!$C$40),DATA!$C$41))</f>
        <v>0</v>
      </c>
      <c r="AG446" s="74" t="b">
        <f>IF(AND(S446=DATA!$D$40),DATA!$D$42,IF(AND(S446=DATA!$C$40),DATA!$C$42))</f>
        <v>0</v>
      </c>
      <c r="AH446" s="74" t="b">
        <f>IF(AND(T446=DATA!$D$40),DATA!$D$43,IF(AND(T446=DATA!$C$40),DATA!$C$43))</f>
        <v>0</v>
      </c>
      <c r="AI446" s="75" t="b">
        <f>IF(AND(U446=DATA!$D$40),DATA!$D$44,IF(AND(U446=DATA!$C$40),DATA!$C$44))</f>
        <v>0</v>
      </c>
      <c r="AJ446" s="76">
        <f ca="1">IF(AND(DATEDIF(V446,TODAY(),"D")&lt;365*3),DATA!$D$46,IF(AND(365*3&lt;=DATEDIF(V446,TODAY(),"D"), DATEDIF(V446,TODAY(),"D")&lt;365*5),DATA!$D$47,IF(AND(365*5&lt;=DATEDIF(V446,TODAY(),"D"), DATEDIF(V446,TODAY(),"D")&lt;365*10),DATA!$D$48,IF(AND(365*10&lt;DATEDIF(V446,TODAY(),"D")),DATA!$D$49))))</f>
        <v>0</v>
      </c>
      <c r="AK446" s="76">
        <f>_xlfn.IFNA(VLOOKUP(X446,DATA!$F$40:$G$85,2,0),10)</f>
        <v>10</v>
      </c>
      <c r="AL446" s="77">
        <f t="shared" ca="1" si="6"/>
        <v>10</v>
      </c>
      <c r="AM446" s="78" t="str">
        <f ca="1">IF(AND(AL446&gt;=DATA!$C$55),"A",IF(AND(DATA!$C$55&gt;AL446,AL446&gt;=DATA!$C$56),"B",IF(AND(DATA!$C$56&gt;AL446,AL446&gt;=DATA!$C$57),"C",IF(AND(AL446&lt;DATA!$C$57),"D"))))</f>
        <v>D</v>
      </c>
    </row>
    <row r="447" spans="1:39" x14ac:dyDescent="0.15">
      <c r="A447" s="20" t="s">
        <v>567</v>
      </c>
      <c r="B447" s="18" t="s">
        <v>368</v>
      </c>
      <c r="C447" s="18" t="s">
        <v>272</v>
      </c>
      <c r="D447" s="18" t="s">
        <v>258</v>
      </c>
      <c r="E447" s="5" t="s">
        <v>372</v>
      </c>
      <c r="F447" s="20" t="s">
        <v>415</v>
      </c>
      <c r="G447" s="20" t="s">
        <v>522</v>
      </c>
      <c r="H447" s="18" t="s">
        <v>416</v>
      </c>
      <c r="I447" s="25"/>
      <c r="J447" s="25"/>
      <c r="K447" s="18" t="s">
        <v>417</v>
      </c>
      <c r="L447" s="20"/>
      <c r="M447" s="20"/>
      <c r="N447" s="18" t="s">
        <v>262</v>
      </c>
      <c r="O447" s="18"/>
      <c r="P447" s="18"/>
      <c r="Q447" s="6" t="s">
        <v>27</v>
      </c>
      <c r="R447" s="6"/>
      <c r="S447" s="6"/>
      <c r="T447" s="6"/>
      <c r="U447" s="11"/>
      <c r="V447" s="82"/>
      <c r="W447" s="12" t="s">
        <v>772</v>
      </c>
      <c r="X447" s="12"/>
      <c r="Y447" s="62"/>
      <c r="Z447" s="6" t="s">
        <v>28</v>
      </c>
      <c r="AA447" s="40">
        <v>10</v>
      </c>
      <c r="AB447" s="41">
        <v>1022850</v>
      </c>
      <c r="AC447" s="24" t="s">
        <v>418</v>
      </c>
      <c r="AF447" s="74" t="b">
        <f>IF(AND(R447=DATA!$D$40),DATA!$D$41,IF(AND(R447=DATA!$C$40),DATA!$C$41))</f>
        <v>0</v>
      </c>
      <c r="AG447" s="74" t="b">
        <f>IF(AND(S447=DATA!$D$40),DATA!$D$42,IF(AND(S447=DATA!$C$40),DATA!$C$42))</f>
        <v>0</v>
      </c>
      <c r="AH447" s="74" t="b">
        <f>IF(AND(T447=DATA!$D$40),DATA!$D$43,IF(AND(T447=DATA!$C$40),DATA!$C$43))</f>
        <v>0</v>
      </c>
      <c r="AI447" s="75" t="b">
        <f>IF(AND(U447=DATA!$D$40),DATA!$D$44,IF(AND(U447=DATA!$C$40),DATA!$C$44))</f>
        <v>0</v>
      </c>
      <c r="AJ447" s="76">
        <f ca="1">IF(AND(DATEDIF(V447,TODAY(),"D")&lt;365*3),DATA!$D$46,IF(AND(365*3&lt;=DATEDIF(V447,TODAY(),"D"), DATEDIF(V447,TODAY(),"D")&lt;365*5),DATA!$D$47,IF(AND(365*5&lt;=DATEDIF(V447,TODAY(),"D"), DATEDIF(V447,TODAY(),"D")&lt;365*10),DATA!$D$48,IF(AND(365*10&lt;DATEDIF(V447,TODAY(),"D")),DATA!$D$49))))</f>
        <v>0</v>
      </c>
      <c r="AK447" s="76">
        <f>_xlfn.IFNA(VLOOKUP(X447,DATA!$F$40:$G$85,2,0),10)</f>
        <v>10</v>
      </c>
      <c r="AL447" s="77">
        <f t="shared" ca="1" si="6"/>
        <v>10</v>
      </c>
      <c r="AM447" s="78" t="str">
        <f ca="1">IF(AND(AL447&gt;=DATA!$C$55),"A",IF(AND(DATA!$C$55&gt;AL447,AL447&gt;=DATA!$C$56),"B",IF(AND(DATA!$C$56&gt;AL447,AL447&gt;=DATA!$C$57),"C",IF(AND(AL447&lt;DATA!$C$57),"D"))))</f>
        <v>D</v>
      </c>
    </row>
    <row r="448" spans="1:39" x14ac:dyDescent="0.15">
      <c r="A448" s="20" t="s">
        <v>567</v>
      </c>
      <c r="B448" s="18" t="s">
        <v>367</v>
      </c>
      <c r="C448" s="5" t="s">
        <v>257</v>
      </c>
      <c r="D448" s="18" t="s">
        <v>258</v>
      </c>
      <c r="E448" s="5" t="s">
        <v>581</v>
      </c>
      <c r="F448" s="20" t="s">
        <v>407</v>
      </c>
      <c r="G448" s="20" t="s">
        <v>522</v>
      </c>
      <c r="H448" s="18" t="s">
        <v>419</v>
      </c>
      <c r="I448" s="25"/>
      <c r="J448" s="25"/>
      <c r="K448" s="18" t="s">
        <v>412</v>
      </c>
      <c r="L448" s="20"/>
      <c r="M448" s="20"/>
      <c r="N448" s="18" t="s">
        <v>262</v>
      </c>
      <c r="O448" s="18"/>
      <c r="P448" s="18"/>
      <c r="Q448" s="6" t="s">
        <v>19</v>
      </c>
      <c r="R448" s="6"/>
      <c r="S448" s="6"/>
      <c r="T448" s="6"/>
      <c r="U448" s="11"/>
      <c r="V448" s="82"/>
      <c r="W448" s="12" t="s">
        <v>772</v>
      </c>
      <c r="X448" s="12"/>
      <c r="Y448" s="62"/>
      <c r="Z448" s="6" t="s">
        <v>20</v>
      </c>
      <c r="AA448" s="40">
        <v>3</v>
      </c>
      <c r="AB448" s="43" t="s">
        <v>396</v>
      </c>
      <c r="AC448" s="24" t="s">
        <v>388</v>
      </c>
      <c r="AF448" s="74" t="b">
        <f>IF(AND(R448=DATA!$D$40),DATA!$D$41,IF(AND(R448=DATA!$C$40),DATA!$C$41))</f>
        <v>0</v>
      </c>
      <c r="AG448" s="74" t="b">
        <f>IF(AND(S448=DATA!$D$40),DATA!$D$42,IF(AND(S448=DATA!$C$40),DATA!$C$42))</f>
        <v>0</v>
      </c>
      <c r="AH448" s="74" t="b">
        <f>IF(AND(T448=DATA!$D$40),DATA!$D$43,IF(AND(T448=DATA!$C$40),DATA!$C$43))</f>
        <v>0</v>
      </c>
      <c r="AI448" s="75" t="b">
        <f>IF(AND(U448=DATA!$D$40),DATA!$D$44,IF(AND(U448=DATA!$C$40),DATA!$C$44))</f>
        <v>0</v>
      </c>
      <c r="AJ448" s="76">
        <f ca="1">IF(AND(DATEDIF(V448,TODAY(),"D")&lt;365*3),DATA!$D$46,IF(AND(365*3&lt;=DATEDIF(V448,TODAY(),"D"), DATEDIF(V448,TODAY(),"D")&lt;365*5),DATA!$D$47,IF(AND(365*5&lt;=DATEDIF(V448,TODAY(),"D"), DATEDIF(V448,TODAY(),"D")&lt;365*10),DATA!$D$48,IF(AND(365*10&lt;DATEDIF(V448,TODAY(),"D")),DATA!$D$49))))</f>
        <v>0</v>
      </c>
      <c r="AK448" s="76">
        <f>_xlfn.IFNA(VLOOKUP(X448,DATA!$F$40:$G$85,2,0),10)</f>
        <v>10</v>
      </c>
      <c r="AL448" s="77">
        <f t="shared" ca="1" si="6"/>
        <v>10</v>
      </c>
      <c r="AM448" s="78" t="str">
        <f ca="1">IF(AND(AL448&gt;=DATA!$C$55),"A",IF(AND(DATA!$C$55&gt;AL448,AL448&gt;=DATA!$C$56),"B",IF(AND(DATA!$C$56&gt;AL448,AL448&gt;=DATA!$C$57),"C",IF(AND(AL448&lt;DATA!$C$57),"D"))))</f>
        <v>D</v>
      </c>
    </row>
    <row r="449" spans="1:39" x14ac:dyDescent="0.15">
      <c r="A449" s="20" t="s">
        <v>567</v>
      </c>
      <c r="B449" s="18" t="s">
        <v>367</v>
      </c>
      <c r="C449" s="5" t="s">
        <v>354</v>
      </c>
      <c r="D449" s="18" t="s">
        <v>258</v>
      </c>
      <c r="E449" s="5" t="s">
        <v>353</v>
      </c>
      <c r="F449" s="20" t="s">
        <v>410</v>
      </c>
      <c r="G449" s="20" t="s">
        <v>522</v>
      </c>
      <c r="H449" s="18" t="s">
        <v>391</v>
      </c>
      <c r="I449" s="18" t="s">
        <v>420</v>
      </c>
      <c r="J449" s="25" t="s">
        <v>79</v>
      </c>
      <c r="K449" s="18" t="s">
        <v>408</v>
      </c>
      <c r="L449" s="20"/>
      <c r="M449" s="20"/>
      <c r="N449" s="18" t="s">
        <v>266</v>
      </c>
      <c r="O449" s="18"/>
      <c r="P449" s="18"/>
      <c r="Q449" s="6" t="s">
        <v>27</v>
      </c>
      <c r="R449" s="6"/>
      <c r="S449" s="6"/>
      <c r="T449" s="6"/>
      <c r="U449" s="11"/>
      <c r="V449" s="82"/>
      <c r="W449" s="12" t="s">
        <v>772</v>
      </c>
      <c r="X449" s="12"/>
      <c r="Y449" s="62"/>
      <c r="Z449" s="6" t="s">
        <v>20</v>
      </c>
      <c r="AA449" s="40">
        <v>3</v>
      </c>
      <c r="AB449" s="41">
        <v>1385780</v>
      </c>
      <c r="AC449" s="24" t="s">
        <v>418</v>
      </c>
      <c r="AF449" s="74" t="b">
        <f>IF(AND(R449=DATA!$D$40),DATA!$D$41,IF(AND(R449=DATA!$C$40),DATA!$C$41))</f>
        <v>0</v>
      </c>
      <c r="AG449" s="74" t="b">
        <f>IF(AND(S449=DATA!$D$40),DATA!$D$42,IF(AND(S449=DATA!$C$40),DATA!$C$42))</f>
        <v>0</v>
      </c>
      <c r="AH449" s="74" t="b">
        <f>IF(AND(T449=DATA!$D$40),DATA!$D$43,IF(AND(T449=DATA!$C$40),DATA!$C$43))</f>
        <v>0</v>
      </c>
      <c r="AI449" s="75" t="b">
        <f>IF(AND(U449=DATA!$D$40),DATA!$D$44,IF(AND(U449=DATA!$C$40),DATA!$C$44))</f>
        <v>0</v>
      </c>
      <c r="AJ449" s="76">
        <f ca="1">IF(AND(DATEDIF(V449,TODAY(),"D")&lt;365*3),DATA!$D$46,IF(AND(365*3&lt;=DATEDIF(V449,TODAY(),"D"), DATEDIF(V449,TODAY(),"D")&lt;365*5),DATA!$D$47,IF(AND(365*5&lt;=DATEDIF(V449,TODAY(),"D"), DATEDIF(V449,TODAY(),"D")&lt;365*10),DATA!$D$48,IF(AND(365*10&lt;DATEDIF(V449,TODAY(),"D")),DATA!$D$49))))</f>
        <v>0</v>
      </c>
      <c r="AK449" s="76">
        <f>_xlfn.IFNA(VLOOKUP(X449,DATA!$F$40:$G$85,2,0),10)</f>
        <v>10</v>
      </c>
      <c r="AL449" s="77">
        <f t="shared" ca="1" si="6"/>
        <v>10</v>
      </c>
      <c r="AM449" s="78" t="str">
        <f ca="1">IF(AND(AL449&gt;=DATA!$C$55),"A",IF(AND(DATA!$C$55&gt;AL449,AL449&gt;=DATA!$C$56),"B",IF(AND(DATA!$C$56&gt;AL449,AL449&gt;=DATA!$C$57),"C",IF(AND(AL449&lt;DATA!$C$57),"D"))))</f>
        <v>D</v>
      </c>
    </row>
    <row r="450" spans="1:39" x14ac:dyDescent="0.15">
      <c r="A450" s="20" t="s">
        <v>567</v>
      </c>
      <c r="B450" s="18" t="s">
        <v>368</v>
      </c>
      <c r="C450" s="5" t="s">
        <v>352</v>
      </c>
      <c r="D450" s="18" t="s">
        <v>258</v>
      </c>
      <c r="E450" s="5" t="s">
        <v>353</v>
      </c>
      <c r="F450" s="20" t="s">
        <v>410</v>
      </c>
      <c r="G450" s="20" t="s">
        <v>522</v>
      </c>
      <c r="H450" s="18" t="s">
        <v>420</v>
      </c>
      <c r="I450" s="18" t="s">
        <v>391</v>
      </c>
      <c r="J450" s="25" t="s">
        <v>72</v>
      </c>
      <c r="K450" s="18" t="s">
        <v>408</v>
      </c>
      <c r="L450" s="20"/>
      <c r="M450" s="20"/>
      <c r="N450" s="18" t="s">
        <v>262</v>
      </c>
      <c r="O450" s="18"/>
      <c r="P450" s="18"/>
      <c r="Q450" s="6" t="s">
        <v>19</v>
      </c>
      <c r="R450" s="6"/>
      <c r="S450" s="6"/>
      <c r="T450" s="6"/>
      <c r="U450" s="11"/>
      <c r="V450" s="82"/>
      <c r="W450" s="12" t="s">
        <v>772</v>
      </c>
      <c r="X450" s="12"/>
      <c r="Y450" s="62"/>
      <c r="Z450" s="6" t="s">
        <v>28</v>
      </c>
      <c r="AA450" s="40">
        <v>4</v>
      </c>
      <c r="AB450" s="41">
        <v>1385780</v>
      </c>
      <c r="AC450" s="24" t="s">
        <v>388</v>
      </c>
      <c r="AF450" s="74" t="b">
        <f>IF(AND(R450=DATA!$D$40),DATA!$D$41,IF(AND(R450=DATA!$C$40),DATA!$C$41))</f>
        <v>0</v>
      </c>
      <c r="AG450" s="74" t="b">
        <f>IF(AND(S450=DATA!$D$40),DATA!$D$42,IF(AND(S450=DATA!$C$40),DATA!$C$42))</f>
        <v>0</v>
      </c>
      <c r="AH450" s="74" t="b">
        <f>IF(AND(T450=DATA!$D$40),DATA!$D$43,IF(AND(T450=DATA!$C$40),DATA!$C$43))</f>
        <v>0</v>
      </c>
      <c r="AI450" s="75" t="b">
        <f>IF(AND(U450=DATA!$D$40),DATA!$D$44,IF(AND(U450=DATA!$C$40),DATA!$C$44))</f>
        <v>0</v>
      </c>
      <c r="AJ450" s="76">
        <f ca="1">IF(AND(DATEDIF(V450,TODAY(),"D")&lt;365*3),DATA!$D$46,IF(AND(365*3&lt;=DATEDIF(V450,TODAY(),"D"), DATEDIF(V450,TODAY(),"D")&lt;365*5),DATA!$D$47,IF(AND(365*5&lt;=DATEDIF(V450,TODAY(),"D"), DATEDIF(V450,TODAY(),"D")&lt;365*10),DATA!$D$48,IF(AND(365*10&lt;DATEDIF(V450,TODAY(),"D")),DATA!$D$49))))</f>
        <v>0</v>
      </c>
      <c r="AK450" s="76">
        <f>_xlfn.IFNA(VLOOKUP(X450,DATA!$F$40:$G$85,2,0),10)</f>
        <v>10</v>
      </c>
      <c r="AL450" s="77">
        <f t="shared" ca="1" si="6"/>
        <v>10</v>
      </c>
      <c r="AM450" s="78" t="str">
        <f ca="1">IF(AND(AL450&gt;=DATA!$C$55),"A",IF(AND(DATA!$C$55&gt;AL450,AL450&gt;=DATA!$C$56),"B",IF(AND(DATA!$C$56&gt;AL450,AL450&gt;=DATA!$C$57),"C",IF(AND(AL450&lt;DATA!$C$57),"D"))))</f>
        <v>D</v>
      </c>
    </row>
    <row r="451" spans="1:39" x14ac:dyDescent="0.15">
      <c r="A451" s="20" t="s">
        <v>567</v>
      </c>
      <c r="B451" s="18" t="s">
        <v>368</v>
      </c>
      <c r="C451" s="5" t="s">
        <v>257</v>
      </c>
      <c r="D451" s="18" t="s">
        <v>258</v>
      </c>
      <c r="E451" s="5" t="s">
        <v>581</v>
      </c>
      <c r="F451" s="20" t="s">
        <v>358</v>
      </c>
      <c r="G451" s="20" t="s">
        <v>522</v>
      </c>
      <c r="H451" s="18" t="s">
        <v>421</v>
      </c>
      <c r="I451" s="25"/>
      <c r="J451" s="25"/>
      <c r="K451" s="18" t="s">
        <v>412</v>
      </c>
      <c r="L451" s="20"/>
      <c r="M451" s="20"/>
      <c r="N451" s="18" t="s">
        <v>262</v>
      </c>
      <c r="O451" s="18"/>
      <c r="P451" s="18"/>
      <c r="Q451" s="6" t="s">
        <v>27</v>
      </c>
      <c r="R451" s="6"/>
      <c r="S451" s="6"/>
      <c r="T451" s="6"/>
      <c r="U451" s="11"/>
      <c r="V451" s="82"/>
      <c r="W451" s="12" t="s">
        <v>772</v>
      </c>
      <c r="X451" s="12"/>
      <c r="Y451" s="62"/>
      <c r="Z451" s="6" t="s">
        <v>28</v>
      </c>
      <c r="AA451" s="40">
        <v>2</v>
      </c>
      <c r="AB451" s="43" t="s">
        <v>422</v>
      </c>
      <c r="AC451" s="24" t="s">
        <v>382</v>
      </c>
      <c r="AF451" s="74" t="b">
        <f>IF(AND(R451=DATA!$D$40),DATA!$D$41,IF(AND(R451=DATA!$C$40),DATA!$C$41))</f>
        <v>0</v>
      </c>
      <c r="AG451" s="74" t="b">
        <f>IF(AND(S451=DATA!$D$40),DATA!$D$42,IF(AND(S451=DATA!$C$40),DATA!$C$42))</f>
        <v>0</v>
      </c>
      <c r="AH451" s="74" t="b">
        <f>IF(AND(T451=DATA!$D$40),DATA!$D$43,IF(AND(T451=DATA!$C$40),DATA!$C$43))</f>
        <v>0</v>
      </c>
      <c r="AI451" s="75" t="b">
        <f>IF(AND(U451=DATA!$D$40),DATA!$D$44,IF(AND(U451=DATA!$C$40),DATA!$C$44))</f>
        <v>0</v>
      </c>
      <c r="AJ451" s="76">
        <f ca="1">IF(AND(DATEDIF(V451,TODAY(),"D")&lt;365*3),DATA!$D$46,IF(AND(365*3&lt;=DATEDIF(V451,TODAY(),"D"), DATEDIF(V451,TODAY(),"D")&lt;365*5),DATA!$D$47,IF(AND(365*5&lt;=DATEDIF(V451,TODAY(),"D"), DATEDIF(V451,TODAY(),"D")&lt;365*10),DATA!$D$48,IF(AND(365*10&lt;DATEDIF(V451,TODAY(),"D")),DATA!$D$49))))</f>
        <v>0</v>
      </c>
      <c r="AK451" s="76">
        <f>_xlfn.IFNA(VLOOKUP(X451,DATA!$F$40:$G$85,2,0),10)</f>
        <v>10</v>
      </c>
      <c r="AL451" s="77">
        <f t="shared" ca="1" si="6"/>
        <v>10</v>
      </c>
      <c r="AM451" s="78" t="str">
        <f ca="1">IF(AND(AL451&gt;=DATA!$C$55),"A",IF(AND(DATA!$C$55&gt;AL451,AL451&gt;=DATA!$C$56),"B",IF(AND(DATA!$C$56&gt;AL451,AL451&gt;=DATA!$C$57),"C",IF(AND(AL451&lt;DATA!$C$57),"D"))))</f>
        <v>D</v>
      </c>
    </row>
    <row r="452" spans="1:39" x14ac:dyDescent="0.15">
      <c r="A452" s="20" t="s">
        <v>567</v>
      </c>
      <c r="B452" s="18" t="s">
        <v>368</v>
      </c>
      <c r="C452" s="18" t="s">
        <v>257</v>
      </c>
      <c r="D452" s="18" t="s">
        <v>258</v>
      </c>
      <c r="E452" s="5" t="s">
        <v>584</v>
      </c>
      <c r="F452" s="20" t="s">
        <v>357</v>
      </c>
      <c r="G452" s="20" t="s">
        <v>522</v>
      </c>
      <c r="H452" s="18" t="s">
        <v>420</v>
      </c>
      <c r="I452" s="25"/>
      <c r="J452" s="25"/>
      <c r="K452" s="18" t="s">
        <v>412</v>
      </c>
      <c r="L452" s="20"/>
      <c r="M452" s="20"/>
      <c r="N452" s="18" t="s">
        <v>266</v>
      </c>
      <c r="O452" s="18"/>
      <c r="P452" s="18"/>
      <c r="Q452" s="6" t="s">
        <v>19</v>
      </c>
      <c r="R452" s="6"/>
      <c r="S452" s="6"/>
      <c r="T452" s="6"/>
      <c r="U452" s="11"/>
      <c r="V452" s="82"/>
      <c r="W452" s="12" t="s">
        <v>772</v>
      </c>
      <c r="X452" s="12"/>
      <c r="Y452" s="62"/>
      <c r="Z452" s="6" t="s">
        <v>263</v>
      </c>
      <c r="AA452" s="40">
        <v>2</v>
      </c>
      <c r="AB452" s="41">
        <v>449300</v>
      </c>
      <c r="AC452" s="24" t="s">
        <v>388</v>
      </c>
      <c r="AF452" s="74" t="b">
        <f>IF(AND(R452=DATA!$D$40),DATA!$D$41,IF(AND(R452=DATA!$C$40),DATA!$C$41))</f>
        <v>0</v>
      </c>
      <c r="AG452" s="74" t="b">
        <f>IF(AND(S452=DATA!$D$40),DATA!$D$42,IF(AND(S452=DATA!$C$40),DATA!$C$42))</f>
        <v>0</v>
      </c>
      <c r="AH452" s="74" t="b">
        <f>IF(AND(T452=DATA!$D$40),DATA!$D$43,IF(AND(T452=DATA!$C$40),DATA!$C$43))</f>
        <v>0</v>
      </c>
      <c r="AI452" s="75" t="b">
        <f>IF(AND(U452=DATA!$D$40),DATA!$D$44,IF(AND(U452=DATA!$C$40),DATA!$C$44))</f>
        <v>0</v>
      </c>
      <c r="AJ452" s="76">
        <f ca="1">IF(AND(DATEDIF(V452,TODAY(),"D")&lt;365*3),DATA!$D$46,IF(AND(365*3&lt;=DATEDIF(V452,TODAY(),"D"), DATEDIF(V452,TODAY(),"D")&lt;365*5),DATA!$D$47,IF(AND(365*5&lt;=DATEDIF(V452,TODAY(),"D"), DATEDIF(V452,TODAY(),"D")&lt;365*10),DATA!$D$48,IF(AND(365*10&lt;DATEDIF(V452,TODAY(),"D")),DATA!$D$49))))</f>
        <v>0</v>
      </c>
      <c r="AK452" s="76">
        <f>_xlfn.IFNA(VLOOKUP(X452,DATA!$F$40:$G$85,2,0),10)</f>
        <v>10</v>
      </c>
      <c r="AL452" s="77">
        <f t="shared" ca="1" si="6"/>
        <v>10</v>
      </c>
      <c r="AM452" s="78" t="str">
        <f ca="1">IF(AND(AL452&gt;=DATA!$C$55),"A",IF(AND(DATA!$C$55&gt;AL452,AL452&gt;=DATA!$C$56),"B",IF(AND(DATA!$C$56&gt;AL452,AL452&gt;=DATA!$C$57),"C",IF(AND(AL452&lt;DATA!$C$57),"D"))))</f>
        <v>D</v>
      </c>
    </row>
  </sheetData>
  <autoFilter ref="B2:X452" xr:uid="{00000000-0009-0000-0000-000001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DATA!$B$13:$B$14</xm:f>
          </x14:formula1>
          <xm:sqref>D3:D452</xm:sqref>
        </x14:dataValidation>
        <x14:dataValidation type="list" allowBlank="1" showInputMessage="1" showErrorMessage="1" xr:uid="{00000000-0002-0000-0100-000001000000}">
          <x14:formula1>
            <xm:f>DATA!$C$13:$C$14</xm:f>
          </x14:formula1>
          <xm:sqref>G3:G452</xm:sqref>
        </x14:dataValidation>
        <x14:dataValidation type="list" allowBlank="1" showInputMessage="1" showErrorMessage="1" xr:uid="{00000000-0002-0000-0100-000002000000}">
          <x14:formula1>
            <xm:f>DATA!$D$13:$D$14</xm:f>
          </x14:formula1>
          <xm:sqref>R3:R452</xm:sqref>
        </x14:dataValidation>
        <x14:dataValidation type="list" allowBlank="1" showInputMessage="1" showErrorMessage="1" xr:uid="{00000000-0002-0000-0100-000003000000}">
          <x14:formula1>
            <xm:f>DATA!$G$13:$G$14</xm:f>
          </x14:formula1>
          <xm:sqref>U3:U452</xm:sqref>
        </x14:dataValidation>
        <x14:dataValidation type="list" allowBlank="1" showInputMessage="1" showErrorMessage="1" xr:uid="{00000000-0002-0000-0100-000004000000}">
          <x14:formula1>
            <xm:f>DATA!$E$13:$E$14</xm:f>
          </x14:formula1>
          <xm:sqref>S3:S452</xm:sqref>
        </x14:dataValidation>
        <x14:dataValidation type="list" allowBlank="1" showInputMessage="1" showErrorMessage="1" xr:uid="{00000000-0002-0000-0100-000005000000}">
          <x14:formula1>
            <xm:f>DATA!$F$13:$F$14</xm:f>
          </x14:formula1>
          <xm:sqref>T3:T452</xm:sqref>
        </x14:dataValidation>
        <x14:dataValidation type="date" allowBlank="1" showInputMessage="1" showErrorMessage="1" xr:uid="{00000000-0002-0000-0100-000006000000}">
          <x14:formula1>
            <xm:f>DATA!H13</xm:f>
          </x14:formula1>
          <x14:formula2>
            <xm:f>DATA!H14</xm:f>
          </x14:formula2>
          <xm:sqref>V3:V452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47"/>
  <sheetViews>
    <sheetView topLeftCell="L315" zoomScaleNormal="100" workbookViewId="0">
      <selection activeCell="S3" sqref="S3:S347"/>
    </sheetView>
  </sheetViews>
  <sheetFormatPr defaultRowHeight="16.5" x14ac:dyDescent="0.3"/>
  <cols>
    <col min="2" max="15" width="17.375" customWidth="1"/>
    <col min="16" max="20" width="21.625" customWidth="1"/>
    <col min="21" max="21" width="24.875" customWidth="1"/>
    <col min="22" max="25" width="17.375" customWidth="1"/>
    <col min="28" max="28" width="12.125" bestFit="1" customWidth="1"/>
    <col min="29" max="29" width="16.625" bestFit="1" customWidth="1"/>
    <col min="30" max="30" width="9.75" bestFit="1" customWidth="1"/>
    <col min="31" max="31" width="10.5" bestFit="1" customWidth="1"/>
    <col min="32" max="32" width="18" bestFit="1" customWidth="1"/>
    <col min="33" max="33" width="10.125" bestFit="1" customWidth="1"/>
    <col min="34" max="34" width="5.875" bestFit="1" customWidth="1"/>
    <col min="35" max="35" width="26.875" bestFit="1" customWidth="1"/>
    <col min="36" max="36" width="15.125" customWidth="1"/>
    <col min="37" max="37" width="7" bestFit="1" customWidth="1"/>
  </cols>
  <sheetData>
    <row r="1" spans="1:37" ht="66" x14ac:dyDescent="0.3">
      <c r="M1" s="63" t="s">
        <v>665</v>
      </c>
      <c r="N1" s="63" t="s">
        <v>666</v>
      </c>
      <c r="O1" s="63" t="s">
        <v>667</v>
      </c>
      <c r="P1" s="63" t="s">
        <v>661</v>
      </c>
      <c r="Q1" s="63" t="s">
        <v>677</v>
      </c>
      <c r="R1" s="63" t="s">
        <v>675</v>
      </c>
      <c r="S1" s="63" t="s">
        <v>660</v>
      </c>
      <c r="T1" s="63" t="s">
        <v>659</v>
      </c>
      <c r="U1" s="63" t="s">
        <v>682</v>
      </c>
    </row>
    <row r="2" spans="1:37" ht="28.5" x14ac:dyDescent="0.3">
      <c r="A2" s="1" t="s">
        <v>561</v>
      </c>
      <c r="B2" s="1" t="s">
        <v>423</v>
      </c>
      <c r="C2" s="1" t="s">
        <v>2</v>
      </c>
      <c r="D2" s="1" t="s">
        <v>520</v>
      </c>
      <c r="E2" s="1" t="s">
        <v>3</v>
      </c>
      <c r="F2" s="2" t="s">
        <v>424</v>
      </c>
      <c r="G2" s="2" t="s">
        <v>425</v>
      </c>
      <c r="H2" s="1" t="s">
        <v>426</v>
      </c>
      <c r="I2" s="1" t="s">
        <v>427</v>
      </c>
      <c r="J2" s="3" t="s">
        <v>611</v>
      </c>
      <c r="K2" s="1" t="s">
        <v>606</v>
      </c>
      <c r="L2" s="1" t="s">
        <v>8</v>
      </c>
      <c r="M2" s="1" t="s">
        <v>662</v>
      </c>
      <c r="N2" s="1" t="s">
        <v>663</v>
      </c>
      <c r="O2" s="1" t="s">
        <v>664</v>
      </c>
      <c r="P2" s="1" t="s">
        <v>673</v>
      </c>
      <c r="Q2" s="65" t="s">
        <v>676</v>
      </c>
      <c r="R2" s="1" t="s">
        <v>674</v>
      </c>
      <c r="S2" s="1" t="s">
        <v>589</v>
      </c>
      <c r="T2" s="1" t="s">
        <v>590</v>
      </c>
      <c r="U2" s="1" t="s">
        <v>591</v>
      </c>
      <c r="V2" s="1" t="s">
        <v>607</v>
      </c>
      <c r="W2" s="1" t="s">
        <v>608</v>
      </c>
      <c r="X2" s="1" t="s">
        <v>609</v>
      </c>
      <c r="Y2" s="1" t="s">
        <v>610</v>
      </c>
      <c r="AB2" s="68" t="s">
        <v>687</v>
      </c>
      <c r="AC2" s="69" t="s">
        <v>692</v>
      </c>
      <c r="AD2" s="70" t="s">
        <v>688</v>
      </c>
      <c r="AE2" s="71" t="s">
        <v>693</v>
      </c>
      <c r="AF2" s="72" t="s">
        <v>694</v>
      </c>
      <c r="AG2" s="70" t="s">
        <v>695</v>
      </c>
      <c r="AH2" s="73" t="s">
        <v>696</v>
      </c>
      <c r="AI2" s="71" t="s">
        <v>755</v>
      </c>
      <c r="AJ2" s="83" t="s">
        <v>756</v>
      </c>
      <c r="AK2" s="67" t="s">
        <v>683</v>
      </c>
    </row>
    <row r="3" spans="1:37" x14ac:dyDescent="0.15">
      <c r="A3" s="6" t="s">
        <v>546</v>
      </c>
      <c r="B3" s="4" t="s">
        <v>428</v>
      </c>
      <c r="C3" s="17" t="s">
        <v>429</v>
      </c>
      <c r="D3" s="17" t="s">
        <v>522</v>
      </c>
      <c r="E3" s="6" t="s">
        <v>430</v>
      </c>
      <c r="F3" s="7">
        <v>2</v>
      </c>
      <c r="G3" s="7"/>
      <c r="H3" s="6"/>
      <c r="I3" s="20" t="s">
        <v>431</v>
      </c>
      <c r="J3" s="15"/>
      <c r="K3" s="5" t="s">
        <v>432</v>
      </c>
      <c r="L3" s="6" t="s">
        <v>27</v>
      </c>
      <c r="M3" s="6"/>
      <c r="N3" s="6"/>
      <c r="O3" s="6"/>
      <c r="P3" s="11"/>
      <c r="Q3" s="11"/>
      <c r="R3" s="82"/>
      <c r="S3" s="12" t="s">
        <v>773</v>
      </c>
      <c r="T3" s="78"/>
      <c r="U3" s="62"/>
      <c r="V3" s="6" t="s">
        <v>20</v>
      </c>
      <c r="W3" s="30">
        <v>14</v>
      </c>
      <c r="X3" s="31">
        <v>6800</v>
      </c>
      <c r="Y3" s="14">
        <f t="shared" ref="Y3:Y21" si="0">W3*X3</f>
        <v>95200</v>
      </c>
      <c r="AB3" s="74" t="b">
        <f>IF(AND(M3=DATA!$D$40),DATA!$D$41,IF(AND(M3=DATA!$C$40),DATA!$C$41))</f>
        <v>0</v>
      </c>
      <c r="AC3" s="74" t="b">
        <f>IF(AND(N3=DATA!$D$40),DATA!$D$42,IF(AND(N3=DATA!$C$40),DATA!$C$42))</f>
        <v>0</v>
      </c>
      <c r="AD3" s="74" t="b">
        <f>IF(AND(O3=DATA!$D$40),DATA!$D$43,IF(AND(O3=DATA!$C$40),DATA!$C$43))</f>
        <v>0</v>
      </c>
      <c r="AE3" s="75" t="b">
        <f>IF(AND(P3=DATA!$D$40),DATA!$D$44,IF(AND(P3=DATA!$C$40),DATA!$C$44))</f>
        <v>0</v>
      </c>
      <c r="AF3" s="76">
        <f ca="1">IF(AND(DATEDIF(R3,TODAY(),"D")&lt;365*3),DATA!$D$46,IF(AND(365*3&lt;=DATEDIF(R3,TODAY(),"D"), DATEDIF(R3,TODAY(),"D")&lt;365*5),DATA!$D$47,IF(AND(365*5&lt;=DATEDIF(R3,TODAY(),"D"), DATEDIF(R3,TODAY(),"D")&lt;365*10),DATA!$D$48,IF(AND(365*10&lt;DATEDIF(R3,TODAY(),"D")),DATA!$D$49))))</f>
        <v>0</v>
      </c>
      <c r="AG3" s="76">
        <f>_xlfn.IFNA(VLOOKUP(T3,DATA!$F$40:$G$85,2,0),10)</f>
        <v>10</v>
      </c>
      <c r="AH3" s="77">
        <f ca="1">SUM(AB3:AG3)</f>
        <v>10</v>
      </c>
      <c r="AI3" s="75" t="b">
        <f>IF(AND(Q3=DATA!$D$40),DATA!$D$44/8,IF(AND(Q3=DATA!$C$40),DATA!$C$44/8))</f>
        <v>0</v>
      </c>
      <c r="AJ3" s="77">
        <f t="shared" ref="AJ3:AJ66" ca="1" si="1">IF(AND(AH3+AI3&lt;=100),(AH3+AI3),IF(AND(AH3+AI3&gt;100),100))</f>
        <v>10</v>
      </c>
      <c r="AK3" s="78" t="str">
        <f ca="1">IF(AND(AJ3&gt;=DATA!$C$55),"A",IF(AND(DATA!$C$55&gt;AJ3&gt;=DATA!$C$56),"B",IF(AND(DATA!$C$56&gt;AJ3&gt;=DATA!$C$57),"C",IF(AND(AJ3&lt;DATA!$C$57),"D"))))</f>
        <v>B</v>
      </c>
    </row>
    <row r="4" spans="1:37" x14ac:dyDescent="0.15">
      <c r="A4" s="6" t="s">
        <v>546</v>
      </c>
      <c r="B4" s="4" t="s">
        <v>433</v>
      </c>
      <c r="C4" s="17" t="s">
        <v>434</v>
      </c>
      <c r="D4" s="17" t="s">
        <v>522</v>
      </c>
      <c r="E4" s="6" t="s">
        <v>435</v>
      </c>
      <c r="F4" s="7">
        <v>3</v>
      </c>
      <c r="G4" s="7"/>
      <c r="H4" s="6"/>
      <c r="I4" s="20" t="s">
        <v>431</v>
      </c>
      <c r="J4" s="15"/>
      <c r="K4" s="5" t="s">
        <v>436</v>
      </c>
      <c r="L4" s="6" t="s">
        <v>325</v>
      </c>
      <c r="M4" s="6"/>
      <c r="N4" s="6"/>
      <c r="O4" s="6"/>
      <c r="P4" s="11"/>
      <c r="Q4" s="11"/>
      <c r="R4" s="82"/>
      <c r="S4" s="12" t="s">
        <v>773</v>
      </c>
      <c r="T4" s="78"/>
      <c r="U4" s="62"/>
      <c r="V4" s="6" t="s">
        <v>263</v>
      </c>
      <c r="W4" s="30">
        <v>10</v>
      </c>
      <c r="X4" s="31">
        <v>11800</v>
      </c>
      <c r="Y4" s="14">
        <f t="shared" si="0"/>
        <v>118000</v>
      </c>
      <c r="AB4" s="74" t="b">
        <f>IF(AND(M4=DATA!$D$40),DATA!$D$41,IF(AND(M4=DATA!$C$40),DATA!$C$41))</f>
        <v>0</v>
      </c>
      <c r="AC4" s="74" t="b">
        <f>IF(AND(N4=DATA!$D$40),DATA!$D$42,IF(AND(N4=DATA!$C$40),DATA!$C$42))</f>
        <v>0</v>
      </c>
      <c r="AD4" s="74" t="b">
        <f>IF(AND(O4=DATA!$D$40),DATA!$D$43,IF(AND(O4=DATA!$C$40),DATA!$C$43))</f>
        <v>0</v>
      </c>
      <c r="AE4" s="75" t="b">
        <f>IF(AND(P4=DATA!$D$40),DATA!$D$44,IF(AND(P4=DATA!$C$40),DATA!$C$44))</f>
        <v>0</v>
      </c>
      <c r="AF4" s="76">
        <f ca="1">IF(AND(DATEDIF(R4,TODAY(),"D")&lt;365*3),DATA!$D$46,IF(AND(365*3&lt;=DATEDIF(R4,TODAY(),"D"), DATEDIF(R4,TODAY(),"D")&lt;365*5),DATA!$D$47,IF(AND(365*5&lt;=DATEDIF(R4,TODAY(),"D"), DATEDIF(R4,TODAY(),"D")&lt;365*10),DATA!$D$48,IF(AND(365*10&lt;DATEDIF(R4,TODAY(),"D")),DATA!$D$49))))</f>
        <v>0</v>
      </c>
      <c r="AG4" s="76">
        <f>_xlfn.IFNA(VLOOKUP(T4,DATA!$F$40:$G$85,2,0),10)</f>
        <v>10</v>
      </c>
      <c r="AH4" s="77">
        <f ca="1">SUM(AB4:AG4)</f>
        <v>10</v>
      </c>
      <c r="AI4" s="75" t="b">
        <f>IF(AND(Q4=DATA!$D$40),DATA!$D$44/8,IF(AND(Q4=DATA!$C$40),DATA!$C$44/8))</f>
        <v>0</v>
      </c>
      <c r="AJ4" s="77">
        <f t="shared" ca="1" si="1"/>
        <v>10</v>
      </c>
      <c r="AK4" s="78" t="str">
        <f ca="1">IF(AND(AJ4&gt;=DATA!$C$55),"A",IF(AND(DATA!$C$55&gt;AJ4,AJ4&gt;=DATA!$C$56),"B",IF(AND(DATA!$C$56&gt;AJ4,AJ4&gt;=DATA!$C$57),"C",IF(AND(AJ4&lt;DATA!$C$57),"D"))))</f>
        <v>D</v>
      </c>
    </row>
    <row r="5" spans="1:37" x14ac:dyDescent="0.15">
      <c r="A5" s="6" t="s">
        <v>546</v>
      </c>
      <c r="B5" s="4" t="s">
        <v>437</v>
      </c>
      <c r="C5" s="17" t="s">
        <v>434</v>
      </c>
      <c r="D5" s="17" t="s">
        <v>522</v>
      </c>
      <c r="E5" s="6" t="s">
        <v>435</v>
      </c>
      <c r="F5" s="7">
        <v>4</v>
      </c>
      <c r="G5" s="7"/>
      <c r="H5" s="6"/>
      <c r="I5" s="20" t="s">
        <v>431</v>
      </c>
      <c r="J5" s="15"/>
      <c r="K5" s="5" t="s">
        <v>436</v>
      </c>
      <c r="L5" s="6" t="s">
        <v>438</v>
      </c>
      <c r="M5" s="6"/>
      <c r="N5" s="6"/>
      <c r="O5" s="6"/>
      <c r="P5" s="11"/>
      <c r="Q5" s="11"/>
      <c r="R5" s="82"/>
      <c r="S5" s="12" t="s">
        <v>773</v>
      </c>
      <c r="T5" s="78"/>
      <c r="U5" s="62"/>
      <c r="V5" s="6" t="s">
        <v>263</v>
      </c>
      <c r="W5" s="30">
        <v>1</v>
      </c>
      <c r="X5" s="31">
        <v>17400</v>
      </c>
      <c r="Y5" s="14">
        <f t="shared" si="0"/>
        <v>17400</v>
      </c>
      <c r="AB5" s="74" t="b">
        <f>IF(AND(M5=DATA!$D$40),DATA!$D$41,IF(AND(M5=DATA!$C$40),DATA!$C$41))</f>
        <v>0</v>
      </c>
      <c r="AC5" s="74" t="b">
        <f>IF(AND(N5=DATA!$D$40),DATA!$D$42,IF(AND(N5=DATA!$C$40),DATA!$C$42))</f>
        <v>0</v>
      </c>
      <c r="AD5" s="74" t="b">
        <f>IF(AND(O5=DATA!$D$40),DATA!$D$43,IF(AND(O5=DATA!$C$40),DATA!$C$43))</f>
        <v>0</v>
      </c>
      <c r="AE5" s="75" t="b">
        <f>IF(AND(P5=DATA!$D$40),DATA!$D$44,IF(AND(P5=DATA!$C$40),DATA!$C$44))</f>
        <v>0</v>
      </c>
      <c r="AF5" s="76">
        <f ca="1">IF(AND(DATEDIF(R5,TODAY(),"D")&lt;365*3),DATA!$D$46,IF(AND(365*3&lt;=DATEDIF(R5,TODAY(),"D"), DATEDIF(R5,TODAY(),"D")&lt;365*5),DATA!$D$47,IF(AND(365*5&lt;=DATEDIF(R5,TODAY(),"D"), DATEDIF(R5,TODAY(),"D")&lt;365*10),DATA!$D$48,IF(AND(365*10&lt;DATEDIF(R5,TODAY(),"D")),DATA!$D$49))))</f>
        <v>0</v>
      </c>
      <c r="AG5" s="76">
        <f>_xlfn.IFNA(VLOOKUP(T5,DATA!$F$40:$G$85,2,0),10)</f>
        <v>10</v>
      </c>
      <c r="AH5" s="77">
        <f ca="1">SUM(AB5:AG5)</f>
        <v>10</v>
      </c>
      <c r="AI5" s="75" t="b">
        <f>IF(AND(Q5=DATA!$D$40),DATA!$D$44/8,IF(AND(Q5=DATA!$C$40),DATA!$C$44/8))</f>
        <v>0</v>
      </c>
      <c r="AJ5" s="77">
        <f t="shared" ca="1" si="1"/>
        <v>10</v>
      </c>
      <c r="AK5" s="78" t="str">
        <f ca="1">IF(AND(AJ5&gt;=DATA!$C$55),"A",IF(AND(DATA!$C$55&gt;AJ5,AJ5&gt;=DATA!$C$56),"B",IF(AND(DATA!$C$56&gt;AJ5,AJ5&gt;=DATA!$C$57),"C",IF(AND(AJ5&lt;DATA!$C$57),"D"))))</f>
        <v>D</v>
      </c>
    </row>
    <row r="6" spans="1:37" x14ac:dyDescent="0.15">
      <c r="A6" s="6" t="s">
        <v>546</v>
      </c>
      <c r="B6" s="4" t="s">
        <v>439</v>
      </c>
      <c r="C6" s="17" t="s">
        <v>434</v>
      </c>
      <c r="D6" s="17" t="s">
        <v>522</v>
      </c>
      <c r="E6" s="6" t="s">
        <v>435</v>
      </c>
      <c r="F6" s="7">
        <v>6</v>
      </c>
      <c r="G6" s="7"/>
      <c r="H6" s="6"/>
      <c r="I6" s="20" t="s">
        <v>431</v>
      </c>
      <c r="J6" s="15"/>
      <c r="K6" s="5" t="s">
        <v>436</v>
      </c>
      <c r="L6" s="6" t="s">
        <v>440</v>
      </c>
      <c r="M6" s="6"/>
      <c r="N6" s="6"/>
      <c r="O6" s="6"/>
      <c r="P6" s="11"/>
      <c r="Q6" s="11"/>
      <c r="R6" s="82"/>
      <c r="S6" s="12" t="s">
        <v>773</v>
      </c>
      <c r="T6" s="78"/>
      <c r="U6" s="62"/>
      <c r="V6" s="6" t="s">
        <v>263</v>
      </c>
      <c r="W6" s="30">
        <v>20</v>
      </c>
      <c r="X6" s="31">
        <v>24100</v>
      </c>
      <c r="Y6" s="14">
        <f t="shared" si="0"/>
        <v>482000</v>
      </c>
      <c r="AB6" s="74" t="b">
        <f>IF(AND(M6=DATA!$D$40),DATA!$D$41,IF(AND(M6=DATA!$C$40),DATA!$C$41))</f>
        <v>0</v>
      </c>
      <c r="AC6" s="74" t="b">
        <f>IF(AND(N6=DATA!$D$40),DATA!$D$42,IF(AND(N6=DATA!$C$40),DATA!$C$42))</f>
        <v>0</v>
      </c>
      <c r="AD6" s="74" t="b">
        <f>IF(AND(O6=DATA!$D$40),DATA!$D$43,IF(AND(O6=DATA!$C$40),DATA!$C$43))</f>
        <v>0</v>
      </c>
      <c r="AE6" s="75" t="b">
        <f>IF(AND(P6=DATA!$D$40),DATA!$D$44,IF(AND(P6=DATA!$C$40),DATA!$C$44))</f>
        <v>0</v>
      </c>
      <c r="AF6" s="76">
        <f ca="1">IF(AND(DATEDIF(R6,TODAY(),"D")&lt;365*3),DATA!$D$46,IF(AND(365*3&lt;=DATEDIF(R6,TODAY(),"D"), DATEDIF(R6,TODAY(),"D")&lt;365*5),DATA!$D$47,IF(AND(365*5&lt;=DATEDIF(R6,TODAY(),"D"), DATEDIF(R6,TODAY(),"D")&lt;365*10),DATA!$D$48,IF(AND(365*10&lt;DATEDIF(R6,TODAY(),"D")),DATA!$D$49))))</f>
        <v>0</v>
      </c>
      <c r="AG6" s="76">
        <f>_xlfn.IFNA(VLOOKUP(T6,DATA!$F$40:$G$85,2,0),10)</f>
        <v>10</v>
      </c>
      <c r="AH6" s="77">
        <f ca="1">SUM(AB6:AG6)</f>
        <v>10</v>
      </c>
      <c r="AI6" s="75" t="b">
        <f>IF(AND(Q6=DATA!$D$40),DATA!$D$44/8,IF(AND(Q6=DATA!$C$40),DATA!$C$44/8))</f>
        <v>0</v>
      </c>
      <c r="AJ6" s="77">
        <f t="shared" ca="1" si="1"/>
        <v>10</v>
      </c>
      <c r="AK6" s="78" t="str">
        <f ca="1">IF(AND(AJ6&gt;=DATA!$C$55),"A",IF(AND(DATA!$C$55&gt;AJ6,AJ6&gt;=DATA!$C$56),"B",IF(AND(DATA!$C$56&gt;AJ6,AJ6&gt;=DATA!$C$57),"C",IF(AND(AJ6&lt;DATA!$C$57),"D"))))</f>
        <v>D</v>
      </c>
    </row>
    <row r="7" spans="1:37" x14ac:dyDescent="0.15">
      <c r="A7" s="6" t="s">
        <v>546</v>
      </c>
      <c r="B7" s="4" t="s">
        <v>433</v>
      </c>
      <c r="C7" s="17" t="s">
        <v>441</v>
      </c>
      <c r="D7" s="17" t="s">
        <v>522</v>
      </c>
      <c r="E7" s="6" t="s">
        <v>442</v>
      </c>
      <c r="F7" s="7">
        <v>8</v>
      </c>
      <c r="G7" s="7"/>
      <c r="H7" s="6" t="s">
        <v>443</v>
      </c>
      <c r="I7" s="6" t="s">
        <v>444</v>
      </c>
      <c r="J7" s="15"/>
      <c r="K7" s="5" t="s">
        <v>445</v>
      </c>
      <c r="L7" s="6" t="s">
        <v>325</v>
      </c>
      <c r="M7" s="6"/>
      <c r="N7" s="6"/>
      <c r="O7" s="6"/>
      <c r="P7" s="11"/>
      <c r="Q7" s="11"/>
      <c r="R7" s="82"/>
      <c r="S7" s="12" t="s">
        <v>773</v>
      </c>
      <c r="T7" s="78"/>
      <c r="U7" s="62"/>
      <c r="V7" s="6" t="s">
        <v>20</v>
      </c>
      <c r="W7" s="30">
        <v>4</v>
      </c>
      <c r="X7" s="31">
        <v>72500</v>
      </c>
      <c r="Y7" s="14">
        <f t="shared" si="0"/>
        <v>290000</v>
      </c>
      <c r="AB7" s="74" t="b">
        <f>IF(AND(M7=DATA!$D$40),DATA!$D$41,IF(AND(M7=DATA!$C$40),DATA!$C$41))</f>
        <v>0</v>
      </c>
      <c r="AC7" s="74" t="b">
        <f>IF(AND(N7=DATA!$D$40),DATA!$D$42,IF(AND(N7=DATA!$C$40),DATA!$C$42))</f>
        <v>0</v>
      </c>
      <c r="AD7" s="74" t="b">
        <f>IF(AND(O7=DATA!$D$40),DATA!$D$43,IF(AND(O7=DATA!$C$40),DATA!$C$43))</f>
        <v>0</v>
      </c>
      <c r="AE7" s="75" t="b">
        <f>IF(AND(P7=DATA!$D$40),DATA!$D$44,IF(AND(P7=DATA!$C$40),DATA!$C$44))</f>
        <v>0</v>
      </c>
      <c r="AF7" s="76">
        <f ca="1">IF(AND(DATEDIF(R7,TODAY(),"D")&lt;365*3),DATA!$D$46,IF(AND(365*3&lt;=DATEDIF(R7,TODAY(),"D"), DATEDIF(R7,TODAY(),"D")&lt;365*5),DATA!$D$47,IF(AND(365*5&lt;=DATEDIF(R7,TODAY(),"D"), DATEDIF(R7,TODAY(),"D")&lt;365*10),DATA!$D$48,IF(AND(365*10&lt;DATEDIF(R7,TODAY(),"D")),DATA!$D$49))))</f>
        <v>0</v>
      </c>
      <c r="AG7" s="76">
        <f>_xlfn.IFNA(VLOOKUP(T7,DATA!$F$40:$G$85,2,0),10)</f>
        <v>10</v>
      </c>
      <c r="AH7" s="77">
        <f t="shared" ref="AH7:AH70" ca="1" si="2">SUM(AB7:AG7)</f>
        <v>10</v>
      </c>
      <c r="AI7" s="75" t="b">
        <f>IF(AND(Q7=DATA!$D$40),DATA!$D$44/8,IF(AND(Q7=DATA!$C$40),DATA!$C$44/8))</f>
        <v>0</v>
      </c>
      <c r="AJ7" s="77">
        <f t="shared" ca="1" si="1"/>
        <v>10</v>
      </c>
      <c r="AK7" s="78" t="str">
        <f ca="1">IF(AND(AJ7&gt;=DATA!$C$55),"A",IF(AND(DATA!$C$55&gt;AJ7,AJ7&gt;=DATA!$C$56),"B",IF(AND(DATA!$C$56&gt;AJ7,AJ7&gt;=DATA!$C$57),"C",IF(AND(AJ7&lt;DATA!$C$57),"D"))))</f>
        <v>D</v>
      </c>
    </row>
    <row r="8" spans="1:37" x14ac:dyDescent="0.15">
      <c r="A8" s="6" t="s">
        <v>546</v>
      </c>
      <c r="B8" s="4" t="s">
        <v>439</v>
      </c>
      <c r="C8" s="17" t="s">
        <v>446</v>
      </c>
      <c r="D8" s="17" t="s">
        <v>522</v>
      </c>
      <c r="E8" s="6" t="s">
        <v>442</v>
      </c>
      <c r="F8" s="7">
        <v>10</v>
      </c>
      <c r="G8" s="7"/>
      <c r="H8" s="6" t="s">
        <v>443</v>
      </c>
      <c r="I8" s="6" t="s">
        <v>447</v>
      </c>
      <c r="J8" s="15"/>
      <c r="K8" s="5" t="s">
        <v>445</v>
      </c>
      <c r="L8" s="6" t="s">
        <v>27</v>
      </c>
      <c r="M8" s="6"/>
      <c r="N8" s="6"/>
      <c r="O8" s="6"/>
      <c r="P8" s="11"/>
      <c r="Q8" s="11"/>
      <c r="R8" s="82"/>
      <c r="S8" s="12" t="s">
        <v>773</v>
      </c>
      <c r="T8" s="78"/>
      <c r="U8" s="62"/>
      <c r="V8" s="6" t="s">
        <v>263</v>
      </c>
      <c r="W8" s="30">
        <v>2</v>
      </c>
      <c r="X8" s="31">
        <v>190800</v>
      </c>
      <c r="Y8" s="14">
        <f t="shared" si="0"/>
        <v>381600</v>
      </c>
      <c r="AB8" s="74" t="b">
        <f>IF(AND(M8=DATA!$D$40),DATA!$D$41,IF(AND(M8=DATA!$C$40),DATA!$C$41))</f>
        <v>0</v>
      </c>
      <c r="AC8" s="74" t="b">
        <f>IF(AND(N8=DATA!$D$40),DATA!$D$42,IF(AND(N8=DATA!$C$40),DATA!$C$42))</f>
        <v>0</v>
      </c>
      <c r="AD8" s="74" t="b">
        <f>IF(AND(O8=DATA!$D$40),DATA!$D$43,IF(AND(O8=DATA!$C$40),DATA!$C$43))</f>
        <v>0</v>
      </c>
      <c r="AE8" s="75" t="b">
        <f>IF(AND(P8=DATA!$D$40),DATA!$D$44,IF(AND(P8=DATA!$C$40),DATA!$C$44))</f>
        <v>0</v>
      </c>
      <c r="AF8" s="76">
        <f ca="1">IF(AND(DATEDIF(R8,TODAY(),"D")&lt;365*3),DATA!$D$46,IF(AND(365*3&lt;=DATEDIF(R8,TODAY(),"D"), DATEDIF(R8,TODAY(),"D")&lt;365*5),DATA!$D$47,IF(AND(365*5&lt;=DATEDIF(R8,TODAY(),"D"), DATEDIF(R8,TODAY(),"D")&lt;365*10),DATA!$D$48,IF(AND(365*10&lt;DATEDIF(R8,TODAY(),"D")),DATA!$D$49))))</f>
        <v>0</v>
      </c>
      <c r="AG8" s="76">
        <f>_xlfn.IFNA(VLOOKUP(T8,DATA!$F$40:$G$85,2,0),10)</f>
        <v>10</v>
      </c>
      <c r="AH8" s="77">
        <f t="shared" ca="1" si="2"/>
        <v>10</v>
      </c>
      <c r="AI8" s="75" t="b">
        <f>IF(AND(Q8=DATA!$D$40),DATA!$D$44/8,IF(AND(Q8=DATA!$C$40),DATA!$C$44/8))</f>
        <v>0</v>
      </c>
      <c r="AJ8" s="77">
        <f t="shared" ca="1" si="1"/>
        <v>10</v>
      </c>
      <c r="AK8" s="78" t="str">
        <f ca="1">IF(AND(AJ8&gt;=DATA!$C$55),"A",IF(AND(DATA!$C$55&gt;AJ8,AJ8&gt;=DATA!$C$56),"B",IF(AND(DATA!$C$56&gt;AJ8,AJ8&gt;=DATA!$C$57),"C",IF(AND(AJ8&lt;DATA!$C$57),"D"))))</f>
        <v>D</v>
      </c>
    </row>
    <row r="9" spans="1:37" x14ac:dyDescent="0.15">
      <c r="A9" s="6" t="s">
        <v>546</v>
      </c>
      <c r="B9" s="4" t="s">
        <v>428</v>
      </c>
      <c r="C9" s="17" t="s">
        <v>448</v>
      </c>
      <c r="D9" s="17" t="s">
        <v>522</v>
      </c>
      <c r="E9" s="6" t="s">
        <v>449</v>
      </c>
      <c r="F9" s="7">
        <v>12</v>
      </c>
      <c r="G9" s="7"/>
      <c r="H9" s="6" t="s">
        <v>450</v>
      </c>
      <c r="I9" s="20" t="s">
        <v>431</v>
      </c>
      <c r="J9" s="15"/>
      <c r="K9" s="5" t="s">
        <v>432</v>
      </c>
      <c r="L9" s="6" t="s">
        <v>27</v>
      </c>
      <c r="M9" s="6"/>
      <c r="N9" s="6"/>
      <c r="O9" s="6"/>
      <c r="P9" s="11"/>
      <c r="Q9" s="11"/>
      <c r="R9" s="82"/>
      <c r="S9" s="12" t="s">
        <v>773</v>
      </c>
      <c r="T9" s="78"/>
      <c r="U9" s="62"/>
      <c r="V9" s="6" t="s">
        <v>20</v>
      </c>
      <c r="W9" s="30">
        <v>1</v>
      </c>
      <c r="X9" s="31">
        <v>155550</v>
      </c>
      <c r="Y9" s="14">
        <f t="shared" si="0"/>
        <v>155550</v>
      </c>
      <c r="AB9" s="74" t="b">
        <f>IF(AND(M9=DATA!$D$40),DATA!$D$41,IF(AND(M9=DATA!$C$40),DATA!$C$41))</f>
        <v>0</v>
      </c>
      <c r="AC9" s="74" t="b">
        <f>IF(AND(N9=DATA!$D$40),DATA!$D$42,IF(AND(N9=DATA!$C$40),DATA!$C$42))</f>
        <v>0</v>
      </c>
      <c r="AD9" s="74" t="b">
        <f>IF(AND(O9=DATA!$D$40),DATA!$D$43,IF(AND(O9=DATA!$C$40),DATA!$C$43))</f>
        <v>0</v>
      </c>
      <c r="AE9" s="75" t="b">
        <f>IF(AND(P9=DATA!$D$40),DATA!$D$44,IF(AND(P9=DATA!$C$40),DATA!$C$44))</f>
        <v>0</v>
      </c>
      <c r="AF9" s="76">
        <f ca="1">IF(AND(DATEDIF(R9,TODAY(),"D")&lt;365*3),DATA!$D$46,IF(AND(365*3&lt;=DATEDIF(R9,TODAY(),"D"), DATEDIF(R9,TODAY(),"D")&lt;365*5),DATA!$D$47,IF(AND(365*5&lt;=DATEDIF(R9,TODAY(),"D"), DATEDIF(R9,TODAY(),"D")&lt;365*10),DATA!$D$48,IF(AND(365*10&lt;DATEDIF(R9,TODAY(),"D")),DATA!$D$49))))</f>
        <v>0</v>
      </c>
      <c r="AG9" s="76">
        <f>_xlfn.IFNA(VLOOKUP(T9,DATA!$F$40:$G$85,2,0),10)</f>
        <v>10</v>
      </c>
      <c r="AH9" s="77">
        <f t="shared" ca="1" si="2"/>
        <v>10</v>
      </c>
      <c r="AI9" s="75" t="b">
        <f>IF(AND(Q9=DATA!$D$40),DATA!$D$44/8,IF(AND(Q9=DATA!$C$40),DATA!$C$44/8))</f>
        <v>0</v>
      </c>
      <c r="AJ9" s="77">
        <f t="shared" ca="1" si="1"/>
        <v>10</v>
      </c>
      <c r="AK9" s="78" t="str">
        <f ca="1">IF(AND(AJ9&gt;=DATA!$C$55),"A",IF(AND(DATA!$C$55&gt;AJ9,AJ9&gt;=DATA!$C$56),"B",IF(AND(DATA!$C$56&gt;AJ9,AJ9&gt;=DATA!$C$57),"C",IF(AND(AJ9&lt;DATA!$C$57),"D"))))</f>
        <v>D</v>
      </c>
    </row>
    <row r="10" spans="1:37" x14ac:dyDescent="0.15">
      <c r="A10" s="6" t="s">
        <v>546</v>
      </c>
      <c r="B10" s="4" t="s">
        <v>428</v>
      </c>
      <c r="C10" s="17" t="s">
        <v>448</v>
      </c>
      <c r="D10" s="17" t="s">
        <v>522</v>
      </c>
      <c r="E10" s="6" t="s">
        <v>449</v>
      </c>
      <c r="F10" s="7">
        <v>3</v>
      </c>
      <c r="G10" s="7"/>
      <c r="H10" s="6" t="s">
        <v>25</v>
      </c>
      <c r="I10" s="20" t="s">
        <v>431</v>
      </c>
      <c r="J10" s="15"/>
      <c r="K10" s="5" t="s">
        <v>432</v>
      </c>
      <c r="L10" s="6" t="s">
        <v>27</v>
      </c>
      <c r="M10" s="6"/>
      <c r="N10" s="6"/>
      <c r="O10" s="6"/>
      <c r="P10" s="11"/>
      <c r="Q10" s="11"/>
      <c r="R10" s="82"/>
      <c r="S10" s="12" t="s">
        <v>773</v>
      </c>
      <c r="T10" s="78"/>
      <c r="U10" s="62"/>
      <c r="V10" s="6" t="s">
        <v>20</v>
      </c>
      <c r="W10" s="30">
        <v>10</v>
      </c>
      <c r="X10" s="31">
        <v>28100</v>
      </c>
      <c r="Y10" s="14">
        <f t="shared" si="0"/>
        <v>281000</v>
      </c>
      <c r="AB10" s="74" t="b">
        <f>IF(AND(M10=DATA!$D$40),DATA!$D$41,IF(AND(M10=DATA!$C$40),DATA!$C$41))</f>
        <v>0</v>
      </c>
      <c r="AC10" s="74" t="b">
        <f>IF(AND(N10=DATA!$D$40),DATA!$D$42,IF(AND(N10=DATA!$C$40),DATA!$C$42))</f>
        <v>0</v>
      </c>
      <c r="AD10" s="74" t="b">
        <f>IF(AND(O10=DATA!$D$40),DATA!$D$43,IF(AND(O10=DATA!$C$40),DATA!$C$43))</f>
        <v>0</v>
      </c>
      <c r="AE10" s="75" t="b">
        <f>IF(AND(P10=DATA!$D$40),DATA!$D$44,IF(AND(P10=DATA!$C$40),DATA!$C$44))</f>
        <v>0</v>
      </c>
      <c r="AF10" s="76">
        <f ca="1">IF(AND(DATEDIF(R10,TODAY(),"D")&lt;365*3),DATA!$D$46,IF(AND(365*3&lt;=DATEDIF(R10,TODAY(),"D"), DATEDIF(R10,TODAY(),"D")&lt;365*5),DATA!$D$47,IF(AND(365*5&lt;=DATEDIF(R10,TODAY(),"D"), DATEDIF(R10,TODAY(),"D")&lt;365*10),DATA!$D$48,IF(AND(365*10&lt;DATEDIF(R10,TODAY(),"D")),DATA!$D$49))))</f>
        <v>0</v>
      </c>
      <c r="AG10" s="76">
        <f>_xlfn.IFNA(VLOOKUP(T10,DATA!$F$40:$G$85,2,0),10)</f>
        <v>10</v>
      </c>
      <c r="AH10" s="77">
        <f t="shared" ca="1" si="2"/>
        <v>10</v>
      </c>
      <c r="AI10" s="75" t="b">
        <f>IF(AND(Q10=DATA!$D$40),DATA!$D$44/8,IF(AND(Q10=DATA!$C$40),DATA!$C$44/8))</f>
        <v>0</v>
      </c>
      <c r="AJ10" s="77">
        <f t="shared" ca="1" si="1"/>
        <v>10</v>
      </c>
      <c r="AK10" s="78" t="str">
        <f ca="1">IF(AND(AJ10&gt;=DATA!$C$55),"A",IF(AND(DATA!$C$55&gt;AJ10,AJ10&gt;=DATA!$C$56),"B",IF(AND(DATA!$C$56&gt;AJ10,AJ10&gt;=DATA!$C$57),"C",IF(AND(AJ10&lt;DATA!$C$57),"D"))))</f>
        <v>D</v>
      </c>
    </row>
    <row r="11" spans="1:37" x14ac:dyDescent="0.15">
      <c r="A11" s="6" t="s">
        <v>546</v>
      </c>
      <c r="B11" s="4" t="s">
        <v>428</v>
      </c>
      <c r="C11" s="17" t="s">
        <v>448</v>
      </c>
      <c r="D11" s="17" t="s">
        <v>522</v>
      </c>
      <c r="E11" s="6" t="s">
        <v>449</v>
      </c>
      <c r="F11" s="7">
        <v>2</v>
      </c>
      <c r="G11" s="7"/>
      <c r="H11" s="6" t="s">
        <v>17</v>
      </c>
      <c r="I11" s="6" t="s">
        <v>451</v>
      </c>
      <c r="J11" s="15"/>
      <c r="K11" s="5" t="s">
        <v>432</v>
      </c>
      <c r="L11" s="6" t="s">
        <v>27</v>
      </c>
      <c r="M11" s="6"/>
      <c r="N11" s="6"/>
      <c r="O11" s="6"/>
      <c r="P11" s="11"/>
      <c r="Q11" s="11"/>
      <c r="R11" s="82"/>
      <c r="S11" s="12" t="s">
        <v>773</v>
      </c>
      <c r="T11" s="78"/>
      <c r="U11" s="62"/>
      <c r="V11" s="6" t="s">
        <v>20</v>
      </c>
      <c r="W11" s="30">
        <v>16</v>
      </c>
      <c r="X11" s="31">
        <v>26200</v>
      </c>
      <c r="Y11" s="14">
        <f t="shared" si="0"/>
        <v>419200</v>
      </c>
      <c r="AB11" s="74" t="b">
        <f>IF(AND(M11=DATA!$D$40),DATA!$D$41,IF(AND(M11=DATA!$C$40),DATA!$C$41))</f>
        <v>0</v>
      </c>
      <c r="AC11" s="74" t="b">
        <f>IF(AND(N11=DATA!$D$40),DATA!$D$42,IF(AND(N11=DATA!$C$40),DATA!$C$42))</f>
        <v>0</v>
      </c>
      <c r="AD11" s="74" t="b">
        <f>IF(AND(O11=DATA!$D$40),DATA!$D$43,IF(AND(O11=DATA!$C$40),DATA!$C$43))</f>
        <v>0</v>
      </c>
      <c r="AE11" s="75" t="b">
        <f>IF(AND(P11=DATA!$D$40),DATA!$D$44,IF(AND(P11=DATA!$C$40),DATA!$C$44))</f>
        <v>0</v>
      </c>
      <c r="AF11" s="76">
        <f ca="1">IF(AND(DATEDIF(R11,TODAY(),"D")&lt;365*3),DATA!$D$46,IF(AND(365*3&lt;=DATEDIF(R11,TODAY(),"D"), DATEDIF(R11,TODAY(),"D")&lt;365*5),DATA!$D$47,IF(AND(365*5&lt;=DATEDIF(R11,TODAY(),"D"), DATEDIF(R11,TODAY(),"D")&lt;365*10),DATA!$D$48,IF(AND(365*10&lt;DATEDIF(R11,TODAY(),"D")),DATA!$D$49))))</f>
        <v>0</v>
      </c>
      <c r="AG11" s="76">
        <f>_xlfn.IFNA(VLOOKUP(T11,DATA!$F$40:$G$85,2,0),10)</f>
        <v>10</v>
      </c>
      <c r="AH11" s="77">
        <f t="shared" ca="1" si="2"/>
        <v>10</v>
      </c>
      <c r="AI11" s="75" t="b">
        <f>IF(AND(Q11=DATA!$D$40),DATA!$D$44/8,IF(AND(Q11=DATA!$C$40),DATA!$C$44/8))</f>
        <v>0</v>
      </c>
      <c r="AJ11" s="77">
        <f t="shared" ca="1" si="1"/>
        <v>10</v>
      </c>
      <c r="AK11" s="78" t="str">
        <f ca="1">IF(AND(AJ11&gt;=DATA!$C$55),"A",IF(AND(DATA!$C$55&gt;AJ11,AJ11&gt;=DATA!$C$56),"B",IF(AND(DATA!$C$56&gt;AJ11,AJ11&gt;=DATA!$C$57),"C",IF(AND(AJ11&lt;DATA!$C$57),"D"))))</f>
        <v>D</v>
      </c>
    </row>
    <row r="12" spans="1:37" x14ac:dyDescent="0.15">
      <c r="A12" s="6" t="s">
        <v>546</v>
      </c>
      <c r="B12" s="4" t="s">
        <v>428</v>
      </c>
      <c r="C12" s="17" t="s">
        <v>448</v>
      </c>
      <c r="D12" s="17" t="s">
        <v>522</v>
      </c>
      <c r="E12" s="6" t="s">
        <v>430</v>
      </c>
      <c r="F12" s="7">
        <v>2</v>
      </c>
      <c r="G12" s="7"/>
      <c r="H12" s="6" t="s">
        <v>17</v>
      </c>
      <c r="I12" s="6" t="s">
        <v>451</v>
      </c>
      <c r="J12" s="15"/>
      <c r="K12" s="5" t="s">
        <v>432</v>
      </c>
      <c r="L12" s="6" t="s">
        <v>27</v>
      </c>
      <c r="M12" s="6"/>
      <c r="N12" s="6"/>
      <c r="O12" s="6"/>
      <c r="P12" s="11"/>
      <c r="Q12" s="11"/>
      <c r="R12" s="82"/>
      <c r="S12" s="12" t="s">
        <v>773</v>
      </c>
      <c r="T12" s="78"/>
      <c r="U12" s="62"/>
      <c r="V12" s="6" t="s">
        <v>20</v>
      </c>
      <c r="W12" s="30">
        <v>13</v>
      </c>
      <c r="X12" s="31">
        <v>18600</v>
      </c>
      <c r="Y12" s="14">
        <f t="shared" si="0"/>
        <v>241800</v>
      </c>
      <c r="AB12" s="74" t="b">
        <f>IF(AND(M12=DATA!$D$40),DATA!$D$41,IF(AND(M12=DATA!$C$40),DATA!$C$41))</f>
        <v>0</v>
      </c>
      <c r="AC12" s="74" t="b">
        <f>IF(AND(N12=DATA!$D$40),DATA!$D$42,IF(AND(N12=DATA!$C$40),DATA!$C$42))</f>
        <v>0</v>
      </c>
      <c r="AD12" s="74" t="b">
        <f>IF(AND(O12=DATA!$D$40),DATA!$D$43,IF(AND(O12=DATA!$C$40),DATA!$C$43))</f>
        <v>0</v>
      </c>
      <c r="AE12" s="75" t="b">
        <f>IF(AND(P12=DATA!$D$40),DATA!$D$44,IF(AND(P12=DATA!$C$40),DATA!$C$44))</f>
        <v>0</v>
      </c>
      <c r="AF12" s="76">
        <f ca="1">IF(AND(DATEDIF(R12,TODAY(),"D")&lt;365*3),DATA!$D$46,IF(AND(365*3&lt;=DATEDIF(R12,TODAY(),"D"), DATEDIF(R12,TODAY(),"D")&lt;365*5),DATA!$D$47,IF(AND(365*5&lt;=DATEDIF(R12,TODAY(),"D"), DATEDIF(R12,TODAY(),"D")&lt;365*10),DATA!$D$48,IF(AND(365*10&lt;DATEDIF(R12,TODAY(),"D")),DATA!$D$49))))</f>
        <v>0</v>
      </c>
      <c r="AG12" s="76">
        <f>_xlfn.IFNA(VLOOKUP(T12,DATA!$F$40:$G$85,2,0),10)</f>
        <v>10</v>
      </c>
      <c r="AH12" s="77">
        <f t="shared" ca="1" si="2"/>
        <v>10</v>
      </c>
      <c r="AI12" s="75" t="b">
        <f>IF(AND(Q12=DATA!$D$40),DATA!$D$44/8,IF(AND(Q12=DATA!$C$40),DATA!$C$44/8))</f>
        <v>0</v>
      </c>
      <c r="AJ12" s="77">
        <f t="shared" ca="1" si="1"/>
        <v>10</v>
      </c>
      <c r="AK12" s="78" t="str">
        <f ca="1">IF(AND(AJ12&gt;=DATA!$C$55),"A",IF(AND(DATA!$C$55&gt;AJ12,AJ12&gt;=DATA!$C$56),"B",IF(AND(DATA!$C$56&gt;AJ12,AJ12&gt;=DATA!$C$57),"C",IF(AND(AJ12&lt;DATA!$C$57),"D"))))</f>
        <v>D</v>
      </c>
    </row>
    <row r="13" spans="1:37" x14ac:dyDescent="0.15">
      <c r="A13" s="6" t="s">
        <v>546</v>
      </c>
      <c r="B13" s="4" t="s">
        <v>428</v>
      </c>
      <c r="C13" s="17" t="s">
        <v>448</v>
      </c>
      <c r="D13" s="17" t="s">
        <v>522</v>
      </c>
      <c r="E13" s="6" t="s">
        <v>430</v>
      </c>
      <c r="F13" s="7">
        <v>3</v>
      </c>
      <c r="G13" s="7"/>
      <c r="H13" s="6" t="s">
        <v>25</v>
      </c>
      <c r="I13" s="6" t="s">
        <v>451</v>
      </c>
      <c r="J13" s="15"/>
      <c r="K13" s="5" t="s">
        <v>432</v>
      </c>
      <c r="L13" s="6" t="s">
        <v>27</v>
      </c>
      <c r="M13" s="6"/>
      <c r="N13" s="6"/>
      <c r="O13" s="6"/>
      <c r="P13" s="11"/>
      <c r="Q13" s="11"/>
      <c r="R13" s="82"/>
      <c r="S13" s="12" t="s">
        <v>773</v>
      </c>
      <c r="T13" s="78"/>
      <c r="U13" s="62"/>
      <c r="V13" s="6" t="s">
        <v>20</v>
      </c>
      <c r="W13" s="30">
        <v>73</v>
      </c>
      <c r="X13" s="31">
        <v>21750</v>
      </c>
      <c r="Y13" s="14">
        <f t="shared" si="0"/>
        <v>1587750</v>
      </c>
      <c r="AB13" s="74" t="b">
        <f>IF(AND(M13=DATA!$D$40),DATA!$D$41,IF(AND(M13=DATA!$C$40),DATA!$C$41))</f>
        <v>0</v>
      </c>
      <c r="AC13" s="74" t="b">
        <f>IF(AND(N13=DATA!$D$40),DATA!$D$42,IF(AND(N13=DATA!$C$40),DATA!$C$42))</f>
        <v>0</v>
      </c>
      <c r="AD13" s="74" t="b">
        <f>IF(AND(O13=DATA!$D$40),DATA!$D$43,IF(AND(O13=DATA!$C$40),DATA!$C$43))</f>
        <v>0</v>
      </c>
      <c r="AE13" s="75" t="b">
        <f>IF(AND(P13=DATA!$D$40),DATA!$D$44,IF(AND(P13=DATA!$C$40),DATA!$C$44))</f>
        <v>0</v>
      </c>
      <c r="AF13" s="76">
        <f ca="1">IF(AND(DATEDIF(R13,TODAY(),"D")&lt;365*3),DATA!$D$46,IF(AND(365*3&lt;=DATEDIF(R13,TODAY(),"D"), DATEDIF(R13,TODAY(),"D")&lt;365*5),DATA!$D$47,IF(AND(365*5&lt;=DATEDIF(R13,TODAY(),"D"), DATEDIF(R13,TODAY(),"D")&lt;365*10),DATA!$D$48,IF(AND(365*10&lt;DATEDIF(R13,TODAY(),"D")),DATA!$D$49))))</f>
        <v>0</v>
      </c>
      <c r="AG13" s="76">
        <f>_xlfn.IFNA(VLOOKUP(T13,DATA!$F$40:$G$85,2,0),10)</f>
        <v>10</v>
      </c>
      <c r="AH13" s="77">
        <f t="shared" ca="1" si="2"/>
        <v>10</v>
      </c>
      <c r="AI13" s="75" t="b">
        <f>IF(AND(Q13=DATA!$D$40),DATA!$D$44/8,IF(AND(Q13=DATA!$C$40),DATA!$C$44/8))</f>
        <v>0</v>
      </c>
      <c r="AJ13" s="77">
        <f t="shared" ca="1" si="1"/>
        <v>10</v>
      </c>
      <c r="AK13" s="78" t="str">
        <f ca="1">IF(AND(AJ13&gt;=DATA!$C$55),"A",IF(AND(DATA!$C$55&gt;AJ13,AJ13&gt;=DATA!$C$56),"B",IF(AND(DATA!$C$56&gt;AJ13,AJ13&gt;=DATA!$C$57),"C",IF(AND(AJ13&lt;DATA!$C$57),"D"))))</f>
        <v>D</v>
      </c>
    </row>
    <row r="14" spans="1:37" x14ac:dyDescent="0.15">
      <c r="A14" s="6" t="s">
        <v>546</v>
      </c>
      <c r="B14" s="4" t="s">
        <v>428</v>
      </c>
      <c r="C14" s="17" t="s">
        <v>448</v>
      </c>
      <c r="D14" s="17" t="s">
        <v>522</v>
      </c>
      <c r="E14" s="6" t="s">
        <v>430</v>
      </c>
      <c r="F14" s="7">
        <v>6</v>
      </c>
      <c r="G14" s="7"/>
      <c r="H14" s="6" t="s">
        <v>25</v>
      </c>
      <c r="I14" s="6" t="s">
        <v>451</v>
      </c>
      <c r="J14" s="15"/>
      <c r="K14" s="5" t="s">
        <v>432</v>
      </c>
      <c r="L14" s="6" t="s">
        <v>27</v>
      </c>
      <c r="M14" s="6"/>
      <c r="N14" s="6"/>
      <c r="O14" s="6"/>
      <c r="P14" s="11"/>
      <c r="Q14" s="11"/>
      <c r="R14" s="82"/>
      <c r="S14" s="12" t="s">
        <v>773</v>
      </c>
      <c r="T14" s="78"/>
      <c r="U14" s="62"/>
      <c r="V14" s="6" t="s">
        <v>20</v>
      </c>
      <c r="W14" s="30">
        <v>2</v>
      </c>
      <c r="X14" s="31">
        <v>91200</v>
      </c>
      <c r="Y14" s="14">
        <f t="shared" si="0"/>
        <v>182400</v>
      </c>
      <c r="AB14" s="74" t="b">
        <f>IF(AND(M14=DATA!$D$40),DATA!$D$41,IF(AND(M14=DATA!$C$40),DATA!$C$41))</f>
        <v>0</v>
      </c>
      <c r="AC14" s="74" t="b">
        <f>IF(AND(N14=DATA!$D$40),DATA!$D$42,IF(AND(N14=DATA!$C$40),DATA!$C$42))</f>
        <v>0</v>
      </c>
      <c r="AD14" s="74" t="b">
        <f>IF(AND(O14=DATA!$D$40),DATA!$D$43,IF(AND(O14=DATA!$C$40),DATA!$C$43))</f>
        <v>0</v>
      </c>
      <c r="AE14" s="75" t="b">
        <f>IF(AND(P14=DATA!$D$40),DATA!$D$44,IF(AND(P14=DATA!$C$40),DATA!$C$44))</f>
        <v>0</v>
      </c>
      <c r="AF14" s="76">
        <f ca="1">IF(AND(DATEDIF(R14,TODAY(),"D")&lt;365*3),DATA!$D$46,IF(AND(365*3&lt;=DATEDIF(R14,TODAY(),"D"), DATEDIF(R14,TODAY(),"D")&lt;365*5),DATA!$D$47,IF(AND(365*5&lt;=DATEDIF(R14,TODAY(),"D"), DATEDIF(R14,TODAY(),"D")&lt;365*10),DATA!$D$48,IF(AND(365*10&lt;DATEDIF(R14,TODAY(),"D")),DATA!$D$49))))</f>
        <v>0</v>
      </c>
      <c r="AG14" s="76">
        <f>_xlfn.IFNA(VLOOKUP(T14,DATA!$F$40:$G$85,2,0),10)</f>
        <v>10</v>
      </c>
      <c r="AH14" s="77">
        <f t="shared" ca="1" si="2"/>
        <v>10</v>
      </c>
      <c r="AI14" s="75" t="b">
        <f>IF(AND(Q14=DATA!$D$40),DATA!$D$44/8,IF(AND(Q14=DATA!$C$40),DATA!$C$44/8))</f>
        <v>0</v>
      </c>
      <c r="AJ14" s="77">
        <f t="shared" ca="1" si="1"/>
        <v>10</v>
      </c>
      <c r="AK14" s="78" t="str">
        <f ca="1">IF(AND(AJ14&gt;=DATA!$C$55),"A",IF(AND(DATA!$C$55&gt;AJ14,AJ14&gt;=DATA!$C$56),"B",IF(AND(DATA!$C$56&gt;AJ14,AJ14&gt;=DATA!$C$57),"C",IF(AND(AJ14&lt;DATA!$C$57),"D"))))</f>
        <v>D</v>
      </c>
    </row>
    <row r="15" spans="1:37" x14ac:dyDescent="0.15">
      <c r="A15" s="6" t="s">
        <v>546</v>
      </c>
      <c r="B15" s="4" t="s">
        <v>428</v>
      </c>
      <c r="C15" s="17" t="s">
        <v>448</v>
      </c>
      <c r="D15" s="17" t="s">
        <v>522</v>
      </c>
      <c r="E15" s="6" t="s">
        <v>430</v>
      </c>
      <c r="F15" s="7">
        <v>8</v>
      </c>
      <c r="G15" s="7"/>
      <c r="H15" s="6" t="s">
        <v>25</v>
      </c>
      <c r="I15" s="6" t="s">
        <v>451</v>
      </c>
      <c r="J15" s="15"/>
      <c r="K15" s="5" t="s">
        <v>432</v>
      </c>
      <c r="L15" s="6" t="s">
        <v>27</v>
      </c>
      <c r="M15" s="6"/>
      <c r="N15" s="6"/>
      <c r="O15" s="6"/>
      <c r="P15" s="11"/>
      <c r="Q15" s="11"/>
      <c r="R15" s="82"/>
      <c r="S15" s="12" t="s">
        <v>773</v>
      </c>
      <c r="T15" s="78"/>
      <c r="U15" s="62"/>
      <c r="V15" s="6" t="s">
        <v>20</v>
      </c>
      <c r="W15" s="30">
        <v>25</v>
      </c>
      <c r="X15" s="31">
        <v>80470</v>
      </c>
      <c r="Y15" s="14">
        <f t="shared" si="0"/>
        <v>2011750</v>
      </c>
      <c r="AB15" s="74" t="b">
        <f>IF(AND(M15=DATA!$D$40),DATA!$D$41,IF(AND(M15=DATA!$C$40),DATA!$C$41))</f>
        <v>0</v>
      </c>
      <c r="AC15" s="74" t="b">
        <f>IF(AND(N15=DATA!$D$40),DATA!$D$42,IF(AND(N15=DATA!$C$40),DATA!$C$42))</f>
        <v>0</v>
      </c>
      <c r="AD15" s="74" t="b">
        <f>IF(AND(O15=DATA!$D$40),DATA!$D$43,IF(AND(O15=DATA!$C$40),DATA!$C$43))</f>
        <v>0</v>
      </c>
      <c r="AE15" s="75" t="b">
        <f>IF(AND(P15=DATA!$D$40),DATA!$D$44,IF(AND(P15=DATA!$C$40),DATA!$C$44))</f>
        <v>0</v>
      </c>
      <c r="AF15" s="76">
        <f ca="1">IF(AND(DATEDIF(R15,TODAY(),"D")&lt;365*3),DATA!$D$46,IF(AND(365*3&lt;=DATEDIF(R15,TODAY(),"D"), DATEDIF(R15,TODAY(),"D")&lt;365*5),DATA!$D$47,IF(AND(365*5&lt;=DATEDIF(R15,TODAY(),"D"), DATEDIF(R15,TODAY(),"D")&lt;365*10),DATA!$D$48,IF(AND(365*10&lt;DATEDIF(R15,TODAY(),"D")),DATA!$D$49))))</f>
        <v>0</v>
      </c>
      <c r="AG15" s="76">
        <f>_xlfn.IFNA(VLOOKUP(T15,DATA!$F$40:$G$85,2,0),10)</f>
        <v>10</v>
      </c>
      <c r="AH15" s="77">
        <f t="shared" ca="1" si="2"/>
        <v>10</v>
      </c>
      <c r="AI15" s="75" t="b">
        <f>IF(AND(Q15=DATA!$D$40),DATA!$D$44/8,IF(AND(Q15=DATA!$C$40),DATA!$C$44/8))</f>
        <v>0</v>
      </c>
      <c r="AJ15" s="77">
        <f t="shared" ca="1" si="1"/>
        <v>10</v>
      </c>
      <c r="AK15" s="78" t="str">
        <f ca="1">IF(AND(AJ15&gt;=DATA!$C$55),"A",IF(AND(DATA!$C$55&gt;AJ15,AJ15&gt;=DATA!$C$56),"B",IF(AND(DATA!$C$56&gt;AJ15,AJ15&gt;=DATA!$C$57),"C",IF(AND(AJ15&lt;DATA!$C$57),"D"))))</f>
        <v>D</v>
      </c>
    </row>
    <row r="16" spans="1:37" x14ac:dyDescent="0.15">
      <c r="A16" s="6" t="s">
        <v>546</v>
      </c>
      <c r="B16" s="4" t="s">
        <v>428</v>
      </c>
      <c r="C16" s="17" t="s">
        <v>448</v>
      </c>
      <c r="D16" s="17" t="s">
        <v>522</v>
      </c>
      <c r="E16" s="6" t="s">
        <v>430</v>
      </c>
      <c r="F16" s="7">
        <v>12</v>
      </c>
      <c r="G16" s="7"/>
      <c r="H16" s="6" t="s">
        <v>25</v>
      </c>
      <c r="I16" s="6" t="s">
        <v>451</v>
      </c>
      <c r="J16" s="15"/>
      <c r="K16" s="5" t="s">
        <v>432</v>
      </c>
      <c r="L16" s="6" t="s">
        <v>27</v>
      </c>
      <c r="M16" s="6"/>
      <c r="N16" s="6"/>
      <c r="O16" s="6"/>
      <c r="P16" s="11"/>
      <c r="Q16" s="11"/>
      <c r="R16" s="82"/>
      <c r="S16" s="12" t="s">
        <v>773</v>
      </c>
      <c r="T16" s="78"/>
      <c r="U16" s="62"/>
      <c r="V16" s="6" t="s">
        <v>20</v>
      </c>
      <c r="W16" s="30">
        <v>5</v>
      </c>
      <c r="X16" s="31">
        <v>286600</v>
      </c>
      <c r="Y16" s="14">
        <f t="shared" si="0"/>
        <v>1433000</v>
      </c>
      <c r="AB16" s="74" t="b">
        <f>IF(AND(M16=DATA!$D$40),DATA!$D$41,IF(AND(M16=DATA!$C$40),DATA!$C$41))</f>
        <v>0</v>
      </c>
      <c r="AC16" s="74" t="b">
        <f>IF(AND(N16=DATA!$D$40),DATA!$D$42,IF(AND(N16=DATA!$C$40),DATA!$C$42))</f>
        <v>0</v>
      </c>
      <c r="AD16" s="74" t="b">
        <f>IF(AND(O16=DATA!$D$40),DATA!$D$43,IF(AND(O16=DATA!$C$40),DATA!$C$43))</f>
        <v>0</v>
      </c>
      <c r="AE16" s="75" t="b">
        <f>IF(AND(P16=DATA!$D$40),DATA!$D$44,IF(AND(P16=DATA!$C$40),DATA!$C$44))</f>
        <v>0</v>
      </c>
      <c r="AF16" s="76">
        <f ca="1">IF(AND(DATEDIF(R16,TODAY(),"D")&lt;365*3),DATA!$D$46,IF(AND(365*3&lt;=DATEDIF(R16,TODAY(),"D"), DATEDIF(R16,TODAY(),"D")&lt;365*5),DATA!$D$47,IF(AND(365*5&lt;=DATEDIF(R16,TODAY(),"D"), DATEDIF(R16,TODAY(),"D")&lt;365*10),DATA!$D$48,IF(AND(365*10&lt;DATEDIF(R16,TODAY(),"D")),DATA!$D$49))))</f>
        <v>0</v>
      </c>
      <c r="AG16" s="76">
        <f>_xlfn.IFNA(VLOOKUP(T16,DATA!$F$40:$G$85,2,0),10)</f>
        <v>10</v>
      </c>
      <c r="AH16" s="77">
        <f t="shared" ca="1" si="2"/>
        <v>10</v>
      </c>
      <c r="AI16" s="75" t="b">
        <f>IF(AND(Q16=DATA!$D$40),DATA!$D$44/8,IF(AND(Q16=DATA!$C$40),DATA!$C$44/8))</f>
        <v>0</v>
      </c>
      <c r="AJ16" s="77">
        <f t="shared" ca="1" si="1"/>
        <v>10</v>
      </c>
      <c r="AK16" s="78" t="str">
        <f ca="1">IF(AND(AJ16&gt;=DATA!$C$55),"A",IF(AND(DATA!$C$55&gt;AJ16,AJ16&gt;=DATA!$C$56),"B",IF(AND(DATA!$C$56&gt;AJ16,AJ16&gt;=DATA!$C$57),"C",IF(AND(AJ16&lt;DATA!$C$57),"D"))))</f>
        <v>D</v>
      </c>
    </row>
    <row r="17" spans="1:37" x14ac:dyDescent="0.15">
      <c r="A17" s="6" t="s">
        <v>546</v>
      </c>
      <c r="B17" s="4" t="s">
        <v>428</v>
      </c>
      <c r="C17" s="17" t="s">
        <v>448</v>
      </c>
      <c r="D17" s="17" t="s">
        <v>522</v>
      </c>
      <c r="E17" s="6" t="s">
        <v>449</v>
      </c>
      <c r="F17" s="7">
        <v>3</v>
      </c>
      <c r="G17" s="7"/>
      <c r="H17" s="6" t="s">
        <v>25</v>
      </c>
      <c r="I17" s="20" t="s">
        <v>431</v>
      </c>
      <c r="J17" s="15"/>
      <c r="K17" s="5" t="s">
        <v>432</v>
      </c>
      <c r="L17" s="6" t="s">
        <v>27</v>
      </c>
      <c r="M17" s="6"/>
      <c r="N17" s="6"/>
      <c r="O17" s="6"/>
      <c r="P17" s="11"/>
      <c r="Q17" s="11"/>
      <c r="R17" s="82"/>
      <c r="S17" s="12" t="s">
        <v>773</v>
      </c>
      <c r="T17" s="78"/>
      <c r="U17" s="62"/>
      <c r="V17" s="6" t="s">
        <v>20</v>
      </c>
      <c r="W17" s="30">
        <v>10</v>
      </c>
      <c r="X17" s="31">
        <v>28100</v>
      </c>
      <c r="Y17" s="14">
        <f t="shared" si="0"/>
        <v>281000</v>
      </c>
      <c r="AB17" s="74" t="b">
        <f>IF(AND(M17=DATA!$D$40),DATA!$D$41,IF(AND(M17=DATA!$C$40),DATA!$C$41))</f>
        <v>0</v>
      </c>
      <c r="AC17" s="74" t="b">
        <f>IF(AND(N17=DATA!$D$40),DATA!$D$42,IF(AND(N17=DATA!$C$40),DATA!$C$42))</f>
        <v>0</v>
      </c>
      <c r="AD17" s="74" t="b">
        <f>IF(AND(O17=DATA!$D$40),DATA!$D$43,IF(AND(O17=DATA!$C$40),DATA!$C$43))</f>
        <v>0</v>
      </c>
      <c r="AE17" s="75" t="b">
        <f>IF(AND(P17=DATA!$D$40),DATA!$D$44,IF(AND(P17=DATA!$C$40),DATA!$C$44))</f>
        <v>0</v>
      </c>
      <c r="AF17" s="76">
        <f ca="1">IF(AND(DATEDIF(R17,TODAY(),"D")&lt;365*3),DATA!$D$46,IF(AND(365*3&lt;=DATEDIF(R17,TODAY(),"D"), DATEDIF(R17,TODAY(),"D")&lt;365*5),DATA!$D$47,IF(AND(365*5&lt;=DATEDIF(R17,TODAY(),"D"), DATEDIF(R17,TODAY(),"D")&lt;365*10),DATA!$D$48,IF(AND(365*10&lt;DATEDIF(R17,TODAY(),"D")),DATA!$D$49))))</f>
        <v>0</v>
      </c>
      <c r="AG17" s="76">
        <f>_xlfn.IFNA(VLOOKUP(T17,DATA!$F$40:$G$85,2,0),10)</f>
        <v>10</v>
      </c>
      <c r="AH17" s="77">
        <f t="shared" ca="1" si="2"/>
        <v>10</v>
      </c>
      <c r="AI17" s="75" t="b">
        <f>IF(AND(Q17=DATA!$D$40),DATA!$D$44/8,IF(AND(Q17=DATA!$C$40),DATA!$C$44/8))</f>
        <v>0</v>
      </c>
      <c r="AJ17" s="77">
        <f t="shared" ca="1" si="1"/>
        <v>10</v>
      </c>
      <c r="AK17" s="78" t="str">
        <f ca="1">IF(AND(AJ17&gt;=DATA!$C$55),"A",IF(AND(DATA!$C$55&gt;AJ17,AJ17&gt;=DATA!$C$56),"B",IF(AND(DATA!$C$56&gt;AJ17,AJ17&gt;=DATA!$C$57),"C",IF(AND(AJ17&lt;DATA!$C$57),"D"))))</f>
        <v>D</v>
      </c>
    </row>
    <row r="18" spans="1:37" x14ac:dyDescent="0.15">
      <c r="A18" s="6" t="s">
        <v>546</v>
      </c>
      <c r="B18" s="4" t="s">
        <v>428</v>
      </c>
      <c r="C18" s="17" t="s">
        <v>448</v>
      </c>
      <c r="D18" s="17" t="s">
        <v>522</v>
      </c>
      <c r="E18" s="6" t="s">
        <v>449</v>
      </c>
      <c r="F18" s="7">
        <v>1.5</v>
      </c>
      <c r="G18" s="7"/>
      <c r="H18" s="32" t="s">
        <v>142</v>
      </c>
      <c r="I18" s="6" t="s">
        <v>451</v>
      </c>
      <c r="J18" s="15"/>
      <c r="K18" s="5" t="s">
        <v>432</v>
      </c>
      <c r="L18" s="6" t="s">
        <v>27</v>
      </c>
      <c r="M18" s="6"/>
      <c r="N18" s="6"/>
      <c r="O18" s="6"/>
      <c r="P18" s="11"/>
      <c r="Q18" s="11"/>
      <c r="R18" s="82"/>
      <c r="S18" s="12" t="s">
        <v>773</v>
      </c>
      <c r="T18" s="78"/>
      <c r="U18" s="62"/>
      <c r="V18" s="6" t="s">
        <v>20</v>
      </c>
      <c r="W18" s="30">
        <v>12</v>
      </c>
      <c r="X18" s="31">
        <v>20300</v>
      </c>
      <c r="Y18" s="14">
        <f t="shared" si="0"/>
        <v>243600</v>
      </c>
      <c r="AB18" s="74" t="b">
        <f>IF(AND(M18=DATA!$D$40),DATA!$D$41,IF(AND(M18=DATA!$C$40),DATA!$C$41))</f>
        <v>0</v>
      </c>
      <c r="AC18" s="74" t="b">
        <f>IF(AND(N18=DATA!$D$40),DATA!$D$42,IF(AND(N18=DATA!$C$40),DATA!$C$42))</f>
        <v>0</v>
      </c>
      <c r="AD18" s="74" t="b">
        <f>IF(AND(O18=DATA!$D$40),DATA!$D$43,IF(AND(O18=DATA!$C$40),DATA!$C$43))</f>
        <v>0</v>
      </c>
      <c r="AE18" s="75" t="b">
        <f>IF(AND(P18=DATA!$D$40),DATA!$D$44,IF(AND(P18=DATA!$C$40),DATA!$C$44))</f>
        <v>0</v>
      </c>
      <c r="AF18" s="76">
        <f ca="1">IF(AND(DATEDIF(R18,TODAY(),"D")&lt;365*3),DATA!$D$46,IF(AND(365*3&lt;=DATEDIF(R18,TODAY(),"D"), DATEDIF(R18,TODAY(),"D")&lt;365*5),DATA!$D$47,IF(AND(365*5&lt;=DATEDIF(R18,TODAY(),"D"), DATEDIF(R18,TODAY(),"D")&lt;365*10),DATA!$D$48,IF(AND(365*10&lt;DATEDIF(R18,TODAY(),"D")),DATA!$D$49))))</f>
        <v>0</v>
      </c>
      <c r="AG18" s="76">
        <f>_xlfn.IFNA(VLOOKUP(T18,DATA!$F$40:$G$85,2,0),10)</f>
        <v>10</v>
      </c>
      <c r="AH18" s="77">
        <f t="shared" ca="1" si="2"/>
        <v>10</v>
      </c>
      <c r="AI18" s="75" t="b">
        <f>IF(AND(Q18=DATA!$D$40),DATA!$D$44/8,IF(AND(Q18=DATA!$C$40),DATA!$C$44/8))</f>
        <v>0</v>
      </c>
      <c r="AJ18" s="77">
        <f t="shared" ca="1" si="1"/>
        <v>10</v>
      </c>
      <c r="AK18" s="78" t="str">
        <f ca="1">IF(AND(AJ18&gt;=DATA!$C$55),"A",IF(AND(DATA!$C$55&gt;AJ18,AJ18&gt;=DATA!$C$56),"B",IF(AND(DATA!$C$56&gt;AJ18,AJ18&gt;=DATA!$C$57),"C",IF(AND(AJ18&lt;DATA!$C$57),"D"))))</f>
        <v>D</v>
      </c>
    </row>
    <row r="19" spans="1:37" x14ac:dyDescent="0.15">
      <c r="A19" s="6" t="s">
        <v>546</v>
      </c>
      <c r="B19" s="4" t="s">
        <v>428</v>
      </c>
      <c r="C19" s="17" t="s">
        <v>448</v>
      </c>
      <c r="D19" s="17" t="s">
        <v>522</v>
      </c>
      <c r="E19" s="6" t="s">
        <v>449</v>
      </c>
      <c r="F19" s="7">
        <v>12</v>
      </c>
      <c r="G19" s="7"/>
      <c r="H19" s="6" t="s">
        <v>450</v>
      </c>
      <c r="I19" s="20" t="s">
        <v>431</v>
      </c>
      <c r="J19" s="15"/>
      <c r="K19" s="5" t="s">
        <v>432</v>
      </c>
      <c r="L19" s="6" t="s">
        <v>27</v>
      </c>
      <c r="M19" s="6"/>
      <c r="N19" s="6"/>
      <c r="O19" s="6"/>
      <c r="P19" s="11"/>
      <c r="Q19" s="11"/>
      <c r="R19" s="82"/>
      <c r="S19" s="12" t="s">
        <v>773</v>
      </c>
      <c r="T19" s="78"/>
      <c r="U19" s="62"/>
      <c r="V19" s="6" t="s">
        <v>20</v>
      </c>
      <c r="W19" s="30">
        <v>8</v>
      </c>
      <c r="X19" s="31">
        <v>155550</v>
      </c>
      <c r="Y19" s="14">
        <f t="shared" si="0"/>
        <v>1244400</v>
      </c>
      <c r="AB19" s="74" t="b">
        <f>IF(AND(M19=DATA!$D$40),DATA!$D$41,IF(AND(M19=DATA!$C$40),DATA!$C$41))</f>
        <v>0</v>
      </c>
      <c r="AC19" s="74" t="b">
        <f>IF(AND(N19=DATA!$D$40),DATA!$D$42,IF(AND(N19=DATA!$C$40),DATA!$C$42))</f>
        <v>0</v>
      </c>
      <c r="AD19" s="74" t="b">
        <f>IF(AND(O19=DATA!$D$40),DATA!$D$43,IF(AND(O19=DATA!$C$40),DATA!$C$43))</f>
        <v>0</v>
      </c>
      <c r="AE19" s="75" t="b">
        <f>IF(AND(P19=DATA!$D$40),DATA!$D$44,IF(AND(P19=DATA!$C$40),DATA!$C$44))</f>
        <v>0</v>
      </c>
      <c r="AF19" s="76">
        <f ca="1">IF(AND(DATEDIF(R19,TODAY(),"D")&lt;365*3),DATA!$D$46,IF(AND(365*3&lt;=DATEDIF(R19,TODAY(),"D"), DATEDIF(R19,TODAY(),"D")&lt;365*5),DATA!$D$47,IF(AND(365*5&lt;=DATEDIF(R19,TODAY(),"D"), DATEDIF(R19,TODAY(),"D")&lt;365*10),DATA!$D$48,IF(AND(365*10&lt;DATEDIF(R19,TODAY(),"D")),DATA!$D$49))))</f>
        <v>0</v>
      </c>
      <c r="AG19" s="76">
        <f>_xlfn.IFNA(VLOOKUP(T19,DATA!$F$40:$G$85,2,0),10)</f>
        <v>10</v>
      </c>
      <c r="AH19" s="77">
        <f t="shared" ca="1" si="2"/>
        <v>10</v>
      </c>
      <c r="AI19" s="75" t="b">
        <f>IF(AND(Q19=DATA!$D$40),DATA!$D$44/8,IF(AND(Q19=DATA!$C$40),DATA!$C$44/8))</f>
        <v>0</v>
      </c>
      <c r="AJ19" s="77">
        <f t="shared" ca="1" si="1"/>
        <v>10</v>
      </c>
      <c r="AK19" s="78" t="str">
        <f ca="1">IF(AND(AJ19&gt;=DATA!$C$55),"A",IF(AND(DATA!$C$55&gt;AJ19,AJ19&gt;=DATA!$C$56),"B",IF(AND(DATA!$C$56&gt;AJ19,AJ19&gt;=DATA!$C$57),"C",IF(AND(AJ19&lt;DATA!$C$57),"D"))))</f>
        <v>D</v>
      </c>
    </row>
    <row r="20" spans="1:37" x14ac:dyDescent="0.15">
      <c r="A20" s="6" t="s">
        <v>547</v>
      </c>
      <c r="B20" s="4" t="s">
        <v>428</v>
      </c>
      <c r="C20" s="17" t="s">
        <v>448</v>
      </c>
      <c r="D20" s="17" t="s">
        <v>522</v>
      </c>
      <c r="E20" s="6" t="s">
        <v>430</v>
      </c>
      <c r="F20" s="7">
        <v>8</v>
      </c>
      <c r="G20" s="7"/>
      <c r="H20" s="6" t="s">
        <v>25</v>
      </c>
      <c r="I20" s="6" t="s">
        <v>451</v>
      </c>
      <c r="J20" s="15"/>
      <c r="K20" s="5" t="s">
        <v>432</v>
      </c>
      <c r="L20" s="6" t="s">
        <v>27</v>
      </c>
      <c r="M20" s="6"/>
      <c r="N20" s="6"/>
      <c r="O20" s="6"/>
      <c r="P20" s="11"/>
      <c r="Q20" s="11"/>
      <c r="R20" s="82"/>
      <c r="S20" s="12" t="s">
        <v>773</v>
      </c>
      <c r="T20" s="78"/>
      <c r="U20" s="62"/>
      <c r="V20" s="6" t="s">
        <v>20</v>
      </c>
      <c r="W20" s="30">
        <v>20</v>
      </c>
      <c r="X20" s="31">
        <v>80470</v>
      </c>
      <c r="Y20" s="14">
        <f t="shared" si="0"/>
        <v>1609400</v>
      </c>
      <c r="AB20" s="74" t="b">
        <f>IF(AND(M20=DATA!$D$40),DATA!$D$41,IF(AND(M20=DATA!$C$40),DATA!$C$41))</f>
        <v>0</v>
      </c>
      <c r="AC20" s="74" t="b">
        <f>IF(AND(N20=DATA!$D$40),DATA!$D$42,IF(AND(N20=DATA!$C$40),DATA!$C$42))</f>
        <v>0</v>
      </c>
      <c r="AD20" s="74" t="b">
        <f>IF(AND(O20=DATA!$D$40),DATA!$D$43,IF(AND(O20=DATA!$C$40),DATA!$C$43))</f>
        <v>0</v>
      </c>
      <c r="AE20" s="75" t="b">
        <f>IF(AND(P20=DATA!$D$40),DATA!$D$44,IF(AND(P20=DATA!$C$40),DATA!$C$44))</f>
        <v>0</v>
      </c>
      <c r="AF20" s="76">
        <f ca="1">IF(AND(DATEDIF(R20,TODAY(),"D")&lt;365*3),DATA!$D$46,IF(AND(365*3&lt;=DATEDIF(R20,TODAY(),"D"), DATEDIF(R20,TODAY(),"D")&lt;365*5),DATA!$D$47,IF(AND(365*5&lt;=DATEDIF(R20,TODAY(),"D"), DATEDIF(R20,TODAY(),"D")&lt;365*10),DATA!$D$48,IF(AND(365*10&lt;DATEDIF(R20,TODAY(),"D")),DATA!$D$49))))</f>
        <v>0</v>
      </c>
      <c r="AG20" s="76">
        <f>_xlfn.IFNA(VLOOKUP(T20,DATA!$F$40:$G$85,2,0),10)</f>
        <v>10</v>
      </c>
      <c r="AH20" s="77">
        <f t="shared" ca="1" si="2"/>
        <v>10</v>
      </c>
      <c r="AI20" s="75" t="b">
        <f>IF(AND(Q20=DATA!$D$40),DATA!$D$44/8,IF(AND(Q20=DATA!$C$40),DATA!$C$44/8))</f>
        <v>0</v>
      </c>
      <c r="AJ20" s="77">
        <f t="shared" ca="1" si="1"/>
        <v>10</v>
      </c>
      <c r="AK20" s="78" t="str">
        <f ca="1">IF(AND(AJ20&gt;=DATA!$C$55),"A",IF(AND(DATA!$C$55&gt;AJ20,AJ20&gt;=DATA!$C$56),"B",IF(AND(DATA!$C$56&gt;AJ20,AJ20&gt;=DATA!$C$57),"C",IF(AND(AJ20&lt;DATA!$C$57),"D"))))</f>
        <v>D</v>
      </c>
    </row>
    <row r="21" spans="1:37" x14ac:dyDescent="0.15">
      <c r="A21" s="6" t="s">
        <v>547</v>
      </c>
      <c r="B21" s="4" t="s">
        <v>428</v>
      </c>
      <c r="C21" s="17" t="s">
        <v>448</v>
      </c>
      <c r="D21" s="17" t="s">
        <v>522</v>
      </c>
      <c r="E21" s="6" t="s">
        <v>449</v>
      </c>
      <c r="F21" s="7">
        <v>12</v>
      </c>
      <c r="G21" s="7"/>
      <c r="H21" s="6" t="s">
        <v>450</v>
      </c>
      <c r="I21" s="20" t="s">
        <v>431</v>
      </c>
      <c r="J21" s="15"/>
      <c r="K21" s="5" t="s">
        <v>432</v>
      </c>
      <c r="L21" s="6" t="s">
        <v>27</v>
      </c>
      <c r="M21" s="6"/>
      <c r="N21" s="6"/>
      <c r="O21" s="6"/>
      <c r="P21" s="11"/>
      <c r="Q21" s="11"/>
      <c r="R21" s="82"/>
      <c r="S21" s="12" t="s">
        <v>773</v>
      </c>
      <c r="T21" s="78"/>
      <c r="U21" s="62"/>
      <c r="V21" s="6" t="s">
        <v>20</v>
      </c>
      <c r="W21" s="30">
        <v>30</v>
      </c>
      <c r="X21" s="31">
        <v>155550</v>
      </c>
      <c r="Y21" s="14">
        <f t="shared" si="0"/>
        <v>4666500</v>
      </c>
      <c r="AB21" s="74" t="b">
        <f>IF(AND(M21=DATA!$D$40),DATA!$D$41,IF(AND(M21=DATA!$C$40),DATA!$C$41))</f>
        <v>0</v>
      </c>
      <c r="AC21" s="74" t="b">
        <f>IF(AND(N21=DATA!$D$40),DATA!$D$42,IF(AND(N21=DATA!$C$40),DATA!$C$42))</f>
        <v>0</v>
      </c>
      <c r="AD21" s="74" t="b">
        <f>IF(AND(O21=DATA!$D$40),DATA!$D$43,IF(AND(O21=DATA!$C$40),DATA!$C$43))</f>
        <v>0</v>
      </c>
      <c r="AE21" s="75" t="b">
        <f>IF(AND(P21=DATA!$D$40),DATA!$D$44,IF(AND(P21=DATA!$C$40),DATA!$C$44))</f>
        <v>0</v>
      </c>
      <c r="AF21" s="76">
        <f ca="1">IF(AND(DATEDIF(R21,TODAY(),"D")&lt;365*3),DATA!$D$46,IF(AND(365*3&lt;=DATEDIF(R21,TODAY(),"D"), DATEDIF(R21,TODAY(),"D")&lt;365*5),DATA!$D$47,IF(AND(365*5&lt;=DATEDIF(R21,TODAY(),"D"), DATEDIF(R21,TODAY(),"D")&lt;365*10),DATA!$D$48,IF(AND(365*10&lt;DATEDIF(R21,TODAY(),"D")),DATA!$D$49))))</f>
        <v>0</v>
      </c>
      <c r="AG21" s="76">
        <f>_xlfn.IFNA(VLOOKUP(T21,DATA!$F$40:$G$85,2,0),10)</f>
        <v>10</v>
      </c>
      <c r="AH21" s="77">
        <f t="shared" ca="1" si="2"/>
        <v>10</v>
      </c>
      <c r="AI21" s="75" t="b">
        <f>IF(AND(Q21=DATA!$D$40),DATA!$D$44/8,IF(AND(Q21=DATA!$C$40),DATA!$C$44/8))</f>
        <v>0</v>
      </c>
      <c r="AJ21" s="77">
        <f t="shared" ca="1" si="1"/>
        <v>10</v>
      </c>
      <c r="AK21" s="78" t="str">
        <f ca="1">IF(AND(AJ21&gt;=DATA!$C$55),"A",IF(AND(DATA!$C$55&gt;AJ21,AJ21&gt;=DATA!$C$56),"B",IF(AND(DATA!$C$56&gt;AJ21,AJ21&gt;=DATA!$C$57),"C",IF(AND(AJ21&lt;DATA!$C$57),"D"))))</f>
        <v>D</v>
      </c>
    </row>
    <row r="22" spans="1:37" x14ac:dyDescent="0.15">
      <c r="A22" s="20" t="s">
        <v>565</v>
      </c>
      <c r="B22" s="4" t="s">
        <v>428</v>
      </c>
      <c r="C22" s="18" t="s">
        <v>295</v>
      </c>
      <c r="D22" s="17" t="s">
        <v>522</v>
      </c>
      <c r="E22" s="20" t="s">
        <v>313</v>
      </c>
      <c r="F22" s="20" t="s">
        <v>294</v>
      </c>
      <c r="G22" s="18" t="str">
        <f>""</f>
        <v/>
      </c>
      <c r="H22" s="20"/>
      <c r="I22" s="20" t="s">
        <v>452</v>
      </c>
      <c r="J22" s="21"/>
      <c r="K22" s="18" t="s">
        <v>453</v>
      </c>
      <c r="L22" s="6" t="s">
        <v>27</v>
      </c>
      <c r="M22" s="6"/>
      <c r="N22" s="6"/>
      <c r="O22" s="6"/>
      <c r="P22" s="11"/>
      <c r="Q22" s="11"/>
      <c r="R22" s="82"/>
      <c r="S22" s="12" t="s">
        <v>773</v>
      </c>
      <c r="T22" s="78"/>
      <c r="U22" s="62"/>
      <c r="V22" s="6" t="s">
        <v>20</v>
      </c>
      <c r="W22" s="28">
        <v>42</v>
      </c>
      <c r="X22" s="24"/>
      <c r="Y22" s="24"/>
      <c r="AB22" s="74" t="b">
        <f>IF(AND(M22=DATA!$D$40),DATA!$D$41,IF(AND(M22=DATA!$C$40),DATA!$C$41))</f>
        <v>0</v>
      </c>
      <c r="AC22" s="74" t="b">
        <f>IF(AND(N22=DATA!$D$40),DATA!$D$42,IF(AND(N22=DATA!$C$40),DATA!$C$42))</f>
        <v>0</v>
      </c>
      <c r="AD22" s="74" t="b">
        <f>IF(AND(O22=DATA!$D$40),DATA!$D$43,IF(AND(O22=DATA!$C$40),DATA!$C$43))</f>
        <v>0</v>
      </c>
      <c r="AE22" s="75" t="b">
        <f>IF(AND(P22=DATA!$D$40),DATA!$D$44,IF(AND(P22=DATA!$C$40),DATA!$C$44))</f>
        <v>0</v>
      </c>
      <c r="AF22" s="76">
        <f ca="1">IF(AND(DATEDIF(R22,TODAY(),"D")&lt;365*3),DATA!$D$46,IF(AND(365*3&lt;=DATEDIF(R22,TODAY(),"D"), DATEDIF(R22,TODAY(),"D")&lt;365*5),DATA!$D$47,IF(AND(365*5&lt;=DATEDIF(R22,TODAY(),"D"), DATEDIF(R22,TODAY(),"D")&lt;365*10),DATA!$D$48,IF(AND(365*10&lt;DATEDIF(R22,TODAY(),"D")),DATA!$D$49))))</f>
        <v>0</v>
      </c>
      <c r="AG22" s="76">
        <f>_xlfn.IFNA(VLOOKUP(T22,DATA!$F$40:$G$85,2,0),10)</f>
        <v>10</v>
      </c>
      <c r="AH22" s="77">
        <f t="shared" ca="1" si="2"/>
        <v>10</v>
      </c>
      <c r="AI22" s="75" t="b">
        <f>IF(AND(Q22=DATA!$D$40),DATA!$D$44/8,IF(AND(Q22=DATA!$C$40),DATA!$C$44/8))</f>
        <v>0</v>
      </c>
      <c r="AJ22" s="77">
        <f t="shared" ca="1" si="1"/>
        <v>10</v>
      </c>
      <c r="AK22" s="78" t="str">
        <f ca="1">IF(AND(AJ22&gt;=DATA!$C$55),"A",IF(AND(DATA!$C$55&gt;AJ22,AJ22&gt;=DATA!$C$56),"B",IF(AND(DATA!$C$56&gt;AJ22,AJ22&gt;=DATA!$C$57),"C",IF(AND(AJ22&lt;DATA!$C$57),"D"))))</f>
        <v>D</v>
      </c>
    </row>
    <row r="23" spans="1:37" x14ac:dyDescent="0.15">
      <c r="A23" s="20" t="s">
        <v>565</v>
      </c>
      <c r="B23" s="4" t="s">
        <v>428</v>
      </c>
      <c r="C23" s="18" t="s">
        <v>454</v>
      </c>
      <c r="D23" s="17" t="s">
        <v>522</v>
      </c>
      <c r="E23" s="20" t="s">
        <v>313</v>
      </c>
      <c r="F23" s="20" t="s">
        <v>294</v>
      </c>
      <c r="G23" s="18" t="str">
        <f>""</f>
        <v/>
      </c>
      <c r="H23" s="20"/>
      <c r="I23" s="20" t="s">
        <v>452</v>
      </c>
      <c r="J23" s="21"/>
      <c r="K23" s="18" t="s">
        <v>455</v>
      </c>
      <c r="L23" s="6" t="s">
        <v>27</v>
      </c>
      <c r="M23" s="6"/>
      <c r="N23" s="6"/>
      <c r="O23" s="6"/>
      <c r="P23" s="11"/>
      <c r="Q23" s="11"/>
      <c r="R23" s="82"/>
      <c r="S23" s="12" t="s">
        <v>773</v>
      </c>
      <c r="T23" s="78"/>
      <c r="U23" s="62"/>
      <c r="V23" s="6" t="s">
        <v>20</v>
      </c>
      <c r="W23" s="28">
        <v>4</v>
      </c>
      <c r="X23" s="24"/>
      <c r="Y23" s="24"/>
      <c r="AB23" s="74" t="b">
        <f>IF(AND(M23=DATA!$D$40),DATA!$D$41,IF(AND(M23=DATA!$C$40),DATA!$C$41))</f>
        <v>0</v>
      </c>
      <c r="AC23" s="74" t="b">
        <f>IF(AND(N23=DATA!$D$40),DATA!$D$42,IF(AND(N23=DATA!$C$40),DATA!$C$42))</f>
        <v>0</v>
      </c>
      <c r="AD23" s="74" t="b">
        <f>IF(AND(O23=DATA!$D$40),DATA!$D$43,IF(AND(O23=DATA!$C$40),DATA!$C$43))</f>
        <v>0</v>
      </c>
      <c r="AE23" s="75" t="b">
        <f>IF(AND(P23=DATA!$D$40),DATA!$D$44,IF(AND(P23=DATA!$C$40),DATA!$C$44))</f>
        <v>0</v>
      </c>
      <c r="AF23" s="76">
        <f ca="1">IF(AND(DATEDIF(R23,TODAY(),"D")&lt;365*3),DATA!$D$46,IF(AND(365*3&lt;=DATEDIF(R23,TODAY(),"D"), DATEDIF(R23,TODAY(),"D")&lt;365*5),DATA!$D$47,IF(AND(365*5&lt;=DATEDIF(R23,TODAY(),"D"), DATEDIF(R23,TODAY(),"D")&lt;365*10),DATA!$D$48,IF(AND(365*10&lt;DATEDIF(R23,TODAY(),"D")),DATA!$D$49))))</f>
        <v>0</v>
      </c>
      <c r="AG23" s="76">
        <f>_xlfn.IFNA(VLOOKUP(T23,DATA!$F$40:$G$85,2,0),10)</f>
        <v>10</v>
      </c>
      <c r="AH23" s="77">
        <f t="shared" ca="1" si="2"/>
        <v>10</v>
      </c>
      <c r="AI23" s="75" t="b">
        <f>IF(AND(Q23=DATA!$D$40),DATA!$D$44/8,IF(AND(Q23=DATA!$C$40),DATA!$C$44/8))</f>
        <v>0</v>
      </c>
      <c r="AJ23" s="77">
        <f t="shared" ca="1" si="1"/>
        <v>10</v>
      </c>
      <c r="AK23" s="78" t="str">
        <f ca="1">IF(AND(AJ23&gt;=DATA!$C$55),"A",IF(AND(DATA!$C$55&gt;AJ23,AJ23&gt;=DATA!$C$56),"B",IF(AND(DATA!$C$56&gt;AJ23,AJ23&gt;=DATA!$C$57),"C",IF(AND(AJ23&lt;DATA!$C$57),"D"))))</f>
        <v>D</v>
      </c>
    </row>
    <row r="24" spans="1:37" x14ac:dyDescent="0.15">
      <c r="A24" s="20" t="s">
        <v>565</v>
      </c>
      <c r="B24" s="4" t="s">
        <v>428</v>
      </c>
      <c r="C24" s="18" t="s">
        <v>454</v>
      </c>
      <c r="D24" s="17" t="s">
        <v>522</v>
      </c>
      <c r="E24" s="20" t="s">
        <v>313</v>
      </c>
      <c r="F24" s="20" t="s">
        <v>294</v>
      </c>
      <c r="G24" s="18" t="str">
        <f>""</f>
        <v/>
      </c>
      <c r="H24" s="20"/>
      <c r="I24" s="20" t="s">
        <v>452</v>
      </c>
      <c r="J24" s="21"/>
      <c r="K24" s="18" t="s">
        <v>453</v>
      </c>
      <c r="L24" s="6" t="s">
        <v>27</v>
      </c>
      <c r="M24" s="6"/>
      <c r="N24" s="6"/>
      <c r="O24" s="6"/>
      <c r="P24" s="11"/>
      <c r="Q24" s="11"/>
      <c r="R24" s="82"/>
      <c r="S24" s="12" t="s">
        <v>773</v>
      </c>
      <c r="T24" s="78"/>
      <c r="U24" s="62"/>
      <c r="V24" s="6" t="s">
        <v>20</v>
      </c>
      <c r="W24" s="28">
        <v>32</v>
      </c>
      <c r="X24" s="24"/>
      <c r="Y24" s="24"/>
      <c r="AB24" s="74" t="b">
        <f>IF(AND(M24=DATA!$D$40),DATA!$D$41,IF(AND(M24=DATA!$C$40),DATA!$C$41))</f>
        <v>0</v>
      </c>
      <c r="AC24" s="74" t="b">
        <f>IF(AND(N24=DATA!$D$40),DATA!$D$42,IF(AND(N24=DATA!$C$40),DATA!$C$42))</f>
        <v>0</v>
      </c>
      <c r="AD24" s="74" t="b">
        <f>IF(AND(O24=DATA!$D$40),DATA!$D$43,IF(AND(O24=DATA!$C$40),DATA!$C$43))</f>
        <v>0</v>
      </c>
      <c r="AE24" s="75" t="b">
        <f>IF(AND(P24=DATA!$D$40),DATA!$D$44,IF(AND(P24=DATA!$C$40),DATA!$C$44))</f>
        <v>0</v>
      </c>
      <c r="AF24" s="76">
        <f ca="1">IF(AND(DATEDIF(R24,TODAY(),"D")&lt;365*3),DATA!$D$46,IF(AND(365*3&lt;=DATEDIF(R24,TODAY(),"D"), DATEDIF(R24,TODAY(),"D")&lt;365*5),DATA!$D$47,IF(AND(365*5&lt;=DATEDIF(R24,TODAY(),"D"), DATEDIF(R24,TODAY(),"D")&lt;365*10),DATA!$D$48,IF(AND(365*10&lt;DATEDIF(R24,TODAY(),"D")),DATA!$D$49))))</f>
        <v>0</v>
      </c>
      <c r="AG24" s="76">
        <f>_xlfn.IFNA(VLOOKUP(T24,DATA!$F$40:$G$85,2,0),10)</f>
        <v>10</v>
      </c>
      <c r="AH24" s="77">
        <f t="shared" ca="1" si="2"/>
        <v>10</v>
      </c>
      <c r="AI24" s="75" t="b">
        <f>IF(AND(Q24=DATA!$D$40),DATA!$D$44/8,IF(AND(Q24=DATA!$C$40),DATA!$C$44/8))</f>
        <v>0</v>
      </c>
      <c r="AJ24" s="77">
        <f t="shared" ca="1" si="1"/>
        <v>10</v>
      </c>
      <c r="AK24" s="78" t="str">
        <f ca="1">IF(AND(AJ24&gt;=DATA!$C$55),"A",IF(AND(DATA!$C$55&gt;AJ24,AJ24&gt;=DATA!$C$56),"B",IF(AND(DATA!$C$56&gt;AJ24,AJ24&gt;=DATA!$C$57),"C",IF(AND(AJ24&lt;DATA!$C$57),"D"))))</f>
        <v>D</v>
      </c>
    </row>
    <row r="25" spans="1:37" x14ac:dyDescent="0.15">
      <c r="A25" s="20" t="s">
        <v>564</v>
      </c>
      <c r="B25" s="4" t="s">
        <v>428</v>
      </c>
      <c r="C25" s="18" t="s">
        <v>295</v>
      </c>
      <c r="D25" s="17" t="s">
        <v>522</v>
      </c>
      <c r="E25" s="20" t="s">
        <v>313</v>
      </c>
      <c r="F25" s="20" t="s">
        <v>303</v>
      </c>
      <c r="G25" s="18" t="str">
        <f>""</f>
        <v/>
      </c>
      <c r="H25" s="20"/>
      <c r="I25" s="20" t="s">
        <v>452</v>
      </c>
      <c r="J25" s="21"/>
      <c r="K25" s="18" t="s">
        <v>455</v>
      </c>
      <c r="L25" s="6" t="s">
        <v>27</v>
      </c>
      <c r="M25" s="6"/>
      <c r="N25" s="6"/>
      <c r="O25" s="6"/>
      <c r="P25" s="11"/>
      <c r="Q25" s="11"/>
      <c r="R25" s="82"/>
      <c r="S25" s="12" t="s">
        <v>773</v>
      </c>
      <c r="T25" s="78"/>
      <c r="U25" s="62"/>
      <c r="V25" s="6" t="s">
        <v>20</v>
      </c>
      <c r="W25" s="28">
        <v>5</v>
      </c>
      <c r="X25" s="24"/>
      <c r="Y25" s="24"/>
      <c r="AB25" s="74" t="b">
        <f>IF(AND(M25=DATA!$D$40),DATA!$D$41,IF(AND(M25=DATA!$C$40),DATA!$C$41))</f>
        <v>0</v>
      </c>
      <c r="AC25" s="74" t="b">
        <f>IF(AND(N25=DATA!$D$40),DATA!$D$42,IF(AND(N25=DATA!$C$40),DATA!$C$42))</f>
        <v>0</v>
      </c>
      <c r="AD25" s="74" t="b">
        <f>IF(AND(O25=DATA!$D$40),DATA!$D$43,IF(AND(O25=DATA!$C$40),DATA!$C$43))</f>
        <v>0</v>
      </c>
      <c r="AE25" s="75" t="b">
        <f>IF(AND(P25=DATA!$D$40),DATA!$D$44,IF(AND(P25=DATA!$C$40),DATA!$C$44))</f>
        <v>0</v>
      </c>
      <c r="AF25" s="76">
        <f ca="1">IF(AND(DATEDIF(R25,TODAY(),"D")&lt;365*3),DATA!$D$46,IF(AND(365*3&lt;=DATEDIF(R25,TODAY(),"D"), DATEDIF(R25,TODAY(),"D")&lt;365*5),DATA!$D$47,IF(AND(365*5&lt;=DATEDIF(R25,TODAY(),"D"), DATEDIF(R25,TODAY(),"D")&lt;365*10),DATA!$D$48,IF(AND(365*10&lt;DATEDIF(R25,TODAY(),"D")),DATA!$D$49))))</f>
        <v>0</v>
      </c>
      <c r="AG25" s="76">
        <f>_xlfn.IFNA(VLOOKUP(T25,DATA!$F$40:$G$85,2,0),10)</f>
        <v>10</v>
      </c>
      <c r="AH25" s="77">
        <f t="shared" ca="1" si="2"/>
        <v>10</v>
      </c>
      <c r="AI25" s="75" t="b">
        <f>IF(AND(Q25=DATA!$D$40),DATA!$D$44/8,IF(AND(Q25=DATA!$C$40),DATA!$C$44/8))</f>
        <v>0</v>
      </c>
      <c r="AJ25" s="77">
        <f t="shared" ca="1" si="1"/>
        <v>10</v>
      </c>
      <c r="AK25" s="78" t="str">
        <f ca="1">IF(AND(AJ25&gt;=DATA!$C$55),"A",IF(AND(DATA!$C$55&gt;AJ25,AJ25&gt;=DATA!$C$56),"B",IF(AND(DATA!$C$56&gt;AJ25,AJ25&gt;=DATA!$C$57),"C",IF(AND(AJ25&lt;DATA!$C$57),"D"))))</f>
        <v>D</v>
      </c>
    </row>
    <row r="26" spans="1:37" x14ac:dyDescent="0.15">
      <c r="A26" s="20" t="s">
        <v>565</v>
      </c>
      <c r="B26" s="4" t="s">
        <v>428</v>
      </c>
      <c r="C26" s="18" t="s">
        <v>454</v>
      </c>
      <c r="D26" s="17" t="s">
        <v>522</v>
      </c>
      <c r="E26" s="20" t="s">
        <v>313</v>
      </c>
      <c r="F26" s="20" t="s">
        <v>316</v>
      </c>
      <c r="G26" s="18" t="str">
        <f>""</f>
        <v/>
      </c>
      <c r="H26" s="20"/>
      <c r="I26" s="20" t="s">
        <v>452</v>
      </c>
      <c r="J26" s="21"/>
      <c r="K26" s="18" t="s">
        <v>453</v>
      </c>
      <c r="L26" s="6" t="s">
        <v>27</v>
      </c>
      <c r="M26" s="6"/>
      <c r="N26" s="6"/>
      <c r="O26" s="6"/>
      <c r="P26" s="11"/>
      <c r="Q26" s="11"/>
      <c r="R26" s="82"/>
      <c r="S26" s="12" t="s">
        <v>773</v>
      </c>
      <c r="T26" s="78"/>
      <c r="U26" s="62"/>
      <c r="V26" s="6" t="s">
        <v>20</v>
      </c>
      <c r="W26" s="28">
        <v>1</v>
      </c>
      <c r="X26" s="24"/>
      <c r="Y26" s="24"/>
      <c r="AB26" s="74" t="b">
        <f>IF(AND(M26=DATA!$D$40),DATA!$D$41,IF(AND(M26=DATA!$C$40),DATA!$C$41))</f>
        <v>0</v>
      </c>
      <c r="AC26" s="74" t="b">
        <f>IF(AND(N26=DATA!$D$40),DATA!$D$42,IF(AND(N26=DATA!$C$40),DATA!$C$42))</f>
        <v>0</v>
      </c>
      <c r="AD26" s="74" t="b">
        <f>IF(AND(O26=DATA!$D$40),DATA!$D$43,IF(AND(O26=DATA!$C$40),DATA!$C$43))</f>
        <v>0</v>
      </c>
      <c r="AE26" s="75" t="b">
        <f>IF(AND(P26=DATA!$D$40),DATA!$D$44,IF(AND(P26=DATA!$C$40),DATA!$C$44))</f>
        <v>0</v>
      </c>
      <c r="AF26" s="76">
        <f ca="1">IF(AND(DATEDIF(R26,TODAY(),"D")&lt;365*3),DATA!$D$46,IF(AND(365*3&lt;=DATEDIF(R26,TODAY(),"D"), DATEDIF(R26,TODAY(),"D")&lt;365*5),DATA!$D$47,IF(AND(365*5&lt;=DATEDIF(R26,TODAY(),"D"), DATEDIF(R26,TODAY(),"D")&lt;365*10),DATA!$D$48,IF(AND(365*10&lt;DATEDIF(R26,TODAY(),"D")),DATA!$D$49))))</f>
        <v>0</v>
      </c>
      <c r="AG26" s="76">
        <f>_xlfn.IFNA(VLOOKUP(T26,DATA!$F$40:$G$85,2,0),10)</f>
        <v>10</v>
      </c>
      <c r="AH26" s="77">
        <f t="shared" ca="1" si="2"/>
        <v>10</v>
      </c>
      <c r="AI26" s="75" t="b">
        <f>IF(AND(Q26=DATA!$D$40),DATA!$D$44/8,IF(AND(Q26=DATA!$C$40),DATA!$C$44/8))</f>
        <v>0</v>
      </c>
      <c r="AJ26" s="77">
        <f t="shared" ca="1" si="1"/>
        <v>10</v>
      </c>
      <c r="AK26" s="78" t="str">
        <f ca="1">IF(AND(AJ26&gt;=DATA!$C$55),"A",IF(AND(DATA!$C$55&gt;AJ26,AJ26&gt;=DATA!$C$56),"B",IF(AND(DATA!$C$56&gt;AJ26,AJ26&gt;=DATA!$C$57),"C",IF(AND(AJ26&lt;DATA!$C$57),"D"))))</f>
        <v>D</v>
      </c>
    </row>
    <row r="27" spans="1:37" x14ac:dyDescent="0.15">
      <c r="A27" s="20" t="s">
        <v>565</v>
      </c>
      <c r="B27" s="4" t="s">
        <v>428</v>
      </c>
      <c r="C27" s="18" t="s">
        <v>454</v>
      </c>
      <c r="D27" s="17" t="s">
        <v>522</v>
      </c>
      <c r="E27" s="20" t="s">
        <v>313</v>
      </c>
      <c r="F27" s="20" t="s">
        <v>286</v>
      </c>
      <c r="G27" s="18" t="str">
        <f>""</f>
        <v/>
      </c>
      <c r="H27" s="20"/>
      <c r="I27" s="20" t="s">
        <v>452</v>
      </c>
      <c r="J27" s="21"/>
      <c r="K27" s="18" t="s">
        <v>453</v>
      </c>
      <c r="L27" s="6" t="s">
        <v>27</v>
      </c>
      <c r="M27" s="6"/>
      <c r="N27" s="6"/>
      <c r="O27" s="6"/>
      <c r="P27" s="11"/>
      <c r="Q27" s="11"/>
      <c r="R27" s="82"/>
      <c r="S27" s="12" t="s">
        <v>773</v>
      </c>
      <c r="T27" s="78"/>
      <c r="U27" s="62"/>
      <c r="V27" s="6" t="s">
        <v>20</v>
      </c>
      <c r="W27" s="28">
        <v>4</v>
      </c>
      <c r="X27" s="24"/>
      <c r="Y27" s="24"/>
      <c r="AB27" s="74" t="b">
        <f>IF(AND(M27=DATA!$D$40),DATA!$D$41,IF(AND(M27=DATA!$C$40),DATA!$C$41))</f>
        <v>0</v>
      </c>
      <c r="AC27" s="74" t="b">
        <f>IF(AND(N27=DATA!$D$40),DATA!$D$42,IF(AND(N27=DATA!$C$40),DATA!$C$42))</f>
        <v>0</v>
      </c>
      <c r="AD27" s="74" t="b">
        <f>IF(AND(O27=DATA!$D$40),DATA!$D$43,IF(AND(O27=DATA!$C$40),DATA!$C$43))</f>
        <v>0</v>
      </c>
      <c r="AE27" s="75" t="b">
        <f>IF(AND(P27=DATA!$D$40),DATA!$D$44,IF(AND(P27=DATA!$C$40),DATA!$C$44))</f>
        <v>0</v>
      </c>
      <c r="AF27" s="76">
        <f ca="1">IF(AND(DATEDIF(R27,TODAY(),"D")&lt;365*3),DATA!$D$46,IF(AND(365*3&lt;=DATEDIF(R27,TODAY(),"D"), DATEDIF(R27,TODAY(),"D")&lt;365*5),DATA!$D$47,IF(AND(365*5&lt;=DATEDIF(R27,TODAY(),"D"), DATEDIF(R27,TODAY(),"D")&lt;365*10),DATA!$D$48,IF(AND(365*10&lt;DATEDIF(R27,TODAY(),"D")),DATA!$D$49))))</f>
        <v>0</v>
      </c>
      <c r="AG27" s="76">
        <f>_xlfn.IFNA(VLOOKUP(T27,DATA!$F$40:$G$85,2,0),10)</f>
        <v>10</v>
      </c>
      <c r="AH27" s="77">
        <f t="shared" ca="1" si="2"/>
        <v>10</v>
      </c>
      <c r="AI27" s="75" t="b">
        <f>IF(AND(Q27=DATA!$D$40),DATA!$D$44/8,IF(AND(Q27=DATA!$C$40),DATA!$C$44/8))</f>
        <v>0</v>
      </c>
      <c r="AJ27" s="77">
        <f t="shared" ca="1" si="1"/>
        <v>10</v>
      </c>
      <c r="AK27" s="78" t="str">
        <f ca="1">IF(AND(AJ27&gt;=DATA!$C$55),"A",IF(AND(DATA!$C$55&gt;AJ27,AJ27&gt;=DATA!$C$56),"B",IF(AND(DATA!$C$56&gt;AJ27,AJ27&gt;=DATA!$C$57),"C",IF(AND(AJ27&lt;DATA!$C$57),"D"))))</f>
        <v>D</v>
      </c>
    </row>
    <row r="28" spans="1:37" x14ac:dyDescent="0.15">
      <c r="A28" s="20" t="s">
        <v>565</v>
      </c>
      <c r="B28" s="4" t="s">
        <v>428</v>
      </c>
      <c r="C28" s="18" t="s">
        <v>456</v>
      </c>
      <c r="D28" s="17" t="s">
        <v>522</v>
      </c>
      <c r="E28" s="20" t="s">
        <v>313</v>
      </c>
      <c r="F28" s="20" t="s">
        <v>301</v>
      </c>
      <c r="G28" s="18" t="str">
        <f>""</f>
        <v/>
      </c>
      <c r="H28" s="20"/>
      <c r="I28" s="20" t="s">
        <v>452</v>
      </c>
      <c r="J28" s="21"/>
      <c r="K28" s="18" t="s">
        <v>453</v>
      </c>
      <c r="L28" s="6" t="s">
        <v>27</v>
      </c>
      <c r="M28" s="6"/>
      <c r="N28" s="6"/>
      <c r="O28" s="6"/>
      <c r="P28" s="11"/>
      <c r="Q28" s="11"/>
      <c r="R28" s="82"/>
      <c r="S28" s="12" t="s">
        <v>773</v>
      </c>
      <c r="T28" s="78"/>
      <c r="U28" s="62"/>
      <c r="V28" s="6" t="s">
        <v>20</v>
      </c>
      <c r="W28" s="28">
        <v>2</v>
      </c>
      <c r="X28" s="24"/>
      <c r="Y28" s="24"/>
      <c r="AB28" s="74" t="b">
        <f>IF(AND(M28=DATA!$D$40),DATA!$D$41,IF(AND(M28=DATA!$C$40),DATA!$C$41))</f>
        <v>0</v>
      </c>
      <c r="AC28" s="74" t="b">
        <f>IF(AND(N28=DATA!$D$40),DATA!$D$42,IF(AND(N28=DATA!$C$40),DATA!$C$42))</f>
        <v>0</v>
      </c>
      <c r="AD28" s="74" t="b">
        <f>IF(AND(O28=DATA!$D$40),DATA!$D$43,IF(AND(O28=DATA!$C$40),DATA!$C$43))</f>
        <v>0</v>
      </c>
      <c r="AE28" s="75" t="b">
        <f>IF(AND(P28=DATA!$D$40),DATA!$D$44,IF(AND(P28=DATA!$C$40),DATA!$C$44))</f>
        <v>0</v>
      </c>
      <c r="AF28" s="76">
        <f ca="1">IF(AND(DATEDIF(R28,TODAY(),"D")&lt;365*3),DATA!$D$46,IF(AND(365*3&lt;=DATEDIF(R28,TODAY(),"D"), DATEDIF(R28,TODAY(),"D")&lt;365*5),DATA!$D$47,IF(AND(365*5&lt;=DATEDIF(R28,TODAY(),"D"), DATEDIF(R28,TODAY(),"D")&lt;365*10),DATA!$D$48,IF(AND(365*10&lt;DATEDIF(R28,TODAY(),"D")),DATA!$D$49))))</f>
        <v>0</v>
      </c>
      <c r="AG28" s="76">
        <f>_xlfn.IFNA(VLOOKUP(T28,DATA!$F$40:$G$85,2,0),10)</f>
        <v>10</v>
      </c>
      <c r="AH28" s="77">
        <f t="shared" ca="1" si="2"/>
        <v>10</v>
      </c>
      <c r="AI28" s="75" t="b">
        <f>IF(AND(Q28=DATA!$D$40),DATA!$D$44/8,IF(AND(Q28=DATA!$C$40),DATA!$C$44/8))</f>
        <v>0</v>
      </c>
      <c r="AJ28" s="77">
        <f t="shared" ca="1" si="1"/>
        <v>10</v>
      </c>
      <c r="AK28" s="78" t="str">
        <f ca="1">IF(AND(AJ28&gt;=DATA!$C$55),"A",IF(AND(DATA!$C$55&gt;AJ28,AJ28&gt;=DATA!$C$56),"B",IF(AND(DATA!$C$56&gt;AJ28,AJ28&gt;=DATA!$C$57),"C",IF(AND(AJ28&lt;DATA!$C$57),"D"))))</f>
        <v>D</v>
      </c>
    </row>
    <row r="29" spans="1:37" x14ac:dyDescent="0.15">
      <c r="A29" s="20" t="s">
        <v>564</v>
      </c>
      <c r="B29" s="4" t="s">
        <v>428</v>
      </c>
      <c r="C29" s="18" t="s">
        <v>295</v>
      </c>
      <c r="D29" s="17" t="s">
        <v>522</v>
      </c>
      <c r="E29" s="20" t="s">
        <v>313</v>
      </c>
      <c r="F29" s="20" t="s">
        <v>457</v>
      </c>
      <c r="G29" s="18" t="str">
        <f>""</f>
        <v/>
      </c>
      <c r="H29" s="20"/>
      <c r="I29" s="20" t="s">
        <v>431</v>
      </c>
      <c r="J29" s="21"/>
      <c r="K29" s="18" t="s">
        <v>453</v>
      </c>
      <c r="L29" s="6" t="s">
        <v>27</v>
      </c>
      <c r="M29" s="6"/>
      <c r="N29" s="6"/>
      <c r="O29" s="6"/>
      <c r="P29" s="11"/>
      <c r="Q29" s="11"/>
      <c r="R29" s="82"/>
      <c r="S29" s="12" t="s">
        <v>773</v>
      </c>
      <c r="T29" s="78"/>
      <c r="U29" s="62"/>
      <c r="V29" s="6" t="s">
        <v>20</v>
      </c>
      <c r="W29" s="28">
        <v>4</v>
      </c>
      <c r="X29" s="24"/>
      <c r="Y29" s="24"/>
      <c r="AB29" s="74" t="b">
        <f>IF(AND(M29=DATA!$D$40),DATA!$D$41,IF(AND(M29=DATA!$C$40),DATA!$C$41))</f>
        <v>0</v>
      </c>
      <c r="AC29" s="74" t="b">
        <f>IF(AND(N29=DATA!$D$40),DATA!$D$42,IF(AND(N29=DATA!$C$40),DATA!$C$42))</f>
        <v>0</v>
      </c>
      <c r="AD29" s="74" t="b">
        <f>IF(AND(O29=DATA!$D$40),DATA!$D$43,IF(AND(O29=DATA!$C$40),DATA!$C$43))</f>
        <v>0</v>
      </c>
      <c r="AE29" s="75" t="b">
        <f>IF(AND(P29=DATA!$D$40),DATA!$D$44,IF(AND(P29=DATA!$C$40),DATA!$C$44))</f>
        <v>0</v>
      </c>
      <c r="AF29" s="76">
        <f ca="1">IF(AND(DATEDIF(R29,TODAY(),"D")&lt;365*3),DATA!$D$46,IF(AND(365*3&lt;=DATEDIF(R29,TODAY(),"D"), DATEDIF(R29,TODAY(),"D")&lt;365*5),DATA!$D$47,IF(AND(365*5&lt;=DATEDIF(R29,TODAY(),"D"), DATEDIF(R29,TODAY(),"D")&lt;365*10),DATA!$D$48,IF(AND(365*10&lt;DATEDIF(R29,TODAY(),"D")),DATA!$D$49))))</f>
        <v>0</v>
      </c>
      <c r="AG29" s="76">
        <f>_xlfn.IFNA(VLOOKUP(T29,DATA!$F$40:$G$85,2,0),10)</f>
        <v>10</v>
      </c>
      <c r="AH29" s="77">
        <f t="shared" ca="1" si="2"/>
        <v>10</v>
      </c>
      <c r="AI29" s="75" t="b">
        <f>IF(AND(Q29=DATA!$D$40),DATA!$D$44/8,IF(AND(Q29=DATA!$C$40),DATA!$C$44/8))</f>
        <v>0</v>
      </c>
      <c r="AJ29" s="77">
        <f t="shared" ca="1" si="1"/>
        <v>10</v>
      </c>
      <c r="AK29" s="78" t="str">
        <f ca="1">IF(AND(AJ29&gt;=DATA!$C$55),"A",IF(AND(DATA!$C$55&gt;AJ29,AJ29&gt;=DATA!$C$56),"B",IF(AND(DATA!$C$56&gt;AJ29,AJ29&gt;=DATA!$C$57),"C",IF(AND(AJ29&lt;DATA!$C$57),"D"))))</f>
        <v>D</v>
      </c>
    </row>
    <row r="30" spans="1:37" x14ac:dyDescent="0.15">
      <c r="A30" s="20" t="s">
        <v>565</v>
      </c>
      <c r="B30" s="4" t="s">
        <v>428</v>
      </c>
      <c r="C30" s="18" t="s">
        <v>456</v>
      </c>
      <c r="D30" s="17" t="s">
        <v>522</v>
      </c>
      <c r="E30" s="20" t="s">
        <v>313</v>
      </c>
      <c r="F30" s="20" t="s">
        <v>294</v>
      </c>
      <c r="G30" s="18" t="str">
        <f>""</f>
        <v/>
      </c>
      <c r="H30" s="20"/>
      <c r="I30" s="20" t="s">
        <v>431</v>
      </c>
      <c r="J30" s="21"/>
      <c r="K30" s="18" t="s">
        <v>458</v>
      </c>
      <c r="L30" s="6" t="s">
        <v>27</v>
      </c>
      <c r="M30" s="6"/>
      <c r="N30" s="6"/>
      <c r="O30" s="6"/>
      <c r="P30" s="11"/>
      <c r="Q30" s="11"/>
      <c r="R30" s="82"/>
      <c r="S30" s="12" t="s">
        <v>773</v>
      </c>
      <c r="T30" s="78"/>
      <c r="U30" s="62"/>
      <c r="V30" s="6" t="s">
        <v>20</v>
      </c>
      <c r="W30" s="28">
        <v>24</v>
      </c>
      <c r="X30" s="24"/>
      <c r="Y30" s="24"/>
      <c r="AB30" s="74" t="b">
        <f>IF(AND(M30=DATA!$D$40),DATA!$D$41,IF(AND(M30=DATA!$C$40),DATA!$C$41))</f>
        <v>0</v>
      </c>
      <c r="AC30" s="74" t="b">
        <f>IF(AND(N30=DATA!$D$40),DATA!$D$42,IF(AND(N30=DATA!$C$40),DATA!$C$42))</f>
        <v>0</v>
      </c>
      <c r="AD30" s="74" t="b">
        <f>IF(AND(O30=DATA!$D$40),DATA!$D$43,IF(AND(O30=DATA!$C$40),DATA!$C$43))</f>
        <v>0</v>
      </c>
      <c r="AE30" s="75" t="b">
        <f>IF(AND(P30=DATA!$D$40),DATA!$D$44,IF(AND(P30=DATA!$C$40),DATA!$C$44))</f>
        <v>0</v>
      </c>
      <c r="AF30" s="76">
        <f ca="1">IF(AND(DATEDIF(R30,TODAY(),"D")&lt;365*3),DATA!$D$46,IF(AND(365*3&lt;=DATEDIF(R30,TODAY(),"D"), DATEDIF(R30,TODAY(),"D")&lt;365*5),DATA!$D$47,IF(AND(365*5&lt;=DATEDIF(R30,TODAY(),"D"), DATEDIF(R30,TODAY(),"D")&lt;365*10),DATA!$D$48,IF(AND(365*10&lt;DATEDIF(R30,TODAY(),"D")),DATA!$D$49))))</f>
        <v>0</v>
      </c>
      <c r="AG30" s="76">
        <f>_xlfn.IFNA(VLOOKUP(T30,DATA!$F$40:$G$85,2,0),10)</f>
        <v>10</v>
      </c>
      <c r="AH30" s="77">
        <f t="shared" ca="1" si="2"/>
        <v>10</v>
      </c>
      <c r="AI30" s="75" t="b">
        <f>IF(AND(Q30=DATA!$D$40),DATA!$D$44/8,IF(AND(Q30=DATA!$C$40),DATA!$C$44/8))</f>
        <v>0</v>
      </c>
      <c r="AJ30" s="77">
        <f t="shared" ca="1" si="1"/>
        <v>10</v>
      </c>
      <c r="AK30" s="78" t="str">
        <f ca="1">IF(AND(AJ30&gt;=DATA!$C$55),"A",IF(AND(DATA!$C$55&gt;AJ30,AJ30&gt;=DATA!$C$56),"B",IF(AND(DATA!$C$56&gt;AJ30,AJ30&gt;=DATA!$C$57),"C",IF(AND(AJ30&lt;DATA!$C$57),"D"))))</f>
        <v>D</v>
      </c>
    </row>
    <row r="31" spans="1:37" x14ac:dyDescent="0.15">
      <c r="A31" s="20" t="s">
        <v>565</v>
      </c>
      <c r="B31" s="4" t="s">
        <v>428</v>
      </c>
      <c r="C31" s="18" t="s">
        <v>456</v>
      </c>
      <c r="D31" s="17" t="s">
        <v>522</v>
      </c>
      <c r="E31" s="20" t="s">
        <v>313</v>
      </c>
      <c r="F31" s="20" t="s">
        <v>294</v>
      </c>
      <c r="G31" s="18" t="str">
        <f>""</f>
        <v/>
      </c>
      <c r="H31" s="20"/>
      <c r="I31" s="20" t="s">
        <v>431</v>
      </c>
      <c r="J31" s="21"/>
      <c r="K31" s="18" t="s">
        <v>453</v>
      </c>
      <c r="L31" s="6" t="s">
        <v>27</v>
      </c>
      <c r="M31" s="6"/>
      <c r="N31" s="6"/>
      <c r="O31" s="6"/>
      <c r="P31" s="11"/>
      <c r="Q31" s="11"/>
      <c r="R31" s="82"/>
      <c r="S31" s="12" t="s">
        <v>773</v>
      </c>
      <c r="T31" s="78"/>
      <c r="U31" s="62"/>
      <c r="V31" s="6" t="s">
        <v>20</v>
      </c>
      <c r="W31" s="28">
        <v>2</v>
      </c>
      <c r="X31" s="24"/>
      <c r="Y31" s="24"/>
      <c r="AB31" s="74" t="b">
        <f>IF(AND(M31=DATA!$D$40),DATA!$D$41,IF(AND(M31=DATA!$C$40),DATA!$C$41))</f>
        <v>0</v>
      </c>
      <c r="AC31" s="74" t="b">
        <f>IF(AND(N31=DATA!$D$40),DATA!$D$42,IF(AND(N31=DATA!$C$40),DATA!$C$42))</f>
        <v>0</v>
      </c>
      <c r="AD31" s="74" t="b">
        <f>IF(AND(O31=DATA!$D$40),DATA!$D$43,IF(AND(O31=DATA!$C$40),DATA!$C$43))</f>
        <v>0</v>
      </c>
      <c r="AE31" s="75" t="b">
        <f>IF(AND(P31=DATA!$D$40),DATA!$D$44,IF(AND(P31=DATA!$C$40),DATA!$C$44))</f>
        <v>0</v>
      </c>
      <c r="AF31" s="76">
        <f ca="1">IF(AND(DATEDIF(R31,TODAY(),"D")&lt;365*3),DATA!$D$46,IF(AND(365*3&lt;=DATEDIF(R31,TODAY(),"D"), DATEDIF(R31,TODAY(),"D")&lt;365*5),DATA!$D$47,IF(AND(365*5&lt;=DATEDIF(R31,TODAY(),"D"), DATEDIF(R31,TODAY(),"D")&lt;365*10),DATA!$D$48,IF(AND(365*10&lt;DATEDIF(R31,TODAY(),"D")),DATA!$D$49))))</f>
        <v>0</v>
      </c>
      <c r="AG31" s="76">
        <f>_xlfn.IFNA(VLOOKUP(T31,DATA!$F$40:$G$85,2,0),10)</f>
        <v>10</v>
      </c>
      <c r="AH31" s="77">
        <f t="shared" ca="1" si="2"/>
        <v>10</v>
      </c>
      <c r="AI31" s="75" t="b">
        <f>IF(AND(Q31=DATA!$D$40),DATA!$D$44/8,IF(AND(Q31=DATA!$C$40),DATA!$C$44/8))</f>
        <v>0</v>
      </c>
      <c r="AJ31" s="77">
        <f t="shared" ca="1" si="1"/>
        <v>10</v>
      </c>
      <c r="AK31" s="78" t="str">
        <f ca="1">IF(AND(AJ31&gt;=DATA!$C$55),"A",IF(AND(DATA!$C$55&gt;AJ31,AJ31&gt;=DATA!$C$56),"B",IF(AND(DATA!$C$56&gt;AJ31,AJ31&gt;=DATA!$C$57),"C",IF(AND(AJ31&lt;DATA!$C$57),"D"))))</f>
        <v>D</v>
      </c>
    </row>
    <row r="32" spans="1:37" x14ac:dyDescent="0.15">
      <c r="A32" s="20" t="s">
        <v>565</v>
      </c>
      <c r="B32" s="4" t="s">
        <v>428</v>
      </c>
      <c r="C32" s="18" t="s">
        <v>459</v>
      </c>
      <c r="D32" s="17" t="s">
        <v>522</v>
      </c>
      <c r="E32" s="20" t="s">
        <v>313</v>
      </c>
      <c r="F32" s="20" t="s">
        <v>294</v>
      </c>
      <c r="G32" s="18" t="str">
        <f>""</f>
        <v/>
      </c>
      <c r="H32" s="20"/>
      <c r="I32" s="20" t="s">
        <v>431</v>
      </c>
      <c r="J32" s="21"/>
      <c r="K32" s="18" t="s">
        <v>453</v>
      </c>
      <c r="L32" s="6" t="s">
        <v>27</v>
      </c>
      <c r="M32" s="6"/>
      <c r="N32" s="6"/>
      <c r="O32" s="6"/>
      <c r="P32" s="11"/>
      <c r="Q32" s="11"/>
      <c r="R32" s="82"/>
      <c r="S32" s="12" t="s">
        <v>773</v>
      </c>
      <c r="T32" s="78"/>
      <c r="U32" s="62"/>
      <c r="V32" s="6" t="s">
        <v>20</v>
      </c>
      <c r="W32" s="28">
        <v>7</v>
      </c>
      <c r="X32" s="24"/>
      <c r="Y32" s="24"/>
      <c r="AB32" s="74" t="b">
        <f>IF(AND(M32=DATA!$D$40),DATA!$D$41,IF(AND(M32=DATA!$C$40),DATA!$C$41))</f>
        <v>0</v>
      </c>
      <c r="AC32" s="74" t="b">
        <f>IF(AND(N32=DATA!$D$40),DATA!$D$42,IF(AND(N32=DATA!$C$40),DATA!$C$42))</f>
        <v>0</v>
      </c>
      <c r="AD32" s="74" t="b">
        <f>IF(AND(O32=DATA!$D$40),DATA!$D$43,IF(AND(O32=DATA!$C$40),DATA!$C$43))</f>
        <v>0</v>
      </c>
      <c r="AE32" s="75" t="b">
        <f>IF(AND(P32=DATA!$D$40),DATA!$D$44,IF(AND(P32=DATA!$C$40),DATA!$C$44))</f>
        <v>0</v>
      </c>
      <c r="AF32" s="76">
        <f ca="1">IF(AND(DATEDIF(R32,TODAY(),"D")&lt;365*3),DATA!$D$46,IF(AND(365*3&lt;=DATEDIF(R32,TODAY(),"D"), DATEDIF(R32,TODAY(),"D")&lt;365*5),DATA!$D$47,IF(AND(365*5&lt;=DATEDIF(R32,TODAY(),"D"), DATEDIF(R32,TODAY(),"D")&lt;365*10),DATA!$D$48,IF(AND(365*10&lt;DATEDIF(R32,TODAY(),"D")),DATA!$D$49))))</f>
        <v>0</v>
      </c>
      <c r="AG32" s="76">
        <f>_xlfn.IFNA(VLOOKUP(T32,DATA!$F$40:$G$85,2,0),10)</f>
        <v>10</v>
      </c>
      <c r="AH32" s="77">
        <f t="shared" ca="1" si="2"/>
        <v>10</v>
      </c>
      <c r="AI32" s="75" t="b">
        <f>IF(AND(Q32=DATA!$D$40),DATA!$D$44/8,IF(AND(Q32=DATA!$C$40),DATA!$C$44/8))</f>
        <v>0</v>
      </c>
      <c r="AJ32" s="77">
        <f t="shared" ca="1" si="1"/>
        <v>10</v>
      </c>
      <c r="AK32" s="78" t="str">
        <f ca="1">IF(AND(AJ32&gt;=DATA!$C$55),"A",IF(AND(DATA!$C$55&gt;AJ32,AJ32&gt;=DATA!$C$56),"B",IF(AND(DATA!$C$56&gt;AJ32,AJ32&gt;=DATA!$C$57),"C",IF(AND(AJ32&lt;DATA!$C$57),"D"))))</f>
        <v>D</v>
      </c>
    </row>
    <row r="33" spans="1:37" x14ac:dyDescent="0.15">
      <c r="A33" s="20" t="s">
        <v>565</v>
      </c>
      <c r="B33" s="4" t="s">
        <v>428</v>
      </c>
      <c r="C33" s="18" t="s">
        <v>459</v>
      </c>
      <c r="D33" s="18" t="s">
        <v>275</v>
      </c>
      <c r="E33" s="20" t="s">
        <v>313</v>
      </c>
      <c r="F33" s="20" t="s">
        <v>294</v>
      </c>
      <c r="G33" s="18" t="s">
        <v>301</v>
      </c>
      <c r="H33" s="20"/>
      <c r="I33" s="20" t="s">
        <v>431</v>
      </c>
      <c r="J33" s="21"/>
      <c r="K33" s="18" t="s">
        <v>453</v>
      </c>
      <c r="L33" s="6" t="s">
        <v>27</v>
      </c>
      <c r="M33" s="6"/>
      <c r="N33" s="6"/>
      <c r="O33" s="6"/>
      <c r="P33" s="11"/>
      <c r="Q33" s="11"/>
      <c r="R33" s="82"/>
      <c r="S33" s="12" t="s">
        <v>773</v>
      </c>
      <c r="T33" s="78"/>
      <c r="U33" s="62"/>
      <c r="V33" s="6" t="s">
        <v>20</v>
      </c>
      <c r="W33" s="28">
        <v>5</v>
      </c>
      <c r="X33" s="24"/>
      <c r="Y33" s="24"/>
      <c r="AB33" s="74" t="b">
        <f>IF(AND(M33=DATA!$D$40),DATA!$D$41,IF(AND(M33=DATA!$C$40),DATA!$C$41))</f>
        <v>0</v>
      </c>
      <c r="AC33" s="74" t="b">
        <f>IF(AND(N33=DATA!$D$40),DATA!$D$42,IF(AND(N33=DATA!$C$40),DATA!$C$42))</f>
        <v>0</v>
      </c>
      <c r="AD33" s="74" t="b">
        <f>IF(AND(O33=DATA!$D$40),DATA!$D$43,IF(AND(O33=DATA!$C$40),DATA!$C$43))</f>
        <v>0</v>
      </c>
      <c r="AE33" s="75" t="b">
        <f>IF(AND(P33=DATA!$D$40),DATA!$D$44,IF(AND(P33=DATA!$C$40),DATA!$C$44))</f>
        <v>0</v>
      </c>
      <c r="AF33" s="76">
        <f ca="1">IF(AND(DATEDIF(R33,TODAY(),"D")&lt;365*3),DATA!$D$46,IF(AND(365*3&lt;=DATEDIF(R33,TODAY(),"D"), DATEDIF(R33,TODAY(),"D")&lt;365*5),DATA!$D$47,IF(AND(365*5&lt;=DATEDIF(R33,TODAY(),"D"), DATEDIF(R33,TODAY(),"D")&lt;365*10),DATA!$D$48,IF(AND(365*10&lt;DATEDIF(R33,TODAY(),"D")),DATA!$D$49))))</f>
        <v>0</v>
      </c>
      <c r="AG33" s="76">
        <f>_xlfn.IFNA(VLOOKUP(T33,DATA!$F$40:$G$85,2,0),10)</f>
        <v>10</v>
      </c>
      <c r="AH33" s="77">
        <f t="shared" ca="1" si="2"/>
        <v>10</v>
      </c>
      <c r="AI33" s="75" t="b">
        <f>IF(AND(Q33=DATA!$D$40),DATA!$D$44/8,IF(AND(Q33=DATA!$C$40),DATA!$C$44/8))</f>
        <v>0</v>
      </c>
      <c r="AJ33" s="77">
        <f t="shared" ca="1" si="1"/>
        <v>10</v>
      </c>
      <c r="AK33" s="78" t="str">
        <f ca="1">IF(AND(AJ33&gt;=DATA!$C$55),"A",IF(AND(DATA!$C$55&gt;AJ33,AJ33&gt;=DATA!$C$56),"B",IF(AND(DATA!$C$56&gt;AJ33,AJ33&gt;=DATA!$C$57),"C",IF(AND(AJ33&lt;DATA!$C$57),"D"))))</f>
        <v>D</v>
      </c>
    </row>
    <row r="34" spans="1:37" x14ac:dyDescent="0.15">
      <c r="A34" s="20" t="s">
        <v>565</v>
      </c>
      <c r="B34" s="4" t="s">
        <v>428</v>
      </c>
      <c r="C34" s="18" t="s">
        <v>295</v>
      </c>
      <c r="D34" s="17" t="s">
        <v>522</v>
      </c>
      <c r="E34" s="20" t="s">
        <v>313</v>
      </c>
      <c r="F34" s="20" t="s">
        <v>294</v>
      </c>
      <c r="G34" s="18" t="str">
        <f>""</f>
        <v/>
      </c>
      <c r="H34" s="20"/>
      <c r="I34" s="20" t="s">
        <v>431</v>
      </c>
      <c r="J34" s="21"/>
      <c r="K34" s="18" t="s">
        <v>453</v>
      </c>
      <c r="L34" s="6" t="s">
        <v>27</v>
      </c>
      <c r="M34" s="6"/>
      <c r="N34" s="6"/>
      <c r="O34" s="6"/>
      <c r="P34" s="11"/>
      <c r="Q34" s="11"/>
      <c r="R34" s="82"/>
      <c r="S34" s="12" t="s">
        <v>773</v>
      </c>
      <c r="T34" s="78"/>
      <c r="U34" s="62"/>
      <c r="V34" s="6" t="s">
        <v>20</v>
      </c>
      <c r="W34" s="28">
        <v>1</v>
      </c>
      <c r="X34" s="24"/>
      <c r="Y34" s="24"/>
      <c r="AB34" s="74" t="b">
        <f>IF(AND(M34=DATA!$D$40),DATA!$D$41,IF(AND(M34=DATA!$C$40),DATA!$C$41))</f>
        <v>0</v>
      </c>
      <c r="AC34" s="74" t="b">
        <f>IF(AND(N34=DATA!$D$40),DATA!$D$42,IF(AND(N34=DATA!$C$40),DATA!$C$42))</f>
        <v>0</v>
      </c>
      <c r="AD34" s="74" t="b">
        <f>IF(AND(O34=DATA!$D$40),DATA!$D$43,IF(AND(O34=DATA!$C$40),DATA!$C$43))</f>
        <v>0</v>
      </c>
      <c r="AE34" s="75" t="b">
        <f>IF(AND(P34=DATA!$D$40),DATA!$D$44,IF(AND(P34=DATA!$C$40),DATA!$C$44))</f>
        <v>0</v>
      </c>
      <c r="AF34" s="76">
        <f ca="1">IF(AND(DATEDIF(R34,TODAY(),"D")&lt;365*3),DATA!$D$46,IF(AND(365*3&lt;=DATEDIF(R34,TODAY(),"D"), DATEDIF(R34,TODAY(),"D")&lt;365*5),DATA!$D$47,IF(AND(365*5&lt;=DATEDIF(R34,TODAY(),"D"), DATEDIF(R34,TODAY(),"D")&lt;365*10),DATA!$D$48,IF(AND(365*10&lt;DATEDIF(R34,TODAY(),"D")),DATA!$D$49))))</f>
        <v>0</v>
      </c>
      <c r="AG34" s="76">
        <f>_xlfn.IFNA(VLOOKUP(T34,DATA!$F$40:$G$85,2,0),10)</f>
        <v>10</v>
      </c>
      <c r="AH34" s="77">
        <f t="shared" ca="1" si="2"/>
        <v>10</v>
      </c>
      <c r="AI34" s="75" t="b">
        <f>IF(AND(Q34=DATA!$D$40),DATA!$D$44/8,IF(AND(Q34=DATA!$C$40),DATA!$C$44/8))</f>
        <v>0</v>
      </c>
      <c r="AJ34" s="77">
        <f t="shared" ca="1" si="1"/>
        <v>10</v>
      </c>
      <c r="AK34" s="78" t="str">
        <f ca="1">IF(AND(AJ34&gt;=DATA!$C$55),"A",IF(AND(DATA!$C$55&gt;AJ34,AJ34&gt;=DATA!$C$56),"B",IF(AND(DATA!$C$56&gt;AJ34,AJ34&gt;=DATA!$C$57),"C",IF(AND(AJ34&lt;DATA!$C$57),"D"))))</f>
        <v>D</v>
      </c>
    </row>
    <row r="35" spans="1:37" x14ac:dyDescent="0.15">
      <c r="A35" s="20" t="s">
        <v>565</v>
      </c>
      <c r="B35" s="4" t="s">
        <v>428</v>
      </c>
      <c r="C35" s="18" t="s">
        <v>295</v>
      </c>
      <c r="D35" s="17" t="s">
        <v>522</v>
      </c>
      <c r="E35" s="20" t="s">
        <v>313</v>
      </c>
      <c r="F35" s="20" t="s">
        <v>294</v>
      </c>
      <c r="G35" s="18" t="str">
        <f>""</f>
        <v/>
      </c>
      <c r="H35" s="20"/>
      <c r="I35" s="20" t="s">
        <v>431</v>
      </c>
      <c r="J35" s="21"/>
      <c r="K35" s="18" t="s">
        <v>453</v>
      </c>
      <c r="L35" s="6" t="s">
        <v>27</v>
      </c>
      <c r="M35" s="6"/>
      <c r="N35" s="6"/>
      <c r="O35" s="6"/>
      <c r="P35" s="11"/>
      <c r="Q35" s="11"/>
      <c r="R35" s="82"/>
      <c r="S35" s="12" t="s">
        <v>773</v>
      </c>
      <c r="T35" s="78"/>
      <c r="U35" s="62"/>
      <c r="V35" s="6" t="s">
        <v>20</v>
      </c>
      <c r="W35" s="28">
        <v>2</v>
      </c>
      <c r="X35" s="24"/>
      <c r="Y35" s="24"/>
      <c r="AB35" s="74" t="b">
        <f>IF(AND(M35=DATA!$D$40),DATA!$D$41,IF(AND(M35=DATA!$C$40),DATA!$C$41))</f>
        <v>0</v>
      </c>
      <c r="AC35" s="74" t="b">
        <f>IF(AND(N35=DATA!$D$40),DATA!$D$42,IF(AND(N35=DATA!$C$40),DATA!$C$42))</f>
        <v>0</v>
      </c>
      <c r="AD35" s="74" t="b">
        <f>IF(AND(O35=DATA!$D$40),DATA!$D$43,IF(AND(O35=DATA!$C$40),DATA!$C$43))</f>
        <v>0</v>
      </c>
      <c r="AE35" s="75" t="b">
        <f>IF(AND(P35=DATA!$D$40),DATA!$D$44,IF(AND(P35=DATA!$C$40),DATA!$C$44))</f>
        <v>0</v>
      </c>
      <c r="AF35" s="76">
        <f ca="1">IF(AND(DATEDIF(R35,TODAY(),"D")&lt;365*3),DATA!$D$46,IF(AND(365*3&lt;=DATEDIF(R35,TODAY(),"D"), DATEDIF(R35,TODAY(),"D")&lt;365*5),DATA!$D$47,IF(AND(365*5&lt;=DATEDIF(R35,TODAY(),"D"), DATEDIF(R35,TODAY(),"D")&lt;365*10),DATA!$D$48,IF(AND(365*10&lt;DATEDIF(R35,TODAY(),"D")),DATA!$D$49))))</f>
        <v>0</v>
      </c>
      <c r="AG35" s="76">
        <f>_xlfn.IFNA(VLOOKUP(T35,DATA!$F$40:$G$85,2,0),10)</f>
        <v>10</v>
      </c>
      <c r="AH35" s="77">
        <f t="shared" ca="1" si="2"/>
        <v>10</v>
      </c>
      <c r="AI35" s="75" t="b">
        <f>IF(AND(Q35=DATA!$D$40),DATA!$D$44/8,IF(AND(Q35=DATA!$C$40),DATA!$C$44/8))</f>
        <v>0</v>
      </c>
      <c r="AJ35" s="77">
        <f t="shared" ca="1" si="1"/>
        <v>10</v>
      </c>
      <c r="AK35" s="78" t="str">
        <f ca="1">IF(AND(AJ35&gt;=DATA!$C$55),"A",IF(AND(DATA!$C$55&gt;AJ35,AJ35&gt;=DATA!$C$56),"B",IF(AND(DATA!$C$56&gt;AJ35,AJ35&gt;=DATA!$C$57),"C",IF(AND(AJ35&lt;DATA!$C$57),"D"))))</f>
        <v>D</v>
      </c>
    </row>
    <row r="36" spans="1:37" x14ac:dyDescent="0.15">
      <c r="A36" s="20" t="s">
        <v>565</v>
      </c>
      <c r="B36" s="4" t="s">
        <v>428</v>
      </c>
      <c r="C36" s="18" t="s">
        <v>454</v>
      </c>
      <c r="D36" s="17" t="s">
        <v>522</v>
      </c>
      <c r="E36" s="20" t="s">
        <v>313</v>
      </c>
      <c r="F36" s="20" t="s">
        <v>294</v>
      </c>
      <c r="G36" s="18" t="str">
        <f>""</f>
        <v/>
      </c>
      <c r="H36" s="20"/>
      <c r="I36" s="20" t="s">
        <v>431</v>
      </c>
      <c r="J36" s="21"/>
      <c r="K36" s="18" t="s">
        <v>453</v>
      </c>
      <c r="L36" s="6" t="s">
        <v>27</v>
      </c>
      <c r="M36" s="6"/>
      <c r="N36" s="6"/>
      <c r="O36" s="6"/>
      <c r="P36" s="11"/>
      <c r="Q36" s="11"/>
      <c r="R36" s="82"/>
      <c r="S36" s="12" t="s">
        <v>773</v>
      </c>
      <c r="T36" s="78"/>
      <c r="U36" s="62"/>
      <c r="V36" s="6" t="s">
        <v>20</v>
      </c>
      <c r="W36" s="28">
        <v>6</v>
      </c>
      <c r="X36" s="24"/>
      <c r="Y36" s="24"/>
      <c r="AB36" s="74" t="b">
        <f>IF(AND(M36=DATA!$D$40),DATA!$D$41,IF(AND(M36=DATA!$C$40),DATA!$C$41))</f>
        <v>0</v>
      </c>
      <c r="AC36" s="74" t="b">
        <f>IF(AND(N36=DATA!$D$40),DATA!$D$42,IF(AND(N36=DATA!$C$40),DATA!$C$42))</f>
        <v>0</v>
      </c>
      <c r="AD36" s="74" t="b">
        <f>IF(AND(O36=DATA!$D$40),DATA!$D$43,IF(AND(O36=DATA!$C$40),DATA!$C$43))</f>
        <v>0</v>
      </c>
      <c r="AE36" s="75" t="b">
        <f>IF(AND(P36=DATA!$D$40),DATA!$D$44,IF(AND(P36=DATA!$C$40),DATA!$C$44))</f>
        <v>0</v>
      </c>
      <c r="AF36" s="76">
        <f ca="1">IF(AND(DATEDIF(R36,TODAY(),"D")&lt;365*3),DATA!$D$46,IF(AND(365*3&lt;=DATEDIF(R36,TODAY(),"D"), DATEDIF(R36,TODAY(),"D")&lt;365*5),DATA!$D$47,IF(AND(365*5&lt;=DATEDIF(R36,TODAY(),"D"), DATEDIF(R36,TODAY(),"D")&lt;365*10),DATA!$D$48,IF(AND(365*10&lt;DATEDIF(R36,TODAY(),"D")),DATA!$D$49))))</f>
        <v>0</v>
      </c>
      <c r="AG36" s="76">
        <f>_xlfn.IFNA(VLOOKUP(T36,DATA!$F$40:$G$85,2,0),10)</f>
        <v>10</v>
      </c>
      <c r="AH36" s="77">
        <f t="shared" ca="1" si="2"/>
        <v>10</v>
      </c>
      <c r="AI36" s="75" t="b">
        <f>IF(AND(Q36=DATA!$D$40),DATA!$D$44/8,IF(AND(Q36=DATA!$C$40),DATA!$C$44/8))</f>
        <v>0</v>
      </c>
      <c r="AJ36" s="77">
        <f t="shared" ca="1" si="1"/>
        <v>10</v>
      </c>
      <c r="AK36" s="78" t="str">
        <f ca="1">IF(AND(AJ36&gt;=DATA!$C$55),"A",IF(AND(DATA!$C$55&gt;AJ36,AJ36&gt;=DATA!$C$56),"B",IF(AND(DATA!$C$56&gt;AJ36,AJ36&gt;=DATA!$C$57),"C",IF(AND(AJ36&lt;DATA!$C$57),"D"))))</f>
        <v>D</v>
      </c>
    </row>
    <row r="37" spans="1:37" x14ac:dyDescent="0.15">
      <c r="A37" s="20" t="s">
        <v>565</v>
      </c>
      <c r="B37" s="4" t="s">
        <v>428</v>
      </c>
      <c r="C37" s="18" t="s">
        <v>456</v>
      </c>
      <c r="D37" s="17" t="s">
        <v>522</v>
      </c>
      <c r="E37" s="20" t="s">
        <v>313</v>
      </c>
      <c r="F37" s="20" t="s">
        <v>303</v>
      </c>
      <c r="G37" s="18" t="str">
        <f>""</f>
        <v/>
      </c>
      <c r="H37" s="20"/>
      <c r="I37" s="20" t="s">
        <v>431</v>
      </c>
      <c r="J37" s="21"/>
      <c r="K37" s="18" t="s">
        <v>453</v>
      </c>
      <c r="L37" s="6" t="s">
        <v>27</v>
      </c>
      <c r="M37" s="6"/>
      <c r="N37" s="6"/>
      <c r="O37" s="6"/>
      <c r="P37" s="11"/>
      <c r="Q37" s="11"/>
      <c r="R37" s="82"/>
      <c r="S37" s="12" t="s">
        <v>773</v>
      </c>
      <c r="T37" s="78"/>
      <c r="U37" s="62"/>
      <c r="V37" s="6" t="s">
        <v>20</v>
      </c>
      <c r="W37" s="28">
        <v>9</v>
      </c>
      <c r="X37" s="24"/>
      <c r="Y37" s="24"/>
      <c r="AB37" s="74" t="b">
        <f>IF(AND(M37=DATA!$D$40),DATA!$D$41,IF(AND(M37=DATA!$C$40),DATA!$C$41))</f>
        <v>0</v>
      </c>
      <c r="AC37" s="74" t="b">
        <f>IF(AND(N37=DATA!$D$40),DATA!$D$42,IF(AND(N37=DATA!$C$40),DATA!$C$42))</f>
        <v>0</v>
      </c>
      <c r="AD37" s="74" t="b">
        <f>IF(AND(O37=DATA!$D$40),DATA!$D$43,IF(AND(O37=DATA!$C$40),DATA!$C$43))</f>
        <v>0</v>
      </c>
      <c r="AE37" s="75" t="b">
        <f>IF(AND(P37=DATA!$D$40),DATA!$D$44,IF(AND(P37=DATA!$C$40),DATA!$C$44))</f>
        <v>0</v>
      </c>
      <c r="AF37" s="76">
        <f ca="1">IF(AND(DATEDIF(R37,TODAY(),"D")&lt;365*3),DATA!$D$46,IF(AND(365*3&lt;=DATEDIF(R37,TODAY(),"D"), DATEDIF(R37,TODAY(),"D")&lt;365*5),DATA!$D$47,IF(AND(365*5&lt;=DATEDIF(R37,TODAY(),"D"), DATEDIF(R37,TODAY(),"D")&lt;365*10),DATA!$D$48,IF(AND(365*10&lt;DATEDIF(R37,TODAY(),"D")),DATA!$D$49))))</f>
        <v>0</v>
      </c>
      <c r="AG37" s="76">
        <f>_xlfn.IFNA(VLOOKUP(T37,DATA!$F$40:$G$85,2,0),10)</f>
        <v>10</v>
      </c>
      <c r="AH37" s="77">
        <f t="shared" ca="1" si="2"/>
        <v>10</v>
      </c>
      <c r="AI37" s="75" t="b">
        <f>IF(AND(Q37=DATA!$D$40),DATA!$D$44/8,IF(AND(Q37=DATA!$C$40),DATA!$C$44/8))</f>
        <v>0</v>
      </c>
      <c r="AJ37" s="77">
        <f t="shared" ca="1" si="1"/>
        <v>10</v>
      </c>
      <c r="AK37" s="78" t="str">
        <f ca="1">IF(AND(AJ37&gt;=DATA!$C$55),"A",IF(AND(DATA!$C$55&gt;AJ37,AJ37&gt;=DATA!$C$56),"B",IF(AND(DATA!$C$56&gt;AJ37,AJ37&gt;=DATA!$C$57),"C",IF(AND(AJ37&lt;DATA!$C$57),"D"))))</f>
        <v>D</v>
      </c>
    </row>
    <row r="38" spans="1:37" x14ac:dyDescent="0.15">
      <c r="A38" s="20" t="s">
        <v>565</v>
      </c>
      <c r="B38" s="4" t="s">
        <v>428</v>
      </c>
      <c r="C38" s="18" t="s">
        <v>459</v>
      </c>
      <c r="D38" s="17" t="s">
        <v>522</v>
      </c>
      <c r="E38" s="20" t="s">
        <v>313</v>
      </c>
      <c r="F38" s="20" t="s">
        <v>303</v>
      </c>
      <c r="G38" s="18" t="str">
        <f>""</f>
        <v/>
      </c>
      <c r="H38" s="20"/>
      <c r="I38" s="20" t="s">
        <v>431</v>
      </c>
      <c r="J38" s="21"/>
      <c r="K38" s="18" t="s">
        <v>453</v>
      </c>
      <c r="L38" s="6" t="s">
        <v>27</v>
      </c>
      <c r="M38" s="6"/>
      <c r="N38" s="6"/>
      <c r="O38" s="6"/>
      <c r="P38" s="11"/>
      <c r="Q38" s="11"/>
      <c r="R38" s="82"/>
      <c r="S38" s="12" t="s">
        <v>773</v>
      </c>
      <c r="T38" s="78"/>
      <c r="U38" s="62"/>
      <c r="V38" s="6" t="s">
        <v>20</v>
      </c>
      <c r="W38" s="28">
        <v>8</v>
      </c>
      <c r="X38" s="24"/>
      <c r="Y38" s="24"/>
      <c r="AB38" s="74" t="b">
        <f>IF(AND(M38=DATA!$D$40),DATA!$D$41,IF(AND(M38=DATA!$C$40),DATA!$C$41))</f>
        <v>0</v>
      </c>
      <c r="AC38" s="74" t="b">
        <f>IF(AND(N38=DATA!$D$40),DATA!$D$42,IF(AND(N38=DATA!$C$40),DATA!$C$42))</f>
        <v>0</v>
      </c>
      <c r="AD38" s="74" t="b">
        <f>IF(AND(O38=DATA!$D$40),DATA!$D$43,IF(AND(O38=DATA!$C$40),DATA!$C$43))</f>
        <v>0</v>
      </c>
      <c r="AE38" s="75" t="b">
        <f>IF(AND(P38=DATA!$D$40),DATA!$D$44,IF(AND(P38=DATA!$C$40),DATA!$C$44))</f>
        <v>0</v>
      </c>
      <c r="AF38" s="76">
        <f ca="1">IF(AND(DATEDIF(R38,TODAY(),"D")&lt;365*3),DATA!$D$46,IF(AND(365*3&lt;=DATEDIF(R38,TODAY(),"D"), DATEDIF(R38,TODAY(),"D")&lt;365*5),DATA!$D$47,IF(AND(365*5&lt;=DATEDIF(R38,TODAY(),"D"), DATEDIF(R38,TODAY(),"D")&lt;365*10),DATA!$D$48,IF(AND(365*10&lt;DATEDIF(R38,TODAY(),"D")),DATA!$D$49))))</f>
        <v>0</v>
      </c>
      <c r="AG38" s="76">
        <f>_xlfn.IFNA(VLOOKUP(T38,DATA!$F$40:$G$85,2,0),10)</f>
        <v>10</v>
      </c>
      <c r="AH38" s="77">
        <f t="shared" ca="1" si="2"/>
        <v>10</v>
      </c>
      <c r="AI38" s="75" t="b">
        <f>IF(AND(Q38=DATA!$D$40),DATA!$D$44/8,IF(AND(Q38=DATA!$C$40),DATA!$C$44/8))</f>
        <v>0</v>
      </c>
      <c r="AJ38" s="77">
        <f t="shared" ca="1" si="1"/>
        <v>10</v>
      </c>
      <c r="AK38" s="78" t="str">
        <f ca="1">IF(AND(AJ38&gt;=DATA!$C$55),"A",IF(AND(DATA!$C$55&gt;AJ38,AJ38&gt;=DATA!$C$56),"B",IF(AND(DATA!$C$56&gt;AJ38,AJ38&gt;=DATA!$C$57),"C",IF(AND(AJ38&lt;DATA!$C$57),"D"))))</f>
        <v>D</v>
      </c>
    </row>
    <row r="39" spans="1:37" x14ac:dyDescent="0.15">
      <c r="A39" s="20" t="s">
        <v>565</v>
      </c>
      <c r="B39" s="4" t="s">
        <v>428</v>
      </c>
      <c r="C39" s="18" t="s">
        <v>295</v>
      </c>
      <c r="D39" s="17" t="s">
        <v>522</v>
      </c>
      <c r="E39" s="20" t="s">
        <v>313</v>
      </c>
      <c r="F39" s="20" t="s">
        <v>303</v>
      </c>
      <c r="G39" s="18" t="str">
        <f>""</f>
        <v/>
      </c>
      <c r="H39" s="20"/>
      <c r="I39" s="20" t="s">
        <v>431</v>
      </c>
      <c r="J39" s="21"/>
      <c r="K39" s="18" t="s">
        <v>453</v>
      </c>
      <c r="L39" s="6" t="s">
        <v>27</v>
      </c>
      <c r="M39" s="6"/>
      <c r="N39" s="6"/>
      <c r="O39" s="6"/>
      <c r="P39" s="11"/>
      <c r="Q39" s="11"/>
      <c r="R39" s="82"/>
      <c r="S39" s="12" t="s">
        <v>773</v>
      </c>
      <c r="T39" s="78"/>
      <c r="U39" s="62"/>
      <c r="V39" s="6" t="s">
        <v>20</v>
      </c>
      <c r="W39" s="28">
        <v>4</v>
      </c>
      <c r="X39" s="24"/>
      <c r="Y39" s="24"/>
      <c r="AB39" s="74" t="b">
        <f>IF(AND(M39=DATA!$D$40),DATA!$D$41,IF(AND(M39=DATA!$C$40),DATA!$C$41))</f>
        <v>0</v>
      </c>
      <c r="AC39" s="74" t="b">
        <f>IF(AND(N39=DATA!$D$40),DATA!$D$42,IF(AND(N39=DATA!$C$40),DATA!$C$42))</f>
        <v>0</v>
      </c>
      <c r="AD39" s="74" t="b">
        <f>IF(AND(O39=DATA!$D$40),DATA!$D$43,IF(AND(O39=DATA!$C$40),DATA!$C$43))</f>
        <v>0</v>
      </c>
      <c r="AE39" s="75" t="b">
        <f>IF(AND(P39=DATA!$D$40),DATA!$D$44,IF(AND(P39=DATA!$C$40),DATA!$C$44))</f>
        <v>0</v>
      </c>
      <c r="AF39" s="76">
        <f ca="1">IF(AND(DATEDIF(R39,TODAY(),"D")&lt;365*3),DATA!$D$46,IF(AND(365*3&lt;=DATEDIF(R39,TODAY(),"D"), DATEDIF(R39,TODAY(),"D")&lt;365*5),DATA!$D$47,IF(AND(365*5&lt;=DATEDIF(R39,TODAY(),"D"), DATEDIF(R39,TODAY(),"D")&lt;365*10),DATA!$D$48,IF(AND(365*10&lt;DATEDIF(R39,TODAY(),"D")),DATA!$D$49))))</f>
        <v>0</v>
      </c>
      <c r="AG39" s="76">
        <f>_xlfn.IFNA(VLOOKUP(T39,DATA!$F$40:$G$85,2,0),10)</f>
        <v>10</v>
      </c>
      <c r="AH39" s="77">
        <f t="shared" ca="1" si="2"/>
        <v>10</v>
      </c>
      <c r="AI39" s="75" t="b">
        <f>IF(AND(Q39=DATA!$D$40),DATA!$D$44/8,IF(AND(Q39=DATA!$C$40),DATA!$C$44/8))</f>
        <v>0</v>
      </c>
      <c r="AJ39" s="77">
        <f t="shared" ca="1" si="1"/>
        <v>10</v>
      </c>
      <c r="AK39" s="78" t="str">
        <f ca="1">IF(AND(AJ39&gt;=DATA!$C$55),"A",IF(AND(DATA!$C$55&gt;AJ39,AJ39&gt;=DATA!$C$56),"B",IF(AND(DATA!$C$56&gt;AJ39,AJ39&gt;=DATA!$C$57),"C",IF(AND(AJ39&lt;DATA!$C$57),"D"))))</f>
        <v>D</v>
      </c>
    </row>
    <row r="40" spans="1:37" x14ac:dyDescent="0.15">
      <c r="A40" s="20" t="s">
        <v>565</v>
      </c>
      <c r="B40" s="4" t="s">
        <v>428</v>
      </c>
      <c r="C40" s="18" t="s">
        <v>295</v>
      </c>
      <c r="D40" s="17" t="s">
        <v>522</v>
      </c>
      <c r="E40" s="20" t="s">
        <v>313</v>
      </c>
      <c r="F40" s="20" t="s">
        <v>303</v>
      </c>
      <c r="G40" s="18" t="str">
        <f>""</f>
        <v/>
      </c>
      <c r="H40" s="20"/>
      <c r="I40" s="20" t="s">
        <v>431</v>
      </c>
      <c r="J40" s="21"/>
      <c r="K40" s="18" t="s">
        <v>453</v>
      </c>
      <c r="L40" s="6" t="s">
        <v>27</v>
      </c>
      <c r="M40" s="6"/>
      <c r="N40" s="6"/>
      <c r="O40" s="6"/>
      <c r="P40" s="11"/>
      <c r="Q40" s="11"/>
      <c r="R40" s="82"/>
      <c r="S40" s="12" t="s">
        <v>773</v>
      </c>
      <c r="T40" s="78"/>
      <c r="U40" s="62"/>
      <c r="V40" s="6" t="s">
        <v>20</v>
      </c>
      <c r="W40" s="28">
        <v>8</v>
      </c>
      <c r="X40" s="24"/>
      <c r="Y40" s="24"/>
      <c r="AB40" s="74" t="b">
        <f>IF(AND(M40=DATA!$D$40),DATA!$D$41,IF(AND(M40=DATA!$C$40),DATA!$C$41))</f>
        <v>0</v>
      </c>
      <c r="AC40" s="74" t="b">
        <f>IF(AND(N40=DATA!$D$40),DATA!$D$42,IF(AND(N40=DATA!$C$40),DATA!$C$42))</f>
        <v>0</v>
      </c>
      <c r="AD40" s="74" t="b">
        <f>IF(AND(O40=DATA!$D$40),DATA!$D$43,IF(AND(O40=DATA!$C$40),DATA!$C$43))</f>
        <v>0</v>
      </c>
      <c r="AE40" s="75" t="b">
        <f>IF(AND(P40=DATA!$D$40),DATA!$D$44,IF(AND(P40=DATA!$C$40),DATA!$C$44))</f>
        <v>0</v>
      </c>
      <c r="AF40" s="76">
        <f ca="1">IF(AND(DATEDIF(R40,TODAY(),"D")&lt;365*3),DATA!$D$46,IF(AND(365*3&lt;=DATEDIF(R40,TODAY(),"D"), DATEDIF(R40,TODAY(),"D")&lt;365*5),DATA!$D$47,IF(AND(365*5&lt;=DATEDIF(R40,TODAY(),"D"), DATEDIF(R40,TODAY(),"D")&lt;365*10),DATA!$D$48,IF(AND(365*10&lt;DATEDIF(R40,TODAY(),"D")),DATA!$D$49))))</f>
        <v>0</v>
      </c>
      <c r="AG40" s="76">
        <f>_xlfn.IFNA(VLOOKUP(T40,DATA!$F$40:$G$85,2,0),10)</f>
        <v>10</v>
      </c>
      <c r="AH40" s="77">
        <f t="shared" ca="1" si="2"/>
        <v>10</v>
      </c>
      <c r="AI40" s="75" t="b">
        <f>IF(AND(Q40=DATA!$D$40),DATA!$D$44/8,IF(AND(Q40=DATA!$C$40),DATA!$C$44/8))</f>
        <v>0</v>
      </c>
      <c r="AJ40" s="77">
        <f t="shared" ca="1" si="1"/>
        <v>10</v>
      </c>
      <c r="AK40" s="78" t="str">
        <f ca="1">IF(AND(AJ40&gt;=DATA!$C$55),"A",IF(AND(DATA!$C$55&gt;AJ40,AJ40&gt;=DATA!$C$56),"B",IF(AND(DATA!$C$56&gt;AJ40,AJ40&gt;=DATA!$C$57),"C",IF(AND(AJ40&lt;DATA!$C$57),"D"))))</f>
        <v>D</v>
      </c>
    </row>
    <row r="41" spans="1:37" x14ac:dyDescent="0.15">
      <c r="A41" s="20" t="s">
        <v>565</v>
      </c>
      <c r="B41" s="4" t="s">
        <v>428</v>
      </c>
      <c r="C41" s="18" t="s">
        <v>295</v>
      </c>
      <c r="D41" s="17" t="s">
        <v>522</v>
      </c>
      <c r="E41" s="20" t="s">
        <v>313</v>
      </c>
      <c r="F41" s="20" t="s">
        <v>303</v>
      </c>
      <c r="G41" s="18" t="str">
        <f>""</f>
        <v/>
      </c>
      <c r="H41" s="20"/>
      <c r="I41" s="20" t="s">
        <v>431</v>
      </c>
      <c r="J41" s="21"/>
      <c r="K41" s="18" t="s">
        <v>453</v>
      </c>
      <c r="L41" s="6" t="s">
        <v>27</v>
      </c>
      <c r="M41" s="6"/>
      <c r="N41" s="6"/>
      <c r="O41" s="6"/>
      <c r="P41" s="11"/>
      <c r="Q41" s="11"/>
      <c r="R41" s="82"/>
      <c r="S41" s="12" t="s">
        <v>773</v>
      </c>
      <c r="T41" s="78"/>
      <c r="U41" s="62"/>
      <c r="V41" s="6" t="s">
        <v>20</v>
      </c>
      <c r="W41" s="28">
        <v>3</v>
      </c>
      <c r="X41" s="24"/>
      <c r="Y41" s="24"/>
      <c r="AB41" s="74" t="b">
        <f>IF(AND(M41=DATA!$D$40),DATA!$D$41,IF(AND(M41=DATA!$C$40),DATA!$C$41))</f>
        <v>0</v>
      </c>
      <c r="AC41" s="74" t="b">
        <f>IF(AND(N41=DATA!$D$40),DATA!$D$42,IF(AND(N41=DATA!$C$40),DATA!$C$42))</f>
        <v>0</v>
      </c>
      <c r="AD41" s="74" t="b">
        <f>IF(AND(O41=DATA!$D$40),DATA!$D$43,IF(AND(O41=DATA!$C$40),DATA!$C$43))</f>
        <v>0</v>
      </c>
      <c r="AE41" s="75" t="b">
        <f>IF(AND(P41=DATA!$D$40),DATA!$D$44,IF(AND(P41=DATA!$C$40),DATA!$C$44))</f>
        <v>0</v>
      </c>
      <c r="AF41" s="76">
        <f ca="1">IF(AND(DATEDIF(R41,TODAY(),"D")&lt;365*3),DATA!$D$46,IF(AND(365*3&lt;=DATEDIF(R41,TODAY(),"D"), DATEDIF(R41,TODAY(),"D")&lt;365*5),DATA!$D$47,IF(AND(365*5&lt;=DATEDIF(R41,TODAY(),"D"), DATEDIF(R41,TODAY(),"D")&lt;365*10),DATA!$D$48,IF(AND(365*10&lt;DATEDIF(R41,TODAY(),"D")),DATA!$D$49))))</f>
        <v>0</v>
      </c>
      <c r="AG41" s="76">
        <f>_xlfn.IFNA(VLOOKUP(T41,DATA!$F$40:$G$85,2,0),10)</f>
        <v>10</v>
      </c>
      <c r="AH41" s="77">
        <f t="shared" ca="1" si="2"/>
        <v>10</v>
      </c>
      <c r="AI41" s="75" t="b">
        <f>IF(AND(Q41=DATA!$D$40),DATA!$D$44/8,IF(AND(Q41=DATA!$C$40),DATA!$C$44/8))</f>
        <v>0</v>
      </c>
      <c r="AJ41" s="77">
        <f t="shared" ca="1" si="1"/>
        <v>10</v>
      </c>
      <c r="AK41" s="78" t="str">
        <f ca="1">IF(AND(AJ41&gt;=DATA!$C$55),"A",IF(AND(DATA!$C$55&gt;AJ41,AJ41&gt;=DATA!$C$56),"B",IF(AND(DATA!$C$56&gt;AJ41,AJ41&gt;=DATA!$C$57),"C",IF(AND(AJ41&lt;DATA!$C$57),"D"))))</f>
        <v>D</v>
      </c>
    </row>
    <row r="42" spans="1:37" x14ac:dyDescent="0.15">
      <c r="A42" s="20" t="s">
        <v>565</v>
      </c>
      <c r="B42" s="4" t="s">
        <v>428</v>
      </c>
      <c r="C42" s="18" t="s">
        <v>454</v>
      </c>
      <c r="D42" s="17" t="s">
        <v>522</v>
      </c>
      <c r="E42" s="20" t="s">
        <v>313</v>
      </c>
      <c r="F42" s="20" t="s">
        <v>303</v>
      </c>
      <c r="G42" s="18" t="str">
        <f>""</f>
        <v/>
      </c>
      <c r="H42" s="20"/>
      <c r="I42" s="20" t="s">
        <v>431</v>
      </c>
      <c r="J42" s="21"/>
      <c r="K42" s="18" t="s">
        <v>453</v>
      </c>
      <c r="L42" s="6" t="s">
        <v>27</v>
      </c>
      <c r="M42" s="6"/>
      <c r="N42" s="6"/>
      <c r="O42" s="6"/>
      <c r="P42" s="11"/>
      <c r="Q42" s="11"/>
      <c r="R42" s="82"/>
      <c r="S42" s="12" t="s">
        <v>773</v>
      </c>
      <c r="T42" s="78"/>
      <c r="U42" s="62"/>
      <c r="V42" s="6" t="s">
        <v>20</v>
      </c>
      <c r="W42" s="28">
        <v>22</v>
      </c>
      <c r="X42" s="24"/>
      <c r="Y42" s="24"/>
      <c r="AB42" s="74" t="b">
        <f>IF(AND(M42=DATA!$D$40),DATA!$D$41,IF(AND(M42=DATA!$C$40),DATA!$C$41))</f>
        <v>0</v>
      </c>
      <c r="AC42" s="74" t="b">
        <f>IF(AND(N42=DATA!$D$40),DATA!$D$42,IF(AND(N42=DATA!$C$40),DATA!$C$42))</f>
        <v>0</v>
      </c>
      <c r="AD42" s="74" t="b">
        <f>IF(AND(O42=DATA!$D$40),DATA!$D$43,IF(AND(O42=DATA!$C$40),DATA!$C$43))</f>
        <v>0</v>
      </c>
      <c r="AE42" s="75" t="b">
        <f>IF(AND(P42=DATA!$D$40),DATA!$D$44,IF(AND(P42=DATA!$C$40),DATA!$C$44))</f>
        <v>0</v>
      </c>
      <c r="AF42" s="76">
        <f ca="1">IF(AND(DATEDIF(R42,TODAY(),"D")&lt;365*3),DATA!$D$46,IF(AND(365*3&lt;=DATEDIF(R42,TODAY(),"D"), DATEDIF(R42,TODAY(),"D")&lt;365*5),DATA!$D$47,IF(AND(365*5&lt;=DATEDIF(R42,TODAY(),"D"), DATEDIF(R42,TODAY(),"D")&lt;365*10),DATA!$D$48,IF(AND(365*10&lt;DATEDIF(R42,TODAY(),"D")),DATA!$D$49))))</f>
        <v>0</v>
      </c>
      <c r="AG42" s="76">
        <f>_xlfn.IFNA(VLOOKUP(T42,DATA!$F$40:$G$85,2,0),10)</f>
        <v>10</v>
      </c>
      <c r="AH42" s="77">
        <f t="shared" ca="1" si="2"/>
        <v>10</v>
      </c>
      <c r="AI42" s="75" t="b">
        <f>IF(AND(Q42=DATA!$D$40),DATA!$D$44/8,IF(AND(Q42=DATA!$C$40),DATA!$C$44/8))</f>
        <v>0</v>
      </c>
      <c r="AJ42" s="77">
        <f t="shared" ca="1" si="1"/>
        <v>10</v>
      </c>
      <c r="AK42" s="78" t="str">
        <f ca="1">IF(AND(AJ42&gt;=DATA!$C$55),"A",IF(AND(DATA!$C$55&gt;AJ42,AJ42&gt;=DATA!$C$56),"B",IF(AND(DATA!$C$56&gt;AJ42,AJ42&gt;=DATA!$C$57),"C",IF(AND(AJ42&lt;DATA!$C$57),"D"))))</f>
        <v>D</v>
      </c>
    </row>
    <row r="43" spans="1:37" x14ac:dyDescent="0.15">
      <c r="A43" s="20" t="s">
        <v>565</v>
      </c>
      <c r="B43" s="4" t="s">
        <v>428</v>
      </c>
      <c r="C43" s="18" t="s">
        <v>454</v>
      </c>
      <c r="D43" s="17" t="s">
        <v>522</v>
      </c>
      <c r="E43" s="20" t="s">
        <v>313</v>
      </c>
      <c r="F43" s="20" t="s">
        <v>303</v>
      </c>
      <c r="G43" s="18" t="str">
        <f>""</f>
        <v/>
      </c>
      <c r="H43" s="20"/>
      <c r="I43" s="20" t="s">
        <v>431</v>
      </c>
      <c r="J43" s="21"/>
      <c r="K43" s="18" t="s">
        <v>453</v>
      </c>
      <c r="L43" s="6" t="s">
        <v>27</v>
      </c>
      <c r="M43" s="6"/>
      <c r="N43" s="6"/>
      <c r="O43" s="6"/>
      <c r="P43" s="11"/>
      <c r="Q43" s="11"/>
      <c r="R43" s="82"/>
      <c r="S43" s="12" t="s">
        <v>773</v>
      </c>
      <c r="T43" s="78"/>
      <c r="U43" s="62"/>
      <c r="V43" s="6" t="s">
        <v>20</v>
      </c>
      <c r="W43" s="28">
        <v>7</v>
      </c>
      <c r="X43" s="24"/>
      <c r="Y43" s="24"/>
      <c r="AB43" s="74" t="b">
        <f>IF(AND(M43=DATA!$D$40),DATA!$D$41,IF(AND(M43=DATA!$C$40),DATA!$C$41))</f>
        <v>0</v>
      </c>
      <c r="AC43" s="74" t="b">
        <f>IF(AND(N43=DATA!$D$40),DATA!$D$42,IF(AND(N43=DATA!$C$40),DATA!$C$42))</f>
        <v>0</v>
      </c>
      <c r="AD43" s="74" t="b">
        <f>IF(AND(O43=DATA!$D$40),DATA!$D$43,IF(AND(O43=DATA!$C$40),DATA!$C$43))</f>
        <v>0</v>
      </c>
      <c r="AE43" s="75" t="b">
        <f>IF(AND(P43=DATA!$D$40),DATA!$D$44,IF(AND(P43=DATA!$C$40),DATA!$C$44))</f>
        <v>0</v>
      </c>
      <c r="AF43" s="76">
        <f ca="1">IF(AND(DATEDIF(R43,TODAY(),"D")&lt;365*3),DATA!$D$46,IF(AND(365*3&lt;=DATEDIF(R43,TODAY(),"D"), DATEDIF(R43,TODAY(),"D")&lt;365*5),DATA!$D$47,IF(AND(365*5&lt;=DATEDIF(R43,TODAY(),"D"), DATEDIF(R43,TODAY(),"D")&lt;365*10),DATA!$D$48,IF(AND(365*10&lt;DATEDIF(R43,TODAY(),"D")),DATA!$D$49))))</f>
        <v>0</v>
      </c>
      <c r="AG43" s="76">
        <f>_xlfn.IFNA(VLOOKUP(T43,DATA!$F$40:$G$85,2,0),10)</f>
        <v>10</v>
      </c>
      <c r="AH43" s="77">
        <f t="shared" ca="1" si="2"/>
        <v>10</v>
      </c>
      <c r="AI43" s="75" t="b">
        <f>IF(AND(Q43=DATA!$D$40),DATA!$D$44/8,IF(AND(Q43=DATA!$C$40),DATA!$C$44/8))</f>
        <v>0</v>
      </c>
      <c r="AJ43" s="77">
        <f t="shared" ca="1" si="1"/>
        <v>10</v>
      </c>
      <c r="AK43" s="78" t="str">
        <f ca="1">IF(AND(AJ43&gt;=DATA!$C$55),"A",IF(AND(DATA!$C$55&gt;AJ43,AJ43&gt;=DATA!$C$56),"B",IF(AND(DATA!$C$56&gt;AJ43,AJ43&gt;=DATA!$C$57),"C",IF(AND(AJ43&lt;DATA!$C$57),"D"))))</f>
        <v>D</v>
      </c>
    </row>
    <row r="44" spans="1:37" x14ac:dyDescent="0.15">
      <c r="A44" s="20" t="s">
        <v>564</v>
      </c>
      <c r="B44" s="4" t="s">
        <v>428</v>
      </c>
      <c r="C44" s="18" t="s">
        <v>459</v>
      </c>
      <c r="D44" s="17" t="s">
        <v>522</v>
      </c>
      <c r="E44" s="20" t="s">
        <v>313</v>
      </c>
      <c r="F44" s="20" t="s">
        <v>290</v>
      </c>
      <c r="G44" s="18" t="str">
        <f>""</f>
        <v/>
      </c>
      <c r="H44" s="20"/>
      <c r="I44" s="20" t="s">
        <v>431</v>
      </c>
      <c r="J44" s="21"/>
      <c r="K44" s="18" t="s">
        <v>453</v>
      </c>
      <c r="L44" s="6" t="s">
        <v>27</v>
      </c>
      <c r="M44" s="6"/>
      <c r="N44" s="6"/>
      <c r="O44" s="6"/>
      <c r="P44" s="11"/>
      <c r="Q44" s="11"/>
      <c r="R44" s="82"/>
      <c r="S44" s="12" t="s">
        <v>773</v>
      </c>
      <c r="T44" s="78"/>
      <c r="U44" s="62"/>
      <c r="V44" s="6" t="s">
        <v>20</v>
      </c>
      <c r="W44" s="28">
        <v>4</v>
      </c>
      <c r="X44" s="24"/>
      <c r="Y44" s="24"/>
      <c r="AB44" s="74" t="b">
        <f>IF(AND(M44=DATA!$D$40),DATA!$D$41,IF(AND(M44=DATA!$C$40),DATA!$C$41))</f>
        <v>0</v>
      </c>
      <c r="AC44" s="74" t="b">
        <f>IF(AND(N44=DATA!$D$40),DATA!$D$42,IF(AND(N44=DATA!$C$40),DATA!$C$42))</f>
        <v>0</v>
      </c>
      <c r="AD44" s="74" t="b">
        <f>IF(AND(O44=DATA!$D$40),DATA!$D$43,IF(AND(O44=DATA!$C$40),DATA!$C$43))</f>
        <v>0</v>
      </c>
      <c r="AE44" s="75" t="b">
        <f>IF(AND(P44=DATA!$D$40),DATA!$D$44,IF(AND(P44=DATA!$C$40),DATA!$C$44))</f>
        <v>0</v>
      </c>
      <c r="AF44" s="76">
        <f ca="1">IF(AND(DATEDIF(R44,TODAY(),"D")&lt;365*3),DATA!$D$46,IF(AND(365*3&lt;=DATEDIF(R44,TODAY(),"D"), DATEDIF(R44,TODAY(),"D")&lt;365*5),DATA!$D$47,IF(AND(365*5&lt;=DATEDIF(R44,TODAY(),"D"), DATEDIF(R44,TODAY(),"D")&lt;365*10),DATA!$D$48,IF(AND(365*10&lt;DATEDIF(R44,TODAY(),"D")),DATA!$D$49))))</f>
        <v>0</v>
      </c>
      <c r="AG44" s="76">
        <f>_xlfn.IFNA(VLOOKUP(T44,DATA!$F$40:$G$85,2,0),10)</f>
        <v>10</v>
      </c>
      <c r="AH44" s="77">
        <f t="shared" ca="1" si="2"/>
        <v>10</v>
      </c>
      <c r="AI44" s="75" t="b">
        <f>IF(AND(Q44=DATA!$D$40),DATA!$D$44/8,IF(AND(Q44=DATA!$C$40),DATA!$C$44/8))</f>
        <v>0</v>
      </c>
      <c r="AJ44" s="77">
        <f t="shared" ca="1" si="1"/>
        <v>10</v>
      </c>
      <c r="AK44" s="78" t="str">
        <f ca="1">IF(AND(AJ44&gt;=DATA!$C$55),"A",IF(AND(DATA!$C$55&gt;AJ44,AJ44&gt;=DATA!$C$56),"B",IF(AND(DATA!$C$56&gt;AJ44,AJ44&gt;=DATA!$C$57),"C",IF(AND(AJ44&lt;DATA!$C$57),"D"))))</f>
        <v>D</v>
      </c>
    </row>
    <row r="45" spans="1:37" x14ac:dyDescent="0.15">
      <c r="A45" s="20" t="s">
        <v>565</v>
      </c>
      <c r="B45" s="4" t="s">
        <v>428</v>
      </c>
      <c r="C45" s="18" t="s">
        <v>295</v>
      </c>
      <c r="D45" s="17" t="s">
        <v>522</v>
      </c>
      <c r="E45" s="20" t="s">
        <v>313</v>
      </c>
      <c r="F45" s="20" t="s">
        <v>290</v>
      </c>
      <c r="G45" s="18" t="str">
        <f>""</f>
        <v/>
      </c>
      <c r="H45" s="20"/>
      <c r="I45" s="20" t="s">
        <v>431</v>
      </c>
      <c r="J45" s="21"/>
      <c r="K45" s="18" t="s">
        <v>453</v>
      </c>
      <c r="L45" s="6" t="s">
        <v>27</v>
      </c>
      <c r="M45" s="6"/>
      <c r="N45" s="6"/>
      <c r="O45" s="6"/>
      <c r="P45" s="11"/>
      <c r="Q45" s="11"/>
      <c r="R45" s="82"/>
      <c r="S45" s="12" t="s">
        <v>773</v>
      </c>
      <c r="T45" s="78"/>
      <c r="U45" s="62"/>
      <c r="V45" s="6" t="s">
        <v>20</v>
      </c>
      <c r="W45" s="28">
        <v>25</v>
      </c>
      <c r="X45" s="24"/>
      <c r="Y45" s="24"/>
      <c r="AB45" s="74" t="b">
        <f>IF(AND(M45=DATA!$D$40),DATA!$D$41,IF(AND(M45=DATA!$C$40),DATA!$C$41))</f>
        <v>0</v>
      </c>
      <c r="AC45" s="74" t="b">
        <f>IF(AND(N45=DATA!$D$40),DATA!$D$42,IF(AND(N45=DATA!$C$40),DATA!$C$42))</f>
        <v>0</v>
      </c>
      <c r="AD45" s="74" t="b">
        <f>IF(AND(O45=DATA!$D$40),DATA!$D$43,IF(AND(O45=DATA!$C$40),DATA!$C$43))</f>
        <v>0</v>
      </c>
      <c r="AE45" s="75" t="b">
        <f>IF(AND(P45=DATA!$D$40),DATA!$D$44,IF(AND(P45=DATA!$C$40),DATA!$C$44))</f>
        <v>0</v>
      </c>
      <c r="AF45" s="76">
        <f ca="1">IF(AND(DATEDIF(R45,TODAY(),"D")&lt;365*3),DATA!$D$46,IF(AND(365*3&lt;=DATEDIF(R45,TODAY(),"D"), DATEDIF(R45,TODAY(),"D")&lt;365*5),DATA!$D$47,IF(AND(365*5&lt;=DATEDIF(R45,TODAY(),"D"), DATEDIF(R45,TODAY(),"D")&lt;365*10),DATA!$D$48,IF(AND(365*10&lt;DATEDIF(R45,TODAY(),"D")),DATA!$D$49))))</f>
        <v>0</v>
      </c>
      <c r="AG45" s="76">
        <f>_xlfn.IFNA(VLOOKUP(T45,DATA!$F$40:$G$85,2,0),10)</f>
        <v>10</v>
      </c>
      <c r="AH45" s="77">
        <f t="shared" ca="1" si="2"/>
        <v>10</v>
      </c>
      <c r="AI45" s="75" t="b">
        <f>IF(AND(Q45=DATA!$D$40),DATA!$D$44/8,IF(AND(Q45=DATA!$C$40),DATA!$C$44/8))</f>
        <v>0</v>
      </c>
      <c r="AJ45" s="77">
        <f t="shared" ca="1" si="1"/>
        <v>10</v>
      </c>
      <c r="AK45" s="78" t="str">
        <f ca="1">IF(AND(AJ45&gt;=DATA!$C$55),"A",IF(AND(DATA!$C$55&gt;AJ45,AJ45&gt;=DATA!$C$56),"B",IF(AND(DATA!$C$56&gt;AJ45,AJ45&gt;=DATA!$C$57),"C",IF(AND(AJ45&lt;DATA!$C$57),"D"))))</f>
        <v>D</v>
      </c>
    </row>
    <row r="46" spans="1:37" x14ac:dyDescent="0.15">
      <c r="A46" s="20" t="s">
        <v>565</v>
      </c>
      <c r="B46" s="4" t="s">
        <v>428</v>
      </c>
      <c r="C46" s="18" t="s">
        <v>295</v>
      </c>
      <c r="D46" s="17" t="s">
        <v>522</v>
      </c>
      <c r="E46" s="20" t="s">
        <v>313</v>
      </c>
      <c r="F46" s="20" t="s">
        <v>290</v>
      </c>
      <c r="G46" s="18" t="str">
        <f>""</f>
        <v/>
      </c>
      <c r="H46" s="20"/>
      <c r="I46" s="20" t="s">
        <v>431</v>
      </c>
      <c r="J46" s="21"/>
      <c r="K46" s="18" t="s">
        <v>453</v>
      </c>
      <c r="L46" s="6" t="s">
        <v>27</v>
      </c>
      <c r="M46" s="6"/>
      <c r="N46" s="6"/>
      <c r="O46" s="6"/>
      <c r="P46" s="11"/>
      <c r="Q46" s="11"/>
      <c r="R46" s="82"/>
      <c r="S46" s="12" t="s">
        <v>773</v>
      </c>
      <c r="T46" s="78"/>
      <c r="U46" s="62"/>
      <c r="V46" s="6" t="s">
        <v>20</v>
      </c>
      <c r="W46" s="28">
        <v>48</v>
      </c>
      <c r="X46" s="24"/>
      <c r="Y46" s="24"/>
      <c r="AB46" s="74" t="b">
        <f>IF(AND(M46=DATA!$D$40),DATA!$D$41,IF(AND(M46=DATA!$C$40),DATA!$C$41))</f>
        <v>0</v>
      </c>
      <c r="AC46" s="74" t="b">
        <f>IF(AND(N46=DATA!$D$40),DATA!$D$42,IF(AND(N46=DATA!$C$40),DATA!$C$42))</f>
        <v>0</v>
      </c>
      <c r="AD46" s="74" t="b">
        <f>IF(AND(O46=DATA!$D$40),DATA!$D$43,IF(AND(O46=DATA!$C$40),DATA!$C$43))</f>
        <v>0</v>
      </c>
      <c r="AE46" s="75" t="b">
        <f>IF(AND(P46=DATA!$D$40),DATA!$D$44,IF(AND(P46=DATA!$C$40),DATA!$C$44))</f>
        <v>0</v>
      </c>
      <c r="AF46" s="76">
        <f ca="1">IF(AND(DATEDIF(R46,TODAY(),"D")&lt;365*3),DATA!$D$46,IF(AND(365*3&lt;=DATEDIF(R46,TODAY(),"D"), DATEDIF(R46,TODAY(),"D")&lt;365*5),DATA!$D$47,IF(AND(365*5&lt;=DATEDIF(R46,TODAY(),"D"), DATEDIF(R46,TODAY(),"D")&lt;365*10),DATA!$D$48,IF(AND(365*10&lt;DATEDIF(R46,TODAY(),"D")),DATA!$D$49))))</f>
        <v>0</v>
      </c>
      <c r="AG46" s="76">
        <f>_xlfn.IFNA(VLOOKUP(T46,DATA!$F$40:$G$85,2,0),10)</f>
        <v>10</v>
      </c>
      <c r="AH46" s="77">
        <f t="shared" ca="1" si="2"/>
        <v>10</v>
      </c>
      <c r="AI46" s="75" t="b">
        <f>IF(AND(Q46=DATA!$D$40),DATA!$D$44/8,IF(AND(Q46=DATA!$C$40),DATA!$C$44/8))</f>
        <v>0</v>
      </c>
      <c r="AJ46" s="77">
        <f t="shared" ca="1" si="1"/>
        <v>10</v>
      </c>
      <c r="AK46" s="78" t="str">
        <f ca="1">IF(AND(AJ46&gt;=DATA!$C$55),"A",IF(AND(DATA!$C$55&gt;AJ46,AJ46&gt;=DATA!$C$56),"B",IF(AND(DATA!$C$56&gt;AJ46,AJ46&gt;=DATA!$C$57),"C",IF(AND(AJ46&lt;DATA!$C$57),"D"))))</f>
        <v>D</v>
      </c>
    </row>
    <row r="47" spans="1:37" x14ac:dyDescent="0.15">
      <c r="A47" s="20" t="s">
        <v>564</v>
      </c>
      <c r="B47" s="4" t="s">
        <v>428</v>
      </c>
      <c r="C47" s="18" t="s">
        <v>454</v>
      </c>
      <c r="D47" s="17" t="s">
        <v>522</v>
      </c>
      <c r="E47" s="20" t="s">
        <v>313</v>
      </c>
      <c r="F47" s="20" t="s">
        <v>290</v>
      </c>
      <c r="G47" s="18" t="str">
        <f>""</f>
        <v/>
      </c>
      <c r="H47" s="20"/>
      <c r="I47" s="20" t="s">
        <v>431</v>
      </c>
      <c r="J47" s="21"/>
      <c r="K47" s="18" t="s">
        <v>453</v>
      </c>
      <c r="L47" s="6" t="s">
        <v>27</v>
      </c>
      <c r="M47" s="6"/>
      <c r="N47" s="6"/>
      <c r="O47" s="6"/>
      <c r="P47" s="11"/>
      <c r="Q47" s="11"/>
      <c r="R47" s="82"/>
      <c r="S47" s="12" t="s">
        <v>773</v>
      </c>
      <c r="T47" s="78"/>
      <c r="U47" s="62"/>
      <c r="V47" s="6" t="s">
        <v>20</v>
      </c>
      <c r="W47" s="28">
        <v>11</v>
      </c>
      <c r="X47" s="24"/>
      <c r="Y47" s="24"/>
      <c r="AB47" s="74" t="b">
        <f>IF(AND(M47=DATA!$D$40),DATA!$D$41,IF(AND(M47=DATA!$C$40),DATA!$C$41))</f>
        <v>0</v>
      </c>
      <c r="AC47" s="74" t="b">
        <f>IF(AND(N47=DATA!$D$40),DATA!$D$42,IF(AND(N47=DATA!$C$40),DATA!$C$42))</f>
        <v>0</v>
      </c>
      <c r="AD47" s="74" t="b">
        <f>IF(AND(O47=DATA!$D$40),DATA!$D$43,IF(AND(O47=DATA!$C$40),DATA!$C$43))</f>
        <v>0</v>
      </c>
      <c r="AE47" s="75" t="b">
        <f>IF(AND(P47=DATA!$D$40),DATA!$D$44,IF(AND(P47=DATA!$C$40),DATA!$C$44))</f>
        <v>0</v>
      </c>
      <c r="AF47" s="76">
        <f ca="1">IF(AND(DATEDIF(R47,TODAY(),"D")&lt;365*3),DATA!$D$46,IF(AND(365*3&lt;=DATEDIF(R47,TODAY(),"D"), DATEDIF(R47,TODAY(),"D")&lt;365*5),DATA!$D$47,IF(AND(365*5&lt;=DATEDIF(R47,TODAY(),"D"), DATEDIF(R47,TODAY(),"D")&lt;365*10),DATA!$D$48,IF(AND(365*10&lt;DATEDIF(R47,TODAY(),"D")),DATA!$D$49))))</f>
        <v>0</v>
      </c>
      <c r="AG47" s="76">
        <f>_xlfn.IFNA(VLOOKUP(T47,DATA!$F$40:$G$85,2,0),10)</f>
        <v>10</v>
      </c>
      <c r="AH47" s="77">
        <f t="shared" ca="1" si="2"/>
        <v>10</v>
      </c>
      <c r="AI47" s="75" t="b">
        <f>IF(AND(Q47=DATA!$D$40),DATA!$D$44/8,IF(AND(Q47=DATA!$C$40),DATA!$C$44/8))</f>
        <v>0</v>
      </c>
      <c r="AJ47" s="77">
        <f t="shared" ca="1" si="1"/>
        <v>10</v>
      </c>
      <c r="AK47" s="78" t="str">
        <f ca="1">IF(AND(AJ47&gt;=DATA!$C$55),"A",IF(AND(DATA!$C$55&gt;AJ47,AJ47&gt;=DATA!$C$56),"B",IF(AND(DATA!$C$56&gt;AJ47,AJ47&gt;=DATA!$C$57),"C",IF(AND(AJ47&lt;DATA!$C$57),"D"))))</f>
        <v>D</v>
      </c>
    </row>
    <row r="48" spans="1:37" x14ac:dyDescent="0.15">
      <c r="A48" s="20" t="s">
        <v>565</v>
      </c>
      <c r="B48" s="4" t="s">
        <v>428</v>
      </c>
      <c r="C48" s="18" t="s">
        <v>454</v>
      </c>
      <c r="D48" s="17" t="s">
        <v>522</v>
      </c>
      <c r="E48" s="20" t="s">
        <v>313</v>
      </c>
      <c r="F48" s="20" t="s">
        <v>290</v>
      </c>
      <c r="G48" s="18" t="str">
        <f>""</f>
        <v/>
      </c>
      <c r="H48" s="20"/>
      <c r="I48" s="20" t="s">
        <v>431</v>
      </c>
      <c r="J48" s="21"/>
      <c r="K48" s="18" t="s">
        <v>453</v>
      </c>
      <c r="L48" s="6" t="s">
        <v>27</v>
      </c>
      <c r="M48" s="6"/>
      <c r="N48" s="6"/>
      <c r="O48" s="6"/>
      <c r="P48" s="11"/>
      <c r="Q48" s="11"/>
      <c r="R48" s="82"/>
      <c r="S48" s="12" t="s">
        <v>773</v>
      </c>
      <c r="T48" s="78"/>
      <c r="U48" s="62"/>
      <c r="V48" s="6" t="s">
        <v>20</v>
      </c>
      <c r="W48" s="28">
        <v>6</v>
      </c>
      <c r="X48" s="24"/>
      <c r="Y48" s="24"/>
      <c r="AB48" s="74" t="b">
        <f>IF(AND(M48=DATA!$D$40),DATA!$D$41,IF(AND(M48=DATA!$C$40),DATA!$C$41))</f>
        <v>0</v>
      </c>
      <c r="AC48" s="74" t="b">
        <f>IF(AND(N48=DATA!$D$40),DATA!$D$42,IF(AND(N48=DATA!$C$40),DATA!$C$42))</f>
        <v>0</v>
      </c>
      <c r="AD48" s="74" t="b">
        <f>IF(AND(O48=DATA!$D$40),DATA!$D$43,IF(AND(O48=DATA!$C$40),DATA!$C$43))</f>
        <v>0</v>
      </c>
      <c r="AE48" s="75" t="b">
        <f>IF(AND(P48=DATA!$D$40),DATA!$D$44,IF(AND(P48=DATA!$C$40),DATA!$C$44))</f>
        <v>0</v>
      </c>
      <c r="AF48" s="76">
        <f ca="1">IF(AND(DATEDIF(R48,TODAY(),"D")&lt;365*3),DATA!$D$46,IF(AND(365*3&lt;=DATEDIF(R48,TODAY(),"D"), DATEDIF(R48,TODAY(),"D")&lt;365*5),DATA!$D$47,IF(AND(365*5&lt;=DATEDIF(R48,TODAY(),"D"), DATEDIF(R48,TODAY(),"D")&lt;365*10),DATA!$D$48,IF(AND(365*10&lt;DATEDIF(R48,TODAY(),"D")),DATA!$D$49))))</f>
        <v>0</v>
      </c>
      <c r="AG48" s="76">
        <f>_xlfn.IFNA(VLOOKUP(T48,DATA!$F$40:$G$85,2,0),10)</f>
        <v>10</v>
      </c>
      <c r="AH48" s="77">
        <f t="shared" ca="1" si="2"/>
        <v>10</v>
      </c>
      <c r="AI48" s="75" t="b">
        <f>IF(AND(Q48=DATA!$D$40),DATA!$D$44/8,IF(AND(Q48=DATA!$C$40),DATA!$C$44/8))</f>
        <v>0</v>
      </c>
      <c r="AJ48" s="77">
        <f t="shared" ca="1" si="1"/>
        <v>10</v>
      </c>
      <c r="AK48" s="78" t="str">
        <f ca="1">IF(AND(AJ48&gt;=DATA!$C$55),"A",IF(AND(DATA!$C$55&gt;AJ48,AJ48&gt;=DATA!$C$56),"B",IF(AND(DATA!$C$56&gt;AJ48,AJ48&gt;=DATA!$C$57),"C",IF(AND(AJ48&lt;DATA!$C$57),"D"))))</f>
        <v>D</v>
      </c>
    </row>
    <row r="49" spans="1:37" x14ac:dyDescent="0.15">
      <c r="A49" s="20" t="s">
        <v>565</v>
      </c>
      <c r="B49" s="4" t="s">
        <v>428</v>
      </c>
      <c r="C49" s="18" t="s">
        <v>456</v>
      </c>
      <c r="D49" s="17" t="s">
        <v>522</v>
      </c>
      <c r="E49" s="20" t="s">
        <v>313</v>
      </c>
      <c r="F49" s="20" t="s">
        <v>286</v>
      </c>
      <c r="G49" s="18" t="str">
        <f>""</f>
        <v/>
      </c>
      <c r="H49" s="20"/>
      <c r="I49" s="20" t="s">
        <v>431</v>
      </c>
      <c r="J49" s="21"/>
      <c r="K49" s="18" t="s">
        <v>453</v>
      </c>
      <c r="L49" s="6" t="s">
        <v>27</v>
      </c>
      <c r="M49" s="6"/>
      <c r="N49" s="6"/>
      <c r="O49" s="6"/>
      <c r="P49" s="11"/>
      <c r="Q49" s="11"/>
      <c r="R49" s="82"/>
      <c r="S49" s="12" t="s">
        <v>773</v>
      </c>
      <c r="T49" s="78"/>
      <c r="U49" s="62"/>
      <c r="V49" s="6" t="s">
        <v>20</v>
      </c>
      <c r="W49" s="28">
        <v>10</v>
      </c>
      <c r="X49" s="24"/>
      <c r="Y49" s="24"/>
      <c r="AB49" s="74" t="b">
        <f>IF(AND(M49=DATA!$D$40),DATA!$D$41,IF(AND(M49=DATA!$C$40),DATA!$C$41))</f>
        <v>0</v>
      </c>
      <c r="AC49" s="74" t="b">
        <f>IF(AND(N49=DATA!$D$40),DATA!$D$42,IF(AND(N49=DATA!$C$40),DATA!$C$42))</f>
        <v>0</v>
      </c>
      <c r="AD49" s="74" t="b">
        <f>IF(AND(O49=DATA!$D$40),DATA!$D$43,IF(AND(O49=DATA!$C$40),DATA!$C$43))</f>
        <v>0</v>
      </c>
      <c r="AE49" s="75" t="b">
        <f>IF(AND(P49=DATA!$D$40),DATA!$D$44,IF(AND(P49=DATA!$C$40),DATA!$C$44))</f>
        <v>0</v>
      </c>
      <c r="AF49" s="76">
        <f ca="1">IF(AND(DATEDIF(R49,TODAY(),"D")&lt;365*3),DATA!$D$46,IF(AND(365*3&lt;=DATEDIF(R49,TODAY(),"D"), DATEDIF(R49,TODAY(),"D")&lt;365*5),DATA!$D$47,IF(AND(365*5&lt;=DATEDIF(R49,TODAY(),"D"), DATEDIF(R49,TODAY(),"D")&lt;365*10),DATA!$D$48,IF(AND(365*10&lt;DATEDIF(R49,TODAY(),"D")),DATA!$D$49))))</f>
        <v>0</v>
      </c>
      <c r="AG49" s="76">
        <f>_xlfn.IFNA(VLOOKUP(T49,DATA!$F$40:$G$85,2,0),10)</f>
        <v>10</v>
      </c>
      <c r="AH49" s="77">
        <f t="shared" ca="1" si="2"/>
        <v>10</v>
      </c>
      <c r="AI49" s="75" t="b">
        <f>IF(AND(Q49=DATA!$D$40),DATA!$D$44/8,IF(AND(Q49=DATA!$C$40),DATA!$C$44/8))</f>
        <v>0</v>
      </c>
      <c r="AJ49" s="77">
        <f t="shared" ca="1" si="1"/>
        <v>10</v>
      </c>
      <c r="AK49" s="78" t="str">
        <f ca="1">IF(AND(AJ49&gt;=DATA!$C$55),"A",IF(AND(DATA!$C$55&gt;AJ49,AJ49&gt;=DATA!$C$56),"B",IF(AND(DATA!$C$56&gt;AJ49,AJ49&gt;=DATA!$C$57),"C",IF(AND(AJ49&lt;DATA!$C$57),"D"))))</f>
        <v>D</v>
      </c>
    </row>
    <row r="50" spans="1:37" x14ac:dyDescent="0.15">
      <c r="A50" s="20" t="s">
        <v>564</v>
      </c>
      <c r="B50" s="4" t="s">
        <v>428</v>
      </c>
      <c r="C50" s="18" t="s">
        <v>459</v>
      </c>
      <c r="D50" s="17" t="s">
        <v>522</v>
      </c>
      <c r="E50" s="20" t="s">
        <v>313</v>
      </c>
      <c r="F50" s="20" t="s">
        <v>286</v>
      </c>
      <c r="G50" s="18" t="str">
        <f>""</f>
        <v/>
      </c>
      <c r="H50" s="20"/>
      <c r="I50" s="20" t="s">
        <v>431</v>
      </c>
      <c r="J50" s="21"/>
      <c r="K50" s="18" t="s">
        <v>453</v>
      </c>
      <c r="L50" s="6" t="s">
        <v>27</v>
      </c>
      <c r="M50" s="6"/>
      <c r="N50" s="6"/>
      <c r="O50" s="6"/>
      <c r="P50" s="11"/>
      <c r="Q50" s="11"/>
      <c r="R50" s="82"/>
      <c r="S50" s="12" t="s">
        <v>773</v>
      </c>
      <c r="T50" s="78"/>
      <c r="U50" s="62"/>
      <c r="V50" s="6" t="s">
        <v>20</v>
      </c>
      <c r="W50" s="28">
        <v>7</v>
      </c>
      <c r="X50" s="24"/>
      <c r="Y50" s="24"/>
      <c r="AB50" s="74" t="b">
        <f>IF(AND(M50=DATA!$D$40),DATA!$D$41,IF(AND(M50=DATA!$C$40),DATA!$C$41))</f>
        <v>0</v>
      </c>
      <c r="AC50" s="74" t="b">
        <f>IF(AND(N50=DATA!$D$40),DATA!$D$42,IF(AND(N50=DATA!$C$40),DATA!$C$42))</f>
        <v>0</v>
      </c>
      <c r="AD50" s="74" t="b">
        <f>IF(AND(O50=DATA!$D$40),DATA!$D$43,IF(AND(O50=DATA!$C$40),DATA!$C$43))</f>
        <v>0</v>
      </c>
      <c r="AE50" s="75" t="b">
        <f>IF(AND(P50=DATA!$D$40),DATA!$D$44,IF(AND(P50=DATA!$C$40),DATA!$C$44))</f>
        <v>0</v>
      </c>
      <c r="AF50" s="76">
        <f ca="1">IF(AND(DATEDIF(R50,TODAY(),"D")&lt;365*3),DATA!$D$46,IF(AND(365*3&lt;=DATEDIF(R50,TODAY(),"D"), DATEDIF(R50,TODAY(),"D")&lt;365*5),DATA!$D$47,IF(AND(365*5&lt;=DATEDIF(R50,TODAY(),"D"), DATEDIF(R50,TODAY(),"D")&lt;365*10),DATA!$D$48,IF(AND(365*10&lt;DATEDIF(R50,TODAY(),"D")),DATA!$D$49))))</f>
        <v>0</v>
      </c>
      <c r="AG50" s="76">
        <f>_xlfn.IFNA(VLOOKUP(T50,DATA!$F$40:$G$85,2,0),10)</f>
        <v>10</v>
      </c>
      <c r="AH50" s="77">
        <f t="shared" ca="1" si="2"/>
        <v>10</v>
      </c>
      <c r="AI50" s="75" t="b">
        <f>IF(AND(Q50=DATA!$D$40),DATA!$D$44/8,IF(AND(Q50=DATA!$C$40),DATA!$C$44/8))</f>
        <v>0</v>
      </c>
      <c r="AJ50" s="77">
        <f t="shared" ca="1" si="1"/>
        <v>10</v>
      </c>
      <c r="AK50" s="78" t="str">
        <f ca="1">IF(AND(AJ50&gt;=DATA!$C$55),"A",IF(AND(DATA!$C$55&gt;AJ50,AJ50&gt;=DATA!$C$56),"B",IF(AND(DATA!$C$56&gt;AJ50,AJ50&gt;=DATA!$C$57),"C",IF(AND(AJ50&lt;DATA!$C$57),"D"))))</f>
        <v>D</v>
      </c>
    </row>
    <row r="51" spans="1:37" x14ac:dyDescent="0.15">
      <c r="A51" s="20" t="s">
        <v>565</v>
      </c>
      <c r="B51" s="4" t="s">
        <v>428</v>
      </c>
      <c r="C51" s="18" t="s">
        <v>295</v>
      </c>
      <c r="D51" s="17" t="s">
        <v>522</v>
      </c>
      <c r="E51" s="20" t="s">
        <v>313</v>
      </c>
      <c r="F51" s="20" t="s">
        <v>286</v>
      </c>
      <c r="G51" s="18" t="str">
        <f>""</f>
        <v/>
      </c>
      <c r="H51" s="20"/>
      <c r="I51" s="20" t="s">
        <v>431</v>
      </c>
      <c r="J51" s="21"/>
      <c r="K51" s="18" t="s">
        <v>453</v>
      </c>
      <c r="L51" s="6" t="s">
        <v>27</v>
      </c>
      <c r="M51" s="6"/>
      <c r="N51" s="6"/>
      <c r="O51" s="6"/>
      <c r="P51" s="11"/>
      <c r="Q51" s="11"/>
      <c r="R51" s="82"/>
      <c r="S51" s="12" t="s">
        <v>773</v>
      </c>
      <c r="T51" s="78"/>
      <c r="U51" s="62"/>
      <c r="V51" s="6" t="s">
        <v>20</v>
      </c>
      <c r="W51" s="28">
        <v>20</v>
      </c>
      <c r="X51" s="24"/>
      <c r="Y51" s="24"/>
      <c r="AB51" s="74" t="b">
        <f>IF(AND(M51=DATA!$D$40),DATA!$D$41,IF(AND(M51=DATA!$C$40),DATA!$C$41))</f>
        <v>0</v>
      </c>
      <c r="AC51" s="74" t="b">
        <f>IF(AND(N51=DATA!$D$40),DATA!$D$42,IF(AND(N51=DATA!$C$40),DATA!$C$42))</f>
        <v>0</v>
      </c>
      <c r="AD51" s="74" t="b">
        <f>IF(AND(O51=DATA!$D$40),DATA!$D$43,IF(AND(O51=DATA!$C$40),DATA!$C$43))</f>
        <v>0</v>
      </c>
      <c r="AE51" s="75" t="b">
        <f>IF(AND(P51=DATA!$D$40),DATA!$D$44,IF(AND(P51=DATA!$C$40),DATA!$C$44))</f>
        <v>0</v>
      </c>
      <c r="AF51" s="76">
        <f ca="1">IF(AND(DATEDIF(R51,TODAY(),"D")&lt;365*3),DATA!$D$46,IF(AND(365*3&lt;=DATEDIF(R51,TODAY(),"D"), DATEDIF(R51,TODAY(),"D")&lt;365*5),DATA!$D$47,IF(AND(365*5&lt;=DATEDIF(R51,TODAY(),"D"), DATEDIF(R51,TODAY(),"D")&lt;365*10),DATA!$D$48,IF(AND(365*10&lt;DATEDIF(R51,TODAY(),"D")),DATA!$D$49))))</f>
        <v>0</v>
      </c>
      <c r="AG51" s="76">
        <f>_xlfn.IFNA(VLOOKUP(T51,DATA!$F$40:$G$85,2,0),10)</f>
        <v>10</v>
      </c>
      <c r="AH51" s="77">
        <f t="shared" ca="1" si="2"/>
        <v>10</v>
      </c>
      <c r="AI51" s="75" t="b">
        <f>IF(AND(Q51=DATA!$D$40),DATA!$D$44/8,IF(AND(Q51=DATA!$C$40),DATA!$C$44/8))</f>
        <v>0</v>
      </c>
      <c r="AJ51" s="77">
        <f t="shared" ca="1" si="1"/>
        <v>10</v>
      </c>
      <c r="AK51" s="78" t="str">
        <f ca="1">IF(AND(AJ51&gt;=DATA!$C$55),"A",IF(AND(DATA!$C$55&gt;AJ51,AJ51&gt;=DATA!$C$56),"B",IF(AND(DATA!$C$56&gt;AJ51,AJ51&gt;=DATA!$C$57),"C",IF(AND(AJ51&lt;DATA!$C$57),"D"))))</f>
        <v>D</v>
      </c>
    </row>
    <row r="52" spans="1:37" x14ac:dyDescent="0.15">
      <c r="A52" s="20" t="s">
        <v>565</v>
      </c>
      <c r="B52" s="4" t="s">
        <v>428</v>
      </c>
      <c r="C52" s="18" t="s">
        <v>454</v>
      </c>
      <c r="D52" s="17" t="s">
        <v>522</v>
      </c>
      <c r="E52" s="20" t="s">
        <v>313</v>
      </c>
      <c r="F52" s="20" t="s">
        <v>286</v>
      </c>
      <c r="G52" s="18" t="str">
        <f>""</f>
        <v/>
      </c>
      <c r="H52" s="20"/>
      <c r="I52" s="20" t="s">
        <v>431</v>
      </c>
      <c r="J52" s="21"/>
      <c r="K52" s="18" t="s">
        <v>453</v>
      </c>
      <c r="L52" s="6" t="s">
        <v>27</v>
      </c>
      <c r="M52" s="6"/>
      <c r="N52" s="6"/>
      <c r="O52" s="6"/>
      <c r="P52" s="11"/>
      <c r="Q52" s="11"/>
      <c r="R52" s="82"/>
      <c r="S52" s="12" t="s">
        <v>773</v>
      </c>
      <c r="T52" s="78"/>
      <c r="U52" s="62"/>
      <c r="V52" s="6" t="s">
        <v>20</v>
      </c>
      <c r="W52" s="28">
        <v>9</v>
      </c>
      <c r="X52" s="24"/>
      <c r="Y52" s="24"/>
      <c r="AB52" s="74" t="b">
        <f>IF(AND(M52=DATA!$D$40),DATA!$D$41,IF(AND(M52=DATA!$C$40),DATA!$C$41))</f>
        <v>0</v>
      </c>
      <c r="AC52" s="74" t="b">
        <f>IF(AND(N52=DATA!$D$40),DATA!$D$42,IF(AND(N52=DATA!$C$40),DATA!$C$42))</f>
        <v>0</v>
      </c>
      <c r="AD52" s="74" t="b">
        <f>IF(AND(O52=DATA!$D$40),DATA!$D$43,IF(AND(O52=DATA!$C$40),DATA!$C$43))</f>
        <v>0</v>
      </c>
      <c r="AE52" s="75" t="b">
        <f>IF(AND(P52=DATA!$D$40),DATA!$D$44,IF(AND(P52=DATA!$C$40),DATA!$C$44))</f>
        <v>0</v>
      </c>
      <c r="AF52" s="76">
        <f ca="1">IF(AND(DATEDIF(R52,TODAY(),"D")&lt;365*3),DATA!$D$46,IF(AND(365*3&lt;=DATEDIF(R52,TODAY(),"D"), DATEDIF(R52,TODAY(),"D")&lt;365*5),DATA!$D$47,IF(AND(365*5&lt;=DATEDIF(R52,TODAY(),"D"), DATEDIF(R52,TODAY(),"D")&lt;365*10),DATA!$D$48,IF(AND(365*10&lt;DATEDIF(R52,TODAY(),"D")),DATA!$D$49))))</f>
        <v>0</v>
      </c>
      <c r="AG52" s="76">
        <f>_xlfn.IFNA(VLOOKUP(T52,DATA!$F$40:$G$85,2,0),10)</f>
        <v>10</v>
      </c>
      <c r="AH52" s="77">
        <f t="shared" ca="1" si="2"/>
        <v>10</v>
      </c>
      <c r="AI52" s="75" t="b">
        <f>IF(AND(Q52=DATA!$D$40),DATA!$D$44/8,IF(AND(Q52=DATA!$C$40),DATA!$C$44/8))</f>
        <v>0</v>
      </c>
      <c r="AJ52" s="77">
        <f t="shared" ca="1" si="1"/>
        <v>10</v>
      </c>
      <c r="AK52" s="78" t="str">
        <f ca="1">IF(AND(AJ52&gt;=DATA!$C$55),"A",IF(AND(DATA!$C$55&gt;AJ52,AJ52&gt;=DATA!$C$56),"B",IF(AND(DATA!$C$56&gt;AJ52,AJ52&gt;=DATA!$C$57),"C",IF(AND(AJ52&lt;DATA!$C$57),"D"))))</f>
        <v>D</v>
      </c>
    </row>
    <row r="53" spans="1:37" x14ac:dyDescent="0.15">
      <c r="A53" s="20" t="s">
        <v>565</v>
      </c>
      <c r="B53" s="4" t="s">
        <v>428</v>
      </c>
      <c r="C53" s="18" t="s">
        <v>454</v>
      </c>
      <c r="D53" s="17" t="s">
        <v>522</v>
      </c>
      <c r="E53" s="20" t="s">
        <v>313</v>
      </c>
      <c r="F53" s="20" t="s">
        <v>286</v>
      </c>
      <c r="G53" s="18" t="str">
        <f>""</f>
        <v/>
      </c>
      <c r="H53" s="20"/>
      <c r="I53" s="20" t="s">
        <v>431</v>
      </c>
      <c r="J53" s="21"/>
      <c r="K53" s="18" t="s">
        <v>453</v>
      </c>
      <c r="L53" s="6" t="s">
        <v>27</v>
      </c>
      <c r="M53" s="6"/>
      <c r="N53" s="6"/>
      <c r="O53" s="6"/>
      <c r="P53" s="11"/>
      <c r="Q53" s="11"/>
      <c r="R53" s="82"/>
      <c r="S53" s="12" t="s">
        <v>773</v>
      </c>
      <c r="T53" s="78"/>
      <c r="U53" s="62"/>
      <c r="V53" s="6" t="s">
        <v>20</v>
      </c>
      <c r="W53" s="28">
        <v>4</v>
      </c>
      <c r="X53" s="24"/>
      <c r="Y53" s="24"/>
      <c r="AB53" s="74" t="b">
        <f>IF(AND(M53=DATA!$D$40),DATA!$D$41,IF(AND(M53=DATA!$C$40),DATA!$C$41))</f>
        <v>0</v>
      </c>
      <c r="AC53" s="74" t="b">
        <f>IF(AND(N53=DATA!$D$40),DATA!$D$42,IF(AND(N53=DATA!$C$40),DATA!$C$42))</f>
        <v>0</v>
      </c>
      <c r="AD53" s="74" t="b">
        <f>IF(AND(O53=DATA!$D$40),DATA!$D$43,IF(AND(O53=DATA!$C$40),DATA!$C$43))</f>
        <v>0</v>
      </c>
      <c r="AE53" s="75" t="b">
        <f>IF(AND(P53=DATA!$D$40),DATA!$D$44,IF(AND(P53=DATA!$C$40),DATA!$C$44))</f>
        <v>0</v>
      </c>
      <c r="AF53" s="76">
        <f ca="1">IF(AND(DATEDIF(R53,TODAY(),"D")&lt;365*3),DATA!$D$46,IF(AND(365*3&lt;=DATEDIF(R53,TODAY(),"D"), DATEDIF(R53,TODAY(),"D")&lt;365*5),DATA!$D$47,IF(AND(365*5&lt;=DATEDIF(R53,TODAY(),"D"), DATEDIF(R53,TODAY(),"D")&lt;365*10),DATA!$D$48,IF(AND(365*10&lt;DATEDIF(R53,TODAY(),"D")),DATA!$D$49))))</f>
        <v>0</v>
      </c>
      <c r="AG53" s="76">
        <f>_xlfn.IFNA(VLOOKUP(T53,DATA!$F$40:$G$85,2,0),10)</f>
        <v>10</v>
      </c>
      <c r="AH53" s="77">
        <f t="shared" ca="1" si="2"/>
        <v>10</v>
      </c>
      <c r="AI53" s="75" t="b">
        <f>IF(AND(Q53=DATA!$D$40),DATA!$D$44/8,IF(AND(Q53=DATA!$C$40),DATA!$C$44/8))</f>
        <v>0</v>
      </c>
      <c r="AJ53" s="77">
        <f t="shared" ca="1" si="1"/>
        <v>10</v>
      </c>
      <c r="AK53" s="78" t="str">
        <f ca="1">IF(AND(AJ53&gt;=DATA!$C$55),"A",IF(AND(DATA!$C$55&gt;AJ53,AJ53&gt;=DATA!$C$56),"B",IF(AND(DATA!$C$56&gt;AJ53,AJ53&gt;=DATA!$C$57),"C",IF(AND(AJ53&lt;DATA!$C$57),"D"))))</f>
        <v>D</v>
      </c>
    </row>
    <row r="54" spans="1:37" x14ac:dyDescent="0.15">
      <c r="A54" s="20" t="s">
        <v>565</v>
      </c>
      <c r="B54" s="4" t="s">
        <v>428</v>
      </c>
      <c r="C54" s="18" t="s">
        <v>295</v>
      </c>
      <c r="D54" s="17" t="s">
        <v>522</v>
      </c>
      <c r="E54" s="20" t="s">
        <v>313</v>
      </c>
      <c r="F54" s="20" t="s">
        <v>292</v>
      </c>
      <c r="G54" s="18" t="str">
        <f>""</f>
        <v/>
      </c>
      <c r="H54" s="20"/>
      <c r="I54" s="20" t="s">
        <v>431</v>
      </c>
      <c r="J54" s="21"/>
      <c r="K54" s="18" t="s">
        <v>453</v>
      </c>
      <c r="L54" s="6" t="s">
        <v>27</v>
      </c>
      <c r="M54" s="6"/>
      <c r="N54" s="6"/>
      <c r="O54" s="6"/>
      <c r="P54" s="11"/>
      <c r="Q54" s="11"/>
      <c r="R54" s="82"/>
      <c r="S54" s="12" t="s">
        <v>773</v>
      </c>
      <c r="T54" s="78"/>
      <c r="U54" s="62"/>
      <c r="V54" s="6" t="s">
        <v>20</v>
      </c>
      <c r="W54" s="28">
        <v>8</v>
      </c>
      <c r="X54" s="24"/>
      <c r="Y54" s="24"/>
      <c r="AB54" s="74" t="b">
        <f>IF(AND(M54=DATA!$D$40),DATA!$D$41,IF(AND(M54=DATA!$C$40),DATA!$C$41))</f>
        <v>0</v>
      </c>
      <c r="AC54" s="74" t="b">
        <f>IF(AND(N54=DATA!$D$40),DATA!$D$42,IF(AND(N54=DATA!$C$40),DATA!$C$42))</f>
        <v>0</v>
      </c>
      <c r="AD54" s="74" t="b">
        <f>IF(AND(O54=DATA!$D$40),DATA!$D$43,IF(AND(O54=DATA!$C$40),DATA!$C$43))</f>
        <v>0</v>
      </c>
      <c r="AE54" s="75" t="b">
        <f>IF(AND(P54=DATA!$D$40),DATA!$D$44,IF(AND(P54=DATA!$C$40),DATA!$C$44))</f>
        <v>0</v>
      </c>
      <c r="AF54" s="76">
        <f ca="1">IF(AND(DATEDIF(R54,TODAY(),"D")&lt;365*3),DATA!$D$46,IF(AND(365*3&lt;=DATEDIF(R54,TODAY(),"D"), DATEDIF(R54,TODAY(),"D")&lt;365*5),DATA!$D$47,IF(AND(365*5&lt;=DATEDIF(R54,TODAY(),"D"), DATEDIF(R54,TODAY(),"D")&lt;365*10),DATA!$D$48,IF(AND(365*10&lt;DATEDIF(R54,TODAY(),"D")),DATA!$D$49))))</f>
        <v>0</v>
      </c>
      <c r="AG54" s="76">
        <f>_xlfn.IFNA(VLOOKUP(T54,DATA!$F$40:$G$85,2,0),10)</f>
        <v>10</v>
      </c>
      <c r="AH54" s="77">
        <f t="shared" ca="1" si="2"/>
        <v>10</v>
      </c>
      <c r="AI54" s="75" t="b">
        <f>IF(AND(Q54=DATA!$D$40),DATA!$D$44/8,IF(AND(Q54=DATA!$C$40),DATA!$C$44/8))</f>
        <v>0</v>
      </c>
      <c r="AJ54" s="77">
        <f t="shared" ca="1" si="1"/>
        <v>10</v>
      </c>
      <c r="AK54" s="78" t="str">
        <f ca="1">IF(AND(AJ54&gt;=DATA!$C$55),"A",IF(AND(DATA!$C$55&gt;AJ54,AJ54&gt;=DATA!$C$56),"B",IF(AND(DATA!$C$56&gt;AJ54,AJ54&gt;=DATA!$C$57),"C",IF(AND(AJ54&lt;DATA!$C$57),"D"))))</f>
        <v>D</v>
      </c>
    </row>
    <row r="55" spans="1:37" x14ac:dyDescent="0.15">
      <c r="A55" s="20" t="s">
        <v>565</v>
      </c>
      <c r="B55" s="4" t="s">
        <v>428</v>
      </c>
      <c r="C55" s="18" t="s">
        <v>295</v>
      </c>
      <c r="D55" s="17" t="s">
        <v>522</v>
      </c>
      <c r="E55" s="20" t="s">
        <v>313</v>
      </c>
      <c r="F55" s="20" t="s">
        <v>292</v>
      </c>
      <c r="G55" s="18" t="str">
        <f>""</f>
        <v/>
      </c>
      <c r="H55" s="20"/>
      <c r="I55" s="20" t="s">
        <v>431</v>
      </c>
      <c r="J55" s="21"/>
      <c r="K55" s="18" t="s">
        <v>453</v>
      </c>
      <c r="L55" s="6" t="s">
        <v>27</v>
      </c>
      <c r="M55" s="6"/>
      <c r="N55" s="6"/>
      <c r="O55" s="6"/>
      <c r="P55" s="11"/>
      <c r="Q55" s="11"/>
      <c r="R55" s="82"/>
      <c r="S55" s="12" t="s">
        <v>773</v>
      </c>
      <c r="T55" s="78"/>
      <c r="U55" s="62"/>
      <c r="V55" s="6" t="s">
        <v>20</v>
      </c>
      <c r="W55" s="28">
        <v>1</v>
      </c>
      <c r="X55" s="24"/>
      <c r="Y55" s="24"/>
      <c r="AB55" s="74" t="b">
        <f>IF(AND(M55=DATA!$D$40),DATA!$D$41,IF(AND(M55=DATA!$C$40),DATA!$C$41))</f>
        <v>0</v>
      </c>
      <c r="AC55" s="74" t="b">
        <f>IF(AND(N55=DATA!$D$40),DATA!$D$42,IF(AND(N55=DATA!$C$40),DATA!$C$42))</f>
        <v>0</v>
      </c>
      <c r="AD55" s="74" t="b">
        <f>IF(AND(O55=DATA!$D$40),DATA!$D$43,IF(AND(O55=DATA!$C$40),DATA!$C$43))</f>
        <v>0</v>
      </c>
      <c r="AE55" s="75" t="b">
        <f>IF(AND(P55=DATA!$D$40),DATA!$D$44,IF(AND(P55=DATA!$C$40),DATA!$C$44))</f>
        <v>0</v>
      </c>
      <c r="AF55" s="76">
        <f ca="1">IF(AND(DATEDIF(R55,TODAY(),"D")&lt;365*3),DATA!$D$46,IF(AND(365*3&lt;=DATEDIF(R55,TODAY(),"D"), DATEDIF(R55,TODAY(),"D")&lt;365*5),DATA!$D$47,IF(AND(365*5&lt;=DATEDIF(R55,TODAY(),"D"), DATEDIF(R55,TODAY(),"D")&lt;365*10),DATA!$D$48,IF(AND(365*10&lt;DATEDIF(R55,TODAY(),"D")),DATA!$D$49))))</f>
        <v>0</v>
      </c>
      <c r="AG55" s="76">
        <f>_xlfn.IFNA(VLOOKUP(T55,DATA!$F$40:$G$85,2,0),10)</f>
        <v>10</v>
      </c>
      <c r="AH55" s="77">
        <f t="shared" ca="1" si="2"/>
        <v>10</v>
      </c>
      <c r="AI55" s="75" t="b">
        <f>IF(AND(Q55=DATA!$D$40),DATA!$D$44/8,IF(AND(Q55=DATA!$C$40),DATA!$C$44/8))</f>
        <v>0</v>
      </c>
      <c r="AJ55" s="77">
        <f t="shared" ca="1" si="1"/>
        <v>10</v>
      </c>
      <c r="AK55" s="78" t="str">
        <f ca="1">IF(AND(AJ55&gt;=DATA!$C$55),"A",IF(AND(DATA!$C$55&gt;AJ55,AJ55&gt;=DATA!$C$56),"B",IF(AND(DATA!$C$56&gt;AJ55,AJ55&gt;=DATA!$C$57),"C",IF(AND(AJ55&lt;DATA!$C$57),"D"))))</f>
        <v>D</v>
      </c>
    </row>
    <row r="56" spans="1:37" x14ac:dyDescent="0.15">
      <c r="A56" s="20" t="s">
        <v>565</v>
      </c>
      <c r="B56" s="4" t="s">
        <v>428</v>
      </c>
      <c r="C56" s="18" t="s">
        <v>295</v>
      </c>
      <c r="D56" s="17" t="s">
        <v>522</v>
      </c>
      <c r="E56" s="20" t="s">
        <v>313</v>
      </c>
      <c r="F56" s="20" t="s">
        <v>307</v>
      </c>
      <c r="G56" s="18" t="str">
        <f>""</f>
        <v/>
      </c>
      <c r="H56" s="20"/>
      <c r="I56" s="20" t="s">
        <v>431</v>
      </c>
      <c r="J56" s="21"/>
      <c r="K56" s="18" t="s">
        <v>453</v>
      </c>
      <c r="L56" s="6" t="s">
        <v>27</v>
      </c>
      <c r="M56" s="6"/>
      <c r="N56" s="6"/>
      <c r="O56" s="6"/>
      <c r="P56" s="11"/>
      <c r="Q56" s="11"/>
      <c r="R56" s="82"/>
      <c r="S56" s="12" t="s">
        <v>773</v>
      </c>
      <c r="T56" s="78"/>
      <c r="U56" s="62"/>
      <c r="V56" s="6" t="s">
        <v>20</v>
      </c>
      <c r="W56" s="28">
        <v>8</v>
      </c>
      <c r="X56" s="24"/>
      <c r="Y56" s="24"/>
      <c r="AB56" s="74" t="b">
        <f>IF(AND(M56=DATA!$D$40),DATA!$D$41,IF(AND(M56=DATA!$C$40),DATA!$C$41))</f>
        <v>0</v>
      </c>
      <c r="AC56" s="74" t="b">
        <f>IF(AND(N56=DATA!$D$40),DATA!$D$42,IF(AND(N56=DATA!$C$40),DATA!$C$42))</f>
        <v>0</v>
      </c>
      <c r="AD56" s="74" t="b">
        <f>IF(AND(O56=DATA!$D$40),DATA!$D$43,IF(AND(O56=DATA!$C$40),DATA!$C$43))</f>
        <v>0</v>
      </c>
      <c r="AE56" s="75" t="b">
        <f>IF(AND(P56=DATA!$D$40),DATA!$D$44,IF(AND(P56=DATA!$C$40),DATA!$C$44))</f>
        <v>0</v>
      </c>
      <c r="AF56" s="76">
        <f ca="1">IF(AND(DATEDIF(R56,TODAY(),"D")&lt;365*3),DATA!$D$46,IF(AND(365*3&lt;=DATEDIF(R56,TODAY(),"D"), DATEDIF(R56,TODAY(),"D")&lt;365*5),DATA!$D$47,IF(AND(365*5&lt;=DATEDIF(R56,TODAY(),"D"), DATEDIF(R56,TODAY(),"D")&lt;365*10),DATA!$D$48,IF(AND(365*10&lt;DATEDIF(R56,TODAY(),"D")),DATA!$D$49))))</f>
        <v>0</v>
      </c>
      <c r="AG56" s="76">
        <f>_xlfn.IFNA(VLOOKUP(T56,DATA!$F$40:$G$85,2,0),10)</f>
        <v>10</v>
      </c>
      <c r="AH56" s="77">
        <f t="shared" ca="1" si="2"/>
        <v>10</v>
      </c>
      <c r="AI56" s="75" t="b">
        <f>IF(AND(Q56=DATA!$D$40),DATA!$D$44/8,IF(AND(Q56=DATA!$C$40),DATA!$C$44/8))</f>
        <v>0</v>
      </c>
      <c r="AJ56" s="77">
        <f t="shared" ca="1" si="1"/>
        <v>10</v>
      </c>
      <c r="AK56" s="78" t="str">
        <f ca="1">IF(AND(AJ56&gt;=DATA!$C$55),"A",IF(AND(DATA!$C$55&gt;AJ56,AJ56&gt;=DATA!$C$56),"B",IF(AND(DATA!$C$56&gt;AJ56,AJ56&gt;=DATA!$C$57),"C",IF(AND(AJ56&lt;DATA!$C$57),"D"))))</f>
        <v>D</v>
      </c>
    </row>
    <row r="57" spans="1:37" x14ac:dyDescent="0.15">
      <c r="A57" s="20" t="s">
        <v>565</v>
      </c>
      <c r="B57" s="4" t="s">
        <v>428</v>
      </c>
      <c r="C57" s="18" t="s">
        <v>295</v>
      </c>
      <c r="D57" s="17" t="s">
        <v>522</v>
      </c>
      <c r="E57" s="20" t="s">
        <v>313</v>
      </c>
      <c r="F57" s="20" t="s">
        <v>307</v>
      </c>
      <c r="G57" s="18" t="str">
        <f>""</f>
        <v/>
      </c>
      <c r="H57" s="20"/>
      <c r="I57" s="20" t="s">
        <v>431</v>
      </c>
      <c r="J57" s="21"/>
      <c r="K57" s="18" t="s">
        <v>453</v>
      </c>
      <c r="L57" s="6" t="s">
        <v>27</v>
      </c>
      <c r="M57" s="6"/>
      <c r="N57" s="6"/>
      <c r="O57" s="6"/>
      <c r="P57" s="11"/>
      <c r="Q57" s="11"/>
      <c r="R57" s="82"/>
      <c r="S57" s="12" t="s">
        <v>773</v>
      </c>
      <c r="T57" s="78"/>
      <c r="U57" s="62"/>
      <c r="V57" s="6" t="s">
        <v>20</v>
      </c>
      <c r="W57" s="28">
        <v>4</v>
      </c>
      <c r="X57" s="24"/>
      <c r="Y57" s="24"/>
      <c r="AB57" s="74" t="b">
        <f>IF(AND(M57=DATA!$D$40),DATA!$D$41,IF(AND(M57=DATA!$C$40),DATA!$C$41))</f>
        <v>0</v>
      </c>
      <c r="AC57" s="74" t="b">
        <f>IF(AND(N57=DATA!$D$40),DATA!$D$42,IF(AND(N57=DATA!$C$40),DATA!$C$42))</f>
        <v>0</v>
      </c>
      <c r="AD57" s="74" t="b">
        <f>IF(AND(O57=DATA!$D$40),DATA!$D$43,IF(AND(O57=DATA!$C$40),DATA!$C$43))</f>
        <v>0</v>
      </c>
      <c r="AE57" s="75" t="b">
        <f>IF(AND(P57=DATA!$D$40),DATA!$D$44,IF(AND(P57=DATA!$C$40),DATA!$C$44))</f>
        <v>0</v>
      </c>
      <c r="AF57" s="76">
        <f ca="1">IF(AND(DATEDIF(R57,TODAY(),"D")&lt;365*3),DATA!$D$46,IF(AND(365*3&lt;=DATEDIF(R57,TODAY(),"D"), DATEDIF(R57,TODAY(),"D")&lt;365*5),DATA!$D$47,IF(AND(365*5&lt;=DATEDIF(R57,TODAY(),"D"), DATEDIF(R57,TODAY(),"D")&lt;365*10),DATA!$D$48,IF(AND(365*10&lt;DATEDIF(R57,TODAY(),"D")),DATA!$D$49))))</f>
        <v>0</v>
      </c>
      <c r="AG57" s="76">
        <f>_xlfn.IFNA(VLOOKUP(T57,DATA!$F$40:$G$85,2,0),10)</f>
        <v>10</v>
      </c>
      <c r="AH57" s="77">
        <f t="shared" ca="1" si="2"/>
        <v>10</v>
      </c>
      <c r="AI57" s="75" t="b">
        <f>IF(AND(Q57=DATA!$D$40),DATA!$D$44/8,IF(AND(Q57=DATA!$C$40),DATA!$C$44/8))</f>
        <v>0</v>
      </c>
      <c r="AJ57" s="77">
        <f t="shared" ca="1" si="1"/>
        <v>10</v>
      </c>
      <c r="AK57" s="78" t="str">
        <f ca="1">IF(AND(AJ57&gt;=DATA!$C$55),"A",IF(AND(DATA!$C$55&gt;AJ57,AJ57&gt;=DATA!$C$56),"B",IF(AND(DATA!$C$56&gt;AJ57,AJ57&gt;=DATA!$C$57),"C",IF(AND(AJ57&lt;DATA!$C$57),"D"))))</f>
        <v>D</v>
      </c>
    </row>
    <row r="58" spans="1:37" x14ac:dyDescent="0.15">
      <c r="A58" s="20" t="s">
        <v>565</v>
      </c>
      <c r="B58" s="4" t="s">
        <v>428</v>
      </c>
      <c r="C58" s="18" t="s">
        <v>454</v>
      </c>
      <c r="D58" s="17" t="s">
        <v>522</v>
      </c>
      <c r="E58" s="20" t="s">
        <v>313</v>
      </c>
      <c r="F58" s="20" t="s">
        <v>307</v>
      </c>
      <c r="G58" s="18" t="str">
        <f>""</f>
        <v/>
      </c>
      <c r="H58" s="20"/>
      <c r="I58" s="20" t="s">
        <v>431</v>
      </c>
      <c r="J58" s="21"/>
      <c r="K58" s="18" t="s">
        <v>455</v>
      </c>
      <c r="L58" s="6" t="s">
        <v>27</v>
      </c>
      <c r="M58" s="6"/>
      <c r="N58" s="6"/>
      <c r="O58" s="6"/>
      <c r="P58" s="11"/>
      <c r="Q58" s="11"/>
      <c r="R58" s="82"/>
      <c r="S58" s="12" t="s">
        <v>773</v>
      </c>
      <c r="T58" s="78"/>
      <c r="U58" s="62"/>
      <c r="V58" s="6" t="s">
        <v>20</v>
      </c>
      <c r="W58" s="28">
        <v>2</v>
      </c>
      <c r="X58" s="24"/>
      <c r="Y58" s="24"/>
      <c r="AB58" s="74" t="b">
        <f>IF(AND(M58=DATA!$D$40),DATA!$D$41,IF(AND(M58=DATA!$C$40),DATA!$C$41))</f>
        <v>0</v>
      </c>
      <c r="AC58" s="74" t="b">
        <f>IF(AND(N58=DATA!$D$40),DATA!$D$42,IF(AND(N58=DATA!$C$40),DATA!$C$42))</f>
        <v>0</v>
      </c>
      <c r="AD58" s="74" t="b">
        <f>IF(AND(O58=DATA!$D$40),DATA!$D$43,IF(AND(O58=DATA!$C$40),DATA!$C$43))</f>
        <v>0</v>
      </c>
      <c r="AE58" s="75" t="b">
        <f>IF(AND(P58=DATA!$D$40),DATA!$D$44,IF(AND(P58=DATA!$C$40),DATA!$C$44))</f>
        <v>0</v>
      </c>
      <c r="AF58" s="76">
        <f ca="1">IF(AND(DATEDIF(R58,TODAY(),"D")&lt;365*3),DATA!$D$46,IF(AND(365*3&lt;=DATEDIF(R58,TODAY(),"D"), DATEDIF(R58,TODAY(),"D")&lt;365*5),DATA!$D$47,IF(AND(365*5&lt;=DATEDIF(R58,TODAY(),"D"), DATEDIF(R58,TODAY(),"D")&lt;365*10),DATA!$D$48,IF(AND(365*10&lt;DATEDIF(R58,TODAY(),"D")),DATA!$D$49))))</f>
        <v>0</v>
      </c>
      <c r="AG58" s="76">
        <f>_xlfn.IFNA(VLOOKUP(T58,DATA!$F$40:$G$85,2,0),10)</f>
        <v>10</v>
      </c>
      <c r="AH58" s="77">
        <f t="shared" ca="1" si="2"/>
        <v>10</v>
      </c>
      <c r="AI58" s="75" t="b">
        <f>IF(AND(Q58=DATA!$D$40),DATA!$D$44/8,IF(AND(Q58=DATA!$C$40),DATA!$C$44/8))</f>
        <v>0</v>
      </c>
      <c r="AJ58" s="77">
        <f t="shared" ca="1" si="1"/>
        <v>10</v>
      </c>
      <c r="AK58" s="78" t="str">
        <f ca="1">IF(AND(AJ58&gt;=DATA!$C$55),"A",IF(AND(DATA!$C$55&gt;AJ58,AJ58&gt;=DATA!$C$56),"B",IF(AND(DATA!$C$56&gt;AJ58,AJ58&gt;=DATA!$C$57),"C",IF(AND(AJ58&lt;DATA!$C$57),"D"))))</f>
        <v>D</v>
      </c>
    </row>
    <row r="59" spans="1:37" x14ac:dyDescent="0.15">
      <c r="A59" s="20" t="s">
        <v>565</v>
      </c>
      <c r="B59" s="4" t="s">
        <v>428</v>
      </c>
      <c r="C59" s="18" t="s">
        <v>454</v>
      </c>
      <c r="D59" s="17" t="s">
        <v>522</v>
      </c>
      <c r="E59" s="20" t="s">
        <v>313</v>
      </c>
      <c r="F59" s="20" t="s">
        <v>307</v>
      </c>
      <c r="G59" s="18" t="str">
        <f>""</f>
        <v/>
      </c>
      <c r="H59" s="20"/>
      <c r="I59" s="20" t="s">
        <v>431</v>
      </c>
      <c r="J59" s="21"/>
      <c r="K59" s="18" t="s">
        <v>453</v>
      </c>
      <c r="L59" s="6" t="s">
        <v>27</v>
      </c>
      <c r="M59" s="6"/>
      <c r="N59" s="6"/>
      <c r="O59" s="6"/>
      <c r="P59" s="11"/>
      <c r="Q59" s="11"/>
      <c r="R59" s="82"/>
      <c r="S59" s="12" t="s">
        <v>773</v>
      </c>
      <c r="T59" s="78"/>
      <c r="U59" s="62"/>
      <c r="V59" s="6" t="s">
        <v>20</v>
      </c>
      <c r="W59" s="28">
        <v>2</v>
      </c>
      <c r="X59" s="24"/>
      <c r="Y59" s="24"/>
      <c r="AB59" s="74" t="b">
        <f>IF(AND(M59=DATA!$D$40),DATA!$D$41,IF(AND(M59=DATA!$C$40),DATA!$C$41))</f>
        <v>0</v>
      </c>
      <c r="AC59" s="74" t="b">
        <f>IF(AND(N59=DATA!$D$40),DATA!$D$42,IF(AND(N59=DATA!$C$40),DATA!$C$42))</f>
        <v>0</v>
      </c>
      <c r="AD59" s="74" t="b">
        <f>IF(AND(O59=DATA!$D$40),DATA!$D$43,IF(AND(O59=DATA!$C$40),DATA!$C$43))</f>
        <v>0</v>
      </c>
      <c r="AE59" s="75" t="b">
        <f>IF(AND(P59=DATA!$D$40),DATA!$D$44,IF(AND(P59=DATA!$C$40),DATA!$C$44))</f>
        <v>0</v>
      </c>
      <c r="AF59" s="76">
        <f ca="1">IF(AND(DATEDIF(R59,TODAY(),"D")&lt;365*3),DATA!$D$46,IF(AND(365*3&lt;=DATEDIF(R59,TODAY(),"D"), DATEDIF(R59,TODAY(),"D")&lt;365*5),DATA!$D$47,IF(AND(365*5&lt;=DATEDIF(R59,TODAY(),"D"), DATEDIF(R59,TODAY(),"D")&lt;365*10),DATA!$D$48,IF(AND(365*10&lt;DATEDIF(R59,TODAY(),"D")),DATA!$D$49))))</f>
        <v>0</v>
      </c>
      <c r="AG59" s="76">
        <f>_xlfn.IFNA(VLOOKUP(T59,DATA!$F$40:$G$85,2,0),10)</f>
        <v>10</v>
      </c>
      <c r="AH59" s="77">
        <f t="shared" ca="1" si="2"/>
        <v>10</v>
      </c>
      <c r="AI59" s="75" t="b">
        <f>IF(AND(Q59=DATA!$D$40),DATA!$D$44/8,IF(AND(Q59=DATA!$C$40),DATA!$C$44/8))</f>
        <v>0</v>
      </c>
      <c r="AJ59" s="77">
        <f t="shared" ca="1" si="1"/>
        <v>10</v>
      </c>
      <c r="AK59" s="78" t="str">
        <f ca="1">IF(AND(AJ59&gt;=DATA!$C$55),"A",IF(AND(DATA!$C$55&gt;AJ59,AJ59&gt;=DATA!$C$56),"B",IF(AND(DATA!$C$56&gt;AJ59,AJ59&gt;=DATA!$C$57),"C",IF(AND(AJ59&lt;DATA!$C$57),"D"))))</f>
        <v>D</v>
      </c>
    </row>
    <row r="60" spans="1:37" x14ac:dyDescent="0.15">
      <c r="A60" s="20" t="s">
        <v>565</v>
      </c>
      <c r="B60" s="4" t="s">
        <v>428</v>
      </c>
      <c r="C60" s="18" t="s">
        <v>454</v>
      </c>
      <c r="D60" s="17" t="s">
        <v>522</v>
      </c>
      <c r="E60" s="20" t="s">
        <v>313</v>
      </c>
      <c r="F60" s="20" t="s">
        <v>307</v>
      </c>
      <c r="G60" s="18" t="str">
        <f>""</f>
        <v/>
      </c>
      <c r="H60" s="20"/>
      <c r="I60" s="20" t="s">
        <v>431</v>
      </c>
      <c r="J60" s="21"/>
      <c r="K60" s="18" t="s">
        <v>453</v>
      </c>
      <c r="L60" s="6" t="s">
        <v>27</v>
      </c>
      <c r="M60" s="6"/>
      <c r="N60" s="6"/>
      <c r="O60" s="6"/>
      <c r="P60" s="11"/>
      <c r="Q60" s="11"/>
      <c r="R60" s="82"/>
      <c r="S60" s="12" t="s">
        <v>773</v>
      </c>
      <c r="T60" s="78"/>
      <c r="U60" s="62"/>
      <c r="V60" s="6" t="s">
        <v>20</v>
      </c>
      <c r="W60" s="28">
        <v>3</v>
      </c>
      <c r="X60" s="24"/>
      <c r="Y60" s="24"/>
      <c r="AB60" s="74" t="b">
        <f>IF(AND(M60=DATA!$D$40),DATA!$D$41,IF(AND(M60=DATA!$C$40),DATA!$C$41))</f>
        <v>0</v>
      </c>
      <c r="AC60" s="74" t="b">
        <f>IF(AND(N60=DATA!$D$40),DATA!$D$42,IF(AND(N60=DATA!$C$40),DATA!$C$42))</f>
        <v>0</v>
      </c>
      <c r="AD60" s="74" t="b">
        <f>IF(AND(O60=DATA!$D$40),DATA!$D$43,IF(AND(O60=DATA!$C$40),DATA!$C$43))</f>
        <v>0</v>
      </c>
      <c r="AE60" s="75" t="b">
        <f>IF(AND(P60=DATA!$D$40),DATA!$D$44,IF(AND(P60=DATA!$C$40),DATA!$C$44))</f>
        <v>0</v>
      </c>
      <c r="AF60" s="76">
        <f ca="1">IF(AND(DATEDIF(R60,TODAY(),"D")&lt;365*3),DATA!$D$46,IF(AND(365*3&lt;=DATEDIF(R60,TODAY(),"D"), DATEDIF(R60,TODAY(),"D")&lt;365*5),DATA!$D$47,IF(AND(365*5&lt;=DATEDIF(R60,TODAY(),"D"), DATEDIF(R60,TODAY(),"D")&lt;365*10),DATA!$D$48,IF(AND(365*10&lt;DATEDIF(R60,TODAY(),"D")),DATA!$D$49))))</f>
        <v>0</v>
      </c>
      <c r="AG60" s="76">
        <f>_xlfn.IFNA(VLOOKUP(T60,DATA!$F$40:$G$85,2,0),10)</f>
        <v>10</v>
      </c>
      <c r="AH60" s="77">
        <f t="shared" ca="1" si="2"/>
        <v>10</v>
      </c>
      <c r="AI60" s="75" t="b">
        <f>IF(AND(Q60=DATA!$D$40),DATA!$D$44/8,IF(AND(Q60=DATA!$C$40),DATA!$C$44/8))</f>
        <v>0</v>
      </c>
      <c r="AJ60" s="77">
        <f t="shared" ca="1" si="1"/>
        <v>10</v>
      </c>
      <c r="AK60" s="78" t="str">
        <f ca="1">IF(AND(AJ60&gt;=DATA!$C$55),"A",IF(AND(DATA!$C$55&gt;AJ60,AJ60&gt;=DATA!$C$56),"B",IF(AND(DATA!$C$56&gt;AJ60,AJ60&gt;=DATA!$C$57),"C",IF(AND(AJ60&lt;DATA!$C$57),"D"))))</f>
        <v>D</v>
      </c>
    </row>
    <row r="61" spans="1:37" x14ac:dyDescent="0.15">
      <c r="A61" s="20" t="s">
        <v>565</v>
      </c>
      <c r="B61" s="4" t="s">
        <v>428</v>
      </c>
      <c r="C61" s="18" t="s">
        <v>456</v>
      </c>
      <c r="D61" s="17" t="s">
        <v>522</v>
      </c>
      <c r="E61" s="20" t="s">
        <v>313</v>
      </c>
      <c r="F61" s="20" t="s">
        <v>301</v>
      </c>
      <c r="G61" s="18" t="str">
        <f>""</f>
        <v/>
      </c>
      <c r="H61" s="20"/>
      <c r="I61" s="20" t="s">
        <v>431</v>
      </c>
      <c r="J61" s="21"/>
      <c r="K61" s="18" t="s">
        <v>453</v>
      </c>
      <c r="L61" s="6" t="s">
        <v>27</v>
      </c>
      <c r="M61" s="6"/>
      <c r="N61" s="6"/>
      <c r="O61" s="6"/>
      <c r="P61" s="11"/>
      <c r="Q61" s="11"/>
      <c r="R61" s="82"/>
      <c r="S61" s="12" t="s">
        <v>773</v>
      </c>
      <c r="T61" s="78"/>
      <c r="U61" s="62"/>
      <c r="V61" s="6" t="s">
        <v>20</v>
      </c>
      <c r="W61" s="28">
        <v>2</v>
      </c>
      <c r="X61" s="24"/>
      <c r="Y61" s="24"/>
      <c r="AB61" s="74" t="b">
        <f>IF(AND(M61=DATA!$D$40),DATA!$D$41,IF(AND(M61=DATA!$C$40),DATA!$C$41))</f>
        <v>0</v>
      </c>
      <c r="AC61" s="74" t="b">
        <f>IF(AND(N61=DATA!$D$40),DATA!$D$42,IF(AND(N61=DATA!$C$40),DATA!$C$42))</f>
        <v>0</v>
      </c>
      <c r="AD61" s="74" t="b">
        <f>IF(AND(O61=DATA!$D$40),DATA!$D$43,IF(AND(O61=DATA!$C$40),DATA!$C$43))</f>
        <v>0</v>
      </c>
      <c r="AE61" s="75" t="b">
        <f>IF(AND(P61=DATA!$D$40),DATA!$D$44,IF(AND(P61=DATA!$C$40),DATA!$C$44))</f>
        <v>0</v>
      </c>
      <c r="AF61" s="76">
        <f ca="1">IF(AND(DATEDIF(R61,TODAY(),"D")&lt;365*3),DATA!$D$46,IF(AND(365*3&lt;=DATEDIF(R61,TODAY(),"D"), DATEDIF(R61,TODAY(),"D")&lt;365*5),DATA!$D$47,IF(AND(365*5&lt;=DATEDIF(R61,TODAY(),"D"), DATEDIF(R61,TODAY(),"D")&lt;365*10),DATA!$D$48,IF(AND(365*10&lt;DATEDIF(R61,TODAY(),"D")),DATA!$D$49))))</f>
        <v>0</v>
      </c>
      <c r="AG61" s="76">
        <f>_xlfn.IFNA(VLOOKUP(T61,DATA!$F$40:$G$85,2,0),10)</f>
        <v>10</v>
      </c>
      <c r="AH61" s="77">
        <f t="shared" ca="1" si="2"/>
        <v>10</v>
      </c>
      <c r="AI61" s="75" t="b">
        <f>IF(AND(Q61=DATA!$D$40),DATA!$D$44/8,IF(AND(Q61=DATA!$C$40),DATA!$C$44/8))</f>
        <v>0</v>
      </c>
      <c r="AJ61" s="77">
        <f t="shared" ca="1" si="1"/>
        <v>10</v>
      </c>
      <c r="AK61" s="78" t="str">
        <f ca="1">IF(AND(AJ61&gt;=DATA!$C$55),"A",IF(AND(DATA!$C$55&gt;AJ61,AJ61&gt;=DATA!$C$56),"B",IF(AND(DATA!$C$56&gt;AJ61,AJ61&gt;=DATA!$C$57),"C",IF(AND(AJ61&lt;DATA!$C$57),"D"))))</f>
        <v>D</v>
      </c>
    </row>
    <row r="62" spans="1:37" x14ac:dyDescent="0.15">
      <c r="A62" s="20" t="s">
        <v>565</v>
      </c>
      <c r="B62" s="4" t="s">
        <v>428</v>
      </c>
      <c r="C62" s="18" t="s">
        <v>459</v>
      </c>
      <c r="D62" s="17" t="s">
        <v>522</v>
      </c>
      <c r="E62" s="20" t="s">
        <v>313</v>
      </c>
      <c r="F62" s="20" t="s">
        <v>301</v>
      </c>
      <c r="G62" s="18" t="str">
        <f>""</f>
        <v/>
      </c>
      <c r="H62" s="20"/>
      <c r="I62" s="20" t="s">
        <v>431</v>
      </c>
      <c r="J62" s="21"/>
      <c r="K62" s="18" t="s">
        <v>453</v>
      </c>
      <c r="L62" s="6" t="s">
        <v>27</v>
      </c>
      <c r="M62" s="6"/>
      <c r="N62" s="6"/>
      <c r="O62" s="6"/>
      <c r="P62" s="11"/>
      <c r="Q62" s="11"/>
      <c r="R62" s="82"/>
      <c r="S62" s="12" t="s">
        <v>773</v>
      </c>
      <c r="T62" s="78"/>
      <c r="U62" s="62"/>
      <c r="V62" s="6" t="s">
        <v>20</v>
      </c>
      <c r="W62" s="28">
        <v>82</v>
      </c>
      <c r="X62" s="24"/>
      <c r="Y62" s="24"/>
      <c r="AB62" s="74" t="b">
        <f>IF(AND(M62=DATA!$D$40),DATA!$D$41,IF(AND(M62=DATA!$C$40),DATA!$C$41))</f>
        <v>0</v>
      </c>
      <c r="AC62" s="74" t="b">
        <f>IF(AND(N62=DATA!$D$40),DATA!$D$42,IF(AND(N62=DATA!$C$40),DATA!$C$42))</f>
        <v>0</v>
      </c>
      <c r="AD62" s="74" t="b">
        <f>IF(AND(O62=DATA!$D$40),DATA!$D$43,IF(AND(O62=DATA!$C$40),DATA!$C$43))</f>
        <v>0</v>
      </c>
      <c r="AE62" s="75" t="b">
        <f>IF(AND(P62=DATA!$D$40),DATA!$D$44,IF(AND(P62=DATA!$C$40),DATA!$C$44))</f>
        <v>0</v>
      </c>
      <c r="AF62" s="76">
        <f ca="1">IF(AND(DATEDIF(R62,TODAY(),"D")&lt;365*3),DATA!$D$46,IF(AND(365*3&lt;=DATEDIF(R62,TODAY(),"D"), DATEDIF(R62,TODAY(),"D")&lt;365*5),DATA!$D$47,IF(AND(365*5&lt;=DATEDIF(R62,TODAY(),"D"), DATEDIF(R62,TODAY(),"D")&lt;365*10),DATA!$D$48,IF(AND(365*10&lt;DATEDIF(R62,TODAY(),"D")),DATA!$D$49))))</f>
        <v>0</v>
      </c>
      <c r="AG62" s="76">
        <f>_xlfn.IFNA(VLOOKUP(T62,DATA!$F$40:$G$85,2,0),10)</f>
        <v>10</v>
      </c>
      <c r="AH62" s="77">
        <f t="shared" ca="1" si="2"/>
        <v>10</v>
      </c>
      <c r="AI62" s="75" t="b">
        <f>IF(AND(Q62=DATA!$D$40),DATA!$D$44/8,IF(AND(Q62=DATA!$C$40),DATA!$C$44/8))</f>
        <v>0</v>
      </c>
      <c r="AJ62" s="77">
        <f t="shared" ca="1" si="1"/>
        <v>10</v>
      </c>
      <c r="AK62" s="78" t="str">
        <f ca="1">IF(AND(AJ62&gt;=DATA!$C$55),"A",IF(AND(DATA!$C$55&gt;AJ62,AJ62&gt;=DATA!$C$56),"B",IF(AND(DATA!$C$56&gt;AJ62,AJ62&gt;=DATA!$C$57),"C",IF(AND(AJ62&lt;DATA!$C$57),"D"))))</f>
        <v>D</v>
      </c>
    </row>
    <row r="63" spans="1:37" x14ac:dyDescent="0.15">
      <c r="A63" s="20" t="s">
        <v>565</v>
      </c>
      <c r="B63" s="4" t="s">
        <v>428</v>
      </c>
      <c r="C63" s="18" t="s">
        <v>295</v>
      </c>
      <c r="D63" s="17" t="s">
        <v>522</v>
      </c>
      <c r="E63" s="20" t="s">
        <v>313</v>
      </c>
      <c r="F63" s="20" t="s">
        <v>301</v>
      </c>
      <c r="G63" s="18" t="str">
        <f>""</f>
        <v/>
      </c>
      <c r="H63" s="20"/>
      <c r="I63" s="20" t="s">
        <v>431</v>
      </c>
      <c r="J63" s="21"/>
      <c r="K63" s="18" t="s">
        <v>453</v>
      </c>
      <c r="L63" s="6" t="s">
        <v>27</v>
      </c>
      <c r="M63" s="6"/>
      <c r="N63" s="6"/>
      <c r="O63" s="6"/>
      <c r="P63" s="11"/>
      <c r="Q63" s="11"/>
      <c r="R63" s="82"/>
      <c r="S63" s="12" t="s">
        <v>773</v>
      </c>
      <c r="T63" s="78"/>
      <c r="U63" s="62"/>
      <c r="V63" s="6" t="s">
        <v>20</v>
      </c>
      <c r="W63" s="28">
        <v>1</v>
      </c>
      <c r="X63" s="24"/>
      <c r="Y63" s="24"/>
      <c r="AB63" s="74" t="b">
        <f>IF(AND(M63=DATA!$D$40),DATA!$D$41,IF(AND(M63=DATA!$C$40),DATA!$C$41))</f>
        <v>0</v>
      </c>
      <c r="AC63" s="74" t="b">
        <f>IF(AND(N63=DATA!$D$40),DATA!$D$42,IF(AND(N63=DATA!$C$40),DATA!$C$42))</f>
        <v>0</v>
      </c>
      <c r="AD63" s="74" t="b">
        <f>IF(AND(O63=DATA!$D$40),DATA!$D$43,IF(AND(O63=DATA!$C$40),DATA!$C$43))</f>
        <v>0</v>
      </c>
      <c r="AE63" s="75" t="b">
        <f>IF(AND(P63=DATA!$D$40),DATA!$D$44,IF(AND(P63=DATA!$C$40),DATA!$C$44))</f>
        <v>0</v>
      </c>
      <c r="AF63" s="76">
        <f ca="1">IF(AND(DATEDIF(R63,TODAY(),"D")&lt;365*3),DATA!$D$46,IF(AND(365*3&lt;=DATEDIF(R63,TODAY(),"D"), DATEDIF(R63,TODAY(),"D")&lt;365*5),DATA!$D$47,IF(AND(365*5&lt;=DATEDIF(R63,TODAY(),"D"), DATEDIF(R63,TODAY(),"D")&lt;365*10),DATA!$D$48,IF(AND(365*10&lt;DATEDIF(R63,TODAY(),"D")),DATA!$D$49))))</f>
        <v>0</v>
      </c>
      <c r="AG63" s="76">
        <f>_xlfn.IFNA(VLOOKUP(T63,DATA!$F$40:$G$85,2,0),10)</f>
        <v>10</v>
      </c>
      <c r="AH63" s="77">
        <f t="shared" ca="1" si="2"/>
        <v>10</v>
      </c>
      <c r="AI63" s="75" t="b">
        <f>IF(AND(Q63=DATA!$D$40),DATA!$D$44/8,IF(AND(Q63=DATA!$C$40),DATA!$C$44/8))</f>
        <v>0</v>
      </c>
      <c r="AJ63" s="77">
        <f t="shared" ca="1" si="1"/>
        <v>10</v>
      </c>
      <c r="AK63" s="78" t="str">
        <f ca="1">IF(AND(AJ63&gt;=DATA!$C$55),"A",IF(AND(DATA!$C$55&gt;AJ63,AJ63&gt;=DATA!$C$56),"B",IF(AND(DATA!$C$56&gt;AJ63,AJ63&gt;=DATA!$C$57),"C",IF(AND(AJ63&lt;DATA!$C$57),"D"))))</f>
        <v>D</v>
      </c>
    </row>
    <row r="64" spans="1:37" x14ac:dyDescent="0.15">
      <c r="A64" s="20" t="s">
        <v>564</v>
      </c>
      <c r="B64" s="4" t="s">
        <v>428</v>
      </c>
      <c r="C64" s="18" t="s">
        <v>295</v>
      </c>
      <c r="D64" s="17" t="s">
        <v>522</v>
      </c>
      <c r="E64" s="20" t="s">
        <v>313</v>
      </c>
      <c r="F64" s="20" t="s">
        <v>301</v>
      </c>
      <c r="G64" s="18" t="str">
        <f>""</f>
        <v/>
      </c>
      <c r="H64" s="20"/>
      <c r="I64" s="20" t="s">
        <v>431</v>
      </c>
      <c r="J64" s="21"/>
      <c r="K64" s="18" t="s">
        <v>453</v>
      </c>
      <c r="L64" s="6" t="s">
        <v>27</v>
      </c>
      <c r="M64" s="6"/>
      <c r="N64" s="6"/>
      <c r="O64" s="6"/>
      <c r="P64" s="11"/>
      <c r="Q64" s="11"/>
      <c r="R64" s="82"/>
      <c r="S64" s="12" t="s">
        <v>773</v>
      </c>
      <c r="T64" s="78"/>
      <c r="U64" s="62"/>
      <c r="V64" s="6" t="s">
        <v>20</v>
      </c>
      <c r="W64" s="28">
        <v>21</v>
      </c>
      <c r="X64" s="24"/>
      <c r="Y64" s="24"/>
      <c r="AB64" s="74" t="b">
        <f>IF(AND(M64=DATA!$D$40),DATA!$D$41,IF(AND(M64=DATA!$C$40),DATA!$C$41))</f>
        <v>0</v>
      </c>
      <c r="AC64" s="74" t="b">
        <f>IF(AND(N64=DATA!$D$40),DATA!$D$42,IF(AND(N64=DATA!$C$40),DATA!$C$42))</f>
        <v>0</v>
      </c>
      <c r="AD64" s="74" t="b">
        <f>IF(AND(O64=DATA!$D$40),DATA!$D$43,IF(AND(O64=DATA!$C$40),DATA!$C$43))</f>
        <v>0</v>
      </c>
      <c r="AE64" s="75" t="b">
        <f>IF(AND(P64=DATA!$D$40),DATA!$D$44,IF(AND(P64=DATA!$C$40),DATA!$C$44))</f>
        <v>0</v>
      </c>
      <c r="AF64" s="76">
        <f ca="1">IF(AND(DATEDIF(R64,TODAY(),"D")&lt;365*3),DATA!$D$46,IF(AND(365*3&lt;=DATEDIF(R64,TODAY(),"D"), DATEDIF(R64,TODAY(),"D")&lt;365*5),DATA!$D$47,IF(AND(365*5&lt;=DATEDIF(R64,TODAY(),"D"), DATEDIF(R64,TODAY(),"D")&lt;365*10),DATA!$D$48,IF(AND(365*10&lt;DATEDIF(R64,TODAY(),"D")),DATA!$D$49))))</f>
        <v>0</v>
      </c>
      <c r="AG64" s="76">
        <f>_xlfn.IFNA(VLOOKUP(T64,DATA!$F$40:$G$85,2,0),10)</f>
        <v>10</v>
      </c>
      <c r="AH64" s="77">
        <f t="shared" ca="1" si="2"/>
        <v>10</v>
      </c>
      <c r="AI64" s="75" t="b">
        <f>IF(AND(Q64=DATA!$D$40),DATA!$D$44/8,IF(AND(Q64=DATA!$C$40),DATA!$C$44/8))</f>
        <v>0</v>
      </c>
      <c r="AJ64" s="77">
        <f t="shared" ca="1" si="1"/>
        <v>10</v>
      </c>
      <c r="AK64" s="78" t="str">
        <f ca="1">IF(AND(AJ64&gt;=DATA!$C$55),"A",IF(AND(DATA!$C$55&gt;AJ64,AJ64&gt;=DATA!$C$56),"B",IF(AND(DATA!$C$56&gt;AJ64,AJ64&gt;=DATA!$C$57),"C",IF(AND(AJ64&lt;DATA!$C$57),"D"))))</f>
        <v>D</v>
      </c>
    </row>
    <row r="65" spans="1:37" x14ac:dyDescent="0.15">
      <c r="A65" s="20" t="s">
        <v>565</v>
      </c>
      <c r="B65" s="4" t="s">
        <v>428</v>
      </c>
      <c r="C65" s="18" t="s">
        <v>295</v>
      </c>
      <c r="D65" s="17" t="s">
        <v>522</v>
      </c>
      <c r="E65" s="20" t="s">
        <v>313</v>
      </c>
      <c r="F65" s="20" t="s">
        <v>301</v>
      </c>
      <c r="G65" s="18" t="str">
        <f>""</f>
        <v/>
      </c>
      <c r="H65" s="20"/>
      <c r="I65" s="20" t="s">
        <v>431</v>
      </c>
      <c r="J65" s="21"/>
      <c r="K65" s="18" t="s">
        <v>453</v>
      </c>
      <c r="L65" s="6" t="s">
        <v>27</v>
      </c>
      <c r="M65" s="6"/>
      <c r="N65" s="6"/>
      <c r="O65" s="6"/>
      <c r="P65" s="11"/>
      <c r="Q65" s="11"/>
      <c r="R65" s="82"/>
      <c r="S65" s="12" t="s">
        <v>773</v>
      </c>
      <c r="T65" s="78"/>
      <c r="U65" s="62"/>
      <c r="V65" s="6" t="s">
        <v>20</v>
      </c>
      <c r="W65" s="28">
        <v>14</v>
      </c>
      <c r="X65" s="24"/>
      <c r="Y65" s="24"/>
      <c r="AB65" s="74" t="b">
        <f>IF(AND(M65=DATA!$D$40),DATA!$D$41,IF(AND(M65=DATA!$C$40),DATA!$C$41))</f>
        <v>0</v>
      </c>
      <c r="AC65" s="74" t="b">
        <f>IF(AND(N65=DATA!$D$40),DATA!$D$42,IF(AND(N65=DATA!$C$40),DATA!$C$42))</f>
        <v>0</v>
      </c>
      <c r="AD65" s="74" t="b">
        <f>IF(AND(O65=DATA!$D$40),DATA!$D$43,IF(AND(O65=DATA!$C$40),DATA!$C$43))</f>
        <v>0</v>
      </c>
      <c r="AE65" s="75" t="b">
        <f>IF(AND(P65=DATA!$D$40),DATA!$D$44,IF(AND(P65=DATA!$C$40),DATA!$C$44))</f>
        <v>0</v>
      </c>
      <c r="AF65" s="76">
        <f ca="1">IF(AND(DATEDIF(R65,TODAY(),"D")&lt;365*3),DATA!$D$46,IF(AND(365*3&lt;=DATEDIF(R65,TODAY(),"D"), DATEDIF(R65,TODAY(),"D")&lt;365*5),DATA!$D$47,IF(AND(365*5&lt;=DATEDIF(R65,TODAY(),"D"), DATEDIF(R65,TODAY(),"D")&lt;365*10),DATA!$D$48,IF(AND(365*10&lt;DATEDIF(R65,TODAY(),"D")),DATA!$D$49))))</f>
        <v>0</v>
      </c>
      <c r="AG65" s="76">
        <f>_xlfn.IFNA(VLOOKUP(T65,DATA!$F$40:$G$85,2,0),10)</f>
        <v>10</v>
      </c>
      <c r="AH65" s="77">
        <f t="shared" ca="1" si="2"/>
        <v>10</v>
      </c>
      <c r="AI65" s="75" t="b">
        <f>IF(AND(Q65=DATA!$D$40),DATA!$D$44/8,IF(AND(Q65=DATA!$C$40),DATA!$C$44/8))</f>
        <v>0</v>
      </c>
      <c r="AJ65" s="77">
        <f t="shared" ca="1" si="1"/>
        <v>10</v>
      </c>
      <c r="AK65" s="78" t="str">
        <f ca="1">IF(AND(AJ65&gt;=DATA!$C$55),"A",IF(AND(DATA!$C$55&gt;AJ65,AJ65&gt;=DATA!$C$56),"B",IF(AND(DATA!$C$56&gt;AJ65,AJ65&gt;=DATA!$C$57),"C",IF(AND(AJ65&lt;DATA!$C$57),"D"))))</f>
        <v>D</v>
      </c>
    </row>
    <row r="66" spans="1:37" x14ac:dyDescent="0.15">
      <c r="A66" s="20" t="s">
        <v>565</v>
      </c>
      <c r="B66" s="4" t="s">
        <v>428</v>
      </c>
      <c r="C66" s="18" t="s">
        <v>454</v>
      </c>
      <c r="D66" s="17" t="s">
        <v>522</v>
      </c>
      <c r="E66" s="20" t="s">
        <v>313</v>
      </c>
      <c r="F66" s="20" t="s">
        <v>301</v>
      </c>
      <c r="G66" s="18" t="str">
        <f>""</f>
        <v/>
      </c>
      <c r="H66" s="20"/>
      <c r="I66" s="20" t="s">
        <v>431</v>
      </c>
      <c r="J66" s="21"/>
      <c r="K66" s="18" t="s">
        <v>460</v>
      </c>
      <c r="L66" s="6" t="s">
        <v>27</v>
      </c>
      <c r="M66" s="6"/>
      <c r="N66" s="6"/>
      <c r="O66" s="6"/>
      <c r="P66" s="11"/>
      <c r="Q66" s="11"/>
      <c r="R66" s="82"/>
      <c r="S66" s="12" t="s">
        <v>773</v>
      </c>
      <c r="T66" s="78"/>
      <c r="U66" s="62"/>
      <c r="V66" s="6" t="s">
        <v>20</v>
      </c>
      <c r="W66" s="28">
        <v>69</v>
      </c>
      <c r="X66" s="24"/>
      <c r="Y66" s="24"/>
      <c r="AB66" s="74" t="b">
        <f>IF(AND(M66=DATA!$D$40),DATA!$D$41,IF(AND(M66=DATA!$C$40),DATA!$C$41))</f>
        <v>0</v>
      </c>
      <c r="AC66" s="74" t="b">
        <f>IF(AND(N66=DATA!$D$40),DATA!$D$42,IF(AND(N66=DATA!$C$40),DATA!$C$42))</f>
        <v>0</v>
      </c>
      <c r="AD66" s="74" t="b">
        <f>IF(AND(O66=DATA!$D$40),DATA!$D$43,IF(AND(O66=DATA!$C$40),DATA!$C$43))</f>
        <v>0</v>
      </c>
      <c r="AE66" s="75" t="b">
        <f>IF(AND(P66=DATA!$D$40),DATA!$D$44,IF(AND(P66=DATA!$C$40),DATA!$C$44))</f>
        <v>0</v>
      </c>
      <c r="AF66" s="76">
        <f ca="1">IF(AND(DATEDIF(R66,TODAY(),"D")&lt;365*3),DATA!$D$46,IF(AND(365*3&lt;=DATEDIF(R66,TODAY(),"D"), DATEDIF(R66,TODAY(),"D")&lt;365*5),DATA!$D$47,IF(AND(365*5&lt;=DATEDIF(R66,TODAY(),"D"), DATEDIF(R66,TODAY(),"D")&lt;365*10),DATA!$D$48,IF(AND(365*10&lt;DATEDIF(R66,TODAY(),"D")),DATA!$D$49))))</f>
        <v>0</v>
      </c>
      <c r="AG66" s="76">
        <f>_xlfn.IFNA(VLOOKUP(T66,DATA!$F$40:$G$85,2,0),10)</f>
        <v>10</v>
      </c>
      <c r="AH66" s="77">
        <f t="shared" ca="1" si="2"/>
        <v>10</v>
      </c>
      <c r="AI66" s="75" t="b">
        <f>IF(AND(Q66=DATA!$D$40),DATA!$D$44/8,IF(AND(Q66=DATA!$C$40),DATA!$C$44/8))</f>
        <v>0</v>
      </c>
      <c r="AJ66" s="77">
        <f t="shared" ca="1" si="1"/>
        <v>10</v>
      </c>
      <c r="AK66" s="78" t="str">
        <f ca="1">IF(AND(AJ66&gt;=DATA!$C$55),"A",IF(AND(DATA!$C$55&gt;AJ66,AJ66&gt;=DATA!$C$56),"B",IF(AND(DATA!$C$56&gt;AJ66,AJ66&gt;=DATA!$C$57),"C",IF(AND(AJ66&lt;DATA!$C$57),"D"))))</f>
        <v>D</v>
      </c>
    </row>
    <row r="67" spans="1:37" x14ac:dyDescent="0.15">
      <c r="A67" s="20" t="s">
        <v>565</v>
      </c>
      <c r="B67" s="4" t="s">
        <v>428</v>
      </c>
      <c r="C67" s="18" t="s">
        <v>454</v>
      </c>
      <c r="D67" s="17" t="s">
        <v>522</v>
      </c>
      <c r="E67" s="20" t="s">
        <v>313</v>
      </c>
      <c r="F67" s="20" t="s">
        <v>301</v>
      </c>
      <c r="G67" s="18" t="str">
        <f>""</f>
        <v/>
      </c>
      <c r="H67" s="20"/>
      <c r="I67" s="20" t="s">
        <v>431</v>
      </c>
      <c r="J67" s="21"/>
      <c r="K67" s="18" t="s">
        <v>460</v>
      </c>
      <c r="L67" s="6" t="s">
        <v>27</v>
      </c>
      <c r="M67" s="6"/>
      <c r="N67" s="6"/>
      <c r="O67" s="6"/>
      <c r="P67" s="11"/>
      <c r="Q67" s="11"/>
      <c r="R67" s="82"/>
      <c r="S67" s="12" t="s">
        <v>773</v>
      </c>
      <c r="T67" s="78"/>
      <c r="U67" s="62"/>
      <c r="V67" s="6" t="s">
        <v>20</v>
      </c>
      <c r="W67" s="28">
        <v>13</v>
      </c>
      <c r="X67" s="24"/>
      <c r="Y67" s="24"/>
      <c r="AB67" s="74" t="b">
        <f>IF(AND(M67=DATA!$D$40),DATA!$D$41,IF(AND(M67=DATA!$C$40),DATA!$C$41))</f>
        <v>0</v>
      </c>
      <c r="AC67" s="74" t="b">
        <f>IF(AND(N67=DATA!$D$40),DATA!$D$42,IF(AND(N67=DATA!$C$40),DATA!$C$42))</f>
        <v>0</v>
      </c>
      <c r="AD67" s="74" t="b">
        <f>IF(AND(O67=DATA!$D$40),DATA!$D$43,IF(AND(O67=DATA!$C$40),DATA!$C$43))</f>
        <v>0</v>
      </c>
      <c r="AE67" s="75" t="b">
        <f>IF(AND(P67=DATA!$D$40),DATA!$D$44,IF(AND(P67=DATA!$C$40),DATA!$C$44))</f>
        <v>0</v>
      </c>
      <c r="AF67" s="76">
        <f ca="1">IF(AND(DATEDIF(R67,TODAY(),"D")&lt;365*3),DATA!$D$46,IF(AND(365*3&lt;=DATEDIF(R67,TODAY(),"D"), DATEDIF(R67,TODAY(),"D")&lt;365*5),DATA!$D$47,IF(AND(365*5&lt;=DATEDIF(R67,TODAY(),"D"), DATEDIF(R67,TODAY(),"D")&lt;365*10),DATA!$D$48,IF(AND(365*10&lt;DATEDIF(R67,TODAY(),"D")),DATA!$D$49))))</f>
        <v>0</v>
      </c>
      <c r="AG67" s="76">
        <f>_xlfn.IFNA(VLOOKUP(T67,DATA!$F$40:$G$85,2,0),10)</f>
        <v>10</v>
      </c>
      <c r="AH67" s="77">
        <f t="shared" ca="1" si="2"/>
        <v>10</v>
      </c>
      <c r="AI67" s="75" t="b">
        <f>IF(AND(Q67=DATA!$D$40),DATA!$D$44/8,IF(AND(Q67=DATA!$C$40),DATA!$C$44/8))</f>
        <v>0</v>
      </c>
      <c r="AJ67" s="77">
        <f t="shared" ref="AJ67:AJ130" ca="1" si="3">IF(AND(AH67+AI67&lt;=100),(AH67+AI67),IF(AND(AH67+AI67&gt;100),100))</f>
        <v>10</v>
      </c>
      <c r="AK67" s="78" t="str">
        <f ca="1">IF(AND(AJ67&gt;=DATA!$C$55),"A",IF(AND(DATA!$C$55&gt;AJ67,AJ67&gt;=DATA!$C$56),"B",IF(AND(DATA!$C$56&gt;AJ67,AJ67&gt;=DATA!$C$57),"C",IF(AND(AJ67&lt;DATA!$C$57),"D"))))</f>
        <v>D</v>
      </c>
    </row>
    <row r="68" spans="1:37" x14ac:dyDescent="0.15">
      <c r="A68" s="20" t="s">
        <v>565</v>
      </c>
      <c r="B68" s="4" t="s">
        <v>428</v>
      </c>
      <c r="C68" s="18" t="s">
        <v>454</v>
      </c>
      <c r="D68" s="18" t="s">
        <v>275</v>
      </c>
      <c r="E68" s="20" t="s">
        <v>313</v>
      </c>
      <c r="F68" s="20" t="s">
        <v>301</v>
      </c>
      <c r="G68" s="18" t="s">
        <v>303</v>
      </c>
      <c r="H68" s="20"/>
      <c r="I68" s="20" t="s">
        <v>431</v>
      </c>
      <c r="J68" s="21"/>
      <c r="K68" s="18" t="s">
        <v>453</v>
      </c>
      <c r="L68" s="6" t="s">
        <v>27</v>
      </c>
      <c r="M68" s="6"/>
      <c r="N68" s="6"/>
      <c r="O68" s="6"/>
      <c r="P68" s="11"/>
      <c r="Q68" s="11"/>
      <c r="R68" s="82"/>
      <c r="S68" s="12" t="s">
        <v>773</v>
      </c>
      <c r="T68" s="78"/>
      <c r="U68" s="62"/>
      <c r="V68" s="6" t="s">
        <v>20</v>
      </c>
      <c r="W68" s="28">
        <v>4</v>
      </c>
      <c r="X68" s="24"/>
      <c r="Y68" s="24"/>
      <c r="AB68" s="74" t="b">
        <f>IF(AND(M68=DATA!$D$40),DATA!$D$41,IF(AND(M68=DATA!$C$40),DATA!$C$41))</f>
        <v>0</v>
      </c>
      <c r="AC68" s="74" t="b">
        <f>IF(AND(N68=DATA!$D$40),DATA!$D$42,IF(AND(N68=DATA!$C$40),DATA!$C$42))</f>
        <v>0</v>
      </c>
      <c r="AD68" s="74" t="b">
        <f>IF(AND(O68=DATA!$D$40),DATA!$D$43,IF(AND(O68=DATA!$C$40),DATA!$C$43))</f>
        <v>0</v>
      </c>
      <c r="AE68" s="75" t="b">
        <f>IF(AND(P68=DATA!$D$40),DATA!$D$44,IF(AND(P68=DATA!$C$40),DATA!$C$44))</f>
        <v>0</v>
      </c>
      <c r="AF68" s="76">
        <f ca="1">IF(AND(DATEDIF(R68,TODAY(),"D")&lt;365*3),DATA!$D$46,IF(AND(365*3&lt;=DATEDIF(R68,TODAY(),"D"), DATEDIF(R68,TODAY(),"D")&lt;365*5),DATA!$D$47,IF(AND(365*5&lt;=DATEDIF(R68,TODAY(),"D"), DATEDIF(R68,TODAY(),"D")&lt;365*10),DATA!$D$48,IF(AND(365*10&lt;DATEDIF(R68,TODAY(),"D")),DATA!$D$49))))</f>
        <v>0</v>
      </c>
      <c r="AG68" s="76">
        <f>_xlfn.IFNA(VLOOKUP(T68,DATA!$F$40:$G$85,2,0),10)</f>
        <v>10</v>
      </c>
      <c r="AH68" s="77">
        <f t="shared" ca="1" si="2"/>
        <v>10</v>
      </c>
      <c r="AI68" s="75" t="b">
        <f>IF(AND(Q68=DATA!$D$40),DATA!$D$44/8,IF(AND(Q68=DATA!$C$40),DATA!$C$44/8))</f>
        <v>0</v>
      </c>
      <c r="AJ68" s="77">
        <f t="shared" ca="1" si="3"/>
        <v>10</v>
      </c>
      <c r="AK68" s="78" t="str">
        <f ca="1">IF(AND(AJ68&gt;=DATA!$C$55),"A",IF(AND(DATA!$C$55&gt;AJ68,AJ68&gt;=DATA!$C$56),"B",IF(AND(DATA!$C$56&gt;AJ68,AJ68&gt;=DATA!$C$57),"C",IF(AND(AJ68&lt;DATA!$C$57),"D"))))</f>
        <v>D</v>
      </c>
    </row>
    <row r="69" spans="1:37" x14ac:dyDescent="0.15">
      <c r="A69" s="20" t="s">
        <v>565</v>
      </c>
      <c r="B69" s="4" t="s">
        <v>428</v>
      </c>
      <c r="C69" s="18" t="s">
        <v>454</v>
      </c>
      <c r="D69" s="17" t="s">
        <v>522</v>
      </c>
      <c r="E69" s="20" t="s">
        <v>313</v>
      </c>
      <c r="F69" s="20" t="s">
        <v>301</v>
      </c>
      <c r="G69" s="18" t="str">
        <f>""</f>
        <v/>
      </c>
      <c r="H69" s="20"/>
      <c r="I69" s="20" t="s">
        <v>431</v>
      </c>
      <c r="J69" s="21"/>
      <c r="K69" s="18" t="s">
        <v>460</v>
      </c>
      <c r="L69" s="6" t="s">
        <v>27</v>
      </c>
      <c r="M69" s="6"/>
      <c r="N69" s="6"/>
      <c r="O69" s="6"/>
      <c r="P69" s="11"/>
      <c r="Q69" s="11"/>
      <c r="R69" s="82"/>
      <c r="S69" s="12" t="s">
        <v>773</v>
      </c>
      <c r="T69" s="78"/>
      <c r="U69" s="62"/>
      <c r="V69" s="6" t="s">
        <v>20</v>
      </c>
      <c r="W69" s="28">
        <v>43</v>
      </c>
      <c r="X69" s="24"/>
      <c r="Y69" s="24"/>
      <c r="AB69" s="74" t="b">
        <f>IF(AND(M69=DATA!$D$40),DATA!$D$41,IF(AND(M69=DATA!$C$40),DATA!$C$41))</f>
        <v>0</v>
      </c>
      <c r="AC69" s="74" t="b">
        <f>IF(AND(N69=DATA!$D$40),DATA!$D$42,IF(AND(N69=DATA!$C$40),DATA!$C$42))</f>
        <v>0</v>
      </c>
      <c r="AD69" s="74" t="b">
        <f>IF(AND(O69=DATA!$D$40),DATA!$D$43,IF(AND(O69=DATA!$C$40),DATA!$C$43))</f>
        <v>0</v>
      </c>
      <c r="AE69" s="75" t="b">
        <f>IF(AND(P69=DATA!$D$40),DATA!$D$44,IF(AND(P69=DATA!$C$40),DATA!$C$44))</f>
        <v>0</v>
      </c>
      <c r="AF69" s="76">
        <f ca="1">IF(AND(DATEDIF(R69,TODAY(),"D")&lt;365*3),DATA!$D$46,IF(AND(365*3&lt;=DATEDIF(R69,TODAY(),"D"), DATEDIF(R69,TODAY(),"D")&lt;365*5),DATA!$D$47,IF(AND(365*5&lt;=DATEDIF(R69,TODAY(),"D"), DATEDIF(R69,TODAY(),"D")&lt;365*10),DATA!$D$48,IF(AND(365*10&lt;DATEDIF(R69,TODAY(),"D")),DATA!$D$49))))</f>
        <v>0</v>
      </c>
      <c r="AG69" s="76">
        <f>_xlfn.IFNA(VLOOKUP(T69,DATA!$F$40:$G$85,2,0),10)</f>
        <v>10</v>
      </c>
      <c r="AH69" s="77">
        <f t="shared" ca="1" si="2"/>
        <v>10</v>
      </c>
      <c r="AI69" s="75" t="b">
        <f>IF(AND(Q69=DATA!$D$40),DATA!$D$44/8,IF(AND(Q69=DATA!$C$40),DATA!$C$44/8))</f>
        <v>0</v>
      </c>
      <c r="AJ69" s="77">
        <f t="shared" ca="1" si="3"/>
        <v>10</v>
      </c>
      <c r="AK69" s="78" t="str">
        <f ca="1">IF(AND(AJ69&gt;=DATA!$C$55),"A",IF(AND(DATA!$C$55&gt;AJ69,AJ69&gt;=DATA!$C$56),"B",IF(AND(DATA!$C$56&gt;AJ69,AJ69&gt;=DATA!$C$57),"C",IF(AND(AJ69&lt;DATA!$C$57),"D"))))</f>
        <v>D</v>
      </c>
    </row>
    <row r="70" spans="1:37" x14ac:dyDescent="0.15">
      <c r="A70" s="20" t="s">
        <v>565</v>
      </c>
      <c r="B70" s="4" t="s">
        <v>428</v>
      </c>
      <c r="C70" s="18" t="s">
        <v>295</v>
      </c>
      <c r="D70" s="17" t="s">
        <v>522</v>
      </c>
      <c r="E70" s="20" t="s">
        <v>313</v>
      </c>
      <c r="F70" s="20" t="s">
        <v>308</v>
      </c>
      <c r="G70" s="18" t="str">
        <f>""</f>
        <v/>
      </c>
      <c r="H70" s="20"/>
      <c r="I70" s="20" t="s">
        <v>431</v>
      </c>
      <c r="J70" s="21"/>
      <c r="K70" s="18" t="s">
        <v>453</v>
      </c>
      <c r="L70" s="6" t="s">
        <v>27</v>
      </c>
      <c r="M70" s="6"/>
      <c r="N70" s="6"/>
      <c r="O70" s="6"/>
      <c r="P70" s="11"/>
      <c r="Q70" s="11"/>
      <c r="R70" s="82"/>
      <c r="S70" s="12" t="s">
        <v>773</v>
      </c>
      <c r="T70" s="78"/>
      <c r="U70" s="62"/>
      <c r="V70" s="6" t="s">
        <v>20</v>
      </c>
      <c r="W70" s="28">
        <v>2</v>
      </c>
      <c r="X70" s="24"/>
      <c r="Y70" s="24"/>
      <c r="AB70" s="74" t="b">
        <f>IF(AND(M70=DATA!$D$40),DATA!$D$41,IF(AND(M70=DATA!$C$40),DATA!$C$41))</f>
        <v>0</v>
      </c>
      <c r="AC70" s="74" t="b">
        <f>IF(AND(N70=DATA!$D$40),DATA!$D$42,IF(AND(N70=DATA!$C$40),DATA!$C$42))</f>
        <v>0</v>
      </c>
      <c r="AD70" s="74" t="b">
        <f>IF(AND(O70=DATA!$D$40),DATA!$D$43,IF(AND(O70=DATA!$C$40),DATA!$C$43))</f>
        <v>0</v>
      </c>
      <c r="AE70" s="75" t="b">
        <f>IF(AND(P70=DATA!$D$40),DATA!$D$44,IF(AND(P70=DATA!$C$40),DATA!$C$44))</f>
        <v>0</v>
      </c>
      <c r="AF70" s="76">
        <f ca="1">IF(AND(DATEDIF(R70,TODAY(),"D")&lt;365*3),DATA!$D$46,IF(AND(365*3&lt;=DATEDIF(R70,TODAY(),"D"), DATEDIF(R70,TODAY(),"D")&lt;365*5),DATA!$D$47,IF(AND(365*5&lt;=DATEDIF(R70,TODAY(),"D"), DATEDIF(R70,TODAY(),"D")&lt;365*10),DATA!$D$48,IF(AND(365*10&lt;DATEDIF(R70,TODAY(),"D")),DATA!$D$49))))</f>
        <v>0</v>
      </c>
      <c r="AG70" s="76">
        <f>_xlfn.IFNA(VLOOKUP(T70,DATA!$F$40:$G$85,2,0),10)</f>
        <v>10</v>
      </c>
      <c r="AH70" s="77">
        <f t="shared" ca="1" si="2"/>
        <v>10</v>
      </c>
      <c r="AI70" s="75" t="b">
        <f>IF(AND(Q70=DATA!$D$40),DATA!$D$44/8,IF(AND(Q70=DATA!$C$40),DATA!$C$44/8))</f>
        <v>0</v>
      </c>
      <c r="AJ70" s="77">
        <f t="shared" ca="1" si="3"/>
        <v>10</v>
      </c>
      <c r="AK70" s="78" t="str">
        <f ca="1">IF(AND(AJ70&gt;=DATA!$C$55),"A",IF(AND(DATA!$C$55&gt;AJ70,AJ70&gt;=DATA!$C$56),"B",IF(AND(DATA!$C$56&gt;AJ70,AJ70&gt;=DATA!$C$57),"C",IF(AND(AJ70&lt;DATA!$C$57),"D"))))</f>
        <v>D</v>
      </c>
    </row>
    <row r="71" spans="1:37" x14ac:dyDescent="0.15">
      <c r="A71" s="20" t="s">
        <v>565</v>
      </c>
      <c r="B71" s="4" t="s">
        <v>428</v>
      </c>
      <c r="C71" s="18" t="s">
        <v>454</v>
      </c>
      <c r="D71" s="17" t="s">
        <v>522</v>
      </c>
      <c r="E71" s="20" t="s">
        <v>313</v>
      </c>
      <c r="F71" s="20" t="s">
        <v>308</v>
      </c>
      <c r="G71" s="18" t="str">
        <f>""</f>
        <v/>
      </c>
      <c r="H71" s="20"/>
      <c r="I71" s="20" t="s">
        <v>431</v>
      </c>
      <c r="J71" s="21"/>
      <c r="K71" s="18" t="s">
        <v>453</v>
      </c>
      <c r="L71" s="6" t="s">
        <v>27</v>
      </c>
      <c r="M71" s="6"/>
      <c r="N71" s="6"/>
      <c r="O71" s="6"/>
      <c r="P71" s="11"/>
      <c r="Q71" s="11"/>
      <c r="R71" s="82"/>
      <c r="S71" s="12" t="s">
        <v>773</v>
      </c>
      <c r="T71" s="78"/>
      <c r="U71" s="62"/>
      <c r="V71" s="6" t="s">
        <v>20</v>
      </c>
      <c r="W71" s="28">
        <v>8</v>
      </c>
      <c r="X71" s="24"/>
      <c r="Y71" s="24"/>
      <c r="AB71" s="74" t="b">
        <f>IF(AND(M71=DATA!$D$40),DATA!$D$41,IF(AND(M71=DATA!$C$40),DATA!$C$41))</f>
        <v>0</v>
      </c>
      <c r="AC71" s="74" t="b">
        <f>IF(AND(N71=DATA!$D$40),DATA!$D$42,IF(AND(N71=DATA!$C$40),DATA!$C$42))</f>
        <v>0</v>
      </c>
      <c r="AD71" s="74" t="b">
        <f>IF(AND(O71=DATA!$D$40),DATA!$D$43,IF(AND(O71=DATA!$C$40),DATA!$C$43))</f>
        <v>0</v>
      </c>
      <c r="AE71" s="75" t="b">
        <f>IF(AND(P71=DATA!$D$40),DATA!$D$44,IF(AND(P71=DATA!$C$40),DATA!$C$44))</f>
        <v>0</v>
      </c>
      <c r="AF71" s="76">
        <f ca="1">IF(AND(DATEDIF(R71,TODAY(),"D")&lt;365*3),DATA!$D$46,IF(AND(365*3&lt;=DATEDIF(R71,TODAY(),"D"), DATEDIF(R71,TODAY(),"D")&lt;365*5),DATA!$D$47,IF(AND(365*5&lt;=DATEDIF(R71,TODAY(),"D"), DATEDIF(R71,TODAY(),"D")&lt;365*10),DATA!$D$48,IF(AND(365*10&lt;DATEDIF(R71,TODAY(),"D")),DATA!$D$49))))</f>
        <v>0</v>
      </c>
      <c r="AG71" s="76">
        <f>_xlfn.IFNA(VLOOKUP(T71,DATA!$F$40:$G$85,2,0),10)</f>
        <v>10</v>
      </c>
      <c r="AH71" s="77">
        <f t="shared" ref="AH71:AH134" ca="1" si="4">SUM(AB71:AG71)</f>
        <v>10</v>
      </c>
      <c r="AI71" s="75" t="b">
        <f>IF(AND(Q71=DATA!$D$40),DATA!$D$44/8,IF(AND(Q71=DATA!$C$40),DATA!$C$44/8))</f>
        <v>0</v>
      </c>
      <c r="AJ71" s="77">
        <f t="shared" ca="1" si="3"/>
        <v>10</v>
      </c>
      <c r="AK71" s="78" t="str">
        <f ca="1">IF(AND(AJ71&gt;=DATA!$C$55),"A",IF(AND(DATA!$C$55&gt;AJ71,AJ71&gt;=DATA!$C$56),"B",IF(AND(DATA!$C$56&gt;AJ71,AJ71&gt;=DATA!$C$57),"C",IF(AND(AJ71&lt;DATA!$C$57),"D"))))</f>
        <v>D</v>
      </c>
    </row>
    <row r="72" spans="1:37" x14ac:dyDescent="0.15">
      <c r="A72" s="20" t="s">
        <v>565</v>
      </c>
      <c r="B72" s="4" t="s">
        <v>428</v>
      </c>
      <c r="C72" s="18" t="s">
        <v>454</v>
      </c>
      <c r="D72" s="17" t="s">
        <v>522</v>
      </c>
      <c r="E72" s="20" t="s">
        <v>313</v>
      </c>
      <c r="F72" s="20" t="s">
        <v>319</v>
      </c>
      <c r="G72" s="18" t="str">
        <f>""</f>
        <v/>
      </c>
      <c r="H72" s="20"/>
      <c r="I72" s="20" t="s">
        <v>431</v>
      </c>
      <c r="J72" s="21"/>
      <c r="K72" s="18" t="s">
        <v>460</v>
      </c>
      <c r="L72" s="6" t="s">
        <v>27</v>
      </c>
      <c r="M72" s="6"/>
      <c r="N72" s="6"/>
      <c r="O72" s="6"/>
      <c r="P72" s="11"/>
      <c r="Q72" s="11"/>
      <c r="R72" s="82"/>
      <c r="S72" s="12" t="s">
        <v>773</v>
      </c>
      <c r="T72" s="78"/>
      <c r="U72" s="62"/>
      <c r="V72" s="6" t="s">
        <v>20</v>
      </c>
      <c r="W72" s="28">
        <v>3</v>
      </c>
      <c r="X72" s="24"/>
      <c r="Y72" s="24"/>
      <c r="AB72" s="74" t="b">
        <f>IF(AND(M72=DATA!$D$40),DATA!$D$41,IF(AND(M72=DATA!$C$40),DATA!$C$41))</f>
        <v>0</v>
      </c>
      <c r="AC72" s="74" t="b">
        <f>IF(AND(N72=DATA!$D$40),DATA!$D$42,IF(AND(N72=DATA!$C$40),DATA!$C$42))</f>
        <v>0</v>
      </c>
      <c r="AD72" s="74" t="b">
        <f>IF(AND(O72=DATA!$D$40),DATA!$D$43,IF(AND(O72=DATA!$C$40),DATA!$C$43))</f>
        <v>0</v>
      </c>
      <c r="AE72" s="75" t="b">
        <f>IF(AND(P72=DATA!$D$40),DATA!$D$44,IF(AND(P72=DATA!$C$40),DATA!$C$44))</f>
        <v>0</v>
      </c>
      <c r="AF72" s="76">
        <f ca="1">IF(AND(DATEDIF(R72,TODAY(),"D")&lt;365*3),DATA!$D$46,IF(AND(365*3&lt;=DATEDIF(R72,TODAY(),"D"), DATEDIF(R72,TODAY(),"D")&lt;365*5),DATA!$D$47,IF(AND(365*5&lt;=DATEDIF(R72,TODAY(),"D"), DATEDIF(R72,TODAY(),"D")&lt;365*10),DATA!$D$48,IF(AND(365*10&lt;DATEDIF(R72,TODAY(),"D")),DATA!$D$49))))</f>
        <v>0</v>
      </c>
      <c r="AG72" s="76">
        <f>_xlfn.IFNA(VLOOKUP(T72,DATA!$F$40:$G$85,2,0),10)</f>
        <v>10</v>
      </c>
      <c r="AH72" s="77">
        <f t="shared" ca="1" si="4"/>
        <v>10</v>
      </c>
      <c r="AI72" s="75" t="b">
        <f>IF(AND(Q72=DATA!$D$40),DATA!$D$44/8,IF(AND(Q72=DATA!$C$40),DATA!$C$44/8))</f>
        <v>0</v>
      </c>
      <c r="AJ72" s="77">
        <f t="shared" ca="1" si="3"/>
        <v>10</v>
      </c>
      <c r="AK72" s="78" t="str">
        <f ca="1">IF(AND(AJ72&gt;=DATA!$C$55),"A",IF(AND(DATA!$C$55&gt;AJ72,AJ72&gt;=DATA!$C$56),"B",IF(AND(DATA!$C$56&gt;AJ72,AJ72&gt;=DATA!$C$57),"C",IF(AND(AJ72&lt;DATA!$C$57),"D"))))</f>
        <v>D</v>
      </c>
    </row>
    <row r="73" spans="1:37" x14ac:dyDescent="0.15">
      <c r="A73" s="20" t="s">
        <v>565</v>
      </c>
      <c r="B73" s="4" t="s">
        <v>428</v>
      </c>
      <c r="C73" s="18" t="s">
        <v>454</v>
      </c>
      <c r="D73" s="17" t="s">
        <v>522</v>
      </c>
      <c r="E73" s="20" t="s">
        <v>313</v>
      </c>
      <c r="F73" s="20" t="s">
        <v>294</v>
      </c>
      <c r="G73" s="18" t="str">
        <f>""</f>
        <v/>
      </c>
      <c r="H73" s="20"/>
      <c r="I73" s="20" t="s">
        <v>461</v>
      </c>
      <c r="J73" s="21"/>
      <c r="K73" s="18" t="s">
        <v>460</v>
      </c>
      <c r="L73" s="6" t="s">
        <v>27</v>
      </c>
      <c r="M73" s="6"/>
      <c r="N73" s="6"/>
      <c r="O73" s="6"/>
      <c r="P73" s="11"/>
      <c r="Q73" s="11"/>
      <c r="R73" s="82"/>
      <c r="S73" s="12" t="s">
        <v>773</v>
      </c>
      <c r="T73" s="78"/>
      <c r="U73" s="62"/>
      <c r="V73" s="6" t="s">
        <v>20</v>
      </c>
      <c r="W73" s="28">
        <v>30</v>
      </c>
      <c r="X73" s="24"/>
      <c r="Y73" s="24"/>
      <c r="AB73" s="74" t="b">
        <f>IF(AND(M73=DATA!$D$40),DATA!$D$41,IF(AND(M73=DATA!$C$40),DATA!$C$41))</f>
        <v>0</v>
      </c>
      <c r="AC73" s="74" t="b">
        <f>IF(AND(N73=DATA!$D$40),DATA!$D$42,IF(AND(N73=DATA!$C$40),DATA!$C$42))</f>
        <v>0</v>
      </c>
      <c r="AD73" s="74" t="b">
        <f>IF(AND(O73=DATA!$D$40),DATA!$D$43,IF(AND(O73=DATA!$C$40),DATA!$C$43))</f>
        <v>0</v>
      </c>
      <c r="AE73" s="75" t="b">
        <f>IF(AND(P73=DATA!$D$40),DATA!$D$44,IF(AND(P73=DATA!$C$40),DATA!$C$44))</f>
        <v>0</v>
      </c>
      <c r="AF73" s="76">
        <f ca="1">IF(AND(DATEDIF(R73,TODAY(),"D")&lt;365*3),DATA!$D$46,IF(AND(365*3&lt;=DATEDIF(R73,TODAY(),"D"), DATEDIF(R73,TODAY(),"D")&lt;365*5),DATA!$D$47,IF(AND(365*5&lt;=DATEDIF(R73,TODAY(),"D"), DATEDIF(R73,TODAY(),"D")&lt;365*10),DATA!$D$48,IF(AND(365*10&lt;DATEDIF(R73,TODAY(),"D")),DATA!$D$49))))</f>
        <v>0</v>
      </c>
      <c r="AG73" s="76">
        <f>_xlfn.IFNA(VLOOKUP(T73,DATA!$F$40:$G$85,2,0),10)</f>
        <v>10</v>
      </c>
      <c r="AH73" s="77">
        <f t="shared" ca="1" si="4"/>
        <v>10</v>
      </c>
      <c r="AI73" s="75" t="b">
        <f>IF(AND(Q73=DATA!$D$40),DATA!$D$44/8,IF(AND(Q73=DATA!$C$40),DATA!$C$44/8))</f>
        <v>0</v>
      </c>
      <c r="AJ73" s="77">
        <f t="shared" ca="1" si="3"/>
        <v>10</v>
      </c>
      <c r="AK73" s="78" t="str">
        <f ca="1">IF(AND(AJ73&gt;=DATA!$C$55),"A",IF(AND(DATA!$C$55&gt;AJ73,AJ73&gt;=DATA!$C$56),"B",IF(AND(DATA!$C$56&gt;AJ73,AJ73&gt;=DATA!$C$57),"C",IF(AND(AJ73&lt;DATA!$C$57),"D"))))</f>
        <v>D</v>
      </c>
    </row>
    <row r="74" spans="1:37" x14ac:dyDescent="0.15">
      <c r="A74" s="20" t="s">
        <v>565</v>
      </c>
      <c r="B74" s="4" t="s">
        <v>428</v>
      </c>
      <c r="C74" s="18" t="s">
        <v>456</v>
      </c>
      <c r="D74" s="17" t="s">
        <v>522</v>
      </c>
      <c r="E74" s="20" t="s">
        <v>313</v>
      </c>
      <c r="F74" s="20" t="s">
        <v>301</v>
      </c>
      <c r="G74" s="18" t="str">
        <f>""</f>
        <v/>
      </c>
      <c r="H74" s="20"/>
      <c r="I74" s="20" t="s">
        <v>461</v>
      </c>
      <c r="J74" s="21"/>
      <c r="K74" s="18" t="s">
        <v>455</v>
      </c>
      <c r="L74" s="6" t="s">
        <v>27</v>
      </c>
      <c r="M74" s="6"/>
      <c r="N74" s="6"/>
      <c r="O74" s="6"/>
      <c r="P74" s="11"/>
      <c r="Q74" s="11"/>
      <c r="R74" s="82"/>
      <c r="S74" s="12" t="s">
        <v>773</v>
      </c>
      <c r="T74" s="78"/>
      <c r="U74" s="62"/>
      <c r="V74" s="6" t="s">
        <v>20</v>
      </c>
      <c r="W74" s="28">
        <v>2</v>
      </c>
      <c r="X74" s="24"/>
      <c r="Y74" s="24"/>
      <c r="AB74" s="74" t="b">
        <f>IF(AND(M74=DATA!$D$40),DATA!$D$41,IF(AND(M74=DATA!$C$40),DATA!$C$41))</f>
        <v>0</v>
      </c>
      <c r="AC74" s="74" t="b">
        <f>IF(AND(N74=DATA!$D$40),DATA!$D$42,IF(AND(N74=DATA!$C$40),DATA!$C$42))</f>
        <v>0</v>
      </c>
      <c r="AD74" s="74" t="b">
        <f>IF(AND(O74=DATA!$D$40),DATA!$D$43,IF(AND(O74=DATA!$C$40),DATA!$C$43))</f>
        <v>0</v>
      </c>
      <c r="AE74" s="75" t="b">
        <f>IF(AND(P74=DATA!$D$40),DATA!$D$44,IF(AND(P74=DATA!$C$40),DATA!$C$44))</f>
        <v>0</v>
      </c>
      <c r="AF74" s="76">
        <f ca="1">IF(AND(DATEDIF(R74,TODAY(),"D")&lt;365*3),DATA!$D$46,IF(AND(365*3&lt;=DATEDIF(R74,TODAY(),"D"), DATEDIF(R74,TODAY(),"D")&lt;365*5),DATA!$D$47,IF(AND(365*5&lt;=DATEDIF(R74,TODAY(),"D"), DATEDIF(R74,TODAY(),"D")&lt;365*10),DATA!$D$48,IF(AND(365*10&lt;DATEDIF(R74,TODAY(),"D")),DATA!$D$49))))</f>
        <v>0</v>
      </c>
      <c r="AG74" s="76">
        <f>_xlfn.IFNA(VLOOKUP(T74,DATA!$F$40:$G$85,2,0),10)</f>
        <v>10</v>
      </c>
      <c r="AH74" s="77">
        <f t="shared" ca="1" si="4"/>
        <v>10</v>
      </c>
      <c r="AI74" s="75" t="b">
        <f>IF(AND(Q74=DATA!$D$40),DATA!$D$44/8,IF(AND(Q74=DATA!$C$40),DATA!$C$44/8))</f>
        <v>0</v>
      </c>
      <c r="AJ74" s="77">
        <f t="shared" ca="1" si="3"/>
        <v>10</v>
      </c>
      <c r="AK74" s="78" t="str">
        <f ca="1">IF(AND(AJ74&gt;=DATA!$C$55),"A",IF(AND(DATA!$C$55&gt;AJ74,AJ74&gt;=DATA!$C$56),"B",IF(AND(DATA!$C$56&gt;AJ74,AJ74&gt;=DATA!$C$57),"C",IF(AND(AJ74&lt;DATA!$C$57),"D"))))</f>
        <v>D</v>
      </c>
    </row>
    <row r="75" spans="1:37" x14ac:dyDescent="0.15">
      <c r="A75" s="20" t="s">
        <v>565</v>
      </c>
      <c r="B75" s="4" t="s">
        <v>428</v>
      </c>
      <c r="C75" s="18" t="s">
        <v>456</v>
      </c>
      <c r="D75" s="17" t="s">
        <v>522</v>
      </c>
      <c r="E75" s="20" t="s">
        <v>313</v>
      </c>
      <c r="F75" s="20" t="s">
        <v>294</v>
      </c>
      <c r="G75" s="18" t="str">
        <f>""</f>
        <v/>
      </c>
      <c r="H75" s="20"/>
      <c r="I75" s="20" t="s">
        <v>462</v>
      </c>
      <c r="J75" s="21"/>
      <c r="K75" s="18" t="s">
        <v>453</v>
      </c>
      <c r="L75" s="6" t="s">
        <v>27</v>
      </c>
      <c r="M75" s="6"/>
      <c r="N75" s="6"/>
      <c r="O75" s="6"/>
      <c r="P75" s="11"/>
      <c r="Q75" s="11"/>
      <c r="R75" s="82"/>
      <c r="S75" s="12" t="s">
        <v>773</v>
      </c>
      <c r="T75" s="78"/>
      <c r="U75" s="62"/>
      <c r="V75" s="6" t="s">
        <v>20</v>
      </c>
      <c r="W75" s="28">
        <v>13</v>
      </c>
      <c r="X75" s="24"/>
      <c r="Y75" s="24"/>
      <c r="AB75" s="74" t="b">
        <f>IF(AND(M75=DATA!$D$40),DATA!$D$41,IF(AND(M75=DATA!$C$40),DATA!$C$41))</f>
        <v>0</v>
      </c>
      <c r="AC75" s="74" t="b">
        <f>IF(AND(N75=DATA!$D$40),DATA!$D$42,IF(AND(N75=DATA!$C$40),DATA!$C$42))</f>
        <v>0</v>
      </c>
      <c r="AD75" s="74" t="b">
        <f>IF(AND(O75=DATA!$D$40),DATA!$D$43,IF(AND(O75=DATA!$C$40),DATA!$C$43))</f>
        <v>0</v>
      </c>
      <c r="AE75" s="75" t="b">
        <f>IF(AND(P75=DATA!$D$40),DATA!$D$44,IF(AND(P75=DATA!$C$40),DATA!$C$44))</f>
        <v>0</v>
      </c>
      <c r="AF75" s="76">
        <f ca="1">IF(AND(DATEDIF(R75,TODAY(),"D")&lt;365*3),DATA!$D$46,IF(AND(365*3&lt;=DATEDIF(R75,TODAY(),"D"), DATEDIF(R75,TODAY(),"D")&lt;365*5),DATA!$D$47,IF(AND(365*5&lt;=DATEDIF(R75,TODAY(),"D"), DATEDIF(R75,TODAY(),"D")&lt;365*10),DATA!$D$48,IF(AND(365*10&lt;DATEDIF(R75,TODAY(),"D")),DATA!$D$49))))</f>
        <v>0</v>
      </c>
      <c r="AG75" s="76">
        <f>_xlfn.IFNA(VLOOKUP(T75,DATA!$F$40:$G$85,2,0),10)</f>
        <v>10</v>
      </c>
      <c r="AH75" s="77">
        <f t="shared" ca="1" si="4"/>
        <v>10</v>
      </c>
      <c r="AI75" s="75" t="b">
        <f>IF(AND(Q75=DATA!$D$40),DATA!$D$44/8,IF(AND(Q75=DATA!$C$40),DATA!$C$44/8))</f>
        <v>0</v>
      </c>
      <c r="AJ75" s="77">
        <f t="shared" ca="1" si="3"/>
        <v>10</v>
      </c>
      <c r="AK75" s="78" t="str">
        <f ca="1">IF(AND(AJ75&gt;=DATA!$C$55),"A",IF(AND(DATA!$C$55&gt;AJ75,AJ75&gt;=DATA!$C$56),"B",IF(AND(DATA!$C$56&gt;AJ75,AJ75&gt;=DATA!$C$57),"C",IF(AND(AJ75&lt;DATA!$C$57),"D"))))</f>
        <v>D</v>
      </c>
    </row>
    <row r="76" spans="1:37" x14ac:dyDescent="0.15">
      <c r="A76" s="20" t="s">
        <v>565</v>
      </c>
      <c r="B76" s="4" t="s">
        <v>428</v>
      </c>
      <c r="C76" s="18" t="s">
        <v>295</v>
      </c>
      <c r="D76" s="17" t="s">
        <v>522</v>
      </c>
      <c r="E76" s="20" t="s">
        <v>313</v>
      </c>
      <c r="F76" s="20" t="s">
        <v>294</v>
      </c>
      <c r="G76" s="18" t="str">
        <f>""</f>
        <v/>
      </c>
      <c r="H76" s="20"/>
      <c r="I76" s="20" t="s">
        <v>462</v>
      </c>
      <c r="J76" s="21"/>
      <c r="K76" s="18" t="s">
        <v>453</v>
      </c>
      <c r="L76" s="6" t="s">
        <v>27</v>
      </c>
      <c r="M76" s="6"/>
      <c r="N76" s="6"/>
      <c r="O76" s="6"/>
      <c r="P76" s="11"/>
      <c r="Q76" s="11"/>
      <c r="R76" s="82"/>
      <c r="S76" s="12" t="s">
        <v>773</v>
      </c>
      <c r="T76" s="78"/>
      <c r="U76" s="62"/>
      <c r="V76" s="6" t="s">
        <v>20</v>
      </c>
      <c r="W76" s="28">
        <v>1</v>
      </c>
      <c r="X76" s="24"/>
      <c r="Y76" s="24"/>
      <c r="AB76" s="74" t="b">
        <f>IF(AND(M76=DATA!$D$40),DATA!$D$41,IF(AND(M76=DATA!$C$40),DATA!$C$41))</f>
        <v>0</v>
      </c>
      <c r="AC76" s="74" t="b">
        <f>IF(AND(N76=DATA!$D$40),DATA!$D$42,IF(AND(N76=DATA!$C$40),DATA!$C$42))</f>
        <v>0</v>
      </c>
      <c r="AD76" s="74" t="b">
        <f>IF(AND(O76=DATA!$D$40),DATA!$D$43,IF(AND(O76=DATA!$C$40),DATA!$C$43))</f>
        <v>0</v>
      </c>
      <c r="AE76" s="75" t="b">
        <f>IF(AND(P76=DATA!$D$40),DATA!$D$44,IF(AND(P76=DATA!$C$40),DATA!$C$44))</f>
        <v>0</v>
      </c>
      <c r="AF76" s="76">
        <f ca="1">IF(AND(DATEDIF(R76,TODAY(),"D")&lt;365*3),DATA!$D$46,IF(AND(365*3&lt;=DATEDIF(R76,TODAY(),"D"), DATEDIF(R76,TODAY(),"D")&lt;365*5),DATA!$D$47,IF(AND(365*5&lt;=DATEDIF(R76,TODAY(),"D"), DATEDIF(R76,TODAY(),"D")&lt;365*10),DATA!$D$48,IF(AND(365*10&lt;DATEDIF(R76,TODAY(),"D")),DATA!$D$49))))</f>
        <v>0</v>
      </c>
      <c r="AG76" s="76">
        <f>_xlfn.IFNA(VLOOKUP(T76,DATA!$F$40:$G$85,2,0),10)</f>
        <v>10</v>
      </c>
      <c r="AH76" s="77">
        <f t="shared" ca="1" si="4"/>
        <v>10</v>
      </c>
      <c r="AI76" s="75" t="b">
        <f>IF(AND(Q76=DATA!$D$40),DATA!$D$44/8,IF(AND(Q76=DATA!$C$40),DATA!$C$44/8))</f>
        <v>0</v>
      </c>
      <c r="AJ76" s="77">
        <f t="shared" ca="1" si="3"/>
        <v>10</v>
      </c>
      <c r="AK76" s="78" t="str">
        <f ca="1">IF(AND(AJ76&gt;=DATA!$C$55),"A",IF(AND(DATA!$C$55&gt;AJ76,AJ76&gt;=DATA!$C$56),"B",IF(AND(DATA!$C$56&gt;AJ76,AJ76&gt;=DATA!$C$57),"C",IF(AND(AJ76&lt;DATA!$C$57),"D"))))</f>
        <v>D</v>
      </c>
    </row>
    <row r="77" spans="1:37" x14ac:dyDescent="0.15">
      <c r="A77" s="20" t="s">
        <v>565</v>
      </c>
      <c r="B77" s="4" t="s">
        <v>428</v>
      </c>
      <c r="C77" s="18" t="s">
        <v>295</v>
      </c>
      <c r="D77" s="18" t="s">
        <v>275</v>
      </c>
      <c r="E77" s="20" t="s">
        <v>313</v>
      </c>
      <c r="F77" s="20" t="s">
        <v>294</v>
      </c>
      <c r="G77" s="18" t="s">
        <v>301</v>
      </c>
      <c r="H77" s="20"/>
      <c r="I77" s="20" t="s">
        <v>462</v>
      </c>
      <c r="J77" s="21"/>
      <c r="K77" s="18" t="s">
        <v>453</v>
      </c>
      <c r="L77" s="6" t="s">
        <v>27</v>
      </c>
      <c r="M77" s="6"/>
      <c r="N77" s="6"/>
      <c r="O77" s="6"/>
      <c r="P77" s="11"/>
      <c r="Q77" s="11"/>
      <c r="R77" s="82"/>
      <c r="S77" s="12" t="s">
        <v>773</v>
      </c>
      <c r="T77" s="78"/>
      <c r="U77" s="62"/>
      <c r="V77" s="6" t="s">
        <v>20</v>
      </c>
      <c r="W77" s="28">
        <v>7</v>
      </c>
      <c r="X77" s="24"/>
      <c r="Y77" s="24"/>
      <c r="AB77" s="74" t="b">
        <f>IF(AND(M77=DATA!$D$40),DATA!$D$41,IF(AND(M77=DATA!$C$40),DATA!$C$41))</f>
        <v>0</v>
      </c>
      <c r="AC77" s="74" t="b">
        <f>IF(AND(N77=DATA!$D$40),DATA!$D$42,IF(AND(N77=DATA!$C$40),DATA!$C$42))</f>
        <v>0</v>
      </c>
      <c r="AD77" s="74" t="b">
        <f>IF(AND(O77=DATA!$D$40),DATA!$D$43,IF(AND(O77=DATA!$C$40),DATA!$C$43))</f>
        <v>0</v>
      </c>
      <c r="AE77" s="75" t="b">
        <f>IF(AND(P77=DATA!$D$40),DATA!$D$44,IF(AND(P77=DATA!$C$40),DATA!$C$44))</f>
        <v>0</v>
      </c>
      <c r="AF77" s="76">
        <f ca="1">IF(AND(DATEDIF(R77,TODAY(),"D")&lt;365*3),DATA!$D$46,IF(AND(365*3&lt;=DATEDIF(R77,TODAY(),"D"), DATEDIF(R77,TODAY(),"D")&lt;365*5),DATA!$D$47,IF(AND(365*5&lt;=DATEDIF(R77,TODAY(),"D"), DATEDIF(R77,TODAY(),"D")&lt;365*10),DATA!$D$48,IF(AND(365*10&lt;DATEDIF(R77,TODAY(),"D")),DATA!$D$49))))</f>
        <v>0</v>
      </c>
      <c r="AG77" s="76">
        <f>_xlfn.IFNA(VLOOKUP(T77,DATA!$F$40:$G$85,2,0),10)</f>
        <v>10</v>
      </c>
      <c r="AH77" s="77">
        <f t="shared" ca="1" si="4"/>
        <v>10</v>
      </c>
      <c r="AI77" s="75" t="b">
        <f>IF(AND(Q77=DATA!$D$40),DATA!$D$44/8,IF(AND(Q77=DATA!$C$40),DATA!$C$44/8))</f>
        <v>0</v>
      </c>
      <c r="AJ77" s="77">
        <f t="shared" ca="1" si="3"/>
        <v>10</v>
      </c>
      <c r="AK77" s="78" t="str">
        <f ca="1">IF(AND(AJ77&gt;=DATA!$C$55),"A",IF(AND(DATA!$C$55&gt;AJ77,AJ77&gt;=DATA!$C$56),"B",IF(AND(DATA!$C$56&gt;AJ77,AJ77&gt;=DATA!$C$57),"C",IF(AND(AJ77&lt;DATA!$C$57),"D"))))</f>
        <v>D</v>
      </c>
    </row>
    <row r="78" spans="1:37" x14ac:dyDescent="0.15">
      <c r="A78" s="20" t="s">
        <v>565</v>
      </c>
      <c r="B78" s="4" t="s">
        <v>428</v>
      </c>
      <c r="C78" s="18" t="s">
        <v>295</v>
      </c>
      <c r="D78" s="17" t="s">
        <v>522</v>
      </c>
      <c r="E78" s="20" t="s">
        <v>313</v>
      </c>
      <c r="F78" s="20" t="s">
        <v>294</v>
      </c>
      <c r="G78" s="18" t="str">
        <f>""</f>
        <v/>
      </c>
      <c r="H78" s="20"/>
      <c r="I78" s="20" t="s">
        <v>462</v>
      </c>
      <c r="J78" s="21"/>
      <c r="K78" s="18" t="s">
        <v>453</v>
      </c>
      <c r="L78" s="6" t="s">
        <v>27</v>
      </c>
      <c r="M78" s="6"/>
      <c r="N78" s="6"/>
      <c r="O78" s="6"/>
      <c r="P78" s="11"/>
      <c r="Q78" s="11"/>
      <c r="R78" s="82"/>
      <c r="S78" s="12" t="s">
        <v>773</v>
      </c>
      <c r="T78" s="78"/>
      <c r="U78" s="62"/>
      <c r="V78" s="6" t="s">
        <v>20</v>
      </c>
      <c r="W78" s="28">
        <v>39</v>
      </c>
      <c r="X78" s="24"/>
      <c r="Y78" s="24"/>
      <c r="AB78" s="74" t="b">
        <f>IF(AND(M78=DATA!$D$40),DATA!$D$41,IF(AND(M78=DATA!$C$40),DATA!$C$41))</f>
        <v>0</v>
      </c>
      <c r="AC78" s="74" t="b">
        <f>IF(AND(N78=DATA!$D$40),DATA!$D$42,IF(AND(N78=DATA!$C$40),DATA!$C$42))</f>
        <v>0</v>
      </c>
      <c r="AD78" s="74" t="b">
        <f>IF(AND(O78=DATA!$D$40),DATA!$D$43,IF(AND(O78=DATA!$C$40),DATA!$C$43))</f>
        <v>0</v>
      </c>
      <c r="AE78" s="75" t="b">
        <f>IF(AND(P78=DATA!$D$40),DATA!$D$44,IF(AND(P78=DATA!$C$40),DATA!$C$44))</f>
        <v>0</v>
      </c>
      <c r="AF78" s="76">
        <f ca="1">IF(AND(DATEDIF(R78,TODAY(),"D")&lt;365*3),DATA!$D$46,IF(AND(365*3&lt;=DATEDIF(R78,TODAY(),"D"), DATEDIF(R78,TODAY(),"D")&lt;365*5),DATA!$D$47,IF(AND(365*5&lt;=DATEDIF(R78,TODAY(),"D"), DATEDIF(R78,TODAY(),"D")&lt;365*10),DATA!$D$48,IF(AND(365*10&lt;DATEDIF(R78,TODAY(),"D")),DATA!$D$49))))</f>
        <v>0</v>
      </c>
      <c r="AG78" s="76">
        <f>_xlfn.IFNA(VLOOKUP(T78,DATA!$F$40:$G$85,2,0),10)</f>
        <v>10</v>
      </c>
      <c r="AH78" s="77">
        <f t="shared" ca="1" si="4"/>
        <v>10</v>
      </c>
      <c r="AI78" s="75" t="b">
        <f>IF(AND(Q78=DATA!$D$40),DATA!$D$44/8,IF(AND(Q78=DATA!$C$40),DATA!$C$44/8))</f>
        <v>0</v>
      </c>
      <c r="AJ78" s="77">
        <f t="shared" ca="1" si="3"/>
        <v>10</v>
      </c>
      <c r="AK78" s="78" t="str">
        <f ca="1">IF(AND(AJ78&gt;=DATA!$C$55),"A",IF(AND(DATA!$C$55&gt;AJ78,AJ78&gt;=DATA!$C$56),"B",IF(AND(DATA!$C$56&gt;AJ78,AJ78&gt;=DATA!$C$57),"C",IF(AND(AJ78&lt;DATA!$C$57),"D"))))</f>
        <v>D</v>
      </c>
    </row>
    <row r="79" spans="1:37" x14ac:dyDescent="0.15">
      <c r="A79" s="20" t="s">
        <v>565</v>
      </c>
      <c r="B79" s="4" t="s">
        <v>428</v>
      </c>
      <c r="C79" s="18" t="s">
        <v>295</v>
      </c>
      <c r="D79" s="18" t="s">
        <v>275</v>
      </c>
      <c r="E79" s="20" t="s">
        <v>313</v>
      </c>
      <c r="F79" s="20" t="s">
        <v>294</v>
      </c>
      <c r="G79" s="18" t="s">
        <v>301</v>
      </c>
      <c r="H79" s="20"/>
      <c r="I79" s="20" t="s">
        <v>462</v>
      </c>
      <c r="J79" s="21"/>
      <c r="K79" s="18" t="s">
        <v>453</v>
      </c>
      <c r="L79" s="6" t="s">
        <v>27</v>
      </c>
      <c r="M79" s="6"/>
      <c r="N79" s="6"/>
      <c r="O79" s="6"/>
      <c r="P79" s="11"/>
      <c r="Q79" s="11"/>
      <c r="R79" s="82"/>
      <c r="S79" s="12" t="s">
        <v>773</v>
      </c>
      <c r="T79" s="78"/>
      <c r="U79" s="62"/>
      <c r="V79" s="6" t="s">
        <v>20</v>
      </c>
      <c r="W79" s="28">
        <v>24</v>
      </c>
      <c r="X79" s="24"/>
      <c r="Y79" s="24"/>
      <c r="AB79" s="74" t="b">
        <f>IF(AND(M79=DATA!$D$40),DATA!$D$41,IF(AND(M79=DATA!$C$40),DATA!$C$41))</f>
        <v>0</v>
      </c>
      <c r="AC79" s="74" t="b">
        <f>IF(AND(N79=DATA!$D$40),DATA!$D$42,IF(AND(N79=DATA!$C$40),DATA!$C$42))</f>
        <v>0</v>
      </c>
      <c r="AD79" s="74" t="b">
        <f>IF(AND(O79=DATA!$D$40),DATA!$D$43,IF(AND(O79=DATA!$C$40),DATA!$C$43))</f>
        <v>0</v>
      </c>
      <c r="AE79" s="75" t="b">
        <f>IF(AND(P79=DATA!$D$40),DATA!$D$44,IF(AND(P79=DATA!$C$40),DATA!$C$44))</f>
        <v>0</v>
      </c>
      <c r="AF79" s="76">
        <f ca="1">IF(AND(DATEDIF(R79,TODAY(),"D")&lt;365*3),DATA!$D$46,IF(AND(365*3&lt;=DATEDIF(R79,TODAY(),"D"), DATEDIF(R79,TODAY(),"D")&lt;365*5),DATA!$D$47,IF(AND(365*5&lt;=DATEDIF(R79,TODAY(),"D"), DATEDIF(R79,TODAY(),"D")&lt;365*10),DATA!$D$48,IF(AND(365*10&lt;DATEDIF(R79,TODAY(),"D")),DATA!$D$49))))</f>
        <v>0</v>
      </c>
      <c r="AG79" s="76">
        <f>_xlfn.IFNA(VLOOKUP(T79,DATA!$F$40:$G$85,2,0),10)</f>
        <v>10</v>
      </c>
      <c r="AH79" s="77">
        <f t="shared" ca="1" si="4"/>
        <v>10</v>
      </c>
      <c r="AI79" s="75" t="b">
        <f>IF(AND(Q79=DATA!$D$40),DATA!$D$44/8,IF(AND(Q79=DATA!$C$40),DATA!$C$44/8))</f>
        <v>0</v>
      </c>
      <c r="AJ79" s="77">
        <f t="shared" ca="1" si="3"/>
        <v>10</v>
      </c>
      <c r="AK79" s="78" t="str">
        <f ca="1">IF(AND(AJ79&gt;=DATA!$C$55),"A",IF(AND(DATA!$C$55&gt;AJ79,AJ79&gt;=DATA!$C$56),"B",IF(AND(DATA!$C$56&gt;AJ79,AJ79&gt;=DATA!$C$57),"C",IF(AND(AJ79&lt;DATA!$C$57),"D"))))</f>
        <v>D</v>
      </c>
    </row>
    <row r="80" spans="1:37" x14ac:dyDescent="0.15">
      <c r="A80" s="20" t="s">
        <v>565</v>
      </c>
      <c r="B80" s="4" t="s">
        <v>428</v>
      </c>
      <c r="C80" s="18" t="s">
        <v>454</v>
      </c>
      <c r="D80" s="17" t="s">
        <v>522</v>
      </c>
      <c r="E80" s="20" t="s">
        <v>313</v>
      </c>
      <c r="F80" s="20" t="s">
        <v>294</v>
      </c>
      <c r="G80" s="18" t="str">
        <f>""</f>
        <v/>
      </c>
      <c r="H80" s="20"/>
      <c r="I80" s="20" t="s">
        <v>462</v>
      </c>
      <c r="J80" s="21"/>
      <c r="K80" s="18" t="s">
        <v>453</v>
      </c>
      <c r="L80" s="6" t="s">
        <v>27</v>
      </c>
      <c r="M80" s="6"/>
      <c r="N80" s="6"/>
      <c r="O80" s="6"/>
      <c r="P80" s="11"/>
      <c r="Q80" s="11"/>
      <c r="R80" s="82"/>
      <c r="S80" s="12" t="s">
        <v>773</v>
      </c>
      <c r="T80" s="78"/>
      <c r="U80" s="62"/>
      <c r="V80" s="6" t="s">
        <v>20</v>
      </c>
      <c r="W80" s="28">
        <v>6</v>
      </c>
      <c r="X80" s="24"/>
      <c r="Y80" s="24"/>
      <c r="AB80" s="74" t="b">
        <f>IF(AND(M80=DATA!$D$40),DATA!$D$41,IF(AND(M80=DATA!$C$40),DATA!$C$41))</f>
        <v>0</v>
      </c>
      <c r="AC80" s="74" t="b">
        <f>IF(AND(N80=DATA!$D$40),DATA!$D$42,IF(AND(N80=DATA!$C$40),DATA!$C$42))</f>
        <v>0</v>
      </c>
      <c r="AD80" s="74" t="b">
        <f>IF(AND(O80=DATA!$D$40),DATA!$D$43,IF(AND(O80=DATA!$C$40),DATA!$C$43))</f>
        <v>0</v>
      </c>
      <c r="AE80" s="75" t="b">
        <f>IF(AND(P80=DATA!$D$40),DATA!$D$44,IF(AND(P80=DATA!$C$40),DATA!$C$44))</f>
        <v>0</v>
      </c>
      <c r="AF80" s="76">
        <f ca="1">IF(AND(DATEDIF(R80,TODAY(),"D")&lt;365*3),DATA!$D$46,IF(AND(365*3&lt;=DATEDIF(R80,TODAY(),"D"), DATEDIF(R80,TODAY(),"D")&lt;365*5),DATA!$D$47,IF(AND(365*5&lt;=DATEDIF(R80,TODAY(),"D"), DATEDIF(R80,TODAY(),"D")&lt;365*10),DATA!$D$48,IF(AND(365*10&lt;DATEDIF(R80,TODAY(),"D")),DATA!$D$49))))</f>
        <v>0</v>
      </c>
      <c r="AG80" s="76">
        <f>_xlfn.IFNA(VLOOKUP(T80,DATA!$F$40:$G$85,2,0),10)</f>
        <v>10</v>
      </c>
      <c r="AH80" s="77">
        <f t="shared" ca="1" si="4"/>
        <v>10</v>
      </c>
      <c r="AI80" s="75" t="b">
        <f>IF(AND(Q80=DATA!$D$40),DATA!$D$44/8,IF(AND(Q80=DATA!$C$40),DATA!$C$44/8))</f>
        <v>0</v>
      </c>
      <c r="AJ80" s="77">
        <f t="shared" ca="1" si="3"/>
        <v>10</v>
      </c>
      <c r="AK80" s="78" t="str">
        <f ca="1">IF(AND(AJ80&gt;=DATA!$C$55),"A",IF(AND(DATA!$C$55&gt;AJ80,AJ80&gt;=DATA!$C$56),"B",IF(AND(DATA!$C$56&gt;AJ80,AJ80&gt;=DATA!$C$57),"C",IF(AND(AJ80&lt;DATA!$C$57),"D"))))</f>
        <v>D</v>
      </c>
    </row>
    <row r="81" spans="1:37" x14ac:dyDescent="0.15">
      <c r="A81" s="20" t="s">
        <v>565</v>
      </c>
      <c r="B81" s="4" t="s">
        <v>428</v>
      </c>
      <c r="C81" s="18" t="s">
        <v>454</v>
      </c>
      <c r="D81" s="17" t="s">
        <v>522</v>
      </c>
      <c r="E81" s="20" t="s">
        <v>313</v>
      </c>
      <c r="F81" s="20" t="s">
        <v>294</v>
      </c>
      <c r="G81" s="18" t="str">
        <f>""</f>
        <v/>
      </c>
      <c r="H81" s="20"/>
      <c r="I81" s="20" t="s">
        <v>462</v>
      </c>
      <c r="J81" s="21"/>
      <c r="K81" s="18" t="s">
        <v>453</v>
      </c>
      <c r="L81" s="6" t="s">
        <v>27</v>
      </c>
      <c r="M81" s="6"/>
      <c r="N81" s="6"/>
      <c r="O81" s="6"/>
      <c r="P81" s="11"/>
      <c r="Q81" s="11"/>
      <c r="R81" s="82"/>
      <c r="S81" s="12" t="s">
        <v>773</v>
      </c>
      <c r="T81" s="78"/>
      <c r="U81" s="62"/>
      <c r="V81" s="6" t="s">
        <v>20</v>
      </c>
      <c r="W81" s="28">
        <v>33</v>
      </c>
      <c r="X81" s="24"/>
      <c r="Y81" s="24"/>
      <c r="AB81" s="74" t="b">
        <f>IF(AND(M81=DATA!$D$40),DATA!$D$41,IF(AND(M81=DATA!$C$40),DATA!$C$41))</f>
        <v>0</v>
      </c>
      <c r="AC81" s="74" t="b">
        <f>IF(AND(N81=DATA!$D$40),DATA!$D$42,IF(AND(N81=DATA!$C$40),DATA!$C$42))</f>
        <v>0</v>
      </c>
      <c r="AD81" s="74" t="b">
        <f>IF(AND(O81=DATA!$D$40),DATA!$D$43,IF(AND(O81=DATA!$C$40),DATA!$C$43))</f>
        <v>0</v>
      </c>
      <c r="AE81" s="75" t="b">
        <f>IF(AND(P81=DATA!$D$40),DATA!$D$44,IF(AND(P81=DATA!$C$40),DATA!$C$44))</f>
        <v>0</v>
      </c>
      <c r="AF81" s="76">
        <f ca="1">IF(AND(DATEDIF(R81,TODAY(),"D")&lt;365*3),DATA!$D$46,IF(AND(365*3&lt;=DATEDIF(R81,TODAY(),"D"), DATEDIF(R81,TODAY(),"D")&lt;365*5),DATA!$D$47,IF(AND(365*5&lt;=DATEDIF(R81,TODAY(),"D"), DATEDIF(R81,TODAY(),"D")&lt;365*10),DATA!$D$48,IF(AND(365*10&lt;DATEDIF(R81,TODAY(),"D")),DATA!$D$49))))</f>
        <v>0</v>
      </c>
      <c r="AG81" s="76">
        <f>_xlfn.IFNA(VLOOKUP(T81,DATA!$F$40:$G$85,2,0),10)</f>
        <v>10</v>
      </c>
      <c r="AH81" s="77">
        <f t="shared" ca="1" si="4"/>
        <v>10</v>
      </c>
      <c r="AI81" s="75" t="b">
        <f>IF(AND(Q81=DATA!$D$40),DATA!$D$44/8,IF(AND(Q81=DATA!$C$40),DATA!$C$44/8))</f>
        <v>0</v>
      </c>
      <c r="AJ81" s="77">
        <f t="shared" ca="1" si="3"/>
        <v>10</v>
      </c>
      <c r="AK81" s="78" t="str">
        <f ca="1">IF(AND(AJ81&gt;=DATA!$C$55),"A",IF(AND(DATA!$C$55&gt;AJ81,AJ81&gt;=DATA!$C$56),"B",IF(AND(DATA!$C$56&gt;AJ81,AJ81&gt;=DATA!$C$57),"C",IF(AND(AJ81&lt;DATA!$C$57),"D"))))</f>
        <v>D</v>
      </c>
    </row>
    <row r="82" spans="1:37" x14ac:dyDescent="0.15">
      <c r="A82" s="20" t="s">
        <v>565</v>
      </c>
      <c r="B82" s="4" t="s">
        <v>428</v>
      </c>
      <c r="C82" s="18" t="s">
        <v>456</v>
      </c>
      <c r="D82" s="17" t="s">
        <v>522</v>
      </c>
      <c r="E82" s="20" t="s">
        <v>313</v>
      </c>
      <c r="F82" s="20" t="s">
        <v>303</v>
      </c>
      <c r="G82" s="18" t="str">
        <f>""</f>
        <v/>
      </c>
      <c r="H82" s="20"/>
      <c r="I82" s="20" t="s">
        <v>462</v>
      </c>
      <c r="J82" s="21"/>
      <c r="K82" s="18" t="s">
        <v>453</v>
      </c>
      <c r="L82" s="6" t="s">
        <v>27</v>
      </c>
      <c r="M82" s="6"/>
      <c r="N82" s="6"/>
      <c r="O82" s="6"/>
      <c r="P82" s="11"/>
      <c r="Q82" s="11"/>
      <c r="R82" s="82"/>
      <c r="S82" s="12" t="s">
        <v>773</v>
      </c>
      <c r="T82" s="78"/>
      <c r="U82" s="62"/>
      <c r="V82" s="6" t="s">
        <v>20</v>
      </c>
      <c r="W82" s="28">
        <v>6</v>
      </c>
      <c r="X82" s="24"/>
      <c r="Y82" s="24"/>
      <c r="AB82" s="74" t="b">
        <f>IF(AND(M82=DATA!$D$40),DATA!$D$41,IF(AND(M82=DATA!$C$40),DATA!$C$41))</f>
        <v>0</v>
      </c>
      <c r="AC82" s="74" t="b">
        <f>IF(AND(N82=DATA!$D$40),DATA!$D$42,IF(AND(N82=DATA!$C$40),DATA!$C$42))</f>
        <v>0</v>
      </c>
      <c r="AD82" s="74" t="b">
        <f>IF(AND(O82=DATA!$D$40),DATA!$D$43,IF(AND(O82=DATA!$C$40),DATA!$C$43))</f>
        <v>0</v>
      </c>
      <c r="AE82" s="75" t="b">
        <f>IF(AND(P82=DATA!$D$40),DATA!$D$44,IF(AND(P82=DATA!$C$40),DATA!$C$44))</f>
        <v>0</v>
      </c>
      <c r="AF82" s="76">
        <f ca="1">IF(AND(DATEDIF(R82,TODAY(),"D")&lt;365*3),DATA!$D$46,IF(AND(365*3&lt;=DATEDIF(R82,TODAY(),"D"), DATEDIF(R82,TODAY(),"D")&lt;365*5),DATA!$D$47,IF(AND(365*5&lt;=DATEDIF(R82,TODAY(),"D"), DATEDIF(R82,TODAY(),"D")&lt;365*10),DATA!$D$48,IF(AND(365*10&lt;DATEDIF(R82,TODAY(),"D")),DATA!$D$49))))</f>
        <v>0</v>
      </c>
      <c r="AG82" s="76">
        <f>_xlfn.IFNA(VLOOKUP(T82,DATA!$F$40:$G$85,2,0),10)</f>
        <v>10</v>
      </c>
      <c r="AH82" s="77">
        <f t="shared" ca="1" si="4"/>
        <v>10</v>
      </c>
      <c r="AI82" s="75" t="b">
        <f>IF(AND(Q82=DATA!$D$40),DATA!$D$44/8,IF(AND(Q82=DATA!$C$40),DATA!$C$44/8))</f>
        <v>0</v>
      </c>
      <c r="AJ82" s="77">
        <f t="shared" ca="1" si="3"/>
        <v>10</v>
      </c>
      <c r="AK82" s="78" t="str">
        <f ca="1">IF(AND(AJ82&gt;=DATA!$C$55),"A",IF(AND(DATA!$C$55&gt;AJ82,AJ82&gt;=DATA!$C$56),"B",IF(AND(DATA!$C$56&gt;AJ82,AJ82&gt;=DATA!$C$57),"C",IF(AND(AJ82&lt;DATA!$C$57),"D"))))</f>
        <v>D</v>
      </c>
    </row>
    <row r="83" spans="1:37" x14ac:dyDescent="0.15">
      <c r="A83" s="20" t="s">
        <v>565</v>
      </c>
      <c r="B83" s="4" t="s">
        <v>428</v>
      </c>
      <c r="C83" s="18" t="s">
        <v>295</v>
      </c>
      <c r="D83" s="17" t="s">
        <v>522</v>
      </c>
      <c r="E83" s="20" t="s">
        <v>313</v>
      </c>
      <c r="F83" s="20" t="s">
        <v>303</v>
      </c>
      <c r="G83" s="18" t="str">
        <f>""</f>
        <v/>
      </c>
      <c r="H83" s="20"/>
      <c r="I83" s="20" t="s">
        <v>462</v>
      </c>
      <c r="J83" s="21"/>
      <c r="K83" s="18" t="s">
        <v>453</v>
      </c>
      <c r="L83" s="6" t="s">
        <v>27</v>
      </c>
      <c r="M83" s="6"/>
      <c r="N83" s="6"/>
      <c r="O83" s="6"/>
      <c r="P83" s="11"/>
      <c r="Q83" s="11"/>
      <c r="R83" s="82"/>
      <c r="S83" s="12" t="s">
        <v>773</v>
      </c>
      <c r="T83" s="78"/>
      <c r="U83" s="62"/>
      <c r="V83" s="6" t="s">
        <v>20</v>
      </c>
      <c r="W83" s="28">
        <v>57</v>
      </c>
      <c r="X83" s="24"/>
      <c r="Y83" s="24"/>
      <c r="AB83" s="74" t="b">
        <f>IF(AND(M83=DATA!$D$40),DATA!$D$41,IF(AND(M83=DATA!$C$40),DATA!$C$41))</f>
        <v>0</v>
      </c>
      <c r="AC83" s="74" t="b">
        <f>IF(AND(N83=DATA!$D$40),DATA!$D$42,IF(AND(N83=DATA!$C$40),DATA!$C$42))</f>
        <v>0</v>
      </c>
      <c r="AD83" s="74" t="b">
        <f>IF(AND(O83=DATA!$D$40),DATA!$D$43,IF(AND(O83=DATA!$C$40),DATA!$C$43))</f>
        <v>0</v>
      </c>
      <c r="AE83" s="75" t="b">
        <f>IF(AND(P83=DATA!$D$40),DATA!$D$44,IF(AND(P83=DATA!$C$40),DATA!$C$44))</f>
        <v>0</v>
      </c>
      <c r="AF83" s="76">
        <f ca="1">IF(AND(DATEDIF(R83,TODAY(),"D")&lt;365*3),DATA!$D$46,IF(AND(365*3&lt;=DATEDIF(R83,TODAY(),"D"), DATEDIF(R83,TODAY(),"D")&lt;365*5),DATA!$D$47,IF(AND(365*5&lt;=DATEDIF(R83,TODAY(),"D"), DATEDIF(R83,TODAY(),"D")&lt;365*10),DATA!$D$48,IF(AND(365*10&lt;DATEDIF(R83,TODAY(),"D")),DATA!$D$49))))</f>
        <v>0</v>
      </c>
      <c r="AG83" s="76">
        <f>_xlfn.IFNA(VLOOKUP(T83,DATA!$F$40:$G$85,2,0),10)</f>
        <v>10</v>
      </c>
      <c r="AH83" s="77">
        <f t="shared" ca="1" si="4"/>
        <v>10</v>
      </c>
      <c r="AI83" s="75" t="b">
        <f>IF(AND(Q83=DATA!$D$40),DATA!$D$44/8,IF(AND(Q83=DATA!$C$40),DATA!$C$44/8))</f>
        <v>0</v>
      </c>
      <c r="AJ83" s="77">
        <f t="shared" ca="1" si="3"/>
        <v>10</v>
      </c>
      <c r="AK83" s="78" t="str">
        <f ca="1">IF(AND(AJ83&gt;=DATA!$C$55),"A",IF(AND(DATA!$C$55&gt;AJ83,AJ83&gt;=DATA!$C$56),"B",IF(AND(DATA!$C$56&gt;AJ83,AJ83&gt;=DATA!$C$57),"C",IF(AND(AJ83&lt;DATA!$C$57),"D"))))</f>
        <v>D</v>
      </c>
    </row>
    <row r="84" spans="1:37" x14ac:dyDescent="0.15">
      <c r="A84" s="20" t="s">
        <v>564</v>
      </c>
      <c r="B84" s="4" t="s">
        <v>428</v>
      </c>
      <c r="C84" s="18" t="s">
        <v>295</v>
      </c>
      <c r="D84" s="17" t="s">
        <v>522</v>
      </c>
      <c r="E84" s="20" t="s">
        <v>313</v>
      </c>
      <c r="F84" s="20" t="s">
        <v>303</v>
      </c>
      <c r="G84" s="18" t="str">
        <f>""</f>
        <v/>
      </c>
      <c r="H84" s="20"/>
      <c r="I84" s="20" t="s">
        <v>462</v>
      </c>
      <c r="J84" s="21"/>
      <c r="K84" s="18" t="s">
        <v>453</v>
      </c>
      <c r="L84" s="6" t="s">
        <v>27</v>
      </c>
      <c r="M84" s="6"/>
      <c r="N84" s="6"/>
      <c r="O84" s="6"/>
      <c r="P84" s="11"/>
      <c r="Q84" s="11"/>
      <c r="R84" s="82"/>
      <c r="S84" s="12" t="s">
        <v>773</v>
      </c>
      <c r="T84" s="78"/>
      <c r="U84" s="62"/>
      <c r="V84" s="6" t="s">
        <v>20</v>
      </c>
      <c r="W84" s="28">
        <v>123</v>
      </c>
      <c r="X84" s="24"/>
      <c r="Y84" s="24"/>
      <c r="AB84" s="74" t="b">
        <f>IF(AND(M84=DATA!$D$40),DATA!$D$41,IF(AND(M84=DATA!$C$40),DATA!$C$41))</f>
        <v>0</v>
      </c>
      <c r="AC84" s="74" t="b">
        <f>IF(AND(N84=DATA!$D$40),DATA!$D$42,IF(AND(N84=DATA!$C$40),DATA!$C$42))</f>
        <v>0</v>
      </c>
      <c r="AD84" s="74" t="b">
        <f>IF(AND(O84=DATA!$D$40),DATA!$D$43,IF(AND(O84=DATA!$C$40),DATA!$C$43))</f>
        <v>0</v>
      </c>
      <c r="AE84" s="75" t="b">
        <f>IF(AND(P84=DATA!$D$40),DATA!$D$44,IF(AND(P84=DATA!$C$40),DATA!$C$44))</f>
        <v>0</v>
      </c>
      <c r="AF84" s="76">
        <f ca="1">IF(AND(DATEDIF(R84,TODAY(),"D")&lt;365*3),DATA!$D$46,IF(AND(365*3&lt;=DATEDIF(R84,TODAY(),"D"), DATEDIF(R84,TODAY(),"D")&lt;365*5),DATA!$D$47,IF(AND(365*5&lt;=DATEDIF(R84,TODAY(),"D"), DATEDIF(R84,TODAY(),"D")&lt;365*10),DATA!$D$48,IF(AND(365*10&lt;DATEDIF(R84,TODAY(),"D")),DATA!$D$49))))</f>
        <v>0</v>
      </c>
      <c r="AG84" s="76">
        <f>_xlfn.IFNA(VLOOKUP(T84,DATA!$F$40:$G$85,2,0),10)</f>
        <v>10</v>
      </c>
      <c r="AH84" s="77">
        <f t="shared" ca="1" si="4"/>
        <v>10</v>
      </c>
      <c r="AI84" s="75" t="b">
        <f>IF(AND(Q84=DATA!$D$40),DATA!$D$44/8,IF(AND(Q84=DATA!$C$40),DATA!$C$44/8))</f>
        <v>0</v>
      </c>
      <c r="AJ84" s="77">
        <f t="shared" ca="1" si="3"/>
        <v>10</v>
      </c>
      <c r="AK84" s="78" t="str">
        <f ca="1">IF(AND(AJ84&gt;=DATA!$C$55),"A",IF(AND(DATA!$C$55&gt;AJ84,AJ84&gt;=DATA!$C$56),"B",IF(AND(DATA!$C$56&gt;AJ84,AJ84&gt;=DATA!$C$57),"C",IF(AND(AJ84&lt;DATA!$C$57),"D"))))</f>
        <v>D</v>
      </c>
    </row>
    <row r="85" spans="1:37" x14ac:dyDescent="0.15">
      <c r="A85" s="20" t="s">
        <v>565</v>
      </c>
      <c r="B85" s="4" t="s">
        <v>428</v>
      </c>
      <c r="C85" s="18" t="s">
        <v>454</v>
      </c>
      <c r="D85" s="17" t="s">
        <v>522</v>
      </c>
      <c r="E85" s="20" t="s">
        <v>313</v>
      </c>
      <c r="F85" s="20" t="s">
        <v>303</v>
      </c>
      <c r="G85" s="18" t="str">
        <f>""</f>
        <v/>
      </c>
      <c r="H85" s="20"/>
      <c r="I85" s="20" t="s">
        <v>462</v>
      </c>
      <c r="J85" s="21"/>
      <c r="K85" s="18" t="s">
        <v>453</v>
      </c>
      <c r="L85" s="6" t="s">
        <v>27</v>
      </c>
      <c r="M85" s="6"/>
      <c r="N85" s="6"/>
      <c r="O85" s="6"/>
      <c r="P85" s="11"/>
      <c r="Q85" s="11"/>
      <c r="R85" s="82"/>
      <c r="S85" s="12" t="s">
        <v>773</v>
      </c>
      <c r="T85" s="78"/>
      <c r="U85" s="62"/>
      <c r="V85" s="6" t="s">
        <v>20</v>
      </c>
      <c r="W85" s="28">
        <v>1</v>
      </c>
      <c r="X85" s="24"/>
      <c r="Y85" s="24"/>
      <c r="AB85" s="74" t="b">
        <f>IF(AND(M85=DATA!$D$40),DATA!$D$41,IF(AND(M85=DATA!$C$40),DATA!$C$41))</f>
        <v>0</v>
      </c>
      <c r="AC85" s="74" t="b">
        <f>IF(AND(N85=DATA!$D$40),DATA!$D$42,IF(AND(N85=DATA!$C$40),DATA!$C$42))</f>
        <v>0</v>
      </c>
      <c r="AD85" s="74" t="b">
        <f>IF(AND(O85=DATA!$D$40),DATA!$D$43,IF(AND(O85=DATA!$C$40),DATA!$C$43))</f>
        <v>0</v>
      </c>
      <c r="AE85" s="75" t="b">
        <f>IF(AND(P85=DATA!$D$40),DATA!$D$44,IF(AND(P85=DATA!$C$40),DATA!$C$44))</f>
        <v>0</v>
      </c>
      <c r="AF85" s="76">
        <f ca="1">IF(AND(DATEDIF(R85,TODAY(),"D")&lt;365*3),DATA!$D$46,IF(AND(365*3&lt;=DATEDIF(R85,TODAY(),"D"), DATEDIF(R85,TODAY(),"D")&lt;365*5),DATA!$D$47,IF(AND(365*5&lt;=DATEDIF(R85,TODAY(),"D"), DATEDIF(R85,TODAY(),"D")&lt;365*10),DATA!$D$48,IF(AND(365*10&lt;DATEDIF(R85,TODAY(),"D")),DATA!$D$49))))</f>
        <v>0</v>
      </c>
      <c r="AG85" s="76">
        <f>_xlfn.IFNA(VLOOKUP(T85,DATA!$F$40:$G$85,2,0),10)</f>
        <v>10</v>
      </c>
      <c r="AH85" s="77">
        <f t="shared" ca="1" si="4"/>
        <v>10</v>
      </c>
      <c r="AI85" s="75" t="b">
        <f>IF(AND(Q85=DATA!$D$40),DATA!$D$44/8,IF(AND(Q85=DATA!$C$40),DATA!$C$44/8))</f>
        <v>0</v>
      </c>
      <c r="AJ85" s="77">
        <f t="shared" ca="1" si="3"/>
        <v>10</v>
      </c>
      <c r="AK85" s="78" t="str">
        <f ca="1">IF(AND(AJ85&gt;=DATA!$C$55),"A",IF(AND(DATA!$C$55&gt;AJ85,AJ85&gt;=DATA!$C$56),"B",IF(AND(DATA!$C$56&gt;AJ85,AJ85&gt;=DATA!$C$57),"C",IF(AND(AJ85&lt;DATA!$C$57),"D"))))</f>
        <v>D</v>
      </c>
    </row>
    <row r="86" spans="1:37" x14ac:dyDescent="0.15">
      <c r="A86" s="20" t="s">
        <v>565</v>
      </c>
      <c r="B86" s="4" t="s">
        <v>428</v>
      </c>
      <c r="C86" s="18" t="s">
        <v>454</v>
      </c>
      <c r="D86" s="17" t="s">
        <v>522</v>
      </c>
      <c r="E86" s="20" t="s">
        <v>313</v>
      </c>
      <c r="F86" s="20" t="s">
        <v>303</v>
      </c>
      <c r="G86" s="18" t="str">
        <f>""</f>
        <v/>
      </c>
      <c r="H86" s="20"/>
      <c r="I86" s="20" t="s">
        <v>462</v>
      </c>
      <c r="J86" s="21"/>
      <c r="K86" s="18" t="s">
        <v>453</v>
      </c>
      <c r="L86" s="6" t="s">
        <v>27</v>
      </c>
      <c r="M86" s="6"/>
      <c r="N86" s="6"/>
      <c r="O86" s="6"/>
      <c r="P86" s="11"/>
      <c r="Q86" s="11"/>
      <c r="R86" s="82"/>
      <c r="S86" s="12" t="s">
        <v>773</v>
      </c>
      <c r="T86" s="78"/>
      <c r="U86" s="62"/>
      <c r="V86" s="6" t="s">
        <v>20</v>
      </c>
      <c r="W86" s="28">
        <v>82</v>
      </c>
      <c r="X86" s="24"/>
      <c r="Y86" s="24"/>
      <c r="AB86" s="74" t="b">
        <f>IF(AND(M86=DATA!$D$40),DATA!$D$41,IF(AND(M86=DATA!$C$40),DATA!$C$41))</f>
        <v>0</v>
      </c>
      <c r="AC86" s="74" t="b">
        <f>IF(AND(N86=DATA!$D$40),DATA!$D$42,IF(AND(N86=DATA!$C$40),DATA!$C$42))</f>
        <v>0</v>
      </c>
      <c r="AD86" s="74" t="b">
        <f>IF(AND(O86=DATA!$D$40),DATA!$D$43,IF(AND(O86=DATA!$C$40),DATA!$C$43))</f>
        <v>0</v>
      </c>
      <c r="AE86" s="75" t="b">
        <f>IF(AND(P86=DATA!$D$40),DATA!$D$44,IF(AND(P86=DATA!$C$40),DATA!$C$44))</f>
        <v>0</v>
      </c>
      <c r="AF86" s="76">
        <f ca="1">IF(AND(DATEDIF(R86,TODAY(),"D")&lt;365*3),DATA!$D$46,IF(AND(365*3&lt;=DATEDIF(R86,TODAY(),"D"), DATEDIF(R86,TODAY(),"D")&lt;365*5),DATA!$D$47,IF(AND(365*5&lt;=DATEDIF(R86,TODAY(),"D"), DATEDIF(R86,TODAY(),"D")&lt;365*10),DATA!$D$48,IF(AND(365*10&lt;DATEDIF(R86,TODAY(),"D")),DATA!$D$49))))</f>
        <v>0</v>
      </c>
      <c r="AG86" s="76">
        <f>_xlfn.IFNA(VLOOKUP(T86,DATA!$F$40:$G$85,2,0),10)</f>
        <v>10</v>
      </c>
      <c r="AH86" s="77">
        <f t="shared" ca="1" si="4"/>
        <v>10</v>
      </c>
      <c r="AI86" s="75" t="b">
        <f>IF(AND(Q86=DATA!$D$40),DATA!$D$44/8,IF(AND(Q86=DATA!$C$40),DATA!$C$44/8))</f>
        <v>0</v>
      </c>
      <c r="AJ86" s="77">
        <f t="shared" ca="1" si="3"/>
        <v>10</v>
      </c>
      <c r="AK86" s="78" t="str">
        <f ca="1">IF(AND(AJ86&gt;=DATA!$C$55),"A",IF(AND(DATA!$C$55&gt;AJ86,AJ86&gt;=DATA!$C$56),"B",IF(AND(DATA!$C$56&gt;AJ86,AJ86&gt;=DATA!$C$57),"C",IF(AND(AJ86&lt;DATA!$C$57),"D"))))</f>
        <v>D</v>
      </c>
    </row>
    <row r="87" spans="1:37" x14ac:dyDescent="0.15">
      <c r="A87" s="20" t="s">
        <v>565</v>
      </c>
      <c r="B87" s="4" t="s">
        <v>428</v>
      </c>
      <c r="C87" s="18" t="s">
        <v>456</v>
      </c>
      <c r="D87" s="17" t="s">
        <v>522</v>
      </c>
      <c r="E87" s="20" t="s">
        <v>313</v>
      </c>
      <c r="F87" s="20" t="s">
        <v>290</v>
      </c>
      <c r="G87" s="18" t="str">
        <f>""</f>
        <v/>
      </c>
      <c r="H87" s="20"/>
      <c r="I87" s="20" t="s">
        <v>462</v>
      </c>
      <c r="J87" s="21"/>
      <c r="K87" s="18" t="s">
        <v>453</v>
      </c>
      <c r="L87" s="6" t="s">
        <v>27</v>
      </c>
      <c r="M87" s="6"/>
      <c r="N87" s="6"/>
      <c r="O87" s="6"/>
      <c r="P87" s="11"/>
      <c r="Q87" s="11"/>
      <c r="R87" s="82"/>
      <c r="S87" s="12" t="s">
        <v>773</v>
      </c>
      <c r="T87" s="78"/>
      <c r="U87" s="62"/>
      <c r="V87" s="6" t="s">
        <v>20</v>
      </c>
      <c r="W87" s="28">
        <v>8</v>
      </c>
      <c r="X87" s="24"/>
      <c r="Y87" s="24"/>
      <c r="AB87" s="74" t="b">
        <f>IF(AND(M87=DATA!$D$40),DATA!$D$41,IF(AND(M87=DATA!$C$40),DATA!$C$41))</f>
        <v>0</v>
      </c>
      <c r="AC87" s="74" t="b">
        <f>IF(AND(N87=DATA!$D$40),DATA!$D$42,IF(AND(N87=DATA!$C$40),DATA!$C$42))</f>
        <v>0</v>
      </c>
      <c r="AD87" s="74" t="b">
        <f>IF(AND(O87=DATA!$D$40),DATA!$D$43,IF(AND(O87=DATA!$C$40),DATA!$C$43))</f>
        <v>0</v>
      </c>
      <c r="AE87" s="75" t="b">
        <f>IF(AND(P87=DATA!$D$40),DATA!$D$44,IF(AND(P87=DATA!$C$40),DATA!$C$44))</f>
        <v>0</v>
      </c>
      <c r="AF87" s="76">
        <f ca="1">IF(AND(DATEDIF(R87,TODAY(),"D")&lt;365*3),DATA!$D$46,IF(AND(365*3&lt;=DATEDIF(R87,TODAY(),"D"), DATEDIF(R87,TODAY(),"D")&lt;365*5),DATA!$D$47,IF(AND(365*5&lt;=DATEDIF(R87,TODAY(),"D"), DATEDIF(R87,TODAY(),"D")&lt;365*10),DATA!$D$48,IF(AND(365*10&lt;DATEDIF(R87,TODAY(),"D")),DATA!$D$49))))</f>
        <v>0</v>
      </c>
      <c r="AG87" s="76">
        <f>_xlfn.IFNA(VLOOKUP(T87,DATA!$F$40:$G$85,2,0),10)</f>
        <v>10</v>
      </c>
      <c r="AH87" s="77">
        <f t="shared" ca="1" si="4"/>
        <v>10</v>
      </c>
      <c r="AI87" s="75" t="b">
        <f>IF(AND(Q87=DATA!$D$40),DATA!$D$44/8,IF(AND(Q87=DATA!$C$40),DATA!$C$44/8))</f>
        <v>0</v>
      </c>
      <c r="AJ87" s="77">
        <f t="shared" ca="1" si="3"/>
        <v>10</v>
      </c>
      <c r="AK87" s="78" t="str">
        <f ca="1">IF(AND(AJ87&gt;=DATA!$C$55),"A",IF(AND(DATA!$C$55&gt;AJ87,AJ87&gt;=DATA!$C$56),"B",IF(AND(DATA!$C$56&gt;AJ87,AJ87&gt;=DATA!$C$57),"C",IF(AND(AJ87&lt;DATA!$C$57),"D"))))</f>
        <v>D</v>
      </c>
    </row>
    <row r="88" spans="1:37" x14ac:dyDescent="0.15">
      <c r="A88" s="20" t="s">
        <v>565</v>
      </c>
      <c r="B88" s="4" t="s">
        <v>428</v>
      </c>
      <c r="C88" s="18" t="s">
        <v>295</v>
      </c>
      <c r="D88" s="17" t="s">
        <v>522</v>
      </c>
      <c r="E88" s="20" t="s">
        <v>313</v>
      </c>
      <c r="F88" s="20" t="s">
        <v>290</v>
      </c>
      <c r="G88" s="18" t="str">
        <f>""</f>
        <v/>
      </c>
      <c r="H88" s="20"/>
      <c r="I88" s="20" t="s">
        <v>462</v>
      </c>
      <c r="J88" s="21"/>
      <c r="K88" s="18" t="s">
        <v>453</v>
      </c>
      <c r="L88" s="6" t="s">
        <v>27</v>
      </c>
      <c r="M88" s="6"/>
      <c r="N88" s="6"/>
      <c r="O88" s="6"/>
      <c r="P88" s="11"/>
      <c r="Q88" s="11"/>
      <c r="R88" s="82"/>
      <c r="S88" s="12" t="s">
        <v>773</v>
      </c>
      <c r="T88" s="78"/>
      <c r="U88" s="62"/>
      <c r="V88" s="6" t="s">
        <v>20</v>
      </c>
      <c r="W88" s="28">
        <v>16</v>
      </c>
      <c r="X88" s="24"/>
      <c r="Y88" s="24"/>
      <c r="AB88" s="74" t="b">
        <f>IF(AND(M88=DATA!$D$40),DATA!$D$41,IF(AND(M88=DATA!$C$40),DATA!$C$41))</f>
        <v>0</v>
      </c>
      <c r="AC88" s="74" t="b">
        <f>IF(AND(N88=DATA!$D$40),DATA!$D$42,IF(AND(N88=DATA!$C$40),DATA!$C$42))</f>
        <v>0</v>
      </c>
      <c r="AD88" s="74" t="b">
        <f>IF(AND(O88=DATA!$D$40),DATA!$D$43,IF(AND(O88=DATA!$C$40),DATA!$C$43))</f>
        <v>0</v>
      </c>
      <c r="AE88" s="75" t="b">
        <f>IF(AND(P88=DATA!$D$40),DATA!$D$44,IF(AND(P88=DATA!$C$40),DATA!$C$44))</f>
        <v>0</v>
      </c>
      <c r="AF88" s="76">
        <f ca="1">IF(AND(DATEDIF(R88,TODAY(),"D")&lt;365*3),DATA!$D$46,IF(AND(365*3&lt;=DATEDIF(R88,TODAY(),"D"), DATEDIF(R88,TODAY(),"D")&lt;365*5),DATA!$D$47,IF(AND(365*5&lt;=DATEDIF(R88,TODAY(),"D"), DATEDIF(R88,TODAY(),"D")&lt;365*10),DATA!$D$48,IF(AND(365*10&lt;DATEDIF(R88,TODAY(),"D")),DATA!$D$49))))</f>
        <v>0</v>
      </c>
      <c r="AG88" s="76">
        <f>_xlfn.IFNA(VLOOKUP(T88,DATA!$F$40:$G$85,2,0),10)</f>
        <v>10</v>
      </c>
      <c r="AH88" s="77">
        <f t="shared" ca="1" si="4"/>
        <v>10</v>
      </c>
      <c r="AI88" s="75" t="b">
        <f>IF(AND(Q88=DATA!$D$40),DATA!$D$44/8,IF(AND(Q88=DATA!$C$40),DATA!$C$44/8))</f>
        <v>0</v>
      </c>
      <c r="AJ88" s="77">
        <f t="shared" ca="1" si="3"/>
        <v>10</v>
      </c>
      <c r="AK88" s="78" t="str">
        <f ca="1">IF(AND(AJ88&gt;=DATA!$C$55),"A",IF(AND(DATA!$C$55&gt;AJ88,AJ88&gt;=DATA!$C$56),"B",IF(AND(DATA!$C$56&gt;AJ88,AJ88&gt;=DATA!$C$57),"C",IF(AND(AJ88&lt;DATA!$C$57),"D"))))</f>
        <v>D</v>
      </c>
    </row>
    <row r="89" spans="1:37" x14ac:dyDescent="0.15">
      <c r="A89" s="20" t="s">
        <v>565</v>
      </c>
      <c r="B89" s="4" t="s">
        <v>428</v>
      </c>
      <c r="C89" s="18" t="s">
        <v>295</v>
      </c>
      <c r="D89" s="17" t="s">
        <v>522</v>
      </c>
      <c r="E89" s="20" t="s">
        <v>313</v>
      </c>
      <c r="F89" s="20" t="s">
        <v>290</v>
      </c>
      <c r="G89" s="18" t="str">
        <f>""</f>
        <v/>
      </c>
      <c r="H89" s="20"/>
      <c r="I89" s="20" t="s">
        <v>462</v>
      </c>
      <c r="J89" s="21"/>
      <c r="K89" s="18" t="s">
        <v>453</v>
      </c>
      <c r="L89" s="6" t="s">
        <v>27</v>
      </c>
      <c r="M89" s="6"/>
      <c r="N89" s="6"/>
      <c r="O89" s="6"/>
      <c r="P89" s="11"/>
      <c r="Q89" s="11"/>
      <c r="R89" s="82"/>
      <c r="S89" s="12" t="s">
        <v>773</v>
      </c>
      <c r="T89" s="78"/>
      <c r="U89" s="62"/>
      <c r="V89" s="6" t="s">
        <v>20</v>
      </c>
      <c r="W89" s="28">
        <v>4</v>
      </c>
      <c r="X89" s="24"/>
      <c r="Y89" s="24"/>
      <c r="AB89" s="74" t="b">
        <f>IF(AND(M89=DATA!$D$40),DATA!$D$41,IF(AND(M89=DATA!$C$40),DATA!$C$41))</f>
        <v>0</v>
      </c>
      <c r="AC89" s="74" t="b">
        <f>IF(AND(N89=DATA!$D$40),DATA!$D$42,IF(AND(N89=DATA!$C$40),DATA!$C$42))</f>
        <v>0</v>
      </c>
      <c r="AD89" s="74" t="b">
        <f>IF(AND(O89=DATA!$D$40),DATA!$D$43,IF(AND(O89=DATA!$C$40),DATA!$C$43))</f>
        <v>0</v>
      </c>
      <c r="AE89" s="75" t="b">
        <f>IF(AND(P89=DATA!$D$40),DATA!$D$44,IF(AND(P89=DATA!$C$40),DATA!$C$44))</f>
        <v>0</v>
      </c>
      <c r="AF89" s="76">
        <f ca="1">IF(AND(DATEDIF(R89,TODAY(),"D")&lt;365*3),DATA!$D$46,IF(AND(365*3&lt;=DATEDIF(R89,TODAY(),"D"), DATEDIF(R89,TODAY(),"D")&lt;365*5),DATA!$D$47,IF(AND(365*5&lt;=DATEDIF(R89,TODAY(),"D"), DATEDIF(R89,TODAY(),"D")&lt;365*10),DATA!$D$48,IF(AND(365*10&lt;DATEDIF(R89,TODAY(),"D")),DATA!$D$49))))</f>
        <v>0</v>
      </c>
      <c r="AG89" s="76">
        <f>_xlfn.IFNA(VLOOKUP(T89,DATA!$F$40:$G$85,2,0),10)</f>
        <v>10</v>
      </c>
      <c r="AH89" s="77">
        <f t="shared" ca="1" si="4"/>
        <v>10</v>
      </c>
      <c r="AI89" s="75" t="b">
        <f>IF(AND(Q89=DATA!$D$40),DATA!$D$44/8,IF(AND(Q89=DATA!$C$40),DATA!$C$44/8))</f>
        <v>0</v>
      </c>
      <c r="AJ89" s="77">
        <f t="shared" ca="1" si="3"/>
        <v>10</v>
      </c>
      <c r="AK89" s="78" t="str">
        <f ca="1">IF(AND(AJ89&gt;=DATA!$C$55),"A",IF(AND(DATA!$C$55&gt;AJ89,AJ89&gt;=DATA!$C$56),"B",IF(AND(DATA!$C$56&gt;AJ89,AJ89&gt;=DATA!$C$57),"C",IF(AND(AJ89&lt;DATA!$C$57),"D"))))</f>
        <v>D</v>
      </c>
    </row>
    <row r="90" spans="1:37" x14ac:dyDescent="0.15">
      <c r="A90" s="20" t="s">
        <v>564</v>
      </c>
      <c r="B90" s="4" t="s">
        <v>428</v>
      </c>
      <c r="C90" s="18" t="s">
        <v>295</v>
      </c>
      <c r="D90" s="17" t="s">
        <v>522</v>
      </c>
      <c r="E90" s="20" t="s">
        <v>313</v>
      </c>
      <c r="F90" s="20" t="s">
        <v>286</v>
      </c>
      <c r="G90" s="18" t="str">
        <f>""</f>
        <v/>
      </c>
      <c r="H90" s="20"/>
      <c r="I90" s="20" t="s">
        <v>462</v>
      </c>
      <c r="J90" s="21"/>
      <c r="K90" s="18" t="s">
        <v>453</v>
      </c>
      <c r="L90" s="6" t="s">
        <v>27</v>
      </c>
      <c r="M90" s="6"/>
      <c r="N90" s="6"/>
      <c r="O90" s="6"/>
      <c r="P90" s="11"/>
      <c r="Q90" s="11"/>
      <c r="R90" s="82"/>
      <c r="S90" s="12" t="s">
        <v>773</v>
      </c>
      <c r="T90" s="78"/>
      <c r="U90" s="62"/>
      <c r="V90" s="6" t="s">
        <v>20</v>
      </c>
      <c r="W90" s="28">
        <v>4</v>
      </c>
      <c r="X90" s="24"/>
      <c r="Y90" s="24"/>
      <c r="AB90" s="74" t="b">
        <f>IF(AND(M90=DATA!$D$40),DATA!$D$41,IF(AND(M90=DATA!$C$40),DATA!$C$41))</f>
        <v>0</v>
      </c>
      <c r="AC90" s="74" t="b">
        <f>IF(AND(N90=DATA!$D$40),DATA!$D$42,IF(AND(N90=DATA!$C$40),DATA!$C$42))</f>
        <v>0</v>
      </c>
      <c r="AD90" s="74" t="b">
        <f>IF(AND(O90=DATA!$D$40),DATA!$D$43,IF(AND(O90=DATA!$C$40),DATA!$C$43))</f>
        <v>0</v>
      </c>
      <c r="AE90" s="75" t="b">
        <f>IF(AND(P90=DATA!$D$40),DATA!$D$44,IF(AND(P90=DATA!$C$40),DATA!$C$44))</f>
        <v>0</v>
      </c>
      <c r="AF90" s="76">
        <f ca="1">IF(AND(DATEDIF(R90,TODAY(),"D")&lt;365*3),DATA!$D$46,IF(AND(365*3&lt;=DATEDIF(R90,TODAY(),"D"), DATEDIF(R90,TODAY(),"D")&lt;365*5),DATA!$D$47,IF(AND(365*5&lt;=DATEDIF(R90,TODAY(),"D"), DATEDIF(R90,TODAY(),"D")&lt;365*10),DATA!$D$48,IF(AND(365*10&lt;DATEDIF(R90,TODAY(),"D")),DATA!$D$49))))</f>
        <v>0</v>
      </c>
      <c r="AG90" s="76">
        <f>_xlfn.IFNA(VLOOKUP(T90,DATA!$F$40:$G$85,2,0),10)</f>
        <v>10</v>
      </c>
      <c r="AH90" s="77">
        <f t="shared" ca="1" si="4"/>
        <v>10</v>
      </c>
      <c r="AI90" s="75" t="b">
        <f>IF(AND(Q90=DATA!$D$40),DATA!$D$44/8,IF(AND(Q90=DATA!$C$40),DATA!$C$44/8))</f>
        <v>0</v>
      </c>
      <c r="AJ90" s="77">
        <f t="shared" ca="1" si="3"/>
        <v>10</v>
      </c>
      <c r="AK90" s="78" t="str">
        <f ca="1">IF(AND(AJ90&gt;=DATA!$C$55),"A",IF(AND(DATA!$C$55&gt;AJ90,AJ90&gt;=DATA!$C$56),"B",IF(AND(DATA!$C$56&gt;AJ90,AJ90&gt;=DATA!$C$57),"C",IF(AND(AJ90&lt;DATA!$C$57),"D"))))</f>
        <v>D</v>
      </c>
    </row>
    <row r="91" spans="1:37" x14ac:dyDescent="0.15">
      <c r="A91" s="20" t="s">
        <v>565</v>
      </c>
      <c r="B91" s="4" t="s">
        <v>428</v>
      </c>
      <c r="C91" s="18" t="s">
        <v>295</v>
      </c>
      <c r="D91" s="17" t="s">
        <v>522</v>
      </c>
      <c r="E91" s="20" t="s">
        <v>313</v>
      </c>
      <c r="F91" s="20" t="s">
        <v>286</v>
      </c>
      <c r="G91" s="18" t="str">
        <f>""</f>
        <v/>
      </c>
      <c r="H91" s="20"/>
      <c r="I91" s="20" t="s">
        <v>462</v>
      </c>
      <c r="J91" s="21"/>
      <c r="K91" s="18" t="s">
        <v>453</v>
      </c>
      <c r="L91" s="6" t="s">
        <v>27</v>
      </c>
      <c r="M91" s="6"/>
      <c r="N91" s="6"/>
      <c r="O91" s="6"/>
      <c r="P91" s="11"/>
      <c r="Q91" s="11"/>
      <c r="R91" s="82"/>
      <c r="S91" s="12" t="s">
        <v>773</v>
      </c>
      <c r="T91" s="78"/>
      <c r="U91" s="62"/>
      <c r="V91" s="6" t="s">
        <v>20</v>
      </c>
      <c r="W91" s="28">
        <v>13</v>
      </c>
      <c r="X91" s="24"/>
      <c r="Y91" s="24"/>
      <c r="AB91" s="74" t="b">
        <f>IF(AND(M91=DATA!$D$40),DATA!$D$41,IF(AND(M91=DATA!$C$40),DATA!$C$41))</f>
        <v>0</v>
      </c>
      <c r="AC91" s="74" t="b">
        <f>IF(AND(N91=DATA!$D$40),DATA!$D$42,IF(AND(N91=DATA!$C$40),DATA!$C$42))</f>
        <v>0</v>
      </c>
      <c r="AD91" s="74" t="b">
        <f>IF(AND(O91=DATA!$D$40),DATA!$D$43,IF(AND(O91=DATA!$C$40),DATA!$C$43))</f>
        <v>0</v>
      </c>
      <c r="AE91" s="75" t="b">
        <f>IF(AND(P91=DATA!$D$40),DATA!$D$44,IF(AND(P91=DATA!$C$40),DATA!$C$44))</f>
        <v>0</v>
      </c>
      <c r="AF91" s="76">
        <f ca="1">IF(AND(DATEDIF(R91,TODAY(),"D")&lt;365*3),DATA!$D$46,IF(AND(365*3&lt;=DATEDIF(R91,TODAY(),"D"), DATEDIF(R91,TODAY(),"D")&lt;365*5),DATA!$D$47,IF(AND(365*5&lt;=DATEDIF(R91,TODAY(),"D"), DATEDIF(R91,TODAY(),"D")&lt;365*10),DATA!$D$48,IF(AND(365*10&lt;DATEDIF(R91,TODAY(),"D")),DATA!$D$49))))</f>
        <v>0</v>
      </c>
      <c r="AG91" s="76">
        <f>_xlfn.IFNA(VLOOKUP(T91,DATA!$F$40:$G$85,2,0),10)</f>
        <v>10</v>
      </c>
      <c r="AH91" s="77">
        <f t="shared" ca="1" si="4"/>
        <v>10</v>
      </c>
      <c r="AI91" s="75" t="b">
        <f>IF(AND(Q91=DATA!$D$40),DATA!$D$44/8,IF(AND(Q91=DATA!$C$40),DATA!$C$44/8))</f>
        <v>0</v>
      </c>
      <c r="AJ91" s="77">
        <f t="shared" ca="1" si="3"/>
        <v>10</v>
      </c>
      <c r="AK91" s="78" t="str">
        <f ca="1">IF(AND(AJ91&gt;=DATA!$C$55),"A",IF(AND(DATA!$C$55&gt;AJ91,AJ91&gt;=DATA!$C$56),"B",IF(AND(DATA!$C$56&gt;AJ91,AJ91&gt;=DATA!$C$57),"C",IF(AND(AJ91&lt;DATA!$C$57),"D"))))</f>
        <v>D</v>
      </c>
    </row>
    <row r="92" spans="1:37" x14ac:dyDescent="0.15">
      <c r="A92" s="20" t="s">
        <v>565</v>
      </c>
      <c r="B92" s="4" t="s">
        <v>428</v>
      </c>
      <c r="C92" s="18" t="s">
        <v>454</v>
      </c>
      <c r="D92" s="17" t="s">
        <v>522</v>
      </c>
      <c r="E92" s="20" t="s">
        <v>313</v>
      </c>
      <c r="F92" s="20" t="s">
        <v>286</v>
      </c>
      <c r="G92" s="18" t="str">
        <f>""</f>
        <v/>
      </c>
      <c r="H92" s="20"/>
      <c r="I92" s="20" t="s">
        <v>462</v>
      </c>
      <c r="J92" s="21"/>
      <c r="K92" s="18" t="s">
        <v>453</v>
      </c>
      <c r="L92" s="6" t="s">
        <v>27</v>
      </c>
      <c r="M92" s="6"/>
      <c r="N92" s="6"/>
      <c r="O92" s="6"/>
      <c r="P92" s="11"/>
      <c r="Q92" s="11"/>
      <c r="R92" s="82"/>
      <c r="S92" s="12" t="s">
        <v>773</v>
      </c>
      <c r="T92" s="78"/>
      <c r="U92" s="62"/>
      <c r="V92" s="6" t="s">
        <v>20</v>
      </c>
      <c r="W92" s="28">
        <v>2</v>
      </c>
      <c r="X92" s="24"/>
      <c r="Y92" s="24"/>
      <c r="AB92" s="74" t="b">
        <f>IF(AND(M92=DATA!$D$40),DATA!$D$41,IF(AND(M92=DATA!$C$40),DATA!$C$41))</f>
        <v>0</v>
      </c>
      <c r="AC92" s="74" t="b">
        <f>IF(AND(N92=DATA!$D$40),DATA!$D$42,IF(AND(N92=DATA!$C$40),DATA!$C$42))</f>
        <v>0</v>
      </c>
      <c r="AD92" s="74" t="b">
        <f>IF(AND(O92=DATA!$D$40),DATA!$D$43,IF(AND(O92=DATA!$C$40),DATA!$C$43))</f>
        <v>0</v>
      </c>
      <c r="AE92" s="75" t="b">
        <f>IF(AND(P92=DATA!$D$40),DATA!$D$44,IF(AND(P92=DATA!$C$40),DATA!$C$44))</f>
        <v>0</v>
      </c>
      <c r="AF92" s="76">
        <f ca="1">IF(AND(DATEDIF(R92,TODAY(),"D")&lt;365*3),DATA!$D$46,IF(AND(365*3&lt;=DATEDIF(R92,TODAY(),"D"), DATEDIF(R92,TODAY(),"D")&lt;365*5),DATA!$D$47,IF(AND(365*5&lt;=DATEDIF(R92,TODAY(),"D"), DATEDIF(R92,TODAY(),"D")&lt;365*10),DATA!$D$48,IF(AND(365*10&lt;DATEDIF(R92,TODAY(),"D")),DATA!$D$49))))</f>
        <v>0</v>
      </c>
      <c r="AG92" s="76">
        <f>_xlfn.IFNA(VLOOKUP(T92,DATA!$F$40:$G$85,2,0),10)</f>
        <v>10</v>
      </c>
      <c r="AH92" s="77">
        <f t="shared" ca="1" si="4"/>
        <v>10</v>
      </c>
      <c r="AI92" s="75" t="b">
        <f>IF(AND(Q92=DATA!$D$40),DATA!$D$44/8,IF(AND(Q92=DATA!$C$40),DATA!$C$44/8))</f>
        <v>0</v>
      </c>
      <c r="AJ92" s="77">
        <f t="shared" ca="1" si="3"/>
        <v>10</v>
      </c>
      <c r="AK92" s="78" t="str">
        <f ca="1">IF(AND(AJ92&gt;=DATA!$C$55),"A",IF(AND(DATA!$C$55&gt;AJ92,AJ92&gt;=DATA!$C$56),"B",IF(AND(DATA!$C$56&gt;AJ92,AJ92&gt;=DATA!$C$57),"C",IF(AND(AJ92&lt;DATA!$C$57),"D"))))</f>
        <v>D</v>
      </c>
    </row>
    <row r="93" spans="1:37" x14ac:dyDescent="0.15">
      <c r="A93" s="20" t="s">
        <v>565</v>
      </c>
      <c r="B93" s="4" t="s">
        <v>428</v>
      </c>
      <c r="C93" s="18" t="s">
        <v>454</v>
      </c>
      <c r="D93" s="17" t="s">
        <v>522</v>
      </c>
      <c r="E93" s="20" t="s">
        <v>313</v>
      </c>
      <c r="F93" s="20" t="s">
        <v>292</v>
      </c>
      <c r="G93" s="18" t="str">
        <f>""</f>
        <v/>
      </c>
      <c r="H93" s="20"/>
      <c r="I93" s="20" t="s">
        <v>462</v>
      </c>
      <c r="J93" s="21"/>
      <c r="K93" s="18" t="s">
        <v>453</v>
      </c>
      <c r="L93" s="6" t="s">
        <v>27</v>
      </c>
      <c r="M93" s="6"/>
      <c r="N93" s="6"/>
      <c r="O93" s="6"/>
      <c r="P93" s="11"/>
      <c r="Q93" s="11"/>
      <c r="R93" s="82"/>
      <c r="S93" s="12" t="s">
        <v>773</v>
      </c>
      <c r="T93" s="78"/>
      <c r="U93" s="62"/>
      <c r="V93" s="6" t="s">
        <v>20</v>
      </c>
      <c r="W93" s="28">
        <v>11</v>
      </c>
      <c r="X93" s="24"/>
      <c r="Y93" s="24"/>
      <c r="AB93" s="74" t="b">
        <f>IF(AND(M93=DATA!$D$40),DATA!$D$41,IF(AND(M93=DATA!$C$40),DATA!$C$41))</f>
        <v>0</v>
      </c>
      <c r="AC93" s="74" t="b">
        <f>IF(AND(N93=DATA!$D$40),DATA!$D$42,IF(AND(N93=DATA!$C$40),DATA!$C$42))</f>
        <v>0</v>
      </c>
      <c r="AD93" s="74" t="b">
        <f>IF(AND(O93=DATA!$D$40),DATA!$D$43,IF(AND(O93=DATA!$C$40),DATA!$C$43))</f>
        <v>0</v>
      </c>
      <c r="AE93" s="75" t="b">
        <f>IF(AND(P93=DATA!$D$40),DATA!$D$44,IF(AND(P93=DATA!$C$40),DATA!$C$44))</f>
        <v>0</v>
      </c>
      <c r="AF93" s="76">
        <f ca="1">IF(AND(DATEDIF(R93,TODAY(),"D")&lt;365*3),DATA!$D$46,IF(AND(365*3&lt;=DATEDIF(R93,TODAY(),"D"), DATEDIF(R93,TODAY(),"D")&lt;365*5),DATA!$D$47,IF(AND(365*5&lt;=DATEDIF(R93,TODAY(),"D"), DATEDIF(R93,TODAY(),"D")&lt;365*10),DATA!$D$48,IF(AND(365*10&lt;DATEDIF(R93,TODAY(),"D")),DATA!$D$49))))</f>
        <v>0</v>
      </c>
      <c r="AG93" s="76">
        <f>_xlfn.IFNA(VLOOKUP(T93,DATA!$F$40:$G$85,2,0),10)</f>
        <v>10</v>
      </c>
      <c r="AH93" s="77">
        <f t="shared" ca="1" si="4"/>
        <v>10</v>
      </c>
      <c r="AI93" s="75" t="b">
        <f>IF(AND(Q93=DATA!$D$40),DATA!$D$44/8,IF(AND(Q93=DATA!$C$40),DATA!$C$44/8))</f>
        <v>0</v>
      </c>
      <c r="AJ93" s="77">
        <f t="shared" ca="1" si="3"/>
        <v>10</v>
      </c>
      <c r="AK93" s="78" t="str">
        <f ca="1">IF(AND(AJ93&gt;=DATA!$C$55),"A",IF(AND(DATA!$C$55&gt;AJ93,AJ93&gt;=DATA!$C$56),"B",IF(AND(DATA!$C$56&gt;AJ93,AJ93&gt;=DATA!$C$57),"C",IF(AND(AJ93&lt;DATA!$C$57),"D"))))</f>
        <v>D</v>
      </c>
    </row>
    <row r="94" spans="1:37" x14ac:dyDescent="0.15">
      <c r="A94" s="20" t="s">
        <v>565</v>
      </c>
      <c r="B94" s="4" t="s">
        <v>428</v>
      </c>
      <c r="C94" s="18" t="s">
        <v>295</v>
      </c>
      <c r="D94" s="17" t="s">
        <v>522</v>
      </c>
      <c r="E94" s="20" t="s">
        <v>313</v>
      </c>
      <c r="F94" s="20" t="s">
        <v>307</v>
      </c>
      <c r="G94" s="18" t="str">
        <f>""</f>
        <v/>
      </c>
      <c r="H94" s="20"/>
      <c r="I94" s="20" t="s">
        <v>462</v>
      </c>
      <c r="J94" s="21"/>
      <c r="K94" s="18" t="s">
        <v>453</v>
      </c>
      <c r="L94" s="6" t="s">
        <v>27</v>
      </c>
      <c r="M94" s="6"/>
      <c r="N94" s="6"/>
      <c r="O94" s="6"/>
      <c r="P94" s="11"/>
      <c r="Q94" s="11"/>
      <c r="R94" s="82"/>
      <c r="S94" s="12" t="s">
        <v>773</v>
      </c>
      <c r="T94" s="78"/>
      <c r="U94" s="62"/>
      <c r="V94" s="6" t="s">
        <v>20</v>
      </c>
      <c r="W94" s="28">
        <v>3</v>
      </c>
      <c r="X94" s="24"/>
      <c r="Y94" s="24"/>
      <c r="AB94" s="74" t="b">
        <f>IF(AND(M94=DATA!$D$40),DATA!$D$41,IF(AND(M94=DATA!$C$40),DATA!$C$41))</f>
        <v>0</v>
      </c>
      <c r="AC94" s="74" t="b">
        <f>IF(AND(N94=DATA!$D$40),DATA!$D$42,IF(AND(N94=DATA!$C$40),DATA!$C$42))</f>
        <v>0</v>
      </c>
      <c r="AD94" s="74" t="b">
        <f>IF(AND(O94=DATA!$D$40),DATA!$D$43,IF(AND(O94=DATA!$C$40),DATA!$C$43))</f>
        <v>0</v>
      </c>
      <c r="AE94" s="75" t="b">
        <f>IF(AND(P94=DATA!$D$40),DATA!$D$44,IF(AND(P94=DATA!$C$40),DATA!$C$44))</f>
        <v>0</v>
      </c>
      <c r="AF94" s="76">
        <f ca="1">IF(AND(DATEDIF(R94,TODAY(),"D")&lt;365*3),DATA!$D$46,IF(AND(365*3&lt;=DATEDIF(R94,TODAY(),"D"), DATEDIF(R94,TODAY(),"D")&lt;365*5),DATA!$D$47,IF(AND(365*5&lt;=DATEDIF(R94,TODAY(),"D"), DATEDIF(R94,TODAY(),"D")&lt;365*10),DATA!$D$48,IF(AND(365*10&lt;DATEDIF(R94,TODAY(),"D")),DATA!$D$49))))</f>
        <v>0</v>
      </c>
      <c r="AG94" s="76">
        <f>_xlfn.IFNA(VLOOKUP(T94,DATA!$F$40:$G$85,2,0),10)</f>
        <v>10</v>
      </c>
      <c r="AH94" s="77">
        <f t="shared" ca="1" si="4"/>
        <v>10</v>
      </c>
      <c r="AI94" s="75" t="b">
        <f>IF(AND(Q94=DATA!$D$40),DATA!$D$44/8,IF(AND(Q94=DATA!$C$40),DATA!$C$44/8))</f>
        <v>0</v>
      </c>
      <c r="AJ94" s="77">
        <f t="shared" ca="1" si="3"/>
        <v>10</v>
      </c>
      <c r="AK94" s="78" t="str">
        <f ca="1">IF(AND(AJ94&gt;=DATA!$C$55),"A",IF(AND(DATA!$C$55&gt;AJ94,AJ94&gt;=DATA!$C$56),"B",IF(AND(DATA!$C$56&gt;AJ94,AJ94&gt;=DATA!$C$57),"C",IF(AND(AJ94&lt;DATA!$C$57),"D"))))</f>
        <v>D</v>
      </c>
    </row>
    <row r="95" spans="1:37" x14ac:dyDescent="0.15">
      <c r="A95" s="20" t="s">
        <v>565</v>
      </c>
      <c r="B95" s="4" t="s">
        <v>428</v>
      </c>
      <c r="C95" s="18" t="s">
        <v>295</v>
      </c>
      <c r="D95" s="17" t="s">
        <v>522</v>
      </c>
      <c r="E95" s="20" t="s">
        <v>313</v>
      </c>
      <c r="F95" s="20" t="s">
        <v>301</v>
      </c>
      <c r="G95" s="18" t="str">
        <f>""</f>
        <v/>
      </c>
      <c r="H95" s="20"/>
      <c r="I95" s="20" t="s">
        <v>462</v>
      </c>
      <c r="J95" s="21"/>
      <c r="K95" s="18" t="s">
        <v>453</v>
      </c>
      <c r="L95" s="6" t="s">
        <v>27</v>
      </c>
      <c r="M95" s="6"/>
      <c r="N95" s="6"/>
      <c r="O95" s="6"/>
      <c r="P95" s="11"/>
      <c r="Q95" s="11"/>
      <c r="R95" s="82"/>
      <c r="S95" s="12" t="s">
        <v>773</v>
      </c>
      <c r="T95" s="78"/>
      <c r="U95" s="62"/>
      <c r="V95" s="6" t="s">
        <v>20</v>
      </c>
      <c r="W95" s="28">
        <v>17</v>
      </c>
      <c r="X95" s="24"/>
      <c r="Y95" s="24"/>
      <c r="AB95" s="74" t="b">
        <f>IF(AND(M95=DATA!$D$40),DATA!$D$41,IF(AND(M95=DATA!$C$40),DATA!$C$41))</f>
        <v>0</v>
      </c>
      <c r="AC95" s="74" t="b">
        <f>IF(AND(N95=DATA!$D$40),DATA!$D$42,IF(AND(N95=DATA!$C$40),DATA!$C$42))</f>
        <v>0</v>
      </c>
      <c r="AD95" s="74" t="b">
        <f>IF(AND(O95=DATA!$D$40),DATA!$D$43,IF(AND(O95=DATA!$C$40),DATA!$C$43))</f>
        <v>0</v>
      </c>
      <c r="AE95" s="75" t="b">
        <f>IF(AND(P95=DATA!$D$40),DATA!$D$44,IF(AND(P95=DATA!$C$40),DATA!$C$44))</f>
        <v>0</v>
      </c>
      <c r="AF95" s="76">
        <f ca="1">IF(AND(DATEDIF(R95,TODAY(),"D")&lt;365*3),DATA!$D$46,IF(AND(365*3&lt;=DATEDIF(R95,TODAY(),"D"), DATEDIF(R95,TODAY(),"D")&lt;365*5),DATA!$D$47,IF(AND(365*5&lt;=DATEDIF(R95,TODAY(),"D"), DATEDIF(R95,TODAY(),"D")&lt;365*10),DATA!$D$48,IF(AND(365*10&lt;DATEDIF(R95,TODAY(),"D")),DATA!$D$49))))</f>
        <v>0</v>
      </c>
      <c r="AG95" s="76">
        <f>_xlfn.IFNA(VLOOKUP(T95,DATA!$F$40:$G$85,2,0),10)</f>
        <v>10</v>
      </c>
      <c r="AH95" s="77">
        <f t="shared" ca="1" si="4"/>
        <v>10</v>
      </c>
      <c r="AI95" s="75" t="b">
        <f>IF(AND(Q95=DATA!$D$40),DATA!$D$44/8,IF(AND(Q95=DATA!$C$40),DATA!$C$44/8))</f>
        <v>0</v>
      </c>
      <c r="AJ95" s="77">
        <f t="shared" ca="1" si="3"/>
        <v>10</v>
      </c>
      <c r="AK95" s="78" t="str">
        <f ca="1">IF(AND(AJ95&gt;=DATA!$C$55),"A",IF(AND(DATA!$C$55&gt;AJ95,AJ95&gt;=DATA!$C$56),"B",IF(AND(DATA!$C$56&gt;AJ95,AJ95&gt;=DATA!$C$57),"C",IF(AND(AJ95&lt;DATA!$C$57),"D"))))</f>
        <v>D</v>
      </c>
    </row>
    <row r="96" spans="1:37" x14ac:dyDescent="0.15">
      <c r="A96" s="20" t="s">
        <v>565</v>
      </c>
      <c r="B96" s="4" t="s">
        <v>428</v>
      </c>
      <c r="C96" s="18" t="s">
        <v>295</v>
      </c>
      <c r="D96" s="17" t="s">
        <v>522</v>
      </c>
      <c r="E96" s="20" t="s">
        <v>313</v>
      </c>
      <c r="F96" s="20" t="s">
        <v>301</v>
      </c>
      <c r="G96" s="18" t="str">
        <f>""</f>
        <v/>
      </c>
      <c r="H96" s="20"/>
      <c r="I96" s="20" t="s">
        <v>462</v>
      </c>
      <c r="J96" s="21"/>
      <c r="K96" s="18" t="s">
        <v>453</v>
      </c>
      <c r="L96" s="6" t="s">
        <v>27</v>
      </c>
      <c r="M96" s="6"/>
      <c r="N96" s="6"/>
      <c r="O96" s="6"/>
      <c r="P96" s="11"/>
      <c r="Q96" s="11"/>
      <c r="R96" s="82"/>
      <c r="S96" s="12" t="s">
        <v>773</v>
      </c>
      <c r="T96" s="78"/>
      <c r="U96" s="62"/>
      <c r="V96" s="6" t="s">
        <v>20</v>
      </c>
      <c r="W96" s="28">
        <v>18</v>
      </c>
      <c r="X96" s="24"/>
      <c r="Y96" s="24"/>
      <c r="AB96" s="74" t="b">
        <f>IF(AND(M96=DATA!$D$40),DATA!$D$41,IF(AND(M96=DATA!$C$40),DATA!$C$41))</f>
        <v>0</v>
      </c>
      <c r="AC96" s="74" t="b">
        <f>IF(AND(N96=DATA!$D$40),DATA!$D$42,IF(AND(N96=DATA!$C$40),DATA!$C$42))</f>
        <v>0</v>
      </c>
      <c r="AD96" s="74" t="b">
        <f>IF(AND(O96=DATA!$D$40),DATA!$D$43,IF(AND(O96=DATA!$C$40),DATA!$C$43))</f>
        <v>0</v>
      </c>
      <c r="AE96" s="75" t="b">
        <f>IF(AND(P96=DATA!$D$40),DATA!$D$44,IF(AND(P96=DATA!$C$40),DATA!$C$44))</f>
        <v>0</v>
      </c>
      <c r="AF96" s="76">
        <f ca="1">IF(AND(DATEDIF(R96,TODAY(),"D")&lt;365*3),DATA!$D$46,IF(AND(365*3&lt;=DATEDIF(R96,TODAY(),"D"), DATEDIF(R96,TODAY(),"D")&lt;365*5),DATA!$D$47,IF(AND(365*5&lt;=DATEDIF(R96,TODAY(),"D"), DATEDIF(R96,TODAY(),"D")&lt;365*10),DATA!$D$48,IF(AND(365*10&lt;DATEDIF(R96,TODAY(),"D")),DATA!$D$49))))</f>
        <v>0</v>
      </c>
      <c r="AG96" s="76">
        <f>_xlfn.IFNA(VLOOKUP(T96,DATA!$F$40:$G$85,2,0),10)</f>
        <v>10</v>
      </c>
      <c r="AH96" s="77">
        <f t="shared" ca="1" si="4"/>
        <v>10</v>
      </c>
      <c r="AI96" s="75" t="b">
        <f>IF(AND(Q96=DATA!$D$40),DATA!$D$44/8,IF(AND(Q96=DATA!$C$40),DATA!$C$44/8))</f>
        <v>0</v>
      </c>
      <c r="AJ96" s="77">
        <f t="shared" ca="1" si="3"/>
        <v>10</v>
      </c>
      <c r="AK96" s="78" t="str">
        <f ca="1">IF(AND(AJ96&gt;=DATA!$C$55),"A",IF(AND(DATA!$C$55&gt;AJ96,AJ96&gt;=DATA!$C$56),"B",IF(AND(DATA!$C$56&gt;AJ96,AJ96&gt;=DATA!$C$57),"C",IF(AND(AJ96&lt;DATA!$C$57),"D"))))</f>
        <v>D</v>
      </c>
    </row>
    <row r="97" spans="1:37" x14ac:dyDescent="0.15">
      <c r="A97" s="20" t="s">
        <v>565</v>
      </c>
      <c r="B97" s="4" t="s">
        <v>428</v>
      </c>
      <c r="C97" s="18" t="s">
        <v>454</v>
      </c>
      <c r="D97" s="17" t="s">
        <v>522</v>
      </c>
      <c r="E97" s="20" t="s">
        <v>313</v>
      </c>
      <c r="F97" s="20" t="s">
        <v>301</v>
      </c>
      <c r="G97" s="18" t="str">
        <f>""</f>
        <v/>
      </c>
      <c r="H97" s="20"/>
      <c r="I97" s="20" t="s">
        <v>462</v>
      </c>
      <c r="J97" s="21"/>
      <c r="K97" s="18" t="s">
        <v>453</v>
      </c>
      <c r="L97" s="6" t="s">
        <v>27</v>
      </c>
      <c r="M97" s="6"/>
      <c r="N97" s="6"/>
      <c r="O97" s="6"/>
      <c r="P97" s="11"/>
      <c r="Q97" s="11"/>
      <c r="R97" s="82"/>
      <c r="S97" s="12" t="s">
        <v>773</v>
      </c>
      <c r="T97" s="78"/>
      <c r="U97" s="62"/>
      <c r="V97" s="6" t="s">
        <v>20</v>
      </c>
      <c r="W97" s="28">
        <v>84</v>
      </c>
      <c r="X97" s="24"/>
      <c r="Y97" s="24"/>
      <c r="AB97" s="74" t="b">
        <f>IF(AND(M97=DATA!$D$40),DATA!$D$41,IF(AND(M97=DATA!$C$40),DATA!$C$41))</f>
        <v>0</v>
      </c>
      <c r="AC97" s="74" t="b">
        <f>IF(AND(N97=DATA!$D$40),DATA!$D$42,IF(AND(N97=DATA!$C$40),DATA!$C$42))</f>
        <v>0</v>
      </c>
      <c r="AD97" s="74" t="b">
        <f>IF(AND(O97=DATA!$D$40),DATA!$D$43,IF(AND(O97=DATA!$C$40),DATA!$C$43))</f>
        <v>0</v>
      </c>
      <c r="AE97" s="75" t="b">
        <f>IF(AND(P97=DATA!$D$40),DATA!$D$44,IF(AND(P97=DATA!$C$40),DATA!$C$44))</f>
        <v>0</v>
      </c>
      <c r="AF97" s="76">
        <f ca="1">IF(AND(DATEDIF(R97,TODAY(),"D")&lt;365*3),DATA!$D$46,IF(AND(365*3&lt;=DATEDIF(R97,TODAY(),"D"), DATEDIF(R97,TODAY(),"D")&lt;365*5),DATA!$D$47,IF(AND(365*5&lt;=DATEDIF(R97,TODAY(),"D"), DATEDIF(R97,TODAY(),"D")&lt;365*10),DATA!$D$48,IF(AND(365*10&lt;DATEDIF(R97,TODAY(),"D")),DATA!$D$49))))</f>
        <v>0</v>
      </c>
      <c r="AG97" s="76">
        <f>_xlfn.IFNA(VLOOKUP(T97,DATA!$F$40:$G$85,2,0),10)</f>
        <v>10</v>
      </c>
      <c r="AH97" s="77">
        <f t="shared" ca="1" si="4"/>
        <v>10</v>
      </c>
      <c r="AI97" s="75" t="b">
        <f>IF(AND(Q97=DATA!$D$40),DATA!$D$44/8,IF(AND(Q97=DATA!$C$40),DATA!$C$44/8))</f>
        <v>0</v>
      </c>
      <c r="AJ97" s="77">
        <f t="shared" ca="1" si="3"/>
        <v>10</v>
      </c>
      <c r="AK97" s="78" t="str">
        <f ca="1">IF(AND(AJ97&gt;=DATA!$C$55),"A",IF(AND(DATA!$C$55&gt;AJ97,AJ97&gt;=DATA!$C$56),"B",IF(AND(DATA!$C$56&gt;AJ97,AJ97&gt;=DATA!$C$57),"C",IF(AND(AJ97&lt;DATA!$C$57),"D"))))</f>
        <v>D</v>
      </c>
    </row>
    <row r="98" spans="1:37" x14ac:dyDescent="0.15">
      <c r="A98" s="20" t="s">
        <v>565</v>
      </c>
      <c r="B98" s="4" t="s">
        <v>428</v>
      </c>
      <c r="C98" s="18" t="s">
        <v>454</v>
      </c>
      <c r="D98" s="17" t="s">
        <v>522</v>
      </c>
      <c r="E98" s="20" t="s">
        <v>313</v>
      </c>
      <c r="F98" s="20" t="s">
        <v>301</v>
      </c>
      <c r="G98" s="18" t="str">
        <f>""</f>
        <v/>
      </c>
      <c r="H98" s="20"/>
      <c r="I98" s="20" t="s">
        <v>462</v>
      </c>
      <c r="J98" s="21"/>
      <c r="K98" s="18" t="s">
        <v>458</v>
      </c>
      <c r="L98" s="6" t="s">
        <v>27</v>
      </c>
      <c r="M98" s="6"/>
      <c r="N98" s="6"/>
      <c r="O98" s="6"/>
      <c r="P98" s="11"/>
      <c r="Q98" s="11"/>
      <c r="R98" s="82"/>
      <c r="S98" s="12" t="s">
        <v>773</v>
      </c>
      <c r="T98" s="78"/>
      <c r="U98" s="62"/>
      <c r="V98" s="6" t="s">
        <v>20</v>
      </c>
      <c r="W98" s="28">
        <v>69</v>
      </c>
      <c r="X98" s="24"/>
      <c r="Y98" s="24"/>
      <c r="AB98" s="74" t="b">
        <f>IF(AND(M98=DATA!$D$40),DATA!$D$41,IF(AND(M98=DATA!$C$40),DATA!$C$41))</f>
        <v>0</v>
      </c>
      <c r="AC98" s="74" t="b">
        <f>IF(AND(N98=DATA!$D$40),DATA!$D$42,IF(AND(N98=DATA!$C$40),DATA!$C$42))</f>
        <v>0</v>
      </c>
      <c r="AD98" s="74" t="b">
        <f>IF(AND(O98=DATA!$D$40),DATA!$D$43,IF(AND(O98=DATA!$C$40),DATA!$C$43))</f>
        <v>0</v>
      </c>
      <c r="AE98" s="75" t="b">
        <f>IF(AND(P98=DATA!$D$40),DATA!$D$44,IF(AND(P98=DATA!$C$40),DATA!$C$44))</f>
        <v>0</v>
      </c>
      <c r="AF98" s="76">
        <f ca="1">IF(AND(DATEDIF(R98,TODAY(),"D")&lt;365*3),DATA!$D$46,IF(AND(365*3&lt;=DATEDIF(R98,TODAY(),"D"), DATEDIF(R98,TODAY(),"D")&lt;365*5),DATA!$D$47,IF(AND(365*5&lt;=DATEDIF(R98,TODAY(),"D"), DATEDIF(R98,TODAY(),"D")&lt;365*10),DATA!$D$48,IF(AND(365*10&lt;DATEDIF(R98,TODAY(),"D")),DATA!$D$49))))</f>
        <v>0</v>
      </c>
      <c r="AG98" s="76">
        <f>_xlfn.IFNA(VLOOKUP(T98,DATA!$F$40:$G$85,2,0),10)</f>
        <v>10</v>
      </c>
      <c r="AH98" s="77">
        <f t="shared" ca="1" si="4"/>
        <v>10</v>
      </c>
      <c r="AI98" s="75" t="b">
        <f>IF(AND(Q98=DATA!$D$40),DATA!$D$44/8,IF(AND(Q98=DATA!$C$40),DATA!$C$44/8))</f>
        <v>0</v>
      </c>
      <c r="AJ98" s="77">
        <f t="shared" ca="1" si="3"/>
        <v>10</v>
      </c>
      <c r="AK98" s="78" t="str">
        <f ca="1">IF(AND(AJ98&gt;=DATA!$C$55),"A",IF(AND(DATA!$C$55&gt;AJ98,AJ98&gt;=DATA!$C$56),"B",IF(AND(DATA!$C$56&gt;AJ98,AJ98&gt;=DATA!$C$57),"C",IF(AND(AJ98&lt;DATA!$C$57),"D"))))</f>
        <v>D</v>
      </c>
    </row>
    <row r="99" spans="1:37" x14ac:dyDescent="0.15">
      <c r="A99" s="20" t="s">
        <v>565</v>
      </c>
      <c r="B99" s="4" t="s">
        <v>428</v>
      </c>
      <c r="C99" s="18" t="s">
        <v>454</v>
      </c>
      <c r="D99" s="17" t="s">
        <v>522</v>
      </c>
      <c r="E99" s="20" t="s">
        <v>313</v>
      </c>
      <c r="F99" s="20" t="s">
        <v>308</v>
      </c>
      <c r="G99" s="18" t="str">
        <f>""</f>
        <v/>
      </c>
      <c r="H99" s="20"/>
      <c r="I99" s="20" t="s">
        <v>462</v>
      </c>
      <c r="J99" s="21"/>
      <c r="K99" s="18" t="s">
        <v>453</v>
      </c>
      <c r="L99" s="6" t="s">
        <v>27</v>
      </c>
      <c r="M99" s="6"/>
      <c r="N99" s="6"/>
      <c r="O99" s="6"/>
      <c r="P99" s="11"/>
      <c r="Q99" s="11"/>
      <c r="R99" s="82"/>
      <c r="S99" s="12" t="s">
        <v>773</v>
      </c>
      <c r="T99" s="78"/>
      <c r="U99" s="62"/>
      <c r="V99" s="6" t="s">
        <v>20</v>
      </c>
      <c r="W99" s="28">
        <v>2</v>
      </c>
      <c r="X99" s="24"/>
      <c r="Y99" s="24"/>
      <c r="AB99" s="74" t="b">
        <f>IF(AND(M99=DATA!$D$40),DATA!$D$41,IF(AND(M99=DATA!$C$40),DATA!$C$41))</f>
        <v>0</v>
      </c>
      <c r="AC99" s="74" t="b">
        <f>IF(AND(N99=DATA!$D$40),DATA!$D$42,IF(AND(N99=DATA!$C$40),DATA!$C$42))</f>
        <v>0</v>
      </c>
      <c r="AD99" s="74" t="b">
        <f>IF(AND(O99=DATA!$D$40),DATA!$D$43,IF(AND(O99=DATA!$C$40),DATA!$C$43))</f>
        <v>0</v>
      </c>
      <c r="AE99" s="75" t="b">
        <f>IF(AND(P99=DATA!$D$40),DATA!$D$44,IF(AND(P99=DATA!$C$40),DATA!$C$44))</f>
        <v>0</v>
      </c>
      <c r="AF99" s="76">
        <f ca="1">IF(AND(DATEDIF(R99,TODAY(),"D")&lt;365*3),DATA!$D$46,IF(AND(365*3&lt;=DATEDIF(R99,TODAY(),"D"), DATEDIF(R99,TODAY(),"D")&lt;365*5),DATA!$D$47,IF(AND(365*5&lt;=DATEDIF(R99,TODAY(),"D"), DATEDIF(R99,TODAY(),"D")&lt;365*10),DATA!$D$48,IF(AND(365*10&lt;DATEDIF(R99,TODAY(),"D")),DATA!$D$49))))</f>
        <v>0</v>
      </c>
      <c r="AG99" s="76">
        <f>_xlfn.IFNA(VLOOKUP(T99,DATA!$F$40:$G$85,2,0),10)</f>
        <v>10</v>
      </c>
      <c r="AH99" s="77">
        <f t="shared" ca="1" si="4"/>
        <v>10</v>
      </c>
      <c r="AI99" s="75" t="b">
        <f>IF(AND(Q99=DATA!$D$40),DATA!$D$44/8,IF(AND(Q99=DATA!$C$40),DATA!$C$44/8))</f>
        <v>0</v>
      </c>
      <c r="AJ99" s="77">
        <f t="shared" ca="1" si="3"/>
        <v>10</v>
      </c>
      <c r="AK99" s="78" t="str">
        <f ca="1">IF(AND(AJ99&gt;=DATA!$C$55),"A",IF(AND(DATA!$C$55&gt;AJ99,AJ99&gt;=DATA!$C$56),"B",IF(AND(DATA!$C$56&gt;AJ99,AJ99&gt;=DATA!$C$57),"C",IF(AND(AJ99&lt;DATA!$C$57),"D"))))</f>
        <v>D</v>
      </c>
    </row>
    <row r="100" spans="1:37" x14ac:dyDescent="0.15">
      <c r="A100" s="20" t="s">
        <v>565</v>
      </c>
      <c r="B100" s="4" t="s">
        <v>428</v>
      </c>
      <c r="C100" s="18" t="s">
        <v>295</v>
      </c>
      <c r="D100" s="17" t="s">
        <v>522</v>
      </c>
      <c r="E100" s="20" t="s">
        <v>313</v>
      </c>
      <c r="F100" s="20" t="s">
        <v>303</v>
      </c>
      <c r="G100" s="18" t="str">
        <f>""</f>
        <v/>
      </c>
      <c r="H100" s="20"/>
      <c r="I100" s="20" t="s">
        <v>463</v>
      </c>
      <c r="J100" s="21"/>
      <c r="K100" s="18" t="s">
        <v>455</v>
      </c>
      <c r="L100" s="6" t="s">
        <v>27</v>
      </c>
      <c r="M100" s="6"/>
      <c r="N100" s="6"/>
      <c r="O100" s="6"/>
      <c r="P100" s="11"/>
      <c r="Q100" s="11"/>
      <c r="R100" s="82"/>
      <c r="S100" s="12" t="s">
        <v>773</v>
      </c>
      <c r="T100" s="78"/>
      <c r="U100" s="62"/>
      <c r="V100" s="6" t="s">
        <v>20</v>
      </c>
      <c r="W100" s="28">
        <v>12</v>
      </c>
      <c r="X100" s="24"/>
      <c r="Y100" s="24"/>
      <c r="AB100" s="74" t="b">
        <f>IF(AND(M100=DATA!$D$40),DATA!$D$41,IF(AND(M100=DATA!$C$40),DATA!$C$41))</f>
        <v>0</v>
      </c>
      <c r="AC100" s="74" t="b">
        <f>IF(AND(N100=DATA!$D$40),DATA!$D$42,IF(AND(N100=DATA!$C$40),DATA!$C$42))</f>
        <v>0</v>
      </c>
      <c r="AD100" s="74" t="b">
        <f>IF(AND(O100=DATA!$D$40),DATA!$D$43,IF(AND(O100=DATA!$C$40),DATA!$C$43))</f>
        <v>0</v>
      </c>
      <c r="AE100" s="75" t="b">
        <f>IF(AND(P100=DATA!$D$40),DATA!$D$44,IF(AND(P100=DATA!$C$40),DATA!$C$44))</f>
        <v>0</v>
      </c>
      <c r="AF100" s="76">
        <f ca="1">IF(AND(DATEDIF(R100,TODAY(),"D")&lt;365*3),DATA!$D$46,IF(AND(365*3&lt;=DATEDIF(R100,TODAY(),"D"), DATEDIF(R100,TODAY(),"D")&lt;365*5),DATA!$D$47,IF(AND(365*5&lt;=DATEDIF(R100,TODAY(),"D"), DATEDIF(R100,TODAY(),"D")&lt;365*10),DATA!$D$48,IF(AND(365*10&lt;DATEDIF(R100,TODAY(),"D")),DATA!$D$49))))</f>
        <v>0</v>
      </c>
      <c r="AG100" s="76">
        <f>_xlfn.IFNA(VLOOKUP(T100,DATA!$F$40:$G$85,2,0),10)</f>
        <v>10</v>
      </c>
      <c r="AH100" s="77">
        <f t="shared" ca="1" si="4"/>
        <v>10</v>
      </c>
      <c r="AI100" s="75" t="b">
        <f>IF(AND(Q100=DATA!$D$40),DATA!$D$44/8,IF(AND(Q100=DATA!$C$40),DATA!$C$44/8))</f>
        <v>0</v>
      </c>
      <c r="AJ100" s="77">
        <f t="shared" ca="1" si="3"/>
        <v>10</v>
      </c>
      <c r="AK100" s="78" t="str">
        <f ca="1">IF(AND(AJ100&gt;=DATA!$C$55),"A",IF(AND(DATA!$C$55&gt;AJ100,AJ100&gt;=DATA!$C$56),"B",IF(AND(DATA!$C$56&gt;AJ100,AJ100&gt;=DATA!$C$57),"C",IF(AND(AJ100&lt;DATA!$C$57),"D"))))</f>
        <v>D</v>
      </c>
    </row>
    <row r="101" spans="1:37" x14ac:dyDescent="0.15">
      <c r="A101" s="20" t="s">
        <v>565</v>
      </c>
      <c r="B101" s="4" t="s">
        <v>428</v>
      </c>
      <c r="C101" s="18" t="s">
        <v>295</v>
      </c>
      <c r="D101" s="17" t="s">
        <v>522</v>
      </c>
      <c r="E101" s="20" t="s">
        <v>313</v>
      </c>
      <c r="F101" s="20" t="s">
        <v>294</v>
      </c>
      <c r="G101" s="18" t="str">
        <f>""</f>
        <v/>
      </c>
      <c r="H101" s="20"/>
      <c r="I101" s="20" t="s">
        <v>464</v>
      </c>
      <c r="J101" s="21"/>
      <c r="K101" s="18" t="s">
        <v>453</v>
      </c>
      <c r="L101" s="6" t="s">
        <v>27</v>
      </c>
      <c r="M101" s="6"/>
      <c r="N101" s="6"/>
      <c r="O101" s="6"/>
      <c r="P101" s="11"/>
      <c r="Q101" s="11"/>
      <c r="R101" s="82"/>
      <c r="S101" s="12" t="s">
        <v>773</v>
      </c>
      <c r="T101" s="78"/>
      <c r="U101" s="62"/>
      <c r="V101" s="6" t="s">
        <v>20</v>
      </c>
      <c r="W101" s="28">
        <v>2</v>
      </c>
      <c r="X101" s="24"/>
      <c r="Y101" s="24"/>
      <c r="AB101" s="74" t="b">
        <f>IF(AND(M101=DATA!$D$40),DATA!$D$41,IF(AND(M101=DATA!$C$40),DATA!$C$41))</f>
        <v>0</v>
      </c>
      <c r="AC101" s="74" t="b">
        <f>IF(AND(N101=DATA!$D$40),DATA!$D$42,IF(AND(N101=DATA!$C$40),DATA!$C$42))</f>
        <v>0</v>
      </c>
      <c r="AD101" s="74" t="b">
        <f>IF(AND(O101=DATA!$D$40),DATA!$D$43,IF(AND(O101=DATA!$C$40),DATA!$C$43))</f>
        <v>0</v>
      </c>
      <c r="AE101" s="75" t="b">
        <f>IF(AND(P101=DATA!$D$40),DATA!$D$44,IF(AND(P101=DATA!$C$40),DATA!$C$44))</f>
        <v>0</v>
      </c>
      <c r="AF101" s="76">
        <f ca="1">IF(AND(DATEDIF(R101,TODAY(),"D")&lt;365*3),DATA!$D$46,IF(AND(365*3&lt;=DATEDIF(R101,TODAY(),"D"), DATEDIF(R101,TODAY(),"D")&lt;365*5),DATA!$D$47,IF(AND(365*5&lt;=DATEDIF(R101,TODAY(),"D"), DATEDIF(R101,TODAY(),"D")&lt;365*10),DATA!$D$48,IF(AND(365*10&lt;DATEDIF(R101,TODAY(),"D")),DATA!$D$49))))</f>
        <v>0</v>
      </c>
      <c r="AG101" s="76">
        <f>_xlfn.IFNA(VLOOKUP(T101,DATA!$F$40:$G$85,2,0),10)</f>
        <v>10</v>
      </c>
      <c r="AH101" s="77">
        <f t="shared" ca="1" si="4"/>
        <v>10</v>
      </c>
      <c r="AI101" s="75" t="b">
        <f>IF(AND(Q101=DATA!$D$40),DATA!$D$44/8,IF(AND(Q101=DATA!$C$40),DATA!$C$44/8))</f>
        <v>0</v>
      </c>
      <c r="AJ101" s="77">
        <f t="shared" ca="1" si="3"/>
        <v>10</v>
      </c>
      <c r="AK101" s="78" t="str">
        <f ca="1">IF(AND(AJ101&gt;=DATA!$C$55),"A",IF(AND(DATA!$C$55&gt;AJ101,AJ101&gt;=DATA!$C$56),"B",IF(AND(DATA!$C$56&gt;AJ101,AJ101&gt;=DATA!$C$57),"C",IF(AND(AJ101&lt;DATA!$C$57),"D"))))</f>
        <v>D</v>
      </c>
    </row>
    <row r="102" spans="1:37" x14ac:dyDescent="0.15">
      <c r="A102" s="20" t="s">
        <v>565</v>
      </c>
      <c r="B102" s="4" t="s">
        <v>428</v>
      </c>
      <c r="C102" s="18" t="s">
        <v>295</v>
      </c>
      <c r="D102" s="17" t="s">
        <v>522</v>
      </c>
      <c r="E102" s="20" t="s">
        <v>313</v>
      </c>
      <c r="F102" s="20" t="s">
        <v>294</v>
      </c>
      <c r="G102" s="18" t="str">
        <f>""</f>
        <v/>
      </c>
      <c r="H102" s="20"/>
      <c r="I102" s="20" t="s">
        <v>464</v>
      </c>
      <c r="J102" s="21"/>
      <c r="K102" s="18" t="s">
        <v>453</v>
      </c>
      <c r="L102" s="6" t="s">
        <v>27</v>
      </c>
      <c r="M102" s="6"/>
      <c r="N102" s="6"/>
      <c r="O102" s="6"/>
      <c r="P102" s="11"/>
      <c r="Q102" s="11"/>
      <c r="R102" s="82"/>
      <c r="S102" s="12" t="s">
        <v>773</v>
      </c>
      <c r="T102" s="78"/>
      <c r="U102" s="62"/>
      <c r="V102" s="6" t="s">
        <v>20</v>
      </c>
      <c r="W102" s="28">
        <v>13</v>
      </c>
      <c r="X102" s="24"/>
      <c r="Y102" s="24"/>
      <c r="AB102" s="74" t="b">
        <f>IF(AND(M102=DATA!$D$40),DATA!$D$41,IF(AND(M102=DATA!$C$40),DATA!$C$41))</f>
        <v>0</v>
      </c>
      <c r="AC102" s="74" t="b">
        <f>IF(AND(N102=DATA!$D$40),DATA!$D$42,IF(AND(N102=DATA!$C$40),DATA!$C$42))</f>
        <v>0</v>
      </c>
      <c r="AD102" s="74" t="b">
        <f>IF(AND(O102=DATA!$D$40),DATA!$D$43,IF(AND(O102=DATA!$C$40),DATA!$C$43))</f>
        <v>0</v>
      </c>
      <c r="AE102" s="75" t="b">
        <f>IF(AND(P102=DATA!$D$40),DATA!$D$44,IF(AND(P102=DATA!$C$40),DATA!$C$44))</f>
        <v>0</v>
      </c>
      <c r="AF102" s="76">
        <f ca="1">IF(AND(DATEDIF(R102,TODAY(),"D")&lt;365*3),DATA!$D$46,IF(AND(365*3&lt;=DATEDIF(R102,TODAY(),"D"), DATEDIF(R102,TODAY(),"D")&lt;365*5),DATA!$D$47,IF(AND(365*5&lt;=DATEDIF(R102,TODAY(),"D"), DATEDIF(R102,TODAY(),"D")&lt;365*10),DATA!$D$48,IF(AND(365*10&lt;DATEDIF(R102,TODAY(),"D")),DATA!$D$49))))</f>
        <v>0</v>
      </c>
      <c r="AG102" s="76">
        <f>_xlfn.IFNA(VLOOKUP(T102,DATA!$F$40:$G$85,2,0),10)</f>
        <v>10</v>
      </c>
      <c r="AH102" s="77">
        <f t="shared" ca="1" si="4"/>
        <v>10</v>
      </c>
      <c r="AI102" s="75" t="b">
        <f>IF(AND(Q102=DATA!$D$40),DATA!$D$44/8,IF(AND(Q102=DATA!$C$40),DATA!$C$44/8))</f>
        <v>0</v>
      </c>
      <c r="AJ102" s="77">
        <f t="shared" ca="1" si="3"/>
        <v>10</v>
      </c>
      <c r="AK102" s="78" t="str">
        <f ca="1">IF(AND(AJ102&gt;=DATA!$C$55),"A",IF(AND(DATA!$C$55&gt;AJ102,AJ102&gt;=DATA!$C$56),"B",IF(AND(DATA!$C$56&gt;AJ102,AJ102&gt;=DATA!$C$57),"C",IF(AND(AJ102&lt;DATA!$C$57),"D"))))</f>
        <v>D</v>
      </c>
    </row>
    <row r="103" spans="1:37" x14ac:dyDescent="0.15">
      <c r="A103" s="20" t="s">
        <v>565</v>
      </c>
      <c r="B103" s="4" t="s">
        <v>428</v>
      </c>
      <c r="C103" s="18" t="s">
        <v>454</v>
      </c>
      <c r="D103" s="17" t="s">
        <v>522</v>
      </c>
      <c r="E103" s="20" t="s">
        <v>313</v>
      </c>
      <c r="F103" s="20" t="s">
        <v>294</v>
      </c>
      <c r="G103" s="18" t="str">
        <f>""</f>
        <v/>
      </c>
      <c r="H103" s="20"/>
      <c r="I103" s="20" t="s">
        <v>464</v>
      </c>
      <c r="J103" s="21"/>
      <c r="K103" s="18" t="s">
        <v>453</v>
      </c>
      <c r="L103" s="6" t="s">
        <v>27</v>
      </c>
      <c r="M103" s="6"/>
      <c r="N103" s="6"/>
      <c r="O103" s="6"/>
      <c r="P103" s="11"/>
      <c r="Q103" s="11"/>
      <c r="R103" s="82"/>
      <c r="S103" s="12" t="s">
        <v>773</v>
      </c>
      <c r="T103" s="78"/>
      <c r="U103" s="62"/>
      <c r="V103" s="6" t="s">
        <v>20</v>
      </c>
      <c r="W103" s="28">
        <v>15</v>
      </c>
      <c r="X103" s="24"/>
      <c r="Y103" s="24"/>
      <c r="AB103" s="74" t="b">
        <f>IF(AND(M103=DATA!$D$40),DATA!$D$41,IF(AND(M103=DATA!$C$40),DATA!$C$41))</f>
        <v>0</v>
      </c>
      <c r="AC103" s="74" t="b">
        <f>IF(AND(N103=DATA!$D$40),DATA!$D$42,IF(AND(N103=DATA!$C$40),DATA!$C$42))</f>
        <v>0</v>
      </c>
      <c r="AD103" s="74" t="b">
        <f>IF(AND(O103=DATA!$D$40),DATA!$D$43,IF(AND(O103=DATA!$C$40),DATA!$C$43))</f>
        <v>0</v>
      </c>
      <c r="AE103" s="75" t="b">
        <f>IF(AND(P103=DATA!$D$40),DATA!$D$44,IF(AND(P103=DATA!$C$40),DATA!$C$44))</f>
        <v>0</v>
      </c>
      <c r="AF103" s="76">
        <f ca="1">IF(AND(DATEDIF(R103,TODAY(),"D")&lt;365*3),DATA!$D$46,IF(AND(365*3&lt;=DATEDIF(R103,TODAY(),"D"), DATEDIF(R103,TODAY(),"D")&lt;365*5),DATA!$D$47,IF(AND(365*5&lt;=DATEDIF(R103,TODAY(),"D"), DATEDIF(R103,TODAY(),"D")&lt;365*10),DATA!$D$48,IF(AND(365*10&lt;DATEDIF(R103,TODAY(),"D")),DATA!$D$49))))</f>
        <v>0</v>
      </c>
      <c r="AG103" s="76">
        <f>_xlfn.IFNA(VLOOKUP(T103,DATA!$F$40:$G$85,2,0),10)</f>
        <v>10</v>
      </c>
      <c r="AH103" s="77">
        <f t="shared" ca="1" si="4"/>
        <v>10</v>
      </c>
      <c r="AI103" s="75" t="b">
        <f>IF(AND(Q103=DATA!$D$40),DATA!$D$44/8,IF(AND(Q103=DATA!$C$40),DATA!$C$44/8))</f>
        <v>0</v>
      </c>
      <c r="AJ103" s="77">
        <f t="shared" ca="1" si="3"/>
        <v>10</v>
      </c>
      <c r="AK103" s="78" t="str">
        <f ca="1">IF(AND(AJ103&gt;=DATA!$C$55),"A",IF(AND(DATA!$C$55&gt;AJ103,AJ103&gt;=DATA!$C$56),"B",IF(AND(DATA!$C$56&gt;AJ103,AJ103&gt;=DATA!$C$57),"C",IF(AND(AJ103&lt;DATA!$C$57),"D"))))</f>
        <v>D</v>
      </c>
    </row>
    <row r="104" spans="1:37" x14ac:dyDescent="0.15">
      <c r="A104" s="20" t="s">
        <v>565</v>
      </c>
      <c r="B104" s="4" t="s">
        <v>428</v>
      </c>
      <c r="C104" s="18" t="s">
        <v>454</v>
      </c>
      <c r="D104" s="17" t="s">
        <v>522</v>
      </c>
      <c r="E104" s="20" t="s">
        <v>313</v>
      </c>
      <c r="F104" s="20" t="s">
        <v>294</v>
      </c>
      <c r="G104" s="18" t="str">
        <f>""</f>
        <v/>
      </c>
      <c r="H104" s="20"/>
      <c r="I104" s="20" t="s">
        <v>464</v>
      </c>
      <c r="J104" s="21"/>
      <c r="K104" s="18" t="s">
        <v>458</v>
      </c>
      <c r="L104" s="6" t="s">
        <v>27</v>
      </c>
      <c r="M104" s="6"/>
      <c r="N104" s="6"/>
      <c r="O104" s="6"/>
      <c r="P104" s="11"/>
      <c r="Q104" s="11"/>
      <c r="R104" s="82"/>
      <c r="S104" s="12" t="s">
        <v>773</v>
      </c>
      <c r="T104" s="78"/>
      <c r="U104" s="62"/>
      <c r="V104" s="6" t="s">
        <v>20</v>
      </c>
      <c r="W104" s="28">
        <v>1</v>
      </c>
      <c r="X104" s="24"/>
      <c r="Y104" s="24"/>
      <c r="AB104" s="74" t="b">
        <f>IF(AND(M104=DATA!$D$40),DATA!$D$41,IF(AND(M104=DATA!$C$40),DATA!$C$41))</f>
        <v>0</v>
      </c>
      <c r="AC104" s="74" t="b">
        <f>IF(AND(N104=DATA!$D$40),DATA!$D$42,IF(AND(N104=DATA!$C$40),DATA!$C$42))</f>
        <v>0</v>
      </c>
      <c r="AD104" s="74" t="b">
        <f>IF(AND(O104=DATA!$D$40),DATA!$D$43,IF(AND(O104=DATA!$C$40),DATA!$C$43))</f>
        <v>0</v>
      </c>
      <c r="AE104" s="75" t="b">
        <f>IF(AND(P104=DATA!$D$40),DATA!$D$44,IF(AND(P104=DATA!$C$40),DATA!$C$44))</f>
        <v>0</v>
      </c>
      <c r="AF104" s="76">
        <f ca="1">IF(AND(DATEDIF(R104,TODAY(),"D")&lt;365*3),DATA!$D$46,IF(AND(365*3&lt;=DATEDIF(R104,TODAY(),"D"), DATEDIF(R104,TODAY(),"D")&lt;365*5),DATA!$D$47,IF(AND(365*5&lt;=DATEDIF(R104,TODAY(),"D"), DATEDIF(R104,TODAY(),"D")&lt;365*10),DATA!$D$48,IF(AND(365*10&lt;DATEDIF(R104,TODAY(),"D")),DATA!$D$49))))</f>
        <v>0</v>
      </c>
      <c r="AG104" s="76">
        <f>_xlfn.IFNA(VLOOKUP(T104,DATA!$F$40:$G$85,2,0),10)</f>
        <v>10</v>
      </c>
      <c r="AH104" s="77">
        <f t="shared" ca="1" si="4"/>
        <v>10</v>
      </c>
      <c r="AI104" s="75" t="b">
        <f>IF(AND(Q104=DATA!$D$40),DATA!$D$44/8,IF(AND(Q104=DATA!$C$40),DATA!$C$44/8))</f>
        <v>0</v>
      </c>
      <c r="AJ104" s="77">
        <f t="shared" ca="1" si="3"/>
        <v>10</v>
      </c>
      <c r="AK104" s="78" t="str">
        <f ca="1">IF(AND(AJ104&gt;=DATA!$C$55),"A",IF(AND(DATA!$C$55&gt;AJ104,AJ104&gt;=DATA!$C$56),"B",IF(AND(DATA!$C$56&gt;AJ104,AJ104&gt;=DATA!$C$57),"C",IF(AND(AJ104&lt;DATA!$C$57),"D"))))</f>
        <v>D</v>
      </c>
    </row>
    <row r="105" spans="1:37" x14ac:dyDescent="0.15">
      <c r="A105" s="20" t="s">
        <v>565</v>
      </c>
      <c r="B105" s="4" t="s">
        <v>428</v>
      </c>
      <c r="C105" s="18" t="s">
        <v>456</v>
      </c>
      <c r="D105" s="17" t="s">
        <v>522</v>
      </c>
      <c r="E105" s="20" t="s">
        <v>313</v>
      </c>
      <c r="F105" s="20" t="s">
        <v>303</v>
      </c>
      <c r="G105" s="18" t="str">
        <f>""</f>
        <v/>
      </c>
      <c r="H105" s="20"/>
      <c r="I105" s="20" t="s">
        <v>464</v>
      </c>
      <c r="J105" s="21"/>
      <c r="K105" s="18" t="s">
        <v>453</v>
      </c>
      <c r="L105" s="6" t="s">
        <v>27</v>
      </c>
      <c r="M105" s="6"/>
      <c r="N105" s="6"/>
      <c r="O105" s="6"/>
      <c r="P105" s="11"/>
      <c r="Q105" s="11"/>
      <c r="R105" s="82"/>
      <c r="S105" s="12" t="s">
        <v>773</v>
      </c>
      <c r="T105" s="78"/>
      <c r="U105" s="62"/>
      <c r="V105" s="6" t="s">
        <v>20</v>
      </c>
      <c r="W105" s="28">
        <v>16</v>
      </c>
      <c r="X105" s="24"/>
      <c r="Y105" s="24"/>
      <c r="AB105" s="74" t="b">
        <f>IF(AND(M105=DATA!$D$40),DATA!$D$41,IF(AND(M105=DATA!$C$40),DATA!$C$41))</f>
        <v>0</v>
      </c>
      <c r="AC105" s="74" t="b">
        <f>IF(AND(N105=DATA!$D$40),DATA!$D$42,IF(AND(N105=DATA!$C$40),DATA!$C$42))</f>
        <v>0</v>
      </c>
      <c r="AD105" s="74" t="b">
        <f>IF(AND(O105=DATA!$D$40),DATA!$D$43,IF(AND(O105=DATA!$C$40),DATA!$C$43))</f>
        <v>0</v>
      </c>
      <c r="AE105" s="75" t="b">
        <f>IF(AND(P105=DATA!$D$40),DATA!$D$44,IF(AND(P105=DATA!$C$40),DATA!$C$44))</f>
        <v>0</v>
      </c>
      <c r="AF105" s="76">
        <f ca="1">IF(AND(DATEDIF(R105,TODAY(),"D")&lt;365*3),DATA!$D$46,IF(AND(365*3&lt;=DATEDIF(R105,TODAY(),"D"), DATEDIF(R105,TODAY(),"D")&lt;365*5),DATA!$D$47,IF(AND(365*5&lt;=DATEDIF(R105,TODAY(),"D"), DATEDIF(R105,TODAY(),"D")&lt;365*10),DATA!$D$48,IF(AND(365*10&lt;DATEDIF(R105,TODAY(),"D")),DATA!$D$49))))</f>
        <v>0</v>
      </c>
      <c r="AG105" s="76">
        <f>_xlfn.IFNA(VLOOKUP(T105,DATA!$F$40:$G$85,2,0),10)</f>
        <v>10</v>
      </c>
      <c r="AH105" s="77">
        <f t="shared" ca="1" si="4"/>
        <v>10</v>
      </c>
      <c r="AI105" s="75" t="b">
        <f>IF(AND(Q105=DATA!$D$40),DATA!$D$44/8,IF(AND(Q105=DATA!$C$40),DATA!$C$44/8))</f>
        <v>0</v>
      </c>
      <c r="AJ105" s="77">
        <f t="shared" ca="1" si="3"/>
        <v>10</v>
      </c>
      <c r="AK105" s="78" t="str">
        <f ca="1">IF(AND(AJ105&gt;=DATA!$C$55),"A",IF(AND(DATA!$C$55&gt;AJ105,AJ105&gt;=DATA!$C$56),"B",IF(AND(DATA!$C$56&gt;AJ105,AJ105&gt;=DATA!$C$57),"C",IF(AND(AJ105&lt;DATA!$C$57),"D"))))</f>
        <v>D</v>
      </c>
    </row>
    <row r="106" spans="1:37" x14ac:dyDescent="0.15">
      <c r="A106" s="20" t="s">
        <v>565</v>
      </c>
      <c r="B106" s="4" t="s">
        <v>428</v>
      </c>
      <c r="C106" s="18" t="s">
        <v>295</v>
      </c>
      <c r="D106" s="17" t="s">
        <v>522</v>
      </c>
      <c r="E106" s="20" t="s">
        <v>313</v>
      </c>
      <c r="F106" s="20" t="s">
        <v>303</v>
      </c>
      <c r="G106" s="18" t="str">
        <f>""</f>
        <v/>
      </c>
      <c r="H106" s="20"/>
      <c r="I106" s="20" t="s">
        <v>464</v>
      </c>
      <c r="J106" s="21"/>
      <c r="K106" s="18" t="s">
        <v>453</v>
      </c>
      <c r="L106" s="6" t="s">
        <v>27</v>
      </c>
      <c r="M106" s="6"/>
      <c r="N106" s="6"/>
      <c r="O106" s="6"/>
      <c r="P106" s="11"/>
      <c r="Q106" s="11"/>
      <c r="R106" s="82"/>
      <c r="S106" s="12" t="s">
        <v>773</v>
      </c>
      <c r="T106" s="78"/>
      <c r="U106" s="62"/>
      <c r="V106" s="6" t="s">
        <v>20</v>
      </c>
      <c r="W106" s="28">
        <v>34</v>
      </c>
      <c r="X106" s="24"/>
      <c r="Y106" s="24"/>
      <c r="AB106" s="74" t="b">
        <f>IF(AND(M106=DATA!$D$40),DATA!$D$41,IF(AND(M106=DATA!$C$40),DATA!$C$41))</f>
        <v>0</v>
      </c>
      <c r="AC106" s="74" t="b">
        <f>IF(AND(N106=DATA!$D$40),DATA!$D$42,IF(AND(N106=DATA!$C$40),DATA!$C$42))</f>
        <v>0</v>
      </c>
      <c r="AD106" s="74" t="b">
        <f>IF(AND(O106=DATA!$D$40),DATA!$D$43,IF(AND(O106=DATA!$C$40),DATA!$C$43))</f>
        <v>0</v>
      </c>
      <c r="AE106" s="75" t="b">
        <f>IF(AND(P106=DATA!$D$40),DATA!$D$44,IF(AND(P106=DATA!$C$40),DATA!$C$44))</f>
        <v>0</v>
      </c>
      <c r="AF106" s="76">
        <f ca="1">IF(AND(DATEDIF(R106,TODAY(),"D")&lt;365*3),DATA!$D$46,IF(AND(365*3&lt;=DATEDIF(R106,TODAY(),"D"), DATEDIF(R106,TODAY(),"D")&lt;365*5),DATA!$D$47,IF(AND(365*5&lt;=DATEDIF(R106,TODAY(),"D"), DATEDIF(R106,TODAY(),"D")&lt;365*10),DATA!$D$48,IF(AND(365*10&lt;DATEDIF(R106,TODAY(),"D")),DATA!$D$49))))</f>
        <v>0</v>
      </c>
      <c r="AG106" s="76">
        <f>_xlfn.IFNA(VLOOKUP(T106,DATA!$F$40:$G$85,2,0),10)</f>
        <v>10</v>
      </c>
      <c r="AH106" s="77">
        <f t="shared" ca="1" si="4"/>
        <v>10</v>
      </c>
      <c r="AI106" s="75" t="b">
        <f>IF(AND(Q106=DATA!$D$40),DATA!$D$44/8,IF(AND(Q106=DATA!$C$40),DATA!$C$44/8))</f>
        <v>0</v>
      </c>
      <c r="AJ106" s="77">
        <f t="shared" ca="1" si="3"/>
        <v>10</v>
      </c>
      <c r="AK106" s="78" t="str">
        <f ca="1">IF(AND(AJ106&gt;=DATA!$C$55),"A",IF(AND(DATA!$C$55&gt;AJ106,AJ106&gt;=DATA!$C$56),"B",IF(AND(DATA!$C$56&gt;AJ106,AJ106&gt;=DATA!$C$57),"C",IF(AND(AJ106&lt;DATA!$C$57),"D"))))</f>
        <v>D</v>
      </c>
    </row>
    <row r="107" spans="1:37" x14ac:dyDescent="0.15">
      <c r="A107" s="20" t="s">
        <v>565</v>
      </c>
      <c r="B107" s="4" t="s">
        <v>428</v>
      </c>
      <c r="C107" s="18" t="s">
        <v>295</v>
      </c>
      <c r="D107" s="17" t="s">
        <v>522</v>
      </c>
      <c r="E107" s="20" t="s">
        <v>313</v>
      </c>
      <c r="F107" s="20" t="s">
        <v>303</v>
      </c>
      <c r="G107" s="18" t="str">
        <f>""</f>
        <v/>
      </c>
      <c r="H107" s="20"/>
      <c r="I107" s="20" t="s">
        <v>464</v>
      </c>
      <c r="J107" s="21"/>
      <c r="K107" s="18" t="s">
        <v>453</v>
      </c>
      <c r="L107" s="6" t="s">
        <v>27</v>
      </c>
      <c r="M107" s="6"/>
      <c r="N107" s="6"/>
      <c r="O107" s="6"/>
      <c r="P107" s="11"/>
      <c r="Q107" s="11"/>
      <c r="R107" s="82"/>
      <c r="S107" s="12" t="s">
        <v>773</v>
      </c>
      <c r="T107" s="78"/>
      <c r="U107" s="62"/>
      <c r="V107" s="6" t="s">
        <v>20</v>
      </c>
      <c r="W107" s="28">
        <v>28</v>
      </c>
      <c r="X107" s="24"/>
      <c r="Y107" s="24"/>
      <c r="AB107" s="74" t="b">
        <f>IF(AND(M107=DATA!$D$40),DATA!$D$41,IF(AND(M107=DATA!$C$40),DATA!$C$41))</f>
        <v>0</v>
      </c>
      <c r="AC107" s="74" t="b">
        <f>IF(AND(N107=DATA!$D$40),DATA!$D$42,IF(AND(N107=DATA!$C$40),DATA!$C$42))</f>
        <v>0</v>
      </c>
      <c r="AD107" s="74" t="b">
        <f>IF(AND(O107=DATA!$D$40),DATA!$D$43,IF(AND(O107=DATA!$C$40),DATA!$C$43))</f>
        <v>0</v>
      </c>
      <c r="AE107" s="75" t="b">
        <f>IF(AND(P107=DATA!$D$40),DATA!$D$44,IF(AND(P107=DATA!$C$40),DATA!$C$44))</f>
        <v>0</v>
      </c>
      <c r="AF107" s="76">
        <f ca="1">IF(AND(DATEDIF(R107,TODAY(),"D")&lt;365*3),DATA!$D$46,IF(AND(365*3&lt;=DATEDIF(R107,TODAY(),"D"), DATEDIF(R107,TODAY(),"D")&lt;365*5),DATA!$D$47,IF(AND(365*5&lt;=DATEDIF(R107,TODAY(),"D"), DATEDIF(R107,TODAY(),"D")&lt;365*10),DATA!$D$48,IF(AND(365*10&lt;DATEDIF(R107,TODAY(),"D")),DATA!$D$49))))</f>
        <v>0</v>
      </c>
      <c r="AG107" s="76">
        <f>_xlfn.IFNA(VLOOKUP(T107,DATA!$F$40:$G$85,2,0),10)</f>
        <v>10</v>
      </c>
      <c r="AH107" s="77">
        <f t="shared" ca="1" si="4"/>
        <v>10</v>
      </c>
      <c r="AI107" s="75" t="b">
        <f>IF(AND(Q107=DATA!$D$40),DATA!$D$44/8,IF(AND(Q107=DATA!$C$40),DATA!$C$44/8))</f>
        <v>0</v>
      </c>
      <c r="AJ107" s="77">
        <f t="shared" ca="1" si="3"/>
        <v>10</v>
      </c>
      <c r="AK107" s="78" t="str">
        <f ca="1">IF(AND(AJ107&gt;=DATA!$C$55),"A",IF(AND(DATA!$C$55&gt;AJ107,AJ107&gt;=DATA!$C$56),"B",IF(AND(DATA!$C$56&gt;AJ107,AJ107&gt;=DATA!$C$57),"C",IF(AND(AJ107&lt;DATA!$C$57),"D"))))</f>
        <v>D</v>
      </c>
    </row>
    <row r="108" spans="1:37" x14ac:dyDescent="0.15">
      <c r="A108" s="20" t="s">
        <v>565</v>
      </c>
      <c r="B108" s="4" t="s">
        <v>428</v>
      </c>
      <c r="C108" s="18" t="s">
        <v>456</v>
      </c>
      <c r="D108" s="17" t="s">
        <v>522</v>
      </c>
      <c r="E108" s="20" t="s">
        <v>313</v>
      </c>
      <c r="F108" s="20" t="s">
        <v>290</v>
      </c>
      <c r="G108" s="18" t="str">
        <f>""</f>
        <v/>
      </c>
      <c r="H108" s="20"/>
      <c r="I108" s="20" t="s">
        <v>464</v>
      </c>
      <c r="J108" s="21"/>
      <c r="K108" s="18" t="s">
        <v>453</v>
      </c>
      <c r="L108" s="6" t="s">
        <v>27</v>
      </c>
      <c r="M108" s="6"/>
      <c r="N108" s="6"/>
      <c r="O108" s="6"/>
      <c r="P108" s="11"/>
      <c r="Q108" s="11"/>
      <c r="R108" s="82"/>
      <c r="S108" s="12" t="s">
        <v>773</v>
      </c>
      <c r="T108" s="78"/>
      <c r="U108" s="62"/>
      <c r="V108" s="6" t="s">
        <v>20</v>
      </c>
      <c r="W108" s="28">
        <v>16</v>
      </c>
      <c r="X108" s="24"/>
      <c r="Y108" s="24"/>
      <c r="AB108" s="74" t="b">
        <f>IF(AND(M108=DATA!$D$40),DATA!$D$41,IF(AND(M108=DATA!$C$40),DATA!$C$41))</f>
        <v>0</v>
      </c>
      <c r="AC108" s="74" t="b">
        <f>IF(AND(N108=DATA!$D$40),DATA!$D$42,IF(AND(N108=DATA!$C$40),DATA!$C$42))</f>
        <v>0</v>
      </c>
      <c r="AD108" s="74" t="b">
        <f>IF(AND(O108=DATA!$D$40),DATA!$D$43,IF(AND(O108=DATA!$C$40),DATA!$C$43))</f>
        <v>0</v>
      </c>
      <c r="AE108" s="75" t="b">
        <f>IF(AND(P108=DATA!$D$40),DATA!$D$44,IF(AND(P108=DATA!$C$40),DATA!$C$44))</f>
        <v>0</v>
      </c>
      <c r="AF108" s="76">
        <f ca="1">IF(AND(DATEDIF(R108,TODAY(),"D")&lt;365*3),DATA!$D$46,IF(AND(365*3&lt;=DATEDIF(R108,TODAY(),"D"), DATEDIF(R108,TODAY(),"D")&lt;365*5),DATA!$D$47,IF(AND(365*5&lt;=DATEDIF(R108,TODAY(),"D"), DATEDIF(R108,TODAY(),"D")&lt;365*10),DATA!$D$48,IF(AND(365*10&lt;DATEDIF(R108,TODAY(),"D")),DATA!$D$49))))</f>
        <v>0</v>
      </c>
      <c r="AG108" s="76">
        <f>_xlfn.IFNA(VLOOKUP(T108,DATA!$F$40:$G$85,2,0),10)</f>
        <v>10</v>
      </c>
      <c r="AH108" s="77">
        <f t="shared" ca="1" si="4"/>
        <v>10</v>
      </c>
      <c r="AI108" s="75" t="b">
        <f>IF(AND(Q108=DATA!$D$40),DATA!$D$44/8,IF(AND(Q108=DATA!$C$40),DATA!$C$44/8))</f>
        <v>0</v>
      </c>
      <c r="AJ108" s="77">
        <f t="shared" ca="1" si="3"/>
        <v>10</v>
      </c>
      <c r="AK108" s="78" t="str">
        <f ca="1">IF(AND(AJ108&gt;=DATA!$C$55),"A",IF(AND(DATA!$C$55&gt;AJ108,AJ108&gt;=DATA!$C$56),"B",IF(AND(DATA!$C$56&gt;AJ108,AJ108&gt;=DATA!$C$57),"C",IF(AND(AJ108&lt;DATA!$C$57),"D"))))</f>
        <v>D</v>
      </c>
    </row>
    <row r="109" spans="1:37" x14ac:dyDescent="0.15">
      <c r="A109" s="20" t="s">
        <v>565</v>
      </c>
      <c r="B109" s="4" t="s">
        <v>428</v>
      </c>
      <c r="C109" s="18" t="s">
        <v>295</v>
      </c>
      <c r="D109" s="17" t="s">
        <v>522</v>
      </c>
      <c r="E109" s="20" t="s">
        <v>313</v>
      </c>
      <c r="F109" s="20" t="s">
        <v>290</v>
      </c>
      <c r="G109" s="18" t="str">
        <f>""</f>
        <v/>
      </c>
      <c r="H109" s="20"/>
      <c r="I109" s="20" t="s">
        <v>464</v>
      </c>
      <c r="J109" s="21"/>
      <c r="K109" s="18" t="s">
        <v>453</v>
      </c>
      <c r="L109" s="6" t="s">
        <v>27</v>
      </c>
      <c r="M109" s="6"/>
      <c r="N109" s="6"/>
      <c r="O109" s="6"/>
      <c r="P109" s="11"/>
      <c r="Q109" s="11"/>
      <c r="R109" s="82"/>
      <c r="S109" s="12" t="s">
        <v>773</v>
      </c>
      <c r="T109" s="78"/>
      <c r="U109" s="62"/>
      <c r="V109" s="6" t="s">
        <v>20</v>
      </c>
      <c r="W109" s="28">
        <v>5</v>
      </c>
      <c r="X109" s="24"/>
      <c r="Y109" s="24"/>
      <c r="AB109" s="74" t="b">
        <f>IF(AND(M109=DATA!$D$40),DATA!$D$41,IF(AND(M109=DATA!$C$40),DATA!$C$41))</f>
        <v>0</v>
      </c>
      <c r="AC109" s="74" t="b">
        <f>IF(AND(N109=DATA!$D$40),DATA!$D$42,IF(AND(N109=DATA!$C$40),DATA!$C$42))</f>
        <v>0</v>
      </c>
      <c r="AD109" s="74" t="b">
        <f>IF(AND(O109=DATA!$D$40),DATA!$D$43,IF(AND(O109=DATA!$C$40),DATA!$C$43))</f>
        <v>0</v>
      </c>
      <c r="AE109" s="75" t="b">
        <f>IF(AND(P109=DATA!$D$40),DATA!$D$44,IF(AND(P109=DATA!$C$40),DATA!$C$44))</f>
        <v>0</v>
      </c>
      <c r="AF109" s="76">
        <f ca="1">IF(AND(DATEDIF(R109,TODAY(),"D")&lt;365*3),DATA!$D$46,IF(AND(365*3&lt;=DATEDIF(R109,TODAY(),"D"), DATEDIF(R109,TODAY(),"D")&lt;365*5),DATA!$D$47,IF(AND(365*5&lt;=DATEDIF(R109,TODAY(),"D"), DATEDIF(R109,TODAY(),"D")&lt;365*10),DATA!$D$48,IF(AND(365*10&lt;DATEDIF(R109,TODAY(),"D")),DATA!$D$49))))</f>
        <v>0</v>
      </c>
      <c r="AG109" s="76">
        <f>_xlfn.IFNA(VLOOKUP(T109,DATA!$F$40:$G$85,2,0),10)</f>
        <v>10</v>
      </c>
      <c r="AH109" s="77">
        <f t="shared" ca="1" si="4"/>
        <v>10</v>
      </c>
      <c r="AI109" s="75" t="b">
        <f>IF(AND(Q109=DATA!$D$40),DATA!$D$44/8,IF(AND(Q109=DATA!$C$40),DATA!$C$44/8))</f>
        <v>0</v>
      </c>
      <c r="AJ109" s="77">
        <f t="shared" ca="1" si="3"/>
        <v>10</v>
      </c>
      <c r="AK109" s="78" t="str">
        <f ca="1">IF(AND(AJ109&gt;=DATA!$C$55),"A",IF(AND(DATA!$C$55&gt;AJ109,AJ109&gt;=DATA!$C$56),"B",IF(AND(DATA!$C$56&gt;AJ109,AJ109&gt;=DATA!$C$57),"C",IF(AND(AJ109&lt;DATA!$C$57),"D"))))</f>
        <v>D</v>
      </c>
    </row>
    <row r="110" spans="1:37" x14ac:dyDescent="0.15">
      <c r="A110" s="20" t="s">
        <v>565</v>
      </c>
      <c r="B110" s="4" t="s">
        <v>428</v>
      </c>
      <c r="C110" s="18" t="s">
        <v>456</v>
      </c>
      <c r="D110" s="17" t="s">
        <v>522</v>
      </c>
      <c r="E110" s="20" t="s">
        <v>313</v>
      </c>
      <c r="F110" s="20" t="s">
        <v>286</v>
      </c>
      <c r="G110" s="18" t="str">
        <f>""</f>
        <v/>
      </c>
      <c r="H110" s="20"/>
      <c r="I110" s="20" t="s">
        <v>464</v>
      </c>
      <c r="J110" s="21"/>
      <c r="K110" s="18" t="s">
        <v>453</v>
      </c>
      <c r="L110" s="6" t="s">
        <v>27</v>
      </c>
      <c r="M110" s="6"/>
      <c r="N110" s="6"/>
      <c r="O110" s="6"/>
      <c r="P110" s="11"/>
      <c r="Q110" s="11"/>
      <c r="R110" s="82"/>
      <c r="S110" s="12" t="s">
        <v>773</v>
      </c>
      <c r="T110" s="78"/>
      <c r="U110" s="62"/>
      <c r="V110" s="6" t="s">
        <v>20</v>
      </c>
      <c r="W110" s="28">
        <v>16</v>
      </c>
      <c r="X110" s="24"/>
      <c r="Y110" s="24"/>
      <c r="AB110" s="74" t="b">
        <f>IF(AND(M110=DATA!$D$40),DATA!$D$41,IF(AND(M110=DATA!$C$40),DATA!$C$41))</f>
        <v>0</v>
      </c>
      <c r="AC110" s="74" t="b">
        <f>IF(AND(N110=DATA!$D$40),DATA!$D$42,IF(AND(N110=DATA!$C$40),DATA!$C$42))</f>
        <v>0</v>
      </c>
      <c r="AD110" s="74" t="b">
        <f>IF(AND(O110=DATA!$D$40),DATA!$D$43,IF(AND(O110=DATA!$C$40),DATA!$C$43))</f>
        <v>0</v>
      </c>
      <c r="AE110" s="75" t="b">
        <f>IF(AND(P110=DATA!$D$40),DATA!$D$44,IF(AND(P110=DATA!$C$40),DATA!$C$44))</f>
        <v>0</v>
      </c>
      <c r="AF110" s="76">
        <f ca="1">IF(AND(DATEDIF(R110,TODAY(),"D")&lt;365*3),DATA!$D$46,IF(AND(365*3&lt;=DATEDIF(R110,TODAY(),"D"), DATEDIF(R110,TODAY(),"D")&lt;365*5),DATA!$D$47,IF(AND(365*5&lt;=DATEDIF(R110,TODAY(),"D"), DATEDIF(R110,TODAY(),"D")&lt;365*10),DATA!$D$48,IF(AND(365*10&lt;DATEDIF(R110,TODAY(),"D")),DATA!$D$49))))</f>
        <v>0</v>
      </c>
      <c r="AG110" s="76">
        <f>_xlfn.IFNA(VLOOKUP(T110,DATA!$F$40:$G$85,2,0),10)</f>
        <v>10</v>
      </c>
      <c r="AH110" s="77">
        <f t="shared" ca="1" si="4"/>
        <v>10</v>
      </c>
      <c r="AI110" s="75" t="b">
        <f>IF(AND(Q110=DATA!$D$40),DATA!$D$44/8,IF(AND(Q110=DATA!$C$40),DATA!$C$44/8))</f>
        <v>0</v>
      </c>
      <c r="AJ110" s="77">
        <f t="shared" ca="1" si="3"/>
        <v>10</v>
      </c>
      <c r="AK110" s="78" t="str">
        <f ca="1">IF(AND(AJ110&gt;=DATA!$C$55),"A",IF(AND(DATA!$C$55&gt;AJ110,AJ110&gt;=DATA!$C$56),"B",IF(AND(DATA!$C$56&gt;AJ110,AJ110&gt;=DATA!$C$57),"C",IF(AND(AJ110&lt;DATA!$C$57),"D"))))</f>
        <v>D</v>
      </c>
    </row>
    <row r="111" spans="1:37" x14ac:dyDescent="0.15">
      <c r="A111" s="20" t="s">
        <v>565</v>
      </c>
      <c r="B111" s="4" t="s">
        <v>428</v>
      </c>
      <c r="C111" s="18" t="s">
        <v>454</v>
      </c>
      <c r="D111" s="17" t="s">
        <v>522</v>
      </c>
      <c r="E111" s="20" t="s">
        <v>313</v>
      </c>
      <c r="F111" s="20" t="s">
        <v>286</v>
      </c>
      <c r="G111" s="18" t="str">
        <f>""</f>
        <v/>
      </c>
      <c r="H111" s="20"/>
      <c r="I111" s="20" t="s">
        <v>464</v>
      </c>
      <c r="J111" s="21"/>
      <c r="K111" s="18" t="s">
        <v>453</v>
      </c>
      <c r="L111" s="6" t="s">
        <v>27</v>
      </c>
      <c r="M111" s="6"/>
      <c r="N111" s="6"/>
      <c r="O111" s="6"/>
      <c r="P111" s="11"/>
      <c r="Q111" s="11"/>
      <c r="R111" s="82"/>
      <c r="S111" s="12" t="s">
        <v>773</v>
      </c>
      <c r="T111" s="78"/>
      <c r="U111" s="62"/>
      <c r="V111" s="6" t="s">
        <v>20</v>
      </c>
      <c r="W111" s="28">
        <v>4</v>
      </c>
      <c r="X111" s="24"/>
      <c r="Y111" s="24"/>
      <c r="AB111" s="74" t="b">
        <f>IF(AND(M111=DATA!$D$40),DATA!$D$41,IF(AND(M111=DATA!$C$40),DATA!$C$41))</f>
        <v>0</v>
      </c>
      <c r="AC111" s="74" t="b">
        <f>IF(AND(N111=DATA!$D$40),DATA!$D$42,IF(AND(N111=DATA!$C$40),DATA!$C$42))</f>
        <v>0</v>
      </c>
      <c r="AD111" s="74" t="b">
        <f>IF(AND(O111=DATA!$D$40),DATA!$D$43,IF(AND(O111=DATA!$C$40),DATA!$C$43))</f>
        <v>0</v>
      </c>
      <c r="AE111" s="75" t="b">
        <f>IF(AND(P111=DATA!$D$40),DATA!$D$44,IF(AND(P111=DATA!$C$40),DATA!$C$44))</f>
        <v>0</v>
      </c>
      <c r="AF111" s="76">
        <f ca="1">IF(AND(DATEDIF(R111,TODAY(),"D")&lt;365*3),DATA!$D$46,IF(AND(365*3&lt;=DATEDIF(R111,TODAY(),"D"), DATEDIF(R111,TODAY(),"D")&lt;365*5),DATA!$D$47,IF(AND(365*5&lt;=DATEDIF(R111,TODAY(),"D"), DATEDIF(R111,TODAY(),"D")&lt;365*10),DATA!$D$48,IF(AND(365*10&lt;DATEDIF(R111,TODAY(),"D")),DATA!$D$49))))</f>
        <v>0</v>
      </c>
      <c r="AG111" s="76">
        <f>_xlfn.IFNA(VLOOKUP(T111,DATA!$F$40:$G$85,2,0),10)</f>
        <v>10</v>
      </c>
      <c r="AH111" s="77">
        <f t="shared" ca="1" si="4"/>
        <v>10</v>
      </c>
      <c r="AI111" s="75" t="b">
        <f>IF(AND(Q111=DATA!$D$40),DATA!$D$44/8,IF(AND(Q111=DATA!$C$40),DATA!$C$44/8))</f>
        <v>0</v>
      </c>
      <c r="AJ111" s="77">
        <f t="shared" ca="1" si="3"/>
        <v>10</v>
      </c>
      <c r="AK111" s="78" t="str">
        <f ca="1">IF(AND(AJ111&gt;=DATA!$C$55),"A",IF(AND(DATA!$C$55&gt;AJ111,AJ111&gt;=DATA!$C$56),"B",IF(AND(DATA!$C$56&gt;AJ111,AJ111&gt;=DATA!$C$57),"C",IF(AND(AJ111&lt;DATA!$C$57),"D"))))</f>
        <v>D</v>
      </c>
    </row>
    <row r="112" spans="1:37" x14ac:dyDescent="0.15">
      <c r="A112" s="20" t="s">
        <v>565</v>
      </c>
      <c r="B112" s="4" t="s">
        <v>428</v>
      </c>
      <c r="C112" s="18" t="s">
        <v>454</v>
      </c>
      <c r="D112" s="17" t="s">
        <v>522</v>
      </c>
      <c r="E112" s="20" t="s">
        <v>313</v>
      </c>
      <c r="F112" s="20" t="s">
        <v>307</v>
      </c>
      <c r="G112" s="18" t="str">
        <f>""</f>
        <v/>
      </c>
      <c r="H112" s="20"/>
      <c r="I112" s="20" t="s">
        <v>464</v>
      </c>
      <c r="J112" s="21"/>
      <c r="K112" s="18" t="s">
        <v>453</v>
      </c>
      <c r="L112" s="6" t="s">
        <v>27</v>
      </c>
      <c r="M112" s="6"/>
      <c r="N112" s="6"/>
      <c r="O112" s="6"/>
      <c r="P112" s="11"/>
      <c r="Q112" s="11"/>
      <c r="R112" s="82"/>
      <c r="S112" s="12" t="s">
        <v>773</v>
      </c>
      <c r="T112" s="78"/>
      <c r="U112" s="62"/>
      <c r="V112" s="6" t="s">
        <v>20</v>
      </c>
      <c r="W112" s="28">
        <v>4</v>
      </c>
      <c r="X112" s="24"/>
      <c r="Y112" s="24"/>
      <c r="AB112" s="74" t="b">
        <f>IF(AND(M112=DATA!$D$40),DATA!$D$41,IF(AND(M112=DATA!$C$40),DATA!$C$41))</f>
        <v>0</v>
      </c>
      <c r="AC112" s="74" t="b">
        <f>IF(AND(N112=DATA!$D$40),DATA!$D$42,IF(AND(N112=DATA!$C$40),DATA!$C$42))</f>
        <v>0</v>
      </c>
      <c r="AD112" s="74" t="b">
        <f>IF(AND(O112=DATA!$D$40),DATA!$D$43,IF(AND(O112=DATA!$C$40),DATA!$C$43))</f>
        <v>0</v>
      </c>
      <c r="AE112" s="75" t="b">
        <f>IF(AND(P112=DATA!$D$40),DATA!$D$44,IF(AND(P112=DATA!$C$40),DATA!$C$44))</f>
        <v>0</v>
      </c>
      <c r="AF112" s="76">
        <f ca="1">IF(AND(DATEDIF(R112,TODAY(),"D")&lt;365*3),DATA!$D$46,IF(AND(365*3&lt;=DATEDIF(R112,TODAY(),"D"), DATEDIF(R112,TODAY(),"D")&lt;365*5),DATA!$D$47,IF(AND(365*5&lt;=DATEDIF(R112,TODAY(),"D"), DATEDIF(R112,TODAY(),"D")&lt;365*10),DATA!$D$48,IF(AND(365*10&lt;DATEDIF(R112,TODAY(),"D")),DATA!$D$49))))</f>
        <v>0</v>
      </c>
      <c r="AG112" s="76">
        <f>_xlfn.IFNA(VLOOKUP(T112,DATA!$F$40:$G$85,2,0),10)</f>
        <v>10</v>
      </c>
      <c r="AH112" s="77">
        <f t="shared" ca="1" si="4"/>
        <v>10</v>
      </c>
      <c r="AI112" s="75" t="b">
        <f>IF(AND(Q112=DATA!$D$40),DATA!$D$44/8,IF(AND(Q112=DATA!$C$40),DATA!$C$44/8))</f>
        <v>0</v>
      </c>
      <c r="AJ112" s="77">
        <f t="shared" ca="1" si="3"/>
        <v>10</v>
      </c>
      <c r="AK112" s="78" t="str">
        <f ca="1">IF(AND(AJ112&gt;=DATA!$C$55),"A",IF(AND(DATA!$C$55&gt;AJ112,AJ112&gt;=DATA!$C$56),"B",IF(AND(DATA!$C$56&gt;AJ112,AJ112&gt;=DATA!$C$57),"C",IF(AND(AJ112&lt;DATA!$C$57),"D"))))</f>
        <v>D</v>
      </c>
    </row>
    <row r="113" spans="1:37" x14ac:dyDescent="0.15">
      <c r="A113" s="20" t="s">
        <v>564</v>
      </c>
      <c r="B113" s="4" t="s">
        <v>428</v>
      </c>
      <c r="C113" s="18" t="s">
        <v>456</v>
      </c>
      <c r="D113" s="17" t="s">
        <v>522</v>
      </c>
      <c r="E113" s="20" t="s">
        <v>313</v>
      </c>
      <c r="F113" s="20" t="s">
        <v>301</v>
      </c>
      <c r="G113" s="18" t="str">
        <f>""</f>
        <v/>
      </c>
      <c r="H113" s="20"/>
      <c r="I113" s="20" t="s">
        <v>464</v>
      </c>
      <c r="J113" s="21"/>
      <c r="K113" s="18" t="s">
        <v>453</v>
      </c>
      <c r="L113" s="6" t="s">
        <v>27</v>
      </c>
      <c r="M113" s="6"/>
      <c r="N113" s="6"/>
      <c r="O113" s="6"/>
      <c r="P113" s="11"/>
      <c r="Q113" s="11"/>
      <c r="R113" s="82"/>
      <c r="S113" s="12" t="s">
        <v>773</v>
      </c>
      <c r="T113" s="78"/>
      <c r="U113" s="62"/>
      <c r="V113" s="6" t="s">
        <v>20</v>
      </c>
      <c r="W113" s="28">
        <v>27</v>
      </c>
      <c r="X113" s="24"/>
      <c r="Y113" s="24"/>
      <c r="AB113" s="74" t="b">
        <f>IF(AND(M113=DATA!$D$40),DATA!$D$41,IF(AND(M113=DATA!$C$40),DATA!$C$41))</f>
        <v>0</v>
      </c>
      <c r="AC113" s="74" t="b">
        <f>IF(AND(N113=DATA!$D$40),DATA!$D$42,IF(AND(N113=DATA!$C$40),DATA!$C$42))</f>
        <v>0</v>
      </c>
      <c r="AD113" s="74" t="b">
        <f>IF(AND(O113=DATA!$D$40),DATA!$D$43,IF(AND(O113=DATA!$C$40),DATA!$C$43))</f>
        <v>0</v>
      </c>
      <c r="AE113" s="75" t="b">
        <f>IF(AND(P113=DATA!$D$40),DATA!$D$44,IF(AND(P113=DATA!$C$40),DATA!$C$44))</f>
        <v>0</v>
      </c>
      <c r="AF113" s="76">
        <f ca="1">IF(AND(DATEDIF(R113,TODAY(),"D")&lt;365*3),DATA!$D$46,IF(AND(365*3&lt;=DATEDIF(R113,TODAY(),"D"), DATEDIF(R113,TODAY(),"D")&lt;365*5),DATA!$D$47,IF(AND(365*5&lt;=DATEDIF(R113,TODAY(),"D"), DATEDIF(R113,TODAY(),"D")&lt;365*10),DATA!$D$48,IF(AND(365*10&lt;DATEDIF(R113,TODAY(),"D")),DATA!$D$49))))</f>
        <v>0</v>
      </c>
      <c r="AG113" s="76">
        <f>_xlfn.IFNA(VLOOKUP(T113,DATA!$F$40:$G$85,2,0),10)</f>
        <v>10</v>
      </c>
      <c r="AH113" s="77">
        <f t="shared" ca="1" si="4"/>
        <v>10</v>
      </c>
      <c r="AI113" s="75" t="b">
        <f>IF(AND(Q113=DATA!$D$40),DATA!$D$44/8,IF(AND(Q113=DATA!$C$40),DATA!$C$44/8))</f>
        <v>0</v>
      </c>
      <c r="AJ113" s="77">
        <f t="shared" ca="1" si="3"/>
        <v>10</v>
      </c>
      <c r="AK113" s="78" t="str">
        <f ca="1">IF(AND(AJ113&gt;=DATA!$C$55),"A",IF(AND(DATA!$C$55&gt;AJ113,AJ113&gt;=DATA!$C$56),"B",IF(AND(DATA!$C$56&gt;AJ113,AJ113&gt;=DATA!$C$57),"C",IF(AND(AJ113&lt;DATA!$C$57),"D"))))</f>
        <v>D</v>
      </c>
    </row>
    <row r="114" spans="1:37" x14ac:dyDescent="0.15">
      <c r="A114" s="20" t="s">
        <v>565</v>
      </c>
      <c r="B114" s="4" t="s">
        <v>428</v>
      </c>
      <c r="C114" s="18" t="s">
        <v>459</v>
      </c>
      <c r="D114" s="17" t="s">
        <v>522</v>
      </c>
      <c r="E114" s="20" t="s">
        <v>313</v>
      </c>
      <c r="F114" s="20" t="s">
        <v>301</v>
      </c>
      <c r="G114" s="18" t="str">
        <f>""</f>
        <v/>
      </c>
      <c r="H114" s="20"/>
      <c r="I114" s="20" t="s">
        <v>464</v>
      </c>
      <c r="J114" s="21"/>
      <c r="K114" s="18" t="s">
        <v>453</v>
      </c>
      <c r="L114" s="6" t="s">
        <v>27</v>
      </c>
      <c r="M114" s="6"/>
      <c r="N114" s="6"/>
      <c r="O114" s="6"/>
      <c r="P114" s="11"/>
      <c r="Q114" s="11"/>
      <c r="R114" s="82"/>
      <c r="S114" s="12" t="s">
        <v>773</v>
      </c>
      <c r="T114" s="78"/>
      <c r="U114" s="62"/>
      <c r="V114" s="6" t="s">
        <v>20</v>
      </c>
      <c r="W114" s="28">
        <v>16</v>
      </c>
      <c r="X114" s="24"/>
      <c r="Y114" s="24"/>
      <c r="AB114" s="74" t="b">
        <f>IF(AND(M114=DATA!$D$40),DATA!$D$41,IF(AND(M114=DATA!$C$40),DATA!$C$41))</f>
        <v>0</v>
      </c>
      <c r="AC114" s="74" t="b">
        <f>IF(AND(N114=DATA!$D$40),DATA!$D$42,IF(AND(N114=DATA!$C$40),DATA!$C$42))</f>
        <v>0</v>
      </c>
      <c r="AD114" s="74" t="b">
        <f>IF(AND(O114=DATA!$D$40),DATA!$D$43,IF(AND(O114=DATA!$C$40),DATA!$C$43))</f>
        <v>0</v>
      </c>
      <c r="AE114" s="75" t="b">
        <f>IF(AND(P114=DATA!$D$40),DATA!$D$44,IF(AND(P114=DATA!$C$40),DATA!$C$44))</f>
        <v>0</v>
      </c>
      <c r="AF114" s="76">
        <f ca="1">IF(AND(DATEDIF(R114,TODAY(),"D")&lt;365*3),DATA!$D$46,IF(AND(365*3&lt;=DATEDIF(R114,TODAY(),"D"), DATEDIF(R114,TODAY(),"D")&lt;365*5),DATA!$D$47,IF(AND(365*5&lt;=DATEDIF(R114,TODAY(),"D"), DATEDIF(R114,TODAY(),"D")&lt;365*10),DATA!$D$48,IF(AND(365*10&lt;DATEDIF(R114,TODAY(),"D")),DATA!$D$49))))</f>
        <v>0</v>
      </c>
      <c r="AG114" s="76">
        <f>_xlfn.IFNA(VLOOKUP(T114,DATA!$F$40:$G$85,2,0),10)</f>
        <v>10</v>
      </c>
      <c r="AH114" s="77">
        <f t="shared" ca="1" si="4"/>
        <v>10</v>
      </c>
      <c r="AI114" s="75" t="b">
        <f>IF(AND(Q114=DATA!$D$40),DATA!$D$44/8,IF(AND(Q114=DATA!$C$40),DATA!$C$44/8))</f>
        <v>0</v>
      </c>
      <c r="AJ114" s="77">
        <f t="shared" ca="1" si="3"/>
        <v>10</v>
      </c>
      <c r="AK114" s="78" t="str">
        <f ca="1">IF(AND(AJ114&gt;=DATA!$C$55),"A",IF(AND(DATA!$C$55&gt;AJ114,AJ114&gt;=DATA!$C$56),"B",IF(AND(DATA!$C$56&gt;AJ114,AJ114&gt;=DATA!$C$57),"C",IF(AND(AJ114&lt;DATA!$C$57),"D"))))</f>
        <v>D</v>
      </c>
    </row>
    <row r="115" spans="1:37" x14ac:dyDescent="0.15">
      <c r="A115" s="20" t="s">
        <v>565</v>
      </c>
      <c r="B115" s="4" t="s">
        <v>428</v>
      </c>
      <c r="C115" s="18" t="s">
        <v>295</v>
      </c>
      <c r="D115" s="17" t="s">
        <v>522</v>
      </c>
      <c r="E115" s="20" t="s">
        <v>313</v>
      </c>
      <c r="F115" s="20" t="s">
        <v>301</v>
      </c>
      <c r="G115" s="18" t="str">
        <f>""</f>
        <v/>
      </c>
      <c r="H115" s="20"/>
      <c r="I115" s="20" t="s">
        <v>464</v>
      </c>
      <c r="J115" s="21"/>
      <c r="K115" s="18" t="s">
        <v>453</v>
      </c>
      <c r="L115" s="6" t="s">
        <v>27</v>
      </c>
      <c r="M115" s="6"/>
      <c r="N115" s="6"/>
      <c r="O115" s="6"/>
      <c r="P115" s="11"/>
      <c r="Q115" s="11"/>
      <c r="R115" s="82"/>
      <c r="S115" s="12" t="s">
        <v>773</v>
      </c>
      <c r="T115" s="78"/>
      <c r="U115" s="62"/>
      <c r="V115" s="6" t="s">
        <v>20</v>
      </c>
      <c r="W115" s="28">
        <v>19</v>
      </c>
      <c r="X115" s="24"/>
      <c r="Y115" s="24"/>
      <c r="AB115" s="74" t="b">
        <f>IF(AND(M115=DATA!$D$40),DATA!$D$41,IF(AND(M115=DATA!$C$40),DATA!$C$41))</f>
        <v>0</v>
      </c>
      <c r="AC115" s="74" t="b">
        <f>IF(AND(N115=DATA!$D$40),DATA!$D$42,IF(AND(N115=DATA!$C$40),DATA!$C$42))</f>
        <v>0</v>
      </c>
      <c r="AD115" s="74" t="b">
        <f>IF(AND(O115=DATA!$D$40),DATA!$D$43,IF(AND(O115=DATA!$C$40),DATA!$C$43))</f>
        <v>0</v>
      </c>
      <c r="AE115" s="75" t="b">
        <f>IF(AND(P115=DATA!$D$40),DATA!$D$44,IF(AND(P115=DATA!$C$40),DATA!$C$44))</f>
        <v>0</v>
      </c>
      <c r="AF115" s="76">
        <f ca="1">IF(AND(DATEDIF(R115,TODAY(),"D")&lt;365*3),DATA!$D$46,IF(AND(365*3&lt;=DATEDIF(R115,TODAY(),"D"), DATEDIF(R115,TODAY(),"D")&lt;365*5),DATA!$D$47,IF(AND(365*5&lt;=DATEDIF(R115,TODAY(),"D"), DATEDIF(R115,TODAY(),"D")&lt;365*10),DATA!$D$48,IF(AND(365*10&lt;DATEDIF(R115,TODAY(),"D")),DATA!$D$49))))</f>
        <v>0</v>
      </c>
      <c r="AG115" s="76">
        <f>_xlfn.IFNA(VLOOKUP(T115,DATA!$F$40:$G$85,2,0),10)</f>
        <v>10</v>
      </c>
      <c r="AH115" s="77">
        <f t="shared" ca="1" si="4"/>
        <v>10</v>
      </c>
      <c r="AI115" s="75" t="b">
        <f>IF(AND(Q115=DATA!$D$40),DATA!$D$44/8,IF(AND(Q115=DATA!$C$40),DATA!$C$44/8))</f>
        <v>0</v>
      </c>
      <c r="AJ115" s="77">
        <f t="shared" ca="1" si="3"/>
        <v>10</v>
      </c>
      <c r="AK115" s="78" t="str">
        <f ca="1">IF(AND(AJ115&gt;=DATA!$C$55),"A",IF(AND(DATA!$C$55&gt;AJ115,AJ115&gt;=DATA!$C$56),"B",IF(AND(DATA!$C$56&gt;AJ115,AJ115&gt;=DATA!$C$57),"C",IF(AND(AJ115&lt;DATA!$C$57),"D"))))</f>
        <v>D</v>
      </c>
    </row>
    <row r="116" spans="1:37" x14ac:dyDescent="0.15">
      <c r="A116" s="20" t="s">
        <v>564</v>
      </c>
      <c r="B116" s="4" t="s">
        <v>428</v>
      </c>
      <c r="C116" s="18" t="s">
        <v>295</v>
      </c>
      <c r="D116" s="17" t="s">
        <v>522</v>
      </c>
      <c r="E116" s="20" t="s">
        <v>313</v>
      </c>
      <c r="F116" s="20" t="s">
        <v>301</v>
      </c>
      <c r="G116" s="18" t="str">
        <f>""</f>
        <v/>
      </c>
      <c r="H116" s="20"/>
      <c r="I116" s="20" t="s">
        <v>464</v>
      </c>
      <c r="J116" s="21"/>
      <c r="K116" s="18" t="s">
        <v>453</v>
      </c>
      <c r="L116" s="6" t="s">
        <v>27</v>
      </c>
      <c r="M116" s="6"/>
      <c r="N116" s="6"/>
      <c r="O116" s="6"/>
      <c r="P116" s="11"/>
      <c r="Q116" s="11"/>
      <c r="R116" s="82"/>
      <c r="S116" s="12" t="s">
        <v>773</v>
      </c>
      <c r="T116" s="78"/>
      <c r="U116" s="62"/>
      <c r="V116" s="6" t="s">
        <v>20</v>
      </c>
      <c r="W116" s="28">
        <v>2</v>
      </c>
      <c r="X116" s="24"/>
      <c r="Y116" s="24"/>
      <c r="AB116" s="74" t="b">
        <f>IF(AND(M116=DATA!$D$40),DATA!$D$41,IF(AND(M116=DATA!$C$40),DATA!$C$41))</f>
        <v>0</v>
      </c>
      <c r="AC116" s="74" t="b">
        <f>IF(AND(N116=DATA!$D$40),DATA!$D$42,IF(AND(N116=DATA!$C$40),DATA!$C$42))</f>
        <v>0</v>
      </c>
      <c r="AD116" s="74" t="b">
        <f>IF(AND(O116=DATA!$D$40),DATA!$D$43,IF(AND(O116=DATA!$C$40),DATA!$C$43))</f>
        <v>0</v>
      </c>
      <c r="AE116" s="75" t="b">
        <f>IF(AND(P116=DATA!$D$40),DATA!$D$44,IF(AND(P116=DATA!$C$40),DATA!$C$44))</f>
        <v>0</v>
      </c>
      <c r="AF116" s="76">
        <f ca="1">IF(AND(DATEDIF(R116,TODAY(),"D")&lt;365*3),DATA!$D$46,IF(AND(365*3&lt;=DATEDIF(R116,TODAY(),"D"), DATEDIF(R116,TODAY(),"D")&lt;365*5),DATA!$D$47,IF(AND(365*5&lt;=DATEDIF(R116,TODAY(),"D"), DATEDIF(R116,TODAY(),"D")&lt;365*10),DATA!$D$48,IF(AND(365*10&lt;DATEDIF(R116,TODAY(),"D")),DATA!$D$49))))</f>
        <v>0</v>
      </c>
      <c r="AG116" s="76">
        <f>_xlfn.IFNA(VLOOKUP(T116,DATA!$F$40:$G$85,2,0),10)</f>
        <v>10</v>
      </c>
      <c r="AH116" s="77">
        <f t="shared" ca="1" si="4"/>
        <v>10</v>
      </c>
      <c r="AI116" s="75" t="b">
        <f>IF(AND(Q116=DATA!$D$40),DATA!$D$44/8,IF(AND(Q116=DATA!$C$40),DATA!$C$44/8))</f>
        <v>0</v>
      </c>
      <c r="AJ116" s="77">
        <f t="shared" ca="1" si="3"/>
        <v>10</v>
      </c>
      <c r="AK116" s="78" t="str">
        <f ca="1">IF(AND(AJ116&gt;=DATA!$C$55),"A",IF(AND(DATA!$C$55&gt;AJ116,AJ116&gt;=DATA!$C$56),"B",IF(AND(DATA!$C$56&gt;AJ116,AJ116&gt;=DATA!$C$57),"C",IF(AND(AJ116&lt;DATA!$C$57),"D"))))</f>
        <v>D</v>
      </c>
    </row>
    <row r="117" spans="1:37" x14ac:dyDescent="0.15">
      <c r="A117" s="20" t="s">
        <v>564</v>
      </c>
      <c r="B117" s="4" t="s">
        <v>428</v>
      </c>
      <c r="C117" s="18" t="s">
        <v>454</v>
      </c>
      <c r="D117" s="17" t="s">
        <v>522</v>
      </c>
      <c r="E117" s="20" t="s">
        <v>313</v>
      </c>
      <c r="F117" s="20" t="s">
        <v>301</v>
      </c>
      <c r="G117" s="18" t="str">
        <f>""</f>
        <v/>
      </c>
      <c r="H117" s="20"/>
      <c r="I117" s="20" t="s">
        <v>464</v>
      </c>
      <c r="J117" s="21"/>
      <c r="K117" s="18" t="s">
        <v>453</v>
      </c>
      <c r="L117" s="6" t="s">
        <v>27</v>
      </c>
      <c r="M117" s="6"/>
      <c r="N117" s="6"/>
      <c r="O117" s="6"/>
      <c r="P117" s="11"/>
      <c r="Q117" s="11"/>
      <c r="R117" s="82"/>
      <c r="S117" s="12" t="s">
        <v>773</v>
      </c>
      <c r="T117" s="78"/>
      <c r="U117" s="62"/>
      <c r="V117" s="6" t="s">
        <v>20</v>
      </c>
      <c r="W117" s="28">
        <v>3</v>
      </c>
      <c r="X117" s="24"/>
      <c r="Y117" s="24"/>
      <c r="AB117" s="74" t="b">
        <f>IF(AND(M117=DATA!$D$40),DATA!$D$41,IF(AND(M117=DATA!$C$40),DATA!$C$41))</f>
        <v>0</v>
      </c>
      <c r="AC117" s="74" t="b">
        <f>IF(AND(N117=DATA!$D$40),DATA!$D$42,IF(AND(N117=DATA!$C$40),DATA!$C$42))</f>
        <v>0</v>
      </c>
      <c r="AD117" s="74" t="b">
        <f>IF(AND(O117=DATA!$D$40),DATA!$D$43,IF(AND(O117=DATA!$C$40),DATA!$C$43))</f>
        <v>0</v>
      </c>
      <c r="AE117" s="75" t="b">
        <f>IF(AND(P117=DATA!$D$40),DATA!$D$44,IF(AND(P117=DATA!$C$40),DATA!$C$44))</f>
        <v>0</v>
      </c>
      <c r="AF117" s="76">
        <f ca="1">IF(AND(DATEDIF(R117,TODAY(),"D")&lt;365*3),DATA!$D$46,IF(AND(365*3&lt;=DATEDIF(R117,TODAY(),"D"), DATEDIF(R117,TODAY(),"D")&lt;365*5),DATA!$D$47,IF(AND(365*5&lt;=DATEDIF(R117,TODAY(),"D"), DATEDIF(R117,TODAY(),"D")&lt;365*10),DATA!$D$48,IF(AND(365*10&lt;DATEDIF(R117,TODAY(),"D")),DATA!$D$49))))</f>
        <v>0</v>
      </c>
      <c r="AG117" s="76">
        <f>_xlfn.IFNA(VLOOKUP(T117,DATA!$F$40:$G$85,2,0),10)</f>
        <v>10</v>
      </c>
      <c r="AH117" s="77">
        <f t="shared" ca="1" si="4"/>
        <v>10</v>
      </c>
      <c r="AI117" s="75" t="b">
        <f>IF(AND(Q117=DATA!$D$40),DATA!$D$44/8,IF(AND(Q117=DATA!$C$40),DATA!$C$44/8))</f>
        <v>0</v>
      </c>
      <c r="AJ117" s="77">
        <f t="shared" ca="1" si="3"/>
        <v>10</v>
      </c>
      <c r="AK117" s="78" t="str">
        <f ca="1">IF(AND(AJ117&gt;=DATA!$C$55),"A",IF(AND(DATA!$C$55&gt;AJ117,AJ117&gt;=DATA!$C$56),"B",IF(AND(DATA!$C$56&gt;AJ117,AJ117&gt;=DATA!$C$57),"C",IF(AND(AJ117&lt;DATA!$C$57),"D"))))</f>
        <v>D</v>
      </c>
    </row>
    <row r="118" spans="1:37" x14ac:dyDescent="0.15">
      <c r="A118" s="20" t="s">
        <v>565</v>
      </c>
      <c r="B118" s="4" t="s">
        <v>428</v>
      </c>
      <c r="C118" s="18" t="s">
        <v>295</v>
      </c>
      <c r="D118" s="17" t="s">
        <v>522</v>
      </c>
      <c r="E118" s="20" t="s">
        <v>313</v>
      </c>
      <c r="F118" s="20" t="s">
        <v>294</v>
      </c>
      <c r="G118" s="18" t="str">
        <f>""</f>
        <v/>
      </c>
      <c r="H118" s="20"/>
      <c r="I118" s="20" t="s">
        <v>465</v>
      </c>
      <c r="J118" s="21"/>
      <c r="K118" s="18" t="s">
        <v>453</v>
      </c>
      <c r="L118" s="6" t="s">
        <v>27</v>
      </c>
      <c r="M118" s="6"/>
      <c r="N118" s="6"/>
      <c r="O118" s="6"/>
      <c r="P118" s="11"/>
      <c r="Q118" s="11"/>
      <c r="R118" s="82"/>
      <c r="S118" s="12" t="s">
        <v>773</v>
      </c>
      <c r="T118" s="78"/>
      <c r="U118" s="62"/>
      <c r="V118" s="6" t="s">
        <v>20</v>
      </c>
      <c r="W118" s="28">
        <v>10</v>
      </c>
      <c r="X118" s="24"/>
      <c r="Y118" s="24"/>
      <c r="AB118" s="74" t="b">
        <f>IF(AND(M118=DATA!$D$40),DATA!$D$41,IF(AND(M118=DATA!$C$40),DATA!$C$41))</f>
        <v>0</v>
      </c>
      <c r="AC118" s="74" t="b">
        <f>IF(AND(N118=DATA!$D$40),DATA!$D$42,IF(AND(N118=DATA!$C$40),DATA!$C$42))</f>
        <v>0</v>
      </c>
      <c r="AD118" s="74" t="b">
        <f>IF(AND(O118=DATA!$D$40),DATA!$D$43,IF(AND(O118=DATA!$C$40),DATA!$C$43))</f>
        <v>0</v>
      </c>
      <c r="AE118" s="75" t="b">
        <f>IF(AND(P118=DATA!$D$40),DATA!$D$44,IF(AND(P118=DATA!$C$40),DATA!$C$44))</f>
        <v>0</v>
      </c>
      <c r="AF118" s="76">
        <f ca="1">IF(AND(DATEDIF(R118,TODAY(),"D")&lt;365*3),DATA!$D$46,IF(AND(365*3&lt;=DATEDIF(R118,TODAY(),"D"), DATEDIF(R118,TODAY(),"D")&lt;365*5),DATA!$D$47,IF(AND(365*5&lt;=DATEDIF(R118,TODAY(),"D"), DATEDIF(R118,TODAY(),"D")&lt;365*10),DATA!$D$48,IF(AND(365*10&lt;DATEDIF(R118,TODAY(),"D")),DATA!$D$49))))</f>
        <v>0</v>
      </c>
      <c r="AG118" s="76">
        <f>_xlfn.IFNA(VLOOKUP(T118,DATA!$F$40:$G$85,2,0),10)</f>
        <v>10</v>
      </c>
      <c r="AH118" s="77">
        <f t="shared" ca="1" si="4"/>
        <v>10</v>
      </c>
      <c r="AI118" s="75" t="b">
        <f>IF(AND(Q118=DATA!$D$40),DATA!$D$44/8,IF(AND(Q118=DATA!$C$40),DATA!$C$44/8))</f>
        <v>0</v>
      </c>
      <c r="AJ118" s="77">
        <f t="shared" ca="1" si="3"/>
        <v>10</v>
      </c>
      <c r="AK118" s="78" t="str">
        <f ca="1">IF(AND(AJ118&gt;=DATA!$C$55),"A",IF(AND(DATA!$C$55&gt;AJ118,AJ118&gt;=DATA!$C$56),"B",IF(AND(DATA!$C$56&gt;AJ118,AJ118&gt;=DATA!$C$57),"C",IF(AND(AJ118&lt;DATA!$C$57),"D"))))</f>
        <v>D</v>
      </c>
    </row>
    <row r="119" spans="1:37" x14ac:dyDescent="0.15">
      <c r="A119" s="20" t="s">
        <v>565</v>
      </c>
      <c r="B119" s="4" t="s">
        <v>428</v>
      </c>
      <c r="C119" s="18" t="s">
        <v>295</v>
      </c>
      <c r="D119" s="17" t="s">
        <v>522</v>
      </c>
      <c r="E119" s="20" t="s">
        <v>313</v>
      </c>
      <c r="F119" s="20" t="s">
        <v>303</v>
      </c>
      <c r="G119" s="18" t="str">
        <f>""</f>
        <v/>
      </c>
      <c r="H119" s="20"/>
      <c r="I119" s="20" t="s">
        <v>465</v>
      </c>
      <c r="J119" s="21"/>
      <c r="K119" s="18" t="s">
        <v>453</v>
      </c>
      <c r="L119" s="6" t="s">
        <v>27</v>
      </c>
      <c r="M119" s="6"/>
      <c r="N119" s="6"/>
      <c r="O119" s="6"/>
      <c r="P119" s="11"/>
      <c r="Q119" s="11"/>
      <c r="R119" s="82"/>
      <c r="S119" s="12" t="s">
        <v>773</v>
      </c>
      <c r="T119" s="78"/>
      <c r="U119" s="62"/>
      <c r="V119" s="6" t="s">
        <v>20</v>
      </c>
      <c r="W119" s="28">
        <v>7</v>
      </c>
      <c r="X119" s="24"/>
      <c r="Y119" s="24"/>
      <c r="AB119" s="74" t="b">
        <f>IF(AND(M119=DATA!$D$40),DATA!$D$41,IF(AND(M119=DATA!$C$40),DATA!$C$41))</f>
        <v>0</v>
      </c>
      <c r="AC119" s="74" t="b">
        <f>IF(AND(N119=DATA!$D$40),DATA!$D$42,IF(AND(N119=DATA!$C$40),DATA!$C$42))</f>
        <v>0</v>
      </c>
      <c r="AD119" s="74" t="b">
        <f>IF(AND(O119=DATA!$D$40),DATA!$D$43,IF(AND(O119=DATA!$C$40),DATA!$C$43))</f>
        <v>0</v>
      </c>
      <c r="AE119" s="75" t="b">
        <f>IF(AND(P119=DATA!$D$40),DATA!$D$44,IF(AND(P119=DATA!$C$40),DATA!$C$44))</f>
        <v>0</v>
      </c>
      <c r="AF119" s="76">
        <f ca="1">IF(AND(DATEDIF(R119,TODAY(),"D")&lt;365*3),DATA!$D$46,IF(AND(365*3&lt;=DATEDIF(R119,TODAY(),"D"), DATEDIF(R119,TODAY(),"D")&lt;365*5),DATA!$D$47,IF(AND(365*5&lt;=DATEDIF(R119,TODAY(),"D"), DATEDIF(R119,TODAY(),"D")&lt;365*10),DATA!$D$48,IF(AND(365*10&lt;DATEDIF(R119,TODAY(),"D")),DATA!$D$49))))</f>
        <v>0</v>
      </c>
      <c r="AG119" s="76">
        <f>_xlfn.IFNA(VLOOKUP(T119,DATA!$F$40:$G$85,2,0),10)</f>
        <v>10</v>
      </c>
      <c r="AH119" s="77">
        <f t="shared" ca="1" si="4"/>
        <v>10</v>
      </c>
      <c r="AI119" s="75" t="b">
        <f>IF(AND(Q119=DATA!$D$40),DATA!$D$44/8,IF(AND(Q119=DATA!$C$40),DATA!$C$44/8))</f>
        <v>0</v>
      </c>
      <c r="AJ119" s="77">
        <f t="shared" ca="1" si="3"/>
        <v>10</v>
      </c>
      <c r="AK119" s="78" t="str">
        <f ca="1">IF(AND(AJ119&gt;=DATA!$C$55),"A",IF(AND(DATA!$C$55&gt;AJ119,AJ119&gt;=DATA!$C$56),"B",IF(AND(DATA!$C$56&gt;AJ119,AJ119&gt;=DATA!$C$57),"C",IF(AND(AJ119&lt;DATA!$C$57),"D"))))</f>
        <v>D</v>
      </c>
    </row>
    <row r="120" spans="1:37" x14ac:dyDescent="0.15">
      <c r="A120" s="20" t="s">
        <v>565</v>
      </c>
      <c r="B120" s="4" t="s">
        <v>428</v>
      </c>
      <c r="C120" s="18" t="s">
        <v>295</v>
      </c>
      <c r="D120" s="17" t="s">
        <v>522</v>
      </c>
      <c r="E120" s="20" t="s">
        <v>313</v>
      </c>
      <c r="F120" s="20" t="s">
        <v>290</v>
      </c>
      <c r="G120" s="18" t="str">
        <f>""</f>
        <v/>
      </c>
      <c r="H120" s="20"/>
      <c r="I120" s="20" t="s">
        <v>465</v>
      </c>
      <c r="J120" s="21"/>
      <c r="K120" s="18" t="s">
        <v>453</v>
      </c>
      <c r="L120" s="6" t="s">
        <v>27</v>
      </c>
      <c r="M120" s="6"/>
      <c r="N120" s="6"/>
      <c r="O120" s="6"/>
      <c r="P120" s="11"/>
      <c r="Q120" s="11"/>
      <c r="R120" s="82"/>
      <c r="S120" s="12" t="s">
        <v>773</v>
      </c>
      <c r="T120" s="78"/>
      <c r="U120" s="62"/>
      <c r="V120" s="6" t="s">
        <v>20</v>
      </c>
      <c r="W120" s="28">
        <v>2</v>
      </c>
      <c r="X120" s="24"/>
      <c r="Y120" s="24"/>
      <c r="AB120" s="74" t="b">
        <f>IF(AND(M120=DATA!$D$40),DATA!$D$41,IF(AND(M120=DATA!$C$40),DATA!$C$41))</f>
        <v>0</v>
      </c>
      <c r="AC120" s="74" t="b">
        <f>IF(AND(N120=DATA!$D$40),DATA!$D$42,IF(AND(N120=DATA!$C$40),DATA!$C$42))</f>
        <v>0</v>
      </c>
      <c r="AD120" s="74" t="b">
        <f>IF(AND(O120=DATA!$D$40),DATA!$D$43,IF(AND(O120=DATA!$C$40),DATA!$C$43))</f>
        <v>0</v>
      </c>
      <c r="AE120" s="75" t="b">
        <f>IF(AND(P120=DATA!$D$40),DATA!$D$44,IF(AND(P120=DATA!$C$40),DATA!$C$44))</f>
        <v>0</v>
      </c>
      <c r="AF120" s="76">
        <f ca="1">IF(AND(DATEDIF(R120,TODAY(),"D")&lt;365*3),DATA!$D$46,IF(AND(365*3&lt;=DATEDIF(R120,TODAY(),"D"), DATEDIF(R120,TODAY(),"D")&lt;365*5),DATA!$D$47,IF(AND(365*5&lt;=DATEDIF(R120,TODAY(),"D"), DATEDIF(R120,TODAY(),"D")&lt;365*10),DATA!$D$48,IF(AND(365*10&lt;DATEDIF(R120,TODAY(),"D")),DATA!$D$49))))</f>
        <v>0</v>
      </c>
      <c r="AG120" s="76">
        <f>_xlfn.IFNA(VLOOKUP(T120,DATA!$F$40:$G$85,2,0),10)</f>
        <v>10</v>
      </c>
      <c r="AH120" s="77">
        <f t="shared" ca="1" si="4"/>
        <v>10</v>
      </c>
      <c r="AI120" s="75" t="b">
        <f>IF(AND(Q120=DATA!$D$40),DATA!$D$44/8,IF(AND(Q120=DATA!$C$40),DATA!$C$44/8))</f>
        <v>0</v>
      </c>
      <c r="AJ120" s="77">
        <f t="shared" ca="1" si="3"/>
        <v>10</v>
      </c>
      <c r="AK120" s="78" t="str">
        <f ca="1">IF(AND(AJ120&gt;=DATA!$C$55),"A",IF(AND(DATA!$C$55&gt;AJ120,AJ120&gt;=DATA!$C$56),"B",IF(AND(DATA!$C$56&gt;AJ120,AJ120&gt;=DATA!$C$57),"C",IF(AND(AJ120&lt;DATA!$C$57),"D"))))</f>
        <v>D</v>
      </c>
    </row>
    <row r="121" spans="1:37" x14ac:dyDescent="0.15">
      <c r="A121" s="20" t="s">
        <v>565</v>
      </c>
      <c r="B121" s="4" t="s">
        <v>428</v>
      </c>
      <c r="C121" s="18" t="s">
        <v>454</v>
      </c>
      <c r="D121" s="17" t="s">
        <v>522</v>
      </c>
      <c r="E121" s="20" t="s">
        <v>313</v>
      </c>
      <c r="F121" s="20" t="s">
        <v>286</v>
      </c>
      <c r="G121" s="18" t="str">
        <f>""</f>
        <v/>
      </c>
      <c r="H121" s="20"/>
      <c r="I121" s="20" t="s">
        <v>465</v>
      </c>
      <c r="J121" s="21"/>
      <c r="K121" s="18" t="s">
        <v>455</v>
      </c>
      <c r="L121" s="6" t="s">
        <v>27</v>
      </c>
      <c r="M121" s="6"/>
      <c r="N121" s="6"/>
      <c r="O121" s="6"/>
      <c r="P121" s="11"/>
      <c r="Q121" s="11"/>
      <c r="R121" s="82"/>
      <c r="S121" s="12" t="s">
        <v>773</v>
      </c>
      <c r="T121" s="78"/>
      <c r="U121" s="62"/>
      <c r="V121" s="6" t="s">
        <v>20</v>
      </c>
      <c r="W121" s="28">
        <v>1</v>
      </c>
      <c r="X121" s="24"/>
      <c r="Y121" s="24"/>
      <c r="AB121" s="74" t="b">
        <f>IF(AND(M121=DATA!$D$40),DATA!$D$41,IF(AND(M121=DATA!$C$40),DATA!$C$41))</f>
        <v>0</v>
      </c>
      <c r="AC121" s="74" t="b">
        <f>IF(AND(N121=DATA!$D$40),DATA!$D$42,IF(AND(N121=DATA!$C$40),DATA!$C$42))</f>
        <v>0</v>
      </c>
      <c r="AD121" s="74" t="b">
        <f>IF(AND(O121=DATA!$D$40),DATA!$D$43,IF(AND(O121=DATA!$C$40),DATA!$C$43))</f>
        <v>0</v>
      </c>
      <c r="AE121" s="75" t="b">
        <f>IF(AND(P121=DATA!$D$40),DATA!$D$44,IF(AND(P121=DATA!$C$40),DATA!$C$44))</f>
        <v>0</v>
      </c>
      <c r="AF121" s="76">
        <f ca="1">IF(AND(DATEDIF(R121,TODAY(),"D")&lt;365*3),DATA!$D$46,IF(AND(365*3&lt;=DATEDIF(R121,TODAY(),"D"), DATEDIF(R121,TODAY(),"D")&lt;365*5),DATA!$D$47,IF(AND(365*5&lt;=DATEDIF(R121,TODAY(),"D"), DATEDIF(R121,TODAY(),"D")&lt;365*10),DATA!$D$48,IF(AND(365*10&lt;DATEDIF(R121,TODAY(),"D")),DATA!$D$49))))</f>
        <v>0</v>
      </c>
      <c r="AG121" s="76">
        <f>_xlfn.IFNA(VLOOKUP(T121,DATA!$F$40:$G$85,2,0),10)</f>
        <v>10</v>
      </c>
      <c r="AH121" s="77">
        <f t="shared" ca="1" si="4"/>
        <v>10</v>
      </c>
      <c r="AI121" s="75" t="b">
        <f>IF(AND(Q121=DATA!$D$40),DATA!$D$44/8,IF(AND(Q121=DATA!$C$40),DATA!$C$44/8))</f>
        <v>0</v>
      </c>
      <c r="AJ121" s="77">
        <f t="shared" ca="1" si="3"/>
        <v>10</v>
      </c>
      <c r="AK121" s="78" t="str">
        <f ca="1">IF(AND(AJ121&gt;=DATA!$C$55),"A",IF(AND(DATA!$C$55&gt;AJ121,AJ121&gt;=DATA!$C$56),"B",IF(AND(DATA!$C$56&gt;AJ121,AJ121&gt;=DATA!$C$57),"C",IF(AND(AJ121&lt;DATA!$C$57),"D"))))</f>
        <v>D</v>
      </c>
    </row>
    <row r="122" spans="1:37" x14ac:dyDescent="0.15">
      <c r="A122" s="20" t="s">
        <v>564</v>
      </c>
      <c r="B122" s="4" t="s">
        <v>428</v>
      </c>
      <c r="C122" s="18" t="s">
        <v>295</v>
      </c>
      <c r="D122" s="17" t="s">
        <v>522</v>
      </c>
      <c r="E122" s="20" t="s">
        <v>313</v>
      </c>
      <c r="F122" s="20" t="s">
        <v>301</v>
      </c>
      <c r="G122" s="18" t="str">
        <f>""</f>
        <v/>
      </c>
      <c r="H122" s="20"/>
      <c r="I122" s="20" t="s">
        <v>465</v>
      </c>
      <c r="J122" s="21"/>
      <c r="K122" s="18" t="s">
        <v>453</v>
      </c>
      <c r="L122" s="6" t="s">
        <v>27</v>
      </c>
      <c r="M122" s="6"/>
      <c r="N122" s="6"/>
      <c r="O122" s="6"/>
      <c r="P122" s="11"/>
      <c r="Q122" s="11"/>
      <c r="R122" s="82"/>
      <c r="S122" s="12" t="s">
        <v>773</v>
      </c>
      <c r="T122" s="78"/>
      <c r="U122" s="62"/>
      <c r="V122" s="6" t="s">
        <v>20</v>
      </c>
      <c r="W122" s="28">
        <v>2</v>
      </c>
      <c r="X122" s="24"/>
      <c r="Y122" s="24"/>
      <c r="AB122" s="74" t="b">
        <f>IF(AND(M122=DATA!$D$40),DATA!$D$41,IF(AND(M122=DATA!$C$40),DATA!$C$41))</f>
        <v>0</v>
      </c>
      <c r="AC122" s="74" t="b">
        <f>IF(AND(N122=DATA!$D$40),DATA!$D$42,IF(AND(N122=DATA!$C$40),DATA!$C$42))</f>
        <v>0</v>
      </c>
      <c r="AD122" s="74" t="b">
        <f>IF(AND(O122=DATA!$D$40),DATA!$D$43,IF(AND(O122=DATA!$C$40),DATA!$C$43))</f>
        <v>0</v>
      </c>
      <c r="AE122" s="75" t="b">
        <f>IF(AND(P122=DATA!$D$40),DATA!$D$44,IF(AND(P122=DATA!$C$40),DATA!$C$44))</f>
        <v>0</v>
      </c>
      <c r="AF122" s="76">
        <f ca="1">IF(AND(DATEDIF(R122,TODAY(),"D")&lt;365*3),DATA!$D$46,IF(AND(365*3&lt;=DATEDIF(R122,TODAY(),"D"), DATEDIF(R122,TODAY(),"D")&lt;365*5),DATA!$D$47,IF(AND(365*5&lt;=DATEDIF(R122,TODAY(),"D"), DATEDIF(R122,TODAY(),"D")&lt;365*10),DATA!$D$48,IF(AND(365*10&lt;DATEDIF(R122,TODAY(),"D")),DATA!$D$49))))</f>
        <v>0</v>
      </c>
      <c r="AG122" s="76">
        <f>_xlfn.IFNA(VLOOKUP(T122,DATA!$F$40:$G$85,2,0),10)</f>
        <v>10</v>
      </c>
      <c r="AH122" s="77">
        <f t="shared" ca="1" si="4"/>
        <v>10</v>
      </c>
      <c r="AI122" s="75" t="b">
        <f>IF(AND(Q122=DATA!$D$40),DATA!$D$44/8,IF(AND(Q122=DATA!$C$40),DATA!$C$44/8))</f>
        <v>0</v>
      </c>
      <c r="AJ122" s="77">
        <f t="shared" ca="1" si="3"/>
        <v>10</v>
      </c>
      <c r="AK122" s="78" t="str">
        <f ca="1">IF(AND(AJ122&gt;=DATA!$C$55),"A",IF(AND(DATA!$C$55&gt;AJ122,AJ122&gt;=DATA!$C$56),"B",IF(AND(DATA!$C$56&gt;AJ122,AJ122&gt;=DATA!$C$57),"C",IF(AND(AJ122&lt;DATA!$C$57),"D"))))</f>
        <v>D</v>
      </c>
    </row>
    <row r="123" spans="1:37" x14ac:dyDescent="0.15">
      <c r="A123" s="20" t="s">
        <v>565</v>
      </c>
      <c r="B123" s="4" t="s">
        <v>428</v>
      </c>
      <c r="C123" s="18" t="s">
        <v>295</v>
      </c>
      <c r="D123" s="17" t="s">
        <v>522</v>
      </c>
      <c r="E123" s="20" t="s">
        <v>466</v>
      </c>
      <c r="F123" s="20" t="s">
        <v>303</v>
      </c>
      <c r="G123" s="18" t="str">
        <f>""</f>
        <v/>
      </c>
      <c r="H123" s="20"/>
      <c r="I123" s="20" t="s">
        <v>462</v>
      </c>
      <c r="J123" s="21"/>
      <c r="K123" s="18" t="s">
        <v>453</v>
      </c>
      <c r="L123" s="6" t="s">
        <v>27</v>
      </c>
      <c r="M123" s="6"/>
      <c r="N123" s="6"/>
      <c r="O123" s="6"/>
      <c r="P123" s="11"/>
      <c r="Q123" s="11"/>
      <c r="R123" s="82"/>
      <c r="S123" s="12" t="s">
        <v>773</v>
      </c>
      <c r="T123" s="78"/>
      <c r="U123" s="62"/>
      <c r="V123" s="6" t="s">
        <v>20</v>
      </c>
      <c r="W123" s="28">
        <v>8</v>
      </c>
      <c r="X123" s="24"/>
      <c r="Y123" s="24"/>
      <c r="AB123" s="74" t="b">
        <f>IF(AND(M123=DATA!$D$40),DATA!$D$41,IF(AND(M123=DATA!$C$40),DATA!$C$41))</f>
        <v>0</v>
      </c>
      <c r="AC123" s="74" t="b">
        <f>IF(AND(N123=DATA!$D$40),DATA!$D$42,IF(AND(N123=DATA!$C$40),DATA!$C$42))</f>
        <v>0</v>
      </c>
      <c r="AD123" s="74" t="b">
        <f>IF(AND(O123=DATA!$D$40),DATA!$D$43,IF(AND(O123=DATA!$C$40),DATA!$C$43))</f>
        <v>0</v>
      </c>
      <c r="AE123" s="75" t="b">
        <f>IF(AND(P123=DATA!$D$40),DATA!$D$44,IF(AND(P123=DATA!$C$40),DATA!$C$44))</f>
        <v>0</v>
      </c>
      <c r="AF123" s="76">
        <f ca="1">IF(AND(DATEDIF(R123,TODAY(),"D")&lt;365*3),DATA!$D$46,IF(AND(365*3&lt;=DATEDIF(R123,TODAY(),"D"), DATEDIF(R123,TODAY(),"D")&lt;365*5),DATA!$D$47,IF(AND(365*5&lt;=DATEDIF(R123,TODAY(),"D"), DATEDIF(R123,TODAY(),"D")&lt;365*10),DATA!$D$48,IF(AND(365*10&lt;DATEDIF(R123,TODAY(),"D")),DATA!$D$49))))</f>
        <v>0</v>
      </c>
      <c r="AG123" s="76">
        <f>_xlfn.IFNA(VLOOKUP(T123,DATA!$F$40:$G$85,2,0),10)</f>
        <v>10</v>
      </c>
      <c r="AH123" s="77">
        <f t="shared" ca="1" si="4"/>
        <v>10</v>
      </c>
      <c r="AI123" s="75" t="b">
        <f>IF(AND(Q123=DATA!$D$40),DATA!$D$44/8,IF(AND(Q123=DATA!$C$40),DATA!$C$44/8))</f>
        <v>0</v>
      </c>
      <c r="AJ123" s="77">
        <f t="shared" ca="1" si="3"/>
        <v>10</v>
      </c>
      <c r="AK123" s="78" t="str">
        <f ca="1">IF(AND(AJ123&gt;=DATA!$C$55),"A",IF(AND(DATA!$C$55&gt;AJ123,AJ123&gt;=DATA!$C$56),"B",IF(AND(DATA!$C$56&gt;AJ123,AJ123&gt;=DATA!$C$57),"C",IF(AND(AJ123&lt;DATA!$C$57),"D"))))</f>
        <v>D</v>
      </c>
    </row>
    <row r="124" spans="1:37" x14ac:dyDescent="0.15">
      <c r="A124" s="20" t="s">
        <v>564</v>
      </c>
      <c r="B124" s="4" t="s">
        <v>428</v>
      </c>
      <c r="C124" s="18" t="s">
        <v>454</v>
      </c>
      <c r="D124" s="17" t="s">
        <v>522</v>
      </c>
      <c r="E124" s="20" t="s">
        <v>467</v>
      </c>
      <c r="F124" s="20" t="s">
        <v>301</v>
      </c>
      <c r="G124" s="18" t="str">
        <f>""</f>
        <v/>
      </c>
      <c r="H124" s="20"/>
      <c r="I124" s="20" t="s">
        <v>452</v>
      </c>
      <c r="J124" s="21"/>
      <c r="K124" s="18" t="s">
        <v>453</v>
      </c>
      <c r="L124" s="6" t="s">
        <v>27</v>
      </c>
      <c r="M124" s="6"/>
      <c r="N124" s="6"/>
      <c r="O124" s="6"/>
      <c r="P124" s="11"/>
      <c r="Q124" s="11"/>
      <c r="R124" s="82"/>
      <c r="S124" s="12" t="s">
        <v>773</v>
      </c>
      <c r="T124" s="78"/>
      <c r="U124" s="62"/>
      <c r="V124" s="6" t="s">
        <v>20</v>
      </c>
      <c r="W124" s="28">
        <v>67</v>
      </c>
      <c r="X124" s="24"/>
      <c r="Y124" s="24"/>
      <c r="AB124" s="74" t="b">
        <f>IF(AND(M124=DATA!$D$40),DATA!$D$41,IF(AND(M124=DATA!$C$40),DATA!$C$41))</f>
        <v>0</v>
      </c>
      <c r="AC124" s="74" t="b">
        <f>IF(AND(N124=DATA!$D$40),DATA!$D$42,IF(AND(N124=DATA!$C$40),DATA!$C$42))</f>
        <v>0</v>
      </c>
      <c r="AD124" s="74" t="b">
        <f>IF(AND(O124=DATA!$D$40),DATA!$D$43,IF(AND(O124=DATA!$C$40),DATA!$C$43))</f>
        <v>0</v>
      </c>
      <c r="AE124" s="75" t="b">
        <f>IF(AND(P124=DATA!$D$40),DATA!$D$44,IF(AND(P124=DATA!$C$40),DATA!$C$44))</f>
        <v>0</v>
      </c>
      <c r="AF124" s="76">
        <f ca="1">IF(AND(DATEDIF(R124,TODAY(),"D")&lt;365*3),DATA!$D$46,IF(AND(365*3&lt;=DATEDIF(R124,TODAY(),"D"), DATEDIF(R124,TODAY(),"D")&lt;365*5),DATA!$D$47,IF(AND(365*5&lt;=DATEDIF(R124,TODAY(),"D"), DATEDIF(R124,TODAY(),"D")&lt;365*10),DATA!$D$48,IF(AND(365*10&lt;DATEDIF(R124,TODAY(),"D")),DATA!$D$49))))</f>
        <v>0</v>
      </c>
      <c r="AG124" s="76">
        <f>_xlfn.IFNA(VLOOKUP(T124,DATA!$F$40:$G$85,2,0),10)</f>
        <v>10</v>
      </c>
      <c r="AH124" s="77">
        <f t="shared" ca="1" si="4"/>
        <v>10</v>
      </c>
      <c r="AI124" s="75" t="b">
        <f>IF(AND(Q124=DATA!$D$40),DATA!$D$44/8,IF(AND(Q124=DATA!$C$40),DATA!$C$44/8))</f>
        <v>0</v>
      </c>
      <c r="AJ124" s="77">
        <f t="shared" ca="1" si="3"/>
        <v>10</v>
      </c>
      <c r="AK124" s="78" t="str">
        <f ca="1">IF(AND(AJ124&gt;=DATA!$C$55),"A",IF(AND(DATA!$C$55&gt;AJ124,AJ124&gt;=DATA!$C$56),"B",IF(AND(DATA!$C$56&gt;AJ124,AJ124&gt;=DATA!$C$57),"C",IF(AND(AJ124&lt;DATA!$C$57),"D"))))</f>
        <v>D</v>
      </c>
    </row>
    <row r="125" spans="1:37" x14ac:dyDescent="0.15">
      <c r="A125" s="20" t="s">
        <v>565</v>
      </c>
      <c r="B125" s="4" t="s">
        <v>428</v>
      </c>
      <c r="C125" s="18" t="s">
        <v>454</v>
      </c>
      <c r="D125" s="17" t="s">
        <v>522</v>
      </c>
      <c r="E125" s="20" t="s">
        <v>317</v>
      </c>
      <c r="F125" s="20" t="s">
        <v>294</v>
      </c>
      <c r="G125" s="18" t="str">
        <f>""</f>
        <v/>
      </c>
      <c r="H125" s="20"/>
      <c r="I125" s="20" t="s">
        <v>431</v>
      </c>
      <c r="J125" s="21"/>
      <c r="K125" s="18" t="s">
        <v>453</v>
      </c>
      <c r="L125" s="6" t="s">
        <v>27</v>
      </c>
      <c r="M125" s="6"/>
      <c r="N125" s="6"/>
      <c r="O125" s="6"/>
      <c r="P125" s="11"/>
      <c r="Q125" s="11"/>
      <c r="R125" s="82"/>
      <c r="S125" s="12" t="s">
        <v>773</v>
      </c>
      <c r="T125" s="78"/>
      <c r="U125" s="62"/>
      <c r="V125" s="6" t="s">
        <v>20</v>
      </c>
      <c r="W125" s="28">
        <v>8</v>
      </c>
      <c r="X125" s="24"/>
      <c r="Y125" s="24"/>
      <c r="AB125" s="74" t="b">
        <f>IF(AND(M125=DATA!$D$40),DATA!$D$41,IF(AND(M125=DATA!$C$40),DATA!$C$41))</f>
        <v>0</v>
      </c>
      <c r="AC125" s="74" t="b">
        <f>IF(AND(N125=DATA!$D$40),DATA!$D$42,IF(AND(N125=DATA!$C$40),DATA!$C$42))</f>
        <v>0</v>
      </c>
      <c r="AD125" s="74" t="b">
        <f>IF(AND(O125=DATA!$D$40),DATA!$D$43,IF(AND(O125=DATA!$C$40),DATA!$C$43))</f>
        <v>0</v>
      </c>
      <c r="AE125" s="75" t="b">
        <f>IF(AND(P125=DATA!$D$40),DATA!$D$44,IF(AND(P125=DATA!$C$40),DATA!$C$44))</f>
        <v>0</v>
      </c>
      <c r="AF125" s="76">
        <f ca="1">IF(AND(DATEDIF(R125,TODAY(),"D")&lt;365*3),DATA!$D$46,IF(AND(365*3&lt;=DATEDIF(R125,TODAY(),"D"), DATEDIF(R125,TODAY(),"D")&lt;365*5),DATA!$D$47,IF(AND(365*5&lt;=DATEDIF(R125,TODAY(),"D"), DATEDIF(R125,TODAY(),"D")&lt;365*10),DATA!$D$48,IF(AND(365*10&lt;DATEDIF(R125,TODAY(),"D")),DATA!$D$49))))</f>
        <v>0</v>
      </c>
      <c r="AG125" s="76">
        <f>_xlfn.IFNA(VLOOKUP(T125,DATA!$F$40:$G$85,2,0),10)</f>
        <v>10</v>
      </c>
      <c r="AH125" s="77">
        <f t="shared" ca="1" si="4"/>
        <v>10</v>
      </c>
      <c r="AI125" s="75" t="b">
        <f>IF(AND(Q125=DATA!$D$40),DATA!$D$44/8,IF(AND(Q125=DATA!$C$40),DATA!$C$44/8))</f>
        <v>0</v>
      </c>
      <c r="AJ125" s="77">
        <f t="shared" ca="1" si="3"/>
        <v>10</v>
      </c>
      <c r="AK125" s="78" t="str">
        <f ca="1">IF(AND(AJ125&gt;=DATA!$C$55),"A",IF(AND(DATA!$C$55&gt;AJ125,AJ125&gt;=DATA!$C$56),"B",IF(AND(DATA!$C$56&gt;AJ125,AJ125&gt;=DATA!$C$57),"C",IF(AND(AJ125&lt;DATA!$C$57),"D"))))</f>
        <v>D</v>
      </c>
    </row>
    <row r="126" spans="1:37" x14ac:dyDescent="0.15">
      <c r="A126" s="20" t="s">
        <v>565</v>
      </c>
      <c r="B126" s="4" t="s">
        <v>428</v>
      </c>
      <c r="C126" s="18" t="s">
        <v>454</v>
      </c>
      <c r="D126" s="17" t="s">
        <v>522</v>
      </c>
      <c r="E126" s="20" t="s">
        <v>317</v>
      </c>
      <c r="F126" s="20" t="s">
        <v>303</v>
      </c>
      <c r="G126" s="18" t="str">
        <f>""</f>
        <v/>
      </c>
      <c r="H126" s="20"/>
      <c r="I126" s="20" t="s">
        <v>431</v>
      </c>
      <c r="J126" s="21"/>
      <c r="K126" s="18" t="s">
        <v>453</v>
      </c>
      <c r="L126" s="6" t="s">
        <v>27</v>
      </c>
      <c r="M126" s="6"/>
      <c r="N126" s="6"/>
      <c r="O126" s="6"/>
      <c r="P126" s="11"/>
      <c r="Q126" s="11"/>
      <c r="R126" s="82"/>
      <c r="S126" s="12" t="s">
        <v>773</v>
      </c>
      <c r="T126" s="78"/>
      <c r="U126" s="62"/>
      <c r="V126" s="6" t="s">
        <v>20</v>
      </c>
      <c r="W126" s="28">
        <v>6</v>
      </c>
      <c r="X126" s="24"/>
      <c r="Y126" s="24"/>
      <c r="AB126" s="74" t="b">
        <f>IF(AND(M126=DATA!$D$40),DATA!$D$41,IF(AND(M126=DATA!$C$40),DATA!$C$41))</f>
        <v>0</v>
      </c>
      <c r="AC126" s="74" t="b">
        <f>IF(AND(N126=DATA!$D$40),DATA!$D$42,IF(AND(N126=DATA!$C$40),DATA!$C$42))</f>
        <v>0</v>
      </c>
      <c r="AD126" s="74" t="b">
        <f>IF(AND(O126=DATA!$D$40),DATA!$D$43,IF(AND(O126=DATA!$C$40),DATA!$C$43))</f>
        <v>0</v>
      </c>
      <c r="AE126" s="75" t="b">
        <f>IF(AND(P126=DATA!$D$40),DATA!$D$44,IF(AND(P126=DATA!$C$40),DATA!$C$44))</f>
        <v>0</v>
      </c>
      <c r="AF126" s="76">
        <f ca="1">IF(AND(DATEDIF(R126,TODAY(),"D")&lt;365*3),DATA!$D$46,IF(AND(365*3&lt;=DATEDIF(R126,TODAY(),"D"), DATEDIF(R126,TODAY(),"D")&lt;365*5),DATA!$D$47,IF(AND(365*5&lt;=DATEDIF(R126,TODAY(),"D"), DATEDIF(R126,TODAY(),"D")&lt;365*10),DATA!$D$48,IF(AND(365*10&lt;DATEDIF(R126,TODAY(),"D")),DATA!$D$49))))</f>
        <v>0</v>
      </c>
      <c r="AG126" s="76">
        <f>_xlfn.IFNA(VLOOKUP(T126,DATA!$F$40:$G$85,2,0),10)</f>
        <v>10</v>
      </c>
      <c r="AH126" s="77">
        <f t="shared" ca="1" si="4"/>
        <v>10</v>
      </c>
      <c r="AI126" s="75" t="b">
        <f>IF(AND(Q126=DATA!$D$40),DATA!$D$44/8,IF(AND(Q126=DATA!$C$40),DATA!$C$44/8))</f>
        <v>0</v>
      </c>
      <c r="AJ126" s="77">
        <f t="shared" ca="1" si="3"/>
        <v>10</v>
      </c>
      <c r="AK126" s="78" t="str">
        <f ca="1">IF(AND(AJ126&gt;=DATA!$C$55),"A",IF(AND(DATA!$C$55&gt;AJ126,AJ126&gt;=DATA!$C$56),"B",IF(AND(DATA!$C$56&gt;AJ126,AJ126&gt;=DATA!$C$57),"C",IF(AND(AJ126&lt;DATA!$C$57),"D"))))</f>
        <v>D</v>
      </c>
    </row>
    <row r="127" spans="1:37" x14ac:dyDescent="0.15">
      <c r="A127" s="20" t="s">
        <v>565</v>
      </c>
      <c r="B127" s="4" t="s">
        <v>428</v>
      </c>
      <c r="C127" s="18" t="s">
        <v>295</v>
      </c>
      <c r="D127" s="17" t="s">
        <v>522</v>
      </c>
      <c r="E127" s="20" t="s">
        <v>317</v>
      </c>
      <c r="F127" s="20" t="s">
        <v>290</v>
      </c>
      <c r="G127" s="18" t="str">
        <f>""</f>
        <v/>
      </c>
      <c r="H127" s="20"/>
      <c r="I127" s="20" t="s">
        <v>431</v>
      </c>
      <c r="J127" s="21"/>
      <c r="K127" s="18" t="s">
        <v>453</v>
      </c>
      <c r="L127" s="6" t="s">
        <v>27</v>
      </c>
      <c r="M127" s="6"/>
      <c r="N127" s="6"/>
      <c r="O127" s="6"/>
      <c r="P127" s="11"/>
      <c r="Q127" s="11"/>
      <c r="R127" s="82"/>
      <c r="S127" s="12" t="s">
        <v>773</v>
      </c>
      <c r="T127" s="78"/>
      <c r="U127" s="62"/>
      <c r="V127" s="6" t="s">
        <v>20</v>
      </c>
      <c r="W127" s="28">
        <v>1</v>
      </c>
      <c r="X127" s="24"/>
      <c r="Y127" s="24"/>
      <c r="AB127" s="74" t="b">
        <f>IF(AND(M127=DATA!$D$40),DATA!$D$41,IF(AND(M127=DATA!$C$40),DATA!$C$41))</f>
        <v>0</v>
      </c>
      <c r="AC127" s="74" t="b">
        <f>IF(AND(N127=DATA!$D$40),DATA!$D$42,IF(AND(N127=DATA!$C$40),DATA!$C$42))</f>
        <v>0</v>
      </c>
      <c r="AD127" s="74" t="b">
        <f>IF(AND(O127=DATA!$D$40),DATA!$D$43,IF(AND(O127=DATA!$C$40),DATA!$C$43))</f>
        <v>0</v>
      </c>
      <c r="AE127" s="75" t="b">
        <f>IF(AND(P127=DATA!$D$40),DATA!$D$44,IF(AND(P127=DATA!$C$40),DATA!$C$44))</f>
        <v>0</v>
      </c>
      <c r="AF127" s="76">
        <f ca="1">IF(AND(DATEDIF(R127,TODAY(),"D")&lt;365*3),DATA!$D$46,IF(AND(365*3&lt;=DATEDIF(R127,TODAY(),"D"), DATEDIF(R127,TODAY(),"D")&lt;365*5),DATA!$D$47,IF(AND(365*5&lt;=DATEDIF(R127,TODAY(),"D"), DATEDIF(R127,TODAY(),"D")&lt;365*10),DATA!$D$48,IF(AND(365*10&lt;DATEDIF(R127,TODAY(),"D")),DATA!$D$49))))</f>
        <v>0</v>
      </c>
      <c r="AG127" s="76">
        <f>_xlfn.IFNA(VLOOKUP(T127,DATA!$F$40:$G$85,2,0),10)</f>
        <v>10</v>
      </c>
      <c r="AH127" s="77">
        <f t="shared" ca="1" si="4"/>
        <v>10</v>
      </c>
      <c r="AI127" s="75" t="b">
        <f>IF(AND(Q127=DATA!$D$40),DATA!$D$44/8,IF(AND(Q127=DATA!$C$40),DATA!$C$44/8))</f>
        <v>0</v>
      </c>
      <c r="AJ127" s="77">
        <f t="shared" ca="1" si="3"/>
        <v>10</v>
      </c>
      <c r="AK127" s="78" t="str">
        <f ca="1">IF(AND(AJ127&gt;=DATA!$C$55),"A",IF(AND(DATA!$C$55&gt;AJ127,AJ127&gt;=DATA!$C$56),"B",IF(AND(DATA!$C$56&gt;AJ127,AJ127&gt;=DATA!$C$57),"C",IF(AND(AJ127&lt;DATA!$C$57),"D"))))</f>
        <v>D</v>
      </c>
    </row>
    <row r="128" spans="1:37" x14ac:dyDescent="0.15">
      <c r="A128" s="20" t="s">
        <v>565</v>
      </c>
      <c r="B128" s="4" t="s">
        <v>428</v>
      </c>
      <c r="C128" s="18" t="s">
        <v>295</v>
      </c>
      <c r="D128" s="17" t="s">
        <v>522</v>
      </c>
      <c r="E128" s="20" t="s">
        <v>317</v>
      </c>
      <c r="F128" s="20" t="s">
        <v>290</v>
      </c>
      <c r="G128" s="18" t="str">
        <f>""</f>
        <v/>
      </c>
      <c r="H128" s="20"/>
      <c r="I128" s="20" t="s">
        <v>431</v>
      </c>
      <c r="J128" s="21"/>
      <c r="K128" s="18" t="s">
        <v>453</v>
      </c>
      <c r="L128" s="6" t="s">
        <v>27</v>
      </c>
      <c r="M128" s="6"/>
      <c r="N128" s="6"/>
      <c r="O128" s="6"/>
      <c r="P128" s="11"/>
      <c r="Q128" s="11"/>
      <c r="R128" s="82"/>
      <c r="S128" s="12" t="s">
        <v>773</v>
      </c>
      <c r="T128" s="78"/>
      <c r="U128" s="62"/>
      <c r="V128" s="6" t="s">
        <v>20</v>
      </c>
      <c r="W128" s="28">
        <v>3</v>
      </c>
      <c r="X128" s="24"/>
      <c r="Y128" s="24"/>
      <c r="AB128" s="74" t="b">
        <f>IF(AND(M128=DATA!$D$40),DATA!$D$41,IF(AND(M128=DATA!$C$40),DATA!$C$41))</f>
        <v>0</v>
      </c>
      <c r="AC128" s="74" t="b">
        <f>IF(AND(N128=DATA!$D$40),DATA!$D$42,IF(AND(N128=DATA!$C$40),DATA!$C$42))</f>
        <v>0</v>
      </c>
      <c r="AD128" s="74" t="b">
        <f>IF(AND(O128=DATA!$D$40),DATA!$D$43,IF(AND(O128=DATA!$C$40),DATA!$C$43))</f>
        <v>0</v>
      </c>
      <c r="AE128" s="75" t="b">
        <f>IF(AND(P128=DATA!$D$40),DATA!$D$44,IF(AND(P128=DATA!$C$40),DATA!$C$44))</f>
        <v>0</v>
      </c>
      <c r="AF128" s="76">
        <f ca="1">IF(AND(DATEDIF(R128,TODAY(),"D")&lt;365*3),DATA!$D$46,IF(AND(365*3&lt;=DATEDIF(R128,TODAY(),"D"), DATEDIF(R128,TODAY(),"D")&lt;365*5),DATA!$D$47,IF(AND(365*5&lt;=DATEDIF(R128,TODAY(),"D"), DATEDIF(R128,TODAY(),"D")&lt;365*10),DATA!$D$48,IF(AND(365*10&lt;DATEDIF(R128,TODAY(),"D")),DATA!$D$49))))</f>
        <v>0</v>
      </c>
      <c r="AG128" s="76">
        <f>_xlfn.IFNA(VLOOKUP(T128,DATA!$F$40:$G$85,2,0),10)</f>
        <v>10</v>
      </c>
      <c r="AH128" s="77">
        <f t="shared" ca="1" si="4"/>
        <v>10</v>
      </c>
      <c r="AI128" s="75" t="b">
        <f>IF(AND(Q128=DATA!$D$40),DATA!$D$44/8,IF(AND(Q128=DATA!$C$40),DATA!$C$44/8))</f>
        <v>0</v>
      </c>
      <c r="AJ128" s="77">
        <f t="shared" ca="1" si="3"/>
        <v>10</v>
      </c>
      <c r="AK128" s="78" t="str">
        <f ca="1">IF(AND(AJ128&gt;=DATA!$C$55),"A",IF(AND(DATA!$C$55&gt;AJ128,AJ128&gt;=DATA!$C$56),"B",IF(AND(DATA!$C$56&gt;AJ128,AJ128&gt;=DATA!$C$57),"C",IF(AND(AJ128&lt;DATA!$C$57),"D"))))</f>
        <v>D</v>
      </c>
    </row>
    <row r="129" spans="1:37" x14ac:dyDescent="0.15">
      <c r="A129" s="20" t="s">
        <v>565</v>
      </c>
      <c r="B129" s="4" t="s">
        <v>428</v>
      </c>
      <c r="C129" s="18" t="s">
        <v>454</v>
      </c>
      <c r="D129" s="17" t="s">
        <v>522</v>
      </c>
      <c r="E129" s="20" t="s">
        <v>317</v>
      </c>
      <c r="F129" s="20" t="s">
        <v>316</v>
      </c>
      <c r="G129" s="18" t="str">
        <f>""</f>
        <v/>
      </c>
      <c r="H129" s="20"/>
      <c r="I129" s="20" t="s">
        <v>431</v>
      </c>
      <c r="J129" s="21"/>
      <c r="K129" s="18" t="s">
        <v>453</v>
      </c>
      <c r="L129" s="6" t="s">
        <v>27</v>
      </c>
      <c r="M129" s="6"/>
      <c r="N129" s="6"/>
      <c r="O129" s="6"/>
      <c r="P129" s="11"/>
      <c r="Q129" s="11"/>
      <c r="R129" s="82"/>
      <c r="S129" s="12" t="s">
        <v>773</v>
      </c>
      <c r="T129" s="78"/>
      <c r="U129" s="62"/>
      <c r="V129" s="6" t="s">
        <v>20</v>
      </c>
      <c r="W129" s="28">
        <v>10</v>
      </c>
      <c r="X129" s="24"/>
      <c r="Y129" s="24"/>
      <c r="AB129" s="74" t="b">
        <f>IF(AND(M129=DATA!$D$40),DATA!$D$41,IF(AND(M129=DATA!$C$40),DATA!$C$41))</f>
        <v>0</v>
      </c>
      <c r="AC129" s="74" t="b">
        <f>IF(AND(N129=DATA!$D$40),DATA!$D$42,IF(AND(N129=DATA!$C$40),DATA!$C$42))</f>
        <v>0</v>
      </c>
      <c r="AD129" s="74" t="b">
        <f>IF(AND(O129=DATA!$D$40),DATA!$D$43,IF(AND(O129=DATA!$C$40),DATA!$C$43))</f>
        <v>0</v>
      </c>
      <c r="AE129" s="75" t="b">
        <f>IF(AND(P129=DATA!$D$40),DATA!$D$44,IF(AND(P129=DATA!$C$40),DATA!$C$44))</f>
        <v>0</v>
      </c>
      <c r="AF129" s="76">
        <f ca="1">IF(AND(DATEDIF(R129,TODAY(),"D")&lt;365*3),DATA!$D$46,IF(AND(365*3&lt;=DATEDIF(R129,TODAY(),"D"), DATEDIF(R129,TODAY(),"D")&lt;365*5),DATA!$D$47,IF(AND(365*5&lt;=DATEDIF(R129,TODAY(),"D"), DATEDIF(R129,TODAY(),"D")&lt;365*10),DATA!$D$48,IF(AND(365*10&lt;DATEDIF(R129,TODAY(),"D")),DATA!$D$49))))</f>
        <v>0</v>
      </c>
      <c r="AG129" s="76">
        <f>_xlfn.IFNA(VLOOKUP(T129,DATA!$F$40:$G$85,2,0),10)</f>
        <v>10</v>
      </c>
      <c r="AH129" s="77">
        <f t="shared" ca="1" si="4"/>
        <v>10</v>
      </c>
      <c r="AI129" s="75" t="b">
        <f>IF(AND(Q129=DATA!$D$40),DATA!$D$44/8,IF(AND(Q129=DATA!$C$40),DATA!$C$44/8))</f>
        <v>0</v>
      </c>
      <c r="AJ129" s="77">
        <f t="shared" ca="1" si="3"/>
        <v>10</v>
      </c>
      <c r="AK129" s="78" t="str">
        <f ca="1">IF(AND(AJ129&gt;=DATA!$C$55),"A",IF(AND(DATA!$C$55&gt;AJ129,AJ129&gt;=DATA!$C$56),"B",IF(AND(DATA!$C$56&gt;AJ129,AJ129&gt;=DATA!$C$57),"C",IF(AND(AJ129&lt;DATA!$C$57),"D"))))</f>
        <v>D</v>
      </c>
    </row>
    <row r="130" spans="1:37" s="53" customFormat="1" x14ac:dyDescent="0.15">
      <c r="A130" s="20" t="s">
        <v>565</v>
      </c>
      <c r="B130" s="46" t="s">
        <v>428</v>
      </c>
      <c r="C130" s="47" t="s">
        <v>530</v>
      </c>
      <c r="D130" s="48" t="s">
        <v>522</v>
      </c>
      <c r="E130" s="49" t="s">
        <v>317</v>
      </c>
      <c r="F130" s="49" t="s">
        <v>301</v>
      </c>
      <c r="G130" s="47" t="str">
        <f>""</f>
        <v/>
      </c>
      <c r="H130" s="49"/>
      <c r="I130" s="49" t="s">
        <v>431</v>
      </c>
      <c r="J130" s="50"/>
      <c r="K130" s="47" t="s">
        <v>453</v>
      </c>
      <c r="L130" s="49" t="s">
        <v>27</v>
      </c>
      <c r="M130" s="6"/>
      <c r="N130" s="6"/>
      <c r="O130" s="6"/>
      <c r="P130" s="11"/>
      <c r="Q130" s="11"/>
      <c r="R130" s="82"/>
      <c r="S130" s="12" t="s">
        <v>773</v>
      </c>
      <c r="T130" s="78"/>
      <c r="U130" s="62"/>
      <c r="V130" s="49" t="s">
        <v>20</v>
      </c>
      <c r="W130" s="51">
        <v>1</v>
      </c>
      <c r="X130" s="52"/>
      <c r="Y130" s="52"/>
      <c r="AA130"/>
      <c r="AB130" s="74" t="b">
        <f>IF(AND(M130=DATA!$D$40),DATA!$D$41,IF(AND(M130=DATA!$C$40),DATA!$C$41))</f>
        <v>0</v>
      </c>
      <c r="AC130" s="74" t="b">
        <f>IF(AND(N130=DATA!$D$40),DATA!$D$42,IF(AND(N130=DATA!$C$40),DATA!$C$42))</f>
        <v>0</v>
      </c>
      <c r="AD130" s="74" t="b">
        <f>IF(AND(O130=DATA!$D$40),DATA!$D$43,IF(AND(O130=DATA!$C$40),DATA!$C$43))</f>
        <v>0</v>
      </c>
      <c r="AE130" s="75" t="b">
        <f>IF(AND(P130=DATA!$D$40),DATA!$D$44,IF(AND(P130=DATA!$C$40),DATA!$C$44))</f>
        <v>0</v>
      </c>
      <c r="AF130" s="76">
        <f ca="1">IF(AND(DATEDIF(R130,TODAY(),"D")&lt;365*3),DATA!$D$46,IF(AND(365*3&lt;=DATEDIF(R130,TODAY(),"D"), DATEDIF(R130,TODAY(),"D")&lt;365*5),DATA!$D$47,IF(AND(365*5&lt;=DATEDIF(R130,TODAY(),"D"), DATEDIF(R130,TODAY(),"D")&lt;365*10),DATA!$D$48,IF(AND(365*10&lt;DATEDIF(R130,TODAY(),"D")),DATA!$D$49))))</f>
        <v>0</v>
      </c>
      <c r="AG130" s="76">
        <f>_xlfn.IFNA(VLOOKUP(T130,DATA!$F$40:$G$85,2,0),10)</f>
        <v>10</v>
      </c>
      <c r="AH130" s="77">
        <f t="shared" ca="1" si="4"/>
        <v>10</v>
      </c>
      <c r="AI130" s="75" t="b">
        <f>IF(AND(Q130=DATA!$D$40),DATA!$D$44/8,IF(AND(Q130=DATA!$C$40),DATA!$C$44/8))</f>
        <v>0</v>
      </c>
      <c r="AJ130" s="77">
        <f t="shared" ca="1" si="3"/>
        <v>10</v>
      </c>
      <c r="AK130" s="78" t="str">
        <f ca="1">IF(AND(AJ130&gt;=DATA!$C$55),"A",IF(AND(DATA!$C$55&gt;AJ130,AJ130&gt;=DATA!$C$56),"B",IF(AND(DATA!$C$56&gt;AJ130,AJ130&gt;=DATA!$C$57),"C",IF(AND(AJ130&lt;DATA!$C$57),"D"))))</f>
        <v>D</v>
      </c>
    </row>
    <row r="131" spans="1:37" x14ac:dyDescent="0.15">
      <c r="A131" s="20" t="s">
        <v>565</v>
      </c>
      <c r="B131" s="4" t="s">
        <v>428</v>
      </c>
      <c r="C131" s="18" t="s">
        <v>454</v>
      </c>
      <c r="D131" s="17" t="s">
        <v>522</v>
      </c>
      <c r="E131" s="20" t="s">
        <v>317</v>
      </c>
      <c r="F131" s="20" t="s">
        <v>331</v>
      </c>
      <c r="G131" s="18" t="str">
        <f>""</f>
        <v/>
      </c>
      <c r="H131" s="20"/>
      <c r="I131" s="20" t="s">
        <v>431</v>
      </c>
      <c r="J131" s="21"/>
      <c r="K131" s="18" t="s">
        <v>453</v>
      </c>
      <c r="L131" s="6" t="s">
        <v>27</v>
      </c>
      <c r="M131" s="6"/>
      <c r="N131" s="6"/>
      <c r="O131" s="6"/>
      <c r="P131" s="11"/>
      <c r="Q131" s="11"/>
      <c r="R131" s="82"/>
      <c r="S131" s="12" t="s">
        <v>773</v>
      </c>
      <c r="T131" s="78"/>
      <c r="U131" s="62"/>
      <c r="V131" s="6" t="s">
        <v>20</v>
      </c>
      <c r="W131" s="28">
        <v>6</v>
      </c>
      <c r="X131" s="24"/>
      <c r="Y131" s="24"/>
      <c r="AB131" s="74" t="b">
        <f>IF(AND(M131=DATA!$D$40),DATA!$D$41,IF(AND(M131=DATA!$C$40),DATA!$C$41))</f>
        <v>0</v>
      </c>
      <c r="AC131" s="74" t="b">
        <f>IF(AND(N131=DATA!$D$40),DATA!$D$42,IF(AND(N131=DATA!$C$40),DATA!$C$42))</f>
        <v>0</v>
      </c>
      <c r="AD131" s="74" t="b">
        <f>IF(AND(O131=DATA!$D$40),DATA!$D$43,IF(AND(O131=DATA!$C$40),DATA!$C$43))</f>
        <v>0</v>
      </c>
      <c r="AE131" s="75" t="b">
        <f>IF(AND(P131=DATA!$D$40),DATA!$D$44,IF(AND(P131=DATA!$C$40),DATA!$C$44))</f>
        <v>0</v>
      </c>
      <c r="AF131" s="76">
        <f ca="1">IF(AND(DATEDIF(R131,TODAY(),"D")&lt;365*3),DATA!$D$46,IF(AND(365*3&lt;=DATEDIF(R131,TODAY(),"D"), DATEDIF(R131,TODAY(),"D")&lt;365*5),DATA!$D$47,IF(AND(365*5&lt;=DATEDIF(R131,TODAY(),"D"), DATEDIF(R131,TODAY(),"D")&lt;365*10),DATA!$D$48,IF(AND(365*10&lt;DATEDIF(R131,TODAY(),"D")),DATA!$D$49))))</f>
        <v>0</v>
      </c>
      <c r="AG131" s="76">
        <f>_xlfn.IFNA(VLOOKUP(T131,DATA!$F$40:$G$85,2,0),10)</f>
        <v>10</v>
      </c>
      <c r="AH131" s="77">
        <f t="shared" ca="1" si="4"/>
        <v>10</v>
      </c>
      <c r="AI131" s="75" t="b">
        <f>IF(AND(Q131=DATA!$D$40),DATA!$D$44/8,IF(AND(Q131=DATA!$C$40),DATA!$C$44/8))</f>
        <v>0</v>
      </c>
      <c r="AJ131" s="77">
        <f t="shared" ref="AJ131:AJ194" ca="1" si="5">IF(AND(AH131+AI131&lt;=100),(AH131+AI131),IF(AND(AH131+AI131&gt;100),100))</f>
        <v>10</v>
      </c>
      <c r="AK131" s="78" t="str">
        <f ca="1">IF(AND(AJ131&gt;=DATA!$C$55),"A",IF(AND(DATA!$C$55&gt;AJ131,AJ131&gt;=DATA!$C$56),"B",IF(AND(DATA!$C$56&gt;AJ131,AJ131&gt;=DATA!$C$57),"C",IF(AND(AJ131&lt;DATA!$C$57),"D"))))</f>
        <v>D</v>
      </c>
    </row>
    <row r="132" spans="1:37" x14ac:dyDescent="0.15">
      <c r="A132" s="20" t="s">
        <v>565</v>
      </c>
      <c r="B132" s="4" t="s">
        <v>428</v>
      </c>
      <c r="C132" s="18" t="s">
        <v>295</v>
      </c>
      <c r="D132" s="17" t="s">
        <v>522</v>
      </c>
      <c r="E132" s="20" t="s">
        <v>317</v>
      </c>
      <c r="F132" s="20" t="s">
        <v>303</v>
      </c>
      <c r="G132" s="18" t="str">
        <f>""</f>
        <v/>
      </c>
      <c r="H132" s="20"/>
      <c r="I132" s="20" t="s">
        <v>462</v>
      </c>
      <c r="J132" s="21"/>
      <c r="K132" s="18" t="s">
        <v>453</v>
      </c>
      <c r="L132" s="6" t="s">
        <v>27</v>
      </c>
      <c r="M132" s="6"/>
      <c r="N132" s="6"/>
      <c r="O132" s="6"/>
      <c r="P132" s="11"/>
      <c r="Q132" s="11"/>
      <c r="R132" s="82"/>
      <c r="S132" s="12" t="s">
        <v>773</v>
      </c>
      <c r="T132" s="78"/>
      <c r="U132" s="62"/>
      <c r="V132" s="6" t="s">
        <v>20</v>
      </c>
      <c r="W132" s="28">
        <v>7</v>
      </c>
      <c r="X132" s="24"/>
      <c r="Y132" s="24"/>
      <c r="AB132" s="74" t="b">
        <f>IF(AND(M132=DATA!$D$40),DATA!$D$41,IF(AND(M132=DATA!$C$40),DATA!$C$41))</f>
        <v>0</v>
      </c>
      <c r="AC132" s="74" t="b">
        <f>IF(AND(N132=DATA!$D$40),DATA!$D$42,IF(AND(N132=DATA!$C$40),DATA!$C$42))</f>
        <v>0</v>
      </c>
      <c r="AD132" s="74" t="b">
        <f>IF(AND(O132=DATA!$D$40),DATA!$D$43,IF(AND(O132=DATA!$C$40),DATA!$C$43))</f>
        <v>0</v>
      </c>
      <c r="AE132" s="75" t="b">
        <f>IF(AND(P132=DATA!$D$40),DATA!$D$44,IF(AND(P132=DATA!$C$40),DATA!$C$44))</f>
        <v>0</v>
      </c>
      <c r="AF132" s="76">
        <f ca="1">IF(AND(DATEDIF(R132,TODAY(),"D")&lt;365*3),DATA!$D$46,IF(AND(365*3&lt;=DATEDIF(R132,TODAY(),"D"), DATEDIF(R132,TODAY(),"D")&lt;365*5),DATA!$D$47,IF(AND(365*5&lt;=DATEDIF(R132,TODAY(),"D"), DATEDIF(R132,TODAY(),"D")&lt;365*10),DATA!$D$48,IF(AND(365*10&lt;DATEDIF(R132,TODAY(),"D")),DATA!$D$49))))</f>
        <v>0</v>
      </c>
      <c r="AG132" s="76">
        <f>_xlfn.IFNA(VLOOKUP(T132,DATA!$F$40:$G$85,2,0),10)</f>
        <v>10</v>
      </c>
      <c r="AH132" s="77">
        <f t="shared" ca="1" si="4"/>
        <v>10</v>
      </c>
      <c r="AI132" s="75" t="b">
        <f>IF(AND(Q132=DATA!$D$40),DATA!$D$44/8,IF(AND(Q132=DATA!$C$40),DATA!$C$44/8))</f>
        <v>0</v>
      </c>
      <c r="AJ132" s="77">
        <f t="shared" ca="1" si="5"/>
        <v>10</v>
      </c>
      <c r="AK132" s="78" t="str">
        <f ca="1">IF(AND(AJ132&gt;=DATA!$C$55),"A",IF(AND(DATA!$C$55&gt;AJ132,AJ132&gt;=DATA!$C$56),"B",IF(AND(DATA!$C$56&gt;AJ132,AJ132&gt;=DATA!$C$57),"C",IF(AND(AJ132&lt;DATA!$C$57),"D"))))</f>
        <v>D</v>
      </c>
    </row>
    <row r="133" spans="1:37" x14ac:dyDescent="0.15">
      <c r="A133" s="20" t="s">
        <v>565</v>
      </c>
      <c r="B133" s="4" t="s">
        <v>428</v>
      </c>
      <c r="C133" s="18" t="s">
        <v>454</v>
      </c>
      <c r="D133" s="17" t="s">
        <v>522</v>
      </c>
      <c r="E133" s="20" t="s">
        <v>317</v>
      </c>
      <c r="F133" s="20" t="s">
        <v>303</v>
      </c>
      <c r="G133" s="18" t="str">
        <f>""</f>
        <v/>
      </c>
      <c r="H133" s="20"/>
      <c r="I133" s="20" t="s">
        <v>462</v>
      </c>
      <c r="J133" s="21"/>
      <c r="K133" s="18" t="s">
        <v>453</v>
      </c>
      <c r="L133" s="6" t="s">
        <v>27</v>
      </c>
      <c r="M133" s="6"/>
      <c r="N133" s="6"/>
      <c r="O133" s="6"/>
      <c r="P133" s="11"/>
      <c r="Q133" s="11"/>
      <c r="R133" s="82"/>
      <c r="S133" s="12" t="s">
        <v>773</v>
      </c>
      <c r="T133" s="78"/>
      <c r="U133" s="62"/>
      <c r="V133" s="6" t="s">
        <v>20</v>
      </c>
      <c r="W133" s="28">
        <v>7</v>
      </c>
      <c r="X133" s="24"/>
      <c r="Y133" s="24"/>
      <c r="AB133" s="74" t="b">
        <f>IF(AND(M133=DATA!$D$40),DATA!$D$41,IF(AND(M133=DATA!$C$40),DATA!$C$41))</f>
        <v>0</v>
      </c>
      <c r="AC133" s="74" t="b">
        <f>IF(AND(N133=DATA!$D$40),DATA!$D$42,IF(AND(N133=DATA!$C$40),DATA!$C$42))</f>
        <v>0</v>
      </c>
      <c r="AD133" s="74" t="b">
        <f>IF(AND(O133=DATA!$D$40),DATA!$D$43,IF(AND(O133=DATA!$C$40),DATA!$C$43))</f>
        <v>0</v>
      </c>
      <c r="AE133" s="75" t="b">
        <f>IF(AND(P133=DATA!$D$40),DATA!$D$44,IF(AND(P133=DATA!$C$40),DATA!$C$44))</f>
        <v>0</v>
      </c>
      <c r="AF133" s="76">
        <f ca="1">IF(AND(DATEDIF(R133,TODAY(),"D")&lt;365*3),DATA!$D$46,IF(AND(365*3&lt;=DATEDIF(R133,TODAY(),"D"), DATEDIF(R133,TODAY(),"D")&lt;365*5),DATA!$D$47,IF(AND(365*5&lt;=DATEDIF(R133,TODAY(),"D"), DATEDIF(R133,TODAY(),"D")&lt;365*10),DATA!$D$48,IF(AND(365*10&lt;DATEDIF(R133,TODAY(),"D")),DATA!$D$49))))</f>
        <v>0</v>
      </c>
      <c r="AG133" s="76">
        <f>_xlfn.IFNA(VLOOKUP(T133,DATA!$F$40:$G$85,2,0),10)</f>
        <v>10</v>
      </c>
      <c r="AH133" s="77">
        <f t="shared" ca="1" si="4"/>
        <v>10</v>
      </c>
      <c r="AI133" s="75" t="b">
        <f>IF(AND(Q133=DATA!$D$40),DATA!$D$44/8,IF(AND(Q133=DATA!$C$40),DATA!$C$44/8))</f>
        <v>0</v>
      </c>
      <c r="AJ133" s="77">
        <f t="shared" ca="1" si="5"/>
        <v>10</v>
      </c>
      <c r="AK133" s="78" t="str">
        <f ca="1">IF(AND(AJ133&gt;=DATA!$C$55),"A",IF(AND(DATA!$C$55&gt;AJ133,AJ133&gt;=DATA!$C$56),"B",IF(AND(DATA!$C$56&gt;AJ133,AJ133&gt;=DATA!$C$57),"C",IF(AND(AJ133&lt;DATA!$C$57),"D"))))</f>
        <v>D</v>
      </c>
    </row>
    <row r="134" spans="1:37" x14ac:dyDescent="0.15">
      <c r="A134" s="20" t="s">
        <v>565</v>
      </c>
      <c r="B134" s="4" t="s">
        <v>428</v>
      </c>
      <c r="C134" s="18" t="s">
        <v>295</v>
      </c>
      <c r="D134" s="17" t="s">
        <v>522</v>
      </c>
      <c r="E134" s="20" t="s">
        <v>317</v>
      </c>
      <c r="F134" s="20" t="s">
        <v>301</v>
      </c>
      <c r="G134" s="18" t="str">
        <f>""</f>
        <v/>
      </c>
      <c r="H134" s="20"/>
      <c r="I134" s="20" t="s">
        <v>464</v>
      </c>
      <c r="J134" s="21"/>
      <c r="K134" s="18" t="s">
        <v>453</v>
      </c>
      <c r="L134" s="6" t="s">
        <v>27</v>
      </c>
      <c r="M134" s="6"/>
      <c r="N134" s="6"/>
      <c r="O134" s="6"/>
      <c r="P134" s="11"/>
      <c r="Q134" s="11"/>
      <c r="R134" s="82"/>
      <c r="S134" s="12" t="s">
        <v>773</v>
      </c>
      <c r="T134" s="78"/>
      <c r="U134" s="62"/>
      <c r="V134" s="6" t="s">
        <v>20</v>
      </c>
      <c r="W134" s="28">
        <v>3</v>
      </c>
      <c r="X134" s="24"/>
      <c r="Y134" s="24"/>
      <c r="AB134" s="74" t="b">
        <f>IF(AND(M134=DATA!$D$40),DATA!$D$41,IF(AND(M134=DATA!$C$40),DATA!$C$41))</f>
        <v>0</v>
      </c>
      <c r="AC134" s="74" t="b">
        <f>IF(AND(N134=DATA!$D$40),DATA!$D$42,IF(AND(N134=DATA!$C$40),DATA!$C$42))</f>
        <v>0</v>
      </c>
      <c r="AD134" s="74" t="b">
        <f>IF(AND(O134=DATA!$D$40),DATA!$D$43,IF(AND(O134=DATA!$C$40),DATA!$C$43))</f>
        <v>0</v>
      </c>
      <c r="AE134" s="75" t="b">
        <f>IF(AND(P134=DATA!$D$40),DATA!$D$44,IF(AND(P134=DATA!$C$40),DATA!$C$44))</f>
        <v>0</v>
      </c>
      <c r="AF134" s="76">
        <f ca="1">IF(AND(DATEDIF(R134,TODAY(),"D")&lt;365*3),DATA!$D$46,IF(AND(365*3&lt;=DATEDIF(R134,TODAY(),"D"), DATEDIF(R134,TODAY(),"D")&lt;365*5),DATA!$D$47,IF(AND(365*5&lt;=DATEDIF(R134,TODAY(),"D"), DATEDIF(R134,TODAY(),"D")&lt;365*10),DATA!$D$48,IF(AND(365*10&lt;DATEDIF(R134,TODAY(),"D")),DATA!$D$49))))</f>
        <v>0</v>
      </c>
      <c r="AG134" s="76">
        <f>_xlfn.IFNA(VLOOKUP(T134,DATA!$F$40:$G$85,2,0),10)</f>
        <v>10</v>
      </c>
      <c r="AH134" s="77">
        <f t="shared" ca="1" si="4"/>
        <v>10</v>
      </c>
      <c r="AI134" s="75" t="b">
        <f>IF(AND(Q134=DATA!$D$40),DATA!$D$44/8,IF(AND(Q134=DATA!$C$40),DATA!$C$44/8))</f>
        <v>0</v>
      </c>
      <c r="AJ134" s="77">
        <f t="shared" ca="1" si="5"/>
        <v>10</v>
      </c>
      <c r="AK134" s="78" t="str">
        <f ca="1">IF(AND(AJ134&gt;=DATA!$C$55),"A",IF(AND(DATA!$C$55&gt;AJ134,AJ134&gt;=DATA!$C$56),"B",IF(AND(DATA!$C$56&gt;AJ134,AJ134&gt;=DATA!$C$57),"C",IF(AND(AJ134&lt;DATA!$C$57),"D"))))</f>
        <v>D</v>
      </c>
    </row>
    <row r="135" spans="1:37" x14ac:dyDescent="0.15">
      <c r="A135" s="20" t="s">
        <v>565</v>
      </c>
      <c r="B135" s="4" t="s">
        <v>428</v>
      </c>
      <c r="C135" s="18" t="s">
        <v>295</v>
      </c>
      <c r="D135" s="17" t="s">
        <v>522</v>
      </c>
      <c r="E135" s="20" t="s">
        <v>293</v>
      </c>
      <c r="F135" s="20" t="s">
        <v>294</v>
      </c>
      <c r="G135" s="18" t="str">
        <f>""</f>
        <v/>
      </c>
      <c r="H135" s="20"/>
      <c r="I135" s="20" t="s">
        <v>452</v>
      </c>
      <c r="J135" s="21"/>
      <c r="K135" s="18" t="s">
        <v>453</v>
      </c>
      <c r="L135" s="6" t="s">
        <v>27</v>
      </c>
      <c r="M135" s="6"/>
      <c r="N135" s="6"/>
      <c r="O135" s="6"/>
      <c r="P135" s="11"/>
      <c r="Q135" s="11"/>
      <c r="R135" s="82"/>
      <c r="S135" s="12" t="s">
        <v>773</v>
      </c>
      <c r="T135" s="78"/>
      <c r="U135" s="62"/>
      <c r="V135" s="6" t="s">
        <v>20</v>
      </c>
      <c r="W135" s="28">
        <v>27</v>
      </c>
      <c r="X135" s="24"/>
      <c r="Y135" s="24"/>
      <c r="AB135" s="74" t="b">
        <f>IF(AND(M135=DATA!$D$40),DATA!$D$41,IF(AND(M135=DATA!$C$40),DATA!$C$41))</f>
        <v>0</v>
      </c>
      <c r="AC135" s="74" t="b">
        <f>IF(AND(N135=DATA!$D$40),DATA!$D$42,IF(AND(N135=DATA!$C$40),DATA!$C$42))</f>
        <v>0</v>
      </c>
      <c r="AD135" s="74" t="b">
        <f>IF(AND(O135=DATA!$D$40),DATA!$D$43,IF(AND(O135=DATA!$C$40),DATA!$C$43))</f>
        <v>0</v>
      </c>
      <c r="AE135" s="75" t="b">
        <f>IF(AND(P135=DATA!$D$40),DATA!$D$44,IF(AND(P135=DATA!$C$40),DATA!$C$44))</f>
        <v>0</v>
      </c>
      <c r="AF135" s="76">
        <f ca="1">IF(AND(DATEDIF(R135,TODAY(),"D")&lt;365*3),DATA!$D$46,IF(AND(365*3&lt;=DATEDIF(R135,TODAY(),"D"), DATEDIF(R135,TODAY(),"D")&lt;365*5),DATA!$D$47,IF(AND(365*5&lt;=DATEDIF(R135,TODAY(),"D"), DATEDIF(R135,TODAY(),"D")&lt;365*10),DATA!$D$48,IF(AND(365*10&lt;DATEDIF(R135,TODAY(),"D")),DATA!$D$49))))</f>
        <v>0</v>
      </c>
      <c r="AG135" s="76">
        <f>_xlfn.IFNA(VLOOKUP(T135,DATA!$F$40:$G$85,2,0),10)</f>
        <v>10</v>
      </c>
      <c r="AH135" s="77">
        <f t="shared" ref="AH135:AH198" ca="1" si="6">SUM(AB135:AG135)</f>
        <v>10</v>
      </c>
      <c r="AI135" s="75" t="b">
        <f>IF(AND(Q135=DATA!$D$40),DATA!$D$44/8,IF(AND(Q135=DATA!$C$40),DATA!$C$44/8))</f>
        <v>0</v>
      </c>
      <c r="AJ135" s="77">
        <f t="shared" ca="1" si="5"/>
        <v>10</v>
      </c>
      <c r="AK135" s="78" t="str">
        <f ca="1">IF(AND(AJ135&gt;=DATA!$C$55),"A",IF(AND(DATA!$C$55&gt;AJ135,AJ135&gt;=DATA!$C$56),"B",IF(AND(DATA!$C$56&gt;AJ135,AJ135&gt;=DATA!$C$57),"C",IF(AND(AJ135&lt;DATA!$C$57),"D"))))</f>
        <v>D</v>
      </c>
    </row>
    <row r="136" spans="1:37" x14ac:dyDescent="0.15">
      <c r="A136" s="20" t="s">
        <v>565</v>
      </c>
      <c r="B136" s="4" t="s">
        <v>428</v>
      </c>
      <c r="C136" s="18" t="s">
        <v>459</v>
      </c>
      <c r="D136" s="17" t="s">
        <v>522</v>
      </c>
      <c r="E136" s="20" t="s">
        <v>293</v>
      </c>
      <c r="F136" s="20" t="s">
        <v>294</v>
      </c>
      <c r="G136" s="18" t="str">
        <f>""</f>
        <v/>
      </c>
      <c r="H136" s="20"/>
      <c r="I136" s="20" t="s">
        <v>431</v>
      </c>
      <c r="J136" s="21"/>
      <c r="K136" s="18" t="s">
        <v>453</v>
      </c>
      <c r="L136" s="6" t="s">
        <v>27</v>
      </c>
      <c r="M136" s="6"/>
      <c r="N136" s="6"/>
      <c r="O136" s="6"/>
      <c r="P136" s="11"/>
      <c r="Q136" s="11"/>
      <c r="R136" s="82"/>
      <c r="S136" s="12" t="s">
        <v>773</v>
      </c>
      <c r="T136" s="78"/>
      <c r="U136" s="62"/>
      <c r="V136" s="6" t="s">
        <v>20</v>
      </c>
      <c r="W136" s="28">
        <v>87</v>
      </c>
      <c r="X136" s="24"/>
      <c r="Y136" s="24"/>
      <c r="AB136" s="74" t="b">
        <f>IF(AND(M136=DATA!$D$40),DATA!$D$41,IF(AND(M136=DATA!$C$40),DATA!$C$41))</f>
        <v>0</v>
      </c>
      <c r="AC136" s="74" t="b">
        <f>IF(AND(N136=DATA!$D$40),DATA!$D$42,IF(AND(N136=DATA!$C$40),DATA!$C$42))</f>
        <v>0</v>
      </c>
      <c r="AD136" s="74" t="b">
        <f>IF(AND(O136=DATA!$D$40),DATA!$D$43,IF(AND(O136=DATA!$C$40),DATA!$C$43))</f>
        <v>0</v>
      </c>
      <c r="AE136" s="75" t="b">
        <f>IF(AND(P136=DATA!$D$40),DATA!$D$44,IF(AND(P136=DATA!$C$40),DATA!$C$44))</f>
        <v>0</v>
      </c>
      <c r="AF136" s="76">
        <f ca="1">IF(AND(DATEDIF(R136,TODAY(),"D")&lt;365*3),DATA!$D$46,IF(AND(365*3&lt;=DATEDIF(R136,TODAY(),"D"), DATEDIF(R136,TODAY(),"D")&lt;365*5),DATA!$D$47,IF(AND(365*5&lt;=DATEDIF(R136,TODAY(),"D"), DATEDIF(R136,TODAY(),"D")&lt;365*10),DATA!$D$48,IF(AND(365*10&lt;DATEDIF(R136,TODAY(),"D")),DATA!$D$49))))</f>
        <v>0</v>
      </c>
      <c r="AG136" s="76">
        <f>_xlfn.IFNA(VLOOKUP(T136,DATA!$F$40:$G$85,2,0),10)</f>
        <v>10</v>
      </c>
      <c r="AH136" s="77">
        <f t="shared" ca="1" si="6"/>
        <v>10</v>
      </c>
      <c r="AI136" s="75" t="b">
        <f>IF(AND(Q136=DATA!$D$40),DATA!$D$44/8,IF(AND(Q136=DATA!$C$40),DATA!$C$44/8))</f>
        <v>0</v>
      </c>
      <c r="AJ136" s="77">
        <f t="shared" ca="1" si="5"/>
        <v>10</v>
      </c>
      <c r="AK136" s="78" t="str">
        <f ca="1">IF(AND(AJ136&gt;=DATA!$C$55),"A",IF(AND(DATA!$C$55&gt;AJ136,AJ136&gt;=DATA!$C$56),"B",IF(AND(DATA!$C$56&gt;AJ136,AJ136&gt;=DATA!$C$57),"C",IF(AND(AJ136&lt;DATA!$C$57),"D"))))</f>
        <v>D</v>
      </c>
    </row>
    <row r="137" spans="1:37" x14ac:dyDescent="0.15">
      <c r="A137" s="20" t="s">
        <v>565</v>
      </c>
      <c r="B137" s="4" t="s">
        <v>428</v>
      </c>
      <c r="C137" s="18" t="s">
        <v>295</v>
      </c>
      <c r="D137" s="17" t="s">
        <v>522</v>
      </c>
      <c r="E137" s="20" t="s">
        <v>293</v>
      </c>
      <c r="F137" s="20" t="s">
        <v>294</v>
      </c>
      <c r="G137" s="18" t="str">
        <f>""</f>
        <v/>
      </c>
      <c r="H137" s="20"/>
      <c r="I137" s="20" t="s">
        <v>431</v>
      </c>
      <c r="J137" s="21"/>
      <c r="K137" s="18" t="s">
        <v>453</v>
      </c>
      <c r="L137" s="6" t="s">
        <v>27</v>
      </c>
      <c r="M137" s="6"/>
      <c r="N137" s="6"/>
      <c r="O137" s="6"/>
      <c r="P137" s="11"/>
      <c r="Q137" s="11"/>
      <c r="R137" s="82"/>
      <c r="S137" s="12" t="s">
        <v>773</v>
      </c>
      <c r="T137" s="78"/>
      <c r="U137" s="62"/>
      <c r="V137" s="6" t="s">
        <v>20</v>
      </c>
      <c r="W137" s="28">
        <v>2</v>
      </c>
      <c r="X137" s="24"/>
      <c r="Y137" s="24"/>
      <c r="AB137" s="74" t="b">
        <f>IF(AND(M137=DATA!$D$40),DATA!$D$41,IF(AND(M137=DATA!$C$40),DATA!$C$41))</f>
        <v>0</v>
      </c>
      <c r="AC137" s="74" t="b">
        <f>IF(AND(N137=DATA!$D$40),DATA!$D$42,IF(AND(N137=DATA!$C$40),DATA!$C$42))</f>
        <v>0</v>
      </c>
      <c r="AD137" s="74" t="b">
        <f>IF(AND(O137=DATA!$D$40),DATA!$D$43,IF(AND(O137=DATA!$C$40),DATA!$C$43))</f>
        <v>0</v>
      </c>
      <c r="AE137" s="75" t="b">
        <f>IF(AND(P137=DATA!$D$40),DATA!$D$44,IF(AND(P137=DATA!$C$40),DATA!$C$44))</f>
        <v>0</v>
      </c>
      <c r="AF137" s="76">
        <f ca="1">IF(AND(DATEDIF(R137,TODAY(),"D")&lt;365*3),DATA!$D$46,IF(AND(365*3&lt;=DATEDIF(R137,TODAY(),"D"), DATEDIF(R137,TODAY(),"D")&lt;365*5),DATA!$D$47,IF(AND(365*5&lt;=DATEDIF(R137,TODAY(),"D"), DATEDIF(R137,TODAY(),"D")&lt;365*10),DATA!$D$48,IF(AND(365*10&lt;DATEDIF(R137,TODAY(),"D")),DATA!$D$49))))</f>
        <v>0</v>
      </c>
      <c r="AG137" s="76">
        <f>_xlfn.IFNA(VLOOKUP(T137,DATA!$F$40:$G$85,2,0),10)</f>
        <v>10</v>
      </c>
      <c r="AH137" s="77">
        <f t="shared" ca="1" si="6"/>
        <v>10</v>
      </c>
      <c r="AI137" s="75" t="b">
        <f>IF(AND(Q137=DATA!$D$40),DATA!$D$44/8,IF(AND(Q137=DATA!$C$40),DATA!$C$44/8))</f>
        <v>0</v>
      </c>
      <c r="AJ137" s="77">
        <f t="shared" ca="1" si="5"/>
        <v>10</v>
      </c>
      <c r="AK137" s="78" t="str">
        <f ca="1">IF(AND(AJ137&gt;=DATA!$C$55),"A",IF(AND(DATA!$C$55&gt;AJ137,AJ137&gt;=DATA!$C$56),"B",IF(AND(DATA!$C$56&gt;AJ137,AJ137&gt;=DATA!$C$57),"C",IF(AND(AJ137&lt;DATA!$C$57),"D"))))</f>
        <v>D</v>
      </c>
    </row>
    <row r="138" spans="1:37" x14ac:dyDescent="0.15">
      <c r="A138" s="20" t="s">
        <v>565</v>
      </c>
      <c r="B138" s="4" t="s">
        <v>428</v>
      </c>
      <c r="C138" s="18" t="s">
        <v>295</v>
      </c>
      <c r="D138" s="17" t="s">
        <v>522</v>
      </c>
      <c r="E138" s="20" t="s">
        <v>293</v>
      </c>
      <c r="F138" s="20" t="s">
        <v>294</v>
      </c>
      <c r="G138" s="18" t="str">
        <f>""</f>
        <v/>
      </c>
      <c r="H138" s="20"/>
      <c r="I138" s="20" t="s">
        <v>431</v>
      </c>
      <c r="J138" s="21"/>
      <c r="K138" s="18" t="s">
        <v>453</v>
      </c>
      <c r="L138" s="6" t="s">
        <v>27</v>
      </c>
      <c r="M138" s="6"/>
      <c r="N138" s="6"/>
      <c r="O138" s="6"/>
      <c r="P138" s="11"/>
      <c r="Q138" s="11"/>
      <c r="R138" s="82"/>
      <c r="S138" s="12" t="s">
        <v>773</v>
      </c>
      <c r="T138" s="78"/>
      <c r="U138" s="62"/>
      <c r="V138" s="6" t="s">
        <v>20</v>
      </c>
      <c r="W138" s="28">
        <v>6</v>
      </c>
      <c r="X138" s="24"/>
      <c r="Y138" s="24"/>
      <c r="AB138" s="74" t="b">
        <f>IF(AND(M138=DATA!$D$40),DATA!$D$41,IF(AND(M138=DATA!$C$40),DATA!$C$41))</f>
        <v>0</v>
      </c>
      <c r="AC138" s="74" t="b">
        <f>IF(AND(N138=DATA!$D$40),DATA!$D$42,IF(AND(N138=DATA!$C$40),DATA!$C$42))</f>
        <v>0</v>
      </c>
      <c r="AD138" s="74" t="b">
        <f>IF(AND(O138=DATA!$D$40),DATA!$D$43,IF(AND(O138=DATA!$C$40),DATA!$C$43))</f>
        <v>0</v>
      </c>
      <c r="AE138" s="75" t="b">
        <f>IF(AND(P138=DATA!$D$40),DATA!$D$44,IF(AND(P138=DATA!$C$40),DATA!$C$44))</f>
        <v>0</v>
      </c>
      <c r="AF138" s="76">
        <f ca="1">IF(AND(DATEDIF(R138,TODAY(),"D")&lt;365*3),DATA!$D$46,IF(AND(365*3&lt;=DATEDIF(R138,TODAY(),"D"), DATEDIF(R138,TODAY(),"D")&lt;365*5),DATA!$D$47,IF(AND(365*5&lt;=DATEDIF(R138,TODAY(),"D"), DATEDIF(R138,TODAY(),"D")&lt;365*10),DATA!$D$48,IF(AND(365*10&lt;DATEDIF(R138,TODAY(),"D")),DATA!$D$49))))</f>
        <v>0</v>
      </c>
      <c r="AG138" s="76">
        <f>_xlfn.IFNA(VLOOKUP(T138,DATA!$F$40:$G$85,2,0),10)</f>
        <v>10</v>
      </c>
      <c r="AH138" s="77">
        <f t="shared" ca="1" si="6"/>
        <v>10</v>
      </c>
      <c r="AI138" s="75" t="b">
        <f>IF(AND(Q138=DATA!$D$40),DATA!$D$44/8,IF(AND(Q138=DATA!$C$40),DATA!$C$44/8))</f>
        <v>0</v>
      </c>
      <c r="AJ138" s="77">
        <f t="shared" ca="1" si="5"/>
        <v>10</v>
      </c>
      <c r="AK138" s="78" t="str">
        <f ca="1">IF(AND(AJ138&gt;=DATA!$C$55),"A",IF(AND(DATA!$C$55&gt;AJ138,AJ138&gt;=DATA!$C$56),"B",IF(AND(DATA!$C$56&gt;AJ138,AJ138&gt;=DATA!$C$57),"C",IF(AND(AJ138&lt;DATA!$C$57),"D"))))</f>
        <v>D</v>
      </c>
    </row>
    <row r="139" spans="1:37" x14ac:dyDescent="0.15">
      <c r="A139" s="20" t="s">
        <v>565</v>
      </c>
      <c r="B139" s="4" t="s">
        <v>428</v>
      </c>
      <c r="C139" s="18" t="s">
        <v>295</v>
      </c>
      <c r="D139" s="17" t="s">
        <v>522</v>
      </c>
      <c r="E139" s="20" t="s">
        <v>293</v>
      </c>
      <c r="F139" s="20" t="s">
        <v>294</v>
      </c>
      <c r="G139" s="18" t="str">
        <f>""</f>
        <v/>
      </c>
      <c r="H139" s="20"/>
      <c r="I139" s="20" t="s">
        <v>431</v>
      </c>
      <c r="J139" s="21"/>
      <c r="K139" s="18" t="s">
        <v>453</v>
      </c>
      <c r="L139" s="6" t="s">
        <v>27</v>
      </c>
      <c r="M139" s="6"/>
      <c r="N139" s="6"/>
      <c r="O139" s="6"/>
      <c r="P139" s="11"/>
      <c r="Q139" s="11"/>
      <c r="R139" s="82"/>
      <c r="S139" s="12" t="s">
        <v>773</v>
      </c>
      <c r="T139" s="78"/>
      <c r="U139" s="62"/>
      <c r="V139" s="6" t="s">
        <v>20</v>
      </c>
      <c r="W139" s="28">
        <v>6</v>
      </c>
      <c r="X139" s="24"/>
      <c r="Y139" s="24"/>
      <c r="AB139" s="74" t="b">
        <f>IF(AND(M139=DATA!$D$40),DATA!$D$41,IF(AND(M139=DATA!$C$40),DATA!$C$41))</f>
        <v>0</v>
      </c>
      <c r="AC139" s="74" t="b">
        <f>IF(AND(N139=DATA!$D$40),DATA!$D$42,IF(AND(N139=DATA!$C$40),DATA!$C$42))</f>
        <v>0</v>
      </c>
      <c r="AD139" s="74" t="b">
        <f>IF(AND(O139=DATA!$D$40),DATA!$D$43,IF(AND(O139=DATA!$C$40),DATA!$C$43))</f>
        <v>0</v>
      </c>
      <c r="AE139" s="75" t="b">
        <f>IF(AND(P139=DATA!$D$40),DATA!$D$44,IF(AND(P139=DATA!$C$40),DATA!$C$44))</f>
        <v>0</v>
      </c>
      <c r="AF139" s="76">
        <f ca="1">IF(AND(DATEDIF(R139,TODAY(),"D")&lt;365*3),DATA!$D$46,IF(AND(365*3&lt;=DATEDIF(R139,TODAY(),"D"), DATEDIF(R139,TODAY(),"D")&lt;365*5),DATA!$D$47,IF(AND(365*5&lt;=DATEDIF(R139,TODAY(),"D"), DATEDIF(R139,TODAY(),"D")&lt;365*10),DATA!$D$48,IF(AND(365*10&lt;DATEDIF(R139,TODAY(),"D")),DATA!$D$49))))</f>
        <v>0</v>
      </c>
      <c r="AG139" s="76">
        <f>_xlfn.IFNA(VLOOKUP(T139,DATA!$F$40:$G$85,2,0),10)</f>
        <v>10</v>
      </c>
      <c r="AH139" s="77">
        <f t="shared" ca="1" si="6"/>
        <v>10</v>
      </c>
      <c r="AI139" s="75" t="b">
        <f>IF(AND(Q139=DATA!$D$40),DATA!$D$44/8,IF(AND(Q139=DATA!$C$40),DATA!$C$44/8))</f>
        <v>0</v>
      </c>
      <c r="AJ139" s="77">
        <f t="shared" ca="1" si="5"/>
        <v>10</v>
      </c>
      <c r="AK139" s="78" t="str">
        <f ca="1">IF(AND(AJ139&gt;=DATA!$C$55),"A",IF(AND(DATA!$C$55&gt;AJ139,AJ139&gt;=DATA!$C$56),"B",IF(AND(DATA!$C$56&gt;AJ139,AJ139&gt;=DATA!$C$57),"C",IF(AND(AJ139&lt;DATA!$C$57),"D"))))</f>
        <v>D</v>
      </c>
    </row>
    <row r="140" spans="1:37" x14ac:dyDescent="0.15">
      <c r="A140" s="20" t="s">
        <v>564</v>
      </c>
      <c r="B140" s="4" t="s">
        <v>428</v>
      </c>
      <c r="C140" s="18" t="s">
        <v>454</v>
      </c>
      <c r="D140" s="17" t="s">
        <v>522</v>
      </c>
      <c r="E140" s="20" t="s">
        <v>293</v>
      </c>
      <c r="F140" s="20" t="s">
        <v>294</v>
      </c>
      <c r="G140" s="18" t="str">
        <f>""</f>
        <v/>
      </c>
      <c r="H140" s="20"/>
      <c r="I140" s="20" t="s">
        <v>431</v>
      </c>
      <c r="J140" s="21"/>
      <c r="K140" s="18" t="s">
        <v>453</v>
      </c>
      <c r="L140" s="6" t="s">
        <v>27</v>
      </c>
      <c r="M140" s="6"/>
      <c r="N140" s="6"/>
      <c r="O140" s="6"/>
      <c r="P140" s="11"/>
      <c r="Q140" s="11"/>
      <c r="R140" s="82"/>
      <c r="S140" s="12" t="s">
        <v>773</v>
      </c>
      <c r="T140" s="78"/>
      <c r="U140" s="62"/>
      <c r="V140" s="6" t="s">
        <v>20</v>
      </c>
      <c r="W140" s="28">
        <v>2</v>
      </c>
      <c r="X140" s="24"/>
      <c r="Y140" s="24"/>
      <c r="AB140" s="74" t="b">
        <f>IF(AND(M140=DATA!$D$40),DATA!$D$41,IF(AND(M140=DATA!$C$40),DATA!$C$41))</f>
        <v>0</v>
      </c>
      <c r="AC140" s="74" t="b">
        <f>IF(AND(N140=DATA!$D$40),DATA!$D$42,IF(AND(N140=DATA!$C$40),DATA!$C$42))</f>
        <v>0</v>
      </c>
      <c r="AD140" s="74" t="b">
        <f>IF(AND(O140=DATA!$D$40),DATA!$D$43,IF(AND(O140=DATA!$C$40),DATA!$C$43))</f>
        <v>0</v>
      </c>
      <c r="AE140" s="75" t="b">
        <f>IF(AND(P140=DATA!$D$40),DATA!$D$44,IF(AND(P140=DATA!$C$40),DATA!$C$44))</f>
        <v>0</v>
      </c>
      <c r="AF140" s="76">
        <f ca="1">IF(AND(DATEDIF(R140,TODAY(),"D")&lt;365*3),DATA!$D$46,IF(AND(365*3&lt;=DATEDIF(R140,TODAY(),"D"), DATEDIF(R140,TODAY(),"D")&lt;365*5),DATA!$D$47,IF(AND(365*5&lt;=DATEDIF(R140,TODAY(),"D"), DATEDIF(R140,TODAY(),"D")&lt;365*10),DATA!$D$48,IF(AND(365*10&lt;DATEDIF(R140,TODAY(),"D")),DATA!$D$49))))</f>
        <v>0</v>
      </c>
      <c r="AG140" s="76">
        <f>_xlfn.IFNA(VLOOKUP(T140,DATA!$F$40:$G$85,2,0),10)</f>
        <v>10</v>
      </c>
      <c r="AH140" s="77">
        <f t="shared" ca="1" si="6"/>
        <v>10</v>
      </c>
      <c r="AI140" s="75" t="b">
        <f>IF(AND(Q140=DATA!$D$40),DATA!$D$44/8,IF(AND(Q140=DATA!$C$40),DATA!$C$44/8))</f>
        <v>0</v>
      </c>
      <c r="AJ140" s="77">
        <f t="shared" ca="1" si="5"/>
        <v>10</v>
      </c>
      <c r="AK140" s="78" t="str">
        <f ca="1">IF(AND(AJ140&gt;=DATA!$C$55),"A",IF(AND(DATA!$C$55&gt;AJ140,AJ140&gt;=DATA!$C$56),"B",IF(AND(DATA!$C$56&gt;AJ140,AJ140&gt;=DATA!$C$57),"C",IF(AND(AJ140&lt;DATA!$C$57),"D"))))</f>
        <v>D</v>
      </c>
    </row>
    <row r="141" spans="1:37" x14ac:dyDescent="0.15">
      <c r="A141" s="20" t="s">
        <v>565</v>
      </c>
      <c r="B141" s="4" t="s">
        <v>428</v>
      </c>
      <c r="C141" s="18" t="s">
        <v>454</v>
      </c>
      <c r="D141" s="17" t="s">
        <v>522</v>
      </c>
      <c r="E141" s="20" t="s">
        <v>293</v>
      </c>
      <c r="F141" s="20" t="s">
        <v>294</v>
      </c>
      <c r="G141" s="18" t="str">
        <f>""</f>
        <v/>
      </c>
      <c r="H141" s="20"/>
      <c r="I141" s="20" t="s">
        <v>431</v>
      </c>
      <c r="J141" s="21"/>
      <c r="K141" s="18" t="s">
        <v>453</v>
      </c>
      <c r="L141" s="6" t="s">
        <v>27</v>
      </c>
      <c r="M141" s="6"/>
      <c r="N141" s="6"/>
      <c r="O141" s="6"/>
      <c r="P141" s="11"/>
      <c r="Q141" s="11"/>
      <c r="R141" s="82"/>
      <c r="S141" s="12" t="s">
        <v>773</v>
      </c>
      <c r="T141" s="78"/>
      <c r="U141" s="62"/>
      <c r="V141" s="6" t="s">
        <v>20</v>
      </c>
      <c r="W141" s="28">
        <v>14</v>
      </c>
      <c r="X141" s="24"/>
      <c r="Y141" s="24"/>
      <c r="AB141" s="74" t="b">
        <f>IF(AND(M141=DATA!$D$40),DATA!$D$41,IF(AND(M141=DATA!$C$40),DATA!$C$41))</f>
        <v>0</v>
      </c>
      <c r="AC141" s="74" t="b">
        <f>IF(AND(N141=DATA!$D$40),DATA!$D$42,IF(AND(N141=DATA!$C$40),DATA!$C$42))</f>
        <v>0</v>
      </c>
      <c r="AD141" s="74" t="b">
        <f>IF(AND(O141=DATA!$D$40),DATA!$D$43,IF(AND(O141=DATA!$C$40),DATA!$C$43))</f>
        <v>0</v>
      </c>
      <c r="AE141" s="75" t="b">
        <f>IF(AND(P141=DATA!$D$40),DATA!$D$44,IF(AND(P141=DATA!$C$40),DATA!$C$44))</f>
        <v>0</v>
      </c>
      <c r="AF141" s="76">
        <f ca="1">IF(AND(DATEDIF(R141,TODAY(),"D")&lt;365*3),DATA!$D$46,IF(AND(365*3&lt;=DATEDIF(R141,TODAY(),"D"), DATEDIF(R141,TODAY(),"D")&lt;365*5),DATA!$D$47,IF(AND(365*5&lt;=DATEDIF(R141,TODAY(),"D"), DATEDIF(R141,TODAY(),"D")&lt;365*10),DATA!$D$48,IF(AND(365*10&lt;DATEDIF(R141,TODAY(),"D")),DATA!$D$49))))</f>
        <v>0</v>
      </c>
      <c r="AG141" s="76">
        <f>_xlfn.IFNA(VLOOKUP(T141,DATA!$F$40:$G$85,2,0),10)</f>
        <v>10</v>
      </c>
      <c r="AH141" s="77">
        <f t="shared" ca="1" si="6"/>
        <v>10</v>
      </c>
      <c r="AI141" s="75" t="b">
        <f>IF(AND(Q141=DATA!$D$40),DATA!$D$44/8,IF(AND(Q141=DATA!$C$40),DATA!$C$44/8))</f>
        <v>0</v>
      </c>
      <c r="AJ141" s="77">
        <f t="shared" ca="1" si="5"/>
        <v>10</v>
      </c>
      <c r="AK141" s="78" t="str">
        <f ca="1">IF(AND(AJ141&gt;=DATA!$C$55),"A",IF(AND(DATA!$C$55&gt;AJ141,AJ141&gt;=DATA!$C$56),"B",IF(AND(DATA!$C$56&gt;AJ141,AJ141&gt;=DATA!$C$57),"C",IF(AND(AJ141&lt;DATA!$C$57),"D"))))</f>
        <v>D</v>
      </c>
    </row>
    <row r="142" spans="1:37" x14ac:dyDescent="0.15">
      <c r="A142" s="20" t="s">
        <v>564</v>
      </c>
      <c r="B142" s="4" t="s">
        <v>428</v>
      </c>
      <c r="C142" s="18" t="s">
        <v>456</v>
      </c>
      <c r="D142" s="17" t="s">
        <v>522</v>
      </c>
      <c r="E142" s="20" t="s">
        <v>293</v>
      </c>
      <c r="F142" s="20" t="s">
        <v>303</v>
      </c>
      <c r="G142" s="18" t="str">
        <f>""</f>
        <v/>
      </c>
      <c r="H142" s="20"/>
      <c r="I142" s="20" t="s">
        <v>431</v>
      </c>
      <c r="J142" s="21"/>
      <c r="K142" s="18" t="s">
        <v>453</v>
      </c>
      <c r="L142" s="6" t="s">
        <v>27</v>
      </c>
      <c r="M142" s="6"/>
      <c r="N142" s="6"/>
      <c r="O142" s="6"/>
      <c r="P142" s="11"/>
      <c r="Q142" s="11"/>
      <c r="R142" s="82"/>
      <c r="S142" s="12" t="s">
        <v>773</v>
      </c>
      <c r="T142" s="78"/>
      <c r="U142" s="62"/>
      <c r="V142" s="6" t="s">
        <v>20</v>
      </c>
      <c r="W142" s="28">
        <v>24</v>
      </c>
      <c r="X142" s="24"/>
      <c r="Y142" s="24"/>
      <c r="AB142" s="74" t="b">
        <f>IF(AND(M142=DATA!$D$40),DATA!$D$41,IF(AND(M142=DATA!$C$40),DATA!$C$41))</f>
        <v>0</v>
      </c>
      <c r="AC142" s="74" t="b">
        <f>IF(AND(N142=DATA!$D$40),DATA!$D$42,IF(AND(N142=DATA!$C$40),DATA!$C$42))</f>
        <v>0</v>
      </c>
      <c r="AD142" s="74" t="b">
        <f>IF(AND(O142=DATA!$D$40),DATA!$D$43,IF(AND(O142=DATA!$C$40),DATA!$C$43))</f>
        <v>0</v>
      </c>
      <c r="AE142" s="75" t="b">
        <f>IF(AND(P142=DATA!$D$40),DATA!$D$44,IF(AND(P142=DATA!$C$40),DATA!$C$44))</f>
        <v>0</v>
      </c>
      <c r="AF142" s="76">
        <f ca="1">IF(AND(DATEDIF(R142,TODAY(),"D")&lt;365*3),DATA!$D$46,IF(AND(365*3&lt;=DATEDIF(R142,TODAY(),"D"), DATEDIF(R142,TODAY(),"D")&lt;365*5),DATA!$D$47,IF(AND(365*5&lt;=DATEDIF(R142,TODAY(),"D"), DATEDIF(R142,TODAY(),"D")&lt;365*10),DATA!$D$48,IF(AND(365*10&lt;DATEDIF(R142,TODAY(),"D")),DATA!$D$49))))</f>
        <v>0</v>
      </c>
      <c r="AG142" s="76">
        <f>_xlfn.IFNA(VLOOKUP(T142,DATA!$F$40:$G$85,2,0),10)</f>
        <v>10</v>
      </c>
      <c r="AH142" s="77">
        <f t="shared" ca="1" si="6"/>
        <v>10</v>
      </c>
      <c r="AI142" s="75" t="b">
        <f>IF(AND(Q142=DATA!$D$40),DATA!$D$44/8,IF(AND(Q142=DATA!$C$40),DATA!$C$44/8))</f>
        <v>0</v>
      </c>
      <c r="AJ142" s="77">
        <f t="shared" ca="1" si="5"/>
        <v>10</v>
      </c>
      <c r="AK142" s="78" t="str">
        <f ca="1">IF(AND(AJ142&gt;=DATA!$C$55),"A",IF(AND(DATA!$C$55&gt;AJ142,AJ142&gt;=DATA!$C$56),"B",IF(AND(DATA!$C$56&gt;AJ142,AJ142&gt;=DATA!$C$57),"C",IF(AND(AJ142&lt;DATA!$C$57),"D"))))</f>
        <v>D</v>
      </c>
    </row>
    <row r="143" spans="1:37" x14ac:dyDescent="0.15">
      <c r="A143" s="20" t="s">
        <v>564</v>
      </c>
      <c r="B143" s="4" t="s">
        <v>428</v>
      </c>
      <c r="C143" s="18" t="s">
        <v>295</v>
      </c>
      <c r="D143" s="17" t="s">
        <v>522</v>
      </c>
      <c r="E143" s="20" t="s">
        <v>293</v>
      </c>
      <c r="F143" s="20" t="s">
        <v>303</v>
      </c>
      <c r="G143" s="18" t="str">
        <f>""</f>
        <v/>
      </c>
      <c r="H143" s="20"/>
      <c r="I143" s="20" t="s">
        <v>431</v>
      </c>
      <c r="J143" s="21"/>
      <c r="K143" s="18" t="s">
        <v>453</v>
      </c>
      <c r="L143" s="6" t="s">
        <v>27</v>
      </c>
      <c r="M143" s="6"/>
      <c r="N143" s="6"/>
      <c r="O143" s="6"/>
      <c r="P143" s="11"/>
      <c r="Q143" s="11"/>
      <c r="R143" s="82"/>
      <c r="S143" s="12" t="s">
        <v>773</v>
      </c>
      <c r="T143" s="78"/>
      <c r="U143" s="62"/>
      <c r="V143" s="6" t="s">
        <v>20</v>
      </c>
      <c r="W143" s="28">
        <v>3</v>
      </c>
      <c r="X143" s="24"/>
      <c r="Y143" s="24"/>
      <c r="AB143" s="74" t="b">
        <f>IF(AND(M143=DATA!$D$40),DATA!$D$41,IF(AND(M143=DATA!$C$40),DATA!$C$41))</f>
        <v>0</v>
      </c>
      <c r="AC143" s="74" t="b">
        <f>IF(AND(N143=DATA!$D$40),DATA!$D$42,IF(AND(N143=DATA!$C$40),DATA!$C$42))</f>
        <v>0</v>
      </c>
      <c r="AD143" s="74" t="b">
        <f>IF(AND(O143=DATA!$D$40),DATA!$D$43,IF(AND(O143=DATA!$C$40),DATA!$C$43))</f>
        <v>0</v>
      </c>
      <c r="AE143" s="75" t="b">
        <f>IF(AND(P143=DATA!$D$40),DATA!$D$44,IF(AND(P143=DATA!$C$40),DATA!$C$44))</f>
        <v>0</v>
      </c>
      <c r="AF143" s="76">
        <f ca="1">IF(AND(DATEDIF(R143,TODAY(),"D")&lt;365*3),DATA!$D$46,IF(AND(365*3&lt;=DATEDIF(R143,TODAY(),"D"), DATEDIF(R143,TODAY(),"D")&lt;365*5),DATA!$D$47,IF(AND(365*5&lt;=DATEDIF(R143,TODAY(),"D"), DATEDIF(R143,TODAY(),"D")&lt;365*10),DATA!$D$48,IF(AND(365*10&lt;DATEDIF(R143,TODAY(),"D")),DATA!$D$49))))</f>
        <v>0</v>
      </c>
      <c r="AG143" s="76">
        <f>_xlfn.IFNA(VLOOKUP(T143,DATA!$F$40:$G$85,2,0),10)</f>
        <v>10</v>
      </c>
      <c r="AH143" s="77">
        <f t="shared" ca="1" si="6"/>
        <v>10</v>
      </c>
      <c r="AI143" s="75" t="b">
        <f>IF(AND(Q143=DATA!$D$40),DATA!$D$44/8,IF(AND(Q143=DATA!$C$40),DATA!$C$44/8))</f>
        <v>0</v>
      </c>
      <c r="AJ143" s="77">
        <f t="shared" ca="1" si="5"/>
        <v>10</v>
      </c>
      <c r="AK143" s="78" t="str">
        <f ca="1">IF(AND(AJ143&gt;=DATA!$C$55),"A",IF(AND(DATA!$C$55&gt;AJ143,AJ143&gt;=DATA!$C$56),"B",IF(AND(DATA!$C$56&gt;AJ143,AJ143&gt;=DATA!$C$57),"C",IF(AND(AJ143&lt;DATA!$C$57),"D"))))</f>
        <v>D</v>
      </c>
    </row>
    <row r="144" spans="1:37" x14ac:dyDescent="0.15">
      <c r="A144" s="20" t="s">
        <v>565</v>
      </c>
      <c r="B144" s="4" t="s">
        <v>428</v>
      </c>
      <c r="C144" s="18" t="s">
        <v>295</v>
      </c>
      <c r="D144" s="17" t="s">
        <v>522</v>
      </c>
      <c r="E144" s="20" t="s">
        <v>293</v>
      </c>
      <c r="F144" s="20" t="s">
        <v>303</v>
      </c>
      <c r="G144" s="18" t="str">
        <f>""</f>
        <v/>
      </c>
      <c r="H144" s="20"/>
      <c r="I144" s="20" t="s">
        <v>431</v>
      </c>
      <c r="J144" s="21"/>
      <c r="K144" s="18" t="s">
        <v>453</v>
      </c>
      <c r="L144" s="6" t="s">
        <v>27</v>
      </c>
      <c r="M144" s="6"/>
      <c r="N144" s="6"/>
      <c r="O144" s="6"/>
      <c r="P144" s="11"/>
      <c r="Q144" s="11"/>
      <c r="R144" s="82"/>
      <c r="S144" s="12" t="s">
        <v>773</v>
      </c>
      <c r="T144" s="78"/>
      <c r="U144" s="62"/>
      <c r="V144" s="6" t="s">
        <v>20</v>
      </c>
      <c r="W144" s="28">
        <v>5</v>
      </c>
      <c r="X144" s="24"/>
      <c r="Y144" s="24"/>
      <c r="AB144" s="74" t="b">
        <f>IF(AND(M144=DATA!$D$40),DATA!$D$41,IF(AND(M144=DATA!$C$40),DATA!$C$41))</f>
        <v>0</v>
      </c>
      <c r="AC144" s="74" t="b">
        <f>IF(AND(N144=DATA!$D$40),DATA!$D$42,IF(AND(N144=DATA!$C$40),DATA!$C$42))</f>
        <v>0</v>
      </c>
      <c r="AD144" s="74" t="b">
        <f>IF(AND(O144=DATA!$D$40),DATA!$D$43,IF(AND(O144=DATA!$C$40),DATA!$C$43))</f>
        <v>0</v>
      </c>
      <c r="AE144" s="75" t="b">
        <f>IF(AND(P144=DATA!$D$40),DATA!$D$44,IF(AND(P144=DATA!$C$40),DATA!$C$44))</f>
        <v>0</v>
      </c>
      <c r="AF144" s="76">
        <f ca="1">IF(AND(DATEDIF(R144,TODAY(),"D")&lt;365*3),DATA!$D$46,IF(AND(365*3&lt;=DATEDIF(R144,TODAY(),"D"), DATEDIF(R144,TODAY(),"D")&lt;365*5),DATA!$D$47,IF(AND(365*5&lt;=DATEDIF(R144,TODAY(),"D"), DATEDIF(R144,TODAY(),"D")&lt;365*10),DATA!$D$48,IF(AND(365*10&lt;DATEDIF(R144,TODAY(),"D")),DATA!$D$49))))</f>
        <v>0</v>
      </c>
      <c r="AG144" s="76">
        <f>_xlfn.IFNA(VLOOKUP(T144,DATA!$F$40:$G$85,2,0),10)</f>
        <v>10</v>
      </c>
      <c r="AH144" s="77">
        <f t="shared" ca="1" si="6"/>
        <v>10</v>
      </c>
      <c r="AI144" s="75" t="b">
        <f>IF(AND(Q144=DATA!$D$40),DATA!$D$44/8,IF(AND(Q144=DATA!$C$40),DATA!$C$44/8))</f>
        <v>0</v>
      </c>
      <c r="AJ144" s="77">
        <f t="shared" ca="1" si="5"/>
        <v>10</v>
      </c>
      <c r="AK144" s="78" t="str">
        <f ca="1">IF(AND(AJ144&gt;=DATA!$C$55),"A",IF(AND(DATA!$C$55&gt;AJ144,AJ144&gt;=DATA!$C$56),"B",IF(AND(DATA!$C$56&gt;AJ144,AJ144&gt;=DATA!$C$57),"C",IF(AND(AJ144&lt;DATA!$C$57),"D"))))</f>
        <v>D</v>
      </c>
    </row>
    <row r="145" spans="1:37" x14ac:dyDescent="0.15">
      <c r="A145" s="20" t="s">
        <v>565</v>
      </c>
      <c r="B145" s="4" t="s">
        <v>428</v>
      </c>
      <c r="C145" s="18" t="s">
        <v>454</v>
      </c>
      <c r="D145" s="17" t="s">
        <v>522</v>
      </c>
      <c r="E145" s="20" t="s">
        <v>293</v>
      </c>
      <c r="F145" s="20" t="s">
        <v>303</v>
      </c>
      <c r="G145" s="18" t="str">
        <f>""</f>
        <v/>
      </c>
      <c r="H145" s="20"/>
      <c r="I145" s="20" t="s">
        <v>431</v>
      </c>
      <c r="J145" s="21"/>
      <c r="K145" s="20"/>
      <c r="L145" s="6" t="s">
        <v>27</v>
      </c>
      <c r="M145" s="6"/>
      <c r="N145" s="6"/>
      <c r="O145" s="6"/>
      <c r="P145" s="11"/>
      <c r="Q145" s="11"/>
      <c r="R145" s="82"/>
      <c r="S145" s="12" t="s">
        <v>773</v>
      </c>
      <c r="T145" s="78"/>
      <c r="U145" s="62"/>
      <c r="V145" s="6" t="s">
        <v>20</v>
      </c>
      <c r="W145" s="28">
        <v>33</v>
      </c>
      <c r="X145" s="24"/>
      <c r="Y145" s="24"/>
      <c r="AB145" s="74" t="b">
        <f>IF(AND(M145=DATA!$D$40),DATA!$D$41,IF(AND(M145=DATA!$C$40),DATA!$C$41))</f>
        <v>0</v>
      </c>
      <c r="AC145" s="74" t="b">
        <f>IF(AND(N145=DATA!$D$40),DATA!$D$42,IF(AND(N145=DATA!$C$40),DATA!$C$42))</f>
        <v>0</v>
      </c>
      <c r="AD145" s="74" t="b">
        <f>IF(AND(O145=DATA!$D$40),DATA!$D$43,IF(AND(O145=DATA!$C$40),DATA!$C$43))</f>
        <v>0</v>
      </c>
      <c r="AE145" s="75" t="b">
        <f>IF(AND(P145=DATA!$D$40),DATA!$D$44,IF(AND(P145=DATA!$C$40),DATA!$C$44))</f>
        <v>0</v>
      </c>
      <c r="AF145" s="76">
        <f ca="1">IF(AND(DATEDIF(R145,TODAY(),"D")&lt;365*3),DATA!$D$46,IF(AND(365*3&lt;=DATEDIF(R145,TODAY(),"D"), DATEDIF(R145,TODAY(),"D")&lt;365*5),DATA!$D$47,IF(AND(365*5&lt;=DATEDIF(R145,TODAY(),"D"), DATEDIF(R145,TODAY(),"D")&lt;365*10),DATA!$D$48,IF(AND(365*10&lt;DATEDIF(R145,TODAY(),"D")),DATA!$D$49))))</f>
        <v>0</v>
      </c>
      <c r="AG145" s="76">
        <f>_xlfn.IFNA(VLOOKUP(T145,DATA!$F$40:$G$85,2,0),10)</f>
        <v>10</v>
      </c>
      <c r="AH145" s="77">
        <f t="shared" ca="1" si="6"/>
        <v>10</v>
      </c>
      <c r="AI145" s="75" t="b">
        <f>IF(AND(Q145=DATA!$D$40),DATA!$D$44/8,IF(AND(Q145=DATA!$C$40),DATA!$C$44/8))</f>
        <v>0</v>
      </c>
      <c r="AJ145" s="77">
        <f t="shared" ca="1" si="5"/>
        <v>10</v>
      </c>
      <c r="AK145" s="78" t="str">
        <f ca="1">IF(AND(AJ145&gt;=DATA!$C$55),"A",IF(AND(DATA!$C$55&gt;AJ145,AJ145&gt;=DATA!$C$56),"B",IF(AND(DATA!$C$56&gt;AJ145,AJ145&gt;=DATA!$C$57),"C",IF(AND(AJ145&lt;DATA!$C$57),"D"))))</f>
        <v>D</v>
      </c>
    </row>
    <row r="146" spans="1:37" x14ac:dyDescent="0.15">
      <c r="A146" s="20" t="s">
        <v>565</v>
      </c>
      <c r="B146" s="4" t="s">
        <v>428</v>
      </c>
      <c r="C146" s="18" t="s">
        <v>456</v>
      </c>
      <c r="D146" s="17" t="s">
        <v>522</v>
      </c>
      <c r="E146" s="20" t="s">
        <v>293</v>
      </c>
      <c r="F146" s="20" t="s">
        <v>290</v>
      </c>
      <c r="G146" s="18" t="str">
        <f>""</f>
        <v/>
      </c>
      <c r="H146" s="20"/>
      <c r="I146" s="20" t="s">
        <v>431</v>
      </c>
      <c r="J146" s="21"/>
      <c r="K146" s="20"/>
      <c r="L146" s="6" t="s">
        <v>27</v>
      </c>
      <c r="M146" s="6"/>
      <c r="N146" s="6"/>
      <c r="O146" s="6"/>
      <c r="P146" s="11"/>
      <c r="Q146" s="11"/>
      <c r="R146" s="82"/>
      <c r="S146" s="12" t="s">
        <v>773</v>
      </c>
      <c r="T146" s="78"/>
      <c r="U146" s="62"/>
      <c r="V146" s="6" t="s">
        <v>20</v>
      </c>
      <c r="W146" s="28">
        <v>12</v>
      </c>
      <c r="X146" s="24"/>
      <c r="Y146" s="24"/>
      <c r="AB146" s="74" t="b">
        <f>IF(AND(M146=DATA!$D$40),DATA!$D$41,IF(AND(M146=DATA!$C$40),DATA!$C$41))</f>
        <v>0</v>
      </c>
      <c r="AC146" s="74" t="b">
        <f>IF(AND(N146=DATA!$D$40),DATA!$D$42,IF(AND(N146=DATA!$C$40),DATA!$C$42))</f>
        <v>0</v>
      </c>
      <c r="AD146" s="74" t="b">
        <f>IF(AND(O146=DATA!$D$40),DATA!$D$43,IF(AND(O146=DATA!$C$40),DATA!$C$43))</f>
        <v>0</v>
      </c>
      <c r="AE146" s="75" t="b">
        <f>IF(AND(P146=DATA!$D$40),DATA!$D$44,IF(AND(P146=DATA!$C$40),DATA!$C$44))</f>
        <v>0</v>
      </c>
      <c r="AF146" s="76">
        <f ca="1">IF(AND(DATEDIF(R146,TODAY(),"D")&lt;365*3),DATA!$D$46,IF(AND(365*3&lt;=DATEDIF(R146,TODAY(),"D"), DATEDIF(R146,TODAY(),"D")&lt;365*5),DATA!$D$47,IF(AND(365*5&lt;=DATEDIF(R146,TODAY(),"D"), DATEDIF(R146,TODAY(),"D")&lt;365*10),DATA!$D$48,IF(AND(365*10&lt;DATEDIF(R146,TODAY(),"D")),DATA!$D$49))))</f>
        <v>0</v>
      </c>
      <c r="AG146" s="76">
        <f>_xlfn.IFNA(VLOOKUP(T146,DATA!$F$40:$G$85,2,0),10)</f>
        <v>10</v>
      </c>
      <c r="AH146" s="77">
        <f t="shared" ca="1" si="6"/>
        <v>10</v>
      </c>
      <c r="AI146" s="75" t="b">
        <f>IF(AND(Q146=DATA!$D$40),DATA!$D$44/8,IF(AND(Q146=DATA!$C$40),DATA!$C$44/8))</f>
        <v>0</v>
      </c>
      <c r="AJ146" s="77">
        <f t="shared" ca="1" si="5"/>
        <v>10</v>
      </c>
      <c r="AK146" s="78" t="str">
        <f ca="1">IF(AND(AJ146&gt;=DATA!$C$55),"A",IF(AND(DATA!$C$55&gt;AJ146,AJ146&gt;=DATA!$C$56),"B",IF(AND(DATA!$C$56&gt;AJ146,AJ146&gt;=DATA!$C$57),"C",IF(AND(AJ146&lt;DATA!$C$57),"D"))))</f>
        <v>D</v>
      </c>
    </row>
    <row r="147" spans="1:37" x14ac:dyDescent="0.15">
      <c r="A147" s="20" t="s">
        <v>565</v>
      </c>
      <c r="B147" s="4" t="s">
        <v>428</v>
      </c>
      <c r="C147" s="18" t="s">
        <v>295</v>
      </c>
      <c r="D147" s="17" t="s">
        <v>522</v>
      </c>
      <c r="E147" s="20" t="s">
        <v>293</v>
      </c>
      <c r="F147" s="20" t="s">
        <v>290</v>
      </c>
      <c r="G147" s="18" t="str">
        <f>""</f>
        <v/>
      </c>
      <c r="H147" s="20"/>
      <c r="I147" s="20" t="s">
        <v>431</v>
      </c>
      <c r="J147" s="21"/>
      <c r="K147" s="18" t="s">
        <v>453</v>
      </c>
      <c r="L147" s="6" t="s">
        <v>27</v>
      </c>
      <c r="M147" s="6"/>
      <c r="N147" s="6"/>
      <c r="O147" s="6"/>
      <c r="P147" s="11"/>
      <c r="Q147" s="11"/>
      <c r="R147" s="82"/>
      <c r="S147" s="12" t="s">
        <v>773</v>
      </c>
      <c r="T147" s="78"/>
      <c r="U147" s="62"/>
      <c r="V147" s="6" t="s">
        <v>20</v>
      </c>
      <c r="W147" s="28">
        <v>3</v>
      </c>
      <c r="X147" s="24"/>
      <c r="Y147" s="24"/>
      <c r="AB147" s="74" t="b">
        <f>IF(AND(M147=DATA!$D$40),DATA!$D$41,IF(AND(M147=DATA!$C$40),DATA!$C$41))</f>
        <v>0</v>
      </c>
      <c r="AC147" s="74" t="b">
        <f>IF(AND(N147=DATA!$D$40),DATA!$D$42,IF(AND(N147=DATA!$C$40),DATA!$C$42))</f>
        <v>0</v>
      </c>
      <c r="AD147" s="74" t="b">
        <f>IF(AND(O147=DATA!$D$40),DATA!$D$43,IF(AND(O147=DATA!$C$40),DATA!$C$43))</f>
        <v>0</v>
      </c>
      <c r="AE147" s="75" t="b">
        <f>IF(AND(P147=DATA!$D$40),DATA!$D$44,IF(AND(P147=DATA!$C$40),DATA!$C$44))</f>
        <v>0</v>
      </c>
      <c r="AF147" s="76">
        <f ca="1">IF(AND(DATEDIF(R147,TODAY(),"D")&lt;365*3),DATA!$D$46,IF(AND(365*3&lt;=DATEDIF(R147,TODAY(),"D"), DATEDIF(R147,TODAY(),"D")&lt;365*5),DATA!$D$47,IF(AND(365*5&lt;=DATEDIF(R147,TODAY(),"D"), DATEDIF(R147,TODAY(),"D")&lt;365*10),DATA!$D$48,IF(AND(365*10&lt;DATEDIF(R147,TODAY(),"D")),DATA!$D$49))))</f>
        <v>0</v>
      </c>
      <c r="AG147" s="76">
        <f>_xlfn.IFNA(VLOOKUP(T147,DATA!$F$40:$G$85,2,0),10)</f>
        <v>10</v>
      </c>
      <c r="AH147" s="77">
        <f t="shared" ca="1" si="6"/>
        <v>10</v>
      </c>
      <c r="AI147" s="75" t="b">
        <f>IF(AND(Q147=DATA!$D$40),DATA!$D$44/8,IF(AND(Q147=DATA!$C$40),DATA!$C$44/8))</f>
        <v>0</v>
      </c>
      <c r="AJ147" s="77">
        <f t="shared" ca="1" si="5"/>
        <v>10</v>
      </c>
      <c r="AK147" s="78" t="str">
        <f ca="1">IF(AND(AJ147&gt;=DATA!$C$55),"A",IF(AND(DATA!$C$55&gt;AJ147,AJ147&gt;=DATA!$C$56),"B",IF(AND(DATA!$C$56&gt;AJ147,AJ147&gt;=DATA!$C$57),"C",IF(AND(AJ147&lt;DATA!$C$57),"D"))))</f>
        <v>D</v>
      </c>
    </row>
    <row r="148" spans="1:37" x14ac:dyDescent="0.15">
      <c r="A148" s="20" t="s">
        <v>565</v>
      </c>
      <c r="B148" s="4" t="s">
        <v>428</v>
      </c>
      <c r="C148" s="18" t="s">
        <v>454</v>
      </c>
      <c r="D148" s="17" t="s">
        <v>522</v>
      </c>
      <c r="E148" s="20" t="s">
        <v>293</v>
      </c>
      <c r="F148" s="20" t="s">
        <v>290</v>
      </c>
      <c r="G148" s="18" t="str">
        <f>""</f>
        <v/>
      </c>
      <c r="H148" s="20"/>
      <c r="I148" s="20" t="s">
        <v>431</v>
      </c>
      <c r="J148" s="21"/>
      <c r="K148" s="20"/>
      <c r="L148" s="6" t="s">
        <v>27</v>
      </c>
      <c r="M148" s="6"/>
      <c r="N148" s="6"/>
      <c r="O148" s="6"/>
      <c r="P148" s="11"/>
      <c r="Q148" s="11"/>
      <c r="R148" s="82"/>
      <c r="S148" s="12" t="s">
        <v>773</v>
      </c>
      <c r="T148" s="78"/>
      <c r="U148" s="62"/>
      <c r="V148" s="6" t="s">
        <v>20</v>
      </c>
      <c r="W148" s="28">
        <v>10</v>
      </c>
      <c r="X148" s="24"/>
      <c r="Y148" s="24"/>
      <c r="AB148" s="74" t="b">
        <f>IF(AND(M148=DATA!$D$40),DATA!$D$41,IF(AND(M148=DATA!$C$40),DATA!$C$41))</f>
        <v>0</v>
      </c>
      <c r="AC148" s="74" t="b">
        <f>IF(AND(N148=DATA!$D$40),DATA!$D$42,IF(AND(N148=DATA!$C$40),DATA!$C$42))</f>
        <v>0</v>
      </c>
      <c r="AD148" s="74" t="b">
        <f>IF(AND(O148=DATA!$D$40),DATA!$D$43,IF(AND(O148=DATA!$C$40),DATA!$C$43))</f>
        <v>0</v>
      </c>
      <c r="AE148" s="75" t="b">
        <f>IF(AND(P148=DATA!$D$40),DATA!$D$44,IF(AND(P148=DATA!$C$40),DATA!$C$44))</f>
        <v>0</v>
      </c>
      <c r="AF148" s="76">
        <f ca="1">IF(AND(DATEDIF(R148,TODAY(),"D")&lt;365*3),DATA!$D$46,IF(AND(365*3&lt;=DATEDIF(R148,TODAY(),"D"), DATEDIF(R148,TODAY(),"D")&lt;365*5),DATA!$D$47,IF(AND(365*5&lt;=DATEDIF(R148,TODAY(),"D"), DATEDIF(R148,TODAY(),"D")&lt;365*10),DATA!$D$48,IF(AND(365*10&lt;DATEDIF(R148,TODAY(),"D")),DATA!$D$49))))</f>
        <v>0</v>
      </c>
      <c r="AG148" s="76">
        <f>_xlfn.IFNA(VLOOKUP(T148,DATA!$F$40:$G$85,2,0),10)</f>
        <v>10</v>
      </c>
      <c r="AH148" s="77">
        <f t="shared" ca="1" si="6"/>
        <v>10</v>
      </c>
      <c r="AI148" s="75" t="b">
        <f>IF(AND(Q148=DATA!$D$40),DATA!$D$44/8,IF(AND(Q148=DATA!$C$40),DATA!$C$44/8))</f>
        <v>0</v>
      </c>
      <c r="AJ148" s="77">
        <f t="shared" ca="1" si="5"/>
        <v>10</v>
      </c>
      <c r="AK148" s="78" t="str">
        <f ca="1">IF(AND(AJ148&gt;=DATA!$C$55),"A",IF(AND(DATA!$C$55&gt;AJ148,AJ148&gt;=DATA!$C$56),"B",IF(AND(DATA!$C$56&gt;AJ148,AJ148&gt;=DATA!$C$57),"C",IF(AND(AJ148&lt;DATA!$C$57),"D"))))</f>
        <v>D</v>
      </c>
    </row>
    <row r="149" spans="1:37" x14ac:dyDescent="0.15">
      <c r="A149" s="20" t="s">
        <v>565</v>
      </c>
      <c r="B149" s="4" t="s">
        <v>428</v>
      </c>
      <c r="C149" s="18" t="s">
        <v>454</v>
      </c>
      <c r="D149" s="17" t="s">
        <v>522</v>
      </c>
      <c r="E149" s="20" t="s">
        <v>293</v>
      </c>
      <c r="F149" s="20" t="s">
        <v>316</v>
      </c>
      <c r="G149" s="18" t="str">
        <f>""</f>
        <v/>
      </c>
      <c r="H149" s="20"/>
      <c r="I149" s="20" t="s">
        <v>431</v>
      </c>
      <c r="J149" s="21"/>
      <c r="K149" s="20"/>
      <c r="L149" s="6" t="s">
        <v>27</v>
      </c>
      <c r="M149" s="6"/>
      <c r="N149" s="6"/>
      <c r="O149" s="6"/>
      <c r="P149" s="11"/>
      <c r="Q149" s="11"/>
      <c r="R149" s="82"/>
      <c r="S149" s="12" t="s">
        <v>773</v>
      </c>
      <c r="T149" s="78"/>
      <c r="U149" s="62"/>
      <c r="V149" s="6" t="s">
        <v>20</v>
      </c>
      <c r="W149" s="28">
        <v>18</v>
      </c>
      <c r="X149" s="24"/>
      <c r="Y149" s="24"/>
      <c r="AB149" s="74" t="b">
        <f>IF(AND(M149=DATA!$D$40),DATA!$D$41,IF(AND(M149=DATA!$C$40),DATA!$C$41))</f>
        <v>0</v>
      </c>
      <c r="AC149" s="74" t="b">
        <f>IF(AND(N149=DATA!$D$40),DATA!$D$42,IF(AND(N149=DATA!$C$40),DATA!$C$42))</f>
        <v>0</v>
      </c>
      <c r="AD149" s="74" t="b">
        <f>IF(AND(O149=DATA!$D$40),DATA!$D$43,IF(AND(O149=DATA!$C$40),DATA!$C$43))</f>
        <v>0</v>
      </c>
      <c r="AE149" s="75" t="b">
        <f>IF(AND(P149=DATA!$D$40),DATA!$D$44,IF(AND(P149=DATA!$C$40),DATA!$C$44))</f>
        <v>0</v>
      </c>
      <c r="AF149" s="76">
        <f ca="1">IF(AND(DATEDIF(R149,TODAY(),"D")&lt;365*3),DATA!$D$46,IF(AND(365*3&lt;=DATEDIF(R149,TODAY(),"D"), DATEDIF(R149,TODAY(),"D")&lt;365*5),DATA!$D$47,IF(AND(365*5&lt;=DATEDIF(R149,TODAY(),"D"), DATEDIF(R149,TODAY(),"D")&lt;365*10),DATA!$D$48,IF(AND(365*10&lt;DATEDIF(R149,TODAY(),"D")),DATA!$D$49))))</f>
        <v>0</v>
      </c>
      <c r="AG149" s="76">
        <f>_xlfn.IFNA(VLOOKUP(T149,DATA!$F$40:$G$85,2,0),10)</f>
        <v>10</v>
      </c>
      <c r="AH149" s="77">
        <f t="shared" ca="1" si="6"/>
        <v>10</v>
      </c>
      <c r="AI149" s="75" t="b">
        <f>IF(AND(Q149=DATA!$D$40),DATA!$D$44/8,IF(AND(Q149=DATA!$C$40),DATA!$C$44/8))</f>
        <v>0</v>
      </c>
      <c r="AJ149" s="77">
        <f t="shared" ca="1" si="5"/>
        <v>10</v>
      </c>
      <c r="AK149" s="78" t="str">
        <f ca="1">IF(AND(AJ149&gt;=DATA!$C$55),"A",IF(AND(DATA!$C$55&gt;AJ149,AJ149&gt;=DATA!$C$56),"B",IF(AND(DATA!$C$56&gt;AJ149,AJ149&gt;=DATA!$C$57),"C",IF(AND(AJ149&lt;DATA!$C$57),"D"))))</f>
        <v>D</v>
      </c>
    </row>
    <row r="150" spans="1:37" x14ac:dyDescent="0.15">
      <c r="A150" s="20" t="s">
        <v>565</v>
      </c>
      <c r="B150" s="4" t="s">
        <v>428</v>
      </c>
      <c r="C150" s="18" t="s">
        <v>295</v>
      </c>
      <c r="D150" s="17" t="s">
        <v>522</v>
      </c>
      <c r="E150" s="20" t="s">
        <v>293</v>
      </c>
      <c r="F150" s="20" t="s">
        <v>286</v>
      </c>
      <c r="G150" s="18" t="str">
        <f>""</f>
        <v/>
      </c>
      <c r="H150" s="20"/>
      <c r="I150" s="20" t="s">
        <v>431</v>
      </c>
      <c r="J150" s="21"/>
      <c r="K150" s="18" t="s">
        <v>453</v>
      </c>
      <c r="L150" s="6" t="s">
        <v>27</v>
      </c>
      <c r="M150" s="6"/>
      <c r="N150" s="6"/>
      <c r="O150" s="6"/>
      <c r="P150" s="11"/>
      <c r="Q150" s="11"/>
      <c r="R150" s="82"/>
      <c r="S150" s="12" t="s">
        <v>773</v>
      </c>
      <c r="T150" s="78"/>
      <c r="U150" s="62"/>
      <c r="V150" s="6" t="s">
        <v>20</v>
      </c>
      <c r="W150" s="28">
        <v>1</v>
      </c>
      <c r="X150" s="24"/>
      <c r="Y150" s="24"/>
      <c r="AB150" s="74" t="b">
        <f>IF(AND(M150=DATA!$D$40),DATA!$D$41,IF(AND(M150=DATA!$C$40),DATA!$C$41))</f>
        <v>0</v>
      </c>
      <c r="AC150" s="74" t="b">
        <f>IF(AND(N150=DATA!$D$40),DATA!$D$42,IF(AND(N150=DATA!$C$40),DATA!$C$42))</f>
        <v>0</v>
      </c>
      <c r="AD150" s="74" t="b">
        <f>IF(AND(O150=DATA!$D$40),DATA!$D$43,IF(AND(O150=DATA!$C$40),DATA!$C$43))</f>
        <v>0</v>
      </c>
      <c r="AE150" s="75" t="b">
        <f>IF(AND(P150=DATA!$D$40),DATA!$D$44,IF(AND(P150=DATA!$C$40),DATA!$C$44))</f>
        <v>0</v>
      </c>
      <c r="AF150" s="76">
        <f ca="1">IF(AND(DATEDIF(R150,TODAY(),"D")&lt;365*3),DATA!$D$46,IF(AND(365*3&lt;=DATEDIF(R150,TODAY(),"D"), DATEDIF(R150,TODAY(),"D")&lt;365*5),DATA!$D$47,IF(AND(365*5&lt;=DATEDIF(R150,TODAY(),"D"), DATEDIF(R150,TODAY(),"D")&lt;365*10),DATA!$D$48,IF(AND(365*10&lt;DATEDIF(R150,TODAY(),"D")),DATA!$D$49))))</f>
        <v>0</v>
      </c>
      <c r="AG150" s="76">
        <f>_xlfn.IFNA(VLOOKUP(T150,DATA!$F$40:$G$85,2,0),10)</f>
        <v>10</v>
      </c>
      <c r="AH150" s="77">
        <f t="shared" ca="1" si="6"/>
        <v>10</v>
      </c>
      <c r="AI150" s="75" t="b">
        <f>IF(AND(Q150=DATA!$D$40),DATA!$D$44/8,IF(AND(Q150=DATA!$C$40),DATA!$C$44/8))</f>
        <v>0</v>
      </c>
      <c r="AJ150" s="77">
        <f t="shared" ca="1" si="5"/>
        <v>10</v>
      </c>
      <c r="AK150" s="78" t="str">
        <f ca="1">IF(AND(AJ150&gt;=DATA!$C$55),"A",IF(AND(DATA!$C$55&gt;AJ150,AJ150&gt;=DATA!$C$56),"B",IF(AND(DATA!$C$56&gt;AJ150,AJ150&gt;=DATA!$C$57),"C",IF(AND(AJ150&lt;DATA!$C$57),"D"))))</f>
        <v>D</v>
      </c>
    </row>
    <row r="151" spans="1:37" x14ac:dyDescent="0.15">
      <c r="A151" s="20" t="s">
        <v>565</v>
      </c>
      <c r="B151" s="4" t="s">
        <v>428</v>
      </c>
      <c r="C151" s="18" t="s">
        <v>454</v>
      </c>
      <c r="D151" s="17" t="s">
        <v>522</v>
      </c>
      <c r="E151" s="20" t="s">
        <v>293</v>
      </c>
      <c r="F151" s="20" t="s">
        <v>286</v>
      </c>
      <c r="G151" s="18" t="str">
        <f>""</f>
        <v/>
      </c>
      <c r="H151" s="20"/>
      <c r="I151" s="20" t="s">
        <v>431</v>
      </c>
      <c r="J151" s="21"/>
      <c r="K151" s="20"/>
      <c r="L151" s="6" t="s">
        <v>27</v>
      </c>
      <c r="M151" s="6"/>
      <c r="N151" s="6"/>
      <c r="O151" s="6"/>
      <c r="P151" s="11"/>
      <c r="Q151" s="11"/>
      <c r="R151" s="82"/>
      <c r="S151" s="12" t="s">
        <v>773</v>
      </c>
      <c r="T151" s="78"/>
      <c r="U151" s="62"/>
      <c r="V151" s="6" t="s">
        <v>20</v>
      </c>
      <c r="W151" s="28">
        <v>13</v>
      </c>
      <c r="X151" s="24"/>
      <c r="Y151" s="24"/>
      <c r="AB151" s="74" t="b">
        <f>IF(AND(M151=DATA!$D$40),DATA!$D$41,IF(AND(M151=DATA!$C$40),DATA!$C$41))</f>
        <v>0</v>
      </c>
      <c r="AC151" s="74" t="b">
        <f>IF(AND(N151=DATA!$D$40),DATA!$D$42,IF(AND(N151=DATA!$C$40),DATA!$C$42))</f>
        <v>0</v>
      </c>
      <c r="AD151" s="74" t="b">
        <f>IF(AND(O151=DATA!$D$40),DATA!$D$43,IF(AND(O151=DATA!$C$40),DATA!$C$43))</f>
        <v>0</v>
      </c>
      <c r="AE151" s="75" t="b">
        <f>IF(AND(P151=DATA!$D$40),DATA!$D$44,IF(AND(P151=DATA!$C$40),DATA!$C$44))</f>
        <v>0</v>
      </c>
      <c r="AF151" s="76">
        <f ca="1">IF(AND(DATEDIF(R151,TODAY(),"D")&lt;365*3),DATA!$D$46,IF(AND(365*3&lt;=DATEDIF(R151,TODAY(),"D"), DATEDIF(R151,TODAY(),"D")&lt;365*5),DATA!$D$47,IF(AND(365*5&lt;=DATEDIF(R151,TODAY(),"D"), DATEDIF(R151,TODAY(),"D")&lt;365*10),DATA!$D$48,IF(AND(365*10&lt;DATEDIF(R151,TODAY(),"D")),DATA!$D$49))))</f>
        <v>0</v>
      </c>
      <c r="AG151" s="76">
        <f>_xlfn.IFNA(VLOOKUP(T151,DATA!$F$40:$G$85,2,0),10)</f>
        <v>10</v>
      </c>
      <c r="AH151" s="77">
        <f t="shared" ca="1" si="6"/>
        <v>10</v>
      </c>
      <c r="AI151" s="75" t="b">
        <f>IF(AND(Q151=DATA!$D$40),DATA!$D$44/8,IF(AND(Q151=DATA!$C$40),DATA!$C$44/8))</f>
        <v>0</v>
      </c>
      <c r="AJ151" s="77">
        <f t="shared" ca="1" si="5"/>
        <v>10</v>
      </c>
      <c r="AK151" s="78" t="str">
        <f ca="1">IF(AND(AJ151&gt;=DATA!$C$55),"A",IF(AND(DATA!$C$55&gt;AJ151,AJ151&gt;=DATA!$C$56),"B",IF(AND(DATA!$C$56&gt;AJ151,AJ151&gt;=DATA!$C$57),"C",IF(AND(AJ151&lt;DATA!$C$57),"D"))))</f>
        <v>D</v>
      </c>
    </row>
    <row r="152" spans="1:37" x14ac:dyDescent="0.15">
      <c r="A152" s="20" t="s">
        <v>565</v>
      </c>
      <c r="B152" s="4" t="s">
        <v>428</v>
      </c>
      <c r="C152" s="18" t="s">
        <v>454</v>
      </c>
      <c r="D152" s="17" t="s">
        <v>522</v>
      </c>
      <c r="E152" s="20" t="s">
        <v>293</v>
      </c>
      <c r="F152" s="20" t="s">
        <v>286</v>
      </c>
      <c r="G152" s="18" t="str">
        <f>""</f>
        <v/>
      </c>
      <c r="H152" s="20"/>
      <c r="I152" s="20" t="s">
        <v>431</v>
      </c>
      <c r="J152" s="21"/>
      <c r="K152" s="20"/>
      <c r="L152" s="6" t="s">
        <v>27</v>
      </c>
      <c r="M152" s="6"/>
      <c r="N152" s="6"/>
      <c r="O152" s="6"/>
      <c r="P152" s="11"/>
      <c r="Q152" s="11"/>
      <c r="R152" s="82"/>
      <c r="S152" s="12" t="s">
        <v>773</v>
      </c>
      <c r="T152" s="78"/>
      <c r="U152" s="62"/>
      <c r="V152" s="6" t="s">
        <v>20</v>
      </c>
      <c r="W152" s="28">
        <v>6</v>
      </c>
      <c r="X152" s="24"/>
      <c r="Y152" s="24"/>
      <c r="AB152" s="74" t="b">
        <f>IF(AND(M152=DATA!$D$40),DATA!$D$41,IF(AND(M152=DATA!$C$40),DATA!$C$41))</f>
        <v>0</v>
      </c>
      <c r="AC152" s="74" t="b">
        <f>IF(AND(N152=DATA!$D$40),DATA!$D$42,IF(AND(N152=DATA!$C$40),DATA!$C$42))</f>
        <v>0</v>
      </c>
      <c r="AD152" s="74" t="b">
        <f>IF(AND(O152=DATA!$D$40),DATA!$D$43,IF(AND(O152=DATA!$C$40),DATA!$C$43))</f>
        <v>0</v>
      </c>
      <c r="AE152" s="75" t="b">
        <f>IF(AND(P152=DATA!$D$40),DATA!$D$44,IF(AND(P152=DATA!$C$40),DATA!$C$44))</f>
        <v>0</v>
      </c>
      <c r="AF152" s="76">
        <f ca="1">IF(AND(DATEDIF(R152,TODAY(),"D")&lt;365*3),DATA!$D$46,IF(AND(365*3&lt;=DATEDIF(R152,TODAY(),"D"), DATEDIF(R152,TODAY(),"D")&lt;365*5),DATA!$D$47,IF(AND(365*5&lt;=DATEDIF(R152,TODAY(),"D"), DATEDIF(R152,TODAY(),"D")&lt;365*10),DATA!$D$48,IF(AND(365*10&lt;DATEDIF(R152,TODAY(),"D")),DATA!$D$49))))</f>
        <v>0</v>
      </c>
      <c r="AG152" s="76">
        <f>_xlfn.IFNA(VLOOKUP(T152,DATA!$F$40:$G$85,2,0),10)</f>
        <v>10</v>
      </c>
      <c r="AH152" s="77">
        <f t="shared" ca="1" si="6"/>
        <v>10</v>
      </c>
      <c r="AI152" s="75" t="b">
        <f>IF(AND(Q152=DATA!$D$40),DATA!$D$44/8,IF(AND(Q152=DATA!$C$40),DATA!$C$44/8))</f>
        <v>0</v>
      </c>
      <c r="AJ152" s="77">
        <f t="shared" ca="1" si="5"/>
        <v>10</v>
      </c>
      <c r="AK152" s="78" t="str">
        <f ca="1">IF(AND(AJ152&gt;=DATA!$C$55),"A",IF(AND(DATA!$C$55&gt;AJ152,AJ152&gt;=DATA!$C$56),"B",IF(AND(DATA!$C$56&gt;AJ152,AJ152&gt;=DATA!$C$57),"C",IF(AND(AJ152&lt;DATA!$C$57),"D"))))</f>
        <v>D</v>
      </c>
    </row>
    <row r="153" spans="1:37" x14ac:dyDescent="0.15">
      <c r="A153" s="20" t="s">
        <v>565</v>
      </c>
      <c r="B153" s="4" t="s">
        <v>428</v>
      </c>
      <c r="C153" s="18" t="s">
        <v>454</v>
      </c>
      <c r="D153" s="17" t="s">
        <v>522</v>
      </c>
      <c r="E153" s="20" t="s">
        <v>293</v>
      </c>
      <c r="F153" s="20" t="s">
        <v>292</v>
      </c>
      <c r="G153" s="18" t="str">
        <f>""</f>
        <v/>
      </c>
      <c r="H153" s="20"/>
      <c r="I153" s="20" t="s">
        <v>431</v>
      </c>
      <c r="J153" s="21"/>
      <c r="K153" s="18" t="s">
        <v>453</v>
      </c>
      <c r="L153" s="6" t="s">
        <v>27</v>
      </c>
      <c r="M153" s="6"/>
      <c r="N153" s="6"/>
      <c r="O153" s="6"/>
      <c r="P153" s="11"/>
      <c r="Q153" s="11"/>
      <c r="R153" s="82"/>
      <c r="S153" s="12" t="s">
        <v>773</v>
      </c>
      <c r="T153" s="78"/>
      <c r="U153" s="62"/>
      <c r="V153" s="6" t="s">
        <v>20</v>
      </c>
      <c r="W153" s="28">
        <v>12</v>
      </c>
      <c r="X153" s="24"/>
      <c r="Y153" s="24"/>
      <c r="AB153" s="74" t="b">
        <f>IF(AND(M153=DATA!$D$40),DATA!$D$41,IF(AND(M153=DATA!$C$40),DATA!$C$41))</f>
        <v>0</v>
      </c>
      <c r="AC153" s="74" t="b">
        <f>IF(AND(N153=DATA!$D$40),DATA!$D$42,IF(AND(N153=DATA!$C$40),DATA!$C$42))</f>
        <v>0</v>
      </c>
      <c r="AD153" s="74" t="b">
        <f>IF(AND(O153=DATA!$D$40),DATA!$D$43,IF(AND(O153=DATA!$C$40),DATA!$C$43))</f>
        <v>0</v>
      </c>
      <c r="AE153" s="75" t="b">
        <f>IF(AND(P153=DATA!$D$40),DATA!$D$44,IF(AND(P153=DATA!$C$40),DATA!$C$44))</f>
        <v>0</v>
      </c>
      <c r="AF153" s="76">
        <f ca="1">IF(AND(DATEDIF(R153,TODAY(),"D")&lt;365*3),DATA!$D$46,IF(AND(365*3&lt;=DATEDIF(R153,TODAY(),"D"), DATEDIF(R153,TODAY(),"D")&lt;365*5),DATA!$D$47,IF(AND(365*5&lt;=DATEDIF(R153,TODAY(),"D"), DATEDIF(R153,TODAY(),"D")&lt;365*10),DATA!$D$48,IF(AND(365*10&lt;DATEDIF(R153,TODAY(),"D")),DATA!$D$49))))</f>
        <v>0</v>
      </c>
      <c r="AG153" s="76">
        <f>_xlfn.IFNA(VLOOKUP(T153,DATA!$F$40:$G$85,2,0),10)</f>
        <v>10</v>
      </c>
      <c r="AH153" s="77">
        <f t="shared" ca="1" si="6"/>
        <v>10</v>
      </c>
      <c r="AI153" s="75" t="b">
        <f>IF(AND(Q153=DATA!$D$40),DATA!$D$44/8,IF(AND(Q153=DATA!$C$40),DATA!$C$44/8))</f>
        <v>0</v>
      </c>
      <c r="AJ153" s="77">
        <f t="shared" ca="1" si="5"/>
        <v>10</v>
      </c>
      <c r="AK153" s="78" t="str">
        <f ca="1">IF(AND(AJ153&gt;=DATA!$C$55),"A",IF(AND(DATA!$C$55&gt;AJ153,AJ153&gt;=DATA!$C$56),"B",IF(AND(DATA!$C$56&gt;AJ153,AJ153&gt;=DATA!$C$57),"C",IF(AND(AJ153&lt;DATA!$C$57),"D"))))</f>
        <v>D</v>
      </c>
    </row>
    <row r="154" spans="1:37" x14ac:dyDescent="0.15">
      <c r="A154" s="20" t="s">
        <v>565</v>
      </c>
      <c r="B154" s="4" t="s">
        <v>428</v>
      </c>
      <c r="C154" s="18" t="s">
        <v>454</v>
      </c>
      <c r="D154" s="17" t="s">
        <v>522</v>
      </c>
      <c r="E154" s="20" t="s">
        <v>293</v>
      </c>
      <c r="F154" s="20" t="s">
        <v>292</v>
      </c>
      <c r="G154" s="18" t="str">
        <f>""</f>
        <v/>
      </c>
      <c r="H154" s="20"/>
      <c r="I154" s="20" t="s">
        <v>431</v>
      </c>
      <c r="J154" s="21"/>
      <c r="K154" s="20"/>
      <c r="L154" s="6" t="s">
        <v>27</v>
      </c>
      <c r="M154" s="6"/>
      <c r="N154" s="6"/>
      <c r="O154" s="6"/>
      <c r="P154" s="11"/>
      <c r="Q154" s="11"/>
      <c r="R154" s="82"/>
      <c r="S154" s="12" t="s">
        <v>773</v>
      </c>
      <c r="T154" s="78"/>
      <c r="U154" s="62"/>
      <c r="V154" s="6" t="s">
        <v>20</v>
      </c>
      <c r="W154" s="28">
        <v>8</v>
      </c>
      <c r="X154" s="24"/>
      <c r="Y154" s="24"/>
      <c r="AB154" s="74" t="b">
        <f>IF(AND(M154=DATA!$D$40),DATA!$D$41,IF(AND(M154=DATA!$C$40),DATA!$C$41))</f>
        <v>0</v>
      </c>
      <c r="AC154" s="74" t="b">
        <f>IF(AND(N154=DATA!$D$40),DATA!$D$42,IF(AND(N154=DATA!$C$40),DATA!$C$42))</f>
        <v>0</v>
      </c>
      <c r="AD154" s="74" t="b">
        <f>IF(AND(O154=DATA!$D$40),DATA!$D$43,IF(AND(O154=DATA!$C$40),DATA!$C$43))</f>
        <v>0</v>
      </c>
      <c r="AE154" s="75" t="b">
        <f>IF(AND(P154=DATA!$D$40),DATA!$D$44,IF(AND(P154=DATA!$C$40),DATA!$C$44))</f>
        <v>0</v>
      </c>
      <c r="AF154" s="76">
        <f ca="1">IF(AND(DATEDIF(R154,TODAY(),"D")&lt;365*3),DATA!$D$46,IF(AND(365*3&lt;=DATEDIF(R154,TODAY(),"D"), DATEDIF(R154,TODAY(),"D")&lt;365*5),DATA!$D$47,IF(AND(365*5&lt;=DATEDIF(R154,TODAY(),"D"), DATEDIF(R154,TODAY(),"D")&lt;365*10),DATA!$D$48,IF(AND(365*10&lt;DATEDIF(R154,TODAY(),"D")),DATA!$D$49))))</f>
        <v>0</v>
      </c>
      <c r="AG154" s="76">
        <f>_xlfn.IFNA(VLOOKUP(T154,DATA!$F$40:$G$85,2,0),10)</f>
        <v>10</v>
      </c>
      <c r="AH154" s="77">
        <f t="shared" ca="1" si="6"/>
        <v>10</v>
      </c>
      <c r="AI154" s="75" t="b">
        <f>IF(AND(Q154=DATA!$D$40),DATA!$D$44/8,IF(AND(Q154=DATA!$C$40),DATA!$C$44/8))</f>
        <v>0</v>
      </c>
      <c r="AJ154" s="77">
        <f t="shared" ca="1" si="5"/>
        <v>10</v>
      </c>
      <c r="AK154" s="78" t="str">
        <f ca="1">IF(AND(AJ154&gt;=DATA!$C$55),"A",IF(AND(DATA!$C$55&gt;AJ154,AJ154&gt;=DATA!$C$56),"B",IF(AND(DATA!$C$56&gt;AJ154,AJ154&gt;=DATA!$C$57),"C",IF(AND(AJ154&lt;DATA!$C$57),"D"))))</f>
        <v>D</v>
      </c>
    </row>
    <row r="155" spans="1:37" x14ac:dyDescent="0.15">
      <c r="A155" s="20" t="s">
        <v>564</v>
      </c>
      <c r="B155" s="4" t="s">
        <v>428</v>
      </c>
      <c r="C155" s="18" t="s">
        <v>295</v>
      </c>
      <c r="D155" s="17" t="s">
        <v>522</v>
      </c>
      <c r="E155" s="20" t="s">
        <v>293</v>
      </c>
      <c r="F155" s="20" t="s">
        <v>307</v>
      </c>
      <c r="G155" s="18" t="str">
        <f>""</f>
        <v/>
      </c>
      <c r="H155" s="20"/>
      <c r="I155" s="20" t="s">
        <v>431</v>
      </c>
      <c r="J155" s="21"/>
      <c r="K155" s="18" t="s">
        <v>453</v>
      </c>
      <c r="L155" s="6" t="s">
        <v>27</v>
      </c>
      <c r="M155" s="6"/>
      <c r="N155" s="6"/>
      <c r="O155" s="6"/>
      <c r="P155" s="11"/>
      <c r="Q155" s="11"/>
      <c r="R155" s="82"/>
      <c r="S155" s="12" t="s">
        <v>773</v>
      </c>
      <c r="T155" s="78"/>
      <c r="U155" s="62"/>
      <c r="V155" s="6" t="s">
        <v>20</v>
      </c>
      <c r="W155" s="28">
        <v>1</v>
      </c>
      <c r="X155" s="24"/>
      <c r="Y155" s="24"/>
      <c r="AB155" s="74" t="b">
        <f>IF(AND(M155=DATA!$D$40),DATA!$D$41,IF(AND(M155=DATA!$C$40),DATA!$C$41))</f>
        <v>0</v>
      </c>
      <c r="AC155" s="74" t="b">
        <f>IF(AND(N155=DATA!$D$40),DATA!$D$42,IF(AND(N155=DATA!$C$40),DATA!$C$42))</f>
        <v>0</v>
      </c>
      <c r="AD155" s="74" t="b">
        <f>IF(AND(O155=DATA!$D$40),DATA!$D$43,IF(AND(O155=DATA!$C$40),DATA!$C$43))</f>
        <v>0</v>
      </c>
      <c r="AE155" s="75" t="b">
        <f>IF(AND(P155=DATA!$D$40),DATA!$D$44,IF(AND(P155=DATA!$C$40),DATA!$C$44))</f>
        <v>0</v>
      </c>
      <c r="AF155" s="76">
        <f ca="1">IF(AND(DATEDIF(R155,TODAY(),"D")&lt;365*3),DATA!$D$46,IF(AND(365*3&lt;=DATEDIF(R155,TODAY(),"D"), DATEDIF(R155,TODAY(),"D")&lt;365*5),DATA!$D$47,IF(AND(365*5&lt;=DATEDIF(R155,TODAY(),"D"), DATEDIF(R155,TODAY(),"D")&lt;365*10),DATA!$D$48,IF(AND(365*10&lt;DATEDIF(R155,TODAY(),"D")),DATA!$D$49))))</f>
        <v>0</v>
      </c>
      <c r="AG155" s="76">
        <f>_xlfn.IFNA(VLOOKUP(T155,DATA!$F$40:$G$85,2,0),10)</f>
        <v>10</v>
      </c>
      <c r="AH155" s="77">
        <f t="shared" ca="1" si="6"/>
        <v>10</v>
      </c>
      <c r="AI155" s="75" t="b">
        <f>IF(AND(Q155=DATA!$D$40),DATA!$D$44/8,IF(AND(Q155=DATA!$C$40),DATA!$C$44/8))</f>
        <v>0</v>
      </c>
      <c r="AJ155" s="77">
        <f t="shared" ca="1" si="5"/>
        <v>10</v>
      </c>
      <c r="AK155" s="78" t="str">
        <f ca="1">IF(AND(AJ155&gt;=DATA!$C$55),"A",IF(AND(DATA!$C$55&gt;AJ155,AJ155&gt;=DATA!$C$56),"B",IF(AND(DATA!$C$56&gt;AJ155,AJ155&gt;=DATA!$C$57),"C",IF(AND(AJ155&lt;DATA!$C$57),"D"))))</f>
        <v>D</v>
      </c>
    </row>
    <row r="156" spans="1:37" x14ac:dyDescent="0.15">
      <c r="A156" s="20" t="s">
        <v>564</v>
      </c>
      <c r="B156" s="4" t="s">
        <v>428</v>
      </c>
      <c r="C156" s="18" t="s">
        <v>454</v>
      </c>
      <c r="D156" s="17" t="s">
        <v>522</v>
      </c>
      <c r="E156" s="20" t="s">
        <v>293</v>
      </c>
      <c r="F156" s="20" t="s">
        <v>307</v>
      </c>
      <c r="G156" s="18" t="str">
        <f>""</f>
        <v/>
      </c>
      <c r="H156" s="20"/>
      <c r="I156" s="20" t="s">
        <v>431</v>
      </c>
      <c r="J156" s="21"/>
      <c r="K156" s="20"/>
      <c r="L156" s="6" t="s">
        <v>27</v>
      </c>
      <c r="M156" s="6"/>
      <c r="N156" s="6"/>
      <c r="O156" s="6"/>
      <c r="P156" s="11"/>
      <c r="Q156" s="11"/>
      <c r="R156" s="82"/>
      <c r="S156" s="12" t="s">
        <v>773</v>
      </c>
      <c r="T156" s="78"/>
      <c r="U156" s="62"/>
      <c r="V156" s="6" t="s">
        <v>20</v>
      </c>
      <c r="W156" s="28">
        <v>2</v>
      </c>
      <c r="X156" s="24"/>
      <c r="Y156" s="24"/>
      <c r="AB156" s="74" t="b">
        <f>IF(AND(M156=DATA!$D$40),DATA!$D$41,IF(AND(M156=DATA!$C$40),DATA!$C$41))</f>
        <v>0</v>
      </c>
      <c r="AC156" s="74" t="b">
        <f>IF(AND(N156=DATA!$D$40),DATA!$D$42,IF(AND(N156=DATA!$C$40),DATA!$C$42))</f>
        <v>0</v>
      </c>
      <c r="AD156" s="74" t="b">
        <f>IF(AND(O156=DATA!$D$40),DATA!$D$43,IF(AND(O156=DATA!$C$40),DATA!$C$43))</f>
        <v>0</v>
      </c>
      <c r="AE156" s="75" t="b">
        <f>IF(AND(P156=DATA!$D$40),DATA!$D$44,IF(AND(P156=DATA!$C$40),DATA!$C$44))</f>
        <v>0</v>
      </c>
      <c r="AF156" s="76">
        <f ca="1">IF(AND(DATEDIF(R156,TODAY(),"D")&lt;365*3),DATA!$D$46,IF(AND(365*3&lt;=DATEDIF(R156,TODAY(),"D"), DATEDIF(R156,TODAY(),"D")&lt;365*5),DATA!$D$47,IF(AND(365*5&lt;=DATEDIF(R156,TODAY(),"D"), DATEDIF(R156,TODAY(),"D")&lt;365*10),DATA!$D$48,IF(AND(365*10&lt;DATEDIF(R156,TODAY(),"D")),DATA!$D$49))))</f>
        <v>0</v>
      </c>
      <c r="AG156" s="76">
        <f>_xlfn.IFNA(VLOOKUP(T156,DATA!$F$40:$G$85,2,0),10)</f>
        <v>10</v>
      </c>
      <c r="AH156" s="77">
        <f t="shared" ca="1" si="6"/>
        <v>10</v>
      </c>
      <c r="AI156" s="75" t="b">
        <f>IF(AND(Q156=DATA!$D$40),DATA!$D$44/8,IF(AND(Q156=DATA!$C$40),DATA!$C$44/8))</f>
        <v>0</v>
      </c>
      <c r="AJ156" s="77">
        <f t="shared" ca="1" si="5"/>
        <v>10</v>
      </c>
      <c r="AK156" s="78" t="str">
        <f ca="1">IF(AND(AJ156&gt;=DATA!$C$55),"A",IF(AND(DATA!$C$55&gt;AJ156,AJ156&gt;=DATA!$C$56),"B",IF(AND(DATA!$C$56&gt;AJ156,AJ156&gt;=DATA!$C$57),"C",IF(AND(AJ156&lt;DATA!$C$57),"D"))))</f>
        <v>D</v>
      </c>
    </row>
    <row r="157" spans="1:37" x14ac:dyDescent="0.15">
      <c r="A157" s="20" t="s">
        <v>564</v>
      </c>
      <c r="B157" s="4" t="s">
        <v>428</v>
      </c>
      <c r="C157" s="18" t="s">
        <v>454</v>
      </c>
      <c r="D157" s="17" t="s">
        <v>522</v>
      </c>
      <c r="E157" s="20" t="s">
        <v>293</v>
      </c>
      <c r="F157" s="20" t="s">
        <v>307</v>
      </c>
      <c r="G157" s="18" t="str">
        <f>""</f>
        <v/>
      </c>
      <c r="H157" s="20"/>
      <c r="I157" s="20" t="s">
        <v>431</v>
      </c>
      <c r="J157" s="21"/>
      <c r="K157" s="20"/>
      <c r="L157" s="6" t="s">
        <v>27</v>
      </c>
      <c r="M157" s="6"/>
      <c r="N157" s="6"/>
      <c r="O157" s="6"/>
      <c r="P157" s="11"/>
      <c r="Q157" s="11"/>
      <c r="R157" s="82"/>
      <c r="S157" s="12" t="s">
        <v>773</v>
      </c>
      <c r="T157" s="78"/>
      <c r="U157" s="62"/>
      <c r="V157" s="6" t="s">
        <v>20</v>
      </c>
      <c r="W157" s="28">
        <v>8</v>
      </c>
      <c r="X157" s="24"/>
      <c r="Y157" s="24"/>
      <c r="AB157" s="74" t="b">
        <f>IF(AND(M157=DATA!$D$40),DATA!$D$41,IF(AND(M157=DATA!$C$40),DATA!$C$41))</f>
        <v>0</v>
      </c>
      <c r="AC157" s="74" t="b">
        <f>IF(AND(N157=DATA!$D$40),DATA!$D$42,IF(AND(N157=DATA!$C$40),DATA!$C$42))</f>
        <v>0</v>
      </c>
      <c r="AD157" s="74" t="b">
        <f>IF(AND(O157=DATA!$D$40),DATA!$D$43,IF(AND(O157=DATA!$C$40),DATA!$C$43))</f>
        <v>0</v>
      </c>
      <c r="AE157" s="75" t="b">
        <f>IF(AND(P157=DATA!$D$40),DATA!$D$44,IF(AND(P157=DATA!$C$40),DATA!$C$44))</f>
        <v>0</v>
      </c>
      <c r="AF157" s="76">
        <f ca="1">IF(AND(DATEDIF(R157,TODAY(),"D")&lt;365*3),DATA!$D$46,IF(AND(365*3&lt;=DATEDIF(R157,TODAY(),"D"), DATEDIF(R157,TODAY(),"D")&lt;365*5),DATA!$D$47,IF(AND(365*5&lt;=DATEDIF(R157,TODAY(),"D"), DATEDIF(R157,TODAY(),"D")&lt;365*10),DATA!$D$48,IF(AND(365*10&lt;DATEDIF(R157,TODAY(),"D")),DATA!$D$49))))</f>
        <v>0</v>
      </c>
      <c r="AG157" s="76">
        <f>_xlfn.IFNA(VLOOKUP(T157,DATA!$F$40:$G$85,2,0),10)</f>
        <v>10</v>
      </c>
      <c r="AH157" s="77">
        <f t="shared" ca="1" si="6"/>
        <v>10</v>
      </c>
      <c r="AI157" s="75" t="b">
        <f>IF(AND(Q157=DATA!$D$40),DATA!$D$44/8,IF(AND(Q157=DATA!$C$40),DATA!$C$44/8))</f>
        <v>0</v>
      </c>
      <c r="AJ157" s="77">
        <f t="shared" ca="1" si="5"/>
        <v>10</v>
      </c>
      <c r="AK157" s="78" t="str">
        <f ca="1">IF(AND(AJ157&gt;=DATA!$C$55),"A",IF(AND(DATA!$C$55&gt;AJ157,AJ157&gt;=DATA!$C$56),"B",IF(AND(DATA!$C$56&gt;AJ157,AJ157&gt;=DATA!$C$57),"C",IF(AND(AJ157&lt;DATA!$C$57),"D"))))</f>
        <v>D</v>
      </c>
    </row>
    <row r="158" spans="1:37" s="53" customFormat="1" x14ac:dyDescent="0.15">
      <c r="A158" s="20" t="s">
        <v>565</v>
      </c>
      <c r="B158" s="46" t="s">
        <v>428</v>
      </c>
      <c r="C158" s="47" t="s">
        <v>530</v>
      </c>
      <c r="D158" s="48" t="s">
        <v>522</v>
      </c>
      <c r="E158" s="49" t="s">
        <v>293</v>
      </c>
      <c r="F158" s="49" t="s">
        <v>301</v>
      </c>
      <c r="G158" s="47" t="str">
        <f>""</f>
        <v/>
      </c>
      <c r="H158" s="49"/>
      <c r="I158" s="49" t="s">
        <v>431</v>
      </c>
      <c r="J158" s="50"/>
      <c r="K158" s="47" t="s">
        <v>453</v>
      </c>
      <c r="L158" s="49" t="s">
        <v>27</v>
      </c>
      <c r="M158" s="6"/>
      <c r="N158" s="6"/>
      <c r="O158" s="6"/>
      <c r="P158" s="11"/>
      <c r="Q158" s="11"/>
      <c r="R158" s="82"/>
      <c r="S158" s="12" t="s">
        <v>773</v>
      </c>
      <c r="T158" s="78"/>
      <c r="U158" s="62"/>
      <c r="V158" s="49" t="s">
        <v>20</v>
      </c>
      <c r="W158" s="51">
        <v>3</v>
      </c>
      <c r="X158" s="52"/>
      <c r="Y158" s="52"/>
      <c r="AA158"/>
      <c r="AB158" s="74" t="b">
        <f>IF(AND(M158=DATA!$D$40),DATA!$D$41,IF(AND(M158=DATA!$C$40),DATA!$C$41))</f>
        <v>0</v>
      </c>
      <c r="AC158" s="74" t="b">
        <f>IF(AND(N158=DATA!$D$40),DATA!$D$42,IF(AND(N158=DATA!$C$40),DATA!$C$42))</f>
        <v>0</v>
      </c>
      <c r="AD158" s="74" t="b">
        <f>IF(AND(O158=DATA!$D$40),DATA!$D$43,IF(AND(O158=DATA!$C$40),DATA!$C$43))</f>
        <v>0</v>
      </c>
      <c r="AE158" s="75" t="b">
        <f>IF(AND(P158=DATA!$D$40),DATA!$D$44,IF(AND(P158=DATA!$C$40),DATA!$C$44))</f>
        <v>0</v>
      </c>
      <c r="AF158" s="76">
        <f ca="1">IF(AND(DATEDIF(R158,TODAY(),"D")&lt;365*3),DATA!$D$46,IF(AND(365*3&lt;=DATEDIF(R158,TODAY(),"D"), DATEDIF(R158,TODAY(),"D")&lt;365*5),DATA!$D$47,IF(AND(365*5&lt;=DATEDIF(R158,TODAY(),"D"), DATEDIF(R158,TODAY(),"D")&lt;365*10),DATA!$D$48,IF(AND(365*10&lt;DATEDIF(R158,TODAY(),"D")),DATA!$D$49))))</f>
        <v>0</v>
      </c>
      <c r="AG158" s="76">
        <f>_xlfn.IFNA(VLOOKUP(T158,DATA!$F$40:$G$85,2,0),10)</f>
        <v>10</v>
      </c>
      <c r="AH158" s="77">
        <f t="shared" ca="1" si="6"/>
        <v>10</v>
      </c>
      <c r="AI158" s="75" t="b">
        <f>IF(AND(Q158=DATA!$D$40),DATA!$D$44/8,IF(AND(Q158=DATA!$C$40),DATA!$C$44/8))</f>
        <v>0</v>
      </c>
      <c r="AJ158" s="77">
        <f t="shared" ca="1" si="5"/>
        <v>10</v>
      </c>
      <c r="AK158" s="78" t="str">
        <f ca="1">IF(AND(AJ158&gt;=DATA!$C$55),"A",IF(AND(DATA!$C$55&gt;AJ158,AJ158&gt;=DATA!$C$56),"B",IF(AND(DATA!$C$56&gt;AJ158,AJ158&gt;=DATA!$C$57),"C",IF(AND(AJ158&lt;DATA!$C$57),"D"))))</f>
        <v>D</v>
      </c>
    </row>
    <row r="159" spans="1:37" x14ac:dyDescent="0.15">
      <c r="A159" s="20" t="s">
        <v>565</v>
      </c>
      <c r="B159" s="4" t="s">
        <v>428</v>
      </c>
      <c r="C159" s="18" t="s">
        <v>295</v>
      </c>
      <c r="D159" s="17" t="s">
        <v>522</v>
      </c>
      <c r="E159" s="20" t="s">
        <v>293</v>
      </c>
      <c r="F159" s="20" t="s">
        <v>301</v>
      </c>
      <c r="G159" s="18" t="str">
        <f>""</f>
        <v/>
      </c>
      <c r="H159" s="20"/>
      <c r="I159" s="20" t="s">
        <v>431</v>
      </c>
      <c r="J159" s="21"/>
      <c r="K159" s="18" t="s">
        <v>453</v>
      </c>
      <c r="L159" s="6" t="s">
        <v>27</v>
      </c>
      <c r="M159" s="6"/>
      <c r="N159" s="6"/>
      <c r="O159" s="6"/>
      <c r="P159" s="11"/>
      <c r="Q159" s="11"/>
      <c r="R159" s="82"/>
      <c r="S159" s="12" t="s">
        <v>773</v>
      </c>
      <c r="T159" s="78"/>
      <c r="U159" s="62"/>
      <c r="V159" s="6" t="s">
        <v>20</v>
      </c>
      <c r="W159" s="28">
        <v>216</v>
      </c>
      <c r="X159" s="24"/>
      <c r="Y159" s="24"/>
      <c r="AB159" s="74" t="b">
        <f>IF(AND(M159=DATA!$D$40),DATA!$D$41,IF(AND(M159=DATA!$C$40),DATA!$C$41))</f>
        <v>0</v>
      </c>
      <c r="AC159" s="74" t="b">
        <f>IF(AND(N159=DATA!$D$40),DATA!$D$42,IF(AND(N159=DATA!$C$40),DATA!$C$42))</f>
        <v>0</v>
      </c>
      <c r="AD159" s="74" t="b">
        <f>IF(AND(O159=DATA!$D$40),DATA!$D$43,IF(AND(O159=DATA!$C$40),DATA!$C$43))</f>
        <v>0</v>
      </c>
      <c r="AE159" s="75" t="b">
        <f>IF(AND(P159=DATA!$D$40),DATA!$D$44,IF(AND(P159=DATA!$C$40),DATA!$C$44))</f>
        <v>0</v>
      </c>
      <c r="AF159" s="76">
        <f ca="1">IF(AND(DATEDIF(R159,TODAY(),"D")&lt;365*3),DATA!$D$46,IF(AND(365*3&lt;=DATEDIF(R159,TODAY(),"D"), DATEDIF(R159,TODAY(),"D")&lt;365*5),DATA!$D$47,IF(AND(365*5&lt;=DATEDIF(R159,TODAY(),"D"), DATEDIF(R159,TODAY(),"D")&lt;365*10),DATA!$D$48,IF(AND(365*10&lt;DATEDIF(R159,TODAY(),"D")),DATA!$D$49))))</f>
        <v>0</v>
      </c>
      <c r="AG159" s="76">
        <f>_xlfn.IFNA(VLOOKUP(T159,DATA!$F$40:$G$85,2,0),10)</f>
        <v>10</v>
      </c>
      <c r="AH159" s="77">
        <f t="shared" ca="1" si="6"/>
        <v>10</v>
      </c>
      <c r="AI159" s="75" t="b">
        <f>IF(AND(Q159=DATA!$D$40),DATA!$D$44/8,IF(AND(Q159=DATA!$C$40),DATA!$C$44/8))</f>
        <v>0</v>
      </c>
      <c r="AJ159" s="77">
        <f t="shared" ca="1" si="5"/>
        <v>10</v>
      </c>
      <c r="AK159" s="78" t="str">
        <f ca="1">IF(AND(AJ159&gt;=DATA!$C$55),"A",IF(AND(DATA!$C$55&gt;AJ159,AJ159&gt;=DATA!$C$56),"B",IF(AND(DATA!$C$56&gt;AJ159,AJ159&gt;=DATA!$C$57),"C",IF(AND(AJ159&lt;DATA!$C$57),"D"))))</f>
        <v>D</v>
      </c>
    </row>
    <row r="160" spans="1:37" x14ac:dyDescent="0.15">
      <c r="A160" s="20" t="s">
        <v>564</v>
      </c>
      <c r="B160" s="4" t="s">
        <v>428</v>
      </c>
      <c r="C160" s="18" t="s">
        <v>454</v>
      </c>
      <c r="D160" s="17" t="s">
        <v>522</v>
      </c>
      <c r="E160" s="20" t="s">
        <v>293</v>
      </c>
      <c r="F160" s="20" t="s">
        <v>301</v>
      </c>
      <c r="G160" s="18" t="str">
        <f>""</f>
        <v/>
      </c>
      <c r="H160" s="20"/>
      <c r="I160" s="20" t="s">
        <v>431</v>
      </c>
      <c r="J160" s="21"/>
      <c r="K160" s="20"/>
      <c r="L160" s="6" t="s">
        <v>27</v>
      </c>
      <c r="M160" s="6"/>
      <c r="N160" s="6"/>
      <c r="O160" s="6"/>
      <c r="P160" s="11"/>
      <c r="Q160" s="11"/>
      <c r="R160" s="82"/>
      <c r="S160" s="12" t="s">
        <v>773</v>
      </c>
      <c r="T160" s="78"/>
      <c r="U160" s="62"/>
      <c r="V160" s="6" t="s">
        <v>20</v>
      </c>
      <c r="W160" s="28">
        <v>29</v>
      </c>
      <c r="X160" s="24"/>
      <c r="Y160" s="24"/>
      <c r="AB160" s="74" t="b">
        <f>IF(AND(M160=DATA!$D$40),DATA!$D$41,IF(AND(M160=DATA!$C$40),DATA!$C$41))</f>
        <v>0</v>
      </c>
      <c r="AC160" s="74" t="b">
        <f>IF(AND(N160=DATA!$D$40),DATA!$D$42,IF(AND(N160=DATA!$C$40),DATA!$C$42))</f>
        <v>0</v>
      </c>
      <c r="AD160" s="74" t="b">
        <f>IF(AND(O160=DATA!$D$40),DATA!$D$43,IF(AND(O160=DATA!$C$40),DATA!$C$43))</f>
        <v>0</v>
      </c>
      <c r="AE160" s="75" t="b">
        <f>IF(AND(P160=DATA!$D$40),DATA!$D$44,IF(AND(P160=DATA!$C$40),DATA!$C$44))</f>
        <v>0</v>
      </c>
      <c r="AF160" s="76">
        <f ca="1">IF(AND(DATEDIF(R160,TODAY(),"D")&lt;365*3),DATA!$D$46,IF(AND(365*3&lt;=DATEDIF(R160,TODAY(),"D"), DATEDIF(R160,TODAY(),"D")&lt;365*5),DATA!$D$47,IF(AND(365*5&lt;=DATEDIF(R160,TODAY(),"D"), DATEDIF(R160,TODAY(),"D")&lt;365*10),DATA!$D$48,IF(AND(365*10&lt;DATEDIF(R160,TODAY(),"D")),DATA!$D$49))))</f>
        <v>0</v>
      </c>
      <c r="AG160" s="76">
        <f>_xlfn.IFNA(VLOOKUP(T160,DATA!$F$40:$G$85,2,0),10)</f>
        <v>10</v>
      </c>
      <c r="AH160" s="77">
        <f t="shared" ca="1" si="6"/>
        <v>10</v>
      </c>
      <c r="AI160" s="75" t="b">
        <f>IF(AND(Q160=DATA!$D$40),DATA!$D$44/8,IF(AND(Q160=DATA!$C$40),DATA!$C$44/8))</f>
        <v>0</v>
      </c>
      <c r="AJ160" s="77">
        <f t="shared" ca="1" si="5"/>
        <v>10</v>
      </c>
      <c r="AK160" s="78" t="str">
        <f ca="1">IF(AND(AJ160&gt;=DATA!$C$55),"A",IF(AND(DATA!$C$55&gt;AJ160,AJ160&gt;=DATA!$C$56),"B",IF(AND(DATA!$C$56&gt;AJ160,AJ160&gt;=DATA!$C$57),"C",IF(AND(AJ160&lt;DATA!$C$57),"D"))))</f>
        <v>D</v>
      </c>
    </row>
    <row r="161" spans="1:37" x14ac:dyDescent="0.15">
      <c r="A161" s="20" t="s">
        <v>565</v>
      </c>
      <c r="B161" s="4" t="s">
        <v>428</v>
      </c>
      <c r="C161" s="18" t="s">
        <v>459</v>
      </c>
      <c r="D161" s="17" t="s">
        <v>522</v>
      </c>
      <c r="E161" s="20" t="s">
        <v>293</v>
      </c>
      <c r="F161" s="20" t="s">
        <v>308</v>
      </c>
      <c r="G161" s="18" t="str">
        <f>""</f>
        <v/>
      </c>
      <c r="H161" s="20"/>
      <c r="I161" s="20" t="s">
        <v>431</v>
      </c>
      <c r="J161" s="21"/>
      <c r="K161" s="20"/>
      <c r="L161" s="6" t="s">
        <v>27</v>
      </c>
      <c r="M161" s="6"/>
      <c r="N161" s="6"/>
      <c r="O161" s="6"/>
      <c r="P161" s="11"/>
      <c r="Q161" s="11"/>
      <c r="R161" s="82"/>
      <c r="S161" s="12" t="s">
        <v>773</v>
      </c>
      <c r="T161" s="78"/>
      <c r="U161" s="62"/>
      <c r="V161" s="6" t="s">
        <v>20</v>
      </c>
      <c r="W161" s="28">
        <v>8</v>
      </c>
      <c r="X161" s="24"/>
      <c r="Y161" s="24"/>
      <c r="AB161" s="74" t="b">
        <f>IF(AND(M161=DATA!$D$40),DATA!$D$41,IF(AND(M161=DATA!$C$40),DATA!$C$41))</f>
        <v>0</v>
      </c>
      <c r="AC161" s="74" t="b">
        <f>IF(AND(N161=DATA!$D$40),DATA!$D$42,IF(AND(N161=DATA!$C$40),DATA!$C$42))</f>
        <v>0</v>
      </c>
      <c r="AD161" s="74" t="b">
        <f>IF(AND(O161=DATA!$D$40),DATA!$D$43,IF(AND(O161=DATA!$C$40),DATA!$C$43))</f>
        <v>0</v>
      </c>
      <c r="AE161" s="75" t="b">
        <f>IF(AND(P161=DATA!$D$40),DATA!$D$44,IF(AND(P161=DATA!$C$40),DATA!$C$44))</f>
        <v>0</v>
      </c>
      <c r="AF161" s="76">
        <f ca="1">IF(AND(DATEDIF(R161,TODAY(),"D")&lt;365*3),DATA!$D$46,IF(AND(365*3&lt;=DATEDIF(R161,TODAY(),"D"), DATEDIF(R161,TODAY(),"D")&lt;365*5),DATA!$D$47,IF(AND(365*5&lt;=DATEDIF(R161,TODAY(),"D"), DATEDIF(R161,TODAY(),"D")&lt;365*10),DATA!$D$48,IF(AND(365*10&lt;DATEDIF(R161,TODAY(),"D")),DATA!$D$49))))</f>
        <v>0</v>
      </c>
      <c r="AG161" s="76">
        <f>_xlfn.IFNA(VLOOKUP(T161,DATA!$F$40:$G$85,2,0),10)</f>
        <v>10</v>
      </c>
      <c r="AH161" s="77">
        <f t="shared" ca="1" si="6"/>
        <v>10</v>
      </c>
      <c r="AI161" s="75" t="b">
        <f>IF(AND(Q161=DATA!$D$40),DATA!$D$44/8,IF(AND(Q161=DATA!$C$40),DATA!$C$44/8))</f>
        <v>0</v>
      </c>
      <c r="AJ161" s="77">
        <f t="shared" ca="1" si="5"/>
        <v>10</v>
      </c>
      <c r="AK161" s="78" t="str">
        <f ca="1">IF(AND(AJ161&gt;=DATA!$C$55),"A",IF(AND(DATA!$C$55&gt;AJ161,AJ161&gt;=DATA!$C$56),"B",IF(AND(DATA!$C$56&gt;AJ161,AJ161&gt;=DATA!$C$57),"C",IF(AND(AJ161&lt;DATA!$C$57),"D"))))</f>
        <v>D</v>
      </c>
    </row>
    <row r="162" spans="1:37" x14ac:dyDescent="0.15">
      <c r="A162" s="20" t="s">
        <v>565</v>
      </c>
      <c r="B162" s="4" t="s">
        <v>428</v>
      </c>
      <c r="C162" s="18" t="s">
        <v>454</v>
      </c>
      <c r="D162" s="17" t="s">
        <v>522</v>
      </c>
      <c r="E162" s="20" t="s">
        <v>293</v>
      </c>
      <c r="F162" s="20" t="s">
        <v>308</v>
      </c>
      <c r="G162" s="18" t="str">
        <f>""</f>
        <v/>
      </c>
      <c r="H162" s="20"/>
      <c r="I162" s="20" t="s">
        <v>431</v>
      </c>
      <c r="J162" s="21"/>
      <c r="K162" s="20"/>
      <c r="L162" s="6" t="s">
        <v>27</v>
      </c>
      <c r="M162" s="6"/>
      <c r="N162" s="6"/>
      <c r="O162" s="6"/>
      <c r="P162" s="11"/>
      <c r="Q162" s="11"/>
      <c r="R162" s="82"/>
      <c r="S162" s="12" t="s">
        <v>773</v>
      </c>
      <c r="T162" s="78"/>
      <c r="U162" s="62"/>
      <c r="V162" s="6" t="s">
        <v>20</v>
      </c>
      <c r="W162" s="28">
        <v>6</v>
      </c>
      <c r="X162" s="24"/>
      <c r="Y162" s="24"/>
      <c r="AB162" s="74" t="b">
        <f>IF(AND(M162=DATA!$D$40),DATA!$D$41,IF(AND(M162=DATA!$C$40),DATA!$C$41))</f>
        <v>0</v>
      </c>
      <c r="AC162" s="74" t="b">
        <f>IF(AND(N162=DATA!$D$40),DATA!$D$42,IF(AND(N162=DATA!$C$40),DATA!$C$42))</f>
        <v>0</v>
      </c>
      <c r="AD162" s="74" t="b">
        <f>IF(AND(O162=DATA!$D$40),DATA!$D$43,IF(AND(O162=DATA!$C$40),DATA!$C$43))</f>
        <v>0</v>
      </c>
      <c r="AE162" s="75" t="b">
        <f>IF(AND(P162=DATA!$D$40),DATA!$D$44,IF(AND(P162=DATA!$C$40),DATA!$C$44))</f>
        <v>0</v>
      </c>
      <c r="AF162" s="76">
        <f ca="1">IF(AND(DATEDIF(R162,TODAY(),"D")&lt;365*3),DATA!$D$46,IF(AND(365*3&lt;=DATEDIF(R162,TODAY(),"D"), DATEDIF(R162,TODAY(),"D")&lt;365*5),DATA!$D$47,IF(AND(365*5&lt;=DATEDIF(R162,TODAY(),"D"), DATEDIF(R162,TODAY(),"D")&lt;365*10),DATA!$D$48,IF(AND(365*10&lt;DATEDIF(R162,TODAY(),"D")),DATA!$D$49))))</f>
        <v>0</v>
      </c>
      <c r="AG162" s="76">
        <f>_xlfn.IFNA(VLOOKUP(T162,DATA!$F$40:$G$85,2,0),10)</f>
        <v>10</v>
      </c>
      <c r="AH162" s="77">
        <f t="shared" ca="1" si="6"/>
        <v>10</v>
      </c>
      <c r="AI162" s="75" t="b">
        <f>IF(AND(Q162=DATA!$D$40),DATA!$D$44/8,IF(AND(Q162=DATA!$C$40),DATA!$C$44/8))</f>
        <v>0</v>
      </c>
      <c r="AJ162" s="77">
        <f t="shared" ca="1" si="5"/>
        <v>10</v>
      </c>
      <c r="AK162" s="78" t="str">
        <f ca="1">IF(AND(AJ162&gt;=DATA!$C$55),"A",IF(AND(DATA!$C$55&gt;AJ162,AJ162&gt;=DATA!$C$56),"B",IF(AND(DATA!$C$56&gt;AJ162,AJ162&gt;=DATA!$C$57),"C",IF(AND(AJ162&lt;DATA!$C$57),"D"))))</f>
        <v>D</v>
      </c>
    </row>
    <row r="163" spans="1:37" x14ac:dyDescent="0.15">
      <c r="A163" s="20" t="s">
        <v>565</v>
      </c>
      <c r="B163" s="4" t="s">
        <v>428</v>
      </c>
      <c r="C163" s="18" t="s">
        <v>454</v>
      </c>
      <c r="D163" s="17" t="s">
        <v>522</v>
      </c>
      <c r="E163" s="20" t="s">
        <v>293</v>
      </c>
      <c r="F163" s="20" t="s">
        <v>308</v>
      </c>
      <c r="G163" s="18" t="str">
        <f>""</f>
        <v/>
      </c>
      <c r="H163" s="20"/>
      <c r="I163" s="20" t="s">
        <v>431</v>
      </c>
      <c r="J163" s="21"/>
      <c r="K163" s="20"/>
      <c r="L163" s="6" t="s">
        <v>27</v>
      </c>
      <c r="M163" s="6"/>
      <c r="N163" s="6"/>
      <c r="O163" s="6"/>
      <c r="P163" s="11"/>
      <c r="Q163" s="11"/>
      <c r="R163" s="82"/>
      <c r="S163" s="12" t="s">
        <v>773</v>
      </c>
      <c r="T163" s="78"/>
      <c r="U163" s="62"/>
      <c r="V163" s="6" t="s">
        <v>20</v>
      </c>
      <c r="W163" s="28">
        <v>14</v>
      </c>
      <c r="X163" s="24"/>
      <c r="Y163" s="24"/>
      <c r="AB163" s="74" t="b">
        <f>IF(AND(M163=DATA!$D$40),DATA!$D$41,IF(AND(M163=DATA!$C$40),DATA!$C$41))</f>
        <v>0</v>
      </c>
      <c r="AC163" s="74" t="b">
        <f>IF(AND(N163=DATA!$D$40),DATA!$D$42,IF(AND(N163=DATA!$C$40),DATA!$C$42))</f>
        <v>0</v>
      </c>
      <c r="AD163" s="74" t="b">
        <f>IF(AND(O163=DATA!$D$40),DATA!$D$43,IF(AND(O163=DATA!$C$40),DATA!$C$43))</f>
        <v>0</v>
      </c>
      <c r="AE163" s="75" t="b">
        <f>IF(AND(P163=DATA!$D$40),DATA!$D$44,IF(AND(P163=DATA!$C$40),DATA!$C$44))</f>
        <v>0</v>
      </c>
      <c r="AF163" s="76">
        <f ca="1">IF(AND(DATEDIF(R163,TODAY(),"D")&lt;365*3),DATA!$D$46,IF(AND(365*3&lt;=DATEDIF(R163,TODAY(),"D"), DATEDIF(R163,TODAY(),"D")&lt;365*5),DATA!$D$47,IF(AND(365*5&lt;=DATEDIF(R163,TODAY(),"D"), DATEDIF(R163,TODAY(),"D")&lt;365*10),DATA!$D$48,IF(AND(365*10&lt;DATEDIF(R163,TODAY(),"D")),DATA!$D$49))))</f>
        <v>0</v>
      </c>
      <c r="AG163" s="76">
        <f>_xlfn.IFNA(VLOOKUP(T163,DATA!$F$40:$G$85,2,0),10)</f>
        <v>10</v>
      </c>
      <c r="AH163" s="77">
        <f t="shared" ca="1" si="6"/>
        <v>10</v>
      </c>
      <c r="AI163" s="75" t="b">
        <f>IF(AND(Q163=DATA!$D$40),DATA!$D$44/8,IF(AND(Q163=DATA!$C$40),DATA!$C$44/8))</f>
        <v>0</v>
      </c>
      <c r="AJ163" s="77">
        <f t="shared" ca="1" si="5"/>
        <v>10</v>
      </c>
      <c r="AK163" s="78" t="str">
        <f ca="1">IF(AND(AJ163&gt;=DATA!$C$55),"A",IF(AND(DATA!$C$55&gt;AJ163,AJ163&gt;=DATA!$C$56),"B",IF(AND(DATA!$C$56&gt;AJ163,AJ163&gt;=DATA!$C$57),"C",IF(AND(AJ163&lt;DATA!$C$57),"D"))))</f>
        <v>D</v>
      </c>
    </row>
    <row r="164" spans="1:37" x14ac:dyDescent="0.15">
      <c r="A164" s="20" t="s">
        <v>565</v>
      </c>
      <c r="B164" s="4" t="s">
        <v>428</v>
      </c>
      <c r="C164" s="18" t="s">
        <v>454</v>
      </c>
      <c r="D164" s="17" t="s">
        <v>522</v>
      </c>
      <c r="E164" s="20" t="s">
        <v>293</v>
      </c>
      <c r="F164" s="20" t="s">
        <v>319</v>
      </c>
      <c r="G164" s="18" t="str">
        <f>""</f>
        <v/>
      </c>
      <c r="H164" s="20"/>
      <c r="I164" s="20" t="s">
        <v>431</v>
      </c>
      <c r="J164" s="21"/>
      <c r="K164" s="20"/>
      <c r="L164" s="6" t="s">
        <v>27</v>
      </c>
      <c r="M164" s="6"/>
      <c r="N164" s="6"/>
      <c r="O164" s="6"/>
      <c r="P164" s="11"/>
      <c r="Q164" s="11"/>
      <c r="R164" s="82"/>
      <c r="S164" s="12" t="s">
        <v>773</v>
      </c>
      <c r="T164" s="78"/>
      <c r="U164" s="62"/>
      <c r="V164" s="6" t="s">
        <v>20</v>
      </c>
      <c r="W164" s="28">
        <v>2</v>
      </c>
      <c r="X164" s="24"/>
      <c r="Y164" s="24"/>
      <c r="AB164" s="74" t="b">
        <f>IF(AND(M164=DATA!$D$40),DATA!$D$41,IF(AND(M164=DATA!$C$40),DATA!$C$41))</f>
        <v>0</v>
      </c>
      <c r="AC164" s="74" t="b">
        <f>IF(AND(N164=DATA!$D$40),DATA!$D$42,IF(AND(N164=DATA!$C$40),DATA!$C$42))</f>
        <v>0</v>
      </c>
      <c r="AD164" s="74" t="b">
        <f>IF(AND(O164=DATA!$D$40),DATA!$D$43,IF(AND(O164=DATA!$C$40),DATA!$C$43))</f>
        <v>0</v>
      </c>
      <c r="AE164" s="75" t="b">
        <f>IF(AND(P164=DATA!$D$40),DATA!$D$44,IF(AND(P164=DATA!$C$40),DATA!$C$44))</f>
        <v>0</v>
      </c>
      <c r="AF164" s="76">
        <f ca="1">IF(AND(DATEDIF(R164,TODAY(),"D")&lt;365*3),DATA!$D$46,IF(AND(365*3&lt;=DATEDIF(R164,TODAY(),"D"), DATEDIF(R164,TODAY(),"D")&lt;365*5),DATA!$D$47,IF(AND(365*5&lt;=DATEDIF(R164,TODAY(),"D"), DATEDIF(R164,TODAY(),"D")&lt;365*10),DATA!$D$48,IF(AND(365*10&lt;DATEDIF(R164,TODAY(),"D")),DATA!$D$49))))</f>
        <v>0</v>
      </c>
      <c r="AG164" s="76">
        <f>_xlfn.IFNA(VLOOKUP(T164,DATA!$F$40:$G$85,2,0),10)</f>
        <v>10</v>
      </c>
      <c r="AH164" s="77">
        <f t="shared" ca="1" si="6"/>
        <v>10</v>
      </c>
      <c r="AI164" s="75" t="b">
        <f>IF(AND(Q164=DATA!$D$40),DATA!$D$44/8,IF(AND(Q164=DATA!$C$40),DATA!$C$44/8))</f>
        <v>0</v>
      </c>
      <c r="AJ164" s="77">
        <f t="shared" ca="1" si="5"/>
        <v>10</v>
      </c>
      <c r="AK164" s="78" t="str">
        <f ca="1">IF(AND(AJ164&gt;=DATA!$C$55),"A",IF(AND(DATA!$C$55&gt;AJ164,AJ164&gt;=DATA!$C$56),"B",IF(AND(DATA!$C$56&gt;AJ164,AJ164&gt;=DATA!$C$57),"C",IF(AND(AJ164&lt;DATA!$C$57),"D"))))</f>
        <v>D</v>
      </c>
    </row>
    <row r="165" spans="1:37" x14ac:dyDescent="0.15">
      <c r="A165" s="20" t="s">
        <v>564</v>
      </c>
      <c r="B165" s="4" t="s">
        <v>428</v>
      </c>
      <c r="C165" s="18" t="s">
        <v>295</v>
      </c>
      <c r="D165" s="17" t="s">
        <v>522</v>
      </c>
      <c r="E165" s="20" t="s">
        <v>293</v>
      </c>
      <c r="F165" s="20" t="s">
        <v>294</v>
      </c>
      <c r="G165" s="18" t="str">
        <f>""</f>
        <v/>
      </c>
      <c r="H165" s="20"/>
      <c r="I165" s="20" t="s">
        <v>462</v>
      </c>
      <c r="J165" s="21"/>
      <c r="K165" s="18" t="s">
        <v>453</v>
      </c>
      <c r="L165" s="6" t="s">
        <v>27</v>
      </c>
      <c r="M165" s="6"/>
      <c r="N165" s="6"/>
      <c r="O165" s="6"/>
      <c r="P165" s="11"/>
      <c r="Q165" s="11"/>
      <c r="R165" s="82"/>
      <c r="S165" s="12" t="s">
        <v>773</v>
      </c>
      <c r="T165" s="78"/>
      <c r="U165" s="62"/>
      <c r="V165" s="6" t="s">
        <v>20</v>
      </c>
      <c r="W165" s="28">
        <v>1</v>
      </c>
      <c r="X165" s="24"/>
      <c r="Y165" s="24"/>
      <c r="AB165" s="74" t="b">
        <f>IF(AND(M165=DATA!$D$40),DATA!$D$41,IF(AND(M165=DATA!$C$40),DATA!$C$41))</f>
        <v>0</v>
      </c>
      <c r="AC165" s="74" t="b">
        <f>IF(AND(N165=DATA!$D$40),DATA!$D$42,IF(AND(N165=DATA!$C$40),DATA!$C$42))</f>
        <v>0</v>
      </c>
      <c r="AD165" s="74" t="b">
        <f>IF(AND(O165=DATA!$D$40),DATA!$D$43,IF(AND(O165=DATA!$C$40),DATA!$C$43))</f>
        <v>0</v>
      </c>
      <c r="AE165" s="75" t="b">
        <f>IF(AND(P165=DATA!$D$40),DATA!$D$44,IF(AND(P165=DATA!$C$40),DATA!$C$44))</f>
        <v>0</v>
      </c>
      <c r="AF165" s="76">
        <f ca="1">IF(AND(DATEDIF(R165,TODAY(),"D")&lt;365*3),DATA!$D$46,IF(AND(365*3&lt;=DATEDIF(R165,TODAY(),"D"), DATEDIF(R165,TODAY(),"D")&lt;365*5),DATA!$D$47,IF(AND(365*5&lt;=DATEDIF(R165,TODAY(),"D"), DATEDIF(R165,TODAY(),"D")&lt;365*10),DATA!$D$48,IF(AND(365*10&lt;DATEDIF(R165,TODAY(),"D")),DATA!$D$49))))</f>
        <v>0</v>
      </c>
      <c r="AG165" s="76">
        <f>_xlfn.IFNA(VLOOKUP(T165,DATA!$F$40:$G$85,2,0),10)</f>
        <v>10</v>
      </c>
      <c r="AH165" s="77">
        <f t="shared" ca="1" si="6"/>
        <v>10</v>
      </c>
      <c r="AI165" s="75" t="b">
        <f>IF(AND(Q165=DATA!$D$40),DATA!$D$44/8,IF(AND(Q165=DATA!$C$40),DATA!$C$44/8))</f>
        <v>0</v>
      </c>
      <c r="AJ165" s="77">
        <f t="shared" ca="1" si="5"/>
        <v>10</v>
      </c>
      <c r="AK165" s="78" t="str">
        <f ca="1">IF(AND(AJ165&gt;=DATA!$C$55),"A",IF(AND(DATA!$C$55&gt;AJ165,AJ165&gt;=DATA!$C$56),"B",IF(AND(DATA!$C$56&gt;AJ165,AJ165&gt;=DATA!$C$57),"C",IF(AND(AJ165&lt;DATA!$C$57),"D"))))</f>
        <v>D</v>
      </c>
    </row>
    <row r="166" spans="1:37" x14ac:dyDescent="0.15">
      <c r="A166" s="20" t="s">
        <v>564</v>
      </c>
      <c r="B166" s="4" t="s">
        <v>428</v>
      </c>
      <c r="C166" s="18" t="s">
        <v>295</v>
      </c>
      <c r="D166" s="18" t="s">
        <v>275</v>
      </c>
      <c r="E166" s="20" t="s">
        <v>293</v>
      </c>
      <c r="F166" s="20" t="s">
        <v>294</v>
      </c>
      <c r="G166" s="18" t="s">
        <v>301</v>
      </c>
      <c r="H166" s="20"/>
      <c r="I166" s="20" t="s">
        <v>462</v>
      </c>
      <c r="J166" s="21"/>
      <c r="K166" s="20"/>
      <c r="L166" s="6" t="s">
        <v>27</v>
      </c>
      <c r="M166" s="6"/>
      <c r="N166" s="6"/>
      <c r="O166" s="6"/>
      <c r="P166" s="11"/>
      <c r="Q166" s="11"/>
      <c r="R166" s="82"/>
      <c r="S166" s="12" t="s">
        <v>773</v>
      </c>
      <c r="T166" s="78"/>
      <c r="U166" s="62"/>
      <c r="V166" s="6" t="s">
        <v>20</v>
      </c>
      <c r="W166" s="28">
        <v>4</v>
      </c>
      <c r="X166" s="24"/>
      <c r="Y166" s="24"/>
      <c r="AB166" s="74" t="b">
        <f>IF(AND(M166=DATA!$D$40),DATA!$D$41,IF(AND(M166=DATA!$C$40),DATA!$C$41))</f>
        <v>0</v>
      </c>
      <c r="AC166" s="74" t="b">
        <f>IF(AND(N166=DATA!$D$40),DATA!$D$42,IF(AND(N166=DATA!$C$40),DATA!$C$42))</f>
        <v>0</v>
      </c>
      <c r="AD166" s="74" t="b">
        <f>IF(AND(O166=DATA!$D$40),DATA!$D$43,IF(AND(O166=DATA!$C$40),DATA!$C$43))</f>
        <v>0</v>
      </c>
      <c r="AE166" s="75" t="b">
        <f>IF(AND(P166=DATA!$D$40),DATA!$D$44,IF(AND(P166=DATA!$C$40),DATA!$C$44))</f>
        <v>0</v>
      </c>
      <c r="AF166" s="76">
        <f ca="1">IF(AND(DATEDIF(R166,TODAY(),"D")&lt;365*3),DATA!$D$46,IF(AND(365*3&lt;=DATEDIF(R166,TODAY(),"D"), DATEDIF(R166,TODAY(),"D")&lt;365*5),DATA!$D$47,IF(AND(365*5&lt;=DATEDIF(R166,TODAY(),"D"), DATEDIF(R166,TODAY(),"D")&lt;365*10),DATA!$D$48,IF(AND(365*10&lt;DATEDIF(R166,TODAY(),"D")),DATA!$D$49))))</f>
        <v>0</v>
      </c>
      <c r="AG166" s="76">
        <f>_xlfn.IFNA(VLOOKUP(T166,DATA!$F$40:$G$85,2,0),10)</f>
        <v>10</v>
      </c>
      <c r="AH166" s="77">
        <f t="shared" ca="1" si="6"/>
        <v>10</v>
      </c>
      <c r="AI166" s="75" t="b">
        <f>IF(AND(Q166=DATA!$D$40),DATA!$D$44/8,IF(AND(Q166=DATA!$C$40),DATA!$C$44/8))</f>
        <v>0</v>
      </c>
      <c r="AJ166" s="77">
        <f t="shared" ca="1" si="5"/>
        <v>10</v>
      </c>
      <c r="AK166" s="78" t="str">
        <f ca="1">IF(AND(AJ166&gt;=DATA!$C$55),"A",IF(AND(DATA!$C$55&gt;AJ166,AJ166&gt;=DATA!$C$56),"B",IF(AND(DATA!$C$56&gt;AJ166,AJ166&gt;=DATA!$C$57),"C",IF(AND(AJ166&lt;DATA!$C$57),"D"))))</f>
        <v>D</v>
      </c>
    </row>
    <row r="167" spans="1:37" x14ac:dyDescent="0.15">
      <c r="A167" s="20" t="s">
        <v>565</v>
      </c>
      <c r="B167" s="4" t="s">
        <v>428</v>
      </c>
      <c r="C167" s="18" t="s">
        <v>295</v>
      </c>
      <c r="D167" s="17" t="s">
        <v>521</v>
      </c>
      <c r="E167" s="20" t="s">
        <v>293</v>
      </c>
      <c r="F167" s="20" t="s">
        <v>294</v>
      </c>
      <c r="G167" s="18" t="str">
        <f>""</f>
        <v/>
      </c>
      <c r="H167" s="20"/>
      <c r="I167" s="20" t="s">
        <v>462</v>
      </c>
      <c r="J167" s="21"/>
      <c r="K167" s="18" t="s">
        <v>453</v>
      </c>
      <c r="L167" s="6" t="s">
        <v>27</v>
      </c>
      <c r="M167" s="6"/>
      <c r="N167" s="6"/>
      <c r="O167" s="6"/>
      <c r="P167" s="11"/>
      <c r="Q167" s="11"/>
      <c r="R167" s="82"/>
      <c r="S167" s="12" t="s">
        <v>773</v>
      </c>
      <c r="T167" s="78"/>
      <c r="U167" s="62"/>
      <c r="V167" s="6" t="s">
        <v>20</v>
      </c>
      <c r="W167" s="28">
        <v>6</v>
      </c>
      <c r="X167" s="24"/>
      <c r="Y167" s="24"/>
      <c r="AB167" s="74" t="b">
        <f>IF(AND(M167=DATA!$D$40),DATA!$D$41,IF(AND(M167=DATA!$C$40),DATA!$C$41))</f>
        <v>0</v>
      </c>
      <c r="AC167" s="74" t="b">
        <f>IF(AND(N167=DATA!$D$40),DATA!$D$42,IF(AND(N167=DATA!$C$40),DATA!$C$42))</f>
        <v>0</v>
      </c>
      <c r="AD167" s="74" t="b">
        <f>IF(AND(O167=DATA!$D$40),DATA!$D$43,IF(AND(O167=DATA!$C$40),DATA!$C$43))</f>
        <v>0</v>
      </c>
      <c r="AE167" s="75" t="b">
        <f>IF(AND(P167=DATA!$D$40),DATA!$D$44,IF(AND(P167=DATA!$C$40),DATA!$C$44))</f>
        <v>0</v>
      </c>
      <c r="AF167" s="76">
        <f ca="1">IF(AND(DATEDIF(R167,TODAY(),"D")&lt;365*3),DATA!$D$46,IF(AND(365*3&lt;=DATEDIF(R167,TODAY(),"D"), DATEDIF(R167,TODAY(),"D")&lt;365*5),DATA!$D$47,IF(AND(365*5&lt;=DATEDIF(R167,TODAY(),"D"), DATEDIF(R167,TODAY(),"D")&lt;365*10),DATA!$D$48,IF(AND(365*10&lt;DATEDIF(R167,TODAY(),"D")),DATA!$D$49))))</f>
        <v>0</v>
      </c>
      <c r="AG167" s="76">
        <f>_xlfn.IFNA(VLOOKUP(T167,DATA!$F$40:$G$85,2,0),10)</f>
        <v>10</v>
      </c>
      <c r="AH167" s="77">
        <f t="shared" ca="1" si="6"/>
        <v>10</v>
      </c>
      <c r="AI167" s="75" t="b">
        <f>IF(AND(Q167=DATA!$D$40),DATA!$D$44/8,IF(AND(Q167=DATA!$C$40),DATA!$C$44/8))</f>
        <v>0</v>
      </c>
      <c r="AJ167" s="77">
        <f t="shared" ca="1" si="5"/>
        <v>10</v>
      </c>
      <c r="AK167" s="78" t="str">
        <f ca="1">IF(AND(AJ167&gt;=DATA!$C$55),"A",IF(AND(DATA!$C$55&gt;AJ167,AJ167&gt;=DATA!$C$56),"B",IF(AND(DATA!$C$56&gt;AJ167,AJ167&gt;=DATA!$C$57),"C",IF(AND(AJ167&lt;DATA!$C$57),"D"))))</f>
        <v>D</v>
      </c>
    </row>
    <row r="168" spans="1:37" x14ac:dyDescent="0.15">
      <c r="A168" s="20" t="s">
        <v>565</v>
      </c>
      <c r="B168" s="4" t="s">
        <v>428</v>
      </c>
      <c r="C168" s="18" t="s">
        <v>295</v>
      </c>
      <c r="D168" s="17" t="s">
        <v>521</v>
      </c>
      <c r="E168" s="20" t="s">
        <v>293</v>
      </c>
      <c r="F168" s="20" t="s">
        <v>294</v>
      </c>
      <c r="G168" s="18" t="str">
        <f>""</f>
        <v/>
      </c>
      <c r="H168" s="20"/>
      <c r="I168" s="20" t="s">
        <v>462</v>
      </c>
      <c r="J168" s="21"/>
      <c r="K168" s="18" t="s">
        <v>453</v>
      </c>
      <c r="L168" s="6" t="s">
        <v>27</v>
      </c>
      <c r="M168" s="6"/>
      <c r="N168" s="6"/>
      <c r="O168" s="6"/>
      <c r="P168" s="11"/>
      <c r="Q168" s="11"/>
      <c r="R168" s="82"/>
      <c r="S168" s="12" t="s">
        <v>773</v>
      </c>
      <c r="T168" s="78"/>
      <c r="U168" s="62"/>
      <c r="V168" s="6" t="s">
        <v>20</v>
      </c>
      <c r="W168" s="28">
        <v>16</v>
      </c>
      <c r="X168" s="24"/>
      <c r="Y168" s="24"/>
      <c r="AB168" s="74" t="b">
        <f>IF(AND(M168=DATA!$D$40),DATA!$D$41,IF(AND(M168=DATA!$C$40),DATA!$C$41))</f>
        <v>0</v>
      </c>
      <c r="AC168" s="74" t="b">
        <f>IF(AND(N168=DATA!$D$40),DATA!$D$42,IF(AND(N168=DATA!$C$40),DATA!$C$42))</f>
        <v>0</v>
      </c>
      <c r="AD168" s="74" t="b">
        <f>IF(AND(O168=DATA!$D$40),DATA!$D$43,IF(AND(O168=DATA!$C$40),DATA!$C$43))</f>
        <v>0</v>
      </c>
      <c r="AE168" s="75" t="b">
        <f>IF(AND(P168=DATA!$D$40),DATA!$D$44,IF(AND(P168=DATA!$C$40),DATA!$C$44))</f>
        <v>0</v>
      </c>
      <c r="AF168" s="76">
        <f ca="1">IF(AND(DATEDIF(R168,TODAY(),"D")&lt;365*3),DATA!$D$46,IF(AND(365*3&lt;=DATEDIF(R168,TODAY(),"D"), DATEDIF(R168,TODAY(),"D")&lt;365*5),DATA!$D$47,IF(AND(365*5&lt;=DATEDIF(R168,TODAY(),"D"), DATEDIF(R168,TODAY(),"D")&lt;365*10),DATA!$D$48,IF(AND(365*10&lt;DATEDIF(R168,TODAY(),"D")),DATA!$D$49))))</f>
        <v>0</v>
      </c>
      <c r="AG168" s="76">
        <f>_xlfn.IFNA(VLOOKUP(T168,DATA!$F$40:$G$85,2,0),10)</f>
        <v>10</v>
      </c>
      <c r="AH168" s="77">
        <f t="shared" ca="1" si="6"/>
        <v>10</v>
      </c>
      <c r="AI168" s="75" t="b">
        <f>IF(AND(Q168=DATA!$D$40),DATA!$D$44/8,IF(AND(Q168=DATA!$C$40),DATA!$C$44/8))</f>
        <v>0</v>
      </c>
      <c r="AJ168" s="77">
        <f t="shared" ca="1" si="5"/>
        <v>10</v>
      </c>
      <c r="AK168" s="78" t="str">
        <f ca="1">IF(AND(AJ168&gt;=DATA!$C$55),"A",IF(AND(DATA!$C$55&gt;AJ168,AJ168&gt;=DATA!$C$56),"B",IF(AND(DATA!$C$56&gt;AJ168,AJ168&gt;=DATA!$C$57),"C",IF(AND(AJ168&lt;DATA!$C$57),"D"))))</f>
        <v>D</v>
      </c>
    </row>
    <row r="169" spans="1:37" x14ac:dyDescent="0.15">
      <c r="A169" s="20" t="s">
        <v>564</v>
      </c>
      <c r="B169" s="4" t="s">
        <v>428</v>
      </c>
      <c r="C169" s="18" t="s">
        <v>295</v>
      </c>
      <c r="D169" s="18" t="s">
        <v>275</v>
      </c>
      <c r="E169" s="20" t="s">
        <v>293</v>
      </c>
      <c r="F169" s="20" t="s">
        <v>294</v>
      </c>
      <c r="G169" s="18" t="s">
        <v>301</v>
      </c>
      <c r="H169" s="20"/>
      <c r="I169" s="20" t="s">
        <v>462</v>
      </c>
      <c r="J169" s="21"/>
      <c r="K169" s="20"/>
      <c r="L169" s="6" t="s">
        <v>27</v>
      </c>
      <c r="M169" s="6"/>
      <c r="N169" s="6"/>
      <c r="O169" s="6"/>
      <c r="P169" s="11"/>
      <c r="Q169" s="11"/>
      <c r="R169" s="82"/>
      <c r="S169" s="12" t="s">
        <v>773</v>
      </c>
      <c r="T169" s="78"/>
      <c r="U169" s="62"/>
      <c r="V169" s="6" t="s">
        <v>20</v>
      </c>
      <c r="W169" s="28">
        <v>6</v>
      </c>
      <c r="X169" s="24"/>
      <c r="Y169" s="24"/>
      <c r="AB169" s="74" t="b">
        <f>IF(AND(M169=DATA!$D$40),DATA!$D$41,IF(AND(M169=DATA!$C$40),DATA!$C$41))</f>
        <v>0</v>
      </c>
      <c r="AC169" s="74" t="b">
        <f>IF(AND(N169=DATA!$D$40),DATA!$D$42,IF(AND(N169=DATA!$C$40),DATA!$C$42))</f>
        <v>0</v>
      </c>
      <c r="AD169" s="74" t="b">
        <f>IF(AND(O169=DATA!$D$40),DATA!$D$43,IF(AND(O169=DATA!$C$40),DATA!$C$43))</f>
        <v>0</v>
      </c>
      <c r="AE169" s="75" t="b">
        <f>IF(AND(P169=DATA!$D$40),DATA!$D$44,IF(AND(P169=DATA!$C$40),DATA!$C$44))</f>
        <v>0</v>
      </c>
      <c r="AF169" s="76">
        <f ca="1">IF(AND(DATEDIF(R169,TODAY(),"D")&lt;365*3),DATA!$D$46,IF(AND(365*3&lt;=DATEDIF(R169,TODAY(),"D"), DATEDIF(R169,TODAY(),"D")&lt;365*5),DATA!$D$47,IF(AND(365*5&lt;=DATEDIF(R169,TODAY(),"D"), DATEDIF(R169,TODAY(),"D")&lt;365*10),DATA!$D$48,IF(AND(365*10&lt;DATEDIF(R169,TODAY(),"D")),DATA!$D$49))))</f>
        <v>0</v>
      </c>
      <c r="AG169" s="76">
        <f>_xlfn.IFNA(VLOOKUP(T169,DATA!$F$40:$G$85,2,0),10)</f>
        <v>10</v>
      </c>
      <c r="AH169" s="77">
        <f t="shared" ca="1" si="6"/>
        <v>10</v>
      </c>
      <c r="AI169" s="75" t="b">
        <f>IF(AND(Q169=DATA!$D$40),DATA!$D$44/8,IF(AND(Q169=DATA!$C$40),DATA!$C$44/8))</f>
        <v>0</v>
      </c>
      <c r="AJ169" s="77">
        <f t="shared" ca="1" si="5"/>
        <v>10</v>
      </c>
      <c r="AK169" s="78" t="str">
        <f ca="1">IF(AND(AJ169&gt;=DATA!$C$55),"A",IF(AND(DATA!$C$55&gt;AJ169,AJ169&gt;=DATA!$C$56),"B",IF(AND(DATA!$C$56&gt;AJ169,AJ169&gt;=DATA!$C$57),"C",IF(AND(AJ169&lt;DATA!$C$57),"D"))))</f>
        <v>D</v>
      </c>
    </row>
    <row r="170" spans="1:37" x14ac:dyDescent="0.15">
      <c r="A170" s="20" t="s">
        <v>565</v>
      </c>
      <c r="B170" s="4" t="s">
        <v>428</v>
      </c>
      <c r="C170" s="18" t="s">
        <v>454</v>
      </c>
      <c r="D170" s="17" t="s">
        <v>522</v>
      </c>
      <c r="E170" s="20" t="s">
        <v>293</v>
      </c>
      <c r="F170" s="20" t="s">
        <v>294</v>
      </c>
      <c r="G170" s="18" t="str">
        <f>""</f>
        <v/>
      </c>
      <c r="H170" s="20"/>
      <c r="I170" s="20" t="s">
        <v>462</v>
      </c>
      <c r="J170" s="21"/>
      <c r="K170" s="20"/>
      <c r="L170" s="6" t="s">
        <v>27</v>
      </c>
      <c r="M170" s="6"/>
      <c r="N170" s="6"/>
      <c r="O170" s="6"/>
      <c r="P170" s="11"/>
      <c r="Q170" s="11"/>
      <c r="R170" s="82"/>
      <c r="S170" s="12" t="s">
        <v>773</v>
      </c>
      <c r="T170" s="78"/>
      <c r="U170" s="62"/>
      <c r="V170" s="6" t="s">
        <v>20</v>
      </c>
      <c r="W170" s="28">
        <v>24</v>
      </c>
      <c r="X170" s="24"/>
      <c r="Y170" s="24"/>
      <c r="AB170" s="74" t="b">
        <f>IF(AND(M170=DATA!$D$40),DATA!$D$41,IF(AND(M170=DATA!$C$40),DATA!$C$41))</f>
        <v>0</v>
      </c>
      <c r="AC170" s="74" t="b">
        <f>IF(AND(N170=DATA!$D$40),DATA!$D$42,IF(AND(N170=DATA!$C$40),DATA!$C$42))</f>
        <v>0</v>
      </c>
      <c r="AD170" s="74" t="b">
        <f>IF(AND(O170=DATA!$D$40),DATA!$D$43,IF(AND(O170=DATA!$C$40),DATA!$C$43))</f>
        <v>0</v>
      </c>
      <c r="AE170" s="75" t="b">
        <f>IF(AND(P170=DATA!$D$40),DATA!$D$44,IF(AND(P170=DATA!$C$40),DATA!$C$44))</f>
        <v>0</v>
      </c>
      <c r="AF170" s="76">
        <f ca="1">IF(AND(DATEDIF(R170,TODAY(),"D")&lt;365*3),DATA!$D$46,IF(AND(365*3&lt;=DATEDIF(R170,TODAY(),"D"), DATEDIF(R170,TODAY(),"D")&lt;365*5),DATA!$D$47,IF(AND(365*5&lt;=DATEDIF(R170,TODAY(),"D"), DATEDIF(R170,TODAY(),"D")&lt;365*10),DATA!$D$48,IF(AND(365*10&lt;DATEDIF(R170,TODAY(),"D")),DATA!$D$49))))</f>
        <v>0</v>
      </c>
      <c r="AG170" s="76">
        <f>_xlfn.IFNA(VLOOKUP(T170,DATA!$F$40:$G$85,2,0),10)</f>
        <v>10</v>
      </c>
      <c r="AH170" s="77">
        <f t="shared" ca="1" si="6"/>
        <v>10</v>
      </c>
      <c r="AI170" s="75" t="b">
        <f>IF(AND(Q170=DATA!$D$40),DATA!$D$44/8,IF(AND(Q170=DATA!$C$40),DATA!$C$44/8))</f>
        <v>0</v>
      </c>
      <c r="AJ170" s="77">
        <f t="shared" ca="1" si="5"/>
        <v>10</v>
      </c>
      <c r="AK170" s="78" t="str">
        <f ca="1">IF(AND(AJ170&gt;=DATA!$C$55),"A",IF(AND(DATA!$C$55&gt;AJ170,AJ170&gt;=DATA!$C$56),"B",IF(AND(DATA!$C$56&gt;AJ170,AJ170&gt;=DATA!$C$57),"C",IF(AND(AJ170&lt;DATA!$C$57),"D"))))</f>
        <v>D</v>
      </c>
    </row>
    <row r="171" spans="1:37" x14ac:dyDescent="0.15">
      <c r="A171" s="20" t="s">
        <v>565</v>
      </c>
      <c r="B171" s="4" t="s">
        <v>428</v>
      </c>
      <c r="C171" s="18" t="s">
        <v>295</v>
      </c>
      <c r="D171" s="17" t="s">
        <v>522</v>
      </c>
      <c r="E171" s="20" t="s">
        <v>293</v>
      </c>
      <c r="F171" s="20" t="s">
        <v>303</v>
      </c>
      <c r="G171" s="18" t="str">
        <f>""</f>
        <v/>
      </c>
      <c r="H171" s="20"/>
      <c r="I171" s="20" t="s">
        <v>462</v>
      </c>
      <c r="J171" s="21"/>
      <c r="K171" s="18" t="s">
        <v>453</v>
      </c>
      <c r="L171" s="6" t="s">
        <v>27</v>
      </c>
      <c r="M171" s="6"/>
      <c r="N171" s="6"/>
      <c r="O171" s="6"/>
      <c r="P171" s="11"/>
      <c r="Q171" s="11"/>
      <c r="R171" s="82"/>
      <c r="S171" s="12" t="s">
        <v>773</v>
      </c>
      <c r="T171" s="78"/>
      <c r="U171" s="62"/>
      <c r="V171" s="6" t="s">
        <v>20</v>
      </c>
      <c r="W171" s="28">
        <v>3</v>
      </c>
      <c r="X171" s="24"/>
      <c r="Y171" s="24"/>
      <c r="AB171" s="74" t="b">
        <f>IF(AND(M171=DATA!$D$40),DATA!$D$41,IF(AND(M171=DATA!$C$40),DATA!$C$41))</f>
        <v>0</v>
      </c>
      <c r="AC171" s="74" t="b">
        <f>IF(AND(N171=DATA!$D$40),DATA!$D$42,IF(AND(N171=DATA!$C$40),DATA!$C$42))</f>
        <v>0</v>
      </c>
      <c r="AD171" s="74" t="b">
        <f>IF(AND(O171=DATA!$D$40),DATA!$D$43,IF(AND(O171=DATA!$C$40),DATA!$C$43))</f>
        <v>0</v>
      </c>
      <c r="AE171" s="75" t="b">
        <f>IF(AND(P171=DATA!$D$40),DATA!$D$44,IF(AND(P171=DATA!$C$40),DATA!$C$44))</f>
        <v>0</v>
      </c>
      <c r="AF171" s="76">
        <f ca="1">IF(AND(DATEDIF(R171,TODAY(),"D")&lt;365*3),DATA!$D$46,IF(AND(365*3&lt;=DATEDIF(R171,TODAY(),"D"), DATEDIF(R171,TODAY(),"D")&lt;365*5),DATA!$D$47,IF(AND(365*5&lt;=DATEDIF(R171,TODAY(),"D"), DATEDIF(R171,TODAY(),"D")&lt;365*10),DATA!$D$48,IF(AND(365*10&lt;DATEDIF(R171,TODAY(),"D")),DATA!$D$49))))</f>
        <v>0</v>
      </c>
      <c r="AG171" s="76">
        <f>_xlfn.IFNA(VLOOKUP(T171,DATA!$F$40:$G$85,2,0),10)</f>
        <v>10</v>
      </c>
      <c r="AH171" s="77">
        <f t="shared" ca="1" si="6"/>
        <v>10</v>
      </c>
      <c r="AI171" s="75" t="b">
        <f>IF(AND(Q171=DATA!$D$40),DATA!$D$44/8,IF(AND(Q171=DATA!$C$40),DATA!$C$44/8))</f>
        <v>0</v>
      </c>
      <c r="AJ171" s="77">
        <f t="shared" ca="1" si="5"/>
        <v>10</v>
      </c>
      <c r="AK171" s="78" t="str">
        <f ca="1">IF(AND(AJ171&gt;=DATA!$C$55),"A",IF(AND(DATA!$C$55&gt;AJ171,AJ171&gt;=DATA!$C$56),"B",IF(AND(DATA!$C$56&gt;AJ171,AJ171&gt;=DATA!$C$57),"C",IF(AND(AJ171&lt;DATA!$C$57),"D"))))</f>
        <v>D</v>
      </c>
    </row>
    <row r="172" spans="1:37" x14ac:dyDescent="0.15">
      <c r="A172" s="20" t="s">
        <v>565</v>
      </c>
      <c r="B172" s="4" t="s">
        <v>428</v>
      </c>
      <c r="C172" s="18" t="s">
        <v>295</v>
      </c>
      <c r="D172" s="17" t="s">
        <v>522</v>
      </c>
      <c r="E172" s="20" t="s">
        <v>293</v>
      </c>
      <c r="F172" s="20" t="s">
        <v>303</v>
      </c>
      <c r="G172" s="18" t="str">
        <f>""</f>
        <v/>
      </c>
      <c r="H172" s="20"/>
      <c r="I172" s="20" t="s">
        <v>462</v>
      </c>
      <c r="J172" s="21"/>
      <c r="K172" s="18" t="s">
        <v>453</v>
      </c>
      <c r="L172" s="6" t="s">
        <v>27</v>
      </c>
      <c r="M172" s="6"/>
      <c r="N172" s="6"/>
      <c r="O172" s="6"/>
      <c r="P172" s="11"/>
      <c r="Q172" s="11"/>
      <c r="R172" s="82"/>
      <c r="S172" s="12" t="s">
        <v>773</v>
      </c>
      <c r="T172" s="78"/>
      <c r="U172" s="62"/>
      <c r="V172" s="6" t="s">
        <v>20</v>
      </c>
      <c r="W172" s="28">
        <v>16</v>
      </c>
      <c r="X172" s="24"/>
      <c r="Y172" s="24"/>
      <c r="AB172" s="74" t="b">
        <f>IF(AND(M172=DATA!$D$40),DATA!$D$41,IF(AND(M172=DATA!$C$40),DATA!$C$41))</f>
        <v>0</v>
      </c>
      <c r="AC172" s="74" t="b">
        <f>IF(AND(N172=DATA!$D$40),DATA!$D$42,IF(AND(N172=DATA!$C$40),DATA!$C$42))</f>
        <v>0</v>
      </c>
      <c r="AD172" s="74" t="b">
        <f>IF(AND(O172=DATA!$D$40),DATA!$D$43,IF(AND(O172=DATA!$C$40),DATA!$C$43))</f>
        <v>0</v>
      </c>
      <c r="AE172" s="75" t="b">
        <f>IF(AND(P172=DATA!$D$40),DATA!$D$44,IF(AND(P172=DATA!$C$40),DATA!$C$44))</f>
        <v>0</v>
      </c>
      <c r="AF172" s="76">
        <f ca="1">IF(AND(DATEDIF(R172,TODAY(),"D")&lt;365*3),DATA!$D$46,IF(AND(365*3&lt;=DATEDIF(R172,TODAY(),"D"), DATEDIF(R172,TODAY(),"D")&lt;365*5),DATA!$D$47,IF(AND(365*5&lt;=DATEDIF(R172,TODAY(),"D"), DATEDIF(R172,TODAY(),"D")&lt;365*10),DATA!$D$48,IF(AND(365*10&lt;DATEDIF(R172,TODAY(),"D")),DATA!$D$49))))</f>
        <v>0</v>
      </c>
      <c r="AG172" s="76">
        <f>_xlfn.IFNA(VLOOKUP(T172,DATA!$F$40:$G$85,2,0),10)</f>
        <v>10</v>
      </c>
      <c r="AH172" s="77">
        <f t="shared" ca="1" si="6"/>
        <v>10</v>
      </c>
      <c r="AI172" s="75" t="b">
        <f>IF(AND(Q172=DATA!$D$40),DATA!$D$44/8,IF(AND(Q172=DATA!$C$40),DATA!$C$44/8))</f>
        <v>0</v>
      </c>
      <c r="AJ172" s="77">
        <f t="shared" ca="1" si="5"/>
        <v>10</v>
      </c>
      <c r="AK172" s="78" t="str">
        <f ca="1">IF(AND(AJ172&gt;=DATA!$C$55),"A",IF(AND(DATA!$C$55&gt;AJ172,AJ172&gt;=DATA!$C$56),"B",IF(AND(DATA!$C$56&gt;AJ172,AJ172&gt;=DATA!$C$57),"C",IF(AND(AJ172&lt;DATA!$C$57),"D"))))</f>
        <v>D</v>
      </c>
    </row>
    <row r="173" spans="1:37" x14ac:dyDescent="0.15">
      <c r="A173" s="20" t="s">
        <v>565</v>
      </c>
      <c r="B173" s="4" t="s">
        <v>428</v>
      </c>
      <c r="C173" s="18" t="s">
        <v>295</v>
      </c>
      <c r="D173" s="17" t="s">
        <v>522</v>
      </c>
      <c r="E173" s="20" t="s">
        <v>293</v>
      </c>
      <c r="F173" s="20" t="s">
        <v>303</v>
      </c>
      <c r="G173" s="18" t="str">
        <f>""</f>
        <v/>
      </c>
      <c r="H173" s="20"/>
      <c r="I173" s="20" t="s">
        <v>462</v>
      </c>
      <c r="J173" s="21"/>
      <c r="K173" s="18" t="s">
        <v>453</v>
      </c>
      <c r="L173" s="6" t="s">
        <v>27</v>
      </c>
      <c r="M173" s="6"/>
      <c r="N173" s="6"/>
      <c r="O173" s="6"/>
      <c r="P173" s="11"/>
      <c r="Q173" s="11"/>
      <c r="R173" s="82"/>
      <c r="S173" s="12" t="s">
        <v>773</v>
      </c>
      <c r="T173" s="78"/>
      <c r="U173" s="62"/>
      <c r="V173" s="6" t="s">
        <v>20</v>
      </c>
      <c r="W173" s="28">
        <v>48</v>
      </c>
      <c r="X173" s="24"/>
      <c r="Y173" s="24"/>
      <c r="AB173" s="74" t="b">
        <f>IF(AND(M173=DATA!$D$40),DATA!$D$41,IF(AND(M173=DATA!$C$40),DATA!$C$41))</f>
        <v>0</v>
      </c>
      <c r="AC173" s="74" t="b">
        <f>IF(AND(N173=DATA!$D$40),DATA!$D$42,IF(AND(N173=DATA!$C$40),DATA!$C$42))</f>
        <v>0</v>
      </c>
      <c r="AD173" s="74" t="b">
        <f>IF(AND(O173=DATA!$D$40),DATA!$D$43,IF(AND(O173=DATA!$C$40),DATA!$C$43))</f>
        <v>0</v>
      </c>
      <c r="AE173" s="75" t="b">
        <f>IF(AND(P173=DATA!$D$40),DATA!$D$44,IF(AND(P173=DATA!$C$40),DATA!$C$44))</f>
        <v>0</v>
      </c>
      <c r="AF173" s="76">
        <f ca="1">IF(AND(DATEDIF(R173,TODAY(),"D")&lt;365*3),DATA!$D$46,IF(AND(365*3&lt;=DATEDIF(R173,TODAY(),"D"), DATEDIF(R173,TODAY(),"D")&lt;365*5),DATA!$D$47,IF(AND(365*5&lt;=DATEDIF(R173,TODAY(),"D"), DATEDIF(R173,TODAY(),"D")&lt;365*10),DATA!$D$48,IF(AND(365*10&lt;DATEDIF(R173,TODAY(),"D")),DATA!$D$49))))</f>
        <v>0</v>
      </c>
      <c r="AG173" s="76">
        <f>_xlfn.IFNA(VLOOKUP(T173,DATA!$F$40:$G$85,2,0),10)</f>
        <v>10</v>
      </c>
      <c r="AH173" s="77">
        <f t="shared" ca="1" si="6"/>
        <v>10</v>
      </c>
      <c r="AI173" s="75" t="b">
        <f>IF(AND(Q173=DATA!$D$40),DATA!$D$44/8,IF(AND(Q173=DATA!$C$40),DATA!$C$44/8))</f>
        <v>0</v>
      </c>
      <c r="AJ173" s="77">
        <f t="shared" ca="1" si="5"/>
        <v>10</v>
      </c>
      <c r="AK173" s="78" t="str">
        <f ca="1">IF(AND(AJ173&gt;=DATA!$C$55),"A",IF(AND(DATA!$C$55&gt;AJ173,AJ173&gt;=DATA!$C$56),"B",IF(AND(DATA!$C$56&gt;AJ173,AJ173&gt;=DATA!$C$57),"C",IF(AND(AJ173&lt;DATA!$C$57),"D"))))</f>
        <v>D</v>
      </c>
    </row>
    <row r="174" spans="1:37" x14ac:dyDescent="0.15">
      <c r="A174" s="20" t="s">
        <v>565</v>
      </c>
      <c r="B174" s="4" t="s">
        <v>428</v>
      </c>
      <c r="C174" s="18" t="s">
        <v>454</v>
      </c>
      <c r="D174" s="17" t="s">
        <v>522</v>
      </c>
      <c r="E174" s="20" t="s">
        <v>293</v>
      </c>
      <c r="F174" s="20" t="s">
        <v>303</v>
      </c>
      <c r="G174" s="18" t="str">
        <f>""</f>
        <v/>
      </c>
      <c r="H174" s="20"/>
      <c r="I174" s="20" t="s">
        <v>462</v>
      </c>
      <c r="J174" s="21"/>
      <c r="K174" s="18" t="s">
        <v>453</v>
      </c>
      <c r="L174" s="6" t="s">
        <v>27</v>
      </c>
      <c r="M174" s="6"/>
      <c r="N174" s="6"/>
      <c r="O174" s="6"/>
      <c r="P174" s="11"/>
      <c r="Q174" s="11"/>
      <c r="R174" s="82"/>
      <c r="S174" s="12" t="s">
        <v>773</v>
      </c>
      <c r="T174" s="78"/>
      <c r="U174" s="62"/>
      <c r="V174" s="6" t="s">
        <v>20</v>
      </c>
      <c r="W174" s="28">
        <v>7</v>
      </c>
      <c r="X174" s="24"/>
      <c r="Y174" s="24"/>
      <c r="AB174" s="74" t="b">
        <f>IF(AND(M174=DATA!$D$40),DATA!$D$41,IF(AND(M174=DATA!$C$40),DATA!$C$41))</f>
        <v>0</v>
      </c>
      <c r="AC174" s="74" t="b">
        <f>IF(AND(N174=DATA!$D$40),DATA!$D$42,IF(AND(N174=DATA!$C$40),DATA!$C$42))</f>
        <v>0</v>
      </c>
      <c r="AD174" s="74" t="b">
        <f>IF(AND(O174=DATA!$D$40),DATA!$D$43,IF(AND(O174=DATA!$C$40),DATA!$C$43))</f>
        <v>0</v>
      </c>
      <c r="AE174" s="75" t="b">
        <f>IF(AND(P174=DATA!$D$40),DATA!$D$44,IF(AND(P174=DATA!$C$40),DATA!$C$44))</f>
        <v>0</v>
      </c>
      <c r="AF174" s="76">
        <f ca="1">IF(AND(DATEDIF(R174,TODAY(),"D")&lt;365*3),DATA!$D$46,IF(AND(365*3&lt;=DATEDIF(R174,TODAY(),"D"), DATEDIF(R174,TODAY(),"D")&lt;365*5),DATA!$D$47,IF(AND(365*5&lt;=DATEDIF(R174,TODAY(),"D"), DATEDIF(R174,TODAY(),"D")&lt;365*10),DATA!$D$48,IF(AND(365*10&lt;DATEDIF(R174,TODAY(),"D")),DATA!$D$49))))</f>
        <v>0</v>
      </c>
      <c r="AG174" s="76">
        <f>_xlfn.IFNA(VLOOKUP(T174,DATA!$F$40:$G$85,2,0),10)</f>
        <v>10</v>
      </c>
      <c r="AH174" s="77">
        <f t="shared" ca="1" si="6"/>
        <v>10</v>
      </c>
      <c r="AI174" s="75" t="b">
        <f>IF(AND(Q174=DATA!$D$40),DATA!$D$44/8,IF(AND(Q174=DATA!$C$40),DATA!$C$44/8))</f>
        <v>0</v>
      </c>
      <c r="AJ174" s="77">
        <f t="shared" ca="1" si="5"/>
        <v>10</v>
      </c>
      <c r="AK174" s="78" t="str">
        <f ca="1">IF(AND(AJ174&gt;=DATA!$C$55),"A",IF(AND(DATA!$C$55&gt;AJ174,AJ174&gt;=DATA!$C$56),"B",IF(AND(DATA!$C$56&gt;AJ174,AJ174&gt;=DATA!$C$57),"C",IF(AND(AJ174&lt;DATA!$C$57),"D"))))</f>
        <v>D</v>
      </c>
    </row>
    <row r="175" spans="1:37" x14ac:dyDescent="0.15">
      <c r="A175" s="20" t="s">
        <v>565</v>
      </c>
      <c r="B175" s="4" t="s">
        <v>428</v>
      </c>
      <c r="C175" s="18" t="s">
        <v>454</v>
      </c>
      <c r="D175" s="17" t="s">
        <v>522</v>
      </c>
      <c r="E175" s="20" t="s">
        <v>293</v>
      </c>
      <c r="F175" s="20" t="s">
        <v>303</v>
      </c>
      <c r="G175" s="18" t="str">
        <f>""</f>
        <v/>
      </c>
      <c r="H175" s="20"/>
      <c r="I175" s="20" t="s">
        <v>462</v>
      </c>
      <c r="J175" s="21"/>
      <c r="K175" s="18" t="s">
        <v>453</v>
      </c>
      <c r="L175" s="6" t="s">
        <v>27</v>
      </c>
      <c r="M175" s="6"/>
      <c r="N175" s="6"/>
      <c r="O175" s="6"/>
      <c r="P175" s="11"/>
      <c r="Q175" s="11"/>
      <c r="R175" s="82"/>
      <c r="S175" s="12" t="s">
        <v>773</v>
      </c>
      <c r="T175" s="78"/>
      <c r="U175" s="62"/>
      <c r="V175" s="6" t="s">
        <v>20</v>
      </c>
      <c r="W175" s="28">
        <v>21</v>
      </c>
      <c r="X175" s="24"/>
      <c r="Y175" s="24"/>
      <c r="AB175" s="74" t="b">
        <f>IF(AND(M175=DATA!$D$40),DATA!$D$41,IF(AND(M175=DATA!$C$40),DATA!$C$41))</f>
        <v>0</v>
      </c>
      <c r="AC175" s="74" t="b">
        <f>IF(AND(N175=DATA!$D$40),DATA!$D$42,IF(AND(N175=DATA!$C$40),DATA!$C$42))</f>
        <v>0</v>
      </c>
      <c r="AD175" s="74" t="b">
        <f>IF(AND(O175=DATA!$D$40),DATA!$D$43,IF(AND(O175=DATA!$C$40),DATA!$C$43))</f>
        <v>0</v>
      </c>
      <c r="AE175" s="75" t="b">
        <f>IF(AND(P175=DATA!$D$40),DATA!$D$44,IF(AND(P175=DATA!$C$40),DATA!$C$44))</f>
        <v>0</v>
      </c>
      <c r="AF175" s="76">
        <f ca="1">IF(AND(DATEDIF(R175,TODAY(),"D")&lt;365*3),DATA!$D$46,IF(AND(365*3&lt;=DATEDIF(R175,TODAY(),"D"), DATEDIF(R175,TODAY(),"D")&lt;365*5),DATA!$D$47,IF(AND(365*5&lt;=DATEDIF(R175,TODAY(),"D"), DATEDIF(R175,TODAY(),"D")&lt;365*10),DATA!$D$48,IF(AND(365*10&lt;DATEDIF(R175,TODAY(),"D")),DATA!$D$49))))</f>
        <v>0</v>
      </c>
      <c r="AG175" s="76">
        <f>_xlfn.IFNA(VLOOKUP(T175,DATA!$F$40:$G$85,2,0),10)</f>
        <v>10</v>
      </c>
      <c r="AH175" s="77">
        <f t="shared" ca="1" si="6"/>
        <v>10</v>
      </c>
      <c r="AI175" s="75" t="b">
        <f>IF(AND(Q175=DATA!$D$40),DATA!$D$44/8,IF(AND(Q175=DATA!$C$40),DATA!$C$44/8))</f>
        <v>0</v>
      </c>
      <c r="AJ175" s="77">
        <f t="shared" ca="1" si="5"/>
        <v>10</v>
      </c>
      <c r="AK175" s="78" t="str">
        <f ca="1">IF(AND(AJ175&gt;=DATA!$C$55),"A",IF(AND(DATA!$C$55&gt;AJ175,AJ175&gt;=DATA!$C$56),"B",IF(AND(DATA!$C$56&gt;AJ175,AJ175&gt;=DATA!$C$57),"C",IF(AND(AJ175&lt;DATA!$C$57),"D"))))</f>
        <v>D</v>
      </c>
    </row>
    <row r="176" spans="1:37" x14ac:dyDescent="0.15">
      <c r="A176" s="20" t="s">
        <v>565</v>
      </c>
      <c r="B176" s="4" t="s">
        <v>428</v>
      </c>
      <c r="C176" s="18" t="s">
        <v>456</v>
      </c>
      <c r="D176" s="17" t="s">
        <v>522</v>
      </c>
      <c r="E176" s="20" t="s">
        <v>293</v>
      </c>
      <c r="F176" s="20" t="s">
        <v>290</v>
      </c>
      <c r="G176" s="18" t="str">
        <f>""</f>
        <v/>
      </c>
      <c r="H176" s="20"/>
      <c r="I176" s="20" t="s">
        <v>462</v>
      </c>
      <c r="J176" s="21"/>
      <c r="K176" s="18" t="s">
        <v>458</v>
      </c>
      <c r="L176" s="6" t="s">
        <v>27</v>
      </c>
      <c r="M176" s="6"/>
      <c r="N176" s="6"/>
      <c r="O176" s="6"/>
      <c r="P176" s="11"/>
      <c r="Q176" s="11"/>
      <c r="R176" s="82"/>
      <c r="S176" s="12" t="s">
        <v>773</v>
      </c>
      <c r="T176" s="78"/>
      <c r="U176" s="62"/>
      <c r="V176" s="6" t="s">
        <v>20</v>
      </c>
      <c r="W176" s="28">
        <v>1</v>
      </c>
      <c r="X176" s="24"/>
      <c r="Y176" s="24"/>
      <c r="AB176" s="74" t="b">
        <f>IF(AND(M176=DATA!$D$40),DATA!$D$41,IF(AND(M176=DATA!$C$40),DATA!$C$41))</f>
        <v>0</v>
      </c>
      <c r="AC176" s="74" t="b">
        <f>IF(AND(N176=DATA!$D$40),DATA!$D$42,IF(AND(N176=DATA!$C$40),DATA!$C$42))</f>
        <v>0</v>
      </c>
      <c r="AD176" s="74" t="b">
        <f>IF(AND(O176=DATA!$D$40),DATA!$D$43,IF(AND(O176=DATA!$C$40),DATA!$C$43))</f>
        <v>0</v>
      </c>
      <c r="AE176" s="75" t="b">
        <f>IF(AND(P176=DATA!$D$40),DATA!$D$44,IF(AND(P176=DATA!$C$40),DATA!$C$44))</f>
        <v>0</v>
      </c>
      <c r="AF176" s="76">
        <f ca="1">IF(AND(DATEDIF(R176,TODAY(),"D")&lt;365*3),DATA!$D$46,IF(AND(365*3&lt;=DATEDIF(R176,TODAY(),"D"), DATEDIF(R176,TODAY(),"D")&lt;365*5),DATA!$D$47,IF(AND(365*5&lt;=DATEDIF(R176,TODAY(),"D"), DATEDIF(R176,TODAY(),"D")&lt;365*10),DATA!$D$48,IF(AND(365*10&lt;DATEDIF(R176,TODAY(),"D")),DATA!$D$49))))</f>
        <v>0</v>
      </c>
      <c r="AG176" s="76">
        <f>_xlfn.IFNA(VLOOKUP(T176,DATA!$F$40:$G$85,2,0),10)</f>
        <v>10</v>
      </c>
      <c r="AH176" s="77">
        <f t="shared" ca="1" si="6"/>
        <v>10</v>
      </c>
      <c r="AI176" s="75" t="b">
        <f>IF(AND(Q176=DATA!$D$40),DATA!$D$44/8,IF(AND(Q176=DATA!$C$40),DATA!$C$44/8))</f>
        <v>0</v>
      </c>
      <c r="AJ176" s="77">
        <f t="shared" ca="1" si="5"/>
        <v>10</v>
      </c>
      <c r="AK176" s="78" t="str">
        <f ca="1">IF(AND(AJ176&gt;=DATA!$C$55),"A",IF(AND(DATA!$C$55&gt;AJ176,AJ176&gt;=DATA!$C$56),"B",IF(AND(DATA!$C$56&gt;AJ176,AJ176&gt;=DATA!$C$57),"C",IF(AND(AJ176&lt;DATA!$C$57),"D"))))</f>
        <v>D</v>
      </c>
    </row>
    <row r="177" spans="1:37" x14ac:dyDescent="0.15">
      <c r="A177" s="20" t="s">
        <v>565</v>
      </c>
      <c r="B177" s="4" t="s">
        <v>428</v>
      </c>
      <c r="C177" s="18" t="s">
        <v>454</v>
      </c>
      <c r="D177" s="17" t="s">
        <v>522</v>
      </c>
      <c r="E177" s="20" t="s">
        <v>293</v>
      </c>
      <c r="F177" s="20" t="s">
        <v>290</v>
      </c>
      <c r="G177" s="18" t="str">
        <f>""</f>
        <v/>
      </c>
      <c r="H177" s="20"/>
      <c r="I177" s="20" t="s">
        <v>462</v>
      </c>
      <c r="J177" s="21"/>
      <c r="K177" s="20"/>
      <c r="L177" s="6" t="s">
        <v>27</v>
      </c>
      <c r="M177" s="6"/>
      <c r="N177" s="6"/>
      <c r="O177" s="6"/>
      <c r="P177" s="11"/>
      <c r="Q177" s="11"/>
      <c r="R177" s="82"/>
      <c r="S177" s="12" t="s">
        <v>773</v>
      </c>
      <c r="T177" s="78"/>
      <c r="U177" s="62"/>
      <c r="V177" s="6" t="s">
        <v>20</v>
      </c>
      <c r="W177" s="28">
        <v>8</v>
      </c>
      <c r="X177" s="24"/>
      <c r="Y177" s="24"/>
      <c r="AB177" s="74" t="b">
        <f>IF(AND(M177=DATA!$D$40),DATA!$D$41,IF(AND(M177=DATA!$C$40),DATA!$C$41))</f>
        <v>0</v>
      </c>
      <c r="AC177" s="74" t="b">
        <f>IF(AND(N177=DATA!$D$40),DATA!$D$42,IF(AND(N177=DATA!$C$40),DATA!$C$42))</f>
        <v>0</v>
      </c>
      <c r="AD177" s="74" t="b">
        <f>IF(AND(O177=DATA!$D$40),DATA!$D$43,IF(AND(O177=DATA!$C$40),DATA!$C$43))</f>
        <v>0</v>
      </c>
      <c r="AE177" s="75" t="b">
        <f>IF(AND(P177=DATA!$D$40),DATA!$D$44,IF(AND(P177=DATA!$C$40),DATA!$C$44))</f>
        <v>0</v>
      </c>
      <c r="AF177" s="76">
        <f ca="1">IF(AND(DATEDIF(R177,TODAY(),"D")&lt;365*3),DATA!$D$46,IF(AND(365*3&lt;=DATEDIF(R177,TODAY(),"D"), DATEDIF(R177,TODAY(),"D")&lt;365*5),DATA!$D$47,IF(AND(365*5&lt;=DATEDIF(R177,TODAY(),"D"), DATEDIF(R177,TODAY(),"D")&lt;365*10),DATA!$D$48,IF(AND(365*10&lt;DATEDIF(R177,TODAY(),"D")),DATA!$D$49))))</f>
        <v>0</v>
      </c>
      <c r="AG177" s="76">
        <f>_xlfn.IFNA(VLOOKUP(T177,DATA!$F$40:$G$85,2,0),10)</f>
        <v>10</v>
      </c>
      <c r="AH177" s="77">
        <f t="shared" ca="1" si="6"/>
        <v>10</v>
      </c>
      <c r="AI177" s="75" t="b">
        <f>IF(AND(Q177=DATA!$D$40),DATA!$D$44/8,IF(AND(Q177=DATA!$C$40),DATA!$C$44/8))</f>
        <v>0</v>
      </c>
      <c r="AJ177" s="77">
        <f t="shared" ca="1" si="5"/>
        <v>10</v>
      </c>
      <c r="AK177" s="78" t="str">
        <f ca="1">IF(AND(AJ177&gt;=DATA!$C$55),"A",IF(AND(DATA!$C$55&gt;AJ177,AJ177&gt;=DATA!$C$56),"B",IF(AND(DATA!$C$56&gt;AJ177,AJ177&gt;=DATA!$C$57),"C",IF(AND(AJ177&lt;DATA!$C$57),"D"))))</f>
        <v>D</v>
      </c>
    </row>
    <row r="178" spans="1:37" x14ac:dyDescent="0.15">
      <c r="A178" s="20" t="s">
        <v>565</v>
      </c>
      <c r="B178" s="4" t="s">
        <v>428</v>
      </c>
      <c r="C178" s="18" t="s">
        <v>454</v>
      </c>
      <c r="D178" s="17" t="s">
        <v>522</v>
      </c>
      <c r="E178" s="20" t="s">
        <v>293</v>
      </c>
      <c r="F178" s="20" t="s">
        <v>290</v>
      </c>
      <c r="G178" s="18" t="str">
        <f>""</f>
        <v/>
      </c>
      <c r="H178" s="20"/>
      <c r="I178" s="20" t="s">
        <v>462</v>
      </c>
      <c r="J178" s="21"/>
      <c r="K178" s="20"/>
      <c r="L178" s="6" t="s">
        <v>27</v>
      </c>
      <c r="M178" s="6"/>
      <c r="N178" s="6"/>
      <c r="O178" s="6"/>
      <c r="P178" s="11"/>
      <c r="Q178" s="11"/>
      <c r="R178" s="82"/>
      <c r="S178" s="12" t="s">
        <v>773</v>
      </c>
      <c r="T178" s="78"/>
      <c r="U178" s="62"/>
      <c r="V178" s="6" t="s">
        <v>20</v>
      </c>
      <c r="W178" s="28">
        <v>18</v>
      </c>
      <c r="X178" s="24"/>
      <c r="Y178" s="24"/>
      <c r="AB178" s="74" t="b">
        <f>IF(AND(M178=DATA!$D$40),DATA!$D$41,IF(AND(M178=DATA!$C$40),DATA!$C$41))</f>
        <v>0</v>
      </c>
      <c r="AC178" s="74" t="b">
        <f>IF(AND(N178=DATA!$D$40),DATA!$D$42,IF(AND(N178=DATA!$C$40),DATA!$C$42))</f>
        <v>0</v>
      </c>
      <c r="AD178" s="74" t="b">
        <f>IF(AND(O178=DATA!$D$40),DATA!$D$43,IF(AND(O178=DATA!$C$40),DATA!$C$43))</f>
        <v>0</v>
      </c>
      <c r="AE178" s="75" t="b">
        <f>IF(AND(P178=DATA!$D$40),DATA!$D$44,IF(AND(P178=DATA!$C$40),DATA!$C$44))</f>
        <v>0</v>
      </c>
      <c r="AF178" s="76">
        <f ca="1">IF(AND(DATEDIF(R178,TODAY(),"D")&lt;365*3),DATA!$D$46,IF(AND(365*3&lt;=DATEDIF(R178,TODAY(),"D"), DATEDIF(R178,TODAY(),"D")&lt;365*5),DATA!$D$47,IF(AND(365*5&lt;=DATEDIF(R178,TODAY(),"D"), DATEDIF(R178,TODAY(),"D")&lt;365*10),DATA!$D$48,IF(AND(365*10&lt;DATEDIF(R178,TODAY(),"D")),DATA!$D$49))))</f>
        <v>0</v>
      </c>
      <c r="AG178" s="76">
        <f>_xlfn.IFNA(VLOOKUP(T178,DATA!$F$40:$G$85,2,0),10)</f>
        <v>10</v>
      </c>
      <c r="AH178" s="77">
        <f t="shared" ca="1" si="6"/>
        <v>10</v>
      </c>
      <c r="AI178" s="75" t="b">
        <f>IF(AND(Q178=DATA!$D$40),DATA!$D$44/8,IF(AND(Q178=DATA!$C$40),DATA!$C$44/8))</f>
        <v>0</v>
      </c>
      <c r="AJ178" s="77">
        <f t="shared" ca="1" si="5"/>
        <v>10</v>
      </c>
      <c r="AK178" s="78" t="str">
        <f ca="1">IF(AND(AJ178&gt;=DATA!$C$55),"A",IF(AND(DATA!$C$55&gt;AJ178,AJ178&gt;=DATA!$C$56),"B",IF(AND(DATA!$C$56&gt;AJ178,AJ178&gt;=DATA!$C$57),"C",IF(AND(AJ178&lt;DATA!$C$57),"D"))))</f>
        <v>D</v>
      </c>
    </row>
    <row r="179" spans="1:37" x14ac:dyDescent="0.15">
      <c r="A179" s="20" t="s">
        <v>565</v>
      </c>
      <c r="B179" s="4" t="s">
        <v>428</v>
      </c>
      <c r="C179" s="18" t="s">
        <v>295</v>
      </c>
      <c r="D179" s="17" t="s">
        <v>522</v>
      </c>
      <c r="E179" s="20" t="s">
        <v>293</v>
      </c>
      <c r="F179" s="20" t="s">
        <v>316</v>
      </c>
      <c r="G179" s="18" t="str">
        <f>""</f>
        <v/>
      </c>
      <c r="H179" s="20"/>
      <c r="I179" s="20" t="s">
        <v>462</v>
      </c>
      <c r="J179" s="21"/>
      <c r="K179" s="18" t="s">
        <v>453</v>
      </c>
      <c r="L179" s="6" t="s">
        <v>27</v>
      </c>
      <c r="M179" s="6"/>
      <c r="N179" s="6"/>
      <c r="O179" s="6"/>
      <c r="P179" s="11"/>
      <c r="Q179" s="11"/>
      <c r="R179" s="82"/>
      <c r="S179" s="12" t="s">
        <v>773</v>
      </c>
      <c r="T179" s="78"/>
      <c r="U179" s="62"/>
      <c r="V179" s="6" t="s">
        <v>20</v>
      </c>
      <c r="W179" s="28">
        <v>3</v>
      </c>
      <c r="X179" s="24"/>
      <c r="Y179" s="24"/>
      <c r="AB179" s="74" t="b">
        <f>IF(AND(M179=DATA!$D$40),DATA!$D$41,IF(AND(M179=DATA!$C$40),DATA!$C$41))</f>
        <v>0</v>
      </c>
      <c r="AC179" s="74" t="b">
        <f>IF(AND(N179=DATA!$D$40),DATA!$D$42,IF(AND(N179=DATA!$C$40),DATA!$C$42))</f>
        <v>0</v>
      </c>
      <c r="AD179" s="74" t="b">
        <f>IF(AND(O179=DATA!$D$40),DATA!$D$43,IF(AND(O179=DATA!$C$40),DATA!$C$43))</f>
        <v>0</v>
      </c>
      <c r="AE179" s="75" t="b">
        <f>IF(AND(P179=DATA!$D$40),DATA!$D$44,IF(AND(P179=DATA!$C$40),DATA!$C$44))</f>
        <v>0</v>
      </c>
      <c r="AF179" s="76">
        <f ca="1">IF(AND(DATEDIF(R179,TODAY(),"D")&lt;365*3),DATA!$D$46,IF(AND(365*3&lt;=DATEDIF(R179,TODAY(),"D"), DATEDIF(R179,TODAY(),"D")&lt;365*5),DATA!$D$47,IF(AND(365*5&lt;=DATEDIF(R179,TODAY(),"D"), DATEDIF(R179,TODAY(),"D")&lt;365*10),DATA!$D$48,IF(AND(365*10&lt;DATEDIF(R179,TODAY(),"D")),DATA!$D$49))))</f>
        <v>0</v>
      </c>
      <c r="AG179" s="76">
        <f>_xlfn.IFNA(VLOOKUP(T179,DATA!$F$40:$G$85,2,0),10)</f>
        <v>10</v>
      </c>
      <c r="AH179" s="77">
        <f t="shared" ca="1" si="6"/>
        <v>10</v>
      </c>
      <c r="AI179" s="75" t="b">
        <f>IF(AND(Q179=DATA!$D$40),DATA!$D$44/8,IF(AND(Q179=DATA!$C$40),DATA!$C$44/8))</f>
        <v>0</v>
      </c>
      <c r="AJ179" s="77">
        <f t="shared" ca="1" si="5"/>
        <v>10</v>
      </c>
      <c r="AK179" s="78" t="str">
        <f ca="1">IF(AND(AJ179&gt;=DATA!$C$55),"A",IF(AND(DATA!$C$55&gt;AJ179,AJ179&gt;=DATA!$C$56),"B",IF(AND(DATA!$C$56&gt;AJ179,AJ179&gt;=DATA!$C$57),"C",IF(AND(AJ179&lt;DATA!$C$57),"D"))))</f>
        <v>D</v>
      </c>
    </row>
    <row r="180" spans="1:37" x14ac:dyDescent="0.15">
      <c r="A180" s="20" t="s">
        <v>564</v>
      </c>
      <c r="B180" s="4" t="s">
        <v>428</v>
      </c>
      <c r="C180" s="18" t="s">
        <v>454</v>
      </c>
      <c r="D180" s="17" t="s">
        <v>522</v>
      </c>
      <c r="E180" s="20" t="s">
        <v>293</v>
      </c>
      <c r="F180" s="20" t="s">
        <v>286</v>
      </c>
      <c r="G180" s="18" t="str">
        <f>""</f>
        <v/>
      </c>
      <c r="H180" s="20"/>
      <c r="I180" s="20" t="s">
        <v>462</v>
      </c>
      <c r="J180" s="21"/>
      <c r="K180" s="20"/>
      <c r="L180" s="6" t="s">
        <v>27</v>
      </c>
      <c r="M180" s="6"/>
      <c r="N180" s="6"/>
      <c r="O180" s="6"/>
      <c r="P180" s="11"/>
      <c r="Q180" s="11"/>
      <c r="R180" s="82"/>
      <c r="S180" s="12" t="s">
        <v>773</v>
      </c>
      <c r="T180" s="78"/>
      <c r="U180" s="62"/>
      <c r="V180" s="6" t="s">
        <v>20</v>
      </c>
      <c r="W180" s="28">
        <v>7</v>
      </c>
      <c r="X180" s="24"/>
      <c r="Y180" s="24"/>
      <c r="AB180" s="74" t="b">
        <f>IF(AND(M180=DATA!$D$40),DATA!$D$41,IF(AND(M180=DATA!$C$40),DATA!$C$41))</f>
        <v>0</v>
      </c>
      <c r="AC180" s="74" t="b">
        <f>IF(AND(N180=DATA!$D$40),DATA!$D$42,IF(AND(N180=DATA!$C$40),DATA!$C$42))</f>
        <v>0</v>
      </c>
      <c r="AD180" s="74" t="b">
        <f>IF(AND(O180=DATA!$D$40),DATA!$D$43,IF(AND(O180=DATA!$C$40),DATA!$C$43))</f>
        <v>0</v>
      </c>
      <c r="AE180" s="75" t="b">
        <f>IF(AND(P180=DATA!$D$40),DATA!$D$44,IF(AND(P180=DATA!$C$40),DATA!$C$44))</f>
        <v>0</v>
      </c>
      <c r="AF180" s="76">
        <f ca="1">IF(AND(DATEDIF(R180,TODAY(),"D")&lt;365*3),DATA!$D$46,IF(AND(365*3&lt;=DATEDIF(R180,TODAY(),"D"), DATEDIF(R180,TODAY(),"D")&lt;365*5),DATA!$D$47,IF(AND(365*5&lt;=DATEDIF(R180,TODAY(),"D"), DATEDIF(R180,TODAY(),"D")&lt;365*10),DATA!$D$48,IF(AND(365*10&lt;DATEDIF(R180,TODAY(),"D")),DATA!$D$49))))</f>
        <v>0</v>
      </c>
      <c r="AG180" s="76">
        <f>_xlfn.IFNA(VLOOKUP(T180,DATA!$F$40:$G$85,2,0),10)</f>
        <v>10</v>
      </c>
      <c r="AH180" s="77">
        <f t="shared" ca="1" si="6"/>
        <v>10</v>
      </c>
      <c r="AI180" s="75" t="b">
        <f>IF(AND(Q180=DATA!$D$40),DATA!$D$44/8,IF(AND(Q180=DATA!$C$40),DATA!$C$44/8))</f>
        <v>0</v>
      </c>
      <c r="AJ180" s="77">
        <f t="shared" ca="1" si="5"/>
        <v>10</v>
      </c>
      <c r="AK180" s="78" t="str">
        <f ca="1">IF(AND(AJ180&gt;=DATA!$C$55),"A",IF(AND(DATA!$C$55&gt;AJ180,AJ180&gt;=DATA!$C$56),"B",IF(AND(DATA!$C$56&gt;AJ180,AJ180&gt;=DATA!$C$57),"C",IF(AND(AJ180&lt;DATA!$C$57),"D"))))</f>
        <v>D</v>
      </c>
    </row>
    <row r="181" spans="1:37" x14ac:dyDescent="0.15">
      <c r="A181" s="20" t="s">
        <v>565</v>
      </c>
      <c r="B181" s="4" t="s">
        <v>428</v>
      </c>
      <c r="C181" s="18" t="s">
        <v>295</v>
      </c>
      <c r="D181" s="17" t="s">
        <v>522</v>
      </c>
      <c r="E181" s="20" t="s">
        <v>293</v>
      </c>
      <c r="F181" s="20" t="s">
        <v>301</v>
      </c>
      <c r="G181" s="18" t="str">
        <f>""</f>
        <v/>
      </c>
      <c r="H181" s="20"/>
      <c r="I181" s="20" t="s">
        <v>462</v>
      </c>
      <c r="J181" s="21"/>
      <c r="K181" s="18" t="s">
        <v>453</v>
      </c>
      <c r="L181" s="6" t="s">
        <v>27</v>
      </c>
      <c r="M181" s="6"/>
      <c r="N181" s="6"/>
      <c r="O181" s="6"/>
      <c r="P181" s="11"/>
      <c r="Q181" s="11"/>
      <c r="R181" s="82"/>
      <c r="S181" s="12" t="s">
        <v>773</v>
      </c>
      <c r="T181" s="78"/>
      <c r="U181" s="62"/>
      <c r="V181" s="6" t="s">
        <v>20</v>
      </c>
      <c r="W181" s="28">
        <v>6</v>
      </c>
      <c r="X181" s="24"/>
      <c r="Y181" s="24"/>
      <c r="AB181" s="74" t="b">
        <f>IF(AND(M181=DATA!$D$40),DATA!$D$41,IF(AND(M181=DATA!$C$40),DATA!$C$41))</f>
        <v>0</v>
      </c>
      <c r="AC181" s="74" t="b">
        <f>IF(AND(N181=DATA!$D$40),DATA!$D$42,IF(AND(N181=DATA!$C$40),DATA!$C$42))</f>
        <v>0</v>
      </c>
      <c r="AD181" s="74" t="b">
        <f>IF(AND(O181=DATA!$D$40),DATA!$D$43,IF(AND(O181=DATA!$C$40),DATA!$C$43))</f>
        <v>0</v>
      </c>
      <c r="AE181" s="75" t="b">
        <f>IF(AND(P181=DATA!$D$40),DATA!$D$44,IF(AND(P181=DATA!$C$40),DATA!$C$44))</f>
        <v>0</v>
      </c>
      <c r="AF181" s="76">
        <f ca="1">IF(AND(DATEDIF(R181,TODAY(),"D")&lt;365*3),DATA!$D$46,IF(AND(365*3&lt;=DATEDIF(R181,TODAY(),"D"), DATEDIF(R181,TODAY(),"D")&lt;365*5),DATA!$D$47,IF(AND(365*5&lt;=DATEDIF(R181,TODAY(),"D"), DATEDIF(R181,TODAY(),"D")&lt;365*10),DATA!$D$48,IF(AND(365*10&lt;DATEDIF(R181,TODAY(),"D")),DATA!$D$49))))</f>
        <v>0</v>
      </c>
      <c r="AG181" s="76">
        <f>_xlfn.IFNA(VLOOKUP(T181,DATA!$F$40:$G$85,2,0),10)</f>
        <v>10</v>
      </c>
      <c r="AH181" s="77">
        <f t="shared" ca="1" si="6"/>
        <v>10</v>
      </c>
      <c r="AI181" s="75" t="b">
        <f>IF(AND(Q181=DATA!$D$40),DATA!$D$44/8,IF(AND(Q181=DATA!$C$40),DATA!$C$44/8))</f>
        <v>0</v>
      </c>
      <c r="AJ181" s="77">
        <f t="shared" ca="1" si="5"/>
        <v>10</v>
      </c>
      <c r="AK181" s="78" t="str">
        <f ca="1">IF(AND(AJ181&gt;=DATA!$C$55),"A",IF(AND(DATA!$C$55&gt;AJ181,AJ181&gt;=DATA!$C$56),"B",IF(AND(DATA!$C$56&gt;AJ181,AJ181&gt;=DATA!$C$57),"C",IF(AND(AJ181&lt;DATA!$C$57),"D"))))</f>
        <v>D</v>
      </c>
    </row>
    <row r="182" spans="1:37" x14ac:dyDescent="0.15">
      <c r="A182" s="20" t="s">
        <v>565</v>
      </c>
      <c r="B182" s="4" t="s">
        <v>428</v>
      </c>
      <c r="C182" s="18" t="s">
        <v>295</v>
      </c>
      <c r="D182" s="18" t="s">
        <v>275</v>
      </c>
      <c r="E182" s="20" t="s">
        <v>293</v>
      </c>
      <c r="F182" s="20" t="s">
        <v>301</v>
      </c>
      <c r="G182" s="18" t="s">
        <v>294</v>
      </c>
      <c r="H182" s="20"/>
      <c r="I182" s="20" t="s">
        <v>462</v>
      </c>
      <c r="J182" s="21"/>
      <c r="K182" s="20"/>
      <c r="L182" s="6" t="s">
        <v>27</v>
      </c>
      <c r="M182" s="6"/>
      <c r="N182" s="6"/>
      <c r="O182" s="6"/>
      <c r="P182" s="11"/>
      <c r="Q182" s="11"/>
      <c r="R182" s="82"/>
      <c r="S182" s="12" t="s">
        <v>773</v>
      </c>
      <c r="T182" s="78"/>
      <c r="U182" s="62"/>
      <c r="V182" s="6" t="s">
        <v>20</v>
      </c>
      <c r="W182" s="28">
        <v>4</v>
      </c>
      <c r="X182" s="24"/>
      <c r="Y182" s="24"/>
      <c r="AB182" s="74" t="b">
        <f>IF(AND(M182=DATA!$D$40),DATA!$D$41,IF(AND(M182=DATA!$C$40),DATA!$C$41))</f>
        <v>0</v>
      </c>
      <c r="AC182" s="74" t="b">
        <f>IF(AND(N182=DATA!$D$40),DATA!$D$42,IF(AND(N182=DATA!$C$40),DATA!$C$42))</f>
        <v>0</v>
      </c>
      <c r="AD182" s="74" t="b">
        <f>IF(AND(O182=DATA!$D$40),DATA!$D$43,IF(AND(O182=DATA!$C$40),DATA!$C$43))</f>
        <v>0</v>
      </c>
      <c r="AE182" s="75" t="b">
        <f>IF(AND(P182=DATA!$D$40),DATA!$D$44,IF(AND(P182=DATA!$C$40),DATA!$C$44))</f>
        <v>0</v>
      </c>
      <c r="AF182" s="76">
        <f ca="1">IF(AND(DATEDIF(R182,TODAY(),"D")&lt;365*3),DATA!$D$46,IF(AND(365*3&lt;=DATEDIF(R182,TODAY(),"D"), DATEDIF(R182,TODAY(),"D")&lt;365*5),DATA!$D$47,IF(AND(365*5&lt;=DATEDIF(R182,TODAY(),"D"), DATEDIF(R182,TODAY(),"D")&lt;365*10),DATA!$D$48,IF(AND(365*10&lt;DATEDIF(R182,TODAY(),"D")),DATA!$D$49))))</f>
        <v>0</v>
      </c>
      <c r="AG182" s="76">
        <f>_xlfn.IFNA(VLOOKUP(T182,DATA!$F$40:$G$85,2,0),10)</f>
        <v>10</v>
      </c>
      <c r="AH182" s="77">
        <f t="shared" ca="1" si="6"/>
        <v>10</v>
      </c>
      <c r="AI182" s="75" t="b">
        <f>IF(AND(Q182=DATA!$D$40),DATA!$D$44/8,IF(AND(Q182=DATA!$C$40),DATA!$C$44/8))</f>
        <v>0</v>
      </c>
      <c r="AJ182" s="77">
        <f t="shared" ca="1" si="5"/>
        <v>10</v>
      </c>
      <c r="AK182" s="78" t="str">
        <f ca="1">IF(AND(AJ182&gt;=DATA!$C$55),"A",IF(AND(DATA!$C$55&gt;AJ182,AJ182&gt;=DATA!$C$56),"B",IF(AND(DATA!$C$56&gt;AJ182,AJ182&gt;=DATA!$C$57),"C",IF(AND(AJ182&lt;DATA!$C$57),"D"))))</f>
        <v>D</v>
      </c>
    </row>
    <row r="183" spans="1:37" x14ac:dyDescent="0.15">
      <c r="A183" s="20" t="s">
        <v>565</v>
      </c>
      <c r="B183" s="4" t="s">
        <v>428</v>
      </c>
      <c r="C183" s="18" t="s">
        <v>454</v>
      </c>
      <c r="D183" s="17" t="s">
        <v>522</v>
      </c>
      <c r="E183" s="20" t="s">
        <v>293</v>
      </c>
      <c r="F183" s="20" t="s">
        <v>301</v>
      </c>
      <c r="G183" s="18" t="str">
        <f>""</f>
        <v/>
      </c>
      <c r="H183" s="20"/>
      <c r="I183" s="20" t="s">
        <v>462</v>
      </c>
      <c r="J183" s="21"/>
      <c r="K183" s="18" t="s">
        <v>453</v>
      </c>
      <c r="L183" s="6" t="s">
        <v>27</v>
      </c>
      <c r="M183" s="6"/>
      <c r="N183" s="6"/>
      <c r="O183" s="6"/>
      <c r="P183" s="11"/>
      <c r="Q183" s="11"/>
      <c r="R183" s="82"/>
      <c r="S183" s="12" t="s">
        <v>773</v>
      </c>
      <c r="T183" s="78"/>
      <c r="U183" s="62"/>
      <c r="V183" s="6" t="s">
        <v>20</v>
      </c>
      <c r="W183" s="28">
        <v>2</v>
      </c>
      <c r="X183" s="24"/>
      <c r="Y183" s="24"/>
      <c r="AB183" s="74" t="b">
        <f>IF(AND(M183=DATA!$D$40),DATA!$D$41,IF(AND(M183=DATA!$C$40),DATA!$C$41))</f>
        <v>0</v>
      </c>
      <c r="AC183" s="74" t="b">
        <f>IF(AND(N183=DATA!$D$40),DATA!$D$42,IF(AND(N183=DATA!$C$40),DATA!$C$42))</f>
        <v>0</v>
      </c>
      <c r="AD183" s="74" t="b">
        <f>IF(AND(O183=DATA!$D$40),DATA!$D$43,IF(AND(O183=DATA!$C$40),DATA!$C$43))</f>
        <v>0</v>
      </c>
      <c r="AE183" s="75" t="b">
        <f>IF(AND(P183=DATA!$D$40),DATA!$D$44,IF(AND(P183=DATA!$C$40),DATA!$C$44))</f>
        <v>0</v>
      </c>
      <c r="AF183" s="76">
        <f ca="1">IF(AND(DATEDIF(R183,TODAY(),"D")&lt;365*3),DATA!$D$46,IF(AND(365*3&lt;=DATEDIF(R183,TODAY(),"D"), DATEDIF(R183,TODAY(),"D")&lt;365*5),DATA!$D$47,IF(AND(365*5&lt;=DATEDIF(R183,TODAY(),"D"), DATEDIF(R183,TODAY(),"D")&lt;365*10),DATA!$D$48,IF(AND(365*10&lt;DATEDIF(R183,TODAY(),"D")),DATA!$D$49))))</f>
        <v>0</v>
      </c>
      <c r="AG183" s="76">
        <f>_xlfn.IFNA(VLOOKUP(T183,DATA!$F$40:$G$85,2,0),10)</f>
        <v>10</v>
      </c>
      <c r="AH183" s="77">
        <f t="shared" ca="1" si="6"/>
        <v>10</v>
      </c>
      <c r="AI183" s="75" t="b">
        <f>IF(AND(Q183=DATA!$D$40),DATA!$D$44/8,IF(AND(Q183=DATA!$C$40),DATA!$C$44/8))</f>
        <v>0</v>
      </c>
      <c r="AJ183" s="77">
        <f t="shared" ca="1" si="5"/>
        <v>10</v>
      </c>
      <c r="AK183" s="78" t="str">
        <f ca="1">IF(AND(AJ183&gt;=DATA!$C$55),"A",IF(AND(DATA!$C$55&gt;AJ183,AJ183&gt;=DATA!$C$56),"B",IF(AND(DATA!$C$56&gt;AJ183,AJ183&gt;=DATA!$C$57),"C",IF(AND(AJ183&lt;DATA!$C$57),"D"))))</f>
        <v>D</v>
      </c>
    </row>
    <row r="184" spans="1:37" x14ac:dyDescent="0.15">
      <c r="A184" s="20" t="s">
        <v>565</v>
      </c>
      <c r="B184" s="4" t="s">
        <v>428</v>
      </c>
      <c r="C184" s="18" t="s">
        <v>295</v>
      </c>
      <c r="D184" s="17" t="s">
        <v>522</v>
      </c>
      <c r="E184" s="20" t="s">
        <v>293</v>
      </c>
      <c r="F184" s="20" t="s">
        <v>294</v>
      </c>
      <c r="G184" s="18" t="str">
        <f>""</f>
        <v/>
      </c>
      <c r="H184" s="20"/>
      <c r="I184" s="20" t="s">
        <v>464</v>
      </c>
      <c r="J184" s="21"/>
      <c r="K184" s="18" t="s">
        <v>453</v>
      </c>
      <c r="L184" s="6" t="s">
        <v>27</v>
      </c>
      <c r="M184" s="6"/>
      <c r="N184" s="6"/>
      <c r="O184" s="6"/>
      <c r="P184" s="11"/>
      <c r="Q184" s="11"/>
      <c r="R184" s="82"/>
      <c r="S184" s="12" t="s">
        <v>773</v>
      </c>
      <c r="T184" s="78"/>
      <c r="U184" s="62"/>
      <c r="V184" s="6" t="s">
        <v>20</v>
      </c>
      <c r="W184" s="28">
        <v>33</v>
      </c>
      <c r="X184" s="24"/>
      <c r="Y184" s="24"/>
      <c r="AB184" s="74" t="b">
        <f>IF(AND(M184=DATA!$D$40),DATA!$D$41,IF(AND(M184=DATA!$C$40),DATA!$C$41))</f>
        <v>0</v>
      </c>
      <c r="AC184" s="74" t="b">
        <f>IF(AND(N184=DATA!$D$40),DATA!$D$42,IF(AND(N184=DATA!$C$40),DATA!$C$42))</f>
        <v>0</v>
      </c>
      <c r="AD184" s="74" t="b">
        <f>IF(AND(O184=DATA!$D$40),DATA!$D$43,IF(AND(O184=DATA!$C$40),DATA!$C$43))</f>
        <v>0</v>
      </c>
      <c r="AE184" s="75" t="b">
        <f>IF(AND(P184=DATA!$D$40),DATA!$D$44,IF(AND(P184=DATA!$C$40),DATA!$C$44))</f>
        <v>0</v>
      </c>
      <c r="AF184" s="76">
        <f ca="1">IF(AND(DATEDIF(R184,TODAY(),"D")&lt;365*3),DATA!$D$46,IF(AND(365*3&lt;=DATEDIF(R184,TODAY(),"D"), DATEDIF(R184,TODAY(),"D")&lt;365*5),DATA!$D$47,IF(AND(365*5&lt;=DATEDIF(R184,TODAY(),"D"), DATEDIF(R184,TODAY(),"D")&lt;365*10),DATA!$D$48,IF(AND(365*10&lt;DATEDIF(R184,TODAY(),"D")),DATA!$D$49))))</f>
        <v>0</v>
      </c>
      <c r="AG184" s="76">
        <f>_xlfn.IFNA(VLOOKUP(T184,DATA!$F$40:$G$85,2,0),10)</f>
        <v>10</v>
      </c>
      <c r="AH184" s="77">
        <f t="shared" ca="1" si="6"/>
        <v>10</v>
      </c>
      <c r="AI184" s="75" t="b">
        <f>IF(AND(Q184=DATA!$D$40),DATA!$D$44/8,IF(AND(Q184=DATA!$C$40),DATA!$C$44/8))</f>
        <v>0</v>
      </c>
      <c r="AJ184" s="77">
        <f t="shared" ca="1" si="5"/>
        <v>10</v>
      </c>
      <c r="AK184" s="78" t="str">
        <f ca="1">IF(AND(AJ184&gt;=DATA!$C$55),"A",IF(AND(DATA!$C$55&gt;AJ184,AJ184&gt;=DATA!$C$56),"B",IF(AND(DATA!$C$56&gt;AJ184,AJ184&gt;=DATA!$C$57),"C",IF(AND(AJ184&lt;DATA!$C$57),"D"))))</f>
        <v>D</v>
      </c>
    </row>
    <row r="185" spans="1:37" x14ac:dyDescent="0.15">
      <c r="A185" s="20" t="s">
        <v>564</v>
      </c>
      <c r="B185" s="4" t="s">
        <v>428</v>
      </c>
      <c r="C185" s="18" t="s">
        <v>295</v>
      </c>
      <c r="D185" s="17" t="s">
        <v>522</v>
      </c>
      <c r="E185" s="20" t="s">
        <v>293</v>
      </c>
      <c r="F185" s="20" t="s">
        <v>294</v>
      </c>
      <c r="G185" s="18" t="str">
        <f>""</f>
        <v/>
      </c>
      <c r="H185" s="20"/>
      <c r="I185" s="20" t="s">
        <v>464</v>
      </c>
      <c r="J185" s="21"/>
      <c r="K185" s="18" t="s">
        <v>453</v>
      </c>
      <c r="L185" s="6" t="s">
        <v>27</v>
      </c>
      <c r="M185" s="6"/>
      <c r="N185" s="6"/>
      <c r="O185" s="6"/>
      <c r="P185" s="11"/>
      <c r="Q185" s="11"/>
      <c r="R185" s="82"/>
      <c r="S185" s="12" t="s">
        <v>773</v>
      </c>
      <c r="T185" s="78"/>
      <c r="U185" s="62"/>
      <c r="V185" s="6" t="s">
        <v>20</v>
      </c>
      <c r="W185" s="28">
        <v>4</v>
      </c>
      <c r="X185" s="24"/>
      <c r="Y185" s="24"/>
      <c r="AB185" s="74" t="b">
        <f>IF(AND(M185=DATA!$D$40),DATA!$D$41,IF(AND(M185=DATA!$C$40),DATA!$C$41))</f>
        <v>0</v>
      </c>
      <c r="AC185" s="74" t="b">
        <f>IF(AND(N185=DATA!$D$40),DATA!$D$42,IF(AND(N185=DATA!$C$40),DATA!$C$42))</f>
        <v>0</v>
      </c>
      <c r="AD185" s="74" t="b">
        <f>IF(AND(O185=DATA!$D$40),DATA!$D$43,IF(AND(O185=DATA!$C$40),DATA!$C$43))</f>
        <v>0</v>
      </c>
      <c r="AE185" s="75" t="b">
        <f>IF(AND(P185=DATA!$D$40),DATA!$D$44,IF(AND(P185=DATA!$C$40),DATA!$C$44))</f>
        <v>0</v>
      </c>
      <c r="AF185" s="76">
        <f ca="1">IF(AND(DATEDIF(R185,TODAY(),"D")&lt;365*3),DATA!$D$46,IF(AND(365*3&lt;=DATEDIF(R185,TODAY(),"D"), DATEDIF(R185,TODAY(),"D")&lt;365*5),DATA!$D$47,IF(AND(365*5&lt;=DATEDIF(R185,TODAY(),"D"), DATEDIF(R185,TODAY(),"D")&lt;365*10),DATA!$D$48,IF(AND(365*10&lt;DATEDIF(R185,TODAY(),"D")),DATA!$D$49))))</f>
        <v>0</v>
      </c>
      <c r="AG185" s="76">
        <f>_xlfn.IFNA(VLOOKUP(T185,DATA!$F$40:$G$85,2,0),10)</f>
        <v>10</v>
      </c>
      <c r="AH185" s="77">
        <f t="shared" ca="1" si="6"/>
        <v>10</v>
      </c>
      <c r="AI185" s="75" t="b">
        <f>IF(AND(Q185=DATA!$D$40),DATA!$D$44/8,IF(AND(Q185=DATA!$C$40),DATA!$C$44/8))</f>
        <v>0</v>
      </c>
      <c r="AJ185" s="77">
        <f t="shared" ca="1" si="5"/>
        <v>10</v>
      </c>
      <c r="AK185" s="78" t="str">
        <f ca="1">IF(AND(AJ185&gt;=DATA!$C$55),"A",IF(AND(DATA!$C$55&gt;AJ185,AJ185&gt;=DATA!$C$56),"B",IF(AND(DATA!$C$56&gt;AJ185,AJ185&gt;=DATA!$C$57),"C",IF(AND(AJ185&lt;DATA!$C$57),"D"))))</f>
        <v>D</v>
      </c>
    </row>
    <row r="186" spans="1:37" x14ac:dyDescent="0.15">
      <c r="A186" s="20" t="s">
        <v>565</v>
      </c>
      <c r="B186" s="4" t="s">
        <v>428</v>
      </c>
      <c r="C186" s="18" t="s">
        <v>456</v>
      </c>
      <c r="D186" s="17" t="s">
        <v>522</v>
      </c>
      <c r="E186" s="20" t="s">
        <v>293</v>
      </c>
      <c r="F186" s="20" t="s">
        <v>303</v>
      </c>
      <c r="G186" s="18" t="str">
        <f>""</f>
        <v/>
      </c>
      <c r="H186" s="20"/>
      <c r="I186" s="20" t="s">
        <v>464</v>
      </c>
      <c r="J186" s="21"/>
      <c r="K186" s="20"/>
      <c r="L186" s="6" t="s">
        <v>27</v>
      </c>
      <c r="M186" s="6"/>
      <c r="N186" s="6"/>
      <c r="O186" s="6"/>
      <c r="P186" s="11"/>
      <c r="Q186" s="11"/>
      <c r="R186" s="82"/>
      <c r="S186" s="12" t="s">
        <v>773</v>
      </c>
      <c r="T186" s="78"/>
      <c r="U186" s="62"/>
      <c r="V186" s="6" t="s">
        <v>20</v>
      </c>
      <c r="W186" s="28">
        <v>4</v>
      </c>
      <c r="X186" s="24"/>
      <c r="Y186" s="24"/>
      <c r="AB186" s="74" t="b">
        <f>IF(AND(M186=DATA!$D$40),DATA!$D$41,IF(AND(M186=DATA!$C$40),DATA!$C$41))</f>
        <v>0</v>
      </c>
      <c r="AC186" s="74" t="b">
        <f>IF(AND(N186=DATA!$D$40),DATA!$D$42,IF(AND(N186=DATA!$C$40),DATA!$C$42))</f>
        <v>0</v>
      </c>
      <c r="AD186" s="74" t="b">
        <f>IF(AND(O186=DATA!$D$40),DATA!$D$43,IF(AND(O186=DATA!$C$40),DATA!$C$43))</f>
        <v>0</v>
      </c>
      <c r="AE186" s="75" t="b">
        <f>IF(AND(P186=DATA!$D$40),DATA!$D$44,IF(AND(P186=DATA!$C$40),DATA!$C$44))</f>
        <v>0</v>
      </c>
      <c r="AF186" s="76">
        <f ca="1">IF(AND(DATEDIF(R186,TODAY(),"D")&lt;365*3),DATA!$D$46,IF(AND(365*3&lt;=DATEDIF(R186,TODAY(),"D"), DATEDIF(R186,TODAY(),"D")&lt;365*5),DATA!$D$47,IF(AND(365*5&lt;=DATEDIF(R186,TODAY(),"D"), DATEDIF(R186,TODAY(),"D")&lt;365*10),DATA!$D$48,IF(AND(365*10&lt;DATEDIF(R186,TODAY(),"D")),DATA!$D$49))))</f>
        <v>0</v>
      </c>
      <c r="AG186" s="76">
        <f>_xlfn.IFNA(VLOOKUP(T186,DATA!$F$40:$G$85,2,0),10)</f>
        <v>10</v>
      </c>
      <c r="AH186" s="77">
        <f t="shared" ca="1" si="6"/>
        <v>10</v>
      </c>
      <c r="AI186" s="75" t="b">
        <f>IF(AND(Q186=DATA!$D$40),DATA!$D$44/8,IF(AND(Q186=DATA!$C$40),DATA!$C$44/8))</f>
        <v>0</v>
      </c>
      <c r="AJ186" s="77">
        <f t="shared" ca="1" si="5"/>
        <v>10</v>
      </c>
      <c r="AK186" s="78" t="str">
        <f ca="1">IF(AND(AJ186&gt;=DATA!$C$55),"A",IF(AND(DATA!$C$55&gt;AJ186,AJ186&gt;=DATA!$C$56),"B",IF(AND(DATA!$C$56&gt;AJ186,AJ186&gt;=DATA!$C$57),"C",IF(AND(AJ186&lt;DATA!$C$57),"D"))))</f>
        <v>D</v>
      </c>
    </row>
    <row r="187" spans="1:37" x14ac:dyDescent="0.15">
      <c r="A187" s="20" t="s">
        <v>565</v>
      </c>
      <c r="B187" s="4" t="s">
        <v>428</v>
      </c>
      <c r="C187" s="18" t="s">
        <v>295</v>
      </c>
      <c r="D187" s="17" t="s">
        <v>522</v>
      </c>
      <c r="E187" s="20" t="s">
        <v>293</v>
      </c>
      <c r="F187" s="20" t="s">
        <v>303</v>
      </c>
      <c r="G187" s="18" t="str">
        <f>""</f>
        <v/>
      </c>
      <c r="H187" s="20"/>
      <c r="I187" s="20" t="s">
        <v>464</v>
      </c>
      <c r="J187" s="21"/>
      <c r="K187" s="18" t="s">
        <v>453</v>
      </c>
      <c r="L187" s="6" t="s">
        <v>27</v>
      </c>
      <c r="M187" s="6"/>
      <c r="N187" s="6"/>
      <c r="O187" s="6"/>
      <c r="P187" s="11"/>
      <c r="Q187" s="11"/>
      <c r="R187" s="82"/>
      <c r="S187" s="12" t="s">
        <v>773</v>
      </c>
      <c r="T187" s="78"/>
      <c r="U187" s="62"/>
      <c r="V187" s="6" t="s">
        <v>20</v>
      </c>
      <c r="W187" s="28">
        <v>6</v>
      </c>
      <c r="X187" s="24"/>
      <c r="Y187" s="24"/>
      <c r="AB187" s="74" t="b">
        <f>IF(AND(M187=DATA!$D$40),DATA!$D$41,IF(AND(M187=DATA!$C$40),DATA!$C$41))</f>
        <v>0</v>
      </c>
      <c r="AC187" s="74" t="b">
        <f>IF(AND(N187=DATA!$D$40),DATA!$D$42,IF(AND(N187=DATA!$C$40),DATA!$C$42))</f>
        <v>0</v>
      </c>
      <c r="AD187" s="74" t="b">
        <f>IF(AND(O187=DATA!$D$40),DATA!$D$43,IF(AND(O187=DATA!$C$40),DATA!$C$43))</f>
        <v>0</v>
      </c>
      <c r="AE187" s="75" t="b">
        <f>IF(AND(P187=DATA!$D$40),DATA!$D$44,IF(AND(P187=DATA!$C$40),DATA!$C$44))</f>
        <v>0</v>
      </c>
      <c r="AF187" s="76">
        <f ca="1">IF(AND(DATEDIF(R187,TODAY(),"D")&lt;365*3),DATA!$D$46,IF(AND(365*3&lt;=DATEDIF(R187,TODAY(),"D"), DATEDIF(R187,TODAY(),"D")&lt;365*5),DATA!$D$47,IF(AND(365*5&lt;=DATEDIF(R187,TODAY(),"D"), DATEDIF(R187,TODAY(),"D")&lt;365*10),DATA!$D$48,IF(AND(365*10&lt;DATEDIF(R187,TODAY(),"D")),DATA!$D$49))))</f>
        <v>0</v>
      </c>
      <c r="AG187" s="76">
        <f>_xlfn.IFNA(VLOOKUP(T187,DATA!$F$40:$G$85,2,0),10)</f>
        <v>10</v>
      </c>
      <c r="AH187" s="77">
        <f t="shared" ca="1" si="6"/>
        <v>10</v>
      </c>
      <c r="AI187" s="75" t="b">
        <f>IF(AND(Q187=DATA!$D$40),DATA!$D$44/8,IF(AND(Q187=DATA!$C$40),DATA!$C$44/8))</f>
        <v>0</v>
      </c>
      <c r="AJ187" s="77">
        <f t="shared" ca="1" si="5"/>
        <v>10</v>
      </c>
      <c r="AK187" s="78" t="str">
        <f ca="1">IF(AND(AJ187&gt;=DATA!$C$55),"A",IF(AND(DATA!$C$55&gt;AJ187,AJ187&gt;=DATA!$C$56),"B",IF(AND(DATA!$C$56&gt;AJ187,AJ187&gt;=DATA!$C$57),"C",IF(AND(AJ187&lt;DATA!$C$57),"D"))))</f>
        <v>D</v>
      </c>
    </row>
    <row r="188" spans="1:37" x14ac:dyDescent="0.15">
      <c r="A188" s="20" t="s">
        <v>565</v>
      </c>
      <c r="B188" s="4" t="s">
        <v>428</v>
      </c>
      <c r="C188" s="18" t="s">
        <v>295</v>
      </c>
      <c r="D188" s="17" t="s">
        <v>522</v>
      </c>
      <c r="E188" s="20" t="s">
        <v>293</v>
      </c>
      <c r="F188" s="20" t="s">
        <v>303</v>
      </c>
      <c r="G188" s="18" t="str">
        <f>""</f>
        <v/>
      </c>
      <c r="H188" s="20"/>
      <c r="I188" s="20" t="s">
        <v>464</v>
      </c>
      <c r="J188" s="21"/>
      <c r="K188" s="18" t="s">
        <v>453</v>
      </c>
      <c r="L188" s="6" t="s">
        <v>27</v>
      </c>
      <c r="M188" s="6"/>
      <c r="N188" s="6"/>
      <c r="O188" s="6"/>
      <c r="P188" s="11"/>
      <c r="Q188" s="11"/>
      <c r="R188" s="82"/>
      <c r="S188" s="12" t="s">
        <v>773</v>
      </c>
      <c r="T188" s="78"/>
      <c r="U188" s="62"/>
      <c r="V188" s="6" t="s">
        <v>20</v>
      </c>
      <c r="W188" s="28">
        <v>2</v>
      </c>
      <c r="X188" s="24"/>
      <c r="Y188" s="24"/>
      <c r="AB188" s="74" t="b">
        <f>IF(AND(M188=DATA!$D$40),DATA!$D$41,IF(AND(M188=DATA!$C$40),DATA!$C$41))</f>
        <v>0</v>
      </c>
      <c r="AC188" s="74" t="b">
        <f>IF(AND(N188=DATA!$D$40),DATA!$D$42,IF(AND(N188=DATA!$C$40),DATA!$C$42))</f>
        <v>0</v>
      </c>
      <c r="AD188" s="74" t="b">
        <f>IF(AND(O188=DATA!$D$40),DATA!$D$43,IF(AND(O188=DATA!$C$40),DATA!$C$43))</f>
        <v>0</v>
      </c>
      <c r="AE188" s="75" t="b">
        <f>IF(AND(P188=DATA!$D$40),DATA!$D$44,IF(AND(P188=DATA!$C$40),DATA!$C$44))</f>
        <v>0</v>
      </c>
      <c r="AF188" s="76">
        <f ca="1">IF(AND(DATEDIF(R188,TODAY(),"D")&lt;365*3),DATA!$D$46,IF(AND(365*3&lt;=DATEDIF(R188,TODAY(),"D"), DATEDIF(R188,TODAY(),"D")&lt;365*5),DATA!$D$47,IF(AND(365*5&lt;=DATEDIF(R188,TODAY(),"D"), DATEDIF(R188,TODAY(),"D")&lt;365*10),DATA!$D$48,IF(AND(365*10&lt;DATEDIF(R188,TODAY(),"D")),DATA!$D$49))))</f>
        <v>0</v>
      </c>
      <c r="AG188" s="76">
        <f>_xlfn.IFNA(VLOOKUP(T188,DATA!$F$40:$G$85,2,0),10)</f>
        <v>10</v>
      </c>
      <c r="AH188" s="77">
        <f t="shared" ca="1" si="6"/>
        <v>10</v>
      </c>
      <c r="AI188" s="75" t="b">
        <f>IF(AND(Q188=DATA!$D$40),DATA!$D$44/8,IF(AND(Q188=DATA!$C$40),DATA!$C$44/8))</f>
        <v>0</v>
      </c>
      <c r="AJ188" s="77">
        <f t="shared" ca="1" si="5"/>
        <v>10</v>
      </c>
      <c r="AK188" s="78" t="str">
        <f ca="1">IF(AND(AJ188&gt;=DATA!$C$55),"A",IF(AND(DATA!$C$55&gt;AJ188,AJ188&gt;=DATA!$C$56),"B",IF(AND(DATA!$C$56&gt;AJ188,AJ188&gt;=DATA!$C$57),"C",IF(AND(AJ188&lt;DATA!$C$57),"D"))))</f>
        <v>D</v>
      </c>
    </row>
    <row r="189" spans="1:37" x14ac:dyDescent="0.15">
      <c r="A189" s="20" t="s">
        <v>564</v>
      </c>
      <c r="B189" s="4" t="s">
        <v>428</v>
      </c>
      <c r="C189" s="18" t="s">
        <v>454</v>
      </c>
      <c r="D189" s="17" t="s">
        <v>522</v>
      </c>
      <c r="E189" s="20" t="s">
        <v>293</v>
      </c>
      <c r="F189" s="20" t="s">
        <v>303</v>
      </c>
      <c r="G189" s="18" t="str">
        <f>""</f>
        <v/>
      </c>
      <c r="H189" s="20"/>
      <c r="I189" s="20" t="s">
        <v>464</v>
      </c>
      <c r="J189" s="21"/>
      <c r="K189" s="18" t="s">
        <v>453</v>
      </c>
      <c r="L189" s="6" t="s">
        <v>27</v>
      </c>
      <c r="M189" s="6"/>
      <c r="N189" s="6"/>
      <c r="O189" s="6"/>
      <c r="P189" s="11"/>
      <c r="Q189" s="11"/>
      <c r="R189" s="82"/>
      <c r="S189" s="12" t="s">
        <v>773</v>
      </c>
      <c r="T189" s="78"/>
      <c r="U189" s="62"/>
      <c r="V189" s="6" t="s">
        <v>20</v>
      </c>
      <c r="W189" s="28">
        <v>2</v>
      </c>
      <c r="X189" s="24"/>
      <c r="Y189" s="24"/>
      <c r="AB189" s="74" t="b">
        <f>IF(AND(M189=DATA!$D$40),DATA!$D$41,IF(AND(M189=DATA!$C$40),DATA!$C$41))</f>
        <v>0</v>
      </c>
      <c r="AC189" s="74" t="b">
        <f>IF(AND(N189=DATA!$D$40),DATA!$D$42,IF(AND(N189=DATA!$C$40),DATA!$C$42))</f>
        <v>0</v>
      </c>
      <c r="AD189" s="74" t="b">
        <f>IF(AND(O189=DATA!$D$40),DATA!$D$43,IF(AND(O189=DATA!$C$40),DATA!$C$43))</f>
        <v>0</v>
      </c>
      <c r="AE189" s="75" t="b">
        <f>IF(AND(P189=DATA!$D$40),DATA!$D$44,IF(AND(P189=DATA!$C$40),DATA!$C$44))</f>
        <v>0</v>
      </c>
      <c r="AF189" s="76">
        <f ca="1">IF(AND(DATEDIF(R189,TODAY(),"D")&lt;365*3),DATA!$D$46,IF(AND(365*3&lt;=DATEDIF(R189,TODAY(),"D"), DATEDIF(R189,TODAY(),"D")&lt;365*5),DATA!$D$47,IF(AND(365*5&lt;=DATEDIF(R189,TODAY(),"D"), DATEDIF(R189,TODAY(),"D")&lt;365*10),DATA!$D$48,IF(AND(365*10&lt;DATEDIF(R189,TODAY(),"D")),DATA!$D$49))))</f>
        <v>0</v>
      </c>
      <c r="AG189" s="76">
        <f>_xlfn.IFNA(VLOOKUP(T189,DATA!$F$40:$G$85,2,0),10)</f>
        <v>10</v>
      </c>
      <c r="AH189" s="77">
        <f t="shared" ca="1" si="6"/>
        <v>10</v>
      </c>
      <c r="AI189" s="75" t="b">
        <f>IF(AND(Q189=DATA!$D$40),DATA!$D$44/8,IF(AND(Q189=DATA!$C$40),DATA!$C$44/8))</f>
        <v>0</v>
      </c>
      <c r="AJ189" s="77">
        <f t="shared" ca="1" si="5"/>
        <v>10</v>
      </c>
      <c r="AK189" s="78" t="str">
        <f ca="1">IF(AND(AJ189&gt;=DATA!$C$55),"A",IF(AND(DATA!$C$55&gt;AJ189,AJ189&gt;=DATA!$C$56),"B",IF(AND(DATA!$C$56&gt;AJ189,AJ189&gt;=DATA!$C$57),"C",IF(AND(AJ189&lt;DATA!$C$57),"D"))))</f>
        <v>D</v>
      </c>
    </row>
    <row r="190" spans="1:37" x14ac:dyDescent="0.15">
      <c r="A190" s="20" t="s">
        <v>565</v>
      </c>
      <c r="B190" s="4" t="s">
        <v>428</v>
      </c>
      <c r="C190" s="18" t="s">
        <v>456</v>
      </c>
      <c r="D190" s="17" t="s">
        <v>522</v>
      </c>
      <c r="E190" s="20" t="s">
        <v>293</v>
      </c>
      <c r="F190" s="20" t="s">
        <v>301</v>
      </c>
      <c r="G190" s="18" t="str">
        <f>""</f>
        <v/>
      </c>
      <c r="H190" s="20"/>
      <c r="I190" s="20" t="s">
        <v>464</v>
      </c>
      <c r="J190" s="21"/>
      <c r="K190" s="20"/>
      <c r="L190" s="6" t="s">
        <v>27</v>
      </c>
      <c r="M190" s="6"/>
      <c r="N190" s="6"/>
      <c r="O190" s="6"/>
      <c r="P190" s="11"/>
      <c r="Q190" s="11"/>
      <c r="R190" s="82"/>
      <c r="S190" s="12" t="s">
        <v>773</v>
      </c>
      <c r="T190" s="78"/>
      <c r="U190" s="62"/>
      <c r="V190" s="6" t="s">
        <v>20</v>
      </c>
      <c r="W190" s="28">
        <v>16</v>
      </c>
      <c r="X190" s="24"/>
      <c r="Y190" s="24"/>
      <c r="AB190" s="74" t="b">
        <f>IF(AND(M190=DATA!$D$40),DATA!$D$41,IF(AND(M190=DATA!$C$40),DATA!$C$41))</f>
        <v>0</v>
      </c>
      <c r="AC190" s="74" t="b">
        <f>IF(AND(N190=DATA!$D$40),DATA!$D$42,IF(AND(N190=DATA!$C$40),DATA!$C$42))</f>
        <v>0</v>
      </c>
      <c r="AD190" s="74" t="b">
        <f>IF(AND(O190=DATA!$D$40),DATA!$D$43,IF(AND(O190=DATA!$C$40),DATA!$C$43))</f>
        <v>0</v>
      </c>
      <c r="AE190" s="75" t="b">
        <f>IF(AND(P190=DATA!$D$40),DATA!$D$44,IF(AND(P190=DATA!$C$40),DATA!$C$44))</f>
        <v>0</v>
      </c>
      <c r="AF190" s="76">
        <f ca="1">IF(AND(DATEDIF(R190,TODAY(),"D")&lt;365*3),DATA!$D$46,IF(AND(365*3&lt;=DATEDIF(R190,TODAY(),"D"), DATEDIF(R190,TODAY(),"D")&lt;365*5),DATA!$D$47,IF(AND(365*5&lt;=DATEDIF(R190,TODAY(),"D"), DATEDIF(R190,TODAY(),"D")&lt;365*10),DATA!$D$48,IF(AND(365*10&lt;DATEDIF(R190,TODAY(),"D")),DATA!$D$49))))</f>
        <v>0</v>
      </c>
      <c r="AG190" s="76">
        <f>_xlfn.IFNA(VLOOKUP(T190,DATA!$F$40:$G$85,2,0),10)</f>
        <v>10</v>
      </c>
      <c r="AH190" s="77">
        <f t="shared" ca="1" si="6"/>
        <v>10</v>
      </c>
      <c r="AI190" s="75" t="b">
        <f>IF(AND(Q190=DATA!$D$40),DATA!$D$44/8,IF(AND(Q190=DATA!$C$40),DATA!$C$44/8))</f>
        <v>0</v>
      </c>
      <c r="AJ190" s="77">
        <f t="shared" ca="1" si="5"/>
        <v>10</v>
      </c>
      <c r="AK190" s="78" t="str">
        <f ca="1">IF(AND(AJ190&gt;=DATA!$C$55),"A",IF(AND(DATA!$C$55&gt;AJ190,AJ190&gt;=DATA!$C$56),"B",IF(AND(DATA!$C$56&gt;AJ190,AJ190&gt;=DATA!$C$57),"C",IF(AND(AJ190&lt;DATA!$C$57),"D"))))</f>
        <v>D</v>
      </c>
    </row>
    <row r="191" spans="1:37" x14ac:dyDescent="0.15">
      <c r="A191" s="20" t="s">
        <v>565</v>
      </c>
      <c r="B191" s="4" t="s">
        <v>428</v>
      </c>
      <c r="C191" s="18" t="s">
        <v>295</v>
      </c>
      <c r="D191" s="17" t="s">
        <v>522</v>
      </c>
      <c r="E191" s="20" t="s">
        <v>293</v>
      </c>
      <c r="F191" s="20" t="s">
        <v>301</v>
      </c>
      <c r="G191" s="18" t="str">
        <f>""</f>
        <v/>
      </c>
      <c r="H191" s="20"/>
      <c r="I191" s="20" t="s">
        <v>464</v>
      </c>
      <c r="J191" s="21"/>
      <c r="K191" s="18" t="s">
        <v>453</v>
      </c>
      <c r="L191" s="6" t="s">
        <v>27</v>
      </c>
      <c r="M191" s="6"/>
      <c r="N191" s="6"/>
      <c r="O191" s="6"/>
      <c r="P191" s="11"/>
      <c r="Q191" s="11"/>
      <c r="R191" s="82"/>
      <c r="S191" s="12" t="s">
        <v>773</v>
      </c>
      <c r="T191" s="78"/>
      <c r="U191" s="62"/>
      <c r="V191" s="6" t="s">
        <v>20</v>
      </c>
      <c r="W191" s="28">
        <v>9</v>
      </c>
      <c r="X191" s="24"/>
      <c r="Y191" s="24"/>
      <c r="AB191" s="74" t="b">
        <f>IF(AND(M191=DATA!$D$40),DATA!$D$41,IF(AND(M191=DATA!$C$40),DATA!$C$41))</f>
        <v>0</v>
      </c>
      <c r="AC191" s="74" t="b">
        <f>IF(AND(N191=DATA!$D$40),DATA!$D$42,IF(AND(N191=DATA!$C$40),DATA!$C$42))</f>
        <v>0</v>
      </c>
      <c r="AD191" s="74" t="b">
        <f>IF(AND(O191=DATA!$D$40),DATA!$D$43,IF(AND(O191=DATA!$C$40),DATA!$C$43))</f>
        <v>0</v>
      </c>
      <c r="AE191" s="75" t="b">
        <f>IF(AND(P191=DATA!$D$40),DATA!$D$44,IF(AND(P191=DATA!$C$40),DATA!$C$44))</f>
        <v>0</v>
      </c>
      <c r="AF191" s="76">
        <f ca="1">IF(AND(DATEDIF(R191,TODAY(),"D")&lt;365*3),DATA!$D$46,IF(AND(365*3&lt;=DATEDIF(R191,TODAY(),"D"), DATEDIF(R191,TODAY(),"D")&lt;365*5),DATA!$D$47,IF(AND(365*5&lt;=DATEDIF(R191,TODAY(),"D"), DATEDIF(R191,TODAY(),"D")&lt;365*10),DATA!$D$48,IF(AND(365*10&lt;DATEDIF(R191,TODAY(),"D")),DATA!$D$49))))</f>
        <v>0</v>
      </c>
      <c r="AG191" s="76">
        <f>_xlfn.IFNA(VLOOKUP(T191,DATA!$F$40:$G$85,2,0),10)</f>
        <v>10</v>
      </c>
      <c r="AH191" s="77">
        <f t="shared" ca="1" si="6"/>
        <v>10</v>
      </c>
      <c r="AI191" s="75" t="b">
        <f>IF(AND(Q191=DATA!$D$40),DATA!$D$44/8,IF(AND(Q191=DATA!$C$40),DATA!$C$44/8))</f>
        <v>0</v>
      </c>
      <c r="AJ191" s="77">
        <f t="shared" ca="1" si="5"/>
        <v>10</v>
      </c>
      <c r="AK191" s="78" t="str">
        <f ca="1">IF(AND(AJ191&gt;=DATA!$C$55),"A",IF(AND(DATA!$C$55&gt;AJ191,AJ191&gt;=DATA!$C$56),"B",IF(AND(DATA!$C$56&gt;AJ191,AJ191&gt;=DATA!$C$57),"C",IF(AND(AJ191&lt;DATA!$C$57),"D"))))</f>
        <v>D</v>
      </c>
    </row>
    <row r="192" spans="1:37" x14ac:dyDescent="0.15">
      <c r="A192" s="20" t="s">
        <v>565</v>
      </c>
      <c r="B192" s="4" t="s">
        <v>428</v>
      </c>
      <c r="C192" s="18" t="s">
        <v>295</v>
      </c>
      <c r="D192" s="17" t="s">
        <v>522</v>
      </c>
      <c r="E192" s="20" t="s">
        <v>293</v>
      </c>
      <c r="F192" s="20" t="s">
        <v>301</v>
      </c>
      <c r="G192" s="18" t="str">
        <f>""</f>
        <v/>
      </c>
      <c r="H192" s="20"/>
      <c r="I192" s="20" t="s">
        <v>464</v>
      </c>
      <c r="J192" s="21"/>
      <c r="K192" s="18" t="s">
        <v>453</v>
      </c>
      <c r="L192" s="6" t="s">
        <v>27</v>
      </c>
      <c r="M192" s="6"/>
      <c r="N192" s="6"/>
      <c r="O192" s="6"/>
      <c r="P192" s="11"/>
      <c r="Q192" s="11"/>
      <c r="R192" s="82"/>
      <c r="S192" s="12" t="s">
        <v>773</v>
      </c>
      <c r="T192" s="78"/>
      <c r="U192" s="62"/>
      <c r="V192" s="6" t="s">
        <v>20</v>
      </c>
      <c r="W192" s="28">
        <v>15</v>
      </c>
      <c r="X192" s="24"/>
      <c r="Y192" s="24"/>
      <c r="AB192" s="74" t="b">
        <f>IF(AND(M192=DATA!$D$40),DATA!$D$41,IF(AND(M192=DATA!$C$40),DATA!$C$41))</f>
        <v>0</v>
      </c>
      <c r="AC192" s="74" t="b">
        <f>IF(AND(N192=DATA!$D$40),DATA!$D$42,IF(AND(N192=DATA!$C$40),DATA!$C$42))</f>
        <v>0</v>
      </c>
      <c r="AD192" s="74" t="b">
        <f>IF(AND(O192=DATA!$D$40),DATA!$D$43,IF(AND(O192=DATA!$C$40),DATA!$C$43))</f>
        <v>0</v>
      </c>
      <c r="AE192" s="75" t="b">
        <f>IF(AND(P192=DATA!$D$40),DATA!$D$44,IF(AND(P192=DATA!$C$40),DATA!$C$44))</f>
        <v>0</v>
      </c>
      <c r="AF192" s="76">
        <f ca="1">IF(AND(DATEDIF(R192,TODAY(),"D")&lt;365*3),DATA!$D$46,IF(AND(365*3&lt;=DATEDIF(R192,TODAY(),"D"), DATEDIF(R192,TODAY(),"D")&lt;365*5),DATA!$D$47,IF(AND(365*5&lt;=DATEDIF(R192,TODAY(),"D"), DATEDIF(R192,TODAY(),"D")&lt;365*10),DATA!$D$48,IF(AND(365*10&lt;DATEDIF(R192,TODAY(),"D")),DATA!$D$49))))</f>
        <v>0</v>
      </c>
      <c r="AG192" s="76">
        <f>_xlfn.IFNA(VLOOKUP(T192,DATA!$F$40:$G$85,2,0),10)</f>
        <v>10</v>
      </c>
      <c r="AH192" s="77">
        <f t="shared" ca="1" si="6"/>
        <v>10</v>
      </c>
      <c r="AI192" s="75" t="b">
        <f>IF(AND(Q192=DATA!$D$40),DATA!$D$44/8,IF(AND(Q192=DATA!$C$40),DATA!$C$44/8))</f>
        <v>0</v>
      </c>
      <c r="AJ192" s="77">
        <f t="shared" ca="1" si="5"/>
        <v>10</v>
      </c>
      <c r="AK192" s="78" t="str">
        <f ca="1">IF(AND(AJ192&gt;=DATA!$C$55),"A",IF(AND(DATA!$C$55&gt;AJ192,AJ192&gt;=DATA!$C$56),"B",IF(AND(DATA!$C$56&gt;AJ192,AJ192&gt;=DATA!$C$57),"C",IF(AND(AJ192&lt;DATA!$C$57),"D"))))</f>
        <v>D</v>
      </c>
    </row>
    <row r="193" spans="1:37" x14ac:dyDescent="0.15">
      <c r="A193" s="20" t="s">
        <v>565</v>
      </c>
      <c r="B193" s="4" t="s">
        <v>428</v>
      </c>
      <c r="C193" s="18" t="s">
        <v>295</v>
      </c>
      <c r="D193" s="17" t="s">
        <v>522</v>
      </c>
      <c r="E193" s="20" t="s">
        <v>296</v>
      </c>
      <c r="F193" s="20" t="s">
        <v>290</v>
      </c>
      <c r="G193" s="18" t="str">
        <f>""</f>
        <v/>
      </c>
      <c r="H193" s="20"/>
      <c r="I193" s="20" t="s">
        <v>431</v>
      </c>
      <c r="J193" s="21"/>
      <c r="K193" s="18" t="s">
        <v>458</v>
      </c>
      <c r="L193" s="6" t="s">
        <v>27</v>
      </c>
      <c r="M193" s="6"/>
      <c r="N193" s="6"/>
      <c r="O193" s="6"/>
      <c r="P193" s="11"/>
      <c r="Q193" s="11"/>
      <c r="R193" s="82"/>
      <c r="S193" s="12" t="s">
        <v>773</v>
      </c>
      <c r="T193" s="78"/>
      <c r="U193" s="62"/>
      <c r="V193" s="6" t="s">
        <v>20</v>
      </c>
      <c r="W193" s="28">
        <v>8</v>
      </c>
      <c r="X193" s="24"/>
      <c r="Y193" s="24"/>
      <c r="AB193" s="74" t="b">
        <f>IF(AND(M193=DATA!$D$40),DATA!$D$41,IF(AND(M193=DATA!$C$40),DATA!$C$41))</f>
        <v>0</v>
      </c>
      <c r="AC193" s="74" t="b">
        <f>IF(AND(N193=DATA!$D$40),DATA!$D$42,IF(AND(N193=DATA!$C$40),DATA!$C$42))</f>
        <v>0</v>
      </c>
      <c r="AD193" s="74" t="b">
        <f>IF(AND(O193=DATA!$D$40),DATA!$D$43,IF(AND(O193=DATA!$C$40),DATA!$C$43))</f>
        <v>0</v>
      </c>
      <c r="AE193" s="75" t="b">
        <f>IF(AND(P193=DATA!$D$40),DATA!$D$44,IF(AND(P193=DATA!$C$40),DATA!$C$44))</f>
        <v>0</v>
      </c>
      <c r="AF193" s="76">
        <f ca="1">IF(AND(DATEDIF(R193,TODAY(),"D")&lt;365*3),DATA!$D$46,IF(AND(365*3&lt;=DATEDIF(R193,TODAY(),"D"), DATEDIF(R193,TODAY(),"D")&lt;365*5),DATA!$D$47,IF(AND(365*5&lt;=DATEDIF(R193,TODAY(),"D"), DATEDIF(R193,TODAY(),"D")&lt;365*10),DATA!$D$48,IF(AND(365*10&lt;DATEDIF(R193,TODAY(),"D")),DATA!$D$49))))</f>
        <v>0</v>
      </c>
      <c r="AG193" s="76">
        <f>_xlfn.IFNA(VLOOKUP(T193,DATA!$F$40:$G$85,2,0),10)</f>
        <v>10</v>
      </c>
      <c r="AH193" s="77">
        <f t="shared" ca="1" si="6"/>
        <v>10</v>
      </c>
      <c r="AI193" s="75" t="b">
        <f>IF(AND(Q193=DATA!$D$40),DATA!$D$44/8,IF(AND(Q193=DATA!$C$40),DATA!$C$44/8))</f>
        <v>0</v>
      </c>
      <c r="AJ193" s="77">
        <f t="shared" ca="1" si="5"/>
        <v>10</v>
      </c>
      <c r="AK193" s="78" t="str">
        <f ca="1">IF(AND(AJ193&gt;=DATA!$C$55),"A",IF(AND(DATA!$C$55&gt;AJ193,AJ193&gt;=DATA!$C$56),"B",IF(AND(DATA!$C$56&gt;AJ193,AJ193&gt;=DATA!$C$57),"C",IF(AND(AJ193&lt;DATA!$C$57),"D"))))</f>
        <v>D</v>
      </c>
    </row>
    <row r="194" spans="1:37" x14ac:dyDescent="0.15">
      <c r="A194" s="20" t="s">
        <v>565</v>
      </c>
      <c r="B194" s="4" t="s">
        <v>428</v>
      </c>
      <c r="C194" s="18" t="s">
        <v>295</v>
      </c>
      <c r="D194" s="17" t="s">
        <v>522</v>
      </c>
      <c r="E194" s="20" t="s">
        <v>296</v>
      </c>
      <c r="F194" s="20" t="s">
        <v>303</v>
      </c>
      <c r="G194" s="18" t="str">
        <f>""</f>
        <v/>
      </c>
      <c r="H194" s="20"/>
      <c r="I194" s="20" t="s">
        <v>462</v>
      </c>
      <c r="J194" s="21"/>
      <c r="K194" s="18" t="s">
        <v>453</v>
      </c>
      <c r="L194" s="6" t="s">
        <v>27</v>
      </c>
      <c r="M194" s="6"/>
      <c r="N194" s="6"/>
      <c r="O194" s="6"/>
      <c r="P194" s="11"/>
      <c r="Q194" s="11"/>
      <c r="R194" s="82"/>
      <c r="S194" s="12" t="s">
        <v>773</v>
      </c>
      <c r="T194" s="78"/>
      <c r="U194" s="62"/>
      <c r="V194" s="6" t="s">
        <v>20</v>
      </c>
      <c r="W194" s="28">
        <v>44</v>
      </c>
      <c r="X194" s="24"/>
      <c r="Y194" s="24"/>
      <c r="AB194" s="74" t="b">
        <f>IF(AND(M194=DATA!$D$40),DATA!$D$41,IF(AND(M194=DATA!$C$40),DATA!$C$41))</f>
        <v>0</v>
      </c>
      <c r="AC194" s="74" t="b">
        <f>IF(AND(N194=DATA!$D$40),DATA!$D$42,IF(AND(N194=DATA!$C$40),DATA!$C$42))</f>
        <v>0</v>
      </c>
      <c r="AD194" s="74" t="b">
        <f>IF(AND(O194=DATA!$D$40),DATA!$D$43,IF(AND(O194=DATA!$C$40),DATA!$C$43))</f>
        <v>0</v>
      </c>
      <c r="AE194" s="75" t="b">
        <f>IF(AND(P194=DATA!$D$40),DATA!$D$44,IF(AND(P194=DATA!$C$40),DATA!$C$44))</f>
        <v>0</v>
      </c>
      <c r="AF194" s="76">
        <f ca="1">IF(AND(DATEDIF(R194,TODAY(),"D")&lt;365*3),DATA!$D$46,IF(AND(365*3&lt;=DATEDIF(R194,TODAY(),"D"), DATEDIF(R194,TODAY(),"D")&lt;365*5),DATA!$D$47,IF(AND(365*5&lt;=DATEDIF(R194,TODAY(),"D"), DATEDIF(R194,TODAY(),"D")&lt;365*10),DATA!$D$48,IF(AND(365*10&lt;DATEDIF(R194,TODAY(),"D")),DATA!$D$49))))</f>
        <v>0</v>
      </c>
      <c r="AG194" s="76">
        <f>_xlfn.IFNA(VLOOKUP(T194,DATA!$F$40:$G$85,2,0),10)</f>
        <v>10</v>
      </c>
      <c r="AH194" s="77">
        <f t="shared" ca="1" si="6"/>
        <v>10</v>
      </c>
      <c r="AI194" s="75" t="b">
        <f>IF(AND(Q194=DATA!$D$40),DATA!$D$44/8,IF(AND(Q194=DATA!$C$40),DATA!$C$44/8))</f>
        <v>0</v>
      </c>
      <c r="AJ194" s="77">
        <f t="shared" ca="1" si="5"/>
        <v>10</v>
      </c>
      <c r="AK194" s="78" t="str">
        <f ca="1">IF(AND(AJ194&gt;=DATA!$C$55),"A",IF(AND(DATA!$C$55&gt;AJ194,AJ194&gt;=DATA!$C$56),"B",IF(AND(DATA!$C$56&gt;AJ194,AJ194&gt;=DATA!$C$57),"C",IF(AND(AJ194&lt;DATA!$C$57),"D"))))</f>
        <v>D</v>
      </c>
    </row>
    <row r="195" spans="1:37" x14ac:dyDescent="0.15">
      <c r="A195" s="20" t="s">
        <v>565</v>
      </c>
      <c r="B195" s="4" t="s">
        <v>428</v>
      </c>
      <c r="C195" s="18" t="s">
        <v>456</v>
      </c>
      <c r="D195" s="17" t="s">
        <v>522</v>
      </c>
      <c r="E195" s="20" t="s">
        <v>296</v>
      </c>
      <c r="F195" s="20" t="s">
        <v>301</v>
      </c>
      <c r="G195" s="18" t="str">
        <f>""</f>
        <v/>
      </c>
      <c r="H195" s="20"/>
      <c r="I195" s="20" t="s">
        <v>464</v>
      </c>
      <c r="J195" s="21"/>
      <c r="K195" s="18" t="s">
        <v>453</v>
      </c>
      <c r="L195" s="6" t="s">
        <v>27</v>
      </c>
      <c r="M195" s="6"/>
      <c r="N195" s="6"/>
      <c r="O195" s="6"/>
      <c r="P195" s="11"/>
      <c r="Q195" s="11"/>
      <c r="R195" s="82"/>
      <c r="S195" s="12" t="s">
        <v>773</v>
      </c>
      <c r="T195" s="78"/>
      <c r="U195" s="62"/>
      <c r="V195" s="6" t="s">
        <v>20</v>
      </c>
      <c r="W195" s="28">
        <v>8</v>
      </c>
      <c r="X195" s="24"/>
      <c r="Y195" s="24"/>
      <c r="AB195" s="74" t="b">
        <f>IF(AND(M195=DATA!$D$40),DATA!$D$41,IF(AND(M195=DATA!$C$40),DATA!$C$41))</f>
        <v>0</v>
      </c>
      <c r="AC195" s="74" t="b">
        <f>IF(AND(N195=DATA!$D$40),DATA!$D$42,IF(AND(N195=DATA!$C$40),DATA!$C$42))</f>
        <v>0</v>
      </c>
      <c r="AD195" s="74" t="b">
        <f>IF(AND(O195=DATA!$D$40),DATA!$D$43,IF(AND(O195=DATA!$C$40),DATA!$C$43))</f>
        <v>0</v>
      </c>
      <c r="AE195" s="75" t="b">
        <f>IF(AND(P195=DATA!$D$40),DATA!$D$44,IF(AND(P195=DATA!$C$40),DATA!$C$44))</f>
        <v>0</v>
      </c>
      <c r="AF195" s="76">
        <f ca="1">IF(AND(DATEDIF(R195,TODAY(),"D")&lt;365*3),DATA!$D$46,IF(AND(365*3&lt;=DATEDIF(R195,TODAY(),"D"), DATEDIF(R195,TODAY(),"D")&lt;365*5),DATA!$D$47,IF(AND(365*5&lt;=DATEDIF(R195,TODAY(),"D"), DATEDIF(R195,TODAY(),"D")&lt;365*10),DATA!$D$48,IF(AND(365*10&lt;DATEDIF(R195,TODAY(),"D")),DATA!$D$49))))</f>
        <v>0</v>
      </c>
      <c r="AG195" s="76">
        <f>_xlfn.IFNA(VLOOKUP(T195,DATA!$F$40:$G$85,2,0),10)</f>
        <v>10</v>
      </c>
      <c r="AH195" s="77">
        <f t="shared" ca="1" si="6"/>
        <v>10</v>
      </c>
      <c r="AI195" s="75" t="b">
        <f>IF(AND(Q195=DATA!$D$40),DATA!$D$44/8,IF(AND(Q195=DATA!$C$40),DATA!$C$44/8))</f>
        <v>0</v>
      </c>
      <c r="AJ195" s="77">
        <f t="shared" ref="AJ195:AJ258" ca="1" si="7">IF(AND(AH195+AI195&lt;=100),(AH195+AI195),IF(AND(AH195+AI195&gt;100),100))</f>
        <v>10</v>
      </c>
      <c r="AK195" s="78" t="str">
        <f ca="1">IF(AND(AJ195&gt;=DATA!$C$55),"A",IF(AND(DATA!$C$55&gt;AJ195,AJ195&gt;=DATA!$C$56),"B",IF(AND(DATA!$C$56&gt;AJ195,AJ195&gt;=DATA!$C$57),"C",IF(AND(AJ195&lt;DATA!$C$57),"D"))))</f>
        <v>D</v>
      </c>
    </row>
    <row r="196" spans="1:37" x14ac:dyDescent="0.15">
      <c r="A196" s="20" t="s">
        <v>565</v>
      </c>
      <c r="B196" s="4" t="s">
        <v>428</v>
      </c>
      <c r="C196" s="18" t="s">
        <v>456</v>
      </c>
      <c r="D196" s="17" t="s">
        <v>522</v>
      </c>
      <c r="E196" s="20" t="s">
        <v>300</v>
      </c>
      <c r="F196" s="20" t="s">
        <v>303</v>
      </c>
      <c r="G196" s="18" t="str">
        <f>""</f>
        <v/>
      </c>
      <c r="H196" s="20"/>
      <c r="I196" s="20" t="s">
        <v>452</v>
      </c>
      <c r="J196" s="21"/>
      <c r="K196" s="18" t="s">
        <v>453</v>
      </c>
      <c r="L196" s="6" t="s">
        <v>27</v>
      </c>
      <c r="M196" s="6"/>
      <c r="N196" s="6"/>
      <c r="O196" s="6"/>
      <c r="P196" s="11"/>
      <c r="Q196" s="11"/>
      <c r="R196" s="82"/>
      <c r="S196" s="12" t="s">
        <v>773</v>
      </c>
      <c r="T196" s="78"/>
      <c r="U196" s="62"/>
      <c r="V196" s="6" t="s">
        <v>20</v>
      </c>
      <c r="W196" s="28">
        <v>4</v>
      </c>
      <c r="X196" s="24"/>
      <c r="Y196" s="24"/>
      <c r="AB196" s="74" t="b">
        <f>IF(AND(M196=DATA!$D$40),DATA!$D$41,IF(AND(M196=DATA!$C$40),DATA!$C$41))</f>
        <v>0</v>
      </c>
      <c r="AC196" s="74" t="b">
        <f>IF(AND(N196=DATA!$D$40),DATA!$D$42,IF(AND(N196=DATA!$C$40),DATA!$C$42))</f>
        <v>0</v>
      </c>
      <c r="AD196" s="74" t="b">
        <f>IF(AND(O196=DATA!$D$40),DATA!$D$43,IF(AND(O196=DATA!$C$40),DATA!$C$43))</f>
        <v>0</v>
      </c>
      <c r="AE196" s="75" t="b">
        <f>IF(AND(P196=DATA!$D$40),DATA!$D$44,IF(AND(P196=DATA!$C$40),DATA!$C$44))</f>
        <v>0</v>
      </c>
      <c r="AF196" s="76">
        <f ca="1">IF(AND(DATEDIF(R196,TODAY(),"D")&lt;365*3),DATA!$D$46,IF(AND(365*3&lt;=DATEDIF(R196,TODAY(),"D"), DATEDIF(R196,TODAY(),"D")&lt;365*5),DATA!$D$47,IF(AND(365*5&lt;=DATEDIF(R196,TODAY(),"D"), DATEDIF(R196,TODAY(),"D")&lt;365*10),DATA!$D$48,IF(AND(365*10&lt;DATEDIF(R196,TODAY(),"D")),DATA!$D$49))))</f>
        <v>0</v>
      </c>
      <c r="AG196" s="76">
        <f>_xlfn.IFNA(VLOOKUP(T196,DATA!$F$40:$G$85,2,0),10)</f>
        <v>10</v>
      </c>
      <c r="AH196" s="77">
        <f t="shared" ca="1" si="6"/>
        <v>10</v>
      </c>
      <c r="AI196" s="75" t="b">
        <f>IF(AND(Q196=DATA!$D$40),DATA!$D$44/8,IF(AND(Q196=DATA!$C$40),DATA!$C$44/8))</f>
        <v>0</v>
      </c>
      <c r="AJ196" s="77">
        <f t="shared" ca="1" si="7"/>
        <v>10</v>
      </c>
      <c r="AK196" s="78" t="str">
        <f ca="1">IF(AND(AJ196&gt;=DATA!$C$55),"A",IF(AND(DATA!$C$55&gt;AJ196,AJ196&gt;=DATA!$C$56),"B",IF(AND(DATA!$C$56&gt;AJ196,AJ196&gt;=DATA!$C$57),"C",IF(AND(AJ196&lt;DATA!$C$57),"D"))))</f>
        <v>D</v>
      </c>
    </row>
    <row r="197" spans="1:37" x14ac:dyDescent="0.15">
      <c r="A197" s="20" t="s">
        <v>565</v>
      </c>
      <c r="B197" s="4" t="s">
        <v>428</v>
      </c>
      <c r="C197" s="18" t="s">
        <v>295</v>
      </c>
      <c r="D197" s="17" t="s">
        <v>522</v>
      </c>
      <c r="E197" s="20" t="s">
        <v>300</v>
      </c>
      <c r="F197" s="20" t="s">
        <v>303</v>
      </c>
      <c r="G197" s="18" t="str">
        <f>""</f>
        <v/>
      </c>
      <c r="H197" s="20"/>
      <c r="I197" s="20" t="s">
        <v>452</v>
      </c>
      <c r="J197" s="21"/>
      <c r="K197" s="18" t="s">
        <v>453</v>
      </c>
      <c r="L197" s="6" t="s">
        <v>27</v>
      </c>
      <c r="M197" s="6"/>
      <c r="N197" s="6"/>
      <c r="O197" s="6"/>
      <c r="P197" s="11"/>
      <c r="Q197" s="11"/>
      <c r="R197" s="82"/>
      <c r="S197" s="12" t="s">
        <v>773</v>
      </c>
      <c r="T197" s="78"/>
      <c r="U197" s="62"/>
      <c r="V197" s="6" t="s">
        <v>20</v>
      </c>
      <c r="W197" s="28">
        <v>1</v>
      </c>
      <c r="X197" s="24"/>
      <c r="Y197" s="24"/>
      <c r="AB197" s="74" t="b">
        <f>IF(AND(M197=DATA!$D$40),DATA!$D$41,IF(AND(M197=DATA!$C$40),DATA!$C$41))</f>
        <v>0</v>
      </c>
      <c r="AC197" s="74" t="b">
        <f>IF(AND(N197=DATA!$D$40),DATA!$D$42,IF(AND(N197=DATA!$C$40),DATA!$C$42))</f>
        <v>0</v>
      </c>
      <c r="AD197" s="74" t="b">
        <f>IF(AND(O197=DATA!$D$40),DATA!$D$43,IF(AND(O197=DATA!$C$40),DATA!$C$43))</f>
        <v>0</v>
      </c>
      <c r="AE197" s="75" t="b">
        <f>IF(AND(P197=DATA!$D$40),DATA!$D$44,IF(AND(P197=DATA!$C$40),DATA!$C$44))</f>
        <v>0</v>
      </c>
      <c r="AF197" s="76">
        <f ca="1">IF(AND(DATEDIF(R197,TODAY(),"D")&lt;365*3),DATA!$D$46,IF(AND(365*3&lt;=DATEDIF(R197,TODAY(),"D"), DATEDIF(R197,TODAY(),"D")&lt;365*5),DATA!$D$47,IF(AND(365*5&lt;=DATEDIF(R197,TODAY(),"D"), DATEDIF(R197,TODAY(),"D")&lt;365*10),DATA!$D$48,IF(AND(365*10&lt;DATEDIF(R197,TODAY(),"D")),DATA!$D$49))))</f>
        <v>0</v>
      </c>
      <c r="AG197" s="76">
        <f>_xlfn.IFNA(VLOOKUP(T197,DATA!$F$40:$G$85,2,0),10)</f>
        <v>10</v>
      </c>
      <c r="AH197" s="77">
        <f t="shared" ca="1" si="6"/>
        <v>10</v>
      </c>
      <c r="AI197" s="75" t="b">
        <f>IF(AND(Q197=DATA!$D$40),DATA!$D$44/8,IF(AND(Q197=DATA!$C$40),DATA!$C$44/8))</f>
        <v>0</v>
      </c>
      <c r="AJ197" s="77">
        <f t="shared" ca="1" si="7"/>
        <v>10</v>
      </c>
      <c r="AK197" s="78" t="str">
        <f ca="1">IF(AND(AJ197&gt;=DATA!$C$55),"A",IF(AND(DATA!$C$55&gt;AJ197,AJ197&gt;=DATA!$C$56),"B",IF(AND(DATA!$C$56&gt;AJ197,AJ197&gt;=DATA!$C$57),"C",IF(AND(AJ197&lt;DATA!$C$57),"D"))))</f>
        <v>D</v>
      </c>
    </row>
    <row r="198" spans="1:37" x14ac:dyDescent="0.15">
      <c r="A198" s="20" t="s">
        <v>565</v>
      </c>
      <c r="B198" s="4" t="s">
        <v>428</v>
      </c>
      <c r="C198" s="18" t="s">
        <v>454</v>
      </c>
      <c r="D198" s="17" t="s">
        <v>522</v>
      </c>
      <c r="E198" s="20" t="s">
        <v>300</v>
      </c>
      <c r="F198" s="20" t="s">
        <v>303</v>
      </c>
      <c r="G198" s="18" t="str">
        <f>""</f>
        <v/>
      </c>
      <c r="H198" s="20"/>
      <c r="I198" s="20" t="s">
        <v>452</v>
      </c>
      <c r="J198" s="21"/>
      <c r="K198" s="18" t="s">
        <v>453</v>
      </c>
      <c r="L198" s="6" t="s">
        <v>27</v>
      </c>
      <c r="M198" s="6"/>
      <c r="N198" s="6"/>
      <c r="O198" s="6"/>
      <c r="P198" s="11"/>
      <c r="Q198" s="11"/>
      <c r="R198" s="82"/>
      <c r="S198" s="12" t="s">
        <v>773</v>
      </c>
      <c r="T198" s="78"/>
      <c r="U198" s="62"/>
      <c r="V198" s="6" t="s">
        <v>20</v>
      </c>
      <c r="W198" s="28">
        <v>8</v>
      </c>
      <c r="X198" s="24"/>
      <c r="Y198" s="24"/>
      <c r="AB198" s="74" t="b">
        <f>IF(AND(M198=DATA!$D$40),DATA!$D$41,IF(AND(M198=DATA!$C$40),DATA!$C$41))</f>
        <v>0</v>
      </c>
      <c r="AC198" s="74" t="b">
        <f>IF(AND(N198=DATA!$D$40),DATA!$D$42,IF(AND(N198=DATA!$C$40),DATA!$C$42))</f>
        <v>0</v>
      </c>
      <c r="AD198" s="74" t="b">
        <f>IF(AND(O198=DATA!$D$40),DATA!$D$43,IF(AND(O198=DATA!$C$40),DATA!$C$43))</f>
        <v>0</v>
      </c>
      <c r="AE198" s="75" t="b">
        <f>IF(AND(P198=DATA!$D$40),DATA!$D$44,IF(AND(P198=DATA!$C$40),DATA!$C$44))</f>
        <v>0</v>
      </c>
      <c r="AF198" s="76">
        <f ca="1">IF(AND(DATEDIF(R198,TODAY(),"D")&lt;365*3),DATA!$D$46,IF(AND(365*3&lt;=DATEDIF(R198,TODAY(),"D"), DATEDIF(R198,TODAY(),"D")&lt;365*5),DATA!$D$47,IF(AND(365*5&lt;=DATEDIF(R198,TODAY(),"D"), DATEDIF(R198,TODAY(),"D")&lt;365*10),DATA!$D$48,IF(AND(365*10&lt;DATEDIF(R198,TODAY(),"D")),DATA!$D$49))))</f>
        <v>0</v>
      </c>
      <c r="AG198" s="76">
        <f>_xlfn.IFNA(VLOOKUP(T198,DATA!$F$40:$G$85,2,0),10)</f>
        <v>10</v>
      </c>
      <c r="AH198" s="77">
        <f t="shared" ca="1" si="6"/>
        <v>10</v>
      </c>
      <c r="AI198" s="75" t="b">
        <f>IF(AND(Q198=DATA!$D$40),DATA!$D$44/8,IF(AND(Q198=DATA!$C$40),DATA!$C$44/8))</f>
        <v>0</v>
      </c>
      <c r="AJ198" s="77">
        <f t="shared" ca="1" si="7"/>
        <v>10</v>
      </c>
      <c r="AK198" s="78" t="str">
        <f ca="1">IF(AND(AJ198&gt;=DATA!$C$55),"A",IF(AND(DATA!$C$55&gt;AJ198,AJ198&gt;=DATA!$C$56),"B",IF(AND(DATA!$C$56&gt;AJ198,AJ198&gt;=DATA!$C$57),"C",IF(AND(AJ198&lt;DATA!$C$57),"D"))))</f>
        <v>D</v>
      </c>
    </row>
    <row r="199" spans="1:37" x14ac:dyDescent="0.15">
      <c r="A199" s="20" t="s">
        <v>565</v>
      </c>
      <c r="B199" s="4" t="s">
        <v>428</v>
      </c>
      <c r="C199" s="18" t="s">
        <v>456</v>
      </c>
      <c r="D199" s="17" t="s">
        <v>522</v>
      </c>
      <c r="E199" s="20" t="s">
        <v>300</v>
      </c>
      <c r="F199" s="20" t="s">
        <v>301</v>
      </c>
      <c r="G199" s="18" t="str">
        <f>""</f>
        <v/>
      </c>
      <c r="H199" s="20"/>
      <c r="I199" s="20" t="s">
        <v>452</v>
      </c>
      <c r="J199" s="21"/>
      <c r="K199" s="18" t="s">
        <v>453</v>
      </c>
      <c r="L199" s="6" t="s">
        <v>27</v>
      </c>
      <c r="M199" s="6"/>
      <c r="N199" s="6"/>
      <c r="O199" s="6"/>
      <c r="P199" s="11"/>
      <c r="Q199" s="11"/>
      <c r="R199" s="82"/>
      <c r="S199" s="12" t="s">
        <v>773</v>
      </c>
      <c r="T199" s="78"/>
      <c r="U199" s="62"/>
      <c r="V199" s="6" t="s">
        <v>20</v>
      </c>
      <c r="W199" s="28">
        <v>4</v>
      </c>
      <c r="X199" s="24"/>
      <c r="Y199" s="24"/>
      <c r="AB199" s="74" t="b">
        <f>IF(AND(M199=DATA!$D$40),DATA!$D$41,IF(AND(M199=DATA!$C$40),DATA!$C$41))</f>
        <v>0</v>
      </c>
      <c r="AC199" s="74" t="b">
        <f>IF(AND(N199=DATA!$D$40),DATA!$D$42,IF(AND(N199=DATA!$C$40),DATA!$C$42))</f>
        <v>0</v>
      </c>
      <c r="AD199" s="74" t="b">
        <f>IF(AND(O199=DATA!$D$40),DATA!$D$43,IF(AND(O199=DATA!$C$40),DATA!$C$43))</f>
        <v>0</v>
      </c>
      <c r="AE199" s="75" t="b">
        <f>IF(AND(P199=DATA!$D$40),DATA!$D$44,IF(AND(P199=DATA!$C$40),DATA!$C$44))</f>
        <v>0</v>
      </c>
      <c r="AF199" s="76">
        <f ca="1">IF(AND(DATEDIF(R199,TODAY(),"D")&lt;365*3),DATA!$D$46,IF(AND(365*3&lt;=DATEDIF(R199,TODAY(),"D"), DATEDIF(R199,TODAY(),"D")&lt;365*5),DATA!$D$47,IF(AND(365*5&lt;=DATEDIF(R199,TODAY(),"D"), DATEDIF(R199,TODAY(),"D")&lt;365*10),DATA!$D$48,IF(AND(365*10&lt;DATEDIF(R199,TODAY(),"D")),DATA!$D$49))))</f>
        <v>0</v>
      </c>
      <c r="AG199" s="76">
        <f>_xlfn.IFNA(VLOOKUP(T199,DATA!$F$40:$G$85,2,0),10)</f>
        <v>10</v>
      </c>
      <c r="AH199" s="77">
        <f t="shared" ref="AH199:AH262" ca="1" si="8">SUM(AB199:AG199)</f>
        <v>10</v>
      </c>
      <c r="AI199" s="75" t="b">
        <f>IF(AND(Q199=DATA!$D$40),DATA!$D$44/8,IF(AND(Q199=DATA!$C$40),DATA!$C$44/8))</f>
        <v>0</v>
      </c>
      <c r="AJ199" s="77">
        <f t="shared" ca="1" si="7"/>
        <v>10</v>
      </c>
      <c r="AK199" s="78" t="str">
        <f ca="1">IF(AND(AJ199&gt;=DATA!$C$55),"A",IF(AND(DATA!$C$55&gt;AJ199,AJ199&gt;=DATA!$C$56),"B",IF(AND(DATA!$C$56&gt;AJ199,AJ199&gt;=DATA!$C$57),"C",IF(AND(AJ199&lt;DATA!$C$57),"D"))))</f>
        <v>D</v>
      </c>
    </row>
    <row r="200" spans="1:37" x14ac:dyDescent="0.15">
      <c r="A200" s="20" t="s">
        <v>565</v>
      </c>
      <c r="B200" s="4" t="s">
        <v>428</v>
      </c>
      <c r="C200" s="18" t="s">
        <v>454</v>
      </c>
      <c r="D200" s="17" t="s">
        <v>522</v>
      </c>
      <c r="E200" s="20" t="s">
        <v>300</v>
      </c>
      <c r="F200" s="20" t="s">
        <v>301</v>
      </c>
      <c r="G200" s="18" t="str">
        <f>""</f>
        <v/>
      </c>
      <c r="H200" s="20"/>
      <c r="I200" s="20" t="s">
        <v>452</v>
      </c>
      <c r="J200" s="21"/>
      <c r="K200" s="18" t="s">
        <v>455</v>
      </c>
      <c r="L200" s="6" t="s">
        <v>27</v>
      </c>
      <c r="M200" s="6"/>
      <c r="N200" s="6"/>
      <c r="O200" s="6"/>
      <c r="P200" s="11"/>
      <c r="Q200" s="11"/>
      <c r="R200" s="82"/>
      <c r="S200" s="12" t="s">
        <v>773</v>
      </c>
      <c r="T200" s="78"/>
      <c r="U200" s="62"/>
      <c r="V200" s="6" t="s">
        <v>20</v>
      </c>
      <c r="W200" s="28">
        <v>4</v>
      </c>
      <c r="X200" s="24"/>
      <c r="Y200" s="24"/>
      <c r="AB200" s="74" t="b">
        <f>IF(AND(M200=DATA!$D$40),DATA!$D$41,IF(AND(M200=DATA!$C$40),DATA!$C$41))</f>
        <v>0</v>
      </c>
      <c r="AC200" s="74" t="b">
        <f>IF(AND(N200=DATA!$D$40),DATA!$D$42,IF(AND(N200=DATA!$C$40),DATA!$C$42))</f>
        <v>0</v>
      </c>
      <c r="AD200" s="74" t="b">
        <f>IF(AND(O200=DATA!$D$40),DATA!$D$43,IF(AND(O200=DATA!$C$40),DATA!$C$43))</f>
        <v>0</v>
      </c>
      <c r="AE200" s="75" t="b">
        <f>IF(AND(P200=DATA!$D$40),DATA!$D$44,IF(AND(P200=DATA!$C$40),DATA!$C$44))</f>
        <v>0</v>
      </c>
      <c r="AF200" s="76">
        <f ca="1">IF(AND(DATEDIF(R200,TODAY(),"D")&lt;365*3),DATA!$D$46,IF(AND(365*3&lt;=DATEDIF(R200,TODAY(),"D"), DATEDIF(R200,TODAY(),"D")&lt;365*5),DATA!$D$47,IF(AND(365*5&lt;=DATEDIF(R200,TODAY(),"D"), DATEDIF(R200,TODAY(),"D")&lt;365*10),DATA!$D$48,IF(AND(365*10&lt;DATEDIF(R200,TODAY(),"D")),DATA!$D$49))))</f>
        <v>0</v>
      </c>
      <c r="AG200" s="76">
        <f>_xlfn.IFNA(VLOOKUP(T200,DATA!$F$40:$G$85,2,0),10)</f>
        <v>10</v>
      </c>
      <c r="AH200" s="77">
        <f t="shared" ca="1" si="8"/>
        <v>10</v>
      </c>
      <c r="AI200" s="75" t="b">
        <f>IF(AND(Q200=DATA!$D$40),DATA!$D$44/8,IF(AND(Q200=DATA!$C$40),DATA!$C$44/8))</f>
        <v>0</v>
      </c>
      <c r="AJ200" s="77">
        <f t="shared" ca="1" si="7"/>
        <v>10</v>
      </c>
      <c r="AK200" s="78" t="str">
        <f ca="1">IF(AND(AJ200&gt;=DATA!$C$55),"A",IF(AND(DATA!$C$55&gt;AJ200,AJ200&gt;=DATA!$C$56),"B",IF(AND(DATA!$C$56&gt;AJ200,AJ200&gt;=DATA!$C$57),"C",IF(AND(AJ200&lt;DATA!$C$57),"D"))))</f>
        <v>D</v>
      </c>
    </row>
    <row r="201" spans="1:37" x14ac:dyDescent="0.15">
      <c r="A201" s="20" t="s">
        <v>565</v>
      </c>
      <c r="B201" s="4" t="s">
        <v>428</v>
      </c>
      <c r="C201" s="18" t="s">
        <v>454</v>
      </c>
      <c r="D201" s="17" t="s">
        <v>522</v>
      </c>
      <c r="E201" s="20" t="s">
        <v>300</v>
      </c>
      <c r="F201" s="20" t="s">
        <v>301</v>
      </c>
      <c r="G201" s="18" t="str">
        <f>""</f>
        <v/>
      </c>
      <c r="H201" s="20"/>
      <c r="I201" s="20" t="s">
        <v>452</v>
      </c>
      <c r="J201" s="21"/>
      <c r="K201" s="18" t="s">
        <v>453</v>
      </c>
      <c r="L201" s="6" t="s">
        <v>27</v>
      </c>
      <c r="M201" s="6"/>
      <c r="N201" s="6"/>
      <c r="O201" s="6"/>
      <c r="P201" s="11"/>
      <c r="Q201" s="11"/>
      <c r="R201" s="82"/>
      <c r="S201" s="12" t="s">
        <v>773</v>
      </c>
      <c r="T201" s="78"/>
      <c r="U201" s="62"/>
      <c r="V201" s="6" t="s">
        <v>20</v>
      </c>
      <c r="W201" s="28">
        <v>16</v>
      </c>
      <c r="X201" s="24"/>
      <c r="Y201" s="24"/>
      <c r="AB201" s="74" t="b">
        <f>IF(AND(M201=DATA!$D$40),DATA!$D$41,IF(AND(M201=DATA!$C$40),DATA!$C$41))</f>
        <v>0</v>
      </c>
      <c r="AC201" s="74" t="b">
        <f>IF(AND(N201=DATA!$D$40),DATA!$D$42,IF(AND(N201=DATA!$C$40),DATA!$C$42))</f>
        <v>0</v>
      </c>
      <c r="AD201" s="74" t="b">
        <f>IF(AND(O201=DATA!$D$40),DATA!$D$43,IF(AND(O201=DATA!$C$40),DATA!$C$43))</f>
        <v>0</v>
      </c>
      <c r="AE201" s="75" t="b">
        <f>IF(AND(P201=DATA!$D$40),DATA!$D$44,IF(AND(P201=DATA!$C$40),DATA!$C$44))</f>
        <v>0</v>
      </c>
      <c r="AF201" s="76">
        <f ca="1">IF(AND(DATEDIF(R201,TODAY(),"D")&lt;365*3),DATA!$D$46,IF(AND(365*3&lt;=DATEDIF(R201,TODAY(),"D"), DATEDIF(R201,TODAY(),"D")&lt;365*5),DATA!$D$47,IF(AND(365*5&lt;=DATEDIF(R201,TODAY(),"D"), DATEDIF(R201,TODAY(),"D")&lt;365*10),DATA!$D$48,IF(AND(365*10&lt;DATEDIF(R201,TODAY(),"D")),DATA!$D$49))))</f>
        <v>0</v>
      </c>
      <c r="AG201" s="76">
        <f>_xlfn.IFNA(VLOOKUP(T201,DATA!$F$40:$G$85,2,0),10)</f>
        <v>10</v>
      </c>
      <c r="AH201" s="77">
        <f t="shared" ca="1" si="8"/>
        <v>10</v>
      </c>
      <c r="AI201" s="75" t="b">
        <f>IF(AND(Q201=DATA!$D$40),DATA!$D$44/8,IF(AND(Q201=DATA!$C$40),DATA!$C$44/8))</f>
        <v>0</v>
      </c>
      <c r="AJ201" s="77">
        <f t="shared" ca="1" si="7"/>
        <v>10</v>
      </c>
      <c r="AK201" s="78" t="str">
        <f ca="1">IF(AND(AJ201&gt;=DATA!$C$55),"A",IF(AND(DATA!$C$55&gt;AJ201,AJ201&gt;=DATA!$C$56),"B",IF(AND(DATA!$C$56&gt;AJ201,AJ201&gt;=DATA!$C$57),"C",IF(AND(AJ201&lt;DATA!$C$57),"D"))))</f>
        <v>D</v>
      </c>
    </row>
    <row r="202" spans="1:37" x14ac:dyDescent="0.15">
      <c r="A202" s="20" t="s">
        <v>565</v>
      </c>
      <c r="B202" s="4" t="s">
        <v>428</v>
      </c>
      <c r="C202" s="18" t="s">
        <v>456</v>
      </c>
      <c r="D202" s="17" t="s">
        <v>522</v>
      </c>
      <c r="E202" s="20" t="s">
        <v>300</v>
      </c>
      <c r="F202" s="20" t="s">
        <v>294</v>
      </c>
      <c r="G202" s="18" t="str">
        <f>""</f>
        <v/>
      </c>
      <c r="H202" s="20"/>
      <c r="I202" s="20" t="s">
        <v>431</v>
      </c>
      <c r="J202" s="21"/>
      <c r="K202" s="18" t="s">
        <v>453</v>
      </c>
      <c r="L202" s="6" t="s">
        <v>27</v>
      </c>
      <c r="M202" s="6"/>
      <c r="N202" s="6"/>
      <c r="O202" s="6"/>
      <c r="P202" s="11"/>
      <c r="Q202" s="11"/>
      <c r="R202" s="82"/>
      <c r="S202" s="12" t="s">
        <v>773</v>
      </c>
      <c r="T202" s="78"/>
      <c r="U202" s="62"/>
      <c r="V202" s="6" t="s">
        <v>20</v>
      </c>
      <c r="W202" s="28">
        <v>2</v>
      </c>
      <c r="X202" s="24"/>
      <c r="Y202" s="24"/>
      <c r="AB202" s="74" t="b">
        <f>IF(AND(M202=DATA!$D$40),DATA!$D$41,IF(AND(M202=DATA!$C$40),DATA!$C$41))</f>
        <v>0</v>
      </c>
      <c r="AC202" s="74" t="b">
        <f>IF(AND(N202=DATA!$D$40),DATA!$D$42,IF(AND(N202=DATA!$C$40),DATA!$C$42))</f>
        <v>0</v>
      </c>
      <c r="AD202" s="74" t="b">
        <f>IF(AND(O202=DATA!$D$40),DATA!$D$43,IF(AND(O202=DATA!$C$40),DATA!$C$43))</f>
        <v>0</v>
      </c>
      <c r="AE202" s="75" t="b">
        <f>IF(AND(P202=DATA!$D$40),DATA!$D$44,IF(AND(P202=DATA!$C$40),DATA!$C$44))</f>
        <v>0</v>
      </c>
      <c r="AF202" s="76">
        <f ca="1">IF(AND(DATEDIF(R202,TODAY(),"D")&lt;365*3),DATA!$D$46,IF(AND(365*3&lt;=DATEDIF(R202,TODAY(),"D"), DATEDIF(R202,TODAY(),"D")&lt;365*5),DATA!$D$47,IF(AND(365*5&lt;=DATEDIF(R202,TODAY(),"D"), DATEDIF(R202,TODAY(),"D")&lt;365*10),DATA!$D$48,IF(AND(365*10&lt;DATEDIF(R202,TODAY(),"D")),DATA!$D$49))))</f>
        <v>0</v>
      </c>
      <c r="AG202" s="76">
        <f>_xlfn.IFNA(VLOOKUP(T202,DATA!$F$40:$G$85,2,0),10)</f>
        <v>10</v>
      </c>
      <c r="AH202" s="77">
        <f t="shared" ca="1" si="8"/>
        <v>10</v>
      </c>
      <c r="AI202" s="75" t="b">
        <f>IF(AND(Q202=DATA!$D$40),DATA!$D$44/8,IF(AND(Q202=DATA!$C$40),DATA!$C$44/8))</f>
        <v>0</v>
      </c>
      <c r="AJ202" s="77">
        <f t="shared" ca="1" si="7"/>
        <v>10</v>
      </c>
      <c r="AK202" s="78" t="str">
        <f ca="1">IF(AND(AJ202&gt;=DATA!$C$55),"A",IF(AND(DATA!$C$55&gt;AJ202,AJ202&gt;=DATA!$C$56),"B",IF(AND(DATA!$C$56&gt;AJ202,AJ202&gt;=DATA!$C$57),"C",IF(AND(AJ202&lt;DATA!$C$57),"D"))))</f>
        <v>D</v>
      </c>
    </row>
    <row r="203" spans="1:37" x14ac:dyDescent="0.15">
      <c r="A203" s="20" t="s">
        <v>565</v>
      </c>
      <c r="B203" s="4" t="s">
        <v>428</v>
      </c>
      <c r="C203" s="18" t="s">
        <v>459</v>
      </c>
      <c r="D203" s="17" t="s">
        <v>522</v>
      </c>
      <c r="E203" s="20" t="s">
        <v>300</v>
      </c>
      <c r="F203" s="20" t="s">
        <v>294</v>
      </c>
      <c r="G203" s="18" t="str">
        <f>""</f>
        <v/>
      </c>
      <c r="H203" s="20"/>
      <c r="I203" s="20" t="s">
        <v>431</v>
      </c>
      <c r="J203" s="21"/>
      <c r="K203" s="18" t="s">
        <v>453</v>
      </c>
      <c r="L203" s="6" t="s">
        <v>27</v>
      </c>
      <c r="M203" s="6"/>
      <c r="N203" s="6"/>
      <c r="O203" s="6"/>
      <c r="P203" s="11"/>
      <c r="Q203" s="11"/>
      <c r="R203" s="82"/>
      <c r="S203" s="12" t="s">
        <v>773</v>
      </c>
      <c r="T203" s="78"/>
      <c r="U203" s="62"/>
      <c r="V203" s="6" t="s">
        <v>20</v>
      </c>
      <c r="W203" s="28">
        <v>22</v>
      </c>
      <c r="X203" s="24"/>
      <c r="Y203" s="24"/>
      <c r="AB203" s="74" t="b">
        <f>IF(AND(M203=DATA!$D$40),DATA!$D$41,IF(AND(M203=DATA!$C$40),DATA!$C$41))</f>
        <v>0</v>
      </c>
      <c r="AC203" s="74" t="b">
        <f>IF(AND(N203=DATA!$D$40),DATA!$D$42,IF(AND(N203=DATA!$C$40),DATA!$C$42))</f>
        <v>0</v>
      </c>
      <c r="AD203" s="74" t="b">
        <f>IF(AND(O203=DATA!$D$40),DATA!$D$43,IF(AND(O203=DATA!$C$40),DATA!$C$43))</f>
        <v>0</v>
      </c>
      <c r="AE203" s="75" t="b">
        <f>IF(AND(P203=DATA!$D$40),DATA!$D$44,IF(AND(P203=DATA!$C$40),DATA!$C$44))</f>
        <v>0</v>
      </c>
      <c r="AF203" s="76">
        <f ca="1">IF(AND(DATEDIF(R203,TODAY(),"D")&lt;365*3),DATA!$D$46,IF(AND(365*3&lt;=DATEDIF(R203,TODAY(),"D"), DATEDIF(R203,TODAY(),"D")&lt;365*5),DATA!$D$47,IF(AND(365*5&lt;=DATEDIF(R203,TODAY(),"D"), DATEDIF(R203,TODAY(),"D")&lt;365*10),DATA!$D$48,IF(AND(365*10&lt;DATEDIF(R203,TODAY(),"D")),DATA!$D$49))))</f>
        <v>0</v>
      </c>
      <c r="AG203" s="76">
        <f>_xlfn.IFNA(VLOOKUP(T203,DATA!$F$40:$G$85,2,0),10)</f>
        <v>10</v>
      </c>
      <c r="AH203" s="77">
        <f t="shared" ca="1" si="8"/>
        <v>10</v>
      </c>
      <c r="AI203" s="75" t="b">
        <f>IF(AND(Q203=DATA!$D$40),DATA!$D$44/8,IF(AND(Q203=DATA!$C$40),DATA!$C$44/8))</f>
        <v>0</v>
      </c>
      <c r="AJ203" s="77">
        <f t="shared" ca="1" si="7"/>
        <v>10</v>
      </c>
      <c r="AK203" s="78" t="str">
        <f ca="1">IF(AND(AJ203&gt;=DATA!$C$55),"A",IF(AND(DATA!$C$55&gt;AJ203,AJ203&gt;=DATA!$C$56),"B",IF(AND(DATA!$C$56&gt;AJ203,AJ203&gt;=DATA!$C$57),"C",IF(AND(AJ203&lt;DATA!$C$57),"D"))))</f>
        <v>D</v>
      </c>
    </row>
    <row r="204" spans="1:37" x14ac:dyDescent="0.15">
      <c r="A204" s="20" t="s">
        <v>564</v>
      </c>
      <c r="B204" s="4" t="s">
        <v>428</v>
      </c>
      <c r="C204" s="18" t="s">
        <v>295</v>
      </c>
      <c r="D204" s="17" t="s">
        <v>522</v>
      </c>
      <c r="E204" s="20" t="s">
        <v>300</v>
      </c>
      <c r="F204" s="20" t="s">
        <v>294</v>
      </c>
      <c r="G204" s="18" t="str">
        <f>""</f>
        <v/>
      </c>
      <c r="H204" s="20"/>
      <c r="I204" s="20" t="s">
        <v>431</v>
      </c>
      <c r="J204" s="21"/>
      <c r="K204" s="18" t="s">
        <v>453</v>
      </c>
      <c r="L204" s="6" t="s">
        <v>27</v>
      </c>
      <c r="M204" s="6"/>
      <c r="N204" s="6"/>
      <c r="O204" s="6"/>
      <c r="P204" s="11"/>
      <c r="Q204" s="11"/>
      <c r="R204" s="82"/>
      <c r="S204" s="12" t="s">
        <v>773</v>
      </c>
      <c r="T204" s="78"/>
      <c r="U204" s="62"/>
      <c r="V204" s="6" t="s">
        <v>20</v>
      </c>
      <c r="W204" s="28">
        <v>8</v>
      </c>
      <c r="X204" s="24"/>
      <c r="Y204" s="24"/>
      <c r="AB204" s="74" t="b">
        <f>IF(AND(M204=DATA!$D$40),DATA!$D$41,IF(AND(M204=DATA!$C$40),DATA!$C$41))</f>
        <v>0</v>
      </c>
      <c r="AC204" s="74" t="b">
        <f>IF(AND(N204=DATA!$D$40),DATA!$D$42,IF(AND(N204=DATA!$C$40),DATA!$C$42))</f>
        <v>0</v>
      </c>
      <c r="AD204" s="74" t="b">
        <f>IF(AND(O204=DATA!$D$40),DATA!$D$43,IF(AND(O204=DATA!$C$40),DATA!$C$43))</f>
        <v>0</v>
      </c>
      <c r="AE204" s="75" t="b">
        <f>IF(AND(P204=DATA!$D$40),DATA!$D$44,IF(AND(P204=DATA!$C$40),DATA!$C$44))</f>
        <v>0</v>
      </c>
      <c r="AF204" s="76">
        <f ca="1">IF(AND(DATEDIF(R204,TODAY(),"D")&lt;365*3),DATA!$D$46,IF(AND(365*3&lt;=DATEDIF(R204,TODAY(),"D"), DATEDIF(R204,TODAY(),"D")&lt;365*5),DATA!$D$47,IF(AND(365*5&lt;=DATEDIF(R204,TODAY(),"D"), DATEDIF(R204,TODAY(),"D")&lt;365*10),DATA!$D$48,IF(AND(365*10&lt;DATEDIF(R204,TODAY(),"D")),DATA!$D$49))))</f>
        <v>0</v>
      </c>
      <c r="AG204" s="76">
        <f>_xlfn.IFNA(VLOOKUP(T204,DATA!$F$40:$G$85,2,0),10)</f>
        <v>10</v>
      </c>
      <c r="AH204" s="77">
        <f t="shared" ca="1" si="8"/>
        <v>10</v>
      </c>
      <c r="AI204" s="75" t="b">
        <f>IF(AND(Q204=DATA!$D$40),DATA!$D$44/8,IF(AND(Q204=DATA!$C$40),DATA!$C$44/8))</f>
        <v>0</v>
      </c>
      <c r="AJ204" s="77">
        <f t="shared" ca="1" si="7"/>
        <v>10</v>
      </c>
      <c r="AK204" s="78" t="str">
        <f ca="1">IF(AND(AJ204&gt;=DATA!$C$55),"A",IF(AND(DATA!$C$55&gt;AJ204,AJ204&gt;=DATA!$C$56),"B",IF(AND(DATA!$C$56&gt;AJ204,AJ204&gt;=DATA!$C$57),"C",IF(AND(AJ204&lt;DATA!$C$57),"D"))))</f>
        <v>D</v>
      </c>
    </row>
    <row r="205" spans="1:37" x14ac:dyDescent="0.15">
      <c r="A205" s="20" t="s">
        <v>565</v>
      </c>
      <c r="B205" s="4" t="s">
        <v>428</v>
      </c>
      <c r="C205" s="18" t="s">
        <v>295</v>
      </c>
      <c r="D205" s="17" t="s">
        <v>522</v>
      </c>
      <c r="E205" s="20" t="s">
        <v>300</v>
      </c>
      <c r="F205" s="20" t="s">
        <v>294</v>
      </c>
      <c r="G205" s="18" t="str">
        <f>""</f>
        <v/>
      </c>
      <c r="H205" s="20"/>
      <c r="I205" s="20" t="s">
        <v>431</v>
      </c>
      <c r="J205" s="21"/>
      <c r="K205" s="18" t="s">
        <v>458</v>
      </c>
      <c r="L205" s="6" t="s">
        <v>27</v>
      </c>
      <c r="M205" s="6"/>
      <c r="N205" s="6"/>
      <c r="O205" s="6"/>
      <c r="P205" s="11"/>
      <c r="Q205" s="11"/>
      <c r="R205" s="82"/>
      <c r="S205" s="12" t="s">
        <v>773</v>
      </c>
      <c r="T205" s="78"/>
      <c r="U205" s="62"/>
      <c r="V205" s="6" t="s">
        <v>20</v>
      </c>
      <c r="W205" s="28">
        <v>24</v>
      </c>
      <c r="X205" s="24"/>
      <c r="Y205" s="24"/>
      <c r="AB205" s="74" t="b">
        <f>IF(AND(M205=DATA!$D$40),DATA!$D$41,IF(AND(M205=DATA!$C$40),DATA!$C$41))</f>
        <v>0</v>
      </c>
      <c r="AC205" s="74" t="b">
        <f>IF(AND(N205=DATA!$D$40),DATA!$D$42,IF(AND(N205=DATA!$C$40),DATA!$C$42))</f>
        <v>0</v>
      </c>
      <c r="AD205" s="74" t="b">
        <f>IF(AND(O205=DATA!$D$40),DATA!$D$43,IF(AND(O205=DATA!$C$40),DATA!$C$43))</f>
        <v>0</v>
      </c>
      <c r="AE205" s="75" t="b">
        <f>IF(AND(P205=DATA!$D$40),DATA!$D$44,IF(AND(P205=DATA!$C$40),DATA!$C$44))</f>
        <v>0</v>
      </c>
      <c r="AF205" s="76">
        <f ca="1">IF(AND(DATEDIF(R205,TODAY(),"D")&lt;365*3),DATA!$D$46,IF(AND(365*3&lt;=DATEDIF(R205,TODAY(),"D"), DATEDIF(R205,TODAY(),"D")&lt;365*5),DATA!$D$47,IF(AND(365*5&lt;=DATEDIF(R205,TODAY(),"D"), DATEDIF(R205,TODAY(),"D")&lt;365*10),DATA!$D$48,IF(AND(365*10&lt;DATEDIF(R205,TODAY(),"D")),DATA!$D$49))))</f>
        <v>0</v>
      </c>
      <c r="AG205" s="76">
        <f>_xlfn.IFNA(VLOOKUP(T205,DATA!$F$40:$G$85,2,0),10)</f>
        <v>10</v>
      </c>
      <c r="AH205" s="77">
        <f t="shared" ca="1" si="8"/>
        <v>10</v>
      </c>
      <c r="AI205" s="75" t="b">
        <f>IF(AND(Q205=DATA!$D$40),DATA!$D$44/8,IF(AND(Q205=DATA!$C$40),DATA!$C$44/8))</f>
        <v>0</v>
      </c>
      <c r="AJ205" s="77">
        <f t="shared" ca="1" si="7"/>
        <v>10</v>
      </c>
      <c r="AK205" s="78" t="str">
        <f ca="1">IF(AND(AJ205&gt;=DATA!$C$55),"A",IF(AND(DATA!$C$55&gt;AJ205,AJ205&gt;=DATA!$C$56),"B",IF(AND(DATA!$C$56&gt;AJ205,AJ205&gt;=DATA!$C$57),"C",IF(AND(AJ205&lt;DATA!$C$57),"D"))))</f>
        <v>D</v>
      </c>
    </row>
    <row r="206" spans="1:37" x14ac:dyDescent="0.15">
      <c r="A206" s="20" t="s">
        <v>565</v>
      </c>
      <c r="B206" s="4" t="s">
        <v>428</v>
      </c>
      <c r="C206" s="18" t="s">
        <v>295</v>
      </c>
      <c r="D206" s="17" t="s">
        <v>522</v>
      </c>
      <c r="E206" s="20" t="s">
        <v>300</v>
      </c>
      <c r="F206" s="20" t="s">
        <v>294</v>
      </c>
      <c r="G206" s="18" t="str">
        <f>""</f>
        <v/>
      </c>
      <c r="H206" s="20"/>
      <c r="I206" s="20" t="s">
        <v>431</v>
      </c>
      <c r="J206" s="21"/>
      <c r="K206" s="18" t="s">
        <v>453</v>
      </c>
      <c r="L206" s="6" t="s">
        <v>27</v>
      </c>
      <c r="M206" s="6"/>
      <c r="N206" s="6"/>
      <c r="O206" s="6"/>
      <c r="P206" s="11"/>
      <c r="Q206" s="11"/>
      <c r="R206" s="82"/>
      <c r="S206" s="12" t="s">
        <v>773</v>
      </c>
      <c r="T206" s="78"/>
      <c r="U206" s="62"/>
      <c r="V206" s="6" t="s">
        <v>20</v>
      </c>
      <c r="W206" s="28">
        <v>2</v>
      </c>
      <c r="X206" s="24"/>
      <c r="Y206" s="24"/>
      <c r="AB206" s="74" t="b">
        <f>IF(AND(M206=DATA!$D$40),DATA!$D$41,IF(AND(M206=DATA!$C$40),DATA!$C$41))</f>
        <v>0</v>
      </c>
      <c r="AC206" s="74" t="b">
        <f>IF(AND(N206=DATA!$D$40),DATA!$D$42,IF(AND(N206=DATA!$C$40),DATA!$C$42))</f>
        <v>0</v>
      </c>
      <c r="AD206" s="74" t="b">
        <f>IF(AND(O206=DATA!$D$40),DATA!$D$43,IF(AND(O206=DATA!$C$40),DATA!$C$43))</f>
        <v>0</v>
      </c>
      <c r="AE206" s="75" t="b">
        <f>IF(AND(P206=DATA!$D$40),DATA!$D$44,IF(AND(P206=DATA!$C$40),DATA!$C$44))</f>
        <v>0</v>
      </c>
      <c r="AF206" s="76">
        <f ca="1">IF(AND(DATEDIF(R206,TODAY(),"D")&lt;365*3),DATA!$D$46,IF(AND(365*3&lt;=DATEDIF(R206,TODAY(),"D"), DATEDIF(R206,TODAY(),"D")&lt;365*5),DATA!$D$47,IF(AND(365*5&lt;=DATEDIF(R206,TODAY(),"D"), DATEDIF(R206,TODAY(),"D")&lt;365*10),DATA!$D$48,IF(AND(365*10&lt;DATEDIF(R206,TODAY(),"D")),DATA!$D$49))))</f>
        <v>0</v>
      </c>
      <c r="AG206" s="76">
        <f>_xlfn.IFNA(VLOOKUP(T206,DATA!$F$40:$G$85,2,0),10)</f>
        <v>10</v>
      </c>
      <c r="AH206" s="77">
        <f t="shared" ca="1" si="8"/>
        <v>10</v>
      </c>
      <c r="AI206" s="75" t="b">
        <f>IF(AND(Q206=DATA!$D$40),DATA!$D$44/8,IF(AND(Q206=DATA!$C$40),DATA!$C$44/8))</f>
        <v>0</v>
      </c>
      <c r="AJ206" s="77">
        <f t="shared" ca="1" si="7"/>
        <v>10</v>
      </c>
      <c r="AK206" s="78" t="str">
        <f ca="1">IF(AND(AJ206&gt;=DATA!$C$55),"A",IF(AND(DATA!$C$55&gt;AJ206,AJ206&gt;=DATA!$C$56),"B",IF(AND(DATA!$C$56&gt;AJ206,AJ206&gt;=DATA!$C$57),"C",IF(AND(AJ206&lt;DATA!$C$57),"D"))))</f>
        <v>D</v>
      </c>
    </row>
    <row r="207" spans="1:37" x14ac:dyDescent="0.15">
      <c r="A207" s="20" t="s">
        <v>564</v>
      </c>
      <c r="B207" s="4" t="s">
        <v>428</v>
      </c>
      <c r="C207" s="18" t="s">
        <v>295</v>
      </c>
      <c r="D207" s="17" t="s">
        <v>522</v>
      </c>
      <c r="E207" s="20" t="s">
        <v>300</v>
      </c>
      <c r="F207" s="20" t="s">
        <v>294</v>
      </c>
      <c r="G207" s="18" t="str">
        <f>""</f>
        <v/>
      </c>
      <c r="H207" s="20"/>
      <c r="I207" s="20" t="s">
        <v>431</v>
      </c>
      <c r="J207" s="21"/>
      <c r="K207" s="18" t="s">
        <v>458</v>
      </c>
      <c r="L207" s="6" t="s">
        <v>27</v>
      </c>
      <c r="M207" s="6"/>
      <c r="N207" s="6"/>
      <c r="O207" s="6"/>
      <c r="P207" s="11"/>
      <c r="Q207" s="11"/>
      <c r="R207" s="82"/>
      <c r="S207" s="12" t="s">
        <v>773</v>
      </c>
      <c r="T207" s="78"/>
      <c r="U207" s="62"/>
      <c r="V207" s="6" t="s">
        <v>20</v>
      </c>
      <c r="W207" s="28">
        <v>9</v>
      </c>
      <c r="X207" s="24"/>
      <c r="Y207" s="24"/>
      <c r="AB207" s="74" t="b">
        <f>IF(AND(M207=DATA!$D$40),DATA!$D$41,IF(AND(M207=DATA!$C$40),DATA!$C$41))</f>
        <v>0</v>
      </c>
      <c r="AC207" s="74" t="b">
        <f>IF(AND(N207=DATA!$D$40),DATA!$D$42,IF(AND(N207=DATA!$C$40),DATA!$C$42))</f>
        <v>0</v>
      </c>
      <c r="AD207" s="74" t="b">
        <f>IF(AND(O207=DATA!$D$40),DATA!$D$43,IF(AND(O207=DATA!$C$40),DATA!$C$43))</f>
        <v>0</v>
      </c>
      <c r="AE207" s="75" t="b">
        <f>IF(AND(P207=DATA!$D$40),DATA!$D$44,IF(AND(P207=DATA!$C$40),DATA!$C$44))</f>
        <v>0</v>
      </c>
      <c r="AF207" s="76">
        <f ca="1">IF(AND(DATEDIF(R207,TODAY(),"D")&lt;365*3),DATA!$D$46,IF(AND(365*3&lt;=DATEDIF(R207,TODAY(),"D"), DATEDIF(R207,TODAY(),"D")&lt;365*5),DATA!$D$47,IF(AND(365*5&lt;=DATEDIF(R207,TODAY(),"D"), DATEDIF(R207,TODAY(),"D")&lt;365*10),DATA!$D$48,IF(AND(365*10&lt;DATEDIF(R207,TODAY(),"D")),DATA!$D$49))))</f>
        <v>0</v>
      </c>
      <c r="AG207" s="76">
        <f>_xlfn.IFNA(VLOOKUP(T207,DATA!$F$40:$G$85,2,0),10)</f>
        <v>10</v>
      </c>
      <c r="AH207" s="77">
        <f t="shared" ca="1" si="8"/>
        <v>10</v>
      </c>
      <c r="AI207" s="75" t="b">
        <f>IF(AND(Q207=DATA!$D$40),DATA!$D$44/8,IF(AND(Q207=DATA!$C$40),DATA!$C$44/8))</f>
        <v>0</v>
      </c>
      <c r="AJ207" s="77">
        <f t="shared" ca="1" si="7"/>
        <v>10</v>
      </c>
      <c r="AK207" s="78" t="str">
        <f ca="1">IF(AND(AJ207&gt;=DATA!$C$55),"A",IF(AND(DATA!$C$55&gt;AJ207,AJ207&gt;=DATA!$C$56),"B",IF(AND(DATA!$C$56&gt;AJ207,AJ207&gt;=DATA!$C$57),"C",IF(AND(AJ207&lt;DATA!$C$57),"D"))))</f>
        <v>D</v>
      </c>
    </row>
    <row r="208" spans="1:37" x14ac:dyDescent="0.15">
      <c r="A208" s="20" t="s">
        <v>565</v>
      </c>
      <c r="B208" s="4" t="s">
        <v>428</v>
      </c>
      <c r="C208" s="18" t="s">
        <v>454</v>
      </c>
      <c r="D208" s="17" t="s">
        <v>522</v>
      </c>
      <c r="E208" s="20" t="s">
        <v>300</v>
      </c>
      <c r="F208" s="20" t="s">
        <v>294</v>
      </c>
      <c r="G208" s="18" t="str">
        <f>""</f>
        <v/>
      </c>
      <c r="H208" s="20"/>
      <c r="I208" s="20" t="s">
        <v>431</v>
      </c>
      <c r="J208" s="21"/>
      <c r="K208" s="18" t="s">
        <v>453</v>
      </c>
      <c r="L208" s="6" t="s">
        <v>27</v>
      </c>
      <c r="M208" s="6"/>
      <c r="N208" s="6"/>
      <c r="O208" s="6"/>
      <c r="P208" s="11"/>
      <c r="Q208" s="11"/>
      <c r="R208" s="82"/>
      <c r="S208" s="12" t="s">
        <v>773</v>
      </c>
      <c r="T208" s="78"/>
      <c r="U208" s="62"/>
      <c r="V208" s="6" t="s">
        <v>20</v>
      </c>
      <c r="W208" s="28">
        <v>75</v>
      </c>
      <c r="X208" s="24"/>
      <c r="Y208" s="24"/>
      <c r="AB208" s="74" t="b">
        <f>IF(AND(M208=DATA!$D$40),DATA!$D$41,IF(AND(M208=DATA!$C$40),DATA!$C$41))</f>
        <v>0</v>
      </c>
      <c r="AC208" s="74" t="b">
        <f>IF(AND(N208=DATA!$D$40),DATA!$D$42,IF(AND(N208=DATA!$C$40),DATA!$C$42))</f>
        <v>0</v>
      </c>
      <c r="AD208" s="74" t="b">
        <f>IF(AND(O208=DATA!$D$40),DATA!$D$43,IF(AND(O208=DATA!$C$40),DATA!$C$43))</f>
        <v>0</v>
      </c>
      <c r="AE208" s="75" t="b">
        <f>IF(AND(P208=DATA!$D$40),DATA!$D$44,IF(AND(P208=DATA!$C$40),DATA!$C$44))</f>
        <v>0</v>
      </c>
      <c r="AF208" s="76">
        <f ca="1">IF(AND(DATEDIF(R208,TODAY(),"D")&lt;365*3),DATA!$D$46,IF(AND(365*3&lt;=DATEDIF(R208,TODAY(),"D"), DATEDIF(R208,TODAY(),"D")&lt;365*5),DATA!$D$47,IF(AND(365*5&lt;=DATEDIF(R208,TODAY(),"D"), DATEDIF(R208,TODAY(),"D")&lt;365*10),DATA!$D$48,IF(AND(365*10&lt;DATEDIF(R208,TODAY(),"D")),DATA!$D$49))))</f>
        <v>0</v>
      </c>
      <c r="AG208" s="76">
        <f>_xlfn.IFNA(VLOOKUP(T208,DATA!$F$40:$G$85,2,0),10)</f>
        <v>10</v>
      </c>
      <c r="AH208" s="77">
        <f t="shared" ca="1" si="8"/>
        <v>10</v>
      </c>
      <c r="AI208" s="75" t="b">
        <f>IF(AND(Q208=DATA!$D$40),DATA!$D$44/8,IF(AND(Q208=DATA!$C$40),DATA!$C$44/8))</f>
        <v>0</v>
      </c>
      <c r="AJ208" s="77">
        <f t="shared" ca="1" si="7"/>
        <v>10</v>
      </c>
      <c r="AK208" s="78" t="str">
        <f ca="1">IF(AND(AJ208&gt;=DATA!$C$55),"A",IF(AND(DATA!$C$55&gt;AJ208,AJ208&gt;=DATA!$C$56),"B",IF(AND(DATA!$C$56&gt;AJ208,AJ208&gt;=DATA!$C$57),"C",IF(AND(AJ208&lt;DATA!$C$57),"D"))))</f>
        <v>D</v>
      </c>
    </row>
    <row r="209" spans="1:37" x14ac:dyDescent="0.15">
      <c r="A209" s="20" t="s">
        <v>565</v>
      </c>
      <c r="B209" s="4" t="s">
        <v>428</v>
      </c>
      <c r="C209" s="18" t="s">
        <v>456</v>
      </c>
      <c r="D209" s="17" t="s">
        <v>522</v>
      </c>
      <c r="E209" s="20" t="s">
        <v>300</v>
      </c>
      <c r="F209" s="20" t="s">
        <v>303</v>
      </c>
      <c r="G209" s="18" t="str">
        <f>""</f>
        <v/>
      </c>
      <c r="H209" s="20"/>
      <c r="I209" s="20" t="s">
        <v>431</v>
      </c>
      <c r="J209" s="21"/>
      <c r="K209" s="18" t="s">
        <v>453</v>
      </c>
      <c r="L209" s="6" t="s">
        <v>27</v>
      </c>
      <c r="M209" s="6"/>
      <c r="N209" s="6"/>
      <c r="O209" s="6"/>
      <c r="P209" s="11"/>
      <c r="Q209" s="11"/>
      <c r="R209" s="82"/>
      <c r="S209" s="12" t="s">
        <v>773</v>
      </c>
      <c r="T209" s="78"/>
      <c r="U209" s="62"/>
      <c r="V209" s="6" t="s">
        <v>20</v>
      </c>
      <c r="W209" s="28">
        <v>21</v>
      </c>
      <c r="X209" s="24"/>
      <c r="Y209" s="24"/>
      <c r="AB209" s="74" t="b">
        <f>IF(AND(M209=DATA!$D$40),DATA!$D$41,IF(AND(M209=DATA!$C$40),DATA!$C$41))</f>
        <v>0</v>
      </c>
      <c r="AC209" s="74" t="b">
        <f>IF(AND(N209=DATA!$D$40),DATA!$D$42,IF(AND(N209=DATA!$C$40),DATA!$C$42))</f>
        <v>0</v>
      </c>
      <c r="AD209" s="74" t="b">
        <f>IF(AND(O209=DATA!$D$40),DATA!$D$43,IF(AND(O209=DATA!$C$40),DATA!$C$43))</f>
        <v>0</v>
      </c>
      <c r="AE209" s="75" t="b">
        <f>IF(AND(P209=DATA!$D$40),DATA!$D$44,IF(AND(P209=DATA!$C$40),DATA!$C$44))</f>
        <v>0</v>
      </c>
      <c r="AF209" s="76">
        <f ca="1">IF(AND(DATEDIF(R209,TODAY(),"D")&lt;365*3),DATA!$D$46,IF(AND(365*3&lt;=DATEDIF(R209,TODAY(),"D"), DATEDIF(R209,TODAY(),"D")&lt;365*5),DATA!$D$47,IF(AND(365*5&lt;=DATEDIF(R209,TODAY(),"D"), DATEDIF(R209,TODAY(),"D")&lt;365*10),DATA!$D$48,IF(AND(365*10&lt;DATEDIF(R209,TODAY(),"D")),DATA!$D$49))))</f>
        <v>0</v>
      </c>
      <c r="AG209" s="76">
        <f>_xlfn.IFNA(VLOOKUP(T209,DATA!$F$40:$G$85,2,0),10)</f>
        <v>10</v>
      </c>
      <c r="AH209" s="77">
        <f t="shared" ca="1" si="8"/>
        <v>10</v>
      </c>
      <c r="AI209" s="75" t="b">
        <f>IF(AND(Q209=DATA!$D$40),DATA!$D$44/8,IF(AND(Q209=DATA!$C$40),DATA!$C$44/8))</f>
        <v>0</v>
      </c>
      <c r="AJ209" s="77">
        <f t="shared" ca="1" si="7"/>
        <v>10</v>
      </c>
      <c r="AK209" s="78" t="str">
        <f ca="1">IF(AND(AJ209&gt;=DATA!$C$55),"A",IF(AND(DATA!$C$55&gt;AJ209,AJ209&gt;=DATA!$C$56),"B",IF(AND(DATA!$C$56&gt;AJ209,AJ209&gt;=DATA!$C$57),"C",IF(AND(AJ209&lt;DATA!$C$57),"D"))))</f>
        <v>D</v>
      </c>
    </row>
    <row r="210" spans="1:37" x14ac:dyDescent="0.15">
      <c r="A210" s="20" t="s">
        <v>564</v>
      </c>
      <c r="B210" s="4" t="s">
        <v>428</v>
      </c>
      <c r="C210" s="18" t="s">
        <v>295</v>
      </c>
      <c r="D210" s="17" t="s">
        <v>522</v>
      </c>
      <c r="E210" s="20" t="s">
        <v>300</v>
      </c>
      <c r="F210" s="20" t="s">
        <v>303</v>
      </c>
      <c r="G210" s="18" t="str">
        <f>""</f>
        <v/>
      </c>
      <c r="H210" s="20"/>
      <c r="I210" s="20" t="s">
        <v>431</v>
      </c>
      <c r="J210" s="21"/>
      <c r="K210" s="18" t="s">
        <v>453</v>
      </c>
      <c r="L210" s="6" t="s">
        <v>27</v>
      </c>
      <c r="M210" s="6"/>
      <c r="N210" s="6"/>
      <c r="O210" s="6"/>
      <c r="P210" s="11"/>
      <c r="Q210" s="11"/>
      <c r="R210" s="82"/>
      <c r="S210" s="12" t="s">
        <v>773</v>
      </c>
      <c r="T210" s="78"/>
      <c r="U210" s="62"/>
      <c r="V210" s="6" t="s">
        <v>20</v>
      </c>
      <c r="W210" s="28">
        <v>21</v>
      </c>
      <c r="X210" s="24"/>
      <c r="Y210" s="24"/>
      <c r="AB210" s="74" t="b">
        <f>IF(AND(M210=DATA!$D$40),DATA!$D$41,IF(AND(M210=DATA!$C$40),DATA!$C$41))</f>
        <v>0</v>
      </c>
      <c r="AC210" s="74" t="b">
        <f>IF(AND(N210=DATA!$D$40),DATA!$D$42,IF(AND(N210=DATA!$C$40),DATA!$C$42))</f>
        <v>0</v>
      </c>
      <c r="AD210" s="74" t="b">
        <f>IF(AND(O210=DATA!$D$40),DATA!$D$43,IF(AND(O210=DATA!$C$40),DATA!$C$43))</f>
        <v>0</v>
      </c>
      <c r="AE210" s="75" t="b">
        <f>IF(AND(P210=DATA!$D$40),DATA!$D$44,IF(AND(P210=DATA!$C$40),DATA!$C$44))</f>
        <v>0</v>
      </c>
      <c r="AF210" s="76">
        <f ca="1">IF(AND(DATEDIF(R210,TODAY(),"D")&lt;365*3),DATA!$D$46,IF(AND(365*3&lt;=DATEDIF(R210,TODAY(),"D"), DATEDIF(R210,TODAY(),"D")&lt;365*5),DATA!$D$47,IF(AND(365*5&lt;=DATEDIF(R210,TODAY(),"D"), DATEDIF(R210,TODAY(),"D")&lt;365*10),DATA!$D$48,IF(AND(365*10&lt;DATEDIF(R210,TODAY(),"D")),DATA!$D$49))))</f>
        <v>0</v>
      </c>
      <c r="AG210" s="76">
        <f>_xlfn.IFNA(VLOOKUP(T210,DATA!$F$40:$G$85,2,0),10)</f>
        <v>10</v>
      </c>
      <c r="AH210" s="77">
        <f t="shared" ca="1" si="8"/>
        <v>10</v>
      </c>
      <c r="AI210" s="75" t="b">
        <f>IF(AND(Q210=DATA!$D$40),DATA!$D$44/8,IF(AND(Q210=DATA!$C$40),DATA!$C$44/8))</f>
        <v>0</v>
      </c>
      <c r="AJ210" s="77">
        <f t="shared" ca="1" si="7"/>
        <v>10</v>
      </c>
      <c r="AK210" s="78" t="str">
        <f ca="1">IF(AND(AJ210&gt;=DATA!$C$55),"A",IF(AND(DATA!$C$55&gt;AJ210,AJ210&gt;=DATA!$C$56),"B",IF(AND(DATA!$C$56&gt;AJ210,AJ210&gt;=DATA!$C$57),"C",IF(AND(AJ210&lt;DATA!$C$57),"D"))))</f>
        <v>D</v>
      </c>
    </row>
    <row r="211" spans="1:37" x14ac:dyDescent="0.15">
      <c r="A211" s="20" t="s">
        <v>565</v>
      </c>
      <c r="B211" s="4" t="s">
        <v>428</v>
      </c>
      <c r="C211" s="18" t="s">
        <v>295</v>
      </c>
      <c r="D211" s="17" t="s">
        <v>522</v>
      </c>
      <c r="E211" s="20" t="s">
        <v>300</v>
      </c>
      <c r="F211" s="20" t="s">
        <v>303</v>
      </c>
      <c r="G211" s="18" t="str">
        <f>""</f>
        <v/>
      </c>
      <c r="H211" s="20"/>
      <c r="I211" s="20" t="s">
        <v>431</v>
      </c>
      <c r="J211" s="21"/>
      <c r="K211" s="18" t="s">
        <v>458</v>
      </c>
      <c r="L211" s="6" t="s">
        <v>27</v>
      </c>
      <c r="M211" s="6"/>
      <c r="N211" s="6"/>
      <c r="O211" s="6"/>
      <c r="P211" s="11"/>
      <c r="Q211" s="11"/>
      <c r="R211" s="82"/>
      <c r="S211" s="12" t="s">
        <v>773</v>
      </c>
      <c r="T211" s="78"/>
      <c r="U211" s="62"/>
      <c r="V211" s="6" t="s">
        <v>20</v>
      </c>
      <c r="W211" s="28">
        <v>13</v>
      </c>
      <c r="X211" s="24"/>
      <c r="Y211" s="24"/>
      <c r="AB211" s="74" t="b">
        <f>IF(AND(M211=DATA!$D$40),DATA!$D$41,IF(AND(M211=DATA!$C$40),DATA!$C$41))</f>
        <v>0</v>
      </c>
      <c r="AC211" s="74" t="b">
        <f>IF(AND(N211=DATA!$D$40),DATA!$D$42,IF(AND(N211=DATA!$C$40),DATA!$C$42))</f>
        <v>0</v>
      </c>
      <c r="AD211" s="74" t="b">
        <f>IF(AND(O211=DATA!$D$40),DATA!$D$43,IF(AND(O211=DATA!$C$40),DATA!$C$43))</f>
        <v>0</v>
      </c>
      <c r="AE211" s="75" t="b">
        <f>IF(AND(P211=DATA!$D$40),DATA!$D$44,IF(AND(P211=DATA!$C$40),DATA!$C$44))</f>
        <v>0</v>
      </c>
      <c r="AF211" s="76">
        <f ca="1">IF(AND(DATEDIF(R211,TODAY(),"D")&lt;365*3),DATA!$D$46,IF(AND(365*3&lt;=DATEDIF(R211,TODAY(),"D"), DATEDIF(R211,TODAY(),"D")&lt;365*5),DATA!$D$47,IF(AND(365*5&lt;=DATEDIF(R211,TODAY(),"D"), DATEDIF(R211,TODAY(),"D")&lt;365*10),DATA!$D$48,IF(AND(365*10&lt;DATEDIF(R211,TODAY(),"D")),DATA!$D$49))))</f>
        <v>0</v>
      </c>
      <c r="AG211" s="76">
        <f>_xlfn.IFNA(VLOOKUP(T211,DATA!$F$40:$G$85,2,0),10)</f>
        <v>10</v>
      </c>
      <c r="AH211" s="77">
        <f t="shared" ca="1" si="8"/>
        <v>10</v>
      </c>
      <c r="AI211" s="75" t="b">
        <f>IF(AND(Q211=DATA!$D$40),DATA!$D$44/8,IF(AND(Q211=DATA!$C$40),DATA!$C$44/8))</f>
        <v>0</v>
      </c>
      <c r="AJ211" s="77">
        <f t="shared" ca="1" si="7"/>
        <v>10</v>
      </c>
      <c r="AK211" s="78" t="str">
        <f ca="1">IF(AND(AJ211&gt;=DATA!$C$55),"A",IF(AND(DATA!$C$55&gt;AJ211,AJ211&gt;=DATA!$C$56),"B",IF(AND(DATA!$C$56&gt;AJ211,AJ211&gt;=DATA!$C$57),"C",IF(AND(AJ211&lt;DATA!$C$57),"D"))))</f>
        <v>D</v>
      </c>
    </row>
    <row r="212" spans="1:37" x14ac:dyDescent="0.15">
      <c r="A212" s="20" t="s">
        <v>565</v>
      </c>
      <c r="B212" s="4" t="s">
        <v>428</v>
      </c>
      <c r="C212" s="18" t="s">
        <v>295</v>
      </c>
      <c r="D212" s="17" t="s">
        <v>522</v>
      </c>
      <c r="E212" s="20" t="s">
        <v>300</v>
      </c>
      <c r="F212" s="20" t="s">
        <v>303</v>
      </c>
      <c r="G212" s="18" t="str">
        <f>""</f>
        <v/>
      </c>
      <c r="H212" s="20"/>
      <c r="I212" s="20" t="s">
        <v>431</v>
      </c>
      <c r="J212" s="21"/>
      <c r="K212" s="18" t="s">
        <v>453</v>
      </c>
      <c r="L212" s="6" t="s">
        <v>27</v>
      </c>
      <c r="M212" s="6"/>
      <c r="N212" s="6"/>
      <c r="O212" s="6"/>
      <c r="P212" s="11"/>
      <c r="Q212" s="11"/>
      <c r="R212" s="82"/>
      <c r="S212" s="12" t="s">
        <v>773</v>
      </c>
      <c r="T212" s="78"/>
      <c r="U212" s="62"/>
      <c r="V212" s="6" t="s">
        <v>20</v>
      </c>
      <c r="W212" s="28">
        <v>4</v>
      </c>
      <c r="X212" s="24"/>
      <c r="Y212" s="24"/>
      <c r="AB212" s="74" t="b">
        <f>IF(AND(M212=DATA!$D$40),DATA!$D$41,IF(AND(M212=DATA!$C$40),DATA!$C$41))</f>
        <v>0</v>
      </c>
      <c r="AC212" s="74" t="b">
        <f>IF(AND(N212=DATA!$D$40),DATA!$D$42,IF(AND(N212=DATA!$C$40),DATA!$C$42))</f>
        <v>0</v>
      </c>
      <c r="AD212" s="74" t="b">
        <f>IF(AND(O212=DATA!$D$40),DATA!$D$43,IF(AND(O212=DATA!$C$40),DATA!$C$43))</f>
        <v>0</v>
      </c>
      <c r="AE212" s="75" t="b">
        <f>IF(AND(P212=DATA!$D$40),DATA!$D$44,IF(AND(P212=DATA!$C$40),DATA!$C$44))</f>
        <v>0</v>
      </c>
      <c r="AF212" s="76">
        <f ca="1">IF(AND(DATEDIF(R212,TODAY(),"D")&lt;365*3),DATA!$D$46,IF(AND(365*3&lt;=DATEDIF(R212,TODAY(),"D"), DATEDIF(R212,TODAY(),"D")&lt;365*5),DATA!$D$47,IF(AND(365*5&lt;=DATEDIF(R212,TODAY(),"D"), DATEDIF(R212,TODAY(),"D")&lt;365*10),DATA!$D$48,IF(AND(365*10&lt;DATEDIF(R212,TODAY(),"D")),DATA!$D$49))))</f>
        <v>0</v>
      </c>
      <c r="AG212" s="76">
        <f>_xlfn.IFNA(VLOOKUP(T212,DATA!$F$40:$G$85,2,0),10)</f>
        <v>10</v>
      </c>
      <c r="AH212" s="77">
        <f t="shared" ca="1" si="8"/>
        <v>10</v>
      </c>
      <c r="AI212" s="75" t="b">
        <f>IF(AND(Q212=DATA!$D$40),DATA!$D$44/8,IF(AND(Q212=DATA!$C$40),DATA!$C$44/8))</f>
        <v>0</v>
      </c>
      <c r="AJ212" s="77">
        <f t="shared" ca="1" si="7"/>
        <v>10</v>
      </c>
      <c r="AK212" s="78" t="str">
        <f ca="1">IF(AND(AJ212&gt;=DATA!$C$55),"A",IF(AND(DATA!$C$55&gt;AJ212,AJ212&gt;=DATA!$C$56),"B",IF(AND(DATA!$C$56&gt;AJ212,AJ212&gt;=DATA!$C$57),"C",IF(AND(AJ212&lt;DATA!$C$57),"D"))))</f>
        <v>D</v>
      </c>
    </row>
    <row r="213" spans="1:37" x14ac:dyDescent="0.15">
      <c r="A213" s="20" t="s">
        <v>565</v>
      </c>
      <c r="B213" s="4" t="s">
        <v>428</v>
      </c>
      <c r="C213" s="18" t="s">
        <v>295</v>
      </c>
      <c r="D213" s="17" t="s">
        <v>522</v>
      </c>
      <c r="E213" s="20" t="s">
        <v>300</v>
      </c>
      <c r="F213" s="20" t="s">
        <v>303</v>
      </c>
      <c r="G213" s="18" t="str">
        <f>""</f>
        <v/>
      </c>
      <c r="H213" s="20"/>
      <c r="I213" s="20" t="s">
        <v>431</v>
      </c>
      <c r="J213" s="21"/>
      <c r="K213" s="18" t="s">
        <v>453</v>
      </c>
      <c r="L213" s="6" t="s">
        <v>27</v>
      </c>
      <c r="M213" s="6"/>
      <c r="N213" s="6"/>
      <c r="O213" s="6"/>
      <c r="P213" s="11"/>
      <c r="Q213" s="11"/>
      <c r="R213" s="82"/>
      <c r="S213" s="12" t="s">
        <v>773</v>
      </c>
      <c r="T213" s="78"/>
      <c r="U213" s="62"/>
      <c r="V213" s="6" t="s">
        <v>20</v>
      </c>
      <c r="W213" s="28">
        <v>3</v>
      </c>
      <c r="X213" s="24"/>
      <c r="Y213" s="24"/>
      <c r="AB213" s="74" t="b">
        <f>IF(AND(M213=DATA!$D$40),DATA!$D$41,IF(AND(M213=DATA!$C$40),DATA!$C$41))</f>
        <v>0</v>
      </c>
      <c r="AC213" s="74" t="b">
        <f>IF(AND(N213=DATA!$D$40),DATA!$D$42,IF(AND(N213=DATA!$C$40),DATA!$C$42))</f>
        <v>0</v>
      </c>
      <c r="AD213" s="74" t="b">
        <f>IF(AND(O213=DATA!$D$40),DATA!$D$43,IF(AND(O213=DATA!$C$40),DATA!$C$43))</f>
        <v>0</v>
      </c>
      <c r="AE213" s="75" t="b">
        <f>IF(AND(P213=DATA!$D$40),DATA!$D$44,IF(AND(P213=DATA!$C$40),DATA!$C$44))</f>
        <v>0</v>
      </c>
      <c r="AF213" s="76">
        <f ca="1">IF(AND(DATEDIF(R213,TODAY(),"D")&lt;365*3),DATA!$D$46,IF(AND(365*3&lt;=DATEDIF(R213,TODAY(),"D"), DATEDIF(R213,TODAY(),"D")&lt;365*5),DATA!$D$47,IF(AND(365*5&lt;=DATEDIF(R213,TODAY(),"D"), DATEDIF(R213,TODAY(),"D")&lt;365*10),DATA!$D$48,IF(AND(365*10&lt;DATEDIF(R213,TODAY(),"D")),DATA!$D$49))))</f>
        <v>0</v>
      </c>
      <c r="AG213" s="76">
        <f>_xlfn.IFNA(VLOOKUP(T213,DATA!$F$40:$G$85,2,0),10)</f>
        <v>10</v>
      </c>
      <c r="AH213" s="77">
        <f t="shared" ca="1" si="8"/>
        <v>10</v>
      </c>
      <c r="AI213" s="75" t="b">
        <f>IF(AND(Q213=DATA!$D$40),DATA!$D$44/8,IF(AND(Q213=DATA!$C$40),DATA!$C$44/8))</f>
        <v>0</v>
      </c>
      <c r="AJ213" s="77">
        <f t="shared" ca="1" si="7"/>
        <v>10</v>
      </c>
      <c r="AK213" s="78" t="str">
        <f ca="1">IF(AND(AJ213&gt;=DATA!$C$55),"A",IF(AND(DATA!$C$55&gt;AJ213,AJ213&gt;=DATA!$C$56),"B",IF(AND(DATA!$C$56&gt;AJ213,AJ213&gt;=DATA!$C$57),"C",IF(AND(AJ213&lt;DATA!$C$57),"D"))))</f>
        <v>D</v>
      </c>
    </row>
    <row r="214" spans="1:37" x14ac:dyDescent="0.15">
      <c r="A214" s="20" t="s">
        <v>565</v>
      </c>
      <c r="B214" s="4" t="s">
        <v>428</v>
      </c>
      <c r="C214" s="18" t="s">
        <v>454</v>
      </c>
      <c r="D214" s="17" t="s">
        <v>522</v>
      </c>
      <c r="E214" s="20" t="s">
        <v>300</v>
      </c>
      <c r="F214" s="20" t="s">
        <v>303</v>
      </c>
      <c r="G214" s="18" t="str">
        <f>""</f>
        <v/>
      </c>
      <c r="H214" s="20"/>
      <c r="I214" s="20" t="s">
        <v>431</v>
      </c>
      <c r="J214" s="21"/>
      <c r="K214" s="18" t="s">
        <v>453</v>
      </c>
      <c r="L214" s="6" t="s">
        <v>27</v>
      </c>
      <c r="M214" s="6"/>
      <c r="N214" s="6"/>
      <c r="O214" s="6"/>
      <c r="P214" s="11"/>
      <c r="Q214" s="11"/>
      <c r="R214" s="82"/>
      <c r="S214" s="12" t="s">
        <v>773</v>
      </c>
      <c r="T214" s="78"/>
      <c r="U214" s="62"/>
      <c r="V214" s="6" t="s">
        <v>20</v>
      </c>
      <c r="W214" s="28">
        <v>191</v>
      </c>
      <c r="X214" s="24"/>
      <c r="Y214" s="24"/>
      <c r="AB214" s="74" t="b">
        <f>IF(AND(M214=DATA!$D$40),DATA!$D$41,IF(AND(M214=DATA!$C$40),DATA!$C$41))</f>
        <v>0</v>
      </c>
      <c r="AC214" s="74" t="b">
        <f>IF(AND(N214=DATA!$D$40),DATA!$D$42,IF(AND(N214=DATA!$C$40),DATA!$C$42))</f>
        <v>0</v>
      </c>
      <c r="AD214" s="74" t="b">
        <f>IF(AND(O214=DATA!$D$40),DATA!$D$43,IF(AND(O214=DATA!$C$40),DATA!$C$43))</f>
        <v>0</v>
      </c>
      <c r="AE214" s="75" t="b">
        <f>IF(AND(P214=DATA!$D$40),DATA!$D$44,IF(AND(P214=DATA!$C$40),DATA!$C$44))</f>
        <v>0</v>
      </c>
      <c r="AF214" s="76">
        <f ca="1">IF(AND(DATEDIF(R214,TODAY(),"D")&lt;365*3),DATA!$D$46,IF(AND(365*3&lt;=DATEDIF(R214,TODAY(),"D"), DATEDIF(R214,TODAY(),"D")&lt;365*5),DATA!$D$47,IF(AND(365*5&lt;=DATEDIF(R214,TODAY(),"D"), DATEDIF(R214,TODAY(),"D")&lt;365*10),DATA!$D$48,IF(AND(365*10&lt;DATEDIF(R214,TODAY(),"D")),DATA!$D$49))))</f>
        <v>0</v>
      </c>
      <c r="AG214" s="76">
        <f>_xlfn.IFNA(VLOOKUP(T214,DATA!$F$40:$G$85,2,0),10)</f>
        <v>10</v>
      </c>
      <c r="AH214" s="77">
        <f t="shared" ca="1" si="8"/>
        <v>10</v>
      </c>
      <c r="AI214" s="75" t="b">
        <f>IF(AND(Q214=DATA!$D$40),DATA!$D$44/8,IF(AND(Q214=DATA!$C$40),DATA!$C$44/8))</f>
        <v>0</v>
      </c>
      <c r="AJ214" s="77">
        <f t="shared" ca="1" si="7"/>
        <v>10</v>
      </c>
      <c r="AK214" s="78" t="str">
        <f ca="1">IF(AND(AJ214&gt;=DATA!$C$55),"A",IF(AND(DATA!$C$55&gt;AJ214,AJ214&gt;=DATA!$C$56),"B",IF(AND(DATA!$C$56&gt;AJ214,AJ214&gt;=DATA!$C$57),"C",IF(AND(AJ214&lt;DATA!$C$57),"D"))))</f>
        <v>D</v>
      </c>
    </row>
    <row r="215" spans="1:37" x14ac:dyDescent="0.15">
      <c r="A215" s="20" t="s">
        <v>565</v>
      </c>
      <c r="B215" s="4" t="s">
        <v>428</v>
      </c>
      <c r="C215" s="18" t="s">
        <v>456</v>
      </c>
      <c r="D215" s="17" t="s">
        <v>522</v>
      </c>
      <c r="E215" s="20" t="s">
        <v>300</v>
      </c>
      <c r="F215" s="20" t="s">
        <v>290</v>
      </c>
      <c r="G215" s="18" t="str">
        <f>""</f>
        <v/>
      </c>
      <c r="H215" s="20"/>
      <c r="I215" s="20" t="s">
        <v>431</v>
      </c>
      <c r="J215" s="21"/>
      <c r="K215" s="18" t="s">
        <v>453</v>
      </c>
      <c r="L215" s="6" t="s">
        <v>27</v>
      </c>
      <c r="M215" s="6"/>
      <c r="N215" s="6"/>
      <c r="O215" s="6"/>
      <c r="P215" s="11"/>
      <c r="Q215" s="11"/>
      <c r="R215" s="82"/>
      <c r="S215" s="12" t="s">
        <v>773</v>
      </c>
      <c r="T215" s="78"/>
      <c r="U215" s="62"/>
      <c r="V215" s="6" t="s">
        <v>20</v>
      </c>
      <c r="W215" s="28">
        <v>4</v>
      </c>
      <c r="X215" s="24"/>
      <c r="Y215" s="24"/>
      <c r="AB215" s="74" t="b">
        <f>IF(AND(M215=DATA!$D$40),DATA!$D$41,IF(AND(M215=DATA!$C$40),DATA!$C$41))</f>
        <v>0</v>
      </c>
      <c r="AC215" s="74" t="b">
        <f>IF(AND(N215=DATA!$D$40),DATA!$D$42,IF(AND(N215=DATA!$C$40),DATA!$C$42))</f>
        <v>0</v>
      </c>
      <c r="AD215" s="74" t="b">
        <f>IF(AND(O215=DATA!$D$40),DATA!$D$43,IF(AND(O215=DATA!$C$40),DATA!$C$43))</f>
        <v>0</v>
      </c>
      <c r="AE215" s="75" t="b">
        <f>IF(AND(P215=DATA!$D$40),DATA!$D$44,IF(AND(P215=DATA!$C$40),DATA!$C$44))</f>
        <v>0</v>
      </c>
      <c r="AF215" s="76">
        <f ca="1">IF(AND(DATEDIF(R215,TODAY(),"D")&lt;365*3),DATA!$D$46,IF(AND(365*3&lt;=DATEDIF(R215,TODAY(),"D"), DATEDIF(R215,TODAY(),"D")&lt;365*5),DATA!$D$47,IF(AND(365*5&lt;=DATEDIF(R215,TODAY(),"D"), DATEDIF(R215,TODAY(),"D")&lt;365*10),DATA!$D$48,IF(AND(365*10&lt;DATEDIF(R215,TODAY(),"D")),DATA!$D$49))))</f>
        <v>0</v>
      </c>
      <c r="AG215" s="76">
        <f>_xlfn.IFNA(VLOOKUP(T215,DATA!$F$40:$G$85,2,0),10)</f>
        <v>10</v>
      </c>
      <c r="AH215" s="77">
        <f t="shared" ca="1" si="8"/>
        <v>10</v>
      </c>
      <c r="AI215" s="75" t="b">
        <f>IF(AND(Q215=DATA!$D$40),DATA!$D$44/8,IF(AND(Q215=DATA!$C$40),DATA!$C$44/8))</f>
        <v>0</v>
      </c>
      <c r="AJ215" s="77">
        <f t="shared" ca="1" si="7"/>
        <v>10</v>
      </c>
      <c r="AK215" s="78" t="str">
        <f ca="1">IF(AND(AJ215&gt;=DATA!$C$55),"A",IF(AND(DATA!$C$55&gt;AJ215,AJ215&gt;=DATA!$C$56),"B",IF(AND(DATA!$C$56&gt;AJ215,AJ215&gt;=DATA!$C$57),"C",IF(AND(AJ215&lt;DATA!$C$57),"D"))))</f>
        <v>D</v>
      </c>
    </row>
    <row r="216" spans="1:37" x14ac:dyDescent="0.15">
      <c r="A216" s="20" t="s">
        <v>565</v>
      </c>
      <c r="B216" s="4" t="s">
        <v>428</v>
      </c>
      <c r="C216" s="18" t="s">
        <v>295</v>
      </c>
      <c r="D216" s="17" t="s">
        <v>522</v>
      </c>
      <c r="E216" s="20" t="s">
        <v>300</v>
      </c>
      <c r="F216" s="20" t="s">
        <v>290</v>
      </c>
      <c r="G216" s="18" t="str">
        <f>""</f>
        <v/>
      </c>
      <c r="H216" s="20"/>
      <c r="I216" s="20" t="s">
        <v>431</v>
      </c>
      <c r="J216" s="21"/>
      <c r="K216" s="18" t="s">
        <v>453</v>
      </c>
      <c r="L216" s="6" t="s">
        <v>27</v>
      </c>
      <c r="M216" s="6"/>
      <c r="N216" s="6"/>
      <c r="O216" s="6"/>
      <c r="P216" s="11"/>
      <c r="Q216" s="11"/>
      <c r="R216" s="82"/>
      <c r="S216" s="12" t="s">
        <v>773</v>
      </c>
      <c r="T216" s="78"/>
      <c r="U216" s="62"/>
      <c r="V216" s="6" t="s">
        <v>20</v>
      </c>
      <c r="W216" s="28">
        <v>16</v>
      </c>
      <c r="X216" s="24"/>
      <c r="Y216" s="24"/>
      <c r="AB216" s="74" t="b">
        <f>IF(AND(M216=DATA!$D$40),DATA!$D$41,IF(AND(M216=DATA!$C$40),DATA!$C$41))</f>
        <v>0</v>
      </c>
      <c r="AC216" s="74" t="b">
        <f>IF(AND(N216=DATA!$D$40),DATA!$D$42,IF(AND(N216=DATA!$C$40),DATA!$C$42))</f>
        <v>0</v>
      </c>
      <c r="AD216" s="74" t="b">
        <f>IF(AND(O216=DATA!$D$40),DATA!$D$43,IF(AND(O216=DATA!$C$40),DATA!$C$43))</f>
        <v>0</v>
      </c>
      <c r="AE216" s="75" t="b">
        <f>IF(AND(P216=DATA!$D$40),DATA!$D$44,IF(AND(P216=DATA!$C$40),DATA!$C$44))</f>
        <v>0</v>
      </c>
      <c r="AF216" s="76">
        <f ca="1">IF(AND(DATEDIF(R216,TODAY(),"D")&lt;365*3),DATA!$D$46,IF(AND(365*3&lt;=DATEDIF(R216,TODAY(),"D"), DATEDIF(R216,TODAY(),"D")&lt;365*5),DATA!$D$47,IF(AND(365*5&lt;=DATEDIF(R216,TODAY(),"D"), DATEDIF(R216,TODAY(),"D")&lt;365*10),DATA!$D$48,IF(AND(365*10&lt;DATEDIF(R216,TODAY(),"D")),DATA!$D$49))))</f>
        <v>0</v>
      </c>
      <c r="AG216" s="76">
        <f>_xlfn.IFNA(VLOOKUP(T216,DATA!$F$40:$G$85,2,0),10)</f>
        <v>10</v>
      </c>
      <c r="AH216" s="77">
        <f t="shared" ca="1" si="8"/>
        <v>10</v>
      </c>
      <c r="AI216" s="75" t="b">
        <f>IF(AND(Q216=DATA!$D$40),DATA!$D$44/8,IF(AND(Q216=DATA!$C$40),DATA!$C$44/8))</f>
        <v>0</v>
      </c>
      <c r="AJ216" s="77">
        <f t="shared" ca="1" si="7"/>
        <v>10</v>
      </c>
      <c r="AK216" s="78" t="str">
        <f ca="1">IF(AND(AJ216&gt;=DATA!$C$55),"A",IF(AND(DATA!$C$55&gt;AJ216,AJ216&gt;=DATA!$C$56),"B",IF(AND(DATA!$C$56&gt;AJ216,AJ216&gt;=DATA!$C$57),"C",IF(AND(AJ216&lt;DATA!$C$57),"D"))))</f>
        <v>D</v>
      </c>
    </row>
    <row r="217" spans="1:37" x14ac:dyDescent="0.15">
      <c r="A217" s="20" t="s">
        <v>565</v>
      </c>
      <c r="B217" s="4" t="s">
        <v>428</v>
      </c>
      <c r="C217" s="18" t="s">
        <v>295</v>
      </c>
      <c r="D217" s="17" t="s">
        <v>522</v>
      </c>
      <c r="E217" s="20" t="s">
        <v>300</v>
      </c>
      <c r="F217" s="20" t="s">
        <v>290</v>
      </c>
      <c r="G217" s="18" t="str">
        <f>""</f>
        <v/>
      </c>
      <c r="H217" s="20"/>
      <c r="I217" s="20" t="s">
        <v>431</v>
      </c>
      <c r="J217" s="21"/>
      <c r="K217" s="18" t="s">
        <v>453</v>
      </c>
      <c r="L217" s="6" t="s">
        <v>27</v>
      </c>
      <c r="M217" s="6"/>
      <c r="N217" s="6"/>
      <c r="O217" s="6"/>
      <c r="P217" s="11"/>
      <c r="Q217" s="11"/>
      <c r="R217" s="82"/>
      <c r="S217" s="12" t="s">
        <v>773</v>
      </c>
      <c r="T217" s="78"/>
      <c r="U217" s="62"/>
      <c r="V217" s="6" t="s">
        <v>20</v>
      </c>
      <c r="W217" s="28">
        <v>1</v>
      </c>
      <c r="X217" s="24"/>
      <c r="Y217" s="24"/>
      <c r="AB217" s="74" t="b">
        <f>IF(AND(M217=DATA!$D$40),DATA!$D$41,IF(AND(M217=DATA!$C$40),DATA!$C$41))</f>
        <v>0</v>
      </c>
      <c r="AC217" s="74" t="b">
        <f>IF(AND(N217=DATA!$D$40),DATA!$D$42,IF(AND(N217=DATA!$C$40),DATA!$C$42))</f>
        <v>0</v>
      </c>
      <c r="AD217" s="74" t="b">
        <f>IF(AND(O217=DATA!$D$40),DATA!$D$43,IF(AND(O217=DATA!$C$40),DATA!$C$43))</f>
        <v>0</v>
      </c>
      <c r="AE217" s="75" t="b">
        <f>IF(AND(P217=DATA!$D$40),DATA!$D$44,IF(AND(P217=DATA!$C$40),DATA!$C$44))</f>
        <v>0</v>
      </c>
      <c r="AF217" s="76">
        <f ca="1">IF(AND(DATEDIF(R217,TODAY(),"D")&lt;365*3),DATA!$D$46,IF(AND(365*3&lt;=DATEDIF(R217,TODAY(),"D"), DATEDIF(R217,TODAY(),"D")&lt;365*5),DATA!$D$47,IF(AND(365*5&lt;=DATEDIF(R217,TODAY(),"D"), DATEDIF(R217,TODAY(),"D")&lt;365*10),DATA!$D$48,IF(AND(365*10&lt;DATEDIF(R217,TODAY(),"D")),DATA!$D$49))))</f>
        <v>0</v>
      </c>
      <c r="AG217" s="76">
        <f>_xlfn.IFNA(VLOOKUP(T217,DATA!$F$40:$G$85,2,0),10)</f>
        <v>10</v>
      </c>
      <c r="AH217" s="77">
        <f t="shared" ca="1" si="8"/>
        <v>10</v>
      </c>
      <c r="AI217" s="75" t="b">
        <f>IF(AND(Q217=DATA!$D$40),DATA!$D$44/8,IF(AND(Q217=DATA!$C$40),DATA!$C$44/8))</f>
        <v>0</v>
      </c>
      <c r="AJ217" s="77">
        <f t="shared" ca="1" si="7"/>
        <v>10</v>
      </c>
      <c r="AK217" s="78" t="str">
        <f ca="1">IF(AND(AJ217&gt;=DATA!$C$55),"A",IF(AND(DATA!$C$55&gt;AJ217,AJ217&gt;=DATA!$C$56),"B",IF(AND(DATA!$C$56&gt;AJ217,AJ217&gt;=DATA!$C$57),"C",IF(AND(AJ217&lt;DATA!$C$57),"D"))))</f>
        <v>D</v>
      </c>
    </row>
    <row r="218" spans="1:37" x14ac:dyDescent="0.15">
      <c r="A218" s="20" t="s">
        <v>565</v>
      </c>
      <c r="B218" s="4" t="s">
        <v>428</v>
      </c>
      <c r="C218" s="18" t="s">
        <v>454</v>
      </c>
      <c r="D218" s="17" t="s">
        <v>522</v>
      </c>
      <c r="E218" s="20" t="s">
        <v>300</v>
      </c>
      <c r="F218" s="20" t="s">
        <v>290</v>
      </c>
      <c r="G218" s="18" t="str">
        <f>""</f>
        <v/>
      </c>
      <c r="H218" s="20"/>
      <c r="I218" s="20" t="s">
        <v>431</v>
      </c>
      <c r="J218" s="21"/>
      <c r="K218" s="18" t="s">
        <v>453</v>
      </c>
      <c r="L218" s="6" t="s">
        <v>27</v>
      </c>
      <c r="M218" s="6"/>
      <c r="N218" s="6"/>
      <c r="O218" s="6"/>
      <c r="P218" s="11"/>
      <c r="Q218" s="11"/>
      <c r="R218" s="82"/>
      <c r="S218" s="12" t="s">
        <v>773</v>
      </c>
      <c r="T218" s="78"/>
      <c r="U218" s="62"/>
      <c r="V218" s="6" t="s">
        <v>20</v>
      </c>
      <c r="W218" s="28">
        <v>3</v>
      </c>
      <c r="X218" s="24"/>
      <c r="Y218" s="24"/>
      <c r="AB218" s="74" t="b">
        <f>IF(AND(M218=DATA!$D$40),DATA!$D$41,IF(AND(M218=DATA!$C$40),DATA!$C$41))</f>
        <v>0</v>
      </c>
      <c r="AC218" s="74" t="b">
        <f>IF(AND(N218=DATA!$D$40),DATA!$D$42,IF(AND(N218=DATA!$C$40),DATA!$C$42))</f>
        <v>0</v>
      </c>
      <c r="AD218" s="74" t="b">
        <f>IF(AND(O218=DATA!$D$40),DATA!$D$43,IF(AND(O218=DATA!$C$40),DATA!$C$43))</f>
        <v>0</v>
      </c>
      <c r="AE218" s="75" t="b">
        <f>IF(AND(P218=DATA!$D$40),DATA!$D$44,IF(AND(P218=DATA!$C$40),DATA!$C$44))</f>
        <v>0</v>
      </c>
      <c r="AF218" s="76">
        <f ca="1">IF(AND(DATEDIF(R218,TODAY(),"D")&lt;365*3),DATA!$D$46,IF(AND(365*3&lt;=DATEDIF(R218,TODAY(),"D"), DATEDIF(R218,TODAY(),"D")&lt;365*5),DATA!$D$47,IF(AND(365*5&lt;=DATEDIF(R218,TODAY(),"D"), DATEDIF(R218,TODAY(),"D")&lt;365*10),DATA!$D$48,IF(AND(365*10&lt;DATEDIF(R218,TODAY(),"D")),DATA!$D$49))))</f>
        <v>0</v>
      </c>
      <c r="AG218" s="76">
        <f>_xlfn.IFNA(VLOOKUP(T218,DATA!$F$40:$G$85,2,0),10)</f>
        <v>10</v>
      </c>
      <c r="AH218" s="77">
        <f t="shared" ca="1" si="8"/>
        <v>10</v>
      </c>
      <c r="AI218" s="75" t="b">
        <f>IF(AND(Q218=DATA!$D$40),DATA!$D$44/8,IF(AND(Q218=DATA!$C$40),DATA!$C$44/8))</f>
        <v>0</v>
      </c>
      <c r="AJ218" s="77">
        <f t="shared" ca="1" si="7"/>
        <v>10</v>
      </c>
      <c r="AK218" s="78" t="str">
        <f ca="1">IF(AND(AJ218&gt;=DATA!$C$55),"A",IF(AND(DATA!$C$55&gt;AJ218,AJ218&gt;=DATA!$C$56),"B",IF(AND(DATA!$C$56&gt;AJ218,AJ218&gt;=DATA!$C$57),"C",IF(AND(AJ218&lt;DATA!$C$57),"D"))))</f>
        <v>D</v>
      </c>
    </row>
    <row r="219" spans="1:37" x14ac:dyDescent="0.15">
      <c r="A219" s="20" t="s">
        <v>565</v>
      </c>
      <c r="B219" s="4" t="s">
        <v>428</v>
      </c>
      <c r="C219" s="18" t="s">
        <v>295</v>
      </c>
      <c r="D219" s="17" t="s">
        <v>522</v>
      </c>
      <c r="E219" s="20" t="s">
        <v>300</v>
      </c>
      <c r="F219" s="20" t="s">
        <v>468</v>
      </c>
      <c r="G219" s="18" t="str">
        <f>""</f>
        <v/>
      </c>
      <c r="H219" s="20"/>
      <c r="I219" s="20" t="s">
        <v>431</v>
      </c>
      <c r="J219" s="21"/>
      <c r="K219" s="18" t="s">
        <v>453</v>
      </c>
      <c r="L219" s="6" t="s">
        <v>27</v>
      </c>
      <c r="M219" s="6"/>
      <c r="N219" s="6"/>
      <c r="O219" s="6"/>
      <c r="P219" s="11"/>
      <c r="Q219" s="11"/>
      <c r="R219" s="82"/>
      <c r="S219" s="12" t="s">
        <v>773</v>
      </c>
      <c r="T219" s="78"/>
      <c r="U219" s="62"/>
      <c r="V219" s="6" t="s">
        <v>20</v>
      </c>
      <c r="W219" s="28">
        <v>4</v>
      </c>
      <c r="X219" s="24"/>
      <c r="Y219" s="24"/>
      <c r="AB219" s="74" t="b">
        <f>IF(AND(M219=DATA!$D$40),DATA!$D$41,IF(AND(M219=DATA!$C$40),DATA!$C$41))</f>
        <v>0</v>
      </c>
      <c r="AC219" s="74" t="b">
        <f>IF(AND(N219=DATA!$D$40),DATA!$D$42,IF(AND(N219=DATA!$C$40),DATA!$C$42))</f>
        <v>0</v>
      </c>
      <c r="AD219" s="74" t="b">
        <f>IF(AND(O219=DATA!$D$40),DATA!$D$43,IF(AND(O219=DATA!$C$40),DATA!$C$43))</f>
        <v>0</v>
      </c>
      <c r="AE219" s="75" t="b">
        <f>IF(AND(P219=DATA!$D$40),DATA!$D$44,IF(AND(P219=DATA!$C$40),DATA!$C$44))</f>
        <v>0</v>
      </c>
      <c r="AF219" s="76">
        <f ca="1">IF(AND(DATEDIF(R219,TODAY(),"D")&lt;365*3),DATA!$D$46,IF(AND(365*3&lt;=DATEDIF(R219,TODAY(),"D"), DATEDIF(R219,TODAY(),"D")&lt;365*5),DATA!$D$47,IF(AND(365*5&lt;=DATEDIF(R219,TODAY(),"D"), DATEDIF(R219,TODAY(),"D")&lt;365*10),DATA!$D$48,IF(AND(365*10&lt;DATEDIF(R219,TODAY(),"D")),DATA!$D$49))))</f>
        <v>0</v>
      </c>
      <c r="AG219" s="76">
        <f>_xlfn.IFNA(VLOOKUP(T219,DATA!$F$40:$G$85,2,0),10)</f>
        <v>10</v>
      </c>
      <c r="AH219" s="77">
        <f t="shared" ca="1" si="8"/>
        <v>10</v>
      </c>
      <c r="AI219" s="75" t="b">
        <f>IF(AND(Q219=DATA!$D$40),DATA!$D$44/8,IF(AND(Q219=DATA!$C$40),DATA!$C$44/8))</f>
        <v>0</v>
      </c>
      <c r="AJ219" s="77">
        <f t="shared" ca="1" si="7"/>
        <v>10</v>
      </c>
      <c r="AK219" s="78" t="str">
        <f ca="1">IF(AND(AJ219&gt;=DATA!$C$55),"A",IF(AND(DATA!$C$55&gt;AJ219,AJ219&gt;=DATA!$C$56),"B",IF(AND(DATA!$C$56&gt;AJ219,AJ219&gt;=DATA!$C$57),"C",IF(AND(AJ219&lt;DATA!$C$57),"D"))))</f>
        <v>D</v>
      </c>
    </row>
    <row r="220" spans="1:37" x14ac:dyDescent="0.15">
      <c r="A220" s="20" t="s">
        <v>565</v>
      </c>
      <c r="B220" s="4" t="s">
        <v>428</v>
      </c>
      <c r="C220" s="18" t="s">
        <v>459</v>
      </c>
      <c r="D220" s="17" t="s">
        <v>522</v>
      </c>
      <c r="E220" s="20" t="s">
        <v>300</v>
      </c>
      <c r="F220" s="20" t="s">
        <v>286</v>
      </c>
      <c r="G220" s="18" t="str">
        <f>""</f>
        <v/>
      </c>
      <c r="H220" s="20"/>
      <c r="I220" s="20" t="s">
        <v>431</v>
      </c>
      <c r="J220" s="21"/>
      <c r="K220" s="18" t="s">
        <v>453</v>
      </c>
      <c r="L220" s="6" t="s">
        <v>27</v>
      </c>
      <c r="M220" s="6"/>
      <c r="N220" s="6"/>
      <c r="O220" s="6"/>
      <c r="P220" s="11"/>
      <c r="Q220" s="11"/>
      <c r="R220" s="82"/>
      <c r="S220" s="12" t="s">
        <v>773</v>
      </c>
      <c r="T220" s="78"/>
      <c r="U220" s="62"/>
      <c r="V220" s="6" t="s">
        <v>20</v>
      </c>
      <c r="W220" s="28">
        <v>32</v>
      </c>
      <c r="X220" s="24"/>
      <c r="Y220" s="24"/>
      <c r="AB220" s="74" t="b">
        <f>IF(AND(M220=DATA!$D$40),DATA!$D$41,IF(AND(M220=DATA!$C$40),DATA!$C$41))</f>
        <v>0</v>
      </c>
      <c r="AC220" s="74" t="b">
        <f>IF(AND(N220=DATA!$D$40),DATA!$D$42,IF(AND(N220=DATA!$C$40),DATA!$C$42))</f>
        <v>0</v>
      </c>
      <c r="AD220" s="74" t="b">
        <f>IF(AND(O220=DATA!$D$40),DATA!$D$43,IF(AND(O220=DATA!$C$40),DATA!$C$43))</f>
        <v>0</v>
      </c>
      <c r="AE220" s="75" t="b">
        <f>IF(AND(P220=DATA!$D$40),DATA!$D$44,IF(AND(P220=DATA!$C$40),DATA!$C$44))</f>
        <v>0</v>
      </c>
      <c r="AF220" s="76">
        <f ca="1">IF(AND(DATEDIF(R220,TODAY(),"D")&lt;365*3),DATA!$D$46,IF(AND(365*3&lt;=DATEDIF(R220,TODAY(),"D"), DATEDIF(R220,TODAY(),"D")&lt;365*5),DATA!$D$47,IF(AND(365*5&lt;=DATEDIF(R220,TODAY(),"D"), DATEDIF(R220,TODAY(),"D")&lt;365*10),DATA!$D$48,IF(AND(365*10&lt;DATEDIF(R220,TODAY(),"D")),DATA!$D$49))))</f>
        <v>0</v>
      </c>
      <c r="AG220" s="76">
        <f>_xlfn.IFNA(VLOOKUP(T220,DATA!$F$40:$G$85,2,0),10)</f>
        <v>10</v>
      </c>
      <c r="AH220" s="77">
        <f t="shared" ca="1" si="8"/>
        <v>10</v>
      </c>
      <c r="AI220" s="75" t="b">
        <f>IF(AND(Q220=DATA!$D$40),DATA!$D$44/8,IF(AND(Q220=DATA!$C$40),DATA!$C$44/8))</f>
        <v>0</v>
      </c>
      <c r="AJ220" s="77">
        <f t="shared" ca="1" si="7"/>
        <v>10</v>
      </c>
      <c r="AK220" s="78" t="str">
        <f ca="1">IF(AND(AJ220&gt;=DATA!$C$55),"A",IF(AND(DATA!$C$55&gt;AJ220,AJ220&gt;=DATA!$C$56),"B",IF(AND(DATA!$C$56&gt;AJ220,AJ220&gt;=DATA!$C$57),"C",IF(AND(AJ220&lt;DATA!$C$57),"D"))))</f>
        <v>D</v>
      </c>
    </row>
    <row r="221" spans="1:37" x14ac:dyDescent="0.15">
      <c r="A221" s="20" t="s">
        <v>565</v>
      </c>
      <c r="B221" s="4" t="s">
        <v>428</v>
      </c>
      <c r="C221" s="18" t="s">
        <v>454</v>
      </c>
      <c r="D221" s="17" t="s">
        <v>522</v>
      </c>
      <c r="E221" s="20" t="s">
        <v>300</v>
      </c>
      <c r="F221" s="20" t="s">
        <v>286</v>
      </c>
      <c r="G221" s="18" t="str">
        <f>""</f>
        <v/>
      </c>
      <c r="H221" s="20"/>
      <c r="I221" s="20" t="s">
        <v>431</v>
      </c>
      <c r="J221" s="21"/>
      <c r="K221" s="18" t="s">
        <v>453</v>
      </c>
      <c r="L221" s="6" t="s">
        <v>27</v>
      </c>
      <c r="M221" s="6"/>
      <c r="N221" s="6"/>
      <c r="O221" s="6"/>
      <c r="P221" s="11"/>
      <c r="Q221" s="11"/>
      <c r="R221" s="82"/>
      <c r="S221" s="12" t="s">
        <v>773</v>
      </c>
      <c r="T221" s="78"/>
      <c r="U221" s="62"/>
      <c r="V221" s="6" t="s">
        <v>20</v>
      </c>
      <c r="W221" s="28">
        <v>19</v>
      </c>
      <c r="X221" s="24"/>
      <c r="Y221" s="24"/>
      <c r="AB221" s="74" t="b">
        <f>IF(AND(M221=DATA!$D$40),DATA!$D$41,IF(AND(M221=DATA!$C$40),DATA!$C$41))</f>
        <v>0</v>
      </c>
      <c r="AC221" s="74" t="b">
        <f>IF(AND(N221=DATA!$D$40),DATA!$D$42,IF(AND(N221=DATA!$C$40),DATA!$C$42))</f>
        <v>0</v>
      </c>
      <c r="AD221" s="74" t="b">
        <f>IF(AND(O221=DATA!$D$40),DATA!$D$43,IF(AND(O221=DATA!$C$40),DATA!$C$43))</f>
        <v>0</v>
      </c>
      <c r="AE221" s="75" t="b">
        <f>IF(AND(P221=DATA!$D$40),DATA!$D$44,IF(AND(P221=DATA!$C$40),DATA!$C$44))</f>
        <v>0</v>
      </c>
      <c r="AF221" s="76">
        <f ca="1">IF(AND(DATEDIF(R221,TODAY(),"D")&lt;365*3),DATA!$D$46,IF(AND(365*3&lt;=DATEDIF(R221,TODAY(),"D"), DATEDIF(R221,TODAY(),"D")&lt;365*5),DATA!$D$47,IF(AND(365*5&lt;=DATEDIF(R221,TODAY(),"D"), DATEDIF(R221,TODAY(),"D")&lt;365*10),DATA!$D$48,IF(AND(365*10&lt;DATEDIF(R221,TODAY(),"D")),DATA!$D$49))))</f>
        <v>0</v>
      </c>
      <c r="AG221" s="76">
        <f>_xlfn.IFNA(VLOOKUP(T221,DATA!$F$40:$G$85,2,0),10)</f>
        <v>10</v>
      </c>
      <c r="AH221" s="77">
        <f t="shared" ca="1" si="8"/>
        <v>10</v>
      </c>
      <c r="AI221" s="75" t="b">
        <f>IF(AND(Q221=DATA!$D$40),DATA!$D$44/8,IF(AND(Q221=DATA!$C$40),DATA!$C$44/8))</f>
        <v>0</v>
      </c>
      <c r="AJ221" s="77">
        <f t="shared" ca="1" si="7"/>
        <v>10</v>
      </c>
      <c r="AK221" s="78" t="str">
        <f ca="1">IF(AND(AJ221&gt;=DATA!$C$55),"A",IF(AND(DATA!$C$55&gt;AJ221,AJ221&gt;=DATA!$C$56),"B",IF(AND(DATA!$C$56&gt;AJ221,AJ221&gt;=DATA!$C$57),"C",IF(AND(AJ221&lt;DATA!$C$57),"D"))))</f>
        <v>D</v>
      </c>
    </row>
    <row r="222" spans="1:37" x14ac:dyDescent="0.15">
      <c r="A222" s="20" t="s">
        <v>565</v>
      </c>
      <c r="B222" s="4" t="s">
        <v>428</v>
      </c>
      <c r="C222" s="18" t="s">
        <v>454</v>
      </c>
      <c r="D222" s="17" t="s">
        <v>522</v>
      </c>
      <c r="E222" s="20" t="s">
        <v>300</v>
      </c>
      <c r="F222" s="20" t="s">
        <v>286</v>
      </c>
      <c r="G222" s="18" t="str">
        <f>""</f>
        <v/>
      </c>
      <c r="H222" s="20"/>
      <c r="I222" s="20" t="s">
        <v>431</v>
      </c>
      <c r="J222" s="21"/>
      <c r="K222" s="18" t="s">
        <v>453</v>
      </c>
      <c r="L222" s="6" t="s">
        <v>27</v>
      </c>
      <c r="M222" s="6"/>
      <c r="N222" s="6"/>
      <c r="O222" s="6"/>
      <c r="P222" s="11"/>
      <c r="Q222" s="11"/>
      <c r="R222" s="82"/>
      <c r="S222" s="12" t="s">
        <v>773</v>
      </c>
      <c r="T222" s="78"/>
      <c r="U222" s="62"/>
      <c r="V222" s="6" t="s">
        <v>20</v>
      </c>
      <c r="W222" s="28">
        <v>10</v>
      </c>
      <c r="X222" s="24"/>
      <c r="Y222" s="24"/>
      <c r="AB222" s="74" t="b">
        <f>IF(AND(M222=DATA!$D$40),DATA!$D$41,IF(AND(M222=DATA!$C$40),DATA!$C$41))</f>
        <v>0</v>
      </c>
      <c r="AC222" s="74" t="b">
        <f>IF(AND(N222=DATA!$D$40),DATA!$D$42,IF(AND(N222=DATA!$C$40),DATA!$C$42))</f>
        <v>0</v>
      </c>
      <c r="AD222" s="74" t="b">
        <f>IF(AND(O222=DATA!$D$40),DATA!$D$43,IF(AND(O222=DATA!$C$40),DATA!$C$43))</f>
        <v>0</v>
      </c>
      <c r="AE222" s="75" t="b">
        <f>IF(AND(P222=DATA!$D$40),DATA!$D$44,IF(AND(P222=DATA!$C$40),DATA!$C$44))</f>
        <v>0</v>
      </c>
      <c r="AF222" s="76">
        <f ca="1">IF(AND(DATEDIF(R222,TODAY(),"D")&lt;365*3),DATA!$D$46,IF(AND(365*3&lt;=DATEDIF(R222,TODAY(),"D"), DATEDIF(R222,TODAY(),"D")&lt;365*5),DATA!$D$47,IF(AND(365*5&lt;=DATEDIF(R222,TODAY(),"D"), DATEDIF(R222,TODAY(),"D")&lt;365*10),DATA!$D$48,IF(AND(365*10&lt;DATEDIF(R222,TODAY(),"D")),DATA!$D$49))))</f>
        <v>0</v>
      </c>
      <c r="AG222" s="76">
        <f>_xlfn.IFNA(VLOOKUP(T222,DATA!$F$40:$G$85,2,0),10)</f>
        <v>10</v>
      </c>
      <c r="AH222" s="77">
        <f t="shared" ca="1" si="8"/>
        <v>10</v>
      </c>
      <c r="AI222" s="75" t="b">
        <f>IF(AND(Q222=DATA!$D$40),DATA!$D$44/8,IF(AND(Q222=DATA!$C$40),DATA!$C$44/8))</f>
        <v>0</v>
      </c>
      <c r="AJ222" s="77">
        <f t="shared" ca="1" si="7"/>
        <v>10</v>
      </c>
      <c r="AK222" s="78" t="str">
        <f ca="1">IF(AND(AJ222&gt;=DATA!$C$55),"A",IF(AND(DATA!$C$55&gt;AJ222,AJ222&gt;=DATA!$C$56),"B",IF(AND(DATA!$C$56&gt;AJ222,AJ222&gt;=DATA!$C$57),"C",IF(AND(AJ222&lt;DATA!$C$57),"D"))))</f>
        <v>D</v>
      </c>
    </row>
    <row r="223" spans="1:37" x14ac:dyDescent="0.15">
      <c r="A223" s="20" t="s">
        <v>565</v>
      </c>
      <c r="B223" s="4" t="s">
        <v>428</v>
      </c>
      <c r="C223" s="18" t="s">
        <v>454</v>
      </c>
      <c r="D223" s="17" t="s">
        <v>522</v>
      </c>
      <c r="E223" s="20" t="s">
        <v>300</v>
      </c>
      <c r="F223" s="20" t="s">
        <v>292</v>
      </c>
      <c r="G223" s="18" t="str">
        <f>""</f>
        <v/>
      </c>
      <c r="H223" s="20"/>
      <c r="I223" s="20" t="s">
        <v>431</v>
      </c>
      <c r="J223" s="21"/>
      <c r="K223" s="18" t="s">
        <v>453</v>
      </c>
      <c r="L223" s="6" t="s">
        <v>27</v>
      </c>
      <c r="M223" s="6"/>
      <c r="N223" s="6"/>
      <c r="O223" s="6"/>
      <c r="P223" s="11"/>
      <c r="Q223" s="11"/>
      <c r="R223" s="82"/>
      <c r="S223" s="12" t="s">
        <v>773</v>
      </c>
      <c r="T223" s="78"/>
      <c r="U223" s="62"/>
      <c r="V223" s="6" t="s">
        <v>20</v>
      </c>
      <c r="W223" s="28">
        <v>2</v>
      </c>
      <c r="X223" s="24"/>
      <c r="Y223" s="24"/>
      <c r="AB223" s="74" t="b">
        <f>IF(AND(M223=DATA!$D$40),DATA!$D$41,IF(AND(M223=DATA!$C$40),DATA!$C$41))</f>
        <v>0</v>
      </c>
      <c r="AC223" s="74" t="b">
        <f>IF(AND(N223=DATA!$D$40),DATA!$D$42,IF(AND(N223=DATA!$C$40),DATA!$C$42))</f>
        <v>0</v>
      </c>
      <c r="AD223" s="74" t="b">
        <f>IF(AND(O223=DATA!$D$40),DATA!$D$43,IF(AND(O223=DATA!$C$40),DATA!$C$43))</f>
        <v>0</v>
      </c>
      <c r="AE223" s="75" t="b">
        <f>IF(AND(P223=DATA!$D$40),DATA!$D$44,IF(AND(P223=DATA!$C$40),DATA!$C$44))</f>
        <v>0</v>
      </c>
      <c r="AF223" s="76">
        <f ca="1">IF(AND(DATEDIF(R223,TODAY(),"D")&lt;365*3),DATA!$D$46,IF(AND(365*3&lt;=DATEDIF(R223,TODAY(),"D"), DATEDIF(R223,TODAY(),"D")&lt;365*5),DATA!$D$47,IF(AND(365*5&lt;=DATEDIF(R223,TODAY(),"D"), DATEDIF(R223,TODAY(),"D")&lt;365*10),DATA!$D$48,IF(AND(365*10&lt;DATEDIF(R223,TODAY(),"D")),DATA!$D$49))))</f>
        <v>0</v>
      </c>
      <c r="AG223" s="76">
        <f>_xlfn.IFNA(VLOOKUP(T223,DATA!$F$40:$G$85,2,0),10)</f>
        <v>10</v>
      </c>
      <c r="AH223" s="77">
        <f t="shared" ca="1" si="8"/>
        <v>10</v>
      </c>
      <c r="AI223" s="75" t="b">
        <f>IF(AND(Q223=DATA!$D$40),DATA!$D$44/8,IF(AND(Q223=DATA!$C$40),DATA!$C$44/8))</f>
        <v>0</v>
      </c>
      <c r="AJ223" s="77">
        <f t="shared" ca="1" si="7"/>
        <v>10</v>
      </c>
      <c r="AK223" s="78" t="str">
        <f ca="1">IF(AND(AJ223&gt;=DATA!$C$55),"A",IF(AND(DATA!$C$55&gt;AJ223,AJ223&gt;=DATA!$C$56),"B",IF(AND(DATA!$C$56&gt;AJ223,AJ223&gt;=DATA!$C$57),"C",IF(AND(AJ223&lt;DATA!$C$57),"D"))))</f>
        <v>D</v>
      </c>
    </row>
    <row r="224" spans="1:37" x14ac:dyDescent="0.15">
      <c r="A224" s="20" t="s">
        <v>564</v>
      </c>
      <c r="B224" s="4" t="s">
        <v>428</v>
      </c>
      <c r="C224" s="18" t="s">
        <v>454</v>
      </c>
      <c r="D224" s="17" t="s">
        <v>522</v>
      </c>
      <c r="E224" s="20" t="s">
        <v>300</v>
      </c>
      <c r="F224" s="20" t="s">
        <v>292</v>
      </c>
      <c r="G224" s="18" t="str">
        <f>""</f>
        <v/>
      </c>
      <c r="H224" s="20"/>
      <c r="I224" s="20" t="s">
        <v>431</v>
      </c>
      <c r="J224" s="21"/>
      <c r="K224" s="18" t="s">
        <v>453</v>
      </c>
      <c r="L224" s="6" t="s">
        <v>27</v>
      </c>
      <c r="M224" s="6"/>
      <c r="N224" s="6"/>
      <c r="O224" s="6"/>
      <c r="P224" s="11"/>
      <c r="Q224" s="11"/>
      <c r="R224" s="82"/>
      <c r="S224" s="12" t="s">
        <v>773</v>
      </c>
      <c r="T224" s="78"/>
      <c r="U224" s="62"/>
      <c r="V224" s="6" t="s">
        <v>20</v>
      </c>
      <c r="W224" s="28">
        <v>2</v>
      </c>
      <c r="X224" s="24"/>
      <c r="Y224" s="24"/>
      <c r="AB224" s="74" t="b">
        <f>IF(AND(M224=DATA!$D$40),DATA!$D$41,IF(AND(M224=DATA!$C$40),DATA!$C$41))</f>
        <v>0</v>
      </c>
      <c r="AC224" s="74" t="b">
        <f>IF(AND(N224=DATA!$D$40),DATA!$D$42,IF(AND(N224=DATA!$C$40),DATA!$C$42))</f>
        <v>0</v>
      </c>
      <c r="AD224" s="74" t="b">
        <f>IF(AND(O224=DATA!$D$40),DATA!$D$43,IF(AND(O224=DATA!$C$40),DATA!$C$43))</f>
        <v>0</v>
      </c>
      <c r="AE224" s="75" t="b">
        <f>IF(AND(P224=DATA!$D$40),DATA!$D$44,IF(AND(P224=DATA!$C$40),DATA!$C$44))</f>
        <v>0</v>
      </c>
      <c r="AF224" s="76">
        <f ca="1">IF(AND(DATEDIF(R224,TODAY(),"D")&lt;365*3),DATA!$D$46,IF(AND(365*3&lt;=DATEDIF(R224,TODAY(),"D"), DATEDIF(R224,TODAY(),"D")&lt;365*5),DATA!$D$47,IF(AND(365*5&lt;=DATEDIF(R224,TODAY(),"D"), DATEDIF(R224,TODAY(),"D")&lt;365*10),DATA!$D$48,IF(AND(365*10&lt;DATEDIF(R224,TODAY(),"D")),DATA!$D$49))))</f>
        <v>0</v>
      </c>
      <c r="AG224" s="76">
        <f>_xlfn.IFNA(VLOOKUP(T224,DATA!$F$40:$G$85,2,0),10)</f>
        <v>10</v>
      </c>
      <c r="AH224" s="77">
        <f t="shared" ca="1" si="8"/>
        <v>10</v>
      </c>
      <c r="AI224" s="75" t="b">
        <f>IF(AND(Q224=DATA!$D$40),DATA!$D$44/8,IF(AND(Q224=DATA!$C$40),DATA!$C$44/8))</f>
        <v>0</v>
      </c>
      <c r="AJ224" s="77">
        <f t="shared" ca="1" si="7"/>
        <v>10</v>
      </c>
      <c r="AK224" s="78" t="str">
        <f ca="1">IF(AND(AJ224&gt;=DATA!$C$55),"A",IF(AND(DATA!$C$55&gt;AJ224,AJ224&gt;=DATA!$C$56),"B",IF(AND(DATA!$C$56&gt;AJ224,AJ224&gt;=DATA!$C$57),"C",IF(AND(AJ224&lt;DATA!$C$57),"D"))))</f>
        <v>D</v>
      </c>
    </row>
    <row r="225" spans="1:37" x14ac:dyDescent="0.15">
      <c r="A225" s="20" t="s">
        <v>565</v>
      </c>
      <c r="B225" s="4" t="s">
        <v>428</v>
      </c>
      <c r="C225" s="18" t="s">
        <v>295</v>
      </c>
      <c r="D225" s="17" t="s">
        <v>522</v>
      </c>
      <c r="E225" s="20" t="s">
        <v>300</v>
      </c>
      <c r="F225" s="20" t="s">
        <v>307</v>
      </c>
      <c r="G225" s="18" t="str">
        <f>""</f>
        <v/>
      </c>
      <c r="H225" s="20"/>
      <c r="I225" s="20" t="s">
        <v>431</v>
      </c>
      <c r="J225" s="21"/>
      <c r="K225" s="18" t="s">
        <v>458</v>
      </c>
      <c r="L225" s="6" t="s">
        <v>27</v>
      </c>
      <c r="M225" s="6"/>
      <c r="N225" s="6"/>
      <c r="O225" s="6"/>
      <c r="P225" s="11"/>
      <c r="Q225" s="11"/>
      <c r="R225" s="82"/>
      <c r="S225" s="12" t="s">
        <v>773</v>
      </c>
      <c r="T225" s="78"/>
      <c r="U225" s="62"/>
      <c r="V225" s="6" t="s">
        <v>20</v>
      </c>
      <c r="W225" s="28">
        <v>8</v>
      </c>
      <c r="X225" s="24"/>
      <c r="Y225" s="24"/>
      <c r="AB225" s="74" t="b">
        <f>IF(AND(M225=DATA!$D$40),DATA!$D$41,IF(AND(M225=DATA!$C$40),DATA!$C$41))</f>
        <v>0</v>
      </c>
      <c r="AC225" s="74" t="b">
        <f>IF(AND(N225=DATA!$D$40),DATA!$D$42,IF(AND(N225=DATA!$C$40),DATA!$C$42))</f>
        <v>0</v>
      </c>
      <c r="AD225" s="74" t="b">
        <f>IF(AND(O225=DATA!$D$40),DATA!$D$43,IF(AND(O225=DATA!$C$40),DATA!$C$43))</f>
        <v>0</v>
      </c>
      <c r="AE225" s="75" t="b">
        <f>IF(AND(P225=DATA!$D$40),DATA!$D$44,IF(AND(P225=DATA!$C$40),DATA!$C$44))</f>
        <v>0</v>
      </c>
      <c r="AF225" s="76">
        <f ca="1">IF(AND(DATEDIF(R225,TODAY(),"D")&lt;365*3),DATA!$D$46,IF(AND(365*3&lt;=DATEDIF(R225,TODAY(),"D"), DATEDIF(R225,TODAY(),"D")&lt;365*5),DATA!$D$47,IF(AND(365*5&lt;=DATEDIF(R225,TODAY(),"D"), DATEDIF(R225,TODAY(),"D")&lt;365*10),DATA!$D$48,IF(AND(365*10&lt;DATEDIF(R225,TODAY(),"D")),DATA!$D$49))))</f>
        <v>0</v>
      </c>
      <c r="AG225" s="76">
        <f>_xlfn.IFNA(VLOOKUP(T225,DATA!$F$40:$G$85,2,0),10)</f>
        <v>10</v>
      </c>
      <c r="AH225" s="77">
        <f t="shared" ca="1" si="8"/>
        <v>10</v>
      </c>
      <c r="AI225" s="75" t="b">
        <f>IF(AND(Q225=DATA!$D$40),DATA!$D$44/8,IF(AND(Q225=DATA!$C$40),DATA!$C$44/8))</f>
        <v>0</v>
      </c>
      <c r="AJ225" s="77">
        <f t="shared" ca="1" si="7"/>
        <v>10</v>
      </c>
      <c r="AK225" s="78" t="str">
        <f ca="1">IF(AND(AJ225&gt;=DATA!$C$55),"A",IF(AND(DATA!$C$55&gt;AJ225,AJ225&gt;=DATA!$C$56),"B",IF(AND(DATA!$C$56&gt;AJ225,AJ225&gt;=DATA!$C$57),"C",IF(AND(AJ225&lt;DATA!$C$57),"D"))))</f>
        <v>D</v>
      </c>
    </row>
    <row r="226" spans="1:37" x14ac:dyDescent="0.15">
      <c r="A226" s="20" t="s">
        <v>565</v>
      </c>
      <c r="B226" s="4" t="s">
        <v>428</v>
      </c>
      <c r="C226" s="18" t="s">
        <v>295</v>
      </c>
      <c r="D226" s="17" t="s">
        <v>522</v>
      </c>
      <c r="E226" s="20" t="s">
        <v>300</v>
      </c>
      <c r="F226" s="20" t="s">
        <v>307</v>
      </c>
      <c r="G226" s="18" t="str">
        <f>""</f>
        <v/>
      </c>
      <c r="H226" s="20"/>
      <c r="I226" s="20" t="s">
        <v>431</v>
      </c>
      <c r="J226" s="21"/>
      <c r="K226" s="18" t="s">
        <v>458</v>
      </c>
      <c r="L226" s="6" t="s">
        <v>27</v>
      </c>
      <c r="M226" s="6"/>
      <c r="N226" s="6"/>
      <c r="O226" s="6"/>
      <c r="P226" s="11"/>
      <c r="Q226" s="11"/>
      <c r="R226" s="82"/>
      <c r="S226" s="12" t="s">
        <v>773</v>
      </c>
      <c r="T226" s="78"/>
      <c r="U226" s="62"/>
      <c r="V226" s="6" t="s">
        <v>20</v>
      </c>
      <c r="W226" s="28">
        <v>8</v>
      </c>
      <c r="X226" s="24"/>
      <c r="Y226" s="24"/>
      <c r="AB226" s="74" t="b">
        <f>IF(AND(M226=DATA!$D$40),DATA!$D$41,IF(AND(M226=DATA!$C$40),DATA!$C$41))</f>
        <v>0</v>
      </c>
      <c r="AC226" s="74" t="b">
        <f>IF(AND(N226=DATA!$D$40),DATA!$D$42,IF(AND(N226=DATA!$C$40),DATA!$C$42))</f>
        <v>0</v>
      </c>
      <c r="AD226" s="74" t="b">
        <f>IF(AND(O226=DATA!$D$40),DATA!$D$43,IF(AND(O226=DATA!$C$40),DATA!$C$43))</f>
        <v>0</v>
      </c>
      <c r="AE226" s="75" t="b">
        <f>IF(AND(P226=DATA!$D$40),DATA!$D$44,IF(AND(P226=DATA!$C$40),DATA!$C$44))</f>
        <v>0</v>
      </c>
      <c r="AF226" s="76">
        <f ca="1">IF(AND(DATEDIF(R226,TODAY(),"D")&lt;365*3),DATA!$D$46,IF(AND(365*3&lt;=DATEDIF(R226,TODAY(),"D"), DATEDIF(R226,TODAY(),"D")&lt;365*5),DATA!$D$47,IF(AND(365*5&lt;=DATEDIF(R226,TODAY(),"D"), DATEDIF(R226,TODAY(),"D")&lt;365*10),DATA!$D$48,IF(AND(365*10&lt;DATEDIF(R226,TODAY(),"D")),DATA!$D$49))))</f>
        <v>0</v>
      </c>
      <c r="AG226" s="76">
        <f>_xlfn.IFNA(VLOOKUP(T226,DATA!$F$40:$G$85,2,0),10)</f>
        <v>10</v>
      </c>
      <c r="AH226" s="77">
        <f t="shared" ca="1" si="8"/>
        <v>10</v>
      </c>
      <c r="AI226" s="75" t="b">
        <f>IF(AND(Q226=DATA!$D$40),DATA!$D$44/8,IF(AND(Q226=DATA!$C$40),DATA!$C$44/8))</f>
        <v>0</v>
      </c>
      <c r="AJ226" s="77">
        <f t="shared" ca="1" si="7"/>
        <v>10</v>
      </c>
      <c r="AK226" s="78" t="str">
        <f ca="1">IF(AND(AJ226&gt;=DATA!$C$55),"A",IF(AND(DATA!$C$55&gt;AJ226,AJ226&gt;=DATA!$C$56),"B",IF(AND(DATA!$C$56&gt;AJ226,AJ226&gt;=DATA!$C$57),"C",IF(AND(AJ226&lt;DATA!$C$57),"D"))))</f>
        <v>D</v>
      </c>
    </row>
    <row r="227" spans="1:37" x14ac:dyDescent="0.15">
      <c r="A227" s="20" t="s">
        <v>565</v>
      </c>
      <c r="B227" s="4" t="s">
        <v>428</v>
      </c>
      <c r="C227" s="18" t="s">
        <v>295</v>
      </c>
      <c r="D227" s="17" t="s">
        <v>522</v>
      </c>
      <c r="E227" s="20" t="s">
        <v>300</v>
      </c>
      <c r="F227" s="20" t="s">
        <v>307</v>
      </c>
      <c r="G227" s="18" t="str">
        <f>""</f>
        <v/>
      </c>
      <c r="H227" s="20"/>
      <c r="I227" s="20" t="s">
        <v>431</v>
      </c>
      <c r="J227" s="21"/>
      <c r="K227" s="18" t="s">
        <v>453</v>
      </c>
      <c r="L227" s="6" t="s">
        <v>27</v>
      </c>
      <c r="M227" s="6"/>
      <c r="N227" s="6"/>
      <c r="O227" s="6"/>
      <c r="P227" s="11"/>
      <c r="Q227" s="11"/>
      <c r="R227" s="82"/>
      <c r="S227" s="12" t="s">
        <v>773</v>
      </c>
      <c r="T227" s="78"/>
      <c r="U227" s="62"/>
      <c r="V227" s="6" t="s">
        <v>20</v>
      </c>
      <c r="W227" s="28">
        <v>4</v>
      </c>
      <c r="X227" s="24"/>
      <c r="Y227" s="24"/>
      <c r="AB227" s="74" t="b">
        <f>IF(AND(M227=DATA!$D$40),DATA!$D$41,IF(AND(M227=DATA!$C$40),DATA!$C$41))</f>
        <v>0</v>
      </c>
      <c r="AC227" s="74" t="b">
        <f>IF(AND(N227=DATA!$D$40),DATA!$D$42,IF(AND(N227=DATA!$C$40),DATA!$C$42))</f>
        <v>0</v>
      </c>
      <c r="AD227" s="74" t="b">
        <f>IF(AND(O227=DATA!$D$40),DATA!$D$43,IF(AND(O227=DATA!$C$40),DATA!$C$43))</f>
        <v>0</v>
      </c>
      <c r="AE227" s="75" t="b">
        <f>IF(AND(P227=DATA!$D$40),DATA!$D$44,IF(AND(P227=DATA!$C$40),DATA!$C$44))</f>
        <v>0</v>
      </c>
      <c r="AF227" s="76">
        <f ca="1">IF(AND(DATEDIF(R227,TODAY(),"D")&lt;365*3),DATA!$D$46,IF(AND(365*3&lt;=DATEDIF(R227,TODAY(),"D"), DATEDIF(R227,TODAY(),"D")&lt;365*5),DATA!$D$47,IF(AND(365*5&lt;=DATEDIF(R227,TODAY(),"D"), DATEDIF(R227,TODAY(),"D")&lt;365*10),DATA!$D$48,IF(AND(365*10&lt;DATEDIF(R227,TODAY(),"D")),DATA!$D$49))))</f>
        <v>0</v>
      </c>
      <c r="AG227" s="76">
        <f>_xlfn.IFNA(VLOOKUP(T227,DATA!$F$40:$G$85,2,0),10)</f>
        <v>10</v>
      </c>
      <c r="AH227" s="77">
        <f t="shared" ca="1" si="8"/>
        <v>10</v>
      </c>
      <c r="AI227" s="75" t="b">
        <f>IF(AND(Q227=DATA!$D$40),DATA!$D$44/8,IF(AND(Q227=DATA!$C$40),DATA!$C$44/8))</f>
        <v>0</v>
      </c>
      <c r="AJ227" s="77">
        <f t="shared" ca="1" si="7"/>
        <v>10</v>
      </c>
      <c r="AK227" s="78" t="str">
        <f ca="1">IF(AND(AJ227&gt;=DATA!$C$55),"A",IF(AND(DATA!$C$55&gt;AJ227,AJ227&gt;=DATA!$C$56),"B",IF(AND(DATA!$C$56&gt;AJ227,AJ227&gt;=DATA!$C$57),"C",IF(AND(AJ227&lt;DATA!$C$57),"D"))))</f>
        <v>D</v>
      </c>
    </row>
    <row r="228" spans="1:37" x14ac:dyDescent="0.15">
      <c r="A228" s="20" t="s">
        <v>565</v>
      </c>
      <c r="B228" s="4" t="s">
        <v>428</v>
      </c>
      <c r="C228" s="18" t="s">
        <v>454</v>
      </c>
      <c r="D228" s="17" t="s">
        <v>522</v>
      </c>
      <c r="E228" s="20" t="s">
        <v>300</v>
      </c>
      <c r="F228" s="20" t="s">
        <v>307</v>
      </c>
      <c r="G228" s="18" t="str">
        <f>""</f>
        <v/>
      </c>
      <c r="H228" s="20"/>
      <c r="I228" s="20" t="s">
        <v>431</v>
      </c>
      <c r="J228" s="21"/>
      <c r="K228" s="18" t="s">
        <v>453</v>
      </c>
      <c r="L228" s="6" t="s">
        <v>27</v>
      </c>
      <c r="M228" s="6"/>
      <c r="N228" s="6"/>
      <c r="O228" s="6"/>
      <c r="P228" s="11"/>
      <c r="Q228" s="11"/>
      <c r="R228" s="82"/>
      <c r="S228" s="12" t="s">
        <v>773</v>
      </c>
      <c r="T228" s="78"/>
      <c r="U228" s="62"/>
      <c r="V228" s="6" t="s">
        <v>20</v>
      </c>
      <c r="W228" s="28">
        <v>3</v>
      </c>
      <c r="X228" s="24"/>
      <c r="Y228" s="24"/>
      <c r="AB228" s="74" t="b">
        <f>IF(AND(M228=DATA!$D$40),DATA!$D$41,IF(AND(M228=DATA!$C$40),DATA!$C$41))</f>
        <v>0</v>
      </c>
      <c r="AC228" s="74" t="b">
        <f>IF(AND(N228=DATA!$D$40),DATA!$D$42,IF(AND(N228=DATA!$C$40),DATA!$C$42))</f>
        <v>0</v>
      </c>
      <c r="AD228" s="74" t="b">
        <f>IF(AND(O228=DATA!$D$40),DATA!$D$43,IF(AND(O228=DATA!$C$40),DATA!$C$43))</f>
        <v>0</v>
      </c>
      <c r="AE228" s="75" t="b">
        <f>IF(AND(P228=DATA!$D$40),DATA!$D$44,IF(AND(P228=DATA!$C$40),DATA!$C$44))</f>
        <v>0</v>
      </c>
      <c r="AF228" s="76">
        <f ca="1">IF(AND(DATEDIF(R228,TODAY(),"D")&lt;365*3),DATA!$D$46,IF(AND(365*3&lt;=DATEDIF(R228,TODAY(),"D"), DATEDIF(R228,TODAY(),"D")&lt;365*5),DATA!$D$47,IF(AND(365*5&lt;=DATEDIF(R228,TODAY(),"D"), DATEDIF(R228,TODAY(),"D")&lt;365*10),DATA!$D$48,IF(AND(365*10&lt;DATEDIF(R228,TODAY(),"D")),DATA!$D$49))))</f>
        <v>0</v>
      </c>
      <c r="AG228" s="76">
        <f>_xlfn.IFNA(VLOOKUP(T228,DATA!$F$40:$G$85,2,0),10)</f>
        <v>10</v>
      </c>
      <c r="AH228" s="77">
        <f t="shared" ca="1" si="8"/>
        <v>10</v>
      </c>
      <c r="AI228" s="75" t="b">
        <f>IF(AND(Q228=DATA!$D$40),DATA!$D$44/8,IF(AND(Q228=DATA!$C$40),DATA!$C$44/8))</f>
        <v>0</v>
      </c>
      <c r="AJ228" s="77">
        <f t="shared" ca="1" si="7"/>
        <v>10</v>
      </c>
      <c r="AK228" s="78" t="str">
        <f ca="1">IF(AND(AJ228&gt;=DATA!$C$55),"A",IF(AND(DATA!$C$55&gt;AJ228,AJ228&gt;=DATA!$C$56),"B",IF(AND(DATA!$C$56&gt;AJ228,AJ228&gt;=DATA!$C$57),"C",IF(AND(AJ228&lt;DATA!$C$57),"D"))))</f>
        <v>D</v>
      </c>
    </row>
    <row r="229" spans="1:37" x14ac:dyDescent="0.15">
      <c r="A229" s="20" t="s">
        <v>564</v>
      </c>
      <c r="B229" s="4" t="s">
        <v>428</v>
      </c>
      <c r="C229" s="18" t="s">
        <v>454</v>
      </c>
      <c r="D229" s="17" t="s">
        <v>522</v>
      </c>
      <c r="E229" s="20" t="s">
        <v>300</v>
      </c>
      <c r="F229" s="20" t="s">
        <v>307</v>
      </c>
      <c r="G229" s="18" t="str">
        <f>""</f>
        <v/>
      </c>
      <c r="H229" s="20"/>
      <c r="I229" s="20" t="s">
        <v>431</v>
      </c>
      <c r="J229" s="21"/>
      <c r="K229" s="18" t="s">
        <v>458</v>
      </c>
      <c r="L229" s="6" t="s">
        <v>27</v>
      </c>
      <c r="M229" s="6"/>
      <c r="N229" s="6"/>
      <c r="O229" s="6"/>
      <c r="P229" s="11"/>
      <c r="Q229" s="11"/>
      <c r="R229" s="82"/>
      <c r="S229" s="12" t="s">
        <v>773</v>
      </c>
      <c r="T229" s="78"/>
      <c r="U229" s="62"/>
      <c r="V229" s="6" t="s">
        <v>20</v>
      </c>
      <c r="W229" s="28">
        <v>18</v>
      </c>
      <c r="X229" s="24"/>
      <c r="Y229" s="24"/>
      <c r="AB229" s="74" t="b">
        <f>IF(AND(M229=DATA!$D$40),DATA!$D$41,IF(AND(M229=DATA!$C$40),DATA!$C$41))</f>
        <v>0</v>
      </c>
      <c r="AC229" s="74" t="b">
        <f>IF(AND(N229=DATA!$D$40),DATA!$D$42,IF(AND(N229=DATA!$C$40),DATA!$C$42))</f>
        <v>0</v>
      </c>
      <c r="AD229" s="74" t="b">
        <f>IF(AND(O229=DATA!$D$40),DATA!$D$43,IF(AND(O229=DATA!$C$40),DATA!$C$43))</f>
        <v>0</v>
      </c>
      <c r="AE229" s="75" t="b">
        <f>IF(AND(P229=DATA!$D$40),DATA!$D$44,IF(AND(P229=DATA!$C$40),DATA!$C$44))</f>
        <v>0</v>
      </c>
      <c r="AF229" s="76">
        <f ca="1">IF(AND(DATEDIF(R229,TODAY(),"D")&lt;365*3),DATA!$D$46,IF(AND(365*3&lt;=DATEDIF(R229,TODAY(),"D"), DATEDIF(R229,TODAY(),"D")&lt;365*5),DATA!$D$47,IF(AND(365*5&lt;=DATEDIF(R229,TODAY(),"D"), DATEDIF(R229,TODAY(),"D")&lt;365*10),DATA!$D$48,IF(AND(365*10&lt;DATEDIF(R229,TODAY(),"D")),DATA!$D$49))))</f>
        <v>0</v>
      </c>
      <c r="AG229" s="76">
        <f>_xlfn.IFNA(VLOOKUP(T229,DATA!$F$40:$G$85,2,0),10)</f>
        <v>10</v>
      </c>
      <c r="AH229" s="77">
        <f t="shared" ca="1" si="8"/>
        <v>10</v>
      </c>
      <c r="AI229" s="75" t="b">
        <f>IF(AND(Q229=DATA!$D$40),DATA!$D$44/8,IF(AND(Q229=DATA!$C$40),DATA!$C$44/8))</f>
        <v>0</v>
      </c>
      <c r="AJ229" s="77">
        <f t="shared" ca="1" si="7"/>
        <v>10</v>
      </c>
      <c r="AK229" s="78" t="str">
        <f ca="1">IF(AND(AJ229&gt;=DATA!$C$55),"A",IF(AND(DATA!$C$55&gt;AJ229,AJ229&gt;=DATA!$C$56),"B",IF(AND(DATA!$C$56&gt;AJ229,AJ229&gt;=DATA!$C$57),"C",IF(AND(AJ229&lt;DATA!$C$57),"D"))))</f>
        <v>D</v>
      </c>
    </row>
    <row r="230" spans="1:37" x14ac:dyDescent="0.15">
      <c r="A230" s="20" t="s">
        <v>565</v>
      </c>
      <c r="B230" s="4" t="s">
        <v>428</v>
      </c>
      <c r="C230" s="18" t="s">
        <v>454</v>
      </c>
      <c r="D230" s="17" t="s">
        <v>522</v>
      </c>
      <c r="E230" s="20" t="s">
        <v>300</v>
      </c>
      <c r="F230" s="20" t="s">
        <v>307</v>
      </c>
      <c r="G230" s="18" t="str">
        <f>""</f>
        <v/>
      </c>
      <c r="H230" s="20"/>
      <c r="I230" s="20" t="s">
        <v>431</v>
      </c>
      <c r="J230" s="21"/>
      <c r="K230" s="18" t="s">
        <v>453</v>
      </c>
      <c r="L230" s="6" t="s">
        <v>27</v>
      </c>
      <c r="M230" s="6"/>
      <c r="N230" s="6"/>
      <c r="O230" s="6"/>
      <c r="P230" s="11"/>
      <c r="Q230" s="11"/>
      <c r="R230" s="82"/>
      <c r="S230" s="12" t="s">
        <v>773</v>
      </c>
      <c r="T230" s="78"/>
      <c r="U230" s="62"/>
      <c r="V230" s="6" t="s">
        <v>20</v>
      </c>
      <c r="W230" s="28">
        <v>13</v>
      </c>
      <c r="X230" s="24"/>
      <c r="Y230" s="24"/>
      <c r="AB230" s="74" t="b">
        <f>IF(AND(M230=DATA!$D$40),DATA!$D$41,IF(AND(M230=DATA!$C$40),DATA!$C$41))</f>
        <v>0</v>
      </c>
      <c r="AC230" s="74" t="b">
        <f>IF(AND(N230=DATA!$D$40),DATA!$D$42,IF(AND(N230=DATA!$C$40),DATA!$C$42))</f>
        <v>0</v>
      </c>
      <c r="AD230" s="74" t="b">
        <f>IF(AND(O230=DATA!$D$40),DATA!$D$43,IF(AND(O230=DATA!$C$40),DATA!$C$43))</f>
        <v>0</v>
      </c>
      <c r="AE230" s="75" t="b">
        <f>IF(AND(P230=DATA!$D$40),DATA!$D$44,IF(AND(P230=DATA!$C$40),DATA!$C$44))</f>
        <v>0</v>
      </c>
      <c r="AF230" s="76">
        <f ca="1">IF(AND(DATEDIF(R230,TODAY(),"D")&lt;365*3),DATA!$D$46,IF(AND(365*3&lt;=DATEDIF(R230,TODAY(),"D"), DATEDIF(R230,TODAY(),"D")&lt;365*5),DATA!$D$47,IF(AND(365*5&lt;=DATEDIF(R230,TODAY(),"D"), DATEDIF(R230,TODAY(),"D")&lt;365*10),DATA!$D$48,IF(AND(365*10&lt;DATEDIF(R230,TODAY(),"D")),DATA!$D$49))))</f>
        <v>0</v>
      </c>
      <c r="AG230" s="76">
        <f>_xlfn.IFNA(VLOOKUP(T230,DATA!$F$40:$G$85,2,0),10)</f>
        <v>10</v>
      </c>
      <c r="AH230" s="77">
        <f t="shared" ca="1" si="8"/>
        <v>10</v>
      </c>
      <c r="AI230" s="75" t="b">
        <f>IF(AND(Q230=DATA!$D$40),DATA!$D$44/8,IF(AND(Q230=DATA!$C$40),DATA!$C$44/8))</f>
        <v>0</v>
      </c>
      <c r="AJ230" s="77">
        <f t="shared" ca="1" si="7"/>
        <v>10</v>
      </c>
      <c r="AK230" s="78" t="str">
        <f ca="1">IF(AND(AJ230&gt;=DATA!$C$55),"A",IF(AND(DATA!$C$55&gt;AJ230,AJ230&gt;=DATA!$C$56),"B",IF(AND(DATA!$C$56&gt;AJ230,AJ230&gt;=DATA!$C$57),"C",IF(AND(AJ230&lt;DATA!$C$57),"D"))))</f>
        <v>D</v>
      </c>
    </row>
    <row r="231" spans="1:37" x14ac:dyDescent="0.15">
      <c r="A231" s="20" t="s">
        <v>565</v>
      </c>
      <c r="B231" s="4" t="s">
        <v>428</v>
      </c>
      <c r="C231" s="18" t="s">
        <v>456</v>
      </c>
      <c r="D231" s="17" t="s">
        <v>522</v>
      </c>
      <c r="E231" s="20" t="s">
        <v>300</v>
      </c>
      <c r="F231" s="20" t="s">
        <v>301</v>
      </c>
      <c r="G231" s="18" t="str">
        <f>""</f>
        <v/>
      </c>
      <c r="H231" s="20"/>
      <c r="I231" s="20" t="s">
        <v>431</v>
      </c>
      <c r="J231" s="21"/>
      <c r="K231" s="18" t="s">
        <v>453</v>
      </c>
      <c r="L231" s="6" t="s">
        <v>27</v>
      </c>
      <c r="M231" s="6"/>
      <c r="N231" s="6"/>
      <c r="O231" s="6"/>
      <c r="P231" s="11"/>
      <c r="Q231" s="11"/>
      <c r="R231" s="82"/>
      <c r="S231" s="12" t="s">
        <v>773</v>
      </c>
      <c r="T231" s="78"/>
      <c r="U231" s="62"/>
      <c r="V231" s="6" t="s">
        <v>20</v>
      </c>
      <c r="W231" s="28">
        <v>60</v>
      </c>
      <c r="X231" s="24"/>
      <c r="Y231" s="24"/>
      <c r="AB231" s="74" t="b">
        <f>IF(AND(M231=DATA!$D$40),DATA!$D$41,IF(AND(M231=DATA!$C$40),DATA!$C$41))</f>
        <v>0</v>
      </c>
      <c r="AC231" s="74" t="b">
        <f>IF(AND(N231=DATA!$D$40),DATA!$D$42,IF(AND(N231=DATA!$C$40),DATA!$C$42))</f>
        <v>0</v>
      </c>
      <c r="AD231" s="74" t="b">
        <f>IF(AND(O231=DATA!$D$40),DATA!$D$43,IF(AND(O231=DATA!$C$40),DATA!$C$43))</f>
        <v>0</v>
      </c>
      <c r="AE231" s="75" t="b">
        <f>IF(AND(P231=DATA!$D$40),DATA!$D$44,IF(AND(P231=DATA!$C$40),DATA!$C$44))</f>
        <v>0</v>
      </c>
      <c r="AF231" s="76">
        <f ca="1">IF(AND(DATEDIF(R231,TODAY(),"D")&lt;365*3),DATA!$D$46,IF(AND(365*3&lt;=DATEDIF(R231,TODAY(),"D"), DATEDIF(R231,TODAY(),"D")&lt;365*5),DATA!$D$47,IF(AND(365*5&lt;=DATEDIF(R231,TODAY(),"D"), DATEDIF(R231,TODAY(),"D")&lt;365*10),DATA!$D$48,IF(AND(365*10&lt;DATEDIF(R231,TODAY(),"D")),DATA!$D$49))))</f>
        <v>0</v>
      </c>
      <c r="AG231" s="76">
        <f>_xlfn.IFNA(VLOOKUP(T231,DATA!$F$40:$G$85,2,0),10)</f>
        <v>10</v>
      </c>
      <c r="AH231" s="77">
        <f t="shared" ca="1" si="8"/>
        <v>10</v>
      </c>
      <c r="AI231" s="75" t="b">
        <f>IF(AND(Q231=DATA!$D$40),DATA!$D$44/8,IF(AND(Q231=DATA!$C$40),DATA!$C$44/8))</f>
        <v>0</v>
      </c>
      <c r="AJ231" s="77">
        <f t="shared" ca="1" si="7"/>
        <v>10</v>
      </c>
      <c r="AK231" s="78" t="str">
        <f ca="1">IF(AND(AJ231&gt;=DATA!$C$55),"A",IF(AND(DATA!$C$55&gt;AJ231,AJ231&gt;=DATA!$C$56),"B",IF(AND(DATA!$C$56&gt;AJ231,AJ231&gt;=DATA!$C$57),"C",IF(AND(AJ231&lt;DATA!$C$57),"D"))))</f>
        <v>D</v>
      </c>
    </row>
    <row r="232" spans="1:37" x14ac:dyDescent="0.15">
      <c r="A232" s="20" t="s">
        <v>565</v>
      </c>
      <c r="B232" s="4" t="s">
        <v>428</v>
      </c>
      <c r="C232" s="18" t="s">
        <v>295</v>
      </c>
      <c r="D232" s="17" t="s">
        <v>522</v>
      </c>
      <c r="E232" s="20" t="s">
        <v>300</v>
      </c>
      <c r="F232" s="20" t="s">
        <v>301</v>
      </c>
      <c r="G232" s="18" t="str">
        <f>""</f>
        <v/>
      </c>
      <c r="H232" s="20"/>
      <c r="I232" s="20" t="s">
        <v>431</v>
      </c>
      <c r="J232" s="21"/>
      <c r="K232" s="18" t="s">
        <v>453</v>
      </c>
      <c r="L232" s="6" t="s">
        <v>27</v>
      </c>
      <c r="M232" s="6"/>
      <c r="N232" s="6"/>
      <c r="O232" s="6"/>
      <c r="P232" s="11"/>
      <c r="Q232" s="11"/>
      <c r="R232" s="82"/>
      <c r="S232" s="12" t="s">
        <v>773</v>
      </c>
      <c r="T232" s="78"/>
      <c r="U232" s="62"/>
      <c r="V232" s="6" t="s">
        <v>20</v>
      </c>
      <c r="W232" s="28">
        <v>286</v>
      </c>
      <c r="X232" s="24"/>
      <c r="Y232" s="24"/>
      <c r="AB232" s="74" t="b">
        <f>IF(AND(M232=DATA!$D$40),DATA!$D$41,IF(AND(M232=DATA!$C$40),DATA!$C$41))</f>
        <v>0</v>
      </c>
      <c r="AC232" s="74" t="b">
        <f>IF(AND(N232=DATA!$D$40),DATA!$D$42,IF(AND(N232=DATA!$C$40),DATA!$C$42))</f>
        <v>0</v>
      </c>
      <c r="AD232" s="74" t="b">
        <f>IF(AND(O232=DATA!$D$40),DATA!$D$43,IF(AND(O232=DATA!$C$40),DATA!$C$43))</f>
        <v>0</v>
      </c>
      <c r="AE232" s="75" t="b">
        <f>IF(AND(P232=DATA!$D$40),DATA!$D$44,IF(AND(P232=DATA!$C$40),DATA!$C$44))</f>
        <v>0</v>
      </c>
      <c r="AF232" s="76">
        <f ca="1">IF(AND(DATEDIF(R232,TODAY(),"D")&lt;365*3),DATA!$D$46,IF(AND(365*3&lt;=DATEDIF(R232,TODAY(),"D"), DATEDIF(R232,TODAY(),"D")&lt;365*5),DATA!$D$47,IF(AND(365*5&lt;=DATEDIF(R232,TODAY(),"D"), DATEDIF(R232,TODAY(),"D")&lt;365*10),DATA!$D$48,IF(AND(365*10&lt;DATEDIF(R232,TODAY(),"D")),DATA!$D$49))))</f>
        <v>0</v>
      </c>
      <c r="AG232" s="76">
        <f>_xlfn.IFNA(VLOOKUP(T232,DATA!$F$40:$G$85,2,0),10)</f>
        <v>10</v>
      </c>
      <c r="AH232" s="77">
        <f t="shared" ca="1" si="8"/>
        <v>10</v>
      </c>
      <c r="AI232" s="75" t="b">
        <f>IF(AND(Q232=DATA!$D$40),DATA!$D$44/8,IF(AND(Q232=DATA!$C$40),DATA!$C$44/8))</f>
        <v>0</v>
      </c>
      <c r="AJ232" s="77">
        <f t="shared" ca="1" si="7"/>
        <v>10</v>
      </c>
      <c r="AK232" s="78" t="str">
        <f ca="1">IF(AND(AJ232&gt;=DATA!$C$55),"A",IF(AND(DATA!$C$55&gt;AJ232,AJ232&gt;=DATA!$C$56),"B",IF(AND(DATA!$C$56&gt;AJ232,AJ232&gt;=DATA!$C$57),"C",IF(AND(AJ232&lt;DATA!$C$57),"D"))))</f>
        <v>D</v>
      </c>
    </row>
    <row r="233" spans="1:37" x14ac:dyDescent="0.15">
      <c r="A233" s="20" t="s">
        <v>565</v>
      </c>
      <c r="B233" s="4" t="s">
        <v>428</v>
      </c>
      <c r="C233" s="18" t="s">
        <v>295</v>
      </c>
      <c r="D233" s="17" t="s">
        <v>522</v>
      </c>
      <c r="E233" s="20" t="s">
        <v>300</v>
      </c>
      <c r="F233" s="20" t="s">
        <v>301</v>
      </c>
      <c r="G233" s="18" t="str">
        <f>""</f>
        <v/>
      </c>
      <c r="H233" s="20"/>
      <c r="I233" s="20" t="s">
        <v>431</v>
      </c>
      <c r="J233" s="21"/>
      <c r="K233" s="18" t="s">
        <v>458</v>
      </c>
      <c r="L233" s="6" t="s">
        <v>27</v>
      </c>
      <c r="M233" s="6"/>
      <c r="N233" s="6"/>
      <c r="O233" s="6"/>
      <c r="P233" s="11"/>
      <c r="Q233" s="11"/>
      <c r="R233" s="82"/>
      <c r="S233" s="12" t="s">
        <v>773</v>
      </c>
      <c r="T233" s="78"/>
      <c r="U233" s="62"/>
      <c r="V233" s="6" t="s">
        <v>20</v>
      </c>
      <c r="W233" s="28">
        <v>23</v>
      </c>
      <c r="X233" s="24"/>
      <c r="Y233" s="24"/>
      <c r="AB233" s="74" t="b">
        <f>IF(AND(M233=DATA!$D$40),DATA!$D$41,IF(AND(M233=DATA!$C$40),DATA!$C$41))</f>
        <v>0</v>
      </c>
      <c r="AC233" s="74" t="b">
        <f>IF(AND(N233=DATA!$D$40),DATA!$D$42,IF(AND(N233=DATA!$C$40),DATA!$C$42))</f>
        <v>0</v>
      </c>
      <c r="AD233" s="74" t="b">
        <f>IF(AND(O233=DATA!$D$40),DATA!$D$43,IF(AND(O233=DATA!$C$40),DATA!$C$43))</f>
        <v>0</v>
      </c>
      <c r="AE233" s="75" t="b">
        <f>IF(AND(P233=DATA!$D$40),DATA!$D$44,IF(AND(P233=DATA!$C$40),DATA!$C$44))</f>
        <v>0</v>
      </c>
      <c r="AF233" s="76">
        <f ca="1">IF(AND(DATEDIF(R233,TODAY(),"D")&lt;365*3),DATA!$D$46,IF(AND(365*3&lt;=DATEDIF(R233,TODAY(),"D"), DATEDIF(R233,TODAY(),"D")&lt;365*5),DATA!$D$47,IF(AND(365*5&lt;=DATEDIF(R233,TODAY(),"D"), DATEDIF(R233,TODAY(),"D")&lt;365*10),DATA!$D$48,IF(AND(365*10&lt;DATEDIF(R233,TODAY(),"D")),DATA!$D$49))))</f>
        <v>0</v>
      </c>
      <c r="AG233" s="76">
        <f>_xlfn.IFNA(VLOOKUP(T233,DATA!$F$40:$G$85,2,0),10)</f>
        <v>10</v>
      </c>
      <c r="AH233" s="77">
        <f t="shared" ca="1" si="8"/>
        <v>10</v>
      </c>
      <c r="AI233" s="75" t="b">
        <f>IF(AND(Q233=DATA!$D$40),DATA!$D$44/8,IF(AND(Q233=DATA!$C$40),DATA!$C$44/8))</f>
        <v>0</v>
      </c>
      <c r="AJ233" s="77">
        <f t="shared" ca="1" si="7"/>
        <v>10</v>
      </c>
      <c r="AK233" s="78" t="str">
        <f ca="1">IF(AND(AJ233&gt;=DATA!$C$55),"A",IF(AND(DATA!$C$55&gt;AJ233,AJ233&gt;=DATA!$C$56),"B",IF(AND(DATA!$C$56&gt;AJ233,AJ233&gt;=DATA!$C$57),"C",IF(AND(AJ233&lt;DATA!$C$57),"D"))))</f>
        <v>D</v>
      </c>
    </row>
    <row r="234" spans="1:37" x14ac:dyDescent="0.15">
      <c r="A234" s="20" t="s">
        <v>565</v>
      </c>
      <c r="B234" s="4" t="s">
        <v>428</v>
      </c>
      <c r="C234" s="18" t="s">
        <v>295</v>
      </c>
      <c r="D234" s="17" t="s">
        <v>522</v>
      </c>
      <c r="E234" s="20" t="s">
        <v>300</v>
      </c>
      <c r="F234" s="20" t="s">
        <v>301</v>
      </c>
      <c r="G234" s="18" t="str">
        <f>""</f>
        <v/>
      </c>
      <c r="H234" s="20"/>
      <c r="I234" s="20" t="s">
        <v>431</v>
      </c>
      <c r="J234" s="21"/>
      <c r="K234" s="18" t="s">
        <v>453</v>
      </c>
      <c r="L234" s="6" t="s">
        <v>27</v>
      </c>
      <c r="M234" s="6"/>
      <c r="N234" s="6"/>
      <c r="O234" s="6"/>
      <c r="P234" s="11"/>
      <c r="Q234" s="11"/>
      <c r="R234" s="82"/>
      <c r="S234" s="12" t="s">
        <v>773</v>
      </c>
      <c r="T234" s="78"/>
      <c r="U234" s="62"/>
      <c r="V234" s="6" t="s">
        <v>20</v>
      </c>
      <c r="W234" s="28">
        <v>1</v>
      </c>
      <c r="X234" s="24"/>
      <c r="Y234" s="24"/>
      <c r="AB234" s="74" t="b">
        <f>IF(AND(M234=DATA!$D$40),DATA!$D$41,IF(AND(M234=DATA!$C$40),DATA!$C$41))</f>
        <v>0</v>
      </c>
      <c r="AC234" s="74" t="b">
        <f>IF(AND(N234=DATA!$D$40),DATA!$D$42,IF(AND(N234=DATA!$C$40),DATA!$C$42))</f>
        <v>0</v>
      </c>
      <c r="AD234" s="74" t="b">
        <f>IF(AND(O234=DATA!$D$40),DATA!$D$43,IF(AND(O234=DATA!$C$40),DATA!$C$43))</f>
        <v>0</v>
      </c>
      <c r="AE234" s="75" t="b">
        <f>IF(AND(P234=DATA!$D$40),DATA!$D$44,IF(AND(P234=DATA!$C$40),DATA!$C$44))</f>
        <v>0</v>
      </c>
      <c r="AF234" s="76">
        <f ca="1">IF(AND(DATEDIF(R234,TODAY(),"D")&lt;365*3),DATA!$D$46,IF(AND(365*3&lt;=DATEDIF(R234,TODAY(),"D"), DATEDIF(R234,TODAY(),"D")&lt;365*5),DATA!$D$47,IF(AND(365*5&lt;=DATEDIF(R234,TODAY(),"D"), DATEDIF(R234,TODAY(),"D")&lt;365*10),DATA!$D$48,IF(AND(365*10&lt;DATEDIF(R234,TODAY(),"D")),DATA!$D$49))))</f>
        <v>0</v>
      </c>
      <c r="AG234" s="76">
        <f>_xlfn.IFNA(VLOOKUP(T234,DATA!$F$40:$G$85,2,0),10)</f>
        <v>10</v>
      </c>
      <c r="AH234" s="77">
        <f t="shared" ca="1" si="8"/>
        <v>10</v>
      </c>
      <c r="AI234" s="75" t="b">
        <f>IF(AND(Q234=DATA!$D$40),DATA!$D$44/8,IF(AND(Q234=DATA!$C$40),DATA!$C$44/8))</f>
        <v>0</v>
      </c>
      <c r="AJ234" s="77">
        <f t="shared" ca="1" si="7"/>
        <v>10</v>
      </c>
      <c r="AK234" s="78" t="str">
        <f ca="1">IF(AND(AJ234&gt;=DATA!$C$55),"A",IF(AND(DATA!$C$55&gt;AJ234,AJ234&gt;=DATA!$C$56),"B",IF(AND(DATA!$C$56&gt;AJ234,AJ234&gt;=DATA!$C$57),"C",IF(AND(AJ234&lt;DATA!$C$57),"D"))))</f>
        <v>D</v>
      </c>
    </row>
    <row r="235" spans="1:37" x14ac:dyDescent="0.15">
      <c r="A235" s="20" t="s">
        <v>565</v>
      </c>
      <c r="B235" s="4" t="s">
        <v>428</v>
      </c>
      <c r="C235" s="18" t="s">
        <v>295</v>
      </c>
      <c r="D235" s="17" t="s">
        <v>522</v>
      </c>
      <c r="E235" s="20" t="s">
        <v>300</v>
      </c>
      <c r="F235" s="20" t="s">
        <v>301</v>
      </c>
      <c r="G235" s="18" t="str">
        <f>""</f>
        <v/>
      </c>
      <c r="H235" s="20"/>
      <c r="I235" s="20" t="s">
        <v>431</v>
      </c>
      <c r="J235" s="21"/>
      <c r="K235" s="18" t="s">
        <v>453</v>
      </c>
      <c r="L235" s="6" t="s">
        <v>27</v>
      </c>
      <c r="M235" s="6"/>
      <c r="N235" s="6"/>
      <c r="O235" s="6"/>
      <c r="P235" s="11"/>
      <c r="Q235" s="11"/>
      <c r="R235" s="82"/>
      <c r="S235" s="12" t="s">
        <v>773</v>
      </c>
      <c r="T235" s="78"/>
      <c r="U235" s="62"/>
      <c r="V235" s="6" t="s">
        <v>20</v>
      </c>
      <c r="W235" s="28">
        <v>29</v>
      </c>
      <c r="X235" s="24"/>
      <c r="Y235" s="24"/>
      <c r="AB235" s="74" t="b">
        <f>IF(AND(M235=DATA!$D$40),DATA!$D$41,IF(AND(M235=DATA!$C$40),DATA!$C$41))</f>
        <v>0</v>
      </c>
      <c r="AC235" s="74" t="b">
        <f>IF(AND(N235=DATA!$D$40),DATA!$D$42,IF(AND(N235=DATA!$C$40),DATA!$C$42))</f>
        <v>0</v>
      </c>
      <c r="AD235" s="74" t="b">
        <f>IF(AND(O235=DATA!$D$40),DATA!$D$43,IF(AND(O235=DATA!$C$40),DATA!$C$43))</f>
        <v>0</v>
      </c>
      <c r="AE235" s="75" t="b">
        <f>IF(AND(P235=DATA!$D$40),DATA!$D$44,IF(AND(P235=DATA!$C$40),DATA!$C$44))</f>
        <v>0</v>
      </c>
      <c r="AF235" s="76">
        <f ca="1">IF(AND(DATEDIF(R235,TODAY(),"D")&lt;365*3),DATA!$D$46,IF(AND(365*3&lt;=DATEDIF(R235,TODAY(),"D"), DATEDIF(R235,TODAY(),"D")&lt;365*5),DATA!$D$47,IF(AND(365*5&lt;=DATEDIF(R235,TODAY(),"D"), DATEDIF(R235,TODAY(),"D")&lt;365*10),DATA!$D$48,IF(AND(365*10&lt;DATEDIF(R235,TODAY(),"D")),DATA!$D$49))))</f>
        <v>0</v>
      </c>
      <c r="AG235" s="76">
        <f>_xlfn.IFNA(VLOOKUP(T235,DATA!$F$40:$G$85,2,0),10)</f>
        <v>10</v>
      </c>
      <c r="AH235" s="77">
        <f t="shared" ca="1" si="8"/>
        <v>10</v>
      </c>
      <c r="AI235" s="75" t="b">
        <f>IF(AND(Q235=DATA!$D$40),DATA!$D$44/8,IF(AND(Q235=DATA!$C$40),DATA!$C$44/8))</f>
        <v>0</v>
      </c>
      <c r="AJ235" s="77">
        <f t="shared" ca="1" si="7"/>
        <v>10</v>
      </c>
      <c r="AK235" s="78" t="str">
        <f ca="1">IF(AND(AJ235&gt;=DATA!$C$55),"A",IF(AND(DATA!$C$55&gt;AJ235,AJ235&gt;=DATA!$C$56),"B",IF(AND(DATA!$C$56&gt;AJ235,AJ235&gt;=DATA!$C$57),"C",IF(AND(AJ235&lt;DATA!$C$57),"D"))))</f>
        <v>D</v>
      </c>
    </row>
    <row r="236" spans="1:37" x14ac:dyDescent="0.15">
      <c r="A236" s="20" t="s">
        <v>565</v>
      </c>
      <c r="B236" s="4" t="s">
        <v>428</v>
      </c>
      <c r="C236" s="18" t="s">
        <v>454</v>
      </c>
      <c r="D236" s="17" t="s">
        <v>522</v>
      </c>
      <c r="E236" s="20" t="s">
        <v>300</v>
      </c>
      <c r="F236" s="20" t="s">
        <v>301</v>
      </c>
      <c r="G236" s="18" t="str">
        <f>""</f>
        <v/>
      </c>
      <c r="H236" s="20"/>
      <c r="I236" s="20" t="s">
        <v>431</v>
      </c>
      <c r="J236" s="21"/>
      <c r="K236" s="18" t="s">
        <v>453</v>
      </c>
      <c r="L236" s="6" t="s">
        <v>27</v>
      </c>
      <c r="M236" s="6"/>
      <c r="N236" s="6"/>
      <c r="O236" s="6"/>
      <c r="P236" s="11"/>
      <c r="Q236" s="11"/>
      <c r="R236" s="82"/>
      <c r="S236" s="12" t="s">
        <v>773</v>
      </c>
      <c r="T236" s="78"/>
      <c r="U236" s="62"/>
      <c r="V236" s="6" t="s">
        <v>20</v>
      </c>
      <c r="W236" s="28">
        <v>30</v>
      </c>
      <c r="X236" s="24"/>
      <c r="Y236" s="24"/>
      <c r="AB236" s="74" t="b">
        <f>IF(AND(M236=DATA!$D$40),DATA!$D$41,IF(AND(M236=DATA!$C$40),DATA!$C$41))</f>
        <v>0</v>
      </c>
      <c r="AC236" s="74" t="b">
        <f>IF(AND(N236=DATA!$D$40),DATA!$D$42,IF(AND(N236=DATA!$C$40),DATA!$C$42))</f>
        <v>0</v>
      </c>
      <c r="AD236" s="74" t="b">
        <f>IF(AND(O236=DATA!$D$40),DATA!$D$43,IF(AND(O236=DATA!$C$40),DATA!$C$43))</f>
        <v>0</v>
      </c>
      <c r="AE236" s="75" t="b">
        <f>IF(AND(P236=DATA!$D$40),DATA!$D$44,IF(AND(P236=DATA!$C$40),DATA!$C$44))</f>
        <v>0</v>
      </c>
      <c r="AF236" s="76">
        <f ca="1">IF(AND(DATEDIF(R236,TODAY(),"D")&lt;365*3),DATA!$D$46,IF(AND(365*3&lt;=DATEDIF(R236,TODAY(),"D"), DATEDIF(R236,TODAY(),"D")&lt;365*5),DATA!$D$47,IF(AND(365*5&lt;=DATEDIF(R236,TODAY(),"D"), DATEDIF(R236,TODAY(),"D")&lt;365*10),DATA!$D$48,IF(AND(365*10&lt;DATEDIF(R236,TODAY(),"D")),DATA!$D$49))))</f>
        <v>0</v>
      </c>
      <c r="AG236" s="76">
        <f>_xlfn.IFNA(VLOOKUP(T236,DATA!$F$40:$G$85,2,0),10)</f>
        <v>10</v>
      </c>
      <c r="AH236" s="77">
        <f t="shared" ca="1" si="8"/>
        <v>10</v>
      </c>
      <c r="AI236" s="75" t="b">
        <f>IF(AND(Q236=DATA!$D$40),DATA!$D$44/8,IF(AND(Q236=DATA!$C$40),DATA!$C$44/8))</f>
        <v>0</v>
      </c>
      <c r="AJ236" s="77">
        <f t="shared" ca="1" si="7"/>
        <v>10</v>
      </c>
      <c r="AK236" s="78" t="str">
        <f ca="1">IF(AND(AJ236&gt;=DATA!$C$55),"A",IF(AND(DATA!$C$55&gt;AJ236,AJ236&gt;=DATA!$C$56),"B",IF(AND(DATA!$C$56&gt;AJ236,AJ236&gt;=DATA!$C$57),"C",IF(AND(AJ236&lt;DATA!$C$57),"D"))))</f>
        <v>D</v>
      </c>
    </row>
    <row r="237" spans="1:37" x14ac:dyDescent="0.15">
      <c r="A237" s="20" t="s">
        <v>565</v>
      </c>
      <c r="B237" s="4" t="s">
        <v>428</v>
      </c>
      <c r="C237" s="18" t="s">
        <v>454</v>
      </c>
      <c r="D237" s="17" t="s">
        <v>522</v>
      </c>
      <c r="E237" s="20" t="s">
        <v>300</v>
      </c>
      <c r="F237" s="20" t="s">
        <v>301</v>
      </c>
      <c r="G237" s="18" t="str">
        <f>""</f>
        <v/>
      </c>
      <c r="H237" s="20"/>
      <c r="I237" s="20" t="s">
        <v>431</v>
      </c>
      <c r="J237" s="21"/>
      <c r="K237" s="18" t="s">
        <v>453</v>
      </c>
      <c r="L237" s="6" t="s">
        <v>27</v>
      </c>
      <c r="M237" s="6"/>
      <c r="N237" s="6"/>
      <c r="O237" s="6"/>
      <c r="P237" s="11"/>
      <c r="Q237" s="11"/>
      <c r="R237" s="82"/>
      <c r="S237" s="12" t="s">
        <v>773</v>
      </c>
      <c r="T237" s="78"/>
      <c r="U237" s="62"/>
      <c r="V237" s="6" t="s">
        <v>20</v>
      </c>
      <c r="W237" s="28">
        <v>23</v>
      </c>
      <c r="X237" s="24"/>
      <c r="Y237" s="24"/>
      <c r="AB237" s="74" t="b">
        <f>IF(AND(M237=DATA!$D$40),DATA!$D$41,IF(AND(M237=DATA!$C$40),DATA!$C$41))</f>
        <v>0</v>
      </c>
      <c r="AC237" s="74" t="b">
        <f>IF(AND(N237=DATA!$D$40),DATA!$D$42,IF(AND(N237=DATA!$C$40),DATA!$C$42))</f>
        <v>0</v>
      </c>
      <c r="AD237" s="74" t="b">
        <f>IF(AND(O237=DATA!$D$40),DATA!$D$43,IF(AND(O237=DATA!$C$40),DATA!$C$43))</f>
        <v>0</v>
      </c>
      <c r="AE237" s="75" t="b">
        <f>IF(AND(P237=DATA!$D$40),DATA!$D$44,IF(AND(P237=DATA!$C$40),DATA!$C$44))</f>
        <v>0</v>
      </c>
      <c r="AF237" s="76">
        <f ca="1">IF(AND(DATEDIF(R237,TODAY(),"D")&lt;365*3),DATA!$D$46,IF(AND(365*3&lt;=DATEDIF(R237,TODAY(),"D"), DATEDIF(R237,TODAY(),"D")&lt;365*5),DATA!$D$47,IF(AND(365*5&lt;=DATEDIF(R237,TODAY(),"D"), DATEDIF(R237,TODAY(),"D")&lt;365*10),DATA!$D$48,IF(AND(365*10&lt;DATEDIF(R237,TODAY(),"D")),DATA!$D$49))))</f>
        <v>0</v>
      </c>
      <c r="AG237" s="76">
        <f>_xlfn.IFNA(VLOOKUP(T237,DATA!$F$40:$G$85,2,0),10)</f>
        <v>10</v>
      </c>
      <c r="AH237" s="77">
        <f t="shared" ca="1" si="8"/>
        <v>10</v>
      </c>
      <c r="AI237" s="75" t="b">
        <f>IF(AND(Q237=DATA!$D$40),DATA!$D$44/8,IF(AND(Q237=DATA!$C$40),DATA!$C$44/8))</f>
        <v>0</v>
      </c>
      <c r="AJ237" s="77">
        <f t="shared" ca="1" si="7"/>
        <v>10</v>
      </c>
      <c r="AK237" s="78" t="str">
        <f ca="1">IF(AND(AJ237&gt;=DATA!$C$55),"A",IF(AND(DATA!$C$55&gt;AJ237,AJ237&gt;=DATA!$C$56),"B",IF(AND(DATA!$C$56&gt;AJ237,AJ237&gt;=DATA!$C$57),"C",IF(AND(AJ237&lt;DATA!$C$57),"D"))))</f>
        <v>D</v>
      </c>
    </row>
    <row r="238" spans="1:37" x14ac:dyDescent="0.15">
      <c r="A238" s="20" t="s">
        <v>565</v>
      </c>
      <c r="B238" s="4" t="s">
        <v>428</v>
      </c>
      <c r="C238" s="18" t="s">
        <v>454</v>
      </c>
      <c r="D238" s="17" t="s">
        <v>522</v>
      </c>
      <c r="E238" s="20" t="s">
        <v>300</v>
      </c>
      <c r="F238" s="20" t="s">
        <v>301</v>
      </c>
      <c r="G238" s="18" t="str">
        <f>""</f>
        <v/>
      </c>
      <c r="H238" s="20"/>
      <c r="I238" s="20" t="s">
        <v>431</v>
      </c>
      <c r="J238" s="21"/>
      <c r="K238" s="18" t="s">
        <v>453</v>
      </c>
      <c r="L238" s="6" t="s">
        <v>27</v>
      </c>
      <c r="M238" s="6"/>
      <c r="N238" s="6"/>
      <c r="O238" s="6"/>
      <c r="P238" s="11"/>
      <c r="Q238" s="11"/>
      <c r="R238" s="82"/>
      <c r="S238" s="12" t="s">
        <v>773</v>
      </c>
      <c r="T238" s="78"/>
      <c r="U238" s="62"/>
      <c r="V238" s="6" t="s">
        <v>20</v>
      </c>
      <c r="W238" s="28">
        <v>56</v>
      </c>
      <c r="X238" s="24"/>
      <c r="Y238" s="24"/>
      <c r="AB238" s="74" t="b">
        <f>IF(AND(M238=DATA!$D$40),DATA!$D$41,IF(AND(M238=DATA!$C$40),DATA!$C$41))</f>
        <v>0</v>
      </c>
      <c r="AC238" s="74" t="b">
        <f>IF(AND(N238=DATA!$D$40),DATA!$D$42,IF(AND(N238=DATA!$C$40),DATA!$C$42))</f>
        <v>0</v>
      </c>
      <c r="AD238" s="74" t="b">
        <f>IF(AND(O238=DATA!$D$40),DATA!$D$43,IF(AND(O238=DATA!$C$40),DATA!$C$43))</f>
        <v>0</v>
      </c>
      <c r="AE238" s="75" t="b">
        <f>IF(AND(P238=DATA!$D$40),DATA!$D$44,IF(AND(P238=DATA!$C$40),DATA!$C$44))</f>
        <v>0</v>
      </c>
      <c r="AF238" s="76">
        <f ca="1">IF(AND(DATEDIF(R238,TODAY(),"D")&lt;365*3),DATA!$D$46,IF(AND(365*3&lt;=DATEDIF(R238,TODAY(),"D"), DATEDIF(R238,TODAY(),"D")&lt;365*5),DATA!$D$47,IF(AND(365*5&lt;=DATEDIF(R238,TODAY(),"D"), DATEDIF(R238,TODAY(),"D")&lt;365*10),DATA!$D$48,IF(AND(365*10&lt;DATEDIF(R238,TODAY(),"D")),DATA!$D$49))))</f>
        <v>0</v>
      </c>
      <c r="AG238" s="76">
        <f>_xlfn.IFNA(VLOOKUP(T238,DATA!$F$40:$G$85,2,0),10)</f>
        <v>10</v>
      </c>
      <c r="AH238" s="77">
        <f t="shared" ca="1" si="8"/>
        <v>10</v>
      </c>
      <c r="AI238" s="75" t="b">
        <f>IF(AND(Q238=DATA!$D$40),DATA!$D$44/8,IF(AND(Q238=DATA!$C$40),DATA!$C$44/8))</f>
        <v>0</v>
      </c>
      <c r="AJ238" s="77">
        <f t="shared" ca="1" si="7"/>
        <v>10</v>
      </c>
      <c r="AK238" s="78" t="str">
        <f ca="1">IF(AND(AJ238&gt;=DATA!$C$55),"A",IF(AND(DATA!$C$55&gt;AJ238,AJ238&gt;=DATA!$C$56),"B",IF(AND(DATA!$C$56&gt;AJ238,AJ238&gt;=DATA!$C$57),"C",IF(AND(AJ238&lt;DATA!$C$57),"D"))))</f>
        <v>D</v>
      </c>
    </row>
    <row r="239" spans="1:37" x14ac:dyDescent="0.15">
      <c r="A239" s="20" t="s">
        <v>564</v>
      </c>
      <c r="B239" s="4" t="s">
        <v>428</v>
      </c>
      <c r="C239" s="18" t="s">
        <v>454</v>
      </c>
      <c r="D239" s="17" t="s">
        <v>522</v>
      </c>
      <c r="E239" s="20" t="s">
        <v>300</v>
      </c>
      <c r="F239" s="20" t="s">
        <v>308</v>
      </c>
      <c r="G239" s="18" t="str">
        <f>""</f>
        <v/>
      </c>
      <c r="H239" s="20"/>
      <c r="I239" s="20" t="s">
        <v>431</v>
      </c>
      <c r="J239" s="21"/>
      <c r="K239" s="18" t="s">
        <v>453</v>
      </c>
      <c r="L239" s="6" t="s">
        <v>27</v>
      </c>
      <c r="M239" s="6"/>
      <c r="N239" s="6"/>
      <c r="O239" s="6"/>
      <c r="P239" s="11"/>
      <c r="Q239" s="11"/>
      <c r="R239" s="82"/>
      <c r="S239" s="12" t="s">
        <v>773</v>
      </c>
      <c r="T239" s="78"/>
      <c r="U239" s="62"/>
      <c r="V239" s="6" t="s">
        <v>20</v>
      </c>
      <c r="W239" s="28">
        <v>2</v>
      </c>
      <c r="X239" s="24"/>
      <c r="Y239" s="24"/>
      <c r="AB239" s="74" t="b">
        <f>IF(AND(M239=DATA!$D$40),DATA!$D$41,IF(AND(M239=DATA!$C$40),DATA!$C$41))</f>
        <v>0</v>
      </c>
      <c r="AC239" s="74" t="b">
        <f>IF(AND(N239=DATA!$D$40),DATA!$D$42,IF(AND(N239=DATA!$C$40),DATA!$C$42))</f>
        <v>0</v>
      </c>
      <c r="AD239" s="74" t="b">
        <f>IF(AND(O239=DATA!$D$40),DATA!$D$43,IF(AND(O239=DATA!$C$40),DATA!$C$43))</f>
        <v>0</v>
      </c>
      <c r="AE239" s="75" t="b">
        <f>IF(AND(P239=DATA!$D$40),DATA!$D$44,IF(AND(P239=DATA!$C$40),DATA!$C$44))</f>
        <v>0</v>
      </c>
      <c r="AF239" s="76">
        <f ca="1">IF(AND(DATEDIF(R239,TODAY(),"D")&lt;365*3),DATA!$D$46,IF(AND(365*3&lt;=DATEDIF(R239,TODAY(),"D"), DATEDIF(R239,TODAY(),"D")&lt;365*5),DATA!$D$47,IF(AND(365*5&lt;=DATEDIF(R239,TODAY(),"D"), DATEDIF(R239,TODAY(),"D")&lt;365*10),DATA!$D$48,IF(AND(365*10&lt;DATEDIF(R239,TODAY(),"D")),DATA!$D$49))))</f>
        <v>0</v>
      </c>
      <c r="AG239" s="76">
        <f>_xlfn.IFNA(VLOOKUP(T239,DATA!$F$40:$G$85,2,0),10)</f>
        <v>10</v>
      </c>
      <c r="AH239" s="77">
        <f t="shared" ca="1" si="8"/>
        <v>10</v>
      </c>
      <c r="AI239" s="75" t="b">
        <f>IF(AND(Q239=DATA!$D$40),DATA!$D$44/8,IF(AND(Q239=DATA!$C$40),DATA!$C$44/8))</f>
        <v>0</v>
      </c>
      <c r="AJ239" s="77">
        <f t="shared" ca="1" si="7"/>
        <v>10</v>
      </c>
      <c r="AK239" s="78" t="str">
        <f ca="1">IF(AND(AJ239&gt;=DATA!$C$55),"A",IF(AND(DATA!$C$55&gt;AJ239,AJ239&gt;=DATA!$C$56),"B",IF(AND(DATA!$C$56&gt;AJ239,AJ239&gt;=DATA!$C$57),"C",IF(AND(AJ239&lt;DATA!$C$57),"D"))))</f>
        <v>D</v>
      </c>
    </row>
    <row r="240" spans="1:37" x14ac:dyDescent="0.15">
      <c r="A240" s="20" t="s">
        <v>565</v>
      </c>
      <c r="B240" s="4" t="s">
        <v>428</v>
      </c>
      <c r="C240" s="18" t="s">
        <v>454</v>
      </c>
      <c r="D240" s="17" t="s">
        <v>522</v>
      </c>
      <c r="E240" s="20" t="s">
        <v>300</v>
      </c>
      <c r="F240" s="20" t="s">
        <v>308</v>
      </c>
      <c r="G240" s="18" t="str">
        <f>""</f>
        <v/>
      </c>
      <c r="H240" s="20"/>
      <c r="I240" s="20" t="s">
        <v>431</v>
      </c>
      <c r="J240" s="21"/>
      <c r="K240" s="18" t="s">
        <v>453</v>
      </c>
      <c r="L240" s="6" t="s">
        <v>27</v>
      </c>
      <c r="M240" s="6"/>
      <c r="N240" s="6"/>
      <c r="O240" s="6"/>
      <c r="P240" s="11"/>
      <c r="Q240" s="11"/>
      <c r="R240" s="82"/>
      <c r="S240" s="12" t="s">
        <v>773</v>
      </c>
      <c r="T240" s="78"/>
      <c r="U240" s="62"/>
      <c r="V240" s="6" t="s">
        <v>20</v>
      </c>
      <c r="W240" s="28">
        <v>6</v>
      </c>
      <c r="X240" s="24"/>
      <c r="Y240" s="24"/>
      <c r="AB240" s="74" t="b">
        <f>IF(AND(M240=DATA!$D$40),DATA!$D$41,IF(AND(M240=DATA!$C$40),DATA!$C$41))</f>
        <v>0</v>
      </c>
      <c r="AC240" s="74" t="b">
        <f>IF(AND(N240=DATA!$D$40),DATA!$D$42,IF(AND(N240=DATA!$C$40),DATA!$C$42))</f>
        <v>0</v>
      </c>
      <c r="AD240" s="74" t="b">
        <f>IF(AND(O240=DATA!$D$40),DATA!$D$43,IF(AND(O240=DATA!$C$40),DATA!$C$43))</f>
        <v>0</v>
      </c>
      <c r="AE240" s="75" t="b">
        <f>IF(AND(P240=DATA!$D$40),DATA!$D$44,IF(AND(P240=DATA!$C$40),DATA!$C$44))</f>
        <v>0</v>
      </c>
      <c r="AF240" s="76">
        <f ca="1">IF(AND(DATEDIF(R240,TODAY(),"D")&lt;365*3),DATA!$D$46,IF(AND(365*3&lt;=DATEDIF(R240,TODAY(),"D"), DATEDIF(R240,TODAY(),"D")&lt;365*5),DATA!$D$47,IF(AND(365*5&lt;=DATEDIF(R240,TODAY(),"D"), DATEDIF(R240,TODAY(),"D")&lt;365*10),DATA!$D$48,IF(AND(365*10&lt;DATEDIF(R240,TODAY(),"D")),DATA!$D$49))))</f>
        <v>0</v>
      </c>
      <c r="AG240" s="76">
        <f>_xlfn.IFNA(VLOOKUP(T240,DATA!$F$40:$G$85,2,0),10)</f>
        <v>10</v>
      </c>
      <c r="AH240" s="77">
        <f t="shared" ca="1" si="8"/>
        <v>10</v>
      </c>
      <c r="AI240" s="75" t="b">
        <f>IF(AND(Q240=DATA!$D$40),DATA!$D$44/8,IF(AND(Q240=DATA!$C$40),DATA!$C$44/8))</f>
        <v>0</v>
      </c>
      <c r="AJ240" s="77">
        <f t="shared" ca="1" si="7"/>
        <v>10</v>
      </c>
      <c r="AK240" s="78" t="str">
        <f ca="1">IF(AND(AJ240&gt;=DATA!$C$55),"A",IF(AND(DATA!$C$55&gt;AJ240,AJ240&gt;=DATA!$C$56),"B",IF(AND(DATA!$C$56&gt;AJ240,AJ240&gt;=DATA!$C$57),"C",IF(AND(AJ240&lt;DATA!$C$57),"D"))))</f>
        <v>D</v>
      </c>
    </row>
    <row r="241" spans="1:37" x14ac:dyDescent="0.15">
      <c r="A241" s="20" t="s">
        <v>565</v>
      </c>
      <c r="B241" s="4" t="s">
        <v>428</v>
      </c>
      <c r="C241" s="18" t="s">
        <v>454</v>
      </c>
      <c r="D241" s="17" t="s">
        <v>522</v>
      </c>
      <c r="E241" s="20" t="s">
        <v>300</v>
      </c>
      <c r="F241" s="20" t="s">
        <v>319</v>
      </c>
      <c r="G241" s="18" t="str">
        <f>""</f>
        <v/>
      </c>
      <c r="H241" s="20"/>
      <c r="I241" s="20" t="s">
        <v>431</v>
      </c>
      <c r="J241" s="21"/>
      <c r="K241" s="18" t="s">
        <v>453</v>
      </c>
      <c r="L241" s="6" t="s">
        <v>27</v>
      </c>
      <c r="M241" s="6"/>
      <c r="N241" s="6"/>
      <c r="O241" s="6"/>
      <c r="P241" s="11"/>
      <c r="Q241" s="11"/>
      <c r="R241" s="82"/>
      <c r="S241" s="12" t="s">
        <v>773</v>
      </c>
      <c r="T241" s="78"/>
      <c r="U241" s="62"/>
      <c r="V241" s="6" t="s">
        <v>20</v>
      </c>
      <c r="W241" s="28">
        <v>4</v>
      </c>
      <c r="X241" s="24"/>
      <c r="Y241" s="24"/>
      <c r="AB241" s="74" t="b">
        <f>IF(AND(M241=DATA!$D$40),DATA!$D$41,IF(AND(M241=DATA!$C$40),DATA!$C$41))</f>
        <v>0</v>
      </c>
      <c r="AC241" s="74" t="b">
        <f>IF(AND(N241=DATA!$D$40),DATA!$D$42,IF(AND(N241=DATA!$C$40),DATA!$C$42))</f>
        <v>0</v>
      </c>
      <c r="AD241" s="74" t="b">
        <f>IF(AND(O241=DATA!$D$40),DATA!$D$43,IF(AND(O241=DATA!$C$40),DATA!$C$43))</f>
        <v>0</v>
      </c>
      <c r="AE241" s="75" t="b">
        <f>IF(AND(P241=DATA!$D$40),DATA!$D$44,IF(AND(P241=DATA!$C$40),DATA!$C$44))</f>
        <v>0</v>
      </c>
      <c r="AF241" s="76">
        <f ca="1">IF(AND(DATEDIF(R241,TODAY(),"D")&lt;365*3),DATA!$D$46,IF(AND(365*3&lt;=DATEDIF(R241,TODAY(),"D"), DATEDIF(R241,TODAY(),"D")&lt;365*5),DATA!$D$47,IF(AND(365*5&lt;=DATEDIF(R241,TODAY(),"D"), DATEDIF(R241,TODAY(),"D")&lt;365*10),DATA!$D$48,IF(AND(365*10&lt;DATEDIF(R241,TODAY(),"D")),DATA!$D$49))))</f>
        <v>0</v>
      </c>
      <c r="AG241" s="76">
        <f>_xlfn.IFNA(VLOOKUP(T241,DATA!$F$40:$G$85,2,0),10)</f>
        <v>10</v>
      </c>
      <c r="AH241" s="77">
        <f t="shared" ca="1" si="8"/>
        <v>10</v>
      </c>
      <c r="AI241" s="75" t="b">
        <f>IF(AND(Q241=DATA!$D$40),DATA!$D$44/8,IF(AND(Q241=DATA!$C$40),DATA!$C$44/8))</f>
        <v>0</v>
      </c>
      <c r="AJ241" s="77">
        <f t="shared" ca="1" si="7"/>
        <v>10</v>
      </c>
      <c r="AK241" s="78" t="str">
        <f ca="1">IF(AND(AJ241&gt;=DATA!$C$55),"A",IF(AND(DATA!$C$55&gt;AJ241,AJ241&gt;=DATA!$C$56),"B",IF(AND(DATA!$C$56&gt;AJ241,AJ241&gt;=DATA!$C$57),"C",IF(AND(AJ241&lt;DATA!$C$57),"D"))))</f>
        <v>D</v>
      </c>
    </row>
    <row r="242" spans="1:37" x14ac:dyDescent="0.15">
      <c r="A242" s="20" t="s">
        <v>564</v>
      </c>
      <c r="B242" s="4" t="s">
        <v>428</v>
      </c>
      <c r="C242" s="18" t="s">
        <v>454</v>
      </c>
      <c r="D242" s="17" t="s">
        <v>522</v>
      </c>
      <c r="E242" s="20" t="s">
        <v>300</v>
      </c>
      <c r="F242" s="20" t="s">
        <v>301</v>
      </c>
      <c r="G242" s="18" t="str">
        <f>""</f>
        <v/>
      </c>
      <c r="H242" s="20"/>
      <c r="I242" s="20" t="s">
        <v>461</v>
      </c>
      <c r="J242" s="21"/>
      <c r="K242" s="18" t="s">
        <v>453</v>
      </c>
      <c r="L242" s="6" t="s">
        <v>27</v>
      </c>
      <c r="M242" s="6"/>
      <c r="N242" s="6"/>
      <c r="O242" s="6"/>
      <c r="P242" s="11"/>
      <c r="Q242" s="11"/>
      <c r="R242" s="82"/>
      <c r="S242" s="12" t="s">
        <v>773</v>
      </c>
      <c r="T242" s="78"/>
      <c r="U242" s="62"/>
      <c r="V242" s="6" t="s">
        <v>20</v>
      </c>
      <c r="W242" s="28">
        <v>8</v>
      </c>
      <c r="X242" s="24"/>
      <c r="Y242" s="24"/>
      <c r="AB242" s="74" t="b">
        <f>IF(AND(M242=DATA!$D$40),DATA!$D$41,IF(AND(M242=DATA!$C$40),DATA!$C$41))</f>
        <v>0</v>
      </c>
      <c r="AC242" s="74" t="b">
        <f>IF(AND(N242=DATA!$D$40),DATA!$D$42,IF(AND(N242=DATA!$C$40),DATA!$C$42))</f>
        <v>0</v>
      </c>
      <c r="AD242" s="74" t="b">
        <f>IF(AND(O242=DATA!$D$40),DATA!$D$43,IF(AND(O242=DATA!$C$40),DATA!$C$43))</f>
        <v>0</v>
      </c>
      <c r="AE242" s="75" t="b">
        <f>IF(AND(P242=DATA!$D$40),DATA!$D$44,IF(AND(P242=DATA!$C$40),DATA!$C$44))</f>
        <v>0</v>
      </c>
      <c r="AF242" s="76">
        <f ca="1">IF(AND(DATEDIF(R242,TODAY(),"D")&lt;365*3),DATA!$D$46,IF(AND(365*3&lt;=DATEDIF(R242,TODAY(),"D"), DATEDIF(R242,TODAY(),"D")&lt;365*5),DATA!$D$47,IF(AND(365*5&lt;=DATEDIF(R242,TODAY(),"D"), DATEDIF(R242,TODAY(),"D")&lt;365*10),DATA!$D$48,IF(AND(365*10&lt;DATEDIF(R242,TODAY(),"D")),DATA!$D$49))))</f>
        <v>0</v>
      </c>
      <c r="AG242" s="76">
        <f>_xlfn.IFNA(VLOOKUP(T242,DATA!$F$40:$G$85,2,0),10)</f>
        <v>10</v>
      </c>
      <c r="AH242" s="77">
        <f t="shared" ca="1" si="8"/>
        <v>10</v>
      </c>
      <c r="AI242" s="75" t="b">
        <f>IF(AND(Q242=DATA!$D$40),DATA!$D$44/8,IF(AND(Q242=DATA!$C$40),DATA!$C$44/8))</f>
        <v>0</v>
      </c>
      <c r="AJ242" s="77">
        <f t="shared" ca="1" si="7"/>
        <v>10</v>
      </c>
      <c r="AK242" s="78" t="str">
        <f ca="1">IF(AND(AJ242&gt;=DATA!$C$55),"A",IF(AND(DATA!$C$55&gt;AJ242,AJ242&gt;=DATA!$C$56),"B",IF(AND(DATA!$C$56&gt;AJ242,AJ242&gt;=DATA!$C$57),"C",IF(AND(AJ242&lt;DATA!$C$57),"D"))))</f>
        <v>D</v>
      </c>
    </row>
    <row r="243" spans="1:37" x14ac:dyDescent="0.15">
      <c r="A243" s="20" t="s">
        <v>565</v>
      </c>
      <c r="B243" s="4" t="s">
        <v>428</v>
      </c>
      <c r="C243" s="18" t="s">
        <v>295</v>
      </c>
      <c r="D243" s="17" t="s">
        <v>522</v>
      </c>
      <c r="E243" s="20" t="s">
        <v>300</v>
      </c>
      <c r="F243" s="20" t="s">
        <v>294</v>
      </c>
      <c r="G243" s="18" t="str">
        <f>""</f>
        <v/>
      </c>
      <c r="H243" s="20"/>
      <c r="I243" s="20" t="s">
        <v>462</v>
      </c>
      <c r="J243" s="21"/>
      <c r="K243" s="18" t="s">
        <v>453</v>
      </c>
      <c r="L243" s="6" t="s">
        <v>27</v>
      </c>
      <c r="M243" s="6"/>
      <c r="N243" s="6"/>
      <c r="O243" s="6"/>
      <c r="P243" s="11"/>
      <c r="Q243" s="11"/>
      <c r="R243" s="82"/>
      <c r="S243" s="12" t="s">
        <v>773</v>
      </c>
      <c r="T243" s="78"/>
      <c r="U243" s="62"/>
      <c r="V243" s="6" t="s">
        <v>20</v>
      </c>
      <c r="W243" s="28">
        <v>8</v>
      </c>
      <c r="X243" s="24"/>
      <c r="Y243" s="24"/>
      <c r="AB243" s="74" t="b">
        <f>IF(AND(M243=DATA!$D$40),DATA!$D$41,IF(AND(M243=DATA!$C$40),DATA!$C$41))</f>
        <v>0</v>
      </c>
      <c r="AC243" s="74" t="b">
        <f>IF(AND(N243=DATA!$D$40),DATA!$D$42,IF(AND(N243=DATA!$C$40),DATA!$C$42))</f>
        <v>0</v>
      </c>
      <c r="AD243" s="74" t="b">
        <f>IF(AND(O243=DATA!$D$40),DATA!$D$43,IF(AND(O243=DATA!$C$40),DATA!$C$43))</f>
        <v>0</v>
      </c>
      <c r="AE243" s="75" t="b">
        <f>IF(AND(P243=DATA!$D$40),DATA!$D$44,IF(AND(P243=DATA!$C$40),DATA!$C$44))</f>
        <v>0</v>
      </c>
      <c r="AF243" s="76">
        <f ca="1">IF(AND(DATEDIF(R243,TODAY(),"D")&lt;365*3),DATA!$D$46,IF(AND(365*3&lt;=DATEDIF(R243,TODAY(),"D"), DATEDIF(R243,TODAY(),"D")&lt;365*5),DATA!$D$47,IF(AND(365*5&lt;=DATEDIF(R243,TODAY(),"D"), DATEDIF(R243,TODAY(),"D")&lt;365*10),DATA!$D$48,IF(AND(365*10&lt;DATEDIF(R243,TODAY(),"D")),DATA!$D$49))))</f>
        <v>0</v>
      </c>
      <c r="AG243" s="76">
        <f>_xlfn.IFNA(VLOOKUP(T243,DATA!$F$40:$G$85,2,0),10)</f>
        <v>10</v>
      </c>
      <c r="AH243" s="77">
        <f t="shared" ca="1" si="8"/>
        <v>10</v>
      </c>
      <c r="AI243" s="75" t="b">
        <f>IF(AND(Q243=DATA!$D$40),DATA!$D$44/8,IF(AND(Q243=DATA!$C$40),DATA!$C$44/8))</f>
        <v>0</v>
      </c>
      <c r="AJ243" s="77">
        <f t="shared" ca="1" si="7"/>
        <v>10</v>
      </c>
      <c r="AK243" s="78" t="str">
        <f ca="1">IF(AND(AJ243&gt;=DATA!$C$55),"A",IF(AND(DATA!$C$55&gt;AJ243,AJ243&gt;=DATA!$C$56),"B",IF(AND(DATA!$C$56&gt;AJ243,AJ243&gt;=DATA!$C$57),"C",IF(AND(AJ243&lt;DATA!$C$57),"D"))))</f>
        <v>D</v>
      </c>
    </row>
    <row r="244" spans="1:37" x14ac:dyDescent="0.15">
      <c r="A244" s="20" t="s">
        <v>565</v>
      </c>
      <c r="B244" s="4" t="s">
        <v>428</v>
      </c>
      <c r="C244" s="18" t="s">
        <v>295</v>
      </c>
      <c r="D244" s="18" t="s">
        <v>275</v>
      </c>
      <c r="E244" s="20" t="s">
        <v>300</v>
      </c>
      <c r="F244" s="20" t="s">
        <v>294</v>
      </c>
      <c r="G244" s="18" t="s">
        <v>301</v>
      </c>
      <c r="H244" s="20"/>
      <c r="I244" s="20" t="s">
        <v>462</v>
      </c>
      <c r="J244" s="21"/>
      <c r="K244" s="18" t="s">
        <v>453</v>
      </c>
      <c r="L244" s="6" t="s">
        <v>27</v>
      </c>
      <c r="M244" s="6"/>
      <c r="N244" s="6"/>
      <c r="O244" s="6"/>
      <c r="P244" s="11"/>
      <c r="Q244" s="11"/>
      <c r="R244" s="82"/>
      <c r="S244" s="12" t="s">
        <v>773</v>
      </c>
      <c r="T244" s="78"/>
      <c r="U244" s="62"/>
      <c r="V244" s="6" t="s">
        <v>20</v>
      </c>
      <c r="W244" s="28">
        <v>3</v>
      </c>
      <c r="X244" s="24"/>
      <c r="Y244" s="24"/>
      <c r="AB244" s="74" t="b">
        <f>IF(AND(M244=DATA!$D$40),DATA!$D$41,IF(AND(M244=DATA!$C$40),DATA!$C$41))</f>
        <v>0</v>
      </c>
      <c r="AC244" s="74" t="b">
        <f>IF(AND(N244=DATA!$D$40),DATA!$D$42,IF(AND(N244=DATA!$C$40),DATA!$C$42))</f>
        <v>0</v>
      </c>
      <c r="AD244" s="74" t="b">
        <f>IF(AND(O244=DATA!$D$40),DATA!$D$43,IF(AND(O244=DATA!$C$40),DATA!$C$43))</f>
        <v>0</v>
      </c>
      <c r="AE244" s="75" t="b">
        <f>IF(AND(P244=DATA!$D$40),DATA!$D$44,IF(AND(P244=DATA!$C$40),DATA!$C$44))</f>
        <v>0</v>
      </c>
      <c r="AF244" s="76">
        <f ca="1">IF(AND(DATEDIF(R244,TODAY(),"D")&lt;365*3),DATA!$D$46,IF(AND(365*3&lt;=DATEDIF(R244,TODAY(),"D"), DATEDIF(R244,TODAY(),"D")&lt;365*5),DATA!$D$47,IF(AND(365*5&lt;=DATEDIF(R244,TODAY(),"D"), DATEDIF(R244,TODAY(),"D")&lt;365*10),DATA!$D$48,IF(AND(365*10&lt;DATEDIF(R244,TODAY(),"D")),DATA!$D$49))))</f>
        <v>0</v>
      </c>
      <c r="AG244" s="76">
        <f>_xlfn.IFNA(VLOOKUP(T244,DATA!$F$40:$G$85,2,0),10)</f>
        <v>10</v>
      </c>
      <c r="AH244" s="77">
        <f t="shared" ca="1" si="8"/>
        <v>10</v>
      </c>
      <c r="AI244" s="75" t="b">
        <f>IF(AND(Q244=DATA!$D$40),DATA!$D$44/8,IF(AND(Q244=DATA!$C$40),DATA!$C$44/8))</f>
        <v>0</v>
      </c>
      <c r="AJ244" s="77">
        <f t="shared" ca="1" si="7"/>
        <v>10</v>
      </c>
      <c r="AK244" s="78" t="str">
        <f ca="1">IF(AND(AJ244&gt;=DATA!$C$55),"A",IF(AND(DATA!$C$55&gt;AJ244,AJ244&gt;=DATA!$C$56),"B",IF(AND(DATA!$C$56&gt;AJ244,AJ244&gt;=DATA!$C$57),"C",IF(AND(AJ244&lt;DATA!$C$57),"D"))))</f>
        <v>D</v>
      </c>
    </row>
    <row r="245" spans="1:37" x14ac:dyDescent="0.15">
      <c r="A245" s="20" t="s">
        <v>565</v>
      </c>
      <c r="B245" s="4" t="s">
        <v>428</v>
      </c>
      <c r="C245" s="18" t="s">
        <v>295</v>
      </c>
      <c r="D245" s="18" t="s">
        <v>275</v>
      </c>
      <c r="E245" s="20" t="s">
        <v>300</v>
      </c>
      <c r="F245" s="20" t="s">
        <v>294</v>
      </c>
      <c r="G245" s="18" t="s">
        <v>301</v>
      </c>
      <c r="H245" s="20"/>
      <c r="I245" s="20" t="s">
        <v>462</v>
      </c>
      <c r="J245" s="21"/>
      <c r="K245" s="18" t="s">
        <v>453</v>
      </c>
      <c r="L245" s="6" t="s">
        <v>27</v>
      </c>
      <c r="M245" s="6"/>
      <c r="N245" s="6"/>
      <c r="O245" s="6"/>
      <c r="P245" s="11"/>
      <c r="Q245" s="11"/>
      <c r="R245" s="82"/>
      <c r="S245" s="12" t="s">
        <v>773</v>
      </c>
      <c r="T245" s="78"/>
      <c r="U245" s="62"/>
      <c r="V245" s="6" t="s">
        <v>20</v>
      </c>
      <c r="W245" s="28">
        <v>2</v>
      </c>
      <c r="X245" s="24"/>
      <c r="Y245" s="24"/>
      <c r="AB245" s="74" t="b">
        <f>IF(AND(M245=DATA!$D$40),DATA!$D$41,IF(AND(M245=DATA!$C$40),DATA!$C$41))</f>
        <v>0</v>
      </c>
      <c r="AC245" s="74" t="b">
        <f>IF(AND(N245=DATA!$D$40),DATA!$D$42,IF(AND(N245=DATA!$C$40),DATA!$C$42))</f>
        <v>0</v>
      </c>
      <c r="AD245" s="74" t="b">
        <f>IF(AND(O245=DATA!$D$40),DATA!$D$43,IF(AND(O245=DATA!$C$40),DATA!$C$43))</f>
        <v>0</v>
      </c>
      <c r="AE245" s="75" t="b">
        <f>IF(AND(P245=DATA!$D$40),DATA!$D$44,IF(AND(P245=DATA!$C$40),DATA!$C$44))</f>
        <v>0</v>
      </c>
      <c r="AF245" s="76">
        <f ca="1">IF(AND(DATEDIF(R245,TODAY(),"D")&lt;365*3),DATA!$D$46,IF(AND(365*3&lt;=DATEDIF(R245,TODAY(),"D"), DATEDIF(R245,TODAY(),"D")&lt;365*5),DATA!$D$47,IF(AND(365*5&lt;=DATEDIF(R245,TODAY(),"D"), DATEDIF(R245,TODAY(),"D")&lt;365*10),DATA!$D$48,IF(AND(365*10&lt;DATEDIF(R245,TODAY(),"D")),DATA!$D$49))))</f>
        <v>0</v>
      </c>
      <c r="AG245" s="76">
        <f>_xlfn.IFNA(VLOOKUP(T245,DATA!$F$40:$G$85,2,0),10)</f>
        <v>10</v>
      </c>
      <c r="AH245" s="77">
        <f t="shared" ca="1" si="8"/>
        <v>10</v>
      </c>
      <c r="AI245" s="75" t="b">
        <f>IF(AND(Q245=DATA!$D$40),DATA!$D$44/8,IF(AND(Q245=DATA!$C$40),DATA!$C$44/8))</f>
        <v>0</v>
      </c>
      <c r="AJ245" s="77">
        <f t="shared" ca="1" si="7"/>
        <v>10</v>
      </c>
      <c r="AK245" s="78" t="str">
        <f ca="1">IF(AND(AJ245&gt;=DATA!$C$55),"A",IF(AND(DATA!$C$55&gt;AJ245,AJ245&gt;=DATA!$C$56),"B",IF(AND(DATA!$C$56&gt;AJ245,AJ245&gt;=DATA!$C$57),"C",IF(AND(AJ245&lt;DATA!$C$57),"D"))))</f>
        <v>D</v>
      </c>
    </row>
    <row r="246" spans="1:37" x14ac:dyDescent="0.15">
      <c r="A246" s="20" t="s">
        <v>565</v>
      </c>
      <c r="B246" s="4" t="s">
        <v>428</v>
      </c>
      <c r="C246" s="18" t="s">
        <v>295</v>
      </c>
      <c r="D246" s="17" t="s">
        <v>522</v>
      </c>
      <c r="E246" s="20" t="s">
        <v>300</v>
      </c>
      <c r="F246" s="20" t="s">
        <v>294</v>
      </c>
      <c r="G246" s="18" t="str">
        <f>""</f>
        <v/>
      </c>
      <c r="H246" s="20"/>
      <c r="I246" s="20" t="s">
        <v>462</v>
      </c>
      <c r="J246" s="21"/>
      <c r="K246" s="18" t="s">
        <v>453</v>
      </c>
      <c r="L246" s="6" t="s">
        <v>27</v>
      </c>
      <c r="M246" s="6"/>
      <c r="N246" s="6"/>
      <c r="O246" s="6"/>
      <c r="P246" s="11"/>
      <c r="Q246" s="11"/>
      <c r="R246" s="82"/>
      <c r="S246" s="12" t="s">
        <v>773</v>
      </c>
      <c r="T246" s="78"/>
      <c r="U246" s="62"/>
      <c r="V246" s="6" t="s">
        <v>20</v>
      </c>
      <c r="W246" s="28">
        <v>1</v>
      </c>
      <c r="X246" s="24"/>
      <c r="Y246" s="24"/>
      <c r="AB246" s="74" t="b">
        <f>IF(AND(M246=DATA!$D$40),DATA!$D$41,IF(AND(M246=DATA!$C$40),DATA!$C$41))</f>
        <v>0</v>
      </c>
      <c r="AC246" s="74" t="b">
        <f>IF(AND(N246=DATA!$D$40),DATA!$D$42,IF(AND(N246=DATA!$C$40),DATA!$C$42))</f>
        <v>0</v>
      </c>
      <c r="AD246" s="74" t="b">
        <f>IF(AND(O246=DATA!$D$40),DATA!$D$43,IF(AND(O246=DATA!$C$40),DATA!$C$43))</f>
        <v>0</v>
      </c>
      <c r="AE246" s="75" t="b">
        <f>IF(AND(P246=DATA!$D$40),DATA!$D$44,IF(AND(P246=DATA!$C$40),DATA!$C$44))</f>
        <v>0</v>
      </c>
      <c r="AF246" s="76">
        <f ca="1">IF(AND(DATEDIF(R246,TODAY(),"D")&lt;365*3),DATA!$D$46,IF(AND(365*3&lt;=DATEDIF(R246,TODAY(),"D"), DATEDIF(R246,TODAY(),"D")&lt;365*5),DATA!$D$47,IF(AND(365*5&lt;=DATEDIF(R246,TODAY(),"D"), DATEDIF(R246,TODAY(),"D")&lt;365*10),DATA!$D$48,IF(AND(365*10&lt;DATEDIF(R246,TODAY(),"D")),DATA!$D$49))))</f>
        <v>0</v>
      </c>
      <c r="AG246" s="76">
        <f>_xlfn.IFNA(VLOOKUP(T246,DATA!$F$40:$G$85,2,0),10)</f>
        <v>10</v>
      </c>
      <c r="AH246" s="77">
        <f t="shared" ca="1" si="8"/>
        <v>10</v>
      </c>
      <c r="AI246" s="75" t="b">
        <f>IF(AND(Q246=DATA!$D$40),DATA!$D$44/8,IF(AND(Q246=DATA!$C$40),DATA!$C$44/8))</f>
        <v>0</v>
      </c>
      <c r="AJ246" s="77">
        <f t="shared" ca="1" si="7"/>
        <v>10</v>
      </c>
      <c r="AK246" s="78" t="str">
        <f ca="1">IF(AND(AJ246&gt;=DATA!$C$55),"A",IF(AND(DATA!$C$55&gt;AJ246,AJ246&gt;=DATA!$C$56),"B",IF(AND(DATA!$C$56&gt;AJ246,AJ246&gt;=DATA!$C$57),"C",IF(AND(AJ246&lt;DATA!$C$57),"D"))))</f>
        <v>D</v>
      </c>
    </row>
    <row r="247" spans="1:37" x14ac:dyDescent="0.15">
      <c r="A247" s="20" t="s">
        <v>565</v>
      </c>
      <c r="B247" s="4" t="s">
        <v>428</v>
      </c>
      <c r="C247" s="18" t="s">
        <v>295</v>
      </c>
      <c r="D247" s="17" t="s">
        <v>522</v>
      </c>
      <c r="E247" s="20" t="s">
        <v>300</v>
      </c>
      <c r="F247" s="20" t="s">
        <v>294</v>
      </c>
      <c r="G247" s="18" t="str">
        <f>""</f>
        <v/>
      </c>
      <c r="H247" s="20"/>
      <c r="I247" s="20" t="s">
        <v>462</v>
      </c>
      <c r="J247" s="21"/>
      <c r="K247" s="18" t="s">
        <v>453</v>
      </c>
      <c r="L247" s="6" t="s">
        <v>27</v>
      </c>
      <c r="M247" s="6"/>
      <c r="N247" s="6"/>
      <c r="O247" s="6"/>
      <c r="P247" s="11"/>
      <c r="Q247" s="11"/>
      <c r="R247" s="82"/>
      <c r="S247" s="12" t="s">
        <v>773</v>
      </c>
      <c r="T247" s="78"/>
      <c r="U247" s="62"/>
      <c r="V247" s="6" t="s">
        <v>20</v>
      </c>
      <c r="W247" s="28">
        <v>18</v>
      </c>
      <c r="X247" s="24"/>
      <c r="Y247" s="24"/>
      <c r="AB247" s="74" t="b">
        <f>IF(AND(M247=DATA!$D$40),DATA!$D$41,IF(AND(M247=DATA!$C$40),DATA!$C$41))</f>
        <v>0</v>
      </c>
      <c r="AC247" s="74" t="b">
        <f>IF(AND(N247=DATA!$D$40),DATA!$D$42,IF(AND(N247=DATA!$C$40),DATA!$C$42))</f>
        <v>0</v>
      </c>
      <c r="AD247" s="74" t="b">
        <f>IF(AND(O247=DATA!$D$40),DATA!$D$43,IF(AND(O247=DATA!$C$40),DATA!$C$43))</f>
        <v>0</v>
      </c>
      <c r="AE247" s="75" t="b">
        <f>IF(AND(P247=DATA!$D$40),DATA!$D$44,IF(AND(P247=DATA!$C$40),DATA!$C$44))</f>
        <v>0</v>
      </c>
      <c r="AF247" s="76">
        <f ca="1">IF(AND(DATEDIF(R247,TODAY(),"D")&lt;365*3),DATA!$D$46,IF(AND(365*3&lt;=DATEDIF(R247,TODAY(),"D"), DATEDIF(R247,TODAY(),"D")&lt;365*5),DATA!$D$47,IF(AND(365*5&lt;=DATEDIF(R247,TODAY(),"D"), DATEDIF(R247,TODAY(),"D")&lt;365*10),DATA!$D$48,IF(AND(365*10&lt;DATEDIF(R247,TODAY(),"D")),DATA!$D$49))))</f>
        <v>0</v>
      </c>
      <c r="AG247" s="76">
        <f>_xlfn.IFNA(VLOOKUP(T247,DATA!$F$40:$G$85,2,0),10)</f>
        <v>10</v>
      </c>
      <c r="AH247" s="77">
        <f t="shared" ca="1" si="8"/>
        <v>10</v>
      </c>
      <c r="AI247" s="75" t="b">
        <f>IF(AND(Q247=DATA!$D$40),DATA!$D$44/8,IF(AND(Q247=DATA!$C$40),DATA!$C$44/8))</f>
        <v>0</v>
      </c>
      <c r="AJ247" s="77">
        <f t="shared" ca="1" si="7"/>
        <v>10</v>
      </c>
      <c r="AK247" s="78" t="str">
        <f ca="1">IF(AND(AJ247&gt;=DATA!$C$55),"A",IF(AND(DATA!$C$55&gt;AJ247,AJ247&gt;=DATA!$C$56),"B",IF(AND(DATA!$C$56&gt;AJ247,AJ247&gt;=DATA!$C$57),"C",IF(AND(AJ247&lt;DATA!$C$57),"D"))))</f>
        <v>D</v>
      </c>
    </row>
    <row r="248" spans="1:37" x14ac:dyDescent="0.15">
      <c r="A248" s="20" t="s">
        <v>565</v>
      </c>
      <c r="B248" s="4" t="s">
        <v>428</v>
      </c>
      <c r="C248" s="18" t="s">
        <v>454</v>
      </c>
      <c r="D248" s="17" t="s">
        <v>522</v>
      </c>
      <c r="E248" s="20" t="s">
        <v>300</v>
      </c>
      <c r="F248" s="20" t="s">
        <v>294</v>
      </c>
      <c r="G248" s="18" t="str">
        <f>""</f>
        <v/>
      </c>
      <c r="H248" s="20"/>
      <c r="I248" s="20" t="s">
        <v>462</v>
      </c>
      <c r="J248" s="21"/>
      <c r="K248" s="18" t="s">
        <v>453</v>
      </c>
      <c r="L248" s="6" t="s">
        <v>27</v>
      </c>
      <c r="M248" s="6"/>
      <c r="N248" s="6"/>
      <c r="O248" s="6"/>
      <c r="P248" s="11"/>
      <c r="Q248" s="11"/>
      <c r="R248" s="82"/>
      <c r="S248" s="12" t="s">
        <v>773</v>
      </c>
      <c r="T248" s="78"/>
      <c r="U248" s="62"/>
      <c r="V248" s="6" t="s">
        <v>20</v>
      </c>
      <c r="W248" s="28">
        <v>2</v>
      </c>
      <c r="X248" s="24"/>
      <c r="Y248" s="24"/>
      <c r="AB248" s="74" t="b">
        <f>IF(AND(M248=DATA!$D$40),DATA!$D$41,IF(AND(M248=DATA!$C$40),DATA!$C$41))</f>
        <v>0</v>
      </c>
      <c r="AC248" s="74" t="b">
        <f>IF(AND(N248=DATA!$D$40),DATA!$D$42,IF(AND(N248=DATA!$C$40),DATA!$C$42))</f>
        <v>0</v>
      </c>
      <c r="AD248" s="74" t="b">
        <f>IF(AND(O248=DATA!$D$40),DATA!$D$43,IF(AND(O248=DATA!$C$40),DATA!$C$43))</f>
        <v>0</v>
      </c>
      <c r="AE248" s="75" t="b">
        <f>IF(AND(P248=DATA!$D$40),DATA!$D$44,IF(AND(P248=DATA!$C$40),DATA!$C$44))</f>
        <v>0</v>
      </c>
      <c r="AF248" s="76">
        <f ca="1">IF(AND(DATEDIF(R248,TODAY(),"D")&lt;365*3),DATA!$D$46,IF(AND(365*3&lt;=DATEDIF(R248,TODAY(),"D"), DATEDIF(R248,TODAY(),"D")&lt;365*5),DATA!$D$47,IF(AND(365*5&lt;=DATEDIF(R248,TODAY(),"D"), DATEDIF(R248,TODAY(),"D")&lt;365*10),DATA!$D$48,IF(AND(365*10&lt;DATEDIF(R248,TODAY(),"D")),DATA!$D$49))))</f>
        <v>0</v>
      </c>
      <c r="AG248" s="76">
        <f>_xlfn.IFNA(VLOOKUP(T248,DATA!$F$40:$G$85,2,0),10)</f>
        <v>10</v>
      </c>
      <c r="AH248" s="77">
        <f t="shared" ca="1" si="8"/>
        <v>10</v>
      </c>
      <c r="AI248" s="75" t="b">
        <f>IF(AND(Q248=DATA!$D$40),DATA!$D$44/8,IF(AND(Q248=DATA!$C$40),DATA!$C$44/8))</f>
        <v>0</v>
      </c>
      <c r="AJ248" s="77">
        <f t="shared" ca="1" si="7"/>
        <v>10</v>
      </c>
      <c r="AK248" s="78" t="str">
        <f ca="1">IF(AND(AJ248&gt;=DATA!$C$55),"A",IF(AND(DATA!$C$55&gt;AJ248,AJ248&gt;=DATA!$C$56),"B",IF(AND(DATA!$C$56&gt;AJ248,AJ248&gt;=DATA!$C$57),"C",IF(AND(AJ248&lt;DATA!$C$57),"D"))))</f>
        <v>D</v>
      </c>
    </row>
    <row r="249" spans="1:37" x14ac:dyDescent="0.15">
      <c r="A249" s="20" t="s">
        <v>565</v>
      </c>
      <c r="B249" s="4" t="s">
        <v>428</v>
      </c>
      <c r="C249" s="18" t="s">
        <v>454</v>
      </c>
      <c r="D249" s="17" t="s">
        <v>522</v>
      </c>
      <c r="E249" s="20" t="s">
        <v>300</v>
      </c>
      <c r="F249" s="20" t="s">
        <v>294</v>
      </c>
      <c r="G249" s="18" t="str">
        <f>""</f>
        <v/>
      </c>
      <c r="H249" s="20"/>
      <c r="I249" s="20" t="s">
        <v>462</v>
      </c>
      <c r="J249" s="21"/>
      <c r="K249" s="18" t="s">
        <v>453</v>
      </c>
      <c r="L249" s="6" t="s">
        <v>27</v>
      </c>
      <c r="M249" s="6"/>
      <c r="N249" s="6"/>
      <c r="O249" s="6"/>
      <c r="P249" s="11"/>
      <c r="Q249" s="11"/>
      <c r="R249" s="82"/>
      <c r="S249" s="12" t="s">
        <v>773</v>
      </c>
      <c r="T249" s="78"/>
      <c r="U249" s="62"/>
      <c r="V249" s="6" t="s">
        <v>20</v>
      </c>
      <c r="W249" s="28">
        <v>1</v>
      </c>
      <c r="X249" s="24"/>
      <c r="Y249" s="24"/>
      <c r="AB249" s="74" t="b">
        <f>IF(AND(M249=DATA!$D$40),DATA!$D$41,IF(AND(M249=DATA!$C$40),DATA!$C$41))</f>
        <v>0</v>
      </c>
      <c r="AC249" s="74" t="b">
        <f>IF(AND(N249=DATA!$D$40),DATA!$D$42,IF(AND(N249=DATA!$C$40),DATA!$C$42))</f>
        <v>0</v>
      </c>
      <c r="AD249" s="74" t="b">
        <f>IF(AND(O249=DATA!$D$40),DATA!$D$43,IF(AND(O249=DATA!$C$40),DATA!$C$43))</f>
        <v>0</v>
      </c>
      <c r="AE249" s="75" t="b">
        <f>IF(AND(P249=DATA!$D$40),DATA!$D$44,IF(AND(P249=DATA!$C$40),DATA!$C$44))</f>
        <v>0</v>
      </c>
      <c r="AF249" s="76">
        <f ca="1">IF(AND(DATEDIF(R249,TODAY(),"D")&lt;365*3),DATA!$D$46,IF(AND(365*3&lt;=DATEDIF(R249,TODAY(),"D"), DATEDIF(R249,TODAY(),"D")&lt;365*5),DATA!$D$47,IF(AND(365*5&lt;=DATEDIF(R249,TODAY(),"D"), DATEDIF(R249,TODAY(),"D")&lt;365*10),DATA!$D$48,IF(AND(365*10&lt;DATEDIF(R249,TODAY(),"D")),DATA!$D$49))))</f>
        <v>0</v>
      </c>
      <c r="AG249" s="76">
        <f>_xlfn.IFNA(VLOOKUP(T249,DATA!$F$40:$G$85,2,0),10)</f>
        <v>10</v>
      </c>
      <c r="AH249" s="77">
        <f t="shared" ca="1" si="8"/>
        <v>10</v>
      </c>
      <c r="AI249" s="75" t="b">
        <f>IF(AND(Q249=DATA!$D$40),DATA!$D$44/8,IF(AND(Q249=DATA!$C$40),DATA!$C$44/8))</f>
        <v>0</v>
      </c>
      <c r="AJ249" s="77">
        <f t="shared" ca="1" si="7"/>
        <v>10</v>
      </c>
      <c r="AK249" s="78" t="str">
        <f ca="1">IF(AND(AJ249&gt;=DATA!$C$55),"A",IF(AND(DATA!$C$55&gt;AJ249,AJ249&gt;=DATA!$C$56),"B",IF(AND(DATA!$C$56&gt;AJ249,AJ249&gt;=DATA!$C$57),"C",IF(AND(AJ249&lt;DATA!$C$57),"D"))))</f>
        <v>D</v>
      </c>
    </row>
    <row r="250" spans="1:37" x14ac:dyDescent="0.15">
      <c r="A250" s="20" t="s">
        <v>564</v>
      </c>
      <c r="B250" s="4" t="s">
        <v>428</v>
      </c>
      <c r="C250" s="18" t="s">
        <v>456</v>
      </c>
      <c r="D250" s="17" t="s">
        <v>522</v>
      </c>
      <c r="E250" s="20" t="s">
        <v>300</v>
      </c>
      <c r="F250" s="20" t="s">
        <v>303</v>
      </c>
      <c r="G250" s="18" t="str">
        <f>""</f>
        <v/>
      </c>
      <c r="H250" s="20"/>
      <c r="I250" s="20" t="s">
        <v>462</v>
      </c>
      <c r="J250" s="21"/>
      <c r="K250" s="18" t="s">
        <v>453</v>
      </c>
      <c r="L250" s="6" t="s">
        <v>27</v>
      </c>
      <c r="M250" s="6"/>
      <c r="N250" s="6"/>
      <c r="O250" s="6"/>
      <c r="P250" s="11"/>
      <c r="Q250" s="11"/>
      <c r="R250" s="82"/>
      <c r="S250" s="12" t="s">
        <v>773</v>
      </c>
      <c r="T250" s="78"/>
      <c r="U250" s="62"/>
      <c r="V250" s="6" t="s">
        <v>20</v>
      </c>
      <c r="W250" s="28">
        <v>22</v>
      </c>
      <c r="X250" s="24"/>
      <c r="Y250" s="24"/>
      <c r="AB250" s="74" t="b">
        <f>IF(AND(M250=DATA!$D$40),DATA!$D$41,IF(AND(M250=DATA!$C$40),DATA!$C$41))</f>
        <v>0</v>
      </c>
      <c r="AC250" s="74" t="b">
        <f>IF(AND(N250=DATA!$D$40),DATA!$D$42,IF(AND(N250=DATA!$C$40),DATA!$C$42))</f>
        <v>0</v>
      </c>
      <c r="AD250" s="74" t="b">
        <f>IF(AND(O250=DATA!$D$40),DATA!$D$43,IF(AND(O250=DATA!$C$40),DATA!$C$43))</f>
        <v>0</v>
      </c>
      <c r="AE250" s="75" t="b">
        <f>IF(AND(P250=DATA!$D$40),DATA!$D$44,IF(AND(P250=DATA!$C$40),DATA!$C$44))</f>
        <v>0</v>
      </c>
      <c r="AF250" s="76">
        <f ca="1">IF(AND(DATEDIF(R250,TODAY(),"D")&lt;365*3),DATA!$D$46,IF(AND(365*3&lt;=DATEDIF(R250,TODAY(),"D"), DATEDIF(R250,TODAY(),"D")&lt;365*5),DATA!$D$47,IF(AND(365*5&lt;=DATEDIF(R250,TODAY(),"D"), DATEDIF(R250,TODAY(),"D")&lt;365*10),DATA!$D$48,IF(AND(365*10&lt;DATEDIF(R250,TODAY(),"D")),DATA!$D$49))))</f>
        <v>0</v>
      </c>
      <c r="AG250" s="76">
        <f>_xlfn.IFNA(VLOOKUP(T250,DATA!$F$40:$G$85,2,0),10)</f>
        <v>10</v>
      </c>
      <c r="AH250" s="77">
        <f t="shared" ca="1" si="8"/>
        <v>10</v>
      </c>
      <c r="AI250" s="75" t="b">
        <f>IF(AND(Q250=DATA!$D$40),DATA!$D$44/8,IF(AND(Q250=DATA!$C$40),DATA!$C$44/8))</f>
        <v>0</v>
      </c>
      <c r="AJ250" s="77">
        <f t="shared" ca="1" si="7"/>
        <v>10</v>
      </c>
      <c r="AK250" s="78" t="str">
        <f ca="1">IF(AND(AJ250&gt;=DATA!$C$55),"A",IF(AND(DATA!$C$55&gt;AJ250,AJ250&gt;=DATA!$C$56),"B",IF(AND(DATA!$C$56&gt;AJ250,AJ250&gt;=DATA!$C$57),"C",IF(AND(AJ250&lt;DATA!$C$57),"D"))))</f>
        <v>D</v>
      </c>
    </row>
    <row r="251" spans="1:37" s="53" customFormat="1" x14ac:dyDescent="0.15">
      <c r="A251" s="20" t="s">
        <v>565</v>
      </c>
      <c r="B251" s="46" t="s">
        <v>428</v>
      </c>
      <c r="C251" s="47" t="s">
        <v>530</v>
      </c>
      <c r="D251" s="48" t="s">
        <v>522</v>
      </c>
      <c r="E251" s="49" t="s">
        <v>300</v>
      </c>
      <c r="F251" s="49" t="s">
        <v>303</v>
      </c>
      <c r="G251" s="47" t="str">
        <f>""</f>
        <v/>
      </c>
      <c r="H251" s="49"/>
      <c r="I251" s="49" t="s">
        <v>462</v>
      </c>
      <c r="J251" s="50"/>
      <c r="K251" s="47" t="s">
        <v>453</v>
      </c>
      <c r="L251" s="49" t="s">
        <v>27</v>
      </c>
      <c r="M251" s="6"/>
      <c r="N251" s="6"/>
      <c r="O251" s="6"/>
      <c r="P251" s="11"/>
      <c r="Q251" s="11"/>
      <c r="R251" s="82"/>
      <c r="S251" s="12" t="s">
        <v>773</v>
      </c>
      <c r="T251" s="78"/>
      <c r="U251" s="62"/>
      <c r="V251" s="49" t="s">
        <v>20</v>
      </c>
      <c r="W251" s="51">
        <v>32</v>
      </c>
      <c r="X251" s="52"/>
      <c r="Y251" s="52"/>
      <c r="AA251"/>
      <c r="AB251" s="74" t="b">
        <f>IF(AND(M251=DATA!$D$40),DATA!$D$41,IF(AND(M251=DATA!$C$40),DATA!$C$41))</f>
        <v>0</v>
      </c>
      <c r="AC251" s="74" t="b">
        <f>IF(AND(N251=DATA!$D$40),DATA!$D$42,IF(AND(N251=DATA!$C$40),DATA!$C$42))</f>
        <v>0</v>
      </c>
      <c r="AD251" s="74" t="b">
        <f>IF(AND(O251=DATA!$D$40),DATA!$D$43,IF(AND(O251=DATA!$C$40),DATA!$C$43))</f>
        <v>0</v>
      </c>
      <c r="AE251" s="75" t="b">
        <f>IF(AND(P251=DATA!$D$40),DATA!$D$44,IF(AND(P251=DATA!$C$40),DATA!$C$44))</f>
        <v>0</v>
      </c>
      <c r="AF251" s="76">
        <f ca="1">IF(AND(DATEDIF(R251,TODAY(),"D")&lt;365*3),DATA!$D$46,IF(AND(365*3&lt;=DATEDIF(R251,TODAY(),"D"), DATEDIF(R251,TODAY(),"D")&lt;365*5),DATA!$D$47,IF(AND(365*5&lt;=DATEDIF(R251,TODAY(),"D"), DATEDIF(R251,TODAY(),"D")&lt;365*10),DATA!$D$48,IF(AND(365*10&lt;DATEDIF(R251,TODAY(),"D")),DATA!$D$49))))</f>
        <v>0</v>
      </c>
      <c r="AG251" s="76">
        <f>_xlfn.IFNA(VLOOKUP(T251,DATA!$F$40:$G$85,2,0),10)</f>
        <v>10</v>
      </c>
      <c r="AH251" s="77">
        <f t="shared" ca="1" si="8"/>
        <v>10</v>
      </c>
      <c r="AI251" s="75" t="b">
        <f>IF(AND(Q251=DATA!$D$40),DATA!$D$44/8,IF(AND(Q251=DATA!$C$40),DATA!$C$44/8))</f>
        <v>0</v>
      </c>
      <c r="AJ251" s="77">
        <f t="shared" ca="1" si="7"/>
        <v>10</v>
      </c>
      <c r="AK251" s="78" t="str">
        <f ca="1">IF(AND(AJ251&gt;=DATA!$C$55),"A",IF(AND(DATA!$C$55&gt;AJ251,AJ251&gt;=DATA!$C$56),"B",IF(AND(DATA!$C$56&gt;AJ251,AJ251&gt;=DATA!$C$57),"C",IF(AND(AJ251&lt;DATA!$C$57),"D"))))</f>
        <v>D</v>
      </c>
    </row>
    <row r="252" spans="1:37" x14ac:dyDescent="0.15">
      <c r="A252" s="20" t="s">
        <v>565</v>
      </c>
      <c r="B252" s="4" t="s">
        <v>428</v>
      </c>
      <c r="C252" s="18" t="s">
        <v>459</v>
      </c>
      <c r="D252" s="17" t="s">
        <v>522</v>
      </c>
      <c r="E252" s="20" t="s">
        <v>300</v>
      </c>
      <c r="F252" s="20" t="s">
        <v>303</v>
      </c>
      <c r="G252" s="18" t="str">
        <f>""</f>
        <v/>
      </c>
      <c r="H252" s="20"/>
      <c r="I252" s="20" t="s">
        <v>462</v>
      </c>
      <c r="J252" s="21"/>
      <c r="K252" s="18" t="s">
        <v>453</v>
      </c>
      <c r="L252" s="6" t="s">
        <v>27</v>
      </c>
      <c r="M252" s="6"/>
      <c r="N252" s="6"/>
      <c r="O252" s="6"/>
      <c r="P252" s="11"/>
      <c r="Q252" s="11"/>
      <c r="R252" s="82"/>
      <c r="S252" s="12" t="s">
        <v>773</v>
      </c>
      <c r="T252" s="78"/>
      <c r="U252" s="62"/>
      <c r="V252" s="6" t="s">
        <v>20</v>
      </c>
      <c r="W252" s="28">
        <v>30</v>
      </c>
      <c r="X252" s="24"/>
      <c r="Y252" s="24"/>
      <c r="AB252" s="74" t="b">
        <f>IF(AND(M252=DATA!$D$40),DATA!$D$41,IF(AND(M252=DATA!$C$40),DATA!$C$41))</f>
        <v>0</v>
      </c>
      <c r="AC252" s="74" t="b">
        <f>IF(AND(N252=DATA!$D$40),DATA!$D$42,IF(AND(N252=DATA!$C$40),DATA!$C$42))</f>
        <v>0</v>
      </c>
      <c r="AD252" s="74" t="b">
        <f>IF(AND(O252=DATA!$D$40),DATA!$D$43,IF(AND(O252=DATA!$C$40),DATA!$C$43))</f>
        <v>0</v>
      </c>
      <c r="AE252" s="75" t="b">
        <f>IF(AND(P252=DATA!$D$40),DATA!$D$44,IF(AND(P252=DATA!$C$40),DATA!$C$44))</f>
        <v>0</v>
      </c>
      <c r="AF252" s="76">
        <f ca="1">IF(AND(DATEDIF(R252,TODAY(),"D")&lt;365*3),DATA!$D$46,IF(AND(365*3&lt;=DATEDIF(R252,TODAY(),"D"), DATEDIF(R252,TODAY(),"D")&lt;365*5),DATA!$D$47,IF(AND(365*5&lt;=DATEDIF(R252,TODAY(),"D"), DATEDIF(R252,TODAY(),"D")&lt;365*10),DATA!$D$48,IF(AND(365*10&lt;DATEDIF(R252,TODAY(),"D")),DATA!$D$49))))</f>
        <v>0</v>
      </c>
      <c r="AG252" s="76">
        <f>_xlfn.IFNA(VLOOKUP(T252,DATA!$F$40:$G$85,2,0),10)</f>
        <v>10</v>
      </c>
      <c r="AH252" s="77">
        <f t="shared" ca="1" si="8"/>
        <v>10</v>
      </c>
      <c r="AI252" s="75" t="b">
        <f>IF(AND(Q252=DATA!$D$40),DATA!$D$44/8,IF(AND(Q252=DATA!$C$40),DATA!$C$44/8))</f>
        <v>0</v>
      </c>
      <c r="AJ252" s="77">
        <f t="shared" ca="1" si="7"/>
        <v>10</v>
      </c>
      <c r="AK252" s="78" t="str">
        <f ca="1">IF(AND(AJ252&gt;=DATA!$C$55),"A",IF(AND(DATA!$C$55&gt;AJ252,AJ252&gt;=DATA!$C$56),"B",IF(AND(DATA!$C$56&gt;AJ252,AJ252&gt;=DATA!$C$57),"C",IF(AND(AJ252&lt;DATA!$C$57),"D"))))</f>
        <v>D</v>
      </c>
    </row>
    <row r="253" spans="1:37" x14ac:dyDescent="0.15">
      <c r="A253" s="20" t="s">
        <v>565</v>
      </c>
      <c r="B253" s="4" t="s">
        <v>428</v>
      </c>
      <c r="C253" s="18" t="s">
        <v>295</v>
      </c>
      <c r="D253" s="17" t="s">
        <v>522</v>
      </c>
      <c r="E253" s="20" t="s">
        <v>300</v>
      </c>
      <c r="F253" s="20" t="s">
        <v>303</v>
      </c>
      <c r="G253" s="18" t="str">
        <f>""</f>
        <v/>
      </c>
      <c r="H253" s="20"/>
      <c r="I253" s="20" t="s">
        <v>462</v>
      </c>
      <c r="J253" s="21"/>
      <c r="K253" s="18" t="s">
        <v>453</v>
      </c>
      <c r="L253" s="6" t="s">
        <v>27</v>
      </c>
      <c r="M253" s="6"/>
      <c r="N253" s="6"/>
      <c r="O253" s="6"/>
      <c r="P253" s="11"/>
      <c r="Q253" s="11"/>
      <c r="R253" s="82"/>
      <c r="S253" s="12" t="s">
        <v>773</v>
      </c>
      <c r="T253" s="78"/>
      <c r="U253" s="62"/>
      <c r="V253" s="6" t="s">
        <v>20</v>
      </c>
      <c r="W253" s="28">
        <v>457</v>
      </c>
      <c r="X253" s="24"/>
      <c r="Y253" s="24"/>
      <c r="AB253" s="74" t="b">
        <f>IF(AND(M253=DATA!$D$40),DATA!$D$41,IF(AND(M253=DATA!$C$40),DATA!$C$41))</f>
        <v>0</v>
      </c>
      <c r="AC253" s="74" t="b">
        <f>IF(AND(N253=DATA!$D$40),DATA!$D$42,IF(AND(N253=DATA!$C$40),DATA!$C$42))</f>
        <v>0</v>
      </c>
      <c r="AD253" s="74" t="b">
        <f>IF(AND(O253=DATA!$D$40),DATA!$D$43,IF(AND(O253=DATA!$C$40),DATA!$C$43))</f>
        <v>0</v>
      </c>
      <c r="AE253" s="75" t="b">
        <f>IF(AND(P253=DATA!$D$40),DATA!$D$44,IF(AND(P253=DATA!$C$40),DATA!$C$44))</f>
        <v>0</v>
      </c>
      <c r="AF253" s="76">
        <f ca="1">IF(AND(DATEDIF(R253,TODAY(),"D")&lt;365*3),DATA!$D$46,IF(AND(365*3&lt;=DATEDIF(R253,TODAY(),"D"), DATEDIF(R253,TODAY(),"D")&lt;365*5),DATA!$D$47,IF(AND(365*5&lt;=DATEDIF(R253,TODAY(),"D"), DATEDIF(R253,TODAY(),"D")&lt;365*10),DATA!$D$48,IF(AND(365*10&lt;DATEDIF(R253,TODAY(),"D")),DATA!$D$49))))</f>
        <v>0</v>
      </c>
      <c r="AG253" s="76">
        <f>_xlfn.IFNA(VLOOKUP(T253,DATA!$F$40:$G$85,2,0),10)</f>
        <v>10</v>
      </c>
      <c r="AH253" s="77">
        <f t="shared" ca="1" si="8"/>
        <v>10</v>
      </c>
      <c r="AI253" s="75" t="b">
        <f>IF(AND(Q253=DATA!$D$40),DATA!$D$44/8,IF(AND(Q253=DATA!$C$40),DATA!$C$44/8))</f>
        <v>0</v>
      </c>
      <c r="AJ253" s="77">
        <f t="shared" ca="1" si="7"/>
        <v>10</v>
      </c>
      <c r="AK253" s="78" t="str">
        <f ca="1">IF(AND(AJ253&gt;=DATA!$C$55),"A",IF(AND(DATA!$C$55&gt;AJ253,AJ253&gt;=DATA!$C$56),"B",IF(AND(DATA!$C$56&gt;AJ253,AJ253&gt;=DATA!$C$57),"C",IF(AND(AJ253&lt;DATA!$C$57),"D"))))</f>
        <v>D</v>
      </c>
    </row>
    <row r="254" spans="1:37" x14ac:dyDescent="0.15">
      <c r="A254" s="20" t="s">
        <v>565</v>
      </c>
      <c r="B254" s="4" t="s">
        <v>428</v>
      </c>
      <c r="C254" s="18" t="s">
        <v>295</v>
      </c>
      <c r="D254" s="17" t="s">
        <v>522</v>
      </c>
      <c r="E254" s="20" t="s">
        <v>300</v>
      </c>
      <c r="F254" s="20" t="s">
        <v>303</v>
      </c>
      <c r="G254" s="18" t="str">
        <f>""</f>
        <v/>
      </c>
      <c r="H254" s="20"/>
      <c r="I254" s="20" t="s">
        <v>462</v>
      </c>
      <c r="J254" s="21"/>
      <c r="K254" s="18" t="s">
        <v>458</v>
      </c>
      <c r="L254" s="6" t="s">
        <v>27</v>
      </c>
      <c r="M254" s="6"/>
      <c r="N254" s="6"/>
      <c r="O254" s="6"/>
      <c r="P254" s="11"/>
      <c r="Q254" s="11"/>
      <c r="R254" s="82"/>
      <c r="S254" s="12" t="s">
        <v>773</v>
      </c>
      <c r="T254" s="78"/>
      <c r="U254" s="62"/>
      <c r="V254" s="6" t="s">
        <v>20</v>
      </c>
      <c r="W254" s="28">
        <v>21</v>
      </c>
      <c r="X254" s="24"/>
      <c r="Y254" s="24"/>
      <c r="AB254" s="74" t="b">
        <f>IF(AND(M254=DATA!$D$40),DATA!$D$41,IF(AND(M254=DATA!$C$40),DATA!$C$41))</f>
        <v>0</v>
      </c>
      <c r="AC254" s="74" t="b">
        <f>IF(AND(N254=DATA!$D$40),DATA!$D$42,IF(AND(N254=DATA!$C$40),DATA!$C$42))</f>
        <v>0</v>
      </c>
      <c r="AD254" s="74" t="b">
        <f>IF(AND(O254=DATA!$D$40),DATA!$D$43,IF(AND(O254=DATA!$C$40),DATA!$C$43))</f>
        <v>0</v>
      </c>
      <c r="AE254" s="75" t="b">
        <f>IF(AND(P254=DATA!$D$40),DATA!$D$44,IF(AND(P254=DATA!$C$40),DATA!$C$44))</f>
        <v>0</v>
      </c>
      <c r="AF254" s="76">
        <f ca="1">IF(AND(DATEDIF(R254,TODAY(),"D")&lt;365*3),DATA!$D$46,IF(AND(365*3&lt;=DATEDIF(R254,TODAY(),"D"), DATEDIF(R254,TODAY(),"D")&lt;365*5),DATA!$D$47,IF(AND(365*5&lt;=DATEDIF(R254,TODAY(),"D"), DATEDIF(R254,TODAY(),"D")&lt;365*10),DATA!$D$48,IF(AND(365*10&lt;DATEDIF(R254,TODAY(),"D")),DATA!$D$49))))</f>
        <v>0</v>
      </c>
      <c r="AG254" s="76">
        <f>_xlfn.IFNA(VLOOKUP(T254,DATA!$F$40:$G$85,2,0),10)</f>
        <v>10</v>
      </c>
      <c r="AH254" s="77">
        <f t="shared" ca="1" si="8"/>
        <v>10</v>
      </c>
      <c r="AI254" s="75" t="b">
        <f>IF(AND(Q254=DATA!$D$40),DATA!$D$44/8,IF(AND(Q254=DATA!$C$40),DATA!$C$44/8))</f>
        <v>0</v>
      </c>
      <c r="AJ254" s="77">
        <f t="shared" ca="1" si="7"/>
        <v>10</v>
      </c>
      <c r="AK254" s="78" t="str">
        <f ca="1">IF(AND(AJ254&gt;=DATA!$C$55),"A",IF(AND(DATA!$C$55&gt;AJ254,AJ254&gt;=DATA!$C$56),"B",IF(AND(DATA!$C$56&gt;AJ254,AJ254&gt;=DATA!$C$57),"C",IF(AND(AJ254&lt;DATA!$C$57),"D"))))</f>
        <v>D</v>
      </c>
    </row>
    <row r="255" spans="1:37" x14ac:dyDescent="0.15">
      <c r="A255" s="20" t="s">
        <v>565</v>
      </c>
      <c r="B255" s="4" t="s">
        <v>428</v>
      </c>
      <c r="C255" s="18" t="s">
        <v>295</v>
      </c>
      <c r="D255" s="17" t="s">
        <v>522</v>
      </c>
      <c r="E255" s="20" t="s">
        <v>300</v>
      </c>
      <c r="F255" s="20" t="s">
        <v>303</v>
      </c>
      <c r="G255" s="18" t="str">
        <f>""</f>
        <v/>
      </c>
      <c r="H255" s="20"/>
      <c r="I255" s="20" t="s">
        <v>462</v>
      </c>
      <c r="J255" s="21"/>
      <c r="K255" s="18" t="s">
        <v>453</v>
      </c>
      <c r="L255" s="6" t="s">
        <v>27</v>
      </c>
      <c r="M255" s="6"/>
      <c r="N255" s="6"/>
      <c r="O255" s="6"/>
      <c r="P255" s="11"/>
      <c r="Q255" s="11"/>
      <c r="R255" s="82"/>
      <c r="S255" s="12" t="s">
        <v>773</v>
      </c>
      <c r="T255" s="78"/>
      <c r="U255" s="62"/>
      <c r="V255" s="6" t="s">
        <v>20</v>
      </c>
      <c r="W255" s="28">
        <v>5</v>
      </c>
      <c r="X255" s="24"/>
      <c r="Y255" s="24"/>
      <c r="AB255" s="74" t="b">
        <f>IF(AND(M255=DATA!$D$40),DATA!$D$41,IF(AND(M255=DATA!$C$40),DATA!$C$41))</f>
        <v>0</v>
      </c>
      <c r="AC255" s="74" t="b">
        <f>IF(AND(N255=DATA!$D$40),DATA!$D$42,IF(AND(N255=DATA!$C$40),DATA!$C$42))</f>
        <v>0</v>
      </c>
      <c r="AD255" s="74" t="b">
        <f>IF(AND(O255=DATA!$D$40),DATA!$D$43,IF(AND(O255=DATA!$C$40),DATA!$C$43))</f>
        <v>0</v>
      </c>
      <c r="AE255" s="75" t="b">
        <f>IF(AND(P255=DATA!$D$40),DATA!$D$44,IF(AND(P255=DATA!$C$40),DATA!$C$44))</f>
        <v>0</v>
      </c>
      <c r="AF255" s="76">
        <f ca="1">IF(AND(DATEDIF(R255,TODAY(),"D")&lt;365*3),DATA!$D$46,IF(AND(365*3&lt;=DATEDIF(R255,TODAY(),"D"), DATEDIF(R255,TODAY(),"D")&lt;365*5),DATA!$D$47,IF(AND(365*5&lt;=DATEDIF(R255,TODAY(),"D"), DATEDIF(R255,TODAY(),"D")&lt;365*10),DATA!$D$48,IF(AND(365*10&lt;DATEDIF(R255,TODAY(),"D")),DATA!$D$49))))</f>
        <v>0</v>
      </c>
      <c r="AG255" s="76">
        <f>_xlfn.IFNA(VLOOKUP(T255,DATA!$F$40:$G$85,2,0),10)</f>
        <v>10</v>
      </c>
      <c r="AH255" s="77">
        <f t="shared" ca="1" si="8"/>
        <v>10</v>
      </c>
      <c r="AI255" s="75" t="b">
        <f>IF(AND(Q255=DATA!$D$40),DATA!$D$44/8,IF(AND(Q255=DATA!$C$40),DATA!$C$44/8))</f>
        <v>0</v>
      </c>
      <c r="AJ255" s="77">
        <f t="shared" ca="1" si="7"/>
        <v>10</v>
      </c>
      <c r="AK255" s="78" t="str">
        <f ca="1">IF(AND(AJ255&gt;=DATA!$C$55),"A",IF(AND(DATA!$C$55&gt;AJ255,AJ255&gt;=DATA!$C$56),"B",IF(AND(DATA!$C$56&gt;AJ255,AJ255&gt;=DATA!$C$57),"C",IF(AND(AJ255&lt;DATA!$C$57),"D"))))</f>
        <v>D</v>
      </c>
    </row>
    <row r="256" spans="1:37" x14ac:dyDescent="0.15">
      <c r="A256" s="20" t="s">
        <v>565</v>
      </c>
      <c r="B256" s="4" t="s">
        <v>428</v>
      </c>
      <c r="C256" s="18" t="s">
        <v>454</v>
      </c>
      <c r="D256" s="17" t="s">
        <v>522</v>
      </c>
      <c r="E256" s="20" t="s">
        <v>300</v>
      </c>
      <c r="F256" s="20" t="s">
        <v>303</v>
      </c>
      <c r="G256" s="18" t="str">
        <f>""</f>
        <v/>
      </c>
      <c r="H256" s="20"/>
      <c r="I256" s="20" t="s">
        <v>462</v>
      </c>
      <c r="J256" s="21"/>
      <c r="K256" s="18" t="s">
        <v>453</v>
      </c>
      <c r="L256" s="6" t="s">
        <v>27</v>
      </c>
      <c r="M256" s="6"/>
      <c r="N256" s="6"/>
      <c r="O256" s="6"/>
      <c r="P256" s="11"/>
      <c r="Q256" s="11"/>
      <c r="R256" s="82"/>
      <c r="S256" s="12" t="s">
        <v>773</v>
      </c>
      <c r="T256" s="78"/>
      <c r="U256" s="62"/>
      <c r="V256" s="6" t="s">
        <v>20</v>
      </c>
      <c r="W256" s="28">
        <v>251</v>
      </c>
      <c r="X256" s="24"/>
      <c r="Y256" s="24"/>
      <c r="AB256" s="74" t="b">
        <f>IF(AND(M256=DATA!$D$40),DATA!$D$41,IF(AND(M256=DATA!$C$40),DATA!$C$41))</f>
        <v>0</v>
      </c>
      <c r="AC256" s="74" t="b">
        <f>IF(AND(N256=DATA!$D$40),DATA!$D$42,IF(AND(N256=DATA!$C$40),DATA!$C$42))</f>
        <v>0</v>
      </c>
      <c r="AD256" s="74" t="b">
        <f>IF(AND(O256=DATA!$D$40),DATA!$D$43,IF(AND(O256=DATA!$C$40),DATA!$C$43))</f>
        <v>0</v>
      </c>
      <c r="AE256" s="75" t="b">
        <f>IF(AND(P256=DATA!$D$40),DATA!$D$44,IF(AND(P256=DATA!$C$40),DATA!$C$44))</f>
        <v>0</v>
      </c>
      <c r="AF256" s="76">
        <f ca="1">IF(AND(DATEDIF(R256,TODAY(),"D")&lt;365*3),DATA!$D$46,IF(AND(365*3&lt;=DATEDIF(R256,TODAY(),"D"), DATEDIF(R256,TODAY(),"D")&lt;365*5),DATA!$D$47,IF(AND(365*5&lt;=DATEDIF(R256,TODAY(),"D"), DATEDIF(R256,TODAY(),"D")&lt;365*10),DATA!$D$48,IF(AND(365*10&lt;DATEDIF(R256,TODAY(),"D")),DATA!$D$49))))</f>
        <v>0</v>
      </c>
      <c r="AG256" s="76">
        <f>_xlfn.IFNA(VLOOKUP(T256,DATA!$F$40:$G$85,2,0),10)</f>
        <v>10</v>
      </c>
      <c r="AH256" s="77">
        <f t="shared" ca="1" si="8"/>
        <v>10</v>
      </c>
      <c r="AI256" s="75" t="b">
        <f>IF(AND(Q256=DATA!$D$40),DATA!$D$44/8,IF(AND(Q256=DATA!$C$40),DATA!$C$44/8))</f>
        <v>0</v>
      </c>
      <c r="AJ256" s="77">
        <f t="shared" ca="1" si="7"/>
        <v>10</v>
      </c>
      <c r="AK256" s="78" t="str">
        <f ca="1">IF(AND(AJ256&gt;=DATA!$C$55),"A",IF(AND(DATA!$C$55&gt;AJ256,AJ256&gt;=DATA!$C$56),"B",IF(AND(DATA!$C$56&gt;AJ256,AJ256&gt;=DATA!$C$57),"C",IF(AND(AJ256&lt;DATA!$C$57),"D"))))</f>
        <v>D</v>
      </c>
    </row>
    <row r="257" spans="1:37" x14ac:dyDescent="0.15">
      <c r="A257" s="20" t="s">
        <v>565</v>
      </c>
      <c r="B257" s="4" t="s">
        <v>428</v>
      </c>
      <c r="C257" s="18" t="s">
        <v>454</v>
      </c>
      <c r="D257" s="17" t="s">
        <v>522</v>
      </c>
      <c r="E257" s="20" t="s">
        <v>300</v>
      </c>
      <c r="F257" s="20" t="s">
        <v>303</v>
      </c>
      <c r="G257" s="18" t="str">
        <f>""</f>
        <v/>
      </c>
      <c r="H257" s="20"/>
      <c r="I257" s="20" t="s">
        <v>462</v>
      </c>
      <c r="J257" s="21"/>
      <c r="K257" s="18" t="s">
        <v>453</v>
      </c>
      <c r="L257" s="6" t="s">
        <v>27</v>
      </c>
      <c r="M257" s="6"/>
      <c r="N257" s="6"/>
      <c r="O257" s="6"/>
      <c r="P257" s="11"/>
      <c r="Q257" s="11"/>
      <c r="R257" s="82"/>
      <c r="S257" s="12" t="s">
        <v>773</v>
      </c>
      <c r="T257" s="78"/>
      <c r="U257" s="62"/>
      <c r="V257" s="6" t="s">
        <v>20</v>
      </c>
      <c r="W257" s="28">
        <v>72</v>
      </c>
      <c r="X257" s="24"/>
      <c r="Y257" s="24"/>
      <c r="AB257" s="74" t="b">
        <f>IF(AND(M257=DATA!$D$40),DATA!$D$41,IF(AND(M257=DATA!$C$40),DATA!$C$41))</f>
        <v>0</v>
      </c>
      <c r="AC257" s="74" t="b">
        <f>IF(AND(N257=DATA!$D$40),DATA!$D$42,IF(AND(N257=DATA!$C$40),DATA!$C$42))</f>
        <v>0</v>
      </c>
      <c r="AD257" s="74" t="b">
        <f>IF(AND(O257=DATA!$D$40),DATA!$D$43,IF(AND(O257=DATA!$C$40),DATA!$C$43))</f>
        <v>0</v>
      </c>
      <c r="AE257" s="75" t="b">
        <f>IF(AND(P257=DATA!$D$40),DATA!$D$44,IF(AND(P257=DATA!$C$40),DATA!$C$44))</f>
        <v>0</v>
      </c>
      <c r="AF257" s="76">
        <f ca="1">IF(AND(DATEDIF(R257,TODAY(),"D")&lt;365*3),DATA!$D$46,IF(AND(365*3&lt;=DATEDIF(R257,TODAY(),"D"), DATEDIF(R257,TODAY(),"D")&lt;365*5),DATA!$D$47,IF(AND(365*5&lt;=DATEDIF(R257,TODAY(),"D"), DATEDIF(R257,TODAY(),"D")&lt;365*10),DATA!$D$48,IF(AND(365*10&lt;DATEDIF(R257,TODAY(),"D")),DATA!$D$49))))</f>
        <v>0</v>
      </c>
      <c r="AG257" s="76">
        <f>_xlfn.IFNA(VLOOKUP(T257,DATA!$F$40:$G$85,2,0),10)</f>
        <v>10</v>
      </c>
      <c r="AH257" s="77">
        <f t="shared" ca="1" si="8"/>
        <v>10</v>
      </c>
      <c r="AI257" s="75" t="b">
        <f>IF(AND(Q257=DATA!$D$40),DATA!$D$44/8,IF(AND(Q257=DATA!$C$40),DATA!$C$44/8))</f>
        <v>0</v>
      </c>
      <c r="AJ257" s="77">
        <f t="shared" ca="1" si="7"/>
        <v>10</v>
      </c>
      <c r="AK257" s="78" t="str">
        <f ca="1">IF(AND(AJ257&gt;=DATA!$C$55),"A",IF(AND(DATA!$C$55&gt;AJ257,AJ257&gt;=DATA!$C$56),"B",IF(AND(DATA!$C$56&gt;AJ257,AJ257&gt;=DATA!$C$57),"C",IF(AND(AJ257&lt;DATA!$C$57),"D"))))</f>
        <v>D</v>
      </c>
    </row>
    <row r="258" spans="1:37" x14ac:dyDescent="0.15">
      <c r="A258" s="20" t="s">
        <v>565</v>
      </c>
      <c r="B258" s="4" t="s">
        <v>428</v>
      </c>
      <c r="C258" s="18" t="s">
        <v>454</v>
      </c>
      <c r="D258" s="17" t="s">
        <v>522</v>
      </c>
      <c r="E258" s="20" t="s">
        <v>300</v>
      </c>
      <c r="F258" s="20" t="s">
        <v>290</v>
      </c>
      <c r="G258" s="18" t="str">
        <f>""</f>
        <v/>
      </c>
      <c r="H258" s="20"/>
      <c r="I258" s="20" t="s">
        <v>462</v>
      </c>
      <c r="J258" s="21"/>
      <c r="K258" s="18" t="s">
        <v>453</v>
      </c>
      <c r="L258" s="6" t="s">
        <v>27</v>
      </c>
      <c r="M258" s="6"/>
      <c r="N258" s="6"/>
      <c r="O258" s="6"/>
      <c r="P258" s="11"/>
      <c r="Q258" s="11"/>
      <c r="R258" s="82"/>
      <c r="S258" s="12" t="s">
        <v>773</v>
      </c>
      <c r="T258" s="78"/>
      <c r="U258" s="62"/>
      <c r="V258" s="6" t="s">
        <v>20</v>
      </c>
      <c r="W258" s="28">
        <v>120</v>
      </c>
      <c r="X258" s="24"/>
      <c r="Y258" s="24"/>
      <c r="AB258" s="74" t="b">
        <f>IF(AND(M258=DATA!$D$40),DATA!$D$41,IF(AND(M258=DATA!$C$40),DATA!$C$41))</f>
        <v>0</v>
      </c>
      <c r="AC258" s="74" t="b">
        <f>IF(AND(N258=DATA!$D$40),DATA!$D$42,IF(AND(N258=DATA!$C$40),DATA!$C$42))</f>
        <v>0</v>
      </c>
      <c r="AD258" s="74" t="b">
        <f>IF(AND(O258=DATA!$D$40),DATA!$D$43,IF(AND(O258=DATA!$C$40),DATA!$C$43))</f>
        <v>0</v>
      </c>
      <c r="AE258" s="75" t="b">
        <f>IF(AND(P258=DATA!$D$40),DATA!$D$44,IF(AND(P258=DATA!$C$40),DATA!$C$44))</f>
        <v>0</v>
      </c>
      <c r="AF258" s="76">
        <f ca="1">IF(AND(DATEDIF(R258,TODAY(),"D")&lt;365*3),DATA!$D$46,IF(AND(365*3&lt;=DATEDIF(R258,TODAY(),"D"), DATEDIF(R258,TODAY(),"D")&lt;365*5),DATA!$D$47,IF(AND(365*5&lt;=DATEDIF(R258,TODAY(),"D"), DATEDIF(R258,TODAY(),"D")&lt;365*10),DATA!$D$48,IF(AND(365*10&lt;DATEDIF(R258,TODAY(),"D")),DATA!$D$49))))</f>
        <v>0</v>
      </c>
      <c r="AG258" s="76">
        <f>_xlfn.IFNA(VLOOKUP(T258,DATA!$F$40:$G$85,2,0),10)</f>
        <v>10</v>
      </c>
      <c r="AH258" s="77">
        <f t="shared" ca="1" si="8"/>
        <v>10</v>
      </c>
      <c r="AI258" s="75" t="b">
        <f>IF(AND(Q258=DATA!$D$40),DATA!$D$44/8,IF(AND(Q258=DATA!$C$40),DATA!$C$44/8))</f>
        <v>0</v>
      </c>
      <c r="AJ258" s="77">
        <f t="shared" ca="1" si="7"/>
        <v>10</v>
      </c>
      <c r="AK258" s="78" t="str">
        <f ca="1">IF(AND(AJ258&gt;=DATA!$C$55),"A",IF(AND(DATA!$C$55&gt;AJ258,AJ258&gt;=DATA!$C$56),"B",IF(AND(DATA!$C$56&gt;AJ258,AJ258&gt;=DATA!$C$57),"C",IF(AND(AJ258&lt;DATA!$C$57),"D"))))</f>
        <v>D</v>
      </c>
    </row>
    <row r="259" spans="1:37" x14ac:dyDescent="0.15">
      <c r="A259" s="20" t="s">
        <v>565</v>
      </c>
      <c r="B259" s="4" t="s">
        <v>428</v>
      </c>
      <c r="C259" s="18" t="s">
        <v>454</v>
      </c>
      <c r="D259" s="17" t="s">
        <v>522</v>
      </c>
      <c r="E259" s="20" t="s">
        <v>300</v>
      </c>
      <c r="F259" s="20" t="s">
        <v>316</v>
      </c>
      <c r="G259" s="18" t="str">
        <f>""</f>
        <v/>
      </c>
      <c r="H259" s="20"/>
      <c r="I259" s="20" t="s">
        <v>462</v>
      </c>
      <c r="J259" s="21"/>
      <c r="K259" s="18" t="s">
        <v>453</v>
      </c>
      <c r="L259" s="6" t="s">
        <v>27</v>
      </c>
      <c r="M259" s="6"/>
      <c r="N259" s="6"/>
      <c r="O259" s="6"/>
      <c r="P259" s="11"/>
      <c r="Q259" s="11"/>
      <c r="R259" s="82"/>
      <c r="S259" s="12" t="s">
        <v>773</v>
      </c>
      <c r="T259" s="78"/>
      <c r="U259" s="62"/>
      <c r="V259" s="6" t="s">
        <v>20</v>
      </c>
      <c r="W259" s="28">
        <v>8</v>
      </c>
      <c r="X259" s="24"/>
      <c r="Y259" s="24"/>
      <c r="AB259" s="74" t="b">
        <f>IF(AND(M259=DATA!$D$40),DATA!$D$41,IF(AND(M259=DATA!$C$40),DATA!$C$41))</f>
        <v>0</v>
      </c>
      <c r="AC259" s="74" t="b">
        <f>IF(AND(N259=DATA!$D$40),DATA!$D$42,IF(AND(N259=DATA!$C$40),DATA!$C$42))</f>
        <v>0</v>
      </c>
      <c r="AD259" s="74" t="b">
        <f>IF(AND(O259=DATA!$D$40),DATA!$D$43,IF(AND(O259=DATA!$C$40),DATA!$C$43))</f>
        <v>0</v>
      </c>
      <c r="AE259" s="75" t="b">
        <f>IF(AND(P259=DATA!$D$40),DATA!$D$44,IF(AND(P259=DATA!$C$40),DATA!$C$44))</f>
        <v>0</v>
      </c>
      <c r="AF259" s="76">
        <f ca="1">IF(AND(DATEDIF(R259,TODAY(),"D")&lt;365*3),DATA!$D$46,IF(AND(365*3&lt;=DATEDIF(R259,TODAY(),"D"), DATEDIF(R259,TODAY(),"D")&lt;365*5),DATA!$D$47,IF(AND(365*5&lt;=DATEDIF(R259,TODAY(),"D"), DATEDIF(R259,TODAY(),"D")&lt;365*10),DATA!$D$48,IF(AND(365*10&lt;DATEDIF(R259,TODAY(),"D")),DATA!$D$49))))</f>
        <v>0</v>
      </c>
      <c r="AG259" s="76">
        <f>_xlfn.IFNA(VLOOKUP(T259,DATA!$F$40:$G$85,2,0),10)</f>
        <v>10</v>
      </c>
      <c r="AH259" s="77">
        <f t="shared" ca="1" si="8"/>
        <v>10</v>
      </c>
      <c r="AI259" s="75" t="b">
        <f>IF(AND(Q259=DATA!$D$40),DATA!$D$44/8,IF(AND(Q259=DATA!$C$40),DATA!$C$44/8))</f>
        <v>0</v>
      </c>
      <c r="AJ259" s="77">
        <f t="shared" ref="AJ259:AJ322" ca="1" si="9">IF(AND(AH259+AI259&lt;=100),(AH259+AI259),IF(AND(AH259+AI259&gt;100),100))</f>
        <v>10</v>
      </c>
      <c r="AK259" s="78" t="str">
        <f ca="1">IF(AND(AJ259&gt;=DATA!$C$55),"A",IF(AND(DATA!$C$55&gt;AJ259,AJ259&gt;=DATA!$C$56),"B",IF(AND(DATA!$C$56&gt;AJ259,AJ259&gt;=DATA!$C$57),"C",IF(AND(AJ259&lt;DATA!$C$57),"D"))))</f>
        <v>D</v>
      </c>
    </row>
    <row r="260" spans="1:37" x14ac:dyDescent="0.15">
      <c r="A260" s="20" t="s">
        <v>564</v>
      </c>
      <c r="B260" s="4" t="s">
        <v>428</v>
      </c>
      <c r="C260" s="18" t="s">
        <v>454</v>
      </c>
      <c r="D260" s="17" t="s">
        <v>522</v>
      </c>
      <c r="E260" s="20" t="s">
        <v>300</v>
      </c>
      <c r="F260" s="20" t="s">
        <v>307</v>
      </c>
      <c r="G260" s="18" t="str">
        <f>""</f>
        <v/>
      </c>
      <c r="H260" s="20"/>
      <c r="I260" s="20" t="s">
        <v>462</v>
      </c>
      <c r="J260" s="21"/>
      <c r="K260" s="18" t="s">
        <v>453</v>
      </c>
      <c r="L260" s="6" t="s">
        <v>27</v>
      </c>
      <c r="M260" s="6"/>
      <c r="N260" s="6"/>
      <c r="O260" s="6"/>
      <c r="P260" s="11"/>
      <c r="Q260" s="11"/>
      <c r="R260" s="82"/>
      <c r="S260" s="12" t="s">
        <v>773</v>
      </c>
      <c r="T260" s="78"/>
      <c r="U260" s="62"/>
      <c r="V260" s="6" t="s">
        <v>20</v>
      </c>
      <c r="W260" s="28">
        <v>2</v>
      </c>
      <c r="X260" s="24"/>
      <c r="Y260" s="24"/>
      <c r="AB260" s="74" t="b">
        <f>IF(AND(M260=DATA!$D$40),DATA!$D$41,IF(AND(M260=DATA!$C$40),DATA!$C$41))</f>
        <v>0</v>
      </c>
      <c r="AC260" s="74" t="b">
        <f>IF(AND(N260=DATA!$D$40),DATA!$D$42,IF(AND(N260=DATA!$C$40),DATA!$C$42))</f>
        <v>0</v>
      </c>
      <c r="AD260" s="74" t="b">
        <f>IF(AND(O260=DATA!$D$40),DATA!$D$43,IF(AND(O260=DATA!$C$40),DATA!$C$43))</f>
        <v>0</v>
      </c>
      <c r="AE260" s="75" t="b">
        <f>IF(AND(P260=DATA!$D$40),DATA!$D$44,IF(AND(P260=DATA!$C$40),DATA!$C$44))</f>
        <v>0</v>
      </c>
      <c r="AF260" s="76">
        <f ca="1">IF(AND(DATEDIF(R260,TODAY(),"D")&lt;365*3),DATA!$D$46,IF(AND(365*3&lt;=DATEDIF(R260,TODAY(),"D"), DATEDIF(R260,TODAY(),"D")&lt;365*5),DATA!$D$47,IF(AND(365*5&lt;=DATEDIF(R260,TODAY(),"D"), DATEDIF(R260,TODAY(),"D")&lt;365*10),DATA!$D$48,IF(AND(365*10&lt;DATEDIF(R260,TODAY(),"D")),DATA!$D$49))))</f>
        <v>0</v>
      </c>
      <c r="AG260" s="76">
        <f>_xlfn.IFNA(VLOOKUP(T260,DATA!$F$40:$G$85,2,0),10)</f>
        <v>10</v>
      </c>
      <c r="AH260" s="77">
        <f t="shared" ca="1" si="8"/>
        <v>10</v>
      </c>
      <c r="AI260" s="75" t="b">
        <f>IF(AND(Q260=DATA!$D$40),DATA!$D$44/8,IF(AND(Q260=DATA!$C$40),DATA!$C$44/8))</f>
        <v>0</v>
      </c>
      <c r="AJ260" s="77">
        <f t="shared" ca="1" si="9"/>
        <v>10</v>
      </c>
      <c r="AK260" s="78" t="str">
        <f ca="1">IF(AND(AJ260&gt;=DATA!$C$55),"A",IF(AND(DATA!$C$55&gt;AJ260,AJ260&gt;=DATA!$C$56),"B",IF(AND(DATA!$C$56&gt;AJ260,AJ260&gt;=DATA!$C$57),"C",IF(AND(AJ260&lt;DATA!$C$57),"D"))))</f>
        <v>D</v>
      </c>
    </row>
    <row r="261" spans="1:37" x14ac:dyDescent="0.15">
      <c r="A261" s="20" t="s">
        <v>565</v>
      </c>
      <c r="B261" s="4" t="s">
        <v>428</v>
      </c>
      <c r="C261" s="18" t="s">
        <v>456</v>
      </c>
      <c r="D261" s="17" t="s">
        <v>522</v>
      </c>
      <c r="E261" s="20" t="s">
        <v>300</v>
      </c>
      <c r="F261" s="20" t="s">
        <v>301</v>
      </c>
      <c r="G261" s="18" t="str">
        <f>""</f>
        <v/>
      </c>
      <c r="H261" s="20"/>
      <c r="I261" s="20" t="s">
        <v>462</v>
      </c>
      <c r="J261" s="21"/>
      <c r="K261" s="18" t="s">
        <v>453</v>
      </c>
      <c r="L261" s="6" t="s">
        <v>27</v>
      </c>
      <c r="M261" s="6"/>
      <c r="N261" s="6"/>
      <c r="O261" s="6"/>
      <c r="P261" s="11"/>
      <c r="Q261" s="11"/>
      <c r="R261" s="82"/>
      <c r="S261" s="12" t="s">
        <v>773</v>
      </c>
      <c r="T261" s="78"/>
      <c r="U261" s="62"/>
      <c r="V261" s="6" t="s">
        <v>20</v>
      </c>
      <c r="W261" s="28">
        <v>12</v>
      </c>
      <c r="X261" s="24"/>
      <c r="Y261" s="24"/>
      <c r="AB261" s="74" t="b">
        <f>IF(AND(M261=DATA!$D$40),DATA!$D$41,IF(AND(M261=DATA!$C$40),DATA!$C$41))</f>
        <v>0</v>
      </c>
      <c r="AC261" s="74" t="b">
        <f>IF(AND(N261=DATA!$D$40),DATA!$D$42,IF(AND(N261=DATA!$C$40),DATA!$C$42))</f>
        <v>0</v>
      </c>
      <c r="AD261" s="74" t="b">
        <f>IF(AND(O261=DATA!$D$40),DATA!$D$43,IF(AND(O261=DATA!$C$40),DATA!$C$43))</f>
        <v>0</v>
      </c>
      <c r="AE261" s="75" t="b">
        <f>IF(AND(P261=DATA!$D$40),DATA!$D$44,IF(AND(P261=DATA!$C$40),DATA!$C$44))</f>
        <v>0</v>
      </c>
      <c r="AF261" s="76">
        <f ca="1">IF(AND(DATEDIF(R261,TODAY(),"D")&lt;365*3),DATA!$D$46,IF(AND(365*3&lt;=DATEDIF(R261,TODAY(),"D"), DATEDIF(R261,TODAY(),"D")&lt;365*5),DATA!$D$47,IF(AND(365*5&lt;=DATEDIF(R261,TODAY(),"D"), DATEDIF(R261,TODAY(),"D")&lt;365*10),DATA!$D$48,IF(AND(365*10&lt;DATEDIF(R261,TODAY(),"D")),DATA!$D$49))))</f>
        <v>0</v>
      </c>
      <c r="AG261" s="76">
        <f>_xlfn.IFNA(VLOOKUP(T261,DATA!$F$40:$G$85,2,0),10)</f>
        <v>10</v>
      </c>
      <c r="AH261" s="77">
        <f t="shared" ca="1" si="8"/>
        <v>10</v>
      </c>
      <c r="AI261" s="75" t="b">
        <f>IF(AND(Q261=DATA!$D$40),DATA!$D$44/8,IF(AND(Q261=DATA!$C$40),DATA!$C$44/8))</f>
        <v>0</v>
      </c>
      <c r="AJ261" s="77">
        <f t="shared" ca="1" si="9"/>
        <v>10</v>
      </c>
      <c r="AK261" s="78" t="str">
        <f ca="1">IF(AND(AJ261&gt;=DATA!$C$55),"A",IF(AND(DATA!$C$55&gt;AJ261,AJ261&gt;=DATA!$C$56),"B",IF(AND(DATA!$C$56&gt;AJ261,AJ261&gt;=DATA!$C$57),"C",IF(AND(AJ261&lt;DATA!$C$57),"D"))))</f>
        <v>D</v>
      </c>
    </row>
    <row r="262" spans="1:37" x14ac:dyDescent="0.15">
      <c r="A262" s="20" t="s">
        <v>565</v>
      </c>
      <c r="B262" s="4" t="s">
        <v>428</v>
      </c>
      <c r="C262" s="18" t="s">
        <v>459</v>
      </c>
      <c r="D262" s="17" t="s">
        <v>522</v>
      </c>
      <c r="E262" s="20" t="s">
        <v>300</v>
      </c>
      <c r="F262" s="20" t="s">
        <v>301</v>
      </c>
      <c r="G262" s="18" t="str">
        <f>""</f>
        <v/>
      </c>
      <c r="H262" s="20"/>
      <c r="I262" s="20" t="s">
        <v>462</v>
      </c>
      <c r="J262" s="21"/>
      <c r="K262" s="18" t="s">
        <v>453</v>
      </c>
      <c r="L262" s="6" t="s">
        <v>27</v>
      </c>
      <c r="M262" s="6"/>
      <c r="N262" s="6"/>
      <c r="O262" s="6"/>
      <c r="P262" s="11"/>
      <c r="Q262" s="11"/>
      <c r="R262" s="82"/>
      <c r="S262" s="12" t="s">
        <v>773</v>
      </c>
      <c r="T262" s="78"/>
      <c r="U262" s="62"/>
      <c r="V262" s="6" t="s">
        <v>20</v>
      </c>
      <c r="W262" s="28">
        <v>15</v>
      </c>
      <c r="X262" s="24"/>
      <c r="Y262" s="24"/>
      <c r="AB262" s="74" t="b">
        <f>IF(AND(M262=DATA!$D$40),DATA!$D$41,IF(AND(M262=DATA!$C$40),DATA!$C$41))</f>
        <v>0</v>
      </c>
      <c r="AC262" s="74" t="b">
        <f>IF(AND(N262=DATA!$D$40),DATA!$D$42,IF(AND(N262=DATA!$C$40),DATA!$C$42))</f>
        <v>0</v>
      </c>
      <c r="AD262" s="74" t="b">
        <f>IF(AND(O262=DATA!$D$40),DATA!$D$43,IF(AND(O262=DATA!$C$40),DATA!$C$43))</f>
        <v>0</v>
      </c>
      <c r="AE262" s="75" t="b">
        <f>IF(AND(P262=DATA!$D$40),DATA!$D$44,IF(AND(P262=DATA!$C$40),DATA!$C$44))</f>
        <v>0</v>
      </c>
      <c r="AF262" s="76">
        <f ca="1">IF(AND(DATEDIF(R262,TODAY(),"D")&lt;365*3),DATA!$D$46,IF(AND(365*3&lt;=DATEDIF(R262,TODAY(),"D"), DATEDIF(R262,TODAY(),"D")&lt;365*5),DATA!$D$47,IF(AND(365*5&lt;=DATEDIF(R262,TODAY(),"D"), DATEDIF(R262,TODAY(),"D")&lt;365*10),DATA!$D$48,IF(AND(365*10&lt;DATEDIF(R262,TODAY(),"D")),DATA!$D$49))))</f>
        <v>0</v>
      </c>
      <c r="AG262" s="76">
        <f>_xlfn.IFNA(VLOOKUP(T262,DATA!$F$40:$G$85,2,0),10)</f>
        <v>10</v>
      </c>
      <c r="AH262" s="77">
        <f t="shared" ca="1" si="8"/>
        <v>10</v>
      </c>
      <c r="AI262" s="75" t="b">
        <f>IF(AND(Q262=DATA!$D$40),DATA!$D$44/8,IF(AND(Q262=DATA!$C$40),DATA!$C$44/8))</f>
        <v>0</v>
      </c>
      <c r="AJ262" s="77">
        <f t="shared" ca="1" si="9"/>
        <v>10</v>
      </c>
      <c r="AK262" s="78" t="str">
        <f ca="1">IF(AND(AJ262&gt;=DATA!$C$55),"A",IF(AND(DATA!$C$55&gt;AJ262,AJ262&gt;=DATA!$C$56),"B",IF(AND(DATA!$C$56&gt;AJ262,AJ262&gt;=DATA!$C$57),"C",IF(AND(AJ262&lt;DATA!$C$57),"D"))))</f>
        <v>D</v>
      </c>
    </row>
    <row r="263" spans="1:37" x14ac:dyDescent="0.15">
      <c r="A263" s="20" t="s">
        <v>565</v>
      </c>
      <c r="B263" s="4" t="s">
        <v>428</v>
      </c>
      <c r="C263" s="18" t="s">
        <v>295</v>
      </c>
      <c r="D263" s="17" t="s">
        <v>522</v>
      </c>
      <c r="E263" s="20" t="s">
        <v>300</v>
      </c>
      <c r="F263" s="20" t="s">
        <v>301</v>
      </c>
      <c r="G263" s="18" t="str">
        <f>""</f>
        <v/>
      </c>
      <c r="H263" s="20"/>
      <c r="I263" s="20" t="s">
        <v>462</v>
      </c>
      <c r="J263" s="21"/>
      <c r="K263" s="18" t="s">
        <v>453</v>
      </c>
      <c r="L263" s="6" t="s">
        <v>27</v>
      </c>
      <c r="M263" s="6"/>
      <c r="N263" s="6"/>
      <c r="O263" s="6"/>
      <c r="P263" s="11"/>
      <c r="Q263" s="11"/>
      <c r="R263" s="82"/>
      <c r="S263" s="12" t="s">
        <v>773</v>
      </c>
      <c r="T263" s="78"/>
      <c r="U263" s="62"/>
      <c r="V263" s="6" t="s">
        <v>20</v>
      </c>
      <c r="W263" s="28">
        <v>35</v>
      </c>
      <c r="X263" s="24"/>
      <c r="Y263" s="24"/>
      <c r="AB263" s="74" t="b">
        <f>IF(AND(M263=DATA!$D$40),DATA!$D$41,IF(AND(M263=DATA!$C$40),DATA!$C$41))</f>
        <v>0</v>
      </c>
      <c r="AC263" s="74" t="b">
        <f>IF(AND(N263=DATA!$D$40),DATA!$D$42,IF(AND(N263=DATA!$C$40),DATA!$C$42))</f>
        <v>0</v>
      </c>
      <c r="AD263" s="74" t="b">
        <f>IF(AND(O263=DATA!$D$40),DATA!$D$43,IF(AND(O263=DATA!$C$40),DATA!$C$43))</f>
        <v>0</v>
      </c>
      <c r="AE263" s="75" t="b">
        <f>IF(AND(P263=DATA!$D$40),DATA!$D$44,IF(AND(P263=DATA!$C$40),DATA!$C$44))</f>
        <v>0</v>
      </c>
      <c r="AF263" s="76">
        <f ca="1">IF(AND(DATEDIF(R263,TODAY(),"D")&lt;365*3),DATA!$D$46,IF(AND(365*3&lt;=DATEDIF(R263,TODAY(),"D"), DATEDIF(R263,TODAY(),"D")&lt;365*5),DATA!$D$47,IF(AND(365*5&lt;=DATEDIF(R263,TODAY(),"D"), DATEDIF(R263,TODAY(),"D")&lt;365*10),DATA!$D$48,IF(AND(365*10&lt;DATEDIF(R263,TODAY(),"D")),DATA!$D$49))))</f>
        <v>0</v>
      </c>
      <c r="AG263" s="76">
        <f>_xlfn.IFNA(VLOOKUP(T263,DATA!$F$40:$G$85,2,0),10)</f>
        <v>10</v>
      </c>
      <c r="AH263" s="77">
        <f t="shared" ref="AH263:AH326" ca="1" si="10">SUM(AB263:AG263)</f>
        <v>10</v>
      </c>
      <c r="AI263" s="75" t="b">
        <f>IF(AND(Q263=DATA!$D$40),DATA!$D$44/8,IF(AND(Q263=DATA!$C$40),DATA!$C$44/8))</f>
        <v>0</v>
      </c>
      <c r="AJ263" s="77">
        <f t="shared" ca="1" si="9"/>
        <v>10</v>
      </c>
      <c r="AK263" s="78" t="str">
        <f ca="1">IF(AND(AJ263&gt;=DATA!$C$55),"A",IF(AND(DATA!$C$55&gt;AJ263,AJ263&gt;=DATA!$C$56),"B",IF(AND(DATA!$C$56&gt;AJ263,AJ263&gt;=DATA!$C$57),"C",IF(AND(AJ263&lt;DATA!$C$57),"D"))))</f>
        <v>D</v>
      </c>
    </row>
    <row r="264" spans="1:37" x14ac:dyDescent="0.15">
      <c r="A264" s="20" t="s">
        <v>565</v>
      </c>
      <c r="B264" s="4" t="s">
        <v>428</v>
      </c>
      <c r="C264" s="18" t="s">
        <v>295</v>
      </c>
      <c r="D264" s="17" t="s">
        <v>522</v>
      </c>
      <c r="E264" s="20" t="s">
        <v>300</v>
      </c>
      <c r="F264" s="20" t="s">
        <v>301</v>
      </c>
      <c r="G264" s="18" t="str">
        <f>""</f>
        <v/>
      </c>
      <c r="H264" s="20"/>
      <c r="I264" s="20" t="s">
        <v>462</v>
      </c>
      <c r="J264" s="21"/>
      <c r="K264" s="18" t="s">
        <v>453</v>
      </c>
      <c r="L264" s="6" t="s">
        <v>27</v>
      </c>
      <c r="M264" s="6"/>
      <c r="N264" s="6"/>
      <c r="O264" s="6"/>
      <c r="P264" s="11"/>
      <c r="Q264" s="11"/>
      <c r="R264" s="82"/>
      <c r="S264" s="12" t="s">
        <v>773</v>
      </c>
      <c r="T264" s="78"/>
      <c r="U264" s="62"/>
      <c r="V264" s="6" t="s">
        <v>20</v>
      </c>
      <c r="W264" s="28">
        <v>371</v>
      </c>
      <c r="X264" s="24"/>
      <c r="Y264" s="24"/>
      <c r="AB264" s="74" t="b">
        <f>IF(AND(M264=DATA!$D$40),DATA!$D$41,IF(AND(M264=DATA!$C$40),DATA!$C$41))</f>
        <v>0</v>
      </c>
      <c r="AC264" s="74" t="b">
        <f>IF(AND(N264=DATA!$D$40),DATA!$D$42,IF(AND(N264=DATA!$C$40),DATA!$C$42))</f>
        <v>0</v>
      </c>
      <c r="AD264" s="74" t="b">
        <f>IF(AND(O264=DATA!$D$40),DATA!$D$43,IF(AND(O264=DATA!$C$40),DATA!$C$43))</f>
        <v>0</v>
      </c>
      <c r="AE264" s="75" t="b">
        <f>IF(AND(P264=DATA!$D$40),DATA!$D$44,IF(AND(P264=DATA!$C$40),DATA!$C$44))</f>
        <v>0</v>
      </c>
      <c r="AF264" s="76">
        <f ca="1">IF(AND(DATEDIF(R264,TODAY(),"D")&lt;365*3),DATA!$D$46,IF(AND(365*3&lt;=DATEDIF(R264,TODAY(),"D"), DATEDIF(R264,TODAY(),"D")&lt;365*5),DATA!$D$47,IF(AND(365*5&lt;=DATEDIF(R264,TODAY(),"D"), DATEDIF(R264,TODAY(),"D")&lt;365*10),DATA!$D$48,IF(AND(365*10&lt;DATEDIF(R264,TODAY(),"D")),DATA!$D$49))))</f>
        <v>0</v>
      </c>
      <c r="AG264" s="76">
        <f>_xlfn.IFNA(VLOOKUP(T264,DATA!$F$40:$G$85,2,0),10)</f>
        <v>10</v>
      </c>
      <c r="AH264" s="77">
        <f t="shared" ca="1" si="10"/>
        <v>10</v>
      </c>
      <c r="AI264" s="75" t="b">
        <f>IF(AND(Q264=DATA!$D$40),DATA!$D$44/8,IF(AND(Q264=DATA!$C$40),DATA!$C$44/8))</f>
        <v>0</v>
      </c>
      <c r="AJ264" s="77">
        <f t="shared" ca="1" si="9"/>
        <v>10</v>
      </c>
      <c r="AK264" s="78" t="str">
        <f ca="1">IF(AND(AJ264&gt;=DATA!$C$55),"A",IF(AND(DATA!$C$55&gt;AJ264,AJ264&gt;=DATA!$C$56),"B",IF(AND(DATA!$C$56&gt;AJ264,AJ264&gt;=DATA!$C$57),"C",IF(AND(AJ264&lt;DATA!$C$57),"D"))))</f>
        <v>D</v>
      </c>
    </row>
    <row r="265" spans="1:37" x14ac:dyDescent="0.15">
      <c r="A265" s="20" t="s">
        <v>564</v>
      </c>
      <c r="B265" s="4" t="s">
        <v>428</v>
      </c>
      <c r="C265" s="18" t="s">
        <v>295</v>
      </c>
      <c r="D265" s="18" t="s">
        <v>275</v>
      </c>
      <c r="E265" s="20" t="s">
        <v>300</v>
      </c>
      <c r="F265" s="20" t="s">
        <v>301</v>
      </c>
      <c r="G265" s="18" t="s">
        <v>294</v>
      </c>
      <c r="H265" s="20"/>
      <c r="I265" s="20" t="s">
        <v>462</v>
      </c>
      <c r="J265" s="21"/>
      <c r="K265" s="18" t="s">
        <v>453</v>
      </c>
      <c r="L265" s="6" t="s">
        <v>27</v>
      </c>
      <c r="M265" s="6"/>
      <c r="N265" s="6"/>
      <c r="O265" s="6"/>
      <c r="P265" s="11"/>
      <c r="Q265" s="11"/>
      <c r="R265" s="82"/>
      <c r="S265" s="12" t="s">
        <v>773</v>
      </c>
      <c r="T265" s="78"/>
      <c r="U265" s="62"/>
      <c r="V265" s="6" t="s">
        <v>20</v>
      </c>
      <c r="W265" s="28">
        <v>10</v>
      </c>
      <c r="X265" s="24"/>
      <c r="Y265" s="24"/>
      <c r="AB265" s="74" t="b">
        <f>IF(AND(M265=DATA!$D$40),DATA!$D$41,IF(AND(M265=DATA!$C$40),DATA!$C$41))</f>
        <v>0</v>
      </c>
      <c r="AC265" s="74" t="b">
        <f>IF(AND(N265=DATA!$D$40),DATA!$D$42,IF(AND(N265=DATA!$C$40),DATA!$C$42))</f>
        <v>0</v>
      </c>
      <c r="AD265" s="74" t="b">
        <f>IF(AND(O265=DATA!$D$40),DATA!$D$43,IF(AND(O265=DATA!$C$40),DATA!$C$43))</f>
        <v>0</v>
      </c>
      <c r="AE265" s="75" t="b">
        <f>IF(AND(P265=DATA!$D$40),DATA!$D$44,IF(AND(P265=DATA!$C$40),DATA!$C$44))</f>
        <v>0</v>
      </c>
      <c r="AF265" s="76">
        <f ca="1">IF(AND(DATEDIF(R265,TODAY(),"D")&lt;365*3),DATA!$D$46,IF(AND(365*3&lt;=DATEDIF(R265,TODAY(),"D"), DATEDIF(R265,TODAY(),"D")&lt;365*5),DATA!$D$47,IF(AND(365*5&lt;=DATEDIF(R265,TODAY(),"D"), DATEDIF(R265,TODAY(),"D")&lt;365*10),DATA!$D$48,IF(AND(365*10&lt;DATEDIF(R265,TODAY(),"D")),DATA!$D$49))))</f>
        <v>0</v>
      </c>
      <c r="AG265" s="76">
        <f>_xlfn.IFNA(VLOOKUP(T265,DATA!$F$40:$G$85,2,0),10)</f>
        <v>10</v>
      </c>
      <c r="AH265" s="77">
        <f t="shared" ca="1" si="10"/>
        <v>10</v>
      </c>
      <c r="AI265" s="75" t="b">
        <f>IF(AND(Q265=DATA!$D$40),DATA!$D$44/8,IF(AND(Q265=DATA!$C$40),DATA!$C$44/8))</f>
        <v>0</v>
      </c>
      <c r="AJ265" s="77">
        <f t="shared" ca="1" si="9"/>
        <v>10</v>
      </c>
      <c r="AK265" s="78" t="str">
        <f ca="1">IF(AND(AJ265&gt;=DATA!$C$55),"A",IF(AND(DATA!$C$55&gt;AJ265,AJ265&gt;=DATA!$C$56),"B",IF(AND(DATA!$C$56&gt;AJ265,AJ265&gt;=DATA!$C$57),"C",IF(AND(AJ265&lt;DATA!$C$57),"D"))))</f>
        <v>D</v>
      </c>
    </row>
    <row r="266" spans="1:37" x14ac:dyDescent="0.15">
      <c r="A266" s="20" t="s">
        <v>565</v>
      </c>
      <c r="B266" s="4" t="s">
        <v>428</v>
      </c>
      <c r="C266" s="18" t="s">
        <v>454</v>
      </c>
      <c r="D266" s="17" t="s">
        <v>522</v>
      </c>
      <c r="E266" s="20" t="s">
        <v>300</v>
      </c>
      <c r="F266" s="20" t="s">
        <v>301</v>
      </c>
      <c r="G266" s="18" t="str">
        <f>""</f>
        <v/>
      </c>
      <c r="H266" s="20"/>
      <c r="I266" s="20" t="s">
        <v>462</v>
      </c>
      <c r="J266" s="21"/>
      <c r="K266" s="18" t="s">
        <v>453</v>
      </c>
      <c r="L266" s="6" t="s">
        <v>27</v>
      </c>
      <c r="M266" s="6"/>
      <c r="N266" s="6"/>
      <c r="O266" s="6"/>
      <c r="P266" s="11"/>
      <c r="Q266" s="11"/>
      <c r="R266" s="82"/>
      <c r="S266" s="12" t="s">
        <v>773</v>
      </c>
      <c r="T266" s="78"/>
      <c r="U266" s="62"/>
      <c r="V266" s="6" t="s">
        <v>20</v>
      </c>
      <c r="W266" s="28">
        <v>97</v>
      </c>
      <c r="X266" s="24"/>
      <c r="Y266" s="24"/>
      <c r="AB266" s="74" t="b">
        <f>IF(AND(M266=DATA!$D$40),DATA!$D$41,IF(AND(M266=DATA!$C$40),DATA!$C$41))</f>
        <v>0</v>
      </c>
      <c r="AC266" s="74" t="b">
        <f>IF(AND(N266=DATA!$D$40),DATA!$D$42,IF(AND(N266=DATA!$C$40),DATA!$C$42))</f>
        <v>0</v>
      </c>
      <c r="AD266" s="74" t="b">
        <f>IF(AND(O266=DATA!$D$40),DATA!$D$43,IF(AND(O266=DATA!$C$40),DATA!$C$43))</f>
        <v>0</v>
      </c>
      <c r="AE266" s="75" t="b">
        <f>IF(AND(P266=DATA!$D$40),DATA!$D$44,IF(AND(P266=DATA!$C$40),DATA!$C$44))</f>
        <v>0</v>
      </c>
      <c r="AF266" s="76">
        <f ca="1">IF(AND(DATEDIF(R266,TODAY(),"D")&lt;365*3),DATA!$D$46,IF(AND(365*3&lt;=DATEDIF(R266,TODAY(),"D"), DATEDIF(R266,TODAY(),"D")&lt;365*5),DATA!$D$47,IF(AND(365*5&lt;=DATEDIF(R266,TODAY(),"D"), DATEDIF(R266,TODAY(),"D")&lt;365*10),DATA!$D$48,IF(AND(365*10&lt;DATEDIF(R266,TODAY(),"D")),DATA!$D$49))))</f>
        <v>0</v>
      </c>
      <c r="AG266" s="76">
        <f>_xlfn.IFNA(VLOOKUP(T266,DATA!$F$40:$G$85,2,0),10)</f>
        <v>10</v>
      </c>
      <c r="AH266" s="77">
        <f t="shared" ca="1" si="10"/>
        <v>10</v>
      </c>
      <c r="AI266" s="75" t="b">
        <f>IF(AND(Q266=DATA!$D$40),DATA!$D$44/8,IF(AND(Q266=DATA!$C$40),DATA!$C$44/8))</f>
        <v>0</v>
      </c>
      <c r="AJ266" s="77">
        <f t="shared" ca="1" si="9"/>
        <v>10</v>
      </c>
      <c r="AK266" s="78" t="str">
        <f ca="1">IF(AND(AJ266&gt;=DATA!$C$55),"A",IF(AND(DATA!$C$55&gt;AJ266,AJ266&gt;=DATA!$C$56),"B",IF(AND(DATA!$C$56&gt;AJ266,AJ266&gt;=DATA!$C$57),"C",IF(AND(AJ266&lt;DATA!$C$57),"D"))))</f>
        <v>D</v>
      </c>
    </row>
    <row r="267" spans="1:37" x14ac:dyDescent="0.15">
      <c r="A267" s="20" t="s">
        <v>565</v>
      </c>
      <c r="B267" s="4" t="s">
        <v>428</v>
      </c>
      <c r="C267" s="18" t="s">
        <v>295</v>
      </c>
      <c r="D267" s="17" t="s">
        <v>522</v>
      </c>
      <c r="E267" s="20" t="s">
        <v>300</v>
      </c>
      <c r="F267" s="20" t="s">
        <v>294</v>
      </c>
      <c r="G267" s="18" t="str">
        <f>""</f>
        <v/>
      </c>
      <c r="H267" s="20"/>
      <c r="I267" s="20" t="s">
        <v>464</v>
      </c>
      <c r="J267" s="21"/>
      <c r="K267" s="18" t="s">
        <v>453</v>
      </c>
      <c r="L267" s="6" t="s">
        <v>27</v>
      </c>
      <c r="M267" s="6"/>
      <c r="N267" s="6"/>
      <c r="O267" s="6"/>
      <c r="P267" s="11"/>
      <c r="Q267" s="11"/>
      <c r="R267" s="82"/>
      <c r="S267" s="12" t="s">
        <v>773</v>
      </c>
      <c r="T267" s="78"/>
      <c r="U267" s="62"/>
      <c r="V267" s="6" t="s">
        <v>20</v>
      </c>
      <c r="W267" s="28">
        <v>6</v>
      </c>
      <c r="X267" s="24"/>
      <c r="Y267" s="24"/>
      <c r="AB267" s="74" t="b">
        <f>IF(AND(M267=DATA!$D$40),DATA!$D$41,IF(AND(M267=DATA!$C$40),DATA!$C$41))</f>
        <v>0</v>
      </c>
      <c r="AC267" s="74" t="b">
        <f>IF(AND(N267=DATA!$D$40),DATA!$D$42,IF(AND(N267=DATA!$C$40),DATA!$C$42))</f>
        <v>0</v>
      </c>
      <c r="AD267" s="74" t="b">
        <f>IF(AND(O267=DATA!$D$40),DATA!$D$43,IF(AND(O267=DATA!$C$40),DATA!$C$43))</f>
        <v>0</v>
      </c>
      <c r="AE267" s="75" t="b">
        <f>IF(AND(P267=DATA!$D$40),DATA!$D$44,IF(AND(P267=DATA!$C$40),DATA!$C$44))</f>
        <v>0</v>
      </c>
      <c r="AF267" s="76">
        <f ca="1">IF(AND(DATEDIF(R267,TODAY(),"D")&lt;365*3),DATA!$D$46,IF(AND(365*3&lt;=DATEDIF(R267,TODAY(),"D"), DATEDIF(R267,TODAY(),"D")&lt;365*5),DATA!$D$47,IF(AND(365*5&lt;=DATEDIF(R267,TODAY(),"D"), DATEDIF(R267,TODAY(),"D")&lt;365*10),DATA!$D$48,IF(AND(365*10&lt;DATEDIF(R267,TODAY(),"D")),DATA!$D$49))))</f>
        <v>0</v>
      </c>
      <c r="AG267" s="76">
        <f>_xlfn.IFNA(VLOOKUP(T267,DATA!$F$40:$G$85,2,0),10)</f>
        <v>10</v>
      </c>
      <c r="AH267" s="77">
        <f t="shared" ca="1" si="10"/>
        <v>10</v>
      </c>
      <c r="AI267" s="75" t="b">
        <f>IF(AND(Q267=DATA!$D$40),DATA!$D$44/8,IF(AND(Q267=DATA!$C$40),DATA!$C$44/8))</f>
        <v>0</v>
      </c>
      <c r="AJ267" s="77">
        <f t="shared" ca="1" si="9"/>
        <v>10</v>
      </c>
      <c r="AK267" s="78" t="str">
        <f ca="1">IF(AND(AJ267&gt;=DATA!$C$55),"A",IF(AND(DATA!$C$55&gt;AJ267,AJ267&gt;=DATA!$C$56),"B",IF(AND(DATA!$C$56&gt;AJ267,AJ267&gt;=DATA!$C$57),"C",IF(AND(AJ267&lt;DATA!$C$57),"D"))))</f>
        <v>D</v>
      </c>
    </row>
    <row r="268" spans="1:37" x14ac:dyDescent="0.15">
      <c r="A268" s="20" t="s">
        <v>564</v>
      </c>
      <c r="B268" s="4" t="s">
        <v>428</v>
      </c>
      <c r="C268" s="18" t="s">
        <v>295</v>
      </c>
      <c r="D268" s="17" t="s">
        <v>522</v>
      </c>
      <c r="E268" s="20" t="s">
        <v>300</v>
      </c>
      <c r="F268" s="20" t="s">
        <v>294</v>
      </c>
      <c r="G268" s="18" t="str">
        <f>""</f>
        <v/>
      </c>
      <c r="H268" s="20"/>
      <c r="I268" s="20" t="s">
        <v>464</v>
      </c>
      <c r="J268" s="21"/>
      <c r="K268" s="18" t="s">
        <v>453</v>
      </c>
      <c r="L268" s="6" t="s">
        <v>27</v>
      </c>
      <c r="M268" s="6"/>
      <c r="N268" s="6"/>
      <c r="O268" s="6"/>
      <c r="P268" s="11"/>
      <c r="Q268" s="11"/>
      <c r="R268" s="82"/>
      <c r="S268" s="12" t="s">
        <v>773</v>
      </c>
      <c r="T268" s="78"/>
      <c r="U268" s="62"/>
      <c r="V268" s="6" t="s">
        <v>20</v>
      </c>
      <c r="W268" s="28">
        <v>24</v>
      </c>
      <c r="X268" s="24"/>
      <c r="Y268" s="24"/>
      <c r="AB268" s="74" t="b">
        <f>IF(AND(M268=DATA!$D$40),DATA!$D$41,IF(AND(M268=DATA!$C$40),DATA!$C$41))</f>
        <v>0</v>
      </c>
      <c r="AC268" s="74" t="b">
        <f>IF(AND(N268=DATA!$D$40),DATA!$D$42,IF(AND(N268=DATA!$C$40),DATA!$C$42))</f>
        <v>0</v>
      </c>
      <c r="AD268" s="74" t="b">
        <f>IF(AND(O268=DATA!$D$40),DATA!$D$43,IF(AND(O268=DATA!$C$40),DATA!$C$43))</f>
        <v>0</v>
      </c>
      <c r="AE268" s="75" t="b">
        <f>IF(AND(P268=DATA!$D$40),DATA!$D$44,IF(AND(P268=DATA!$C$40),DATA!$C$44))</f>
        <v>0</v>
      </c>
      <c r="AF268" s="76">
        <f ca="1">IF(AND(DATEDIF(R268,TODAY(),"D")&lt;365*3),DATA!$D$46,IF(AND(365*3&lt;=DATEDIF(R268,TODAY(),"D"), DATEDIF(R268,TODAY(),"D")&lt;365*5),DATA!$D$47,IF(AND(365*5&lt;=DATEDIF(R268,TODAY(),"D"), DATEDIF(R268,TODAY(),"D")&lt;365*10),DATA!$D$48,IF(AND(365*10&lt;DATEDIF(R268,TODAY(),"D")),DATA!$D$49))))</f>
        <v>0</v>
      </c>
      <c r="AG268" s="76">
        <f>_xlfn.IFNA(VLOOKUP(T268,DATA!$F$40:$G$85,2,0),10)</f>
        <v>10</v>
      </c>
      <c r="AH268" s="77">
        <f t="shared" ca="1" si="10"/>
        <v>10</v>
      </c>
      <c r="AI268" s="75" t="b">
        <f>IF(AND(Q268=DATA!$D$40),DATA!$D$44/8,IF(AND(Q268=DATA!$C$40),DATA!$C$44/8))</f>
        <v>0</v>
      </c>
      <c r="AJ268" s="77">
        <f t="shared" ca="1" si="9"/>
        <v>10</v>
      </c>
      <c r="AK268" s="78" t="str">
        <f ca="1">IF(AND(AJ268&gt;=DATA!$C$55),"A",IF(AND(DATA!$C$55&gt;AJ268,AJ268&gt;=DATA!$C$56),"B",IF(AND(DATA!$C$56&gt;AJ268,AJ268&gt;=DATA!$C$57),"C",IF(AND(AJ268&lt;DATA!$C$57),"D"))))</f>
        <v>D</v>
      </c>
    </row>
    <row r="269" spans="1:37" x14ac:dyDescent="0.15">
      <c r="A269" s="20" t="s">
        <v>565</v>
      </c>
      <c r="B269" s="4" t="s">
        <v>428</v>
      </c>
      <c r="C269" s="18" t="s">
        <v>454</v>
      </c>
      <c r="D269" s="17" t="s">
        <v>522</v>
      </c>
      <c r="E269" s="20" t="s">
        <v>300</v>
      </c>
      <c r="F269" s="20" t="s">
        <v>294</v>
      </c>
      <c r="G269" s="18" t="str">
        <f>""</f>
        <v/>
      </c>
      <c r="H269" s="20"/>
      <c r="I269" s="20" t="s">
        <v>464</v>
      </c>
      <c r="J269" s="21"/>
      <c r="K269" s="18" t="s">
        <v>453</v>
      </c>
      <c r="L269" s="6" t="s">
        <v>27</v>
      </c>
      <c r="M269" s="6"/>
      <c r="N269" s="6"/>
      <c r="O269" s="6"/>
      <c r="P269" s="11"/>
      <c r="Q269" s="11"/>
      <c r="R269" s="82"/>
      <c r="S269" s="12" t="s">
        <v>773</v>
      </c>
      <c r="T269" s="78"/>
      <c r="U269" s="62"/>
      <c r="V269" s="6" t="s">
        <v>20</v>
      </c>
      <c r="W269" s="28">
        <v>312</v>
      </c>
      <c r="X269" s="24"/>
      <c r="Y269" s="24"/>
      <c r="AB269" s="74" t="b">
        <f>IF(AND(M269=DATA!$D$40),DATA!$D$41,IF(AND(M269=DATA!$C$40),DATA!$C$41))</f>
        <v>0</v>
      </c>
      <c r="AC269" s="74" t="b">
        <f>IF(AND(N269=DATA!$D$40),DATA!$D$42,IF(AND(N269=DATA!$C$40),DATA!$C$42))</f>
        <v>0</v>
      </c>
      <c r="AD269" s="74" t="b">
        <f>IF(AND(O269=DATA!$D$40),DATA!$D$43,IF(AND(O269=DATA!$C$40),DATA!$C$43))</f>
        <v>0</v>
      </c>
      <c r="AE269" s="75" t="b">
        <f>IF(AND(P269=DATA!$D$40),DATA!$D$44,IF(AND(P269=DATA!$C$40),DATA!$C$44))</f>
        <v>0</v>
      </c>
      <c r="AF269" s="76">
        <f ca="1">IF(AND(DATEDIF(R269,TODAY(),"D")&lt;365*3),DATA!$D$46,IF(AND(365*3&lt;=DATEDIF(R269,TODAY(),"D"), DATEDIF(R269,TODAY(),"D")&lt;365*5),DATA!$D$47,IF(AND(365*5&lt;=DATEDIF(R269,TODAY(),"D"), DATEDIF(R269,TODAY(),"D")&lt;365*10),DATA!$D$48,IF(AND(365*10&lt;DATEDIF(R269,TODAY(),"D")),DATA!$D$49))))</f>
        <v>0</v>
      </c>
      <c r="AG269" s="76">
        <f>_xlfn.IFNA(VLOOKUP(T269,DATA!$F$40:$G$85,2,0),10)</f>
        <v>10</v>
      </c>
      <c r="AH269" s="77">
        <f t="shared" ca="1" si="10"/>
        <v>10</v>
      </c>
      <c r="AI269" s="75" t="b">
        <f>IF(AND(Q269=DATA!$D$40),DATA!$D$44/8,IF(AND(Q269=DATA!$C$40),DATA!$C$44/8))</f>
        <v>0</v>
      </c>
      <c r="AJ269" s="77">
        <f t="shared" ca="1" si="9"/>
        <v>10</v>
      </c>
      <c r="AK269" s="78" t="str">
        <f ca="1">IF(AND(AJ269&gt;=DATA!$C$55),"A",IF(AND(DATA!$C$55&gt;AJ269,AJ269&gt;=DATA!$C$56),"B",IF(AND(DATA!$C$56&gt;AJ269,AJ269&gt;=DATA!$C$57),"C",IF(AND(AJ269&lt;DATA!$C$57),"D"))))</f>
        <v>D</v>
      </c>
    </row>
    <row r="270" spans="1:37" x14ac:dyDescent="0.15">
      <c r="A270" s="20" t="s">
        <v>565</v>
      </c>
      <c r="B270" s="4" t="s">
        <v>428</v>
      </c>
      <c r="C270" s="18" t="s">
        <v>456</v>
      </c>
      <c r="D270" s="17" t="s">
        <v>522</v>
      </c>
      <c r="E270" s="20" t="s">
        <v>300</v>
      </c>
      <c r="F270" s="20" t="s">
        <v>303</v>
      </c>
      <c r="G270" s="18" t="str">
        <f>""</f>
        <v/>
      </c>
      <c r="H270" s="20"/>
      <c r="I270" s="20" t="s">
        <v>464</v>
      </c>
      <c r="J270" s="21"/>
      <c r="K270" s="18" t="s">
        <v>453</v>
      </c>
      <c r="L270" s="6" t="s">
        <v>27</v>
      </c>
      <c r="M270" s="6"/>
      <c r="N270" s="6"/>
      <c r="O270" s="6"/>
      <c r="P270" s="11"/>
      <c r="Q270" s="11"/>
      <c r="R270" s="82"/>
      <c r="S270" s="12" t="s">
        <v>773</v>
      </c>
      <c r="T270" s="78"/>
      <c r="U270" s="62"/>
      <c r="V270" s="6" t="s">
        <v>20</v>
      </c>
      <c r="W270" s="28">
        <v>45</v>
      </c>
      <c r="X270" s="24"/>
      <c r="Y270" s="24"/>
      <c r="AB270" s="74" t="b">
        <f>IF(AND(M270=DATA!$D$40),DATA!$D$41,IF(AND(M270=DATA!$C$40),DATA!$C$41))</f>
        <v>0</v>
      </c>
      <c r="AC270" s="74" t="b">
        <f>IF(AND(N270=DATA!$D$40),DATA!$D$42,IF(AND(N270=DATA!$C$40),DATA!$C$42))</f>
        <v>0</v>
      </c>
      <c r="AD270" s="74" t="b">
        <f>IF(AND(O270=DATA!$D$40),DATA!$D$43,IF(AND(O270=DATA!$C$40),DATA!$C$43))</f>
        <v>0</v>
      </c>
      <c r="AE270" s="75" t="b">
        <f>IF(AND(P270=DATA!$D$40),DATA!$D$44,IF(AND(P270=DATA!$C$40),DATA!$C$44))</f>
        <v>0</v>
      </c>
      <c r="AF270" s="76">
        <f ca="1">IF(AND(DATEDIF(R270,TODAY(),"D")&lt;365*3),DATA!$D$46,IF(AND(365*3&lt;=DATEDIF(R270,TODAY(),"D"), DATEDIF(R270,TODAY(),"D")&lt;365*5),DATA!$D$47,IF(AND(365*5&lt;=DATEDIF(R270,TODAY(),"D"), DATEDIF(R270,TODAY(),"D")&lt;365*10),DATA!$D$48,IF(AND(365*10&lt;DATEDIF(R270,TODAY(),"D")),DATA!$D$49))))</f>
        <v>0</v>
      </c>
      <c r="AG270" s="76">
        <f>_xlfn.IFNA(VLOOKUP(T270,DATA!$F$40:$G$85,2,0),10)</f>
        <v>10</v>
      </c>
      <c r="AH270" s="77">
        <f t="shared" ca="1" si="10"/>
        <v>10</v>
      </c>
      <c r="AI270" s="75" t="b">
        <f>IF(AND(Q270=DATA!$D$40),DATA!$D$44/8,IF(AND(Q270=DATA!$C$40),DATA!$C$44/8))</f>
        <v>0</v>
      </c>
      <c r="AJ270" s="77">
        <f t="shared" ca="1" si="9"/>
        <v>10</v>
      </c>
      <c r="AK270" s="78" t="str">
        <f ca="1">IF(AND(AJ270&gt;=DATA!$C$55),"A",IF(AND(DATA!$C$55&gt;AJ270,AJ270&gt;=DATA!$C$56),"B",IF(AND(DATA!$C$56&gt;AJ270,AJ270&gt;=DATA!$C$57),"C",IF(AND(AJ270&lt;DATA!$C$57),"D"))))</f>
        <v>D</v>
      </c>
    </row>
    <row r="271" spans="1:37" x14ac:dyDescent="0.15">
      <c r="A271" s="20" t="s">
        <v>565</v>
      </c>
      <c r="B271" s="4" t="s">
        <v>428</v>
      </c>
      <c r="C271" s="18" t="s">
        <v>295</v>
      </c>
      <c r="D271" s="17" t="s">
        <v>522</v>
      </c>
      <c r="E271" s="20" t="s">
        <v>300</v>
      </c>
      <c r="F271" s="20" t="s">
        <v>303</v>
      </c>
      <c r="G271" s="18" t="str">
        <f>""</f>
        <v/>
      </c>
      <c r="H271" s="20"/>
      <c r="I271" s="20" t="s">
        <v>464</v>
      </c>
      <c r="J271" s="21"/>
      <c r="K271" s="18" t="s">
        <v>453</v>
      </c>
      <c r="L271" s="6" t="s">
        <v>27</v>
      </c>
      <c r="M271" s="6"/>
      <c r="N271" s="6"/>
      <c r="O271" s="6"/>
      <c r="P271" s="11"/>
      <c r="Q271" s="11"/>
      <c r="R271" s="82"/>
      <c r="S271" s="12" t="s">
        <v>773</v>
      </c>
      <c r="T271" s="78"/>
      <c r="U271" s="62"/>
      <c r="V271" s="6" t="s">
        <v>20</v>
      </c>
      <c r="W271" s="28">
        <v>2</v>
      </c>
      <c r="X271" s="24"/>
      <c r="Y271" s="24"/>
      <c r="AB271" s="74" t="b">
        <f>IF(AND(M271=DATA!$D$40),DATA!$D$41,IF(AND(M271=DATA!$C$40),DATA!$C$41))</f>
        <v>0</v>
      </c>
      <c r="AC271" s="74" t="b">
        <f>IF(AND(N271=DATA!$D$40),DATA!$D$42,IF(AND(N271=DATA!$C$40),DATA!$C$42))</f>
        <v>0</v>
      </c>
      <c r="AD271" s="74" t="b">
        <f>IF(AND(O271=DATA!$D$40),DATA!$D$43,IF(AND(O271=DATA!$C$40),DATA!$C$43))</f>
        <v>0</v>
      </c>
      <c r="AE271" s="75" t="b">
        <f>IF(AND(P271=DATA!$D$40),DATA!$D$44,IF(AND(P271=DATA!$C$40),DATA!$C$44))</f>
        <v>0</v>
      </c>
      <c r="AF271" s="76">
        <f ca="1">IF(AND(DATEDIF(R271,TODAY(),"D")&lt;365*3),DATA!$D$46,IF(AND(365*3&lt;=DATEDIF(R271,TODAY(),"D"), DATEDIF(R271,TODAY(),"D")&lt;365*5),DATA!$D$47,IF(AND(365*5&lt;=DATEDIF(R271,TODAY(),"D"), DATEDIF(R271,TODAY(),"D")&lt;365*10),DATA!$D$48,IF(AND(365*10&lt;DATEDIF(R271,TODAY(),"D")),DATA!$D$49))))</f>
        <v>0</v>
      </c>
      <c r="AG271" s="76">
        <f>_xlfn.IFNA(VLOOKUP(T271,DATA!$F$40:$G$85,2,0),10)</f>
        <v>10</v>
      </c>
      <c r="AH271" s="77">
        <f t="shared" ca="1" si="10"/>
        <v>10</v>
      </c>
      <c r="AI271" s="75" t="b">
        <f>IF(AND(Q271=DATA!$D$40),DATA!$D$44/8,IF(AND(Q271=DATA!$C$40),DATA!$C$44/8))</f>
        <v>0</v>
      </c>
      <c r="AJ271" s="77">
        <f t="shared" ca="1" si="9"/>
        <v>10</v>
      </c>
      <c r="AK271" s="78" t="str">
        <f ca="1">IF(AND(AJ271&gt;=DATA!$C$55),"A",IF(AND(DATA!$C$55&gt;AJ271,AJ271&gt;=DATA!$C$56),"B",IF(AND(DATA!$C$56&gt;AJ271,AJ271&gt;=DATA!$C$57),"C",IF(AND(AJ271&lt;DATA!$C$57),"D"))))</f>
        <v>D</v>
      </c>
    </row>
    <row r="272" spans="1:37" x14ac:dyDescent="0.15">
      <c r="A272" s="20" t="s">
        <v>565</v>
      </c>
      <c r="B272" s="4" t="s">
        <v>428</v>
      </c>
      <c r="C272" s="18" t="s">
        <v>295</v>
      </c>
      <c r="D272" s="17" t="s">
        <v>522</v>
      </c>
      <c r="E272" s="20" t="s">
        <v>300</v>
      </c>
      <c r="F272" s="20" t="s">
        <v>303</v>
      </c>
      <c r="G272" s="18" t="str">
        <f>""</f>
        <v/>
      </c>
      <c r="H272" s="20"/>
      <c r="I272" s="20" t="s">
        <v>464</v>
      </c>
      <c r="J272" s="21"/>
      <c r="K272" s="18" t="s">
        <v>453</v>
      </c>
      <c r="L272" s="6" t="s">
        <v>27</v>
      </c>
      <c r="M272" s="6"/>
      <c r="N272" s="6"/>
      <c r="O272" s="6"/>
      <c r="P272" s="11"/>
      <c r="Q272" s="11"/>
      <c r="R272" s="82"/>
      <c r="S272" s="12" t="s">
        <v>773</v>
      </c>
      <c r="T272" s="78"/>
      <c r="U272" s="62"/>
      <c r="V272" s="6" t="s">
        <v>20</v>
      </c>
      <c r="W272" s="28">
        <v>61</v>
      </c>
      <c r="X272" s="24"/>
      <c r="Y272" s="24"/>
      <c r="AB272" s="74" t="b">
        <f>IF(AND(M272=DATA!$D$40),DATA!$D$41,IF(AND(M272=DATA!$C$40),DATA!$C$41))</f>
        <v>0</v>
      </c>
      <c r="AC272" s="74" t="b">
        <f>IF(AND(N272=DATA!$D$40),DATA!$D$42,IF(AND(N272=DATA!$C$40),DATA!$C$42))</f>
        <v>0</v>
      </c>
      <c r="AD272" s="74" t="b">
        <f>IF(AND(O272=DATA!$D$40),DATA!$D$43,IF(AND(O272=DATA!$C$40),DATA!$C$43))</f>
        <v>0</v>
      </c>
      <c r="AE272" s="75" t="b">
        <f>IF(AND(P272=DATA!$D$40),DATA!$D$44,IF(AND(P272=DATA!$C$40),DATA!$C$44))</f>
        <v>0</v>
      </c>
      <c r="AF272" s="76">
        <f ca="1">IF(AND(DATEDIF(R272,TODAY(),"D")&lt;365*3),DATA!$D$46,IF(AND(365*3&lt;=DATEDIF(R272,TODAY(),"D"), DATEDIF(R272,TODAY(),"D")&lt;365*5),DATA!$D$47,IF(AND(365*5&lt;=DATEDIF(R272,TODAY(),"D"), DATEDIF(R272,TODAY(),"D")&lt;365*10),DATA!$D$48,IF(AND(365*10&lt;DATEDIF(R272,TODAY(),"D")),DATA!$D$49))))</f>
        <v>0</v>
      </c>
      <c r="AG272" s="76">
        <f>_xlfn.IFNA(VLOOKUP(T272,DATA!$F$40:$G$85,2,0),10)</f>
        <v>10</v>
      </c>
      <c r="AH272" s="77">
        <f t="shared" ca="1" si="10"/>
        <v>10</v>
      </c>
      <c r="AI272" s="75" t="b">
        <f>IF(AND(Q272=DATA!$D$40),DATA!$D$44/8,IF(AND(Q272=DATA!$C$40),DATA!$C$44/8))</f>
        <v>0</v>
      </c>
      <c r="AJ272" s="77">
        <f t="shared" ca="1" si="9"/>
        <v>10</v>
      </c>
      <c r="AK272" s="78" t="str">
        <f ca="1">IF(AND(AJ272&gt;=DATA!$C$55),"A",IF(AND(DATA!$C$55&gt;AJ272,AJ272&gt;=DATA!$C$56),"B",IF(AND(DATA!$C$56&gt;AJ272,AJ272&gt;=DATA!$C$57),"C",IF(AND(AJ272&lt;DATA!$C$57),"D"))))</f>
        <v>D</v>
      </c>
    </row>
    <row r="273" spans="1:37" x14ac:dyDescent="0.15">
      <c r="A273" s="20" t="s">
        <v>565</v>
      </c>
      <c r="B273" s="4" t="s">
        <v>428</v>
      </c>
      <c r="C273" s="18" t="s">
        <v>454</v>
      </c>
      <c r="D273" s="17" t="s">
        <v>522</v>
      </c>
      <c r="E273" s="20" t="s">
        <v>300</v>
      </c>
      <c r="F273" s="20" t="s">
        <v>303</v>
      </c>
      <c r="G273" s="18" t="str">
        <f>""</f>
        <v/>
      </c>
      <c r="H273" s="20"/>
      <c r="I273" s="20" t="s">
        <v>464</v>
      </c>
      <c r="J273" s="21"/>
      <c r="K273" s="20"/>
      <c r="L273" s="6" t="s">
        <v>27</v>
      </c>
      <c r="M273" s="6"/>
      <c r="N273" s="6"/>
      <c r="O273" s="6"/>
      <c r="P273" s="11"/>
      <c r="Q273" s="11"/>
      <c r="R273" s="82"/>
      <c r="S273" s="12" t="s">
        <v>773</v>
      </c>
      <c r="T273" s="78"/>
      <c r="U273" s="62"/>
      <c r="V273" s="6" t="s">
        <v>20</v>
      </c>
      <c r="W273" s="28">
        <v>5</v>
      </c>
      <c r="X273" s="24"/>
      <c r="Y273" s="24"/>
      <c r="AB273" s="74" t="b">
        <f>IF(AND(M273=DATA!$D$40),DATA!$D$41,IF(AND(M273=DATA!$C$40),DATA!$C$41))</f>
        <v>0</v>
      </c>
      <c r="AC273" s="74" t="b">
        <f>IF(AND(N273=DATA!$D$40),DATA!$D$42,IF(AND(N273=DATA!$C$40),DATA!$C$42))</f>
        <v>0</v>
      </c>
      <c r="AD273" s="74" t="b">
        <f>IF(AND(O273=DATA!$D$40),DATA!$D$43,IF(AND(O273=DATA!$C$40),DATA!$C$43))</f>
        <v>0</v>
      </c>
      <c r="AE273" s="75" t="b">
        <f>IF(AND(P273=DATA!$D$40),DATA!$D$44,IF(AND(P273=DATA!$C$40),DATA!$C$44))</f>
        <v>0</v>
      </c>
      <c r="AF273" s="76">
        <f ca="1">IF(AND(DATEDIF(R273,TODAY(),"D")&lt;365*3),DATA!$D$46,IF(AND(365*3&lt;=DATEDIF(R273,TODAY(),"D"), DATEDIF(R273,TODAY(),"D")&lt;365*5),DATA!$D$47,IF(AND(365*5&lt;=DATEDIF(R273,TODAY(),"D"), DATEDIF(R273,TODAY(),"D")&lt;365*10),DATA!$D$48,IF(AND(365*10&lt;DATEDIF(R273,TODAY(),"D")),DATA!$D$49))))</f>
        <v>0</v>
      </c>
      <c r="AG273" s="76">
        <f>_xlfn.IFNA(VLOOKUP(T273,DATA!$F$40:$G$85,2,0),10)</f>
        <v>10</v>
      </c>
      <c r="AH273" s="77">
        <f t="shared" ca="1" si="10"/>
        <v>10</v>
      </c>
      <c r="AI273" s="75" t="b">
        <f>IF(AND(Q273=DATA!$D$40),DATA!$D$44/8,IF(AND(Q273=DATA!$C$40),DATA!$C$44/8))</f>
        <v>0</v>
      </c>
      <c r="AJ273" s="77">
        <f t="shared" ca="1" si="9"/>
        <v>10</v>
      </c>
      <c r="AK273" s="78" t="str">
        <f ca="1">IF(AND(AJ273&gt;=DATA!$C$55),"A",IF(AND(DATA!$C$55&gt;AJ273,AJ273&gt;=DATA!$C$56),"B",IF(AND(DATA!$C$56&gt;AJ273,AJ273&gt;=DATA!$C$57),"C",IF(AND(AJ273&lt;DATA!$C$57),"D"))))</f>
        <v>D</v>
      </c>
    </row>
    <row r="274" spans="1:37" x14ac:dyDescent="0.15">
      <c r="A274" s="20" t="s">
        <v>565</v>
      </c>
      <c r="B274" s="4" t="s">
        <v>428</v>
      </c>
      <c r="C274" s="18" t="s">
        <v>454</v>
      </c>
      <c r="D274" s="17" t="s">
        <v>522</v>
      </c>
      <c r="E274" s="20" t="s">
        <v>300</v>
      </c>
      <c r="F274" s="20" t="s">
        <v>303</v>
      </c>
      <c r="G274" s="18" t="str">
        <f>""</f>
        <v/>
      </c>
      <c r="H274" s="20"/>
      <c r="I274" s="20" t="s">
        <v>464</v>
      </c>
      <c r="J274" s="21"/>
      <c r="K274" s="18" t="s">
        <v>453</v>
      </c>
      <c r="L274" s="6" t="s">
        <v>27</v>
      </c>
      <c r="M274" s="6"/>
      <c r="N274" s="6"/>
      <c r="O274" s="6"/>
      <c r="P274" s="11"/>
      <c r="Q274" s="11"/>
      <c r="R274" s="82"/>
      <c r="S274" s="12" t="s">
        <v>773</v>
      </c>
      <c r="T274" s="78"/>
      <c r="U274" s="62"/>
      <c r="V274" s="6" t="s">
        <v>20</v>
      </c>
      <c r="W274" s="28">
        <v>12</v>
      </c>
      <c r="X274" s="24"/>
      <c r="Y274" s="24"/>
      <c r="AB274" s="74" t="b">
        <f>IF(AND(M274=DATA!$D$40),DATA!$D$41,IF(AND(M274=DATA!$C$40),DATA!$C$41))</f>
        <v>0</v>
      </c>
      <c r="AC274" s="74" t="b">
        <f>IF(AND(N274=DATA!$D$40),DATA!$D$42,IF(AND(N274=DATA!$C$40),DATA!$C$42))</f>
        <v>0</v>
      </c>
      <c r="AD274" s="74" t="b">
        <f>IF(AND(O274=DATA!$D$40),DATA!$D$43,IF(AND(O274=DATA!$C$40),DATA!$C$43))</f>
        <v>0</v>
      </c>
      <c r="AE274" s="75" t="b">
        <f>IF(AND(P274=DATA!$D$40),DATA!$D$44,IF(AND(P274=DATA!$C$40),DATA!$C$44))</f>
        <v>0</v>
      </c>
      <c r="AF274" s="76">
        <f ca="1">IF(AND(DATEDIF(R274,TODAY(),"D")&lt;365*3),DATA!$D$46,IF(AND(365*3&lt;=DATEDIF(R274,TODAY(),"D"), DATEDIF(R274,TODAY(),"D")&lt;365*5),DATA!$D$47,IF(AND(365*5&lt;=DATEDIF(R274,TODAY(),"D"), DATEDIF(R274,TODAY(),"D")&lt;365*10),DATA!$D$48,IF(AND(365*10&lt;DATEDIF(R274,TODAY(),"D")),DATA!$D$49))))</f>
        <v>0</v>
      </c>
      <c r="AG274" s="76">
        <f>_xlfn.IFNA(VLOOKUP(T274,DATA!$F$40:$G$85,2,0),10)</f>
        <v>10</v>
      </c>
      <c r="AH274" s="77">
        <f t="shared" ca="1" si="10"/>
        <v>10</v>
      </c>
      <c r="AI274" s="75" t="b">
        <f>IF(AND(Q274=DATA!$D$40),DATA!$D$44/8,IF(AND(Q274=DATA!$C$40),DATA!$C$44/8))</f>
        <v>0</v>
      </c>
      <c r="AJ274" s="77">
        <f t="shared" ca="1" si="9"/>
        <v>10</v>
      </c>
      <c r="AK274" s="78" t="str">
        <f ca="1">IF(AND(AJ274&gt;=DATA!$C$55),"A",IF(AND(DATA!$C$55&gt;AJ274,AJ274&gt;=DATA!$C$56),"B",IF(AND(DATA!$C$56&gt;AJ274,AJ274&gt;=DATA!$C$57),"C",IF(AND(AJ274&lt;DATA!$C$57),"D"))))</f>
        <v>D</v>
      </c>
    </row>
    <row r="275" spans="1:37" x14ac:dyDescent="0.15">
      <c r="A275" s="20" t="s">
        <v>565</v>
      </c>
      <c r="B275" s="4" t="s">
        <v>428</v>
      </c>
      <c r="C275" s="18" t="s">
        <v>454</v>
      </c>
      <c r="D275" s="17" t="s">
        <v>522</v>
      </c>
      <c r="E275" s="20" t="s">
        <v>300</v>
      </c>
      <c r="F275" s="20" t="s">
        <v>303</v>
      </c>
      <c r="G275" s="18" t="str">
        <f>""</f>
        <v/>
      </c>
      <c r="H275" s="20"/>
      <c r="I275" s="20" t="s">
        <v>464</v>
      </c>
      <c r="J275" s="21"/>
      <c r="K275" s="20"/>
      <c r="L275" s="6" t="s">
        <v>27</v>
      </c>
      <c r="M275" s="6"/>
      <c r="N275" s="6"/>
      <c r="O275" s="6"/>
      <c r="P275" s="11"/>
      <c r="Q275" s="11"/>
      <c r="R275" s="82"/>
      <c r="S275" s="12" t="s">
        <v>773</v>
      </c>
      <c r="T275" s="78"/>
      <c r="U275" s="62"/>
      <c r="V275" s="6" t="s">
        <v>20</v>
      </c>
      <c r="W275" s="28">
        <v>45</v>
      </c>
      <c r="X275" s="24"/>
      <c r="Y275" s="24"/>
      <c r="AB275" s="74" t="b">
        <f>IF(AND(M275=DATA!$D$40),DATA!$D$41,IF(AND(M275=DATA!$C$40),DATA!$C$41))</f>
        <v>0</v>
      </c>
      <c r="AC275" s="74" t="b">
        <f>IF(AND(N275=DATA!$D$40),DATA!$D$42,IF(AND(N275=DATA!$C$40),DATA!$C$42))</f>
        <v>0</v>
      </c>
      <c r="AD275" s="74" t="b">
        <f>IF(AND(O275=DATA!$D$40),DATA!$D$43,IF(AND(O275=DATA!$C$40),DATA!$C$43))</f>
        <v>0</v>
      </c>
      <c r="AE275" s="75" t="b">
        <f>IF(AND(P275=DATA!$D$40),DATA!$D$44,IF(AND(P275=DATA!$C$40),DATA!$C$44))</f>
        <v>0</v>
      </c>
      <c r="AF275" s="76">
        <f ca="1">IF(AND(DATEDIF(R275,TODAY(),"D")&lt;365*3),DATA!$D$46,IF(AND(365*3&lt;=DATEDIF(R275,TODAY(),"D"), DATEDIF(R275,TODAY(),"D")&lt;365*5),DATA!$D$47,IF(AND(365*5&lt;=DATEDIF(R275,TODAY(),"D"), DATEDIF(R275,TODAY(),"D")&lt;365*10),DATA!$D$48,IF(AND(365*10&lt;DATEDIF(R275,TODAY(),"D")),DATA!$D$49))))</f>
        <v>0</v>
      </c>
      <c r="AG275" s="76">
        <f>_xlfn.IFNA(VLOOKUP(T275,DATA!$F$40:$G$85,2,0),10)</f>
        <v>10</v>
      </c>
      <c r="AH275" s="77">
        <f t="shared" ca="1" si="10"/>
        <v>10</v>
      </c>
      <c r="AI275" s="75" t="b">
        <f>IF(AND(Q275=DATA!$D$40),DATA!$D$44/8,IF(AND(Q275=DATA!$C$40),DATA!$C$44/8))</f>
        <v>0</v>
      </c>
      <c r="AJ275" s="77">
        <f t="shared" ca="1" si="9"/>
        <v>10</v>
      </c>
      <c r="AK275" s="78" t="str">
        <f ca="1">IF(AND(AJ275&gt;=DATA!$C$55),"A",IF(AND(DATA!$C$55&gt;AJ275,AJ275&gt;=DATA!$C$56),"B",IF(AND(DATA!$C$56&gt;AJ275,AJ275&gt;=DATA!$C$57),"C",IF(AND(AJ275&lt;DATA!$C$57),"D"))))</f>
        <v>D</v>
      </c>
    </row>
    <row r="276" spans="1:37" x14ac:dyDescent="0.15">
      <c r="A276" s="20" t="s">
        <v>565</v>
      </c>
      <c r="B276" s="4" t="s">
        <v>428</v>
      </c>
      <c r="C276" s="18" t="s">
        <v>454</v>
      </c>
      <c r="D276" s="17" t="s">
        <v>522</v>
      </c>
      <c r="E276" s="20" t="s">
        <v>300</v>
      </c>
      <c r="F276" s="20" t="s">
        <v>303</v>
      </c>
      <c r="G276" s="18" t="str">
        <f>""</f>
        <v/>
      </c>
      <c r="H276" s="20"/>
      <c r="I276" s="20" t="s">
        <v>464</v>
      </c>
      <c r="J276" s="21"/>
      <c r="K276" s="18" t="s">
        <v>453</v>
      </c>
      <c r="L276" s="6" t="s">
        <v>27</v>
      </c>
      <c r="M276" s="6"/>
      <c r="N276" s="6"/>
      <c r="O276" s="6"/>
      <c r="P276" s="11"/>
      <c r="Q276" s="11"/>
      <c r="R276" s="82"/>
      <c r="S276" s="12" t="s">
        <v>773</v>
      </c>
      <c r="T276" s="78"/>
      <c r="U276" s="62"/>
      <c r="V276" s="6" t="s">
        <v>20</v>
      </c>
      <c r="W276" s="28">
        <v>166</v>
      </c>
      <c r="X276" s="24"/>
      <c r="Y276" s="24"/>
      <c r="AB276" s="74" t="b">
        <f>IF(AND(M276=DATA!$D$40),DATA!$D$41,IF(AND(M276=DATA!$C$40),DATA!$C$41))</f>
        <v>0</v>
      </c>
      <c r="AC276" s="74" t="b">
        <f>IF(AND(N276=DATA!$D$40),DATA!$D$42,IF(AND(N276=DATA!$C$40),DATA!$C$42))</f>
        <v>0</v>
      </c>
      <c r="AD276" s="74" t="b">
        <f>IF(AND(O276=DATA!$D$40),DATA!$D$43,IF(AND(O276=DATA!$C$40),DATA!$C$43))</f>
        <v>0</v>
      </c>
      <c r="AE276" s="75" t="b">
        <f>IF(AND(P276=DATA!$D$40),DATA!$D$44,IF(AND(P276=DATA!$C$40),DATA!$C$44))</f>
        <v>0</v>
      </c>
      <c r="AF276" s="76">
        <f ca="1">IF(AND(DATEDIF(R276,TODAY(),"D")&lt;365*3),DATA!$D$46,IF(AND(365*3&lt;=DATEDIF(R276,TODAY(),"D"), DATEDIF(R276,TODAY(),"D")&lt;365*5),DATA!$D$47,IF(AND(365*5&lt;=DATEDIF(R276,TODAY(),"D"), DATEDIF(R276,TODAY(),"D")&lt;365*10),DATA!$D$48,IF(AND(365*10&lt;DATEDIF(R276,TODAY(),"D")),DATA!$D$49))))</f>
        <v>0</v>
      </c>
      <c r="AG276" s="76">
        <f>_xlfn.IFNA(VLOOKUP(T276,DATA!$F$40:$G$85,2,0),10)</f>
        <v>10</v>
      </c>
      <c r="AH276" s="77">
        <f t="shared" ca="1" si="10"/>
        <v>10</v>
      </c>
      <c r="AI276" s="75" t="b">
        <f>IF(AND(Q276=DATA!$D$40),DATA!$D$44/8,IF(AND(Q276=DATA!$C$40),DATA!$C$44/8))</f>
        <v>0</v>
      </c>
      <c r="AJ276" s="77">
        <f t="shared" ca="1" si="9"/>
        <v>10</v>
      </c>
      <c r="AK276" s="78" t="str">
        <f ca="1">IF(AND(AJ276&gt;=DATA!$C$55),"A",IF(AND(DATA!$C$55&gt;AJ276,AJ276&gt;=DATA!$C$56),"B",IF(AND(DATA!$C$56&gt;AJ276,AJ276&gt;=DATA!$C$57),"C",IF(AND(AJ276&lt;DATA!$C$57),"D"))))</f>
        <v>D</v>
      </c>
    </row>
    <row r="277" spans="1:37" x14ac:dyDescent="0.15">
      <c r="A277" s="20" t="s">
        <v>564</v>
      </c>
      <c r="B277" s="4" t="s">
        <v>428</v>
      </c>
      <c r="C277" s="18" t="s">
        <v>295</v>
      </c>
      <c r="D277" s="17" t="s">
        <v>522</v>
      </c>
      <c r="E277" s="20" t="s">
        <v>300</v>
      </c>
      <c r="F277" s="20" t="s">
        <v>290</v>
      </c>
      <c r="G277" s="18" t="str">
        <f>""</f>
        <v/>
      </c>
      <c r="H277" s="20"/>
      <c r="I277" s="20" t="s">
        <v>464</v>
      </c>
      <c r="J277" s="21"/>
      <c r="K277" s="18" t="s">
        <v>453</v>
      </c>
      <c r="L277" s="6" t="s">
        <v>27</v>
      </c>
      <c r="M277" s="6"/>
      <c r="N277" s="6"/>
      <c r="O277" s="6"/>
      <c r="P277" s="11"/>
      <c r="Q277" s="11"/>
      <c r="R277" s="82"/>
      <c r="S277" s="12" t="s">
        <v>773</v>
      </c>
      <c r="T277" s="78"/>
      <c r="U277" s="62"/>
      <c r="V277" s="6" t="s">
        <v>20</v>
      </c>
      <c r="W277" s="28">
        <v>36</v>
      </c>
      <c r="X277" s="24"/>
      <c r="Y277" s="24"/>
      <c r="AB277" s="74" t="b">
        <f>IF(AND(M277=DATA!$D$40),DATA!$D$41,IF(AND(M277=DATA!$C$40),DATA!$C$41))</f>
        <v>0</v>
      </c>
      <c r="AC277" s="74" t="b">
        <f>IF(AND(N277=DATA!$D$40),DATA!$D$42,IF(AND(N277=DATA!$C$40),DATA!$C$42))</f>
        <v>0</v>
      </c>
      <c r="AD277" s="74" t="b">
        <f>IF(AND(O277=DATA!$D$40),DATA!$D$43,IF(AND(O277=DATA!$C$40),DATA!$C$43))</f>
        <v>0</v>
      </c>
      <c r="AE277" s="75" t="b">
        <f>IF(AND(P277=DATA!$D$40),DATA!$D$44,IF(AND(P277=DATA!$C$40),DATA!$C$44))</f>
        <v>0</v>
      </c>
      <c r="AF277" s="76">
        <f ca="1">IF(AND(DATEDIF(R277,TODAY(),"D")&lt;365*3),DATA!$D$46,IF(AND(365*3&lt;=DATEDIF(R277,TODAY(),"D"), DATEDIF(R277,TODAY(),"D")&lt;365*5),DATA!$D$47,IF(AND(365*5&lt;=DATEDIF(R277,TODAY(),"D"), DATEDIF(R277,TODAY(),"D")&lt;365*10),DATA!$D$48,IF(AND(365*10&lt;DATEDIF(R277,TODAY(),"D")),DATA!$D$49))))</f>
        <v>0</v>
      </c>
      <c r="AG277" s="76">
        <f>_xlfn.IFNA(VLOOKUP(T277,DATA!$F$40:$G$85,2,0),10)</f>
        <v>10</v>
      </c>
      <c r="AH277" s="77">
        <f t="shared" ca="1" si="10"/>
        <v>10</v>
      </c>
      <c r="AI277" s="75" t="b">
        <f>IF(AND(Q277=DATA!$D$40),DATA!$D$44/8,IF(AND(Q277=DATA!$C$40),DATA!$C$44/8))</f>
        <v>0</v>
      </c>
      <c r="AJ277" s="77">
        <f t="shared" ca="1" si="9"/>
        <v>10</v>
      </c>
      <c r="AK277" s="78" t="str">
        <f ca="1">IF(AND(AJ277&gt;=DATA!$C$55),"A",IF(AND(DATA!$C$55&gt;AJ277,AJ277&gt;=DATA!$C$56),"B",IF(AND(DATA!$C$56&gt;AJ277,AJ277&gt;=DATA!$C$57),"C",IF(AND(AJ277&lt;DATA!$C$57),"D"))))</f>
        <v>D</v>
      </c>
    </row>
    <row r="278" spans="1:37" x14ac:dyDescent="0.15">
      <c r="A278" s="20" t="s">
        <v>565</v>
      </c>
      <c r="B278" s="4" t="s">
        <v>428</v>
      </c>
      <c r="C278" s="18" t="s">
        <v>454</v>
      </c>
      <c r="D278" s="17" t="s">
        <v>522</v>
      </c>
      <c r="E278" s="20" t="s">
        <v>300</v>
      </c>
      <c r="F278" s="20" t="s">
        <v>290</v>
      </c>
      <c r="G278" s="18" t="str">
        <f>""</f>
        <v/>
      </c>
      <c r="H278" s="20"/>
      <c r="I278" s="20" t="s">
        <v>464</v>
      </c>
      <c r="J278" s="21"/>
      <c r="K278" s="18" t="s">
        <v>453</v>
      </c>
      <c r="L278" s="6" t="s">
        <v>27</v>
      </c>
      <c r="M278" s="6"/>
      <c r="N278" s="6"/>
      <c r="O278" s="6"/>
      <c r="P278" s="11"/>
      <c r="Q278" s="11"/>
      <c r="R278" s="82"/>
      <c r="S278" s="12" t="s">
        <v>773</v>
      </c>
      <c r="T278" s="78"/>
      <c r="U278" s="62"/>
      <c r="V278" s="6" t="s">
        <v>20</v>
      </c>
      <c r="W278" s="28">
        <v>2</v>
      </c>
      <c r="X278" s="24"/>
      <c r="Y278" s="24"/>
      <c r="AB278" s="74" t="b">
        <f>IF(AND(M278=DATA!$D$40),DATA!$D$41,IF(AND(M278=DATA!$C$40),DATA!$C$41))</f>
        <v>0</v>
      </c>
      <c r="AC278" s="74" t="b">
        <f>IF(AND(N278=DATA!$D$40),DATA!$D$42,IF(AND(N278=DATA!$C$40),DATA!$C$42))</f>
        <v>0</v>
      </c>
      <c r="AD278" s="74" t="b">
        <f>IF(AND(O278=DATA!$D$40),DATA!$D$43,IF(AND(O278=DATA!$C$40),DATA!$C$43))</f>
        <v>0</v>
      </c>
      <c r="AE278" s="75" t="b">
        <f>IF(AND(P278=DATA!$D$40),DATA!$D$44,IF(AND(P278=DATA!$C$40),DATA!$C$44))</f>
        <v>0</v>
      </c>
      <c r="AF278" s="76">
        <f ca="1">IF(AND(DATEDIF(R278,TODAY(),"D")&lt;365*3),DATA!$D$46,IF(AND(365*3&lt;=DATEDIF(R278,TODAY(),"D"), DATEDIF(R278,TODAY(),"D")&lt;365*5),DATA!$D$47,IF(AND(365*5&lt;=DATEDIF(R278,TODAY(),"D"), DATEDIF(R278,TODAY(),"D")&lt;365*10),DATA!$D$48,IF(AND(365*10&lt;DATEDIF(R278,TODAY(),"D")),DATA!$D$49))))</f>
        <v>0</v>
      </c>
      <c r="AG278" s="76">
        <f>_xlfn.IFNA(VLOOKUP(T278,DATA!$F$40:$G$85,2,0),10)</f>
        <v>10</v>
      </c>
      <c r="AH278" s="77">
        <f t="shared" ca="1" si="10"/>
        <v>10</v>
      </c>
      <c r="AI278" s="75" t="b">
        <f>IF(AND(Q278=DATA!$D$40),DATA!$D$44/8,IF(AND(Q278=DATA!$C$40),DATA!$C$44/8))</f>
        <v>0</v>
      </c>
      <c r="AJ278" s="77">
        <f t="shared" ca="1" si="9"/>
        <v>10</v>
      </c>
      <c r="AK278" s="78" t="str">
        <f ca="1">IF(AND(AJ278&gt;=DATA!$C$55),"A",IF(AND(DATA!$C$55&gt;AJ278,AJ278&gt;=DATA!$C$56),"B",IF(AND(DATA!$C$56&gt;AJ278,AJ278&gt;=DATA!$C$57),"C",IF(AND(AJ278&lt;DATA!$C$57),"D"))))</f>
        <v>D</v>
      </c>
    </row>
    <row r="279" spans="1:37" x14ac:dyDescent="0.15">
      <c r="A279" s="20" t="s">
        <v>565</v>
      </c>
      <c r="B279" s="4" t="s">
        <v>428</v>
      </c>
      <c r="C279" s="18" t="s">
        <v>456</v>
      </c>
      <c r="D279" s="17" t="s">
        <v>522</v>
      </c>
      <c r="E279" s="20" t="s">
        <v>300</v>
      </c>
      <c r="F279" s="20" t="s">
        <v>301</v>
      </c>
      <c r="G279" s="18" t="str">
        <f>""</f>
        <v/>
      </c>
      <c r="H279" s="20"/>
      <c r="I279" s="20" t="s">
        <v>464</v>
      </c>
      <c r="J279" s="21"/>
      <c r="K279" s="18" t="s">
        <v>453</v>
      </c>
      <c r="L279" s="6" t="s">
        <v>27</v>
      </c>
      <c r="M279" s="6"/>
      <c r="N279" s="6"/>
      <c r="O279" s="6"/>
      <c r="P279" s="11"/>
      <c r="Q279" s="11"/>
      <c r="R279" s="82"/>
      <c r="S279" s="12" t="s">
        <v>773</v>
      </c>
      <c r="T279" s="78"/>
      <c r="U279" s="62"/>
      <c r="V279" s="6" t="s">
        <v>20</v>
      </c>
      <c r="W279" s="28">
        <v>19</v>
      </c>
      <c r="X279" s="24"/>
      <c r="Y279" s="24"/>
      <c r="AB279" s="74" t="b">
        <f>IF(AND(M279=DATA!$D$40),DATA!$D$41,IF(AND(M279=DATA!$C$40),DATA!$C$41))</f>
        <v>0</v>
      </c>
      <c r="AC279" s="74" t="b">
        <f>IF(AND(N279=DATA!$D$40),DATA!$D$42,IF(AND(N279=DATA!$C$40),DATA!$C$42))</f>
        <v>0</v>
      </c>
      <c r="AD279" s="74" t="b">
        <f>IF(AND(O279=DATA!$D$40),DATA!$D$43,IF(AND(O279=DATA!$C$40),DATA!$C$43))</f>
        <v>0</v>
      </c>
      <c r="AE279" s="75" t="b">
        <f>IF(AND(P279=DATA!$D$40),DATA!$D$44,IF(AND(P279=DATA!$C$40),DATA!$C$44))</f>
        <v>0</v>
      </c>
      <c r="AF279" s="76">
        <f ca="1">IF(AND(DATEDIF(R279,TODAY(),"D")&lt;365*3),DATA!$D$46,IF(AND(365*3&lt;=DATEDIF(R279,TODAY(),"D"), DATEDIF(R279,TODAY(),"D")&lt;365*5),DATA!$D$47,IF(AND(365*5&lt;=DATEDIF(R279,TODAY(),"D"), DATEDIF(R279,TODAY(),"D")&lt;365*10),DATA!$D$48,IF(AND(365*10&lt;DATEDIF(R279,TODAY(),"D")),DATA!$D$49))))</f>
        <v>0</v>
      </c>
      <c r="AG279" s="76">
        <f>_xlfn.IFNA(VLOOKUP(T279,DATA!$F$40:$G$85,2,0),10)</f>
        <v>10</v>
      </c>
      <c r="AH279" s="77">
        <f t="shared" ca="1" si="10"/>
        <v>10</v>
      </c>
      <c r="AI279" s="75" t="b">
        <f>IF(AND(Q279=DATA!$D$40),DATA!$D$44/8,IF(AND(Q279=DATA!$C$40),DATA!$C$44/8))</f>
        <v>0</v>
      </c>
      <c r="AJ279" s="77">
        <f t="shared" ca="1" si="9"/>
        <v>10</v>
      </c>
      <c r="AK279" s="78" t="str">
        <f ca="1">IF(AND(AJ279&gt;=DATA!$C$55),"A",IF(AND(DATA!$C$55&gt;AJ279,AJ279&gt;=DATA!$C$56),"B",IF(AND(DATA!$C$56&gt;AJ279,AJ279&gt;=DATA!$C$57),"C",IF(AND(AJ279&lt;DATA!$C$57),"D"))))</f>
        <v>D</v>
      </c>
    </row>
    <row r="280" spans="1:37" x14ac:dyDescent="0.15">
      <c r="A280" s="20" t="s">
        <v>565</v>
      </c>
      <c r="B280" s="4" t="s">
        <v>428</v>
      </c>
      <c r="C280" s="18" t="s">
        <v>295</v>
      </c>
      <c r="D280" s="17" t="s">
        <v>522</v>
      </c>
      <c r="E280" s="20" t="s">
        <v>300</v>
      </c>
      <c r="F280" s="20" t="s">
        <v>301</v>
      </c>
      <c r="G280" s="18" t="str">
        <f>""</f>
        <v/>
      </c>
      <c r="H280" s="20"/>
      <c r="I280" s="20" t="s">
        <v>464</v>
      </c>
      <c r="J280" s="21"/>
      <c r="K280" s="18" t="s">
        <v>453</v>
      </c>
      <c r="L280" s="6" t="s">
        <v>27</v>
      </c>
      <c r="M280" s="6"/>
      <c r="N280" s="6"/>
      <c r="O280" s="6"/>
      <c r="P280" s="11"/>
      <c r="Q280" s="11"/>
      <c r="R280" s="82"/>
      <c r="S280" s="12" t="s">
        <v>773</v>
      </c>
      <c r="T280" s="78"/>
      <c r="U280" s="62"/>
      <c r="V280" s="6" t="s">
        <v>20</v>
      </c>
      <c r="W280" s="28">
        <v>17</v>
      </c>
      <c r="X280" s="24"/>
      <c r="Y280" s="24"/>
      <c r="AB280" s="74" t="b">
        <f>IF(AND(M280=DATA!$D$40),DATA!$D$41,IF(AND(M280=DATA!$C$40),DATA!$C$41))</f>
        <v>0</v>
      </c>
      <c r="AC280" s="74" t="b">
        <f>IF(AND(N280=DATA!$D$40),DATA!$D$42,IF(AND(N280=DATA!$C$40),DATA!$C$42))</f>
        <v>0</v>
      </c>
      <c r="AD280" s="74" t="b">
        <f>IF(AND(O280=DATA!$D$40),DATA!$D$43,IF(AND(O280=DATA!$C$40),DATA!$C$43))</f>
        <v>0</v>
      </c>
      <c r="AE280" s="75" t="b">
        <f>IF(AND(P280=DATA!$D$40),DATA!$D$44,IF(AND(P280=DATA!$C$40),DATA!$C$44))</f>
        <v>0</v>
      </c>
      <c r="AF280" s="76">
        <f ca="1">IF(AND(DATEDIF(R280,TODAY(),"D")&lt;365*3),DATA!$D$46,IF(AND(365*3&lt;=DATEDIF(R280,TODAY(),"D"), DATEDIF(R280,TODAY(),"D")&lt;365*5),DATA!$D$47,IF(AND(365*5&lt;=DATEDIF(R280,TODAY(),"D"), DATEDIF(R280,TODAY(),"D")&lt;365*10),DATA!$D$48,IF(AND(365*10&lt;DATEDIF(R280,TODAY(),"D")),DATA!$D$49))))</f>
        <v>0</v>
      </c>
      <c r="AG280" s="76">
        <f>_xlfn.IFNA(VLOOKUP(T280,DATA!$F$40:$G$85,2,0),10)</f>
        <v>10</v>
      </c>
      <c r="AH280" s="77">
        <f t="shared" ca="1" si="10"/>
        <v>10</v>
      </c>
      <c r="AI280" s="75" t="b">
        <f>IF(AND(Q280=DATA!$D$40),DATA!$D$44/8,IF(AND(Q280=DATA!$C$40),DATA!$C$44/8))</f>
        <v>0</v>
      </c>
      <c r="AJ280" s="77">
        <f t="shared" ca="1" si="9"/>
        <v>10</v>
      </c>
      <c r="AK280" s="78" t="str">
        <f ca="1">IF(AND(AJ280&gt;=DATA!$C$55),"A",IF(AND(DATA!$C$55&gt;AJ280,AJ280&gt;=DATA!$C$56),"B",IF(AND(DATA!$C$56&gt;AJ280,AJ280&gt;=DATA!$C$57),"C",IF(AND(AJ280&lt;DATA!$C$57),"D"))))</f>
        <v>D</v>
      </c>
    </row>
    <row r="281" spans="1:37" x14ac:dyDescent="0.15">
      <c r="A281" s="20" t="s">
        <v>564</v>
      </c>
      <c r="B281" s="4" t="s">
        <v>428</v>
      </c>
      <c r="C281" s="18" t="s">
        <v>295</v>
      </c>
      <c r="D281" s="18" t="s">
        <v>275</v>
      </c>
      <c r="E281" s="20" t="s">
        <v>300</v>
      </c>
      <c r="F281" s="20" t="s">
        <v>301</v>
      </c>
      <c r="G281" s="18" t="s">
        <v>294</v>
      </c>
      <c r="H281" s="20"/>
      <c r="I281" s="20" t="s">
        <v>464</v>
      </c>
      <c r="J281" s="21"/>
      <c r="K281" s="18" t="s">
        <v>453</v>
      </c>
      <c r="L281" s="6" t="s">
        <v>27</v>
      </c>
      <c r="M281" s="6"/>
      <c r="N281" s="6"/>
      <c r="O281" s="6"/>
      <c r="P281" s="11"/>
      <c r="Q281" s="11"/>
      <c r="R281" s="82"/>
      <c r="S281" s="12" t="s">
        <v>773</v>
      </c>
      <c r="T281" s="78"/>
      <c r="U281" s="62"/>
      <c r="V281" s="6" t="s">
        <v>20</v>
      </c>
      <c r="W281" s="28">
        <v>4</v>
      </c>
      <c r="X281" s="24"/>
      <c r="Y281" s="24"/>
      <c r="AB281" s="74" t="b">
        <f>IF(AND(M281=DATA!$D$40),DATA!$D$41,IF(AND(M281=DATA!$C$40),DATA!$C$41))</f>
        <v>0</v>
      </c>
      <c r="AC281" s="74" t="b">
        <f>IF(AND(N281=DATA!$D$40),DATA!$D$42,IF(AND(N281=DATA!$C$40),DATA!$C$42))</f>
        <v>0</v>
      </c>
      <c r="AD281" s="74" t="b">
        <f>IF(AND(O281=DATA!$D$40),DATA!$D$43,IF(AND(O281=DATA!$C$40),DATA!$C$43))</f>
        <v>0</v>
      </c>
      <c r="AE281" s="75" t="b">
        <f>IF(AND(P281=DATA!$D$40),DATA!$D$44,IF(AND(P281=DATA!$C$40),DATA!$C$44))</f>
        <v>0</v>
      </c>
      <c r="AF281" s="76">
        <f ca="1">IF(AND(DATEDIF(R281,TODAY(),"D")&lt;365*3),DATA!$D$46,IF(AND(365*3&lt;=DATEDIF(R281,TODAY(),"D"), DATEDIF(R281,TODAY(),"D")&lt;365*5),DATA!$D$47,IF(AND(365*5&lt;=DATEDIF(R281,TODAY(),"D"), DATEDIF(R281,TODAY(),"D")&lt;365*10),DATA!$D$48,IF(AND(365*10&lt;DATEDIF(R281,TODAY(),"D")),DATA!$D$49))))</f>
        <v>0</v>
      </c>
      <c r="AG281" s="76">
        <f>_xlfn.IFNA(VLOOKUP(T281,DATA!$F$40:$G$85,2,0),10)</f>
        <v>10</v>
      </c>
      <c r="AH281" s="77">
        <f t="shared" ca="1" si="10"/>
        <v>10</v>
      </c>
      <c r="AI281" s="75" t="b">
        <f>IF(AND(Q281=DATA!$D$40),DATA!$D$44/8,IF(AND(Q281=DATA!$C$40),DATA!$C$44/8))</f>
        <v>0</v>
      </c>
      <c r="AJ281" s="77">
        <f t="shared" ca="1" si="9"/>
        <v>10</v>
      </c>
      <c r="AK281" s="78" t="str">
        <f ca="1">IF(AND(AJ281&gt;=DATA!$C$55),"A",IF(AND(DATA!$C$55&gt;AJ281,AJ281&gt;=DATA!$C$56),"B",IF(AND(DATA!$C$56&gt;AJ281,AJ281&gt;=DATA!$C$57),"C",IF(AND(AJ281&lt;DATA!$C$57),"D"))))</f>
        <v>D</v>
      </c>
    </row>
    <row r="282" spans="1:37" x14ac:dyDescent="0.15">
      <c r="A282" s="20" t="s">
        <v>565</v>
      </c>
      <c r="B282" s="4" t="s">
        <v>428</v>
      </c>
      <c r="C282" s="18" t="s">
        <v>454</v>
      </c>
      <c r="D282" s="17" t="s">
        <v>522</v>
      </c>
      <c r="E282" s="20" t="s">
        <v>300</v>
      </c>
      <c r="F282" s="20" t="s">
        <v>301</v>
      </c>
      <c r="G282" s="18" t="str">
        <f>""</f>
        <v/>
      </c>
      <c r="H282" s="20"/>
      <c r="I282" s="20" t="s">
        <v>464</v>
      </c>
      <c r="J282" s="21"/>
      <c r="K282" s="18" t="s">
        <v>455</v>
      </c>
      <c r="L282" s="6" t="s">
        <v>27</v>
      </c>
      <c r="M282" s="6"/>
      <c r="N282" s="6"/>
      <c r="O282" s="6"/>
      <c r="P282" s="11"/>
      <c r="Q282" s="11"/>
      <c r="R282" s="82"/>
      <c r="S282" s="12" t="s">
        <v>773</v>
      </c>
      <c r="T282" s="78"/>
      <c r="U282" s="62"/>
      <c r="V282" s="6" t="s">
        <v>20</v>
      </c>
      <c r="W282" s="28">
        <v>2</v>
      </c>
      <c r="X282" s="24"/>
      <c r="Y282" s="24"/>
      <c r="AB282" s="74" t="b">
        <f>IF(AND(M282=DATA!$D$40),DATA!$D$41,IF(AND(M282=DATA!$C$40),DATA!$C$41))</f>
        <v>0</v>
      </c>
      <c r="AC282" s="74" t="b">
        <f>IF(AND(N282=DATA!$D$40),DATA!$D$42,IF(AND(N282=DATA!$C$40),DATA!$C$42))</f>
        <v>0</v>
      </c>
      <c r="AD282" s="74" t="b">
        <f>IF(AND(O282=DATA!$D$40),DATA!$D$43,IF(AND(O282=DATA!$C$40),DATA!$C$43))</f>
        <v>0</v>
      </c>
      <c r="AE282" s="75" t="b">
        <f>IF(AND(P282=DATA!$D$40),DATA!$D$44,IF(AND(P282=DATA!$C$40),DATA!$C$44))</f>
        <v>0</v>
      </c>
      <c r="AF282" s="76">
        <f ca="1">IF(AND(DATEDIF(R282,TODAY(),"D")&lt;365*3),DATA!$D$46,IF(AND(365*3&lt;=DATEDIF(R282,TODAY(),"D"), DATEDIF(R282,TODAY(),"D")&lt;365*5),DATA!$D$47,IF(AND(365*5&lt;=DATEDIF(R282,TODAY(),"D"), DATEDIF(R282,TODAY(),"D")&lt;365*10),DATA!$D$48,IF(AND(365*10&lt;DATEDIF(R282,TODAY(),"D")),DATA!$D$49))))</f>
        <v>0</v>
      </c>
      <c r="AG282" s="76">
        <f>_xlfn.IFNA(VLOOKUP(T282,DATA!$F$40:$G$85,2,0),10)</f>
        <v>10</v>
      </c>
      <c r="AH282" s="77">
        <f t="shared" ca="1" si="10"/>
        <v>10</v>
      </c>
      <c r="AI282" s="75" t="b">
        <f>IF(AND(Q282=DATA!$D$40),DATA!$D$44/8,IF(AND(Q282=DATA!$C$40),DATA!$C$44/8))</f>
        <v>0</v>
      </c>
      <c r="AJ282" s="77">
        <f t="shared" ca="1" si="9"/>
        <v>10</v>
      </c>
      <c r="AK282" s="78" t="str">
        <f ca="1">IF(AND(AJ282&gt;=DATA!$C$55),"A",IF(AND(DATA!$C$55&gt;AJ282,AJ282&gt;=DATA!$C$56),"B",IF(AND(DATA!$C$56&gt;AJ282,AJ282&gt;=DATA!$C$57),"C",IF(AND(AJ282&lt;DATA!$C$57),"D"))))</f>
        <v>D</v>
      </c>
    </row>
    <row r="283" spans="1:37" x14ac:dyDescent="0.15">
      <c r="A283" s="20" t="s">
        <v>565</v>
      </c>
      <c r="B283" s="4" t="s">
        <v>428</v>
      </c>
      <c r="C283" s="18" t="s">
        <v>454</v>
      </c>
      <c r="D283" s="17" t="s">
        <v>522</v>
      </c>
      <c r="E283" s="20" t="s">
        <v>300</v>
      </c>
      <c r="F283" s="20" t="s">
        <v>301</v>
      </c>
      <c r="G283" s="18" t="str">
        <f>""</f>
        <v/>
      </c>
      <c r="H283" s="20"/>
      <c r="I283" s="20" t="s">
        <v>464</v>
      </c>
      <c r="J283" s="21"/>
      <c r="K283" s="18" t="s">
        <v>453</v>
      </c>
      <c r="L283" s="6" t="s">
        <v>27</v>
      </c>
      <c r="M283" s="6"/>
      <c r="N283" s="6"/>
      <c r="O283" s="6"/>
      <c r="P283" s="11"/>
      <c r="Q283" s="11"/>
      <c r="R283" s="82"/>
      <c r="S283" s="12" t="s">
        <v>773</v>
      </c>
      <c r="T283" s="78"/>
      <c r="U283" s="62"/>
      <c r="V283" s="6" t="s">
        <v>20</v>
      </c>
      <c r="W283" s="28">
        <v>1</v>
      </c>
      <c r="X283" s="24"/>
      <c r="Y283" s="24"/>
      <c r="AB283" s="74" t="b">
        <f>IF(AND(M283=DATA!$D$40),DATA!$D$41,IF(AND(M283=DATA!$C$40),DATA!$C$41))</f>
        <v>0</v>
      </c>
      <c r="AC283" s="74" t="b">
        <f>IF(AND(N283=DATA!$D$40),DATA!$D$42,IF(AND(N283=DATA!$C$40),DATA!$C$42))</f>
        <v>0</v>
      </c>
      <c r="AD283" s="74" t="b">
        <f>IF(AND(O283=DATA!$D$40),DATA!$D$43,IF(AND(O283=DATA!$C$40),DATA!$C$43))</f>
        <v>0</v>
      </c>
      <c r="AE283" s="75" t="b">
        <f>IF(AND(P283=DATA!$D$40),DATA!$D$44,IF(AND(P283=DATA!$C$40),DATA!$C$44))</f>
        <v>0</v>
      </c>
      <c r="AF283" s="76">
        <f ca="1">IF(AND(DATEDIF(R283,TODAY(),"D")&lt;365*3),DATA!$D$46,IF(AND(365*3&lt;=DATEDIF(R283,TODAY(),"D"), DATEDIF(R283,TODAY(),"D")&lt;365*5),DATA!$D$47,IF(AND(365*5&lt;=DATEDIF(R283,TODAY(),"D"), DATEDIF(R283,TODAY(),"D")&lt;365*10),DATA!$D$48,IF(AND(365*10&lt;DATEDIF(R283,TODAY(),"D")),DATA!$D$49))))</f>
        <v>0</v>
      </c>
      <c r="AG283" s="76">
        <f>_xlfn.IFNA(VLOOKUP(T283,DATA!$F$40:$G$85,2,0),10)</f>
        <v>10</v>
      </c>
      <c r="AH283" s="77">
        <f t="shared" ca="1" si="10"/>
        <v>10</v>
      </c>
      <c r="AI283" s="75" t="b">
        <f>IF(AND(Q283=DATA!$D$40),DATA!$D$44/8,IF(AND(Q283=DATA!$C$40),DATA!$C$44/8))</f>
        <v>0</v>
      </c>
      <c r="AJ283" s="77">
        <f t="shared" ca="1" si="9"/>
        <v>10</v>
      </c>
      <c r="AK283" s="78" t="str">
        <f ca="1">IF(AND(AJ283&gt;=DATA!$C$55),"A",IF(AND(DATA!$C$55&gt;AJ283,AJ283&gt;=DATA!$C$56),"B",IF(AND(DATA!$C$56&gt;AJ283,AJ283&gt;=DATA!$C$57),"C",IF(AND(AJ283&lt;DATA!$C$57),"D"))))</f>
        <v>D</v>
      </c>
    </row>
    <row r="284" spans="1:37" x14ac:dyDescent="0.15">
      <c r="A284" s="20" t="s">
        <v>565</v>
      </c>
      <c r="B284" s="4" t="s">
        <v>428</v>
      </c>
      <c r="C284" s="18" t="s">
        <v>454</v>
      </c>
      <c r="D284" s="17" t="s">
        <v>522</v>
      </c>
      <c r="E284" s="20" t="s">
        <v>300</v>
      </c>
      <c r="F284" s="20" t="s">
        <v>301</v>
      </c>
      <c r="G284" s="18" t="str">
        <f>""</f>
        <v/>
      </c>
      <c r="H284" s="20"/>
      <c r="I284" s="20" t="s">
        <v>464</v>
      </c>
      <c r="J284" s="21"/>
      <c r="K284" s="18" t="s">
        <v>455</v>
      </c>
      <c r="L284" s="6" t="s">
        <v>27</v>
      </c>
      <c r="M284" s="6"/>
      <c r="N284" s="6"/>
      <c r="O284" s="6"/>
      <c r="P284" s="11"/>
      <c r="Q284" s="11"/>
      <c r="R284" s="82"/>
      <c r="S284" s="12" t="s">
        <v>773</v>
      </c>
      <c r="T284" s="78"/>
      <c r="U284" s="62"/>
      <c r="V284" s="6" t="s">
        <v>20</v>
      </c>
      <c r="W284" s="28">
        <v>12</v>
      </c>
      <c r="X284" s="24"/>
      <c r="Y284" s="24"/>
      <c r="AB284" s="74" t="b">
        <f>IF(AND(M284=DATA!$D$40),DATA!$D$41,IF(AND(M284=DATA!$C$40),DATA!$C$41))</f>
        <v>0</v>
      </c>
      <c r="AC284" s="74" t="b">
        <f>IF(AND(N284=DATA!$D$40),DATA!$D$42,IF(AND(N284=DATA!$C$40),DATA!$C$42))</f>
        <v>0</v>
      </c>
      <c r="AD284" s="74" t="b">
        <f>IF(AND(O284=DATA!$D$40),DATA!$D$43,IF(AND(O284=DATA!$C$40),DATA!$C$43))</f>
        <v>0</v>
      </c>
      <c r="AE284" s="75" t="b">
        <f>IF(AND(P284=DATA!$D$40),DATA!$D$44,IF(AND(P284=DATA!$C$40),DATA!$C$44))</f>
        <v>0</v>
      </c>
      <c r="AF284" s="76">
        <f ca="1">IF(AND(DATEDIF(R284,TODAY(),"D")&lt;365*3),DATA!$D$46,IF(AND(365*3&lt;=DATEDIF(R284,TODAY(),"D"), DATEDIF(R284,TODAY(),"D")&lt;365*5),DATA!$D$47,IF(AND(365*5&lt;=DATEDIF(R284,TODAY(),"D"), DATEDIF(R284,TODAY(),"D")&lt;365*10),DATA!$D$48,IF(AND(365*10&lt;DATEDIF(R284,TODAY(),"D")),DATA!$D$49))))</f>
        <v>0</v>
      </c>
      <c r="AG284" s="76">
        <f>_xlfn.IFNA(VLOOKUP(T284,DATA!$F$40:$G$85,2,0),10)</f>
        <v>10</v>
      </c>
      <c r="AH284" s="77">
        <f t="shared" ca="1" si="10"/>
        <v>10</v>
      </c>
      <c r="AI284" s="75" t="b">
        <f>IF(AND(Q284=DATA!$D$40),DATA!$D$44/8,IF(AND(Q284=DATA!$C$40),DATA!$C$44/8))</f>
        <v>0</v>
      </c>
      <c r="AJ284" s="77">
        <f t="shared" ca="1" si="9"/>
        <v>10</v>
      </c>
      <c r="AK284" s="78" t="str">
        <f ca="1">IF(AND(AJ284&gt;=DATA!$C$55),"A",IF(AND(DATA!$C$55&gt;AJ284,AJ284&gt;=DATA!$C$56),"B",IF(AND(DATA!$C$56&gt;AJ284,AJ284&gt;=DATA!$C$57),"C",IF(AND(AJ284&lt;DATA!$C$57),"D"))))</f>
        <v>D</v>
      </c>
    </row>
    <row r="285" spans="1:37" x14ac:dyDescent="0.15">
      <c r="A285" s="20" t="s">
        <v>565</v>
      </c>
      <c r="B285" s="4" t="s">
        <v>428</v>
      </c>
      <c r="C285" s="18" t="s">
        <v>456</v>
      </c>
      <c r="D285" s="17" t="s">
        <v>522</v>
      </c>
      <c r="E285" s="20" t="s">
        <v>300</v>
      </c>
      <c r="F285" s="20" t="s">
        <v>294</v>
      </c>
      <c r="G285" s="18" t="str">
        <f>""</f>
        <v/>
      </c>
      <c r="H285" s="20"/>
      <c r="I285" s="20" t="s">
        <v>465</v>
      </c>
      <c r="J285" s="21"/>
      <c r="K285" s="18" t="s">
        <v>453</v>
      </c>
      <c r="L285" s="6" t="s">
        <v>27</v>
      </c>
      <c r="M285" s="6"/>
      <c r="N285" s="6"/>
      <c r="O285" s="6"/>
      <c r="P285" s="11"/>
      <c r="Q285" s="11"/>
      <c r="R285" s="82"/>
      <c r="S285" s="12" t="s">
        <v>773</v>
      </c>
      <c r="T285" s="78"/>
      <c r="U285" s="62"/>
      <c r="V285" s="6" t="s">
        <v>20</v>
      </c>
      <c r="W285" s="28">
        <v>2</v>
      </c>
      <c r="X285" s="24"/>
      <c r="Y285" s="24"/>
      <c r="AB285" s="74" t="b">
        <f>IF(AND(M285=DATA!$D$40),DATA!$D$41,IF(AND(M285=DATA!$C$40),DATA!$C$41))</f>
        <v>0</v>
      </c>
      <c r="AC285" s="74" t="b">
        <f>IF(AND(N285=DATA!$D$40),DATA!$D$42,IF(AND(N285=DATA!$C$40),DATA!$C$42))</f>
        <v>0</v>
      </c>
      <c r="AD285" s="74" t="b">
        <f>IF(AND(O285=DATA!$D$40),DATA!$D$43,IF(AND(O285=DATA!$C$40),DATA!$C$43))</f>
        <v>0</v>
      </c>
      <c r="AE285" s="75" t="b">
        <f>IF(AND(P285=DATA!$D$40),DATA!$D$44,IF(AND(P285=DATA!$C$40),DATA!$C$44))</f>
        <v>0</v>
      </c>
      <c r="AF285" s="76">
        <f ca="1">IF(AND(DATEDIF(R285,TODAY(),"D")&lt;365*3),DATA!$D$46,IF(AND(365*3&lt;=DATEDIF(R285,TODAY(),"D"), DATEDIF(R285,TODAY(),"D")&lt;365*5),DATA!$D$47,IF(AND(365*5&lt;=DATEDIF(R285,TODAY(),"D"), DATEDIF(R285,TODAY(),"D")&lt;365*10),DATA!$D$48,IF(AND(365*10&lt;DATEDIF(R285,TODAY(),"D")),DATA!$D$49))))</f>
        <v>0</v>
      </c>
      <c r="AG285" s="76">
        <f>_xlfn.IFNA(VLOOKUP(T285,DATA!$F$40:$G$85,2,0),10)</f>
        <v>10</v>
      </c>
      <c r="AH285" s="77">
        <f t="shared" ca="1" si="10"/>
        <v>10</v>
      </c>
      <c r="AI285" s="75" t="b">
        <f>IF(AND(Q285=DATA!$D$40),DATA!$D$44/8,IF(AND(Q285=DATA!$C$40),DATA!$C$44/8))</f>
        <v>0</v>
      </c>
      <c r="AJ285" s="77">
        <f t="shared" ca="1" si="9"/>
        <v>10</v>
      </c>
      <c r="AK285" s="78" t="str">
        <f ca="1">IF(AND(AJ285&gt;=DATA!$C$55),"A",IF(AND(DATA!$C$55&gt;AJ285,AJ285&gt;=DATA!$C$56),"B",IF(AND(DATA!$C$56&gt;AJ285,AJ285&gt;=DATA!$C$57),"C",IF(AND(AJ285&lt;DATA!$C$57),"D"))))</f>
        <v>D</v>
      </c>
    </row>
    <row r="286" spans="1:37" x14ac:dyDescent="0.15">
      <c r="A286" s="20" t="s">
        <v>565</v>
      </c>
      <c r="B286" s="4" t="s">
        <v>428</v>
      </c>
      <c r="C286" s="18" t="s">
        <v>454</v>
      </c>
      <c r="D286" s="17" t="s">
        <v>522</v>
      </c>
      <c r="E286" s="20" t="s">
        <v>300</v>
      </c>
      <c r="F286" s="20" t="s">
        <v>303</v>
      </c>
      <c r="G286" s="18" t="str">
        <f>""</f>
        <v/>
      </c>
      <c r="H286" s="20"/>
      <c r="I286" s="20" t="s">
        <v>465</v>
      </c>
      <c r="J286" s="21"/>
      <c r="K286" s="18" t="s">
        <v>453</v>
      </c>
      <c r="L286" s="6" t="s">
        <v>27</v>
      </c>
      <c r="M286" s="6"/>
      <c r="N286" s="6"/>
      <c r="O286" s="6"/>
      <c r="P286" s="11"/>
      <c r="Q286" s="11"/>
      <c r="R286" s="82"/>
      <c r="S286" s="12" t="s">
        <v>773</v>
      </c>
      <c r="T286" s="78"/>
      <c r="U286" s="62"/>
      <c r="V286" s="6" t="s">
        <v>20</v>
      </c>
      <c r="W286" s="28">
        <v>26</v>
      </c>
      <c r="X286" s="24"/>
      <c r="Y286" s="24"/>
      <c r="AB286" s="74" t="b">
        <f>IF(AND(M286=DATA!$D$40),DATA!$D$41,IF(AND(M286=DATA!$C$40),DATA!$C$41))</f>
        <v>0</v>
      </c>
      <c r="AC286" s="74" t="b">
        <f>IF(AND(N286=DATA!$D$40),DATA!$D$42,IF(AND(N286=DATA!$C$40),DATA!$C$42))</f>
        <v>0</v>
      </c>
      <c r="AD286" s="74" t="b">
        <f>IF(AND(O286=DATA!$D$40),DATA!$D$43,IF(AND(O286=DATA!$C$40),DATA!$C$43))</f>
        <v>0</v>
      </c>
      <c r="AE286" s="75" t="b">
        <f>IF(AND(P286=DATA!$D$40),DATA!$D$44,IF(AND(P286=DATA!$C$40),DATA!$C$44))</f>
        <v>0</v>
      </c>
      <c r="AF286" s="76">
        <f ca="1">IF(AND(DATEDIF(R286,TODAY(),"D")&lt;365*3),DATA!$D$46,IF(AND(365*3&lt;=DATEDIF(R286,TODAY(),"D"), DATEDIF(R286,TODAY(),"D")&lt;365*5),DATA!$D$47,IF(AND(365*5&lt;=DATEDIF(R286,TODAY(),"D"), DATEDIF(R286,TODAY(),"D")&lt;365*10),DATA!$D$48,IF(AND(365*10&lt;DATEDIF(R286,TODAY(),"D")),DATA!$D$49))))</f>
        <v>0</v>
      </c>
      <c r="AG286" s="76">
        <f>_xlfn.IFNA(VLOOKUP(T286,DATA!$F$40:$G$85,2,0),10)</f>
        <v>10</v>
      </c>
      <c r="AH286" s="77">
        <f t="shared" ca="1" si="10"/>
        <v>10</v>
      </c>
      <c r="AI286" s="75" t="b">
        <f>IF(AND(Q286=DATA!$D$40),DATA!$D$44/8,IF(AND(Q286=DATA!$C$40),DATA!$C$44/8))</f>
        <v>0</v>
      </c>
      <c r="AJ286" s="77">
        <f t="shared" ca="1" si="9"/>
        <v>10</v>
      </c>
      <c r="AK286" s="78" t="str">
        <f ca="1">IF(AND(AJ286&gt;=DATA!$C$55),"A",IF(AND(DATA!$C$55&gt;AJ286,AJ286&gt;=DATA!$C$56),"B",IF(AND(DATA!$C$56&gt;AJ286,AJ286&gt;=DATA!$C$57),"C",IF(AND(AJ286&lt;DATA!$C$57),"D"))))</f>
        <v>D</v>
      </c>
    </row>
    <row r="287" spans="1:37" x14ac:dyDescent="0.15">
      <c r="A287" s="20" t="s">
        <v>565</v>
      </c>
      <c r="B287" s="4" t="s">
        <v>428</v>
      </c>
      <c r="C287" s="18" t="s">
        <v>456</v>
      </c>
      <c r="D287" s="17" t="s">
        <v>522</v>
      </c>
      <c r="E287" s="20" t="s">
        <v>300</v>
      </c>
      <c r="F287" s="20" t="s">
        <v>301</v>
      </c>
      <c r="G287" s="18" t="str">
        <f>""</f>
        <v/>
      </c>
      <c r="H287" s="20"/>
      <c r="I287" s="20" t="s">
        <v>465</v>
      </c>
      <c r="J287" s="21"/>
      <c r="K287" s="18" t="s">
        <v>453</v>
      </c>
      <c r="L287" s="6" t="s">
        <v>27</v>
      </c>
      <c r="M287" s="6"/>
      <c r="N287" s="6"/>
      <c r="O287" s="6"/>
      <c r="P287" s="11"/>
      <c r="Q287" s="11"/>
      <c r="R287" s="82"/>
      <c r="S287" s="12" t="s">
        <v>773</v>
      </c>
      <c r="T287" s="78"/>
      <c r="U287" s="62"/>
      <c r="V287" s="6" t="s">
        <v>20</v>
      </c>
      <c r="W287" s="28">
        <v>2</v>
      </c>
      <c r="X287" s="24"/>
      <c r="Y287" s="24"/>
      <c r="AB287" s="74" t="b">
        <f>IF(AND(M287=DATA!$D$40),DATA!$D$41,IF(AND(M287=DATA!$C$40),DATA!$C$41))</f>
        <v>0</v>
      </c>
      <c r="AC287" s="74" t="b">
        <f>IF(AND(N287=DATA!$D$40),DATA!$D$42,IF(AND(N287=DATA!$C$40),DATA!$C$42))</f>
        <v>0</v>
      </c>
      <c r="AD287" s="74" t="b">
        <f>IF(AND(O287=DATA!$D$40),DATA!$D$43,IF(AND(O287=DATA!$C$40),DATA!$C$43))</f>
        <v>0</v>
      </c>
      <c r="AE287" s="75" t="b">
        <f>IF(AND(P287=DATA!$D$40),DATA!$D$44,IF(AND(P287=DATA!$C$40),DATA!$C$44))</f>
        <v>0</v>
      </c>
      <c r="AF287" s="76">
        <f ca="1">IF(AND(DATEDIF(R287,TODAY(),"D")&lt;365*3),DATA!$D$46,IF(AND(365*3&lt;=DATEDIF(R287,TODAY(),"D"), DATEDIF(R287,TODAY(),"D")&lt;365*5),DATA!$D$47,IF(AND(365*5&lt;=DATEDIF(R287,TODAY(),"D"), DATEDIF(R287,TODAY(),"D")&lt;365*10),DATA!$D$48,IF(AND(365*10&lt;DATEDIF(R287,TODAY(),"D")),DATA!$D$49))))</f>
        <v>0</v>
      </c>
      <c r="AG287" s="76">
        <f>_xlfn.IFNA(VLOOKUP(T287,DATA!$F$40:$G$85,2,0),10)</f>
        <v>10</v>
      </c>
      <c r="AH287" s="77">
        <f t="shared" ca="1" si="10"/>
        <v>10</v>
      </c>
      <c r="AI287" s="75" t="b">
        <f>IF(AND(Q287=DATA!$D$40),DATA!$D$44/8,IF(AND(Q287=DATA!$C$40),DATA!$C$44/8))</f>
        <v>0</v>
      </c>
      <c r="AJ287" s="77">
        <f t="shared" ca="1" si="9"/>
        <v>10</v>
      </c>
      <c r="AK287" s="78" t="str">
        <f ca="1">IF(AND(AJ287&gt;=DATA!$C$55),"A",IF(AND(DATA!$C$55&gt;AJ287,AJ287&gt;=DATA!$C$56),"B",IF(AND(DATA!$C$56&gt;AJ287,AJ287&gt;=DATA!$C$57),"C",IF(AND(AJ287&lt;DATA!$C$57),"D"))))</f>
        <v>D</v>
      </c>
    </row>
    <row r="288" spans="1:37" x14ac:dyDescent="0.15">
      <c r="A288" s="20" t="s">
        <v>565</v>
      </c>
      <c r="B288" s="4" t="s">
        <v>428</v>
      </c>
      <c r="C288" s="18" t="s">
        <v>295</v>
      </c>
      <c r="D288" s="17" t="s">
        <v>522</v>
      </c>
      <c r="E288" s="20" t="s">
        <v>300</v>
      </c>
      <c r="F288" s="20" t="s">
        <v>301</v>
      </c>
      <c r="G288" s="18" t="str">
        <f>""</f>
        <v/>
      </c>
      <c r="H288" s="20"/>
      <c r="I288" s="20" t="s">
        <v>465</v>
      </c>
      <c r="J288" s="21"/>
      <c r="K288" s="18" t="s">
        <v>453</v>
      </c>
      <c r="L288" s="6" t="s">
        <v>27</v>
      </c>
      <c r="M288" s="6"/>
      <c r="N288" s="6"/>
      <c r="O288" s="6"/>
      <c r="P288" s="11"/>
      <c r="Q288" s="11"/>
      <c r="R288" s="82"/>
      <c r="S288" s="12" t="s">
        <v>773</v>
      </c>
      <c r="T288" s="78"/>
      <c r="U288" s="62"/>
      <c r="V288" s="6" t="s">
        <v>20</v>
      </c>
      <c r="W288" s="28">
        <v>35</v>
      </c>
      <c r="X288" s="24"/>
      <c r="Y288" s="24"/>
      <c r="AB288" s="74" t="b">
        <f>IF(AND(M288=DATA!$D$40),DATA!$D$41,IF(AND(M288=DATA!$C$40),DATA!$C$41))</f>
        <v>0</v>
      </c>
      <c r="AC288" s="74" t="b">
        <f>IF(AND(N288=DATA!$D$40),DATA!$D$42,IF(AND(N288=DATA!$C$40),DATA!$C$42))</f>
        <v>0</v>
      </c>
      <c r="AD288" s="74" t="b">
        <f>IF(AND(O288=DATA!$D$40),DATA!$D$43,IF(AND(O288=DATA!$C$40),DATA!$C$43))</f>
        <v>0</v>
      </c>
      <c r="AE288" s="75" t="b">
        <f>IF(AND(P288=DATA!$D$40),DATA!$D$44,IF(AND(P288=DATA!$C$40),DATA!$C$44))</f>
        <v>0</v>
      </c>
      <c r="AF288" s="76">
        <f ca="1">IF(AND(DATEDIF(R288,TODAY(),"D")&lt;365*3),DATA!$D$46,IF(AND(365*3&lt;=DATEDIF(R288,TODAY(),"D"), DATEDIF(R288,TODAY(),"D")&lt;365*5),DATA!$D$47,IF(AND(365*5&lt;=DATEDIF(R288,TODAY(),"D"), DATEDIF(R288,TODAY(),"D")&lt;365*10),DATA!$D$48,IF(AND(365*10&lt;DATEDIF(R288,TODAY(),"D")),DATA!$D$49))))</f>
        <v>0</v>
      </c>
      <c r="AG288" s="76">
        <f>_xlfn.IFNA(VLOOKUP(T288,DATA!$F$40:$G$85,2,0),10)</f>
        <v>10</v>
      </c>
      <c r="AH288" s="77">
        <f t="shared" ca="1" si="10"/>
        <v>10</v>
      </c>
      <c r="AI288" s="75" t="b">
        <f>IF(AND(Q288=DATA!$D$40),DATA!$D$44/8,IF(AND(Q288=DATA!$C$40),DATA!$C$44/8))</f>
        <v>0</v>
      </c>
      <c r="AJ288" s="77">
        <f t="shared" ca="1" si="9"/>
        <v>10</v>
      </c>
      <c r="AK288" s="78" t="str">
        <f ca="1">IF(AND(AJ288&gt;=DATA!$C$55),"A",IF(AND(DATA!$C$55&gt;AJ288,AJ288&gt;=DATA!$C$56),"B",IF(AND(DATA!$C$56&gt;AJ288,AJ288&gt;=DATA!$C$57),"C",IF(AND(AJ288&lt;DATA!$C$57),"D"))))</f>
        <v>D</v>
      </c>
    </row>
    <row r="289" spans="1:37" x14ac:dyDescent="0.15">
      <c r="A289" s="20" t="s">
        <v>565</v>
      </c>
      <c r="B289" s="4" t="s">
        <v>428</v>
      </c>
      <c r="C289" s="18" t="s">
        <v>295</v>
      </c>
      <c r="D289" s="17" t="s">
        <v>522</v>
      </c>
      <c r="E289" s="20" t="s">
        <v>302</v>
      </c>
      <c r="F289" s="20" t="s">
        <v>294</v>
      </c>
      <c r="G289" s="18" t="str">
        <f>""</f>
        <v/>
      </c>
      <c r="H289" s="20"/>
      <c r="I289" s="20" t="s">
        <v>431</v>
      </c>
      <c r="J289" s="21"/>
      <c r="K289" s="18" t="s">
        <v>458</v>
      </c>
      <c r="L289" s="6" t="s">
        <v>27</v>
      </c>
      <c r="M289" s="6"/>
      <c r="N289" s="6"/>
      <c r="O289" s="6"/>
      <c r="P289" s="11"/>
      <c r="Q289" s="11"/>
      <c r="R289" s="82"/>
      <c r="S289" s="12" t="s">
        <v>773</v>
      </c>
      <c r="T289" s="78"/>
      <c r="U289" s="62"/>
      <c r="V289" s="6" t="s">
        <v>20</v>
      </c>
      <c r="W289" s="28">
        <v>14</v>
      </c>
      <c r="X289" s="24"/>
      <c r="Y289" s="24"/>
      <c r="AB289" s="74" t="b">
        <f>IF(AND(M289=DATA!$D$40),DATA!$D$41,IF(AND(M289=DATA!$C$40),DATA!$C$41))</f>
        <v>0</v>
      </c>
      <c r="AC289" s="74" t="b">
        <f>IF(AND(N289=DATA!$D$40),DATA!$D$42,IF(AND(N289=DATA!$C$40),DATA!$C$42))</f>
        <v>0</v>
      </c>
      <c r="AD289" s="74" t="b">
        <f>IF(AND(O289=DATA!$D$40),DATA!$D$43,IF(AND(O289=DATA!$C$40),DATA!$C$43))</f>
        <v>0</v>
      </c>
      <c r="AE289" s="75" t="b">
        <f>IF(AND(P289=DATA!$D$40),DATA!$D$44,IF(AND(P289=DATA!$C$40),DATA!$C$44))</f>
        <v>0</v>
      </c>
      <c r="AF289" s="76">
        <f ca="1">IF(AND(DATEDIF(R289,TODAY(),"D")&lt;365*3),DATA!$D$46,IF(AND(365*3&lt;=DATEDIF(R289,TODAY(),"D"), DATEDIF(R289,TODAY(),"D")&lt;365*5),DATA!$D$47,IF(AND(365*5&lt;=DATEDIF(R289,TODAY(),"D"), DATEDIF(R289,TODAY(),"D")&lt;365*10),DATA!$D$48,IF(AND(365*10&lt;DATEDIF(R289,TODAY(),"D")),DATA!$D$49))))</f>
        <v>0</v>
      </c>
      <c r="AG289" s="76">
        <f>_xlfn.IFNA(VLOOKUP(T289,DATA!$F$40:$G$85,2,0),10)</f>
        <v>10</v>
      </c>
      <c r="AH289" s="77">
        <f t="shared" ca="1" si="10"/>
        <v>10</v>
      </c>
      <c r="AI289" s="75" t="b">
        <f>IF(AND(Q289=DATA!$D$40),DATA!$D$44/8,IF(AND(Q289=DATA!$C$40),DATA!$C$44/8))</f>
        <v>0</v>
      </c>
      <c r="AJ289" s="77">
        <f t="shared" ca="1" si="9"/>
        <v>10</v>
      </c>
      <c r="AK289" s="78" t="str">
        <f ca="1">IF(AND(AJ289&gt;=DATA!$C$55),"A",IF(AND(DATA!$C$55&gt;AJ289,AJ289&gt;=DATA!$C$56),"B",IF(AND(DATA!$C$56&gt;AJ289,AJ289&gt;=DATA!$C$57),"C",IF(AND(AJ289&lt;DATA!$C$57),"D"))))</f>
        <v>D</v>
      </c>
    </row>
    <row r="290" spans="1:37" x14ac:dyDescent="0.15">
      <c r="A290" s="20" t="s">
        <v>565</v>
      </c>
      <c r="B290" s="4" t="s">
        <v>428</v>
      </c>
      <c r="C290" s="18" t="s">
        <v>295</v>
      </c>
      <c r="D290" s="17" t="s">
        <v>522</v>
      </c>
      <c r="E290" s="20" t="s">
        <v>302</v>
      </c>
      <c r="F290" s="20" t="s">
        <v>294</v>
      </c>
      <c r="G290" s="18" t="str">
        <f>""</f>
        <v/>
      </c>
      <c r="H290" s="20"/>
      <c r="I290" s="20" t="s">
        <v>431</v>
      </c>
      <c r="J290" s="21"/>
      <c r="K290" s="18" t="s">
        <v>453</v>
      </c>
      <c r="L290" s="6" t="s">
        <v>27</v>
      </c>
      <c r="M290" s="6"/>
      <c r="N290" s="6"/>
      <c r="O290" s="6"/>
      <c r="P290" s="11"/>
      <c r="Q290" s="11"/>
      <c r="R290" s="82"/>
      <c r="S290" s="12" t="s">
        <v>773</v>
      </c>
      <c r="T290" s="78"/>
      <c r="U290" s="62"/>
      <c r="V290" s="6" t="s">
        <v>20</v>
      </c>
      <c r="W290" s="28">
        <v>6</v>
      </c>
      <c r="X290" s="24"/>
      <c r="Y290" s="24"/>
      <c r="AB290" s="74" t="b">
        <f>IF(AND(M290=DATA!$D$40),DATA!$D$41,IF(AND(M290=DATA!$C$40),DATA!$C$41))</f>
        <v>0</v>
      </c>
      <c r="AC290" s="74" t="b">
        <f>IF(AND(N290=DATA!$D$40),DATA!$D$42,IF(AND(N290=DATA!$C$40),DATA!$C$42))</f>
        <v>0</v>
      </c>
      <c r="AD290" s="74" t="b">
        <f>IF(AND(O290=DATA!$D$40),DATA!$D$43,IF(AND(O290=DATA!$C$40),DATA!$C$43))</f>
        <v>0</v>
      </c>
      <c r="AE290" s="75" t="b">
        <f>IF(AND(P290=DATA!$D$40),DATA!$D$44,IF(AND(P290=DATA!$C$40),DATA!$C$44))</f>
        <v>0</v>
      </c>
      <c r="AF290" s="76">
        <f ca="1">IF(AND(DATEDIF(R290,TODAY(),"D")&lt;365*3),DATA!$D$46,IF(AND(365*3&lt;=DATEDIF(R290,TODAY(),"D"), DATEDIF(R290,TODAY(),"D")&lt;365*5),DATA!$D$47,IF(AND(365*5&lt;=DATEDIF(R290,TODAY(),"D"), DATEDIF(R290,TODAY(),"D")&lt;365*10),DATA!$D$48,IF(AND(365*10&lt;DATEDIF(R290,TODAY(),"D")),DATA!$D$49))))</f>
        <v>0</v>
      </c>
      <c r="AG290" s="76">
        <f>_xlfn.IFNA(VLOOKUP(T290,DATA!$F$40:$G$85,2,0),10)</f>
        <v>10</v>
      </c>
      <c r="AH290" s="77">
        <f t="shared" ca="1" si="10"/>
        <v>10</v>
      </c>
      <c r="AI290" s="75" t="b">
        <f>IF(AND(Q290=DATA!$D$40),DATA!$D$44/8,IF(AND(Q290=DATA!$C$40),DATA!$C$44/8))</f>
        <v>0</v>
      </c>
      <c r="AJ290" s="77">
        <f t="shared" ca="1" si="9"/>
        <v>10</v>
      </c>
      <c r="AK290" s="78" t="str">
        <f ca="1">IF(AND(AJ290&gt;=DATA!$C$55),"A",IF(AND(DATA!$C$55&gt;AJ290,AJ290&gt;=DATA!$C$56),"B",IF(AND(DATA!$C$56&gt;AJ290,AJ290&gt;=DATA!$C$57),"C",IF(AND(AJ290&lt;DATA!$C$57),"D"))))</f>
        <v>D</v>
      </c>
    </row>
    <row r="291" spans="1:37" x14ac:dyDescent="0.15">
      <c r="A291" s="20" t="s">
        <v>565</v>
      </c>
      <c r="B291" s="4" t="s">
        <v>428</v>
      </c>
      <c r="C291" s="18" t="s">
        <v>295</v>
      </c>
      <c r="D291" s="17" t="s">
        <v>522</v>
      </c>
      <c r="E291" s="20" t="s">
        <v>302</v>
      </c>
      <c r="F291" s="20" t="s">
        <v>294</v>
      </c>
      <c r="G291" s="18" t="str">
        <f>""</f>
        <v/>
      </c>
      <c r="H291" s="20"/>
      <c r="I291" s="20" t="s">
        <v>431</v>
      </c>
      <c r="J291" s="21"/>
      <c r="K291" s="18" t="s">
        <v>453</v>
      </c>
      <c r="L291" s="6" t="s">
        <v>27</v>
      </c>
      <c r="M291" s="6"/>
      <c r="N291" s="6"/>
      <c r="O291" s="6"/>
      <c r="P291" s="11"/>
      <c r="Q291" s="11"/>
      <c r="R291" s="82"/>
      <c r="S291" s="12" t="s">
        <v>773</v>
      </c>
      <c r="T291" s="78"/>
      <c r="U291" s="62"/>
      <c r="V291" s="6" t="s">
        <v>20</v>
      </c>
      <c r="W291" s="28">
        <v>3</v>
      </c>
      <c r="X291" s="24"/>
      <c r="Y291" s="24"/>
      <c r="AB291" s="74" t="b">
        <f>IF(AND(M291=DATA!$D$40),DATA!$D$41,IF(AND(M291=DATA!$C$40),DATA!$C$41))</f>
        <v>0</v>
      </c>
      <c r="AC291" s="74" t="b">
        <f>IF(AND(N291=DATA!$D$40),DATA!$D$42,IF(AND(N291=DATA!$C$40),DATA!$C$42))</f>
        <v>0</v>
      </c>
      <c r="AD291" s="74" t="b">
        <f>IF(AND(O291=DATA!$D$40),DATA!$D$43,IF(AND(O291=DATA!$C$40),DATA!$C$43))</f>
        <v>0</v>
      </c>
      <c r="AE291" s="75" t="b">
        <f>IF(AND(P291=DATA!$D$40),DATA!$D$44,IF(AND(P291=DATA!$C$40),DATA!$C$44))</f>
        <v>0</v>
      </c>
      <c r="AF291" s="76">
        <f ca="1">IF(AND(DATEDIF(R291,TODAY(),"D")&lt;365*3),DATA!$D$46,IF(AND(365*3&lt;=DATEDIF(R291,TODAY(),"D"), DATEDIF(R291,TODAY(),"D")&lt;365*5),DATA!$D$47,IF(AND(365*5&lt;=DATEDIF(R291,TODAY(),"D"), DATEDIF(R291,TODAY(),"D")&lt;365*10),DATA!$D$48,IF(AND(365*10&lt;DATEDIF(R291,TODAY(),"D")),DATA!$D$49))))</f>
        <v>0</v>
      </c>
      <c r="AG291" s="76">
        <f>_xlfn.IFNA(VLOOKUP(T291,DATA!$F$40:$G$85,2,0),10)</f>
        <v>10</v>
      </c>
      <c r="AH291" s="77">
        <f t="shared" ca="1" si="10"/>
        <v>10</v>
      </c>
      <c r="AI291" s="75" t="b">
        <f>IF(AND(Q291=DATA!$D$40),DATA!$D$44/8,IF(AND(Q291=DATA!$C$40),DATA!$C$44/8))</f>
        <v>0</v>
      </c>
      <c r="AJ291" s="77">
        <f t="shared" ca="1" si="9"/>
        <v>10</v>
      </c>
      <c r="AK291" s="78" t="str">
        <f ca="1">IF(AND(AJ291&gt;=DATA!$C$55),"A",IF(AND(DATA!$C$55&gt;AJ291,AJ291&gt;=DATA!$C$56),"B",IF(AND(DATA!$C$56&gt;AJ291,AJ291&gt;=DATA!$C$57),"C",IF(AND(AJ291&lt;DATA!$C$57),"D"))))</f>
        <v>D</v>
      </c>
    </row>
    <row r="292" spans="1:37" s="53" customFormat="1" x14ac:dyDescent="0.15">
      <c r="A292" s="20" t="s">
        <v>564</v>
      </c>
      <c r="B292" s="46" t="s">
        <v>428</v>
      </c>
      <c r="C292" s="47" t="s">
        <v>530</v>
      </c>
      <c r="D292" s="48" t="s">
        <v>522</v>
      </c>
      <c r="E292" s="49" t="s">
        <v>302</v>
      </c>
      <c r="F292" s="49" t="s">
        <v>303</v>
      </c>
      <c r="G292" s="47" t="str">
        <f>""</f>
        <v/>
      </c>
      <c r="H292" s="49"/>
      <c r="I292" s="49" t="s">
        <v>431</v>
      </c>
      <c r="J292" s="50"/>
      <c r="K292" s="47" t="s">
        <v>453</v>
      </c>
      <c r="L292" s="49" t="s">
        <v>27</v>
      </c>
      <c r="M292" s="6"/>
      <c r="N292" s="6"/>
      <c r="O292" s="6"/>
      <c r="P292" s="11"/>
      <c r="Q292" s="11"/>
      <c r="R292" s="82"/>
      <c r="S292" s="12" t="s">
        <v>773</v>
      </c>
      <c r="T292" s="78"/>
      <c r="U292" s="62"/>
      <c r="V292" s="49" t="s">
        <v>20</v>
      </c>
      <c r="W292" s="51">
        <v>2</v>
      </c>
      <c r="X292" s="52"/>
      <c r="Y292" s="52"/>
      <c r="AA292"/>
      <c r="AB292" s="74" t="b">
        <f>IF(AND(M292=DATA!$D$40),DATA!$D$41,IF(AND(M292=DATA!$C$40),DATA!$C$41))</f>
        <v>0</v>
      </c>
      <c r="AC292" s="74" t="b">
        <f>IF(AND(N292=DATA!$D$40),DATA!$D$42,IF(AND(N292=DATA!$C$40),DATA!$C$42))</f>
        <v>0</v>
      </c>
      <c r="AD292" s="74" t="b">
        <f>IF(AND(O292=DATA!$D$40),DATA!$D$43,IF(AND(O292=DATA!$C$40),DATA!$C$43))</f>
        <v>0</v>
      </c>
      <c r="AE292" s="75" t="b">
        <f>IF(AND(P292=DATA!$D$40),DATA!$D$44,IF(AND(P292=DATA!$C$40),DATA!$C$44))</f>
        <v>0</v>
      </c>
      <c r="AF292" s="76">
        <f ca="1">IF(AND(DATEDIF(R292,TODAY(),"D")&lt;365*3),DATA!$D$46,IF(AND(365*3&lt;=DATEDIF(R292,TODAY(),"D"), DATEDIF(R292,TODAY(),"D")&lt;365*5),DATA!$D$47,IF(AND(365*5&lt;=DATEDIF(R292,TODAY(),"D"), DATEDIF(R292,TODAY(),"D")&lt;365*10),DATA!$D$48,IF(AND(365*10&lt;DATEDIF(R292,TODAY(),"D")),DATA!$D$49))))</f>
        <v>0</v>
      </c>
      <c r="AG292" s="76">
        <f>_xlfn.IFNA(VLOOKUP(T292,DATA!$F$40:$G$85,2,0),10)</f>
        <v>10</v>
      </c>
      <c r="AH292" s="77">
        <f t="shared" ca="1" si="10"/>
        <v>10</v>
      </c>
      <c r="AI292" s="75" t="b">
        <f>IF(AND(Q292=DATA!$D$40),DATA!$D$44/8,IF(AND(Q292=DATA!$C$40),DATA!$C$44/8))</f>
        <v>0</v>
      </c>
      <c r="AJ292" s="77">
        <f t="shared" ca="1" si="9"/>
        <v>10</v>
      </c>
      <c r="AK292" s="78" t="str">
        <f ca="1">IF(AND(AJ292&gt;=DATA!$C$55),"A",IF(AND(DATA!$C$55&gt;AJ292,AJ292&gt;=DATA!$C$56),"B",IF(AND(DATA!$C$56&gt;AJ292,AJ292&gt;=DATA!$C$57),"C",IF(AND(AJ292&lt;DATA!$C$57),"D"))))</f>
        <v>D</v>
      </c>
    </row>
    <row r="293" spans="1:37" x14ac:dyDescent="0.15">
      <c r="A293" s="20" t="s">
        <v>564</v>
      </c>
      <c r="B293" s="4" t="s">
        <v>428</v>
      </c>
      <c r="C293" s="18" t="s">
        <v>295</v>
      </c>
      <c r="D293" s="17" t="s">
        <v>522</v>
      </c>
      <c r="E293" s="20" t="s">
        <v>302</v>
      </c>
      <c r="F293" s="20" t="s">
        <v>303</v>
      </c>
      <c r="G293" s="18" t="str">
        <f>""</f>
        <v/>
      </c>
      <c r="H293" s="20"/>
      <c r="I293" s="20" t="s">
        <v>431</v>
      </c>
      <c r="J293" s="21"/>
      <c r="K293" s="18" t="s">
        <v>458</v>
      </c>
      <c r="L293" s="6" t="s">
        <v>27</v>
      </c>
      <c r="M293" s="6"/>
      <c r="N293" s="6"/>
      <c r="O293" s="6"/>
      <c r="P293" s="11"/>
      <c r="Q293" s="11"/>
      <c r="R293" s="82"/>
      <c r="S293" s="12" t="s">
        <v>773</v>
      </c>
      <c r="T293" s="78"/>
      <c r="U293" s="62"/>
      <c r="V293" s="6" t="s">
        <v>20</v>
      </c>
      <c r="W293" s="28">
        <v>30</v>
      </c>
      <c r="X293" s="24"/>
      <c r="Y293" s="24"/>
      <c r="AB293" s="74" t="b">
        <f>IF(AND(M293=DATA!$D$40),DATA!$D$41,IF(AND(M293=DATA!$C$40),DATA!$C$41))</f>
        <v>0</v>
      </c>
      <c r="AC293" s="74" t="b">
        <f>IF(AND(N293=DATA!$D$40),DATA!$D$42,IF(AND(N293=DATA!$C$40),DATA!$C$42))</f>
        <v>0</v>
      </c>
      <c r="AD293" s="74" t="b">
        <f>IF(AND(O293=DATA!$D$40),DATA!$D$43,IF(AND(O293=DATA!$C$40),DATA!$C$43))</f>
        <v>0</v>
      </c>
      <c r="AE293" s="75" t="b">
        <f>IF(AND(P293=DATA!$D$40),DATA!$D$44,IF(AND(P293=DATA!$C$40),DATA!$C$44))</f>
        <v>0</v>
      </c>
      <c r="AF293" s="76">
        <f ca="1">IF(AND(DATEDIF(R293,TODAY(),"D")&lt;365*3),DATA!$D$46,IF(AND(365*3&lt;=DATEDIF(R293,TODAY(),"D"), DATEDIF(R293,TODAY(),"D")&lt;365*5),DATA!$D$47,IF(AND(365*5&lt;=DATEDIF(R293,TODAY(),"D"), DATEDIF(R293,TODAY(),"D")&lt;365*10),DATA!$D$48,IF(AND(365*10&lt;DATEDIF(R293,TODAY(),"D")),DATA!$D$49))))</f>
        <v>0</v>
      </c>
      <c r="AG293" s="76">
        <f>_xlfn.IFNA(VLOOKUP(T293,DATA!$F$40:$G$85,2,0),10)</f>
        <v>10</v>
      </c>
      <c r="AH293" s="77">
        <f t="shared" ca="1" si="10"/>
        <v>10</v>
      </c>
      <c r="AI293" s="75" t="b">
        <f>IF(AND(Q293=DATA!$D$40),DATA!$D$44/8,IF(AND(Q293=DATA!$C$40),DATA!$C$44/8))</f>
        <v>0</v>
      </c>
      <c r="AJ293" s="77">
        <f t="shared" ca="1" si="9"/>
        <v>10</v>
      </c>
      <c r="AK293" s="78" t="str">
        <f ca="1">IF(AND(AJ293&gt;=DATA!$C$55),"A",IF(AND(DATA!$C$55&gt;AJ293,AJ293&gt;=DATA!$C$56),"B",IF(AND(DATA!$C$56&gt;AJ293,AJ293&gt;=DATA!$C$57),"C",IF(AND(AJ293&lt;DATA!$C$57),"D"))))</f>
        <v>D</v>
      </c>
    </row>
    <row r="294" spans="1:37" x14ac:dyDescent="0.15">
      <c r="A294" s="20" t="s">
        <v>564</v>
      </c>
      <c r="B294" s="4" t="s">
        <v>428</v>
      </c>
      <c r="C294" s="18" t="s">
        <v>456</v>
      </c>
      <c r="D294" s="17" t="s">
        <v>522</v>
      </c>
      <c r="E294" s="20" t="s">
        <v>302</v>
      </c>
      <c r="F294" s="20" t="s">
        <v>290</v>
      </c>
      <c r="G294" s="18" t="str">
        <f>""</f>
        <v/>
      </c>
      <c r="H294" s="20"/>
      <c r="I294" s="20" t="s">
        <v>431</v>
      </c>
      <c r="J294" s="21"/>
      <c r="K294" s="18" t="s">
        <v>458</v>
      </c>
      <c r="L294" s="6" t="s">
        <v>27</v>
      </c>
      <c r="M294" s="6"/>
      <c r="N294" s="6"/>
      <c r="O294" s="6"/>
      <c r="P294" s="11"/>
      <c r="Q294" s="11"/>
      <c r="R294" s="82"/>
      <c r="S294" s="12" t="s">
        <v>773</v>
      </c>
      <c r="T294" s="78"/>
      <c r="U294" s="62"/>
      <c r="V294" s="6" t="s">
        <v>20</v>
      </c>
      <c r="W294" s="28">
        <v>2</v>
      </c>
      <c r="X294" s="24"/>
      <c r="Y294" s="24"/>
      <c r="AB294" s="74" t="b">
        <f>IF(AND(M294=DATA!$D$40),DATA!$D$41,IF(AND(M294=DATA!$C$40),DATA!$C$41))</f>
        <v>0</v>
      </c>
      <c r="AC294" s="74" t="b">
        <f>IF(AND(N294=DATA!$D$40),DATA!$D$42,IF(AND(N294=DATA!$C$40),DATA!$C$42))</f>
        <v>0</v>
      </c>
      <c r="AD294" s="74" t="b">
        <f>IF(AND(O294=DATA!$D$40),DATA!$D$43,IF(AND(O294=DATA!$C$40),DATA!$C$43))</f>
        <v>0</v>
      </c>
      <c r="AE294" s="75" t="b">
        <f>IF(AND(P294=DATA!$D$40),DATA!$D$44,IF(AND(P294=DATA!$C$40),DATA!$C$44))</f>
        <v>0</v>
      </c>
      <c r="AF294" s="76">
        <f ca="1">IF(AND(DATEDIF(R294,TODAY(),"D")&lt;365*3),DATA!$D$46,IF(AND(365*3&lt;=DATEDIF(R294,TODAY(),"D"), DATEDIF(R294,TODAY(),"D")&lt;365*5),DATA!$D$47,IF(AND(365*5&lt;=DATEDIF(R294,TODAY(),"D"), DATEDIF(R294,TODAY(),"D")&lt;365*10),DATA!$D$48,IF(AND(365*10&lt;DATEDIF(R294,TODAY(),"D")),DATA!$D$49))))</f>
        <v>0</v>
      </c>
      <c r="AG294" s="76">
        <f>_xlfn.IFNA(VLOOKUP(T294,DATA!$F$40:$G$85,2,0),10)</f>
        <v>10</v>
      </c>
      <c r="AH294" s="77">
        <f t="shared" ca="1" si="10"/>
        <v>10</v>
      </c>
      <c r="AI294" s="75" t="b">
        <f>IF(AND(Q294=DATA!$D$40),DATA!$D$44/8,IF(AND(Q294=DATA!$C$40),DATA!$C$44/8))</f>
        <v>0</v>
      </c>
      <c r="AJ294" s="77">
        <f t="shared" ca="1" si="9"/>
        <v>10</v>
      </c>
      <c r="AK294" s="78" t="str">
        <f ca="1">IF(AND(AJ294&gt;=DATA!$C$55),"A",IF(AND(DATA!$C$55&gt;AJ294,AJ294&gt;=DATA!$C$56),"B",IF(AND(DATA!$C$56&gt;AJ294,AJ294&gt;=DATA!$C$57),"C",IF(AND(AJ294&lt;DATA!$C$57),"D"))))</f>
        <v>D</v>
      </c>
    </row>
    <row r="295" spans="1:37" x14ac:dyDescent="0.15">
      <c r="A295" s="20" t="s">
        <v>565</v>
      </c>
      <c r="B295" s="4" t="s">
        <v>428</v>
      </c>
      <c r="C295" s="18" t="s">
        <v>295</v>
      </c>
      <c r="D295" s="17" t="s">
        <v>522</v>
      </c>
      <c r="E295" s="20" t="s">
        <v>302</v>
      </c>
      <c r="F295" s="20" t="s">
        <v>286</v>
      </c>
      <c r="G295" s="18" t="str">
        <f>""</f>
        <v/>
      </c>
      <c r="H295" s="20"/>
      <c r="I295" s="20" t="s">
        <v>431</v>
      </c>
      <c r="J295" s="21"/>
      <c r="K295" s="18" t="s">
        <v>453</v>
      </c>
      <c r="L295" s="6" t="s">
        <v>27</v>
      </c>
      <c r="M295" s="6"/>
      <c r="N295" s="6"/>
      <c r="O295" s="6"/>
      <c r="P295" s="11"/>
      <c r="Q295" s="11"/>
      <c r="R295" s="82"/>
      <c r="S295" s="12" t="s">
        <v>773</v>
      </c>
      <c r="T295" s="78"/>
      <c r="U295" s="62"/>
      <c r="V295" s="6" t="s">
        <v>20</v>
      </c>
      <c r="W295" s="28">
        <v>5</v>
      </c>
      <c r="X295" s="24"/>
      <c r="Y295" s="24"/>
      <c r="AB295" s="74" t="b">
        <f>IF(AND(M295=DATA!$D$40),DATA!$D$41,IF(AND(M295=DATA!$C$40),DATA!$C$41))</f>
        <v>0</v>
      </c>
      <c r="AC295" s="74" t="b">
        <f>IF(AND(N295=DATA!$D$40),DATA!$D$42,IF(AND(N295=DATA!$C$40),DATA!$C$42))</f>
        <v>0</v>
      </c>
      <c r="AD295" s="74" t="b">
        <f>IF(AND(O295=DATA!$D$40),DATA!$D$43,IF(AND(O295=DATA!$C$40),DATA!$C$43))</f>
        <v>0</v>
      </c>
      <c r="AE295" s="75" t="b">
        <f>IF(AND(P295=DATA!$D$40),DATA!$D$44,IF(AND(P295=DATA!$C$40),DATA!$C$44))</f>
        <v>0</v>
      </c>
      <c r="AF295" s="76">
        <f ca="1">IF(AND(DATEDIF(R295,TODAY(),"D")&lt;365*3),DATA!$D$46,IF(AND(365*3&lt;=DATEDIF(R295,TODAY(),"D"), DATEDIF(R295,TODAY(),"D")&lt;365*5),DATA!$D$47,IF(AND(365*5&lt;=DATEDIF(R295,TODAY(),"D"), DATEDIF(R295,TODAY(),"D")&lt;365*10),DATA!$D$48,IF(AND(365*10&lt;DATEDIF(R295,TODAY(),"D")),DATA!$D$49))))</f>
        <v>0</v>
      </c>
      <c r="AG295" s="76">
        <f>_xlfn.IFNA(VLOOKUP(T295,DATA!$F$40:$G$85,2,0),10)</f>
        <v>10</v>
      </c>
      <c r="AH295" s="77">
        <f t="shared" ca="1" si="10"/>
        <v>10</v>
      </c>
      <c r="AI295" s="75" t="b">
        <f>IF(AND(Q295=DATA!$D$40),DATA!$D$44/8,IF(AND(Q295=DATA!$C$40),DATA!$C$44/8))</f>
        <v>0</v>
      </c>
      <c r="AJ295" s="77">
        <f t="shared" ca="1" si="9"/>
        <v>10</v>
      </c>
      <c r="AK295" s="78" t="str">
        <f ca="1">IF(AND(AJ295&gt;=DATA!$C$55),"A",IF(AND(DATA!$C$55&gt;AJ295,AJ295&gt;=DATA!$C$56),"B",IF(AND(DATA!$C$56&gt;AJ295,AJ295&gt;=DATA!$C$57),"C",IF(AND(AJ295&lt;DATA!$C$57),"D"))))</f>
        <v>D</v>
      </c>
    </row>
    <row r="296" spans="1:37" x14ac:dyDescent="0.15">
      <c r="A296" s="20" t="s">
        <v>565</v>
      </c>
      <c r="B296" s="4" t="s">
        <v>428</v>
      </c>
      <c r="C296" s="18" t="s">
        <v>295</v>
      </c>
      <c r="D296" s="17" t="s">
        <v>522</v>
      </c>
      <c r="E296" s="20" t="s">
        <v>302</v>
      </c>
      <c r="F296" s="20" t="s">
        <v>307</v>
      </c>
      <c r="G296" s="18" t="str">
        <f>""</f>
        <v/>
      </c>
      <c r="H296" s="20"/>
      <c r="I296" s="20" t="s">
        <v>431</v>
      </c>
      <c r="J296" s="21"/>
      <c r="K296" s="18" t="s">
        <v>458</v>
      </c>
      <c r="L296" s="6" t="s">
        <v>27</v>
      </c>
      <c r="M296" s="6"/>
      <c r="N296" s="6"/>
      <c r="O296" s="6"/>
      <c r="P296" s="11"/>
      <c r="Q296" s="11"/>
      <c r="R296" s="82"/>
      <c r="S296" s="12" t="s">
        <v>773</v>
      </c>
      <c r="T296" s="78"/>
      <c r="U296" s="62"/>
      <c r="V296" s="6" t="s">
        <v>20</v>
      </c>
      <c r="W296" s="28">
        <v>23</v>
      </c>
      <c r="X296" s="24"/>
      <c r="Y296" s="24"/>
      <c r="AB296" s="74" t="b">
        <f>IF(AND(M296=DATA!$D$40),DATA!$D$41,IF(AND(M296=DATA!$C$40),DATA!$C$41))</f>
        <v>0</v>
      </c>
      <c r="AC296" s="74" t="b">
        <f>IF(AND(N296=DATA!$D$40),DATA!$D$42,IF(AND(N296=DATA!$C$40),DATA!$C$42))</f>
        <v>0</v>
      </c>
      <c r="AD296" s="74" t="b">
        <f>IF(AND(O296=DATA!$D$40),DATA!$D$43,IF(AND(O296=DATA!$C$40),DATA!$C$43))</f>
        <v>0</v>
      </c>
      <c r="AE296" s="75" t="b">
        <f>IF(AND(P296=DATA!$D$40),DATA!$D$44,IF(AND(P296=DATA!$C$40),DATA!$C$44))</f>
        <v>0</v>
      </c>
      <c r="AF296" s="76">
        <f ca="1">IF(AND(DATEDIF(R296,TODAY(),"D")&lt;365*3),DATA!$D$46,IF(AND(365*3&lt;=DATEDIF(R296,TODAY(),"D"), DATEDIF(R296,TODAY(),"D")&lt;365*5),DATA!$D$47,IF(AND(365*5&lt;=DATEDIF(R296,TODAY(),"D"), DATEDIF(R296,TODAY(),"D")&lt;365*10),DATA!$D$48,IF(AND(365*10&lt;DATEDIF(R296,TODAY(),"D")),DATA!$D$49))))</f>
        <v>0</v>
      </c>
      <c r="AG296" s="76">
        <f>_xlfn.IFNA(VLOOKUP(T296,DATA!$F$40:$G$85,2,0),10)</f>
        <v>10</v>
      </c>
      <c r="AH296" s="77">
        <f t="shared" ca="1" si="10"/>
        <v>10</v>
      </c>
      <c r="AI296" s="75" t="b">
        <f>IF(AND(Q296=DATA!$D$40),DATA!$D$44/8,IF(AND(Q296=DATA!$C$40),DATA!$C$44/8))</f>
        <v>0</v>
      </c>
      <c r="AJ296" s="77">
        <f t="shared" ca="1" si="9"/>
        <v>10</v>
      </c>
      <c r="AK296" s="78" t="str">
        <f ca="1">IF(AND(AJ296&gt;=DATA!$C$55),"A",IF(AND(DATA!$C$55&gt;AJ296,AJ296&gt;=DATA!$C$56),"B",IF(AND(DATA!$C$56&gt;AJ296,AJ296&gt;=DATA!$C$57),"C",IF(AND(AJ296&lt;DATA!$C$57),"D"))))</f>
        <v>D</v>
      </c>
    </row>
    <row r="297" spans="1:37" x14ac:dyDescent="0.15">
      <c r="A297" s="20" t="s">
        <v>564</v>
      </c>
      <c r="B297" s="4" t="s">
        <v>428</v>
      </c>
      <c r="C297" s="18" t="s">
        <v>295</v>
      </c>
      <c r="D297" s="17" t="s">
        <v>522</v>
      </c>
      <c r="E297" s="20" t="s">
        <v>302</v>
      </c>
      <c r="F297" s="20" t="s">
        <v>301</v>
      </c>
      <c r="G297" s="18" t="str">
        <f>""</f>
        <v/>
      </c>
      <c r="H297" s="20"/>
      <c r="I297" s="20" t="s">
        <v>431</v>
      </c>
      <c r="J297" s="21"/>
      <c r="K297" s="18" t="s">
        <v>458</v>
      </c>
      <c r="L297" s="6" t="s">
        <v>27</v>
      </c>
      <c r="M297" s="6"/>
      <c r="N297" s="6"/>
      <c r="O297" s="6"/>
      <c r="P297" s="11"/>
      <c r="Q297" s="11"/>
      <c r="R297" s="82"/>
      <c r="S297" s="12" t="s">
        <v>773</v>
      </c>
      <c r="T297" s="78"/>
      <c r="U297" s="62"/>
      <c r="V297" s="6" t="s">
        <v>20</v>
      </c>
      <c r="W297" s="28">
        <v>26</v>
      </c>
      <c r="X297" s="24"/>
      <c r="Y297" s="24"/>
      <c r="AB297" s="74" t="b">
        <f>IF(AND(M297=DATA!$D$40),DATA!$D$41,IF(AND(M297=DATA!$C$40),DATA!$C$41))</f>
        <v>0</v>
      </c>
      <c r="AC297" s="74" t="b">
        <f>IF(AND(N297=DATA!$D$40),DATA!$D$42,IF(AND(N297=DATA!$C$40),DATA!$C$42))</f>
        <v>0</v>
      </c>
      <c r="AD297" s="74" t="b">
        <f>IF(AND(O297=DATA!$D$40),DATA!$D$43,IF(AND(O297=DATA!$C$40),DATA!$C$43))</f>
        <v>0</v>
      </c>
      <c r="AE297" s="75" t="b">
        <f>IF(AND(P297=DATA!$D$40),DATA!$D$44,IF(AND(P297=DATA!$C$40),DATA!$C$44))</f>
        <v>0</v>
      </c>
      <c r="AF297" s="76">
        <f ca="1">IF(AND(DATEDIF(R297,TODAY(),"D")&lt;365*3),DATA!$D$46,IF(AND(365*3&lt;=DATEDIF(R297,TODAY(),"D"), DATEDIF(R297,TODAY(),"D")&lt;365*5),DATA!$D$47,IF(AND(365*5&lt;=DATEDIF(R297,TODAY(),"D"), DATEDIF(R297,TODAY(),"D")&lt;365*10),DATA!$D$48,IF(AND(365*10&lt;DATEDIF(R297,TODAY(),"D")),DATA!$D$49))))</f>
        <v>0</v>
      </c>
      <c r="AG297" s="76">
        <f>_xlfn.IFNA(VLOOKUP(T297,DATA!$F$40:$G$85,2,0),10)</f>
        <v>10</v>
      </c>
      <c r="AH297" s="77">
        <f t="shared" ca="1" si="10"/>
        <v>10</v>
      </c>
      <c r="AI297" s="75" t="b">
        <f>IF(AND(Q297=DATA!$D$40),DATA!$D$44/8,IF(AND(Q297=DATA!$C$40),DATA!$C$44/8))</f>
        <v>0</v>
      </c>
      <c r="AJ297" s="77">
        <f t="shared" ca="1" si="9"/>
        <v>10</v>
      </c>
      <c r="AK297" s="78" t="str">
        <f ca="1">IF(AND(AJ297&gt;=DATA!$C$55),"A",IF(AND(DATA!$C$55&gt;AJ297,AJ297&gt;=DATA!$C$56),"B",IF(AND(DATA!$C$56&gt;AJ297,AJ297&gt;=DATA!$C$57),"C",IF(AND(AJ297&lt;DATA!$C$57),"D"))))</f>
        <v>D</v>
      </c>
    </row>
    <row r="298" spans="1:37" x14ac:dyDescent="0.15">
      <c r="A298" s="20" t="s">
        <v>565</v>
      </c>
      <c r="B298" s="4" t="s">
        <v>428</v>
      </c>
      <c r="C298" s="18" t="s">
        <v>295</v>
      </c>
      <c r="D298" s="17" t="s">
        <v>522</v>
      </c>
      <c r="E298" s="20" t="s">
        <v>302</v>
      </c>
      <c r="F298" s="20" t="s">
        <v>301</v>
      </c>
      <c r="G298" s="18" t="str">
        <f>""</f>
        <v/>
      </c>
      <c r="H298" s="20"/>
      <c r="I298" s="20" t="s">
        <v>431</v>
      </c>
      <c r="J298" s="21"/>
      <c r="K298" s="18" t="s">
        <v>453</v>
      </c>
      <c r="L298" s="6" t="s">
        <v>27</v>
      </c>
      <c r="M298" s="6"/>
      <c r="N298" s="6"/>
      <c r="O298" s="6"/>
      <c r="P298" s="11"/>
      <c r="Q298" s="11"/>
      <c r="R298" s="82"/>
      <c r="S298" s="12" t="s">
        <v>773</v>
      </c>
      <c r="T298" s="78"/>
      <c r="U298" s="62"/>
      <c r="V298" s="6" t="s">
        <v>20</v>
      </c>
      <c r="W298" s="28">
        <v>5</v>
      </c>
      <c r="X298" s="24"/>
      <c r="Y298" s="24"/>
      <c r="AB298" s="74" t="b">
        <f>IF(AND(M298=DATA!$D$40),DATA!$D$41,IF(AND(M298=DATA!$C$40),DATA!$C$41))</f>
        <v>0</v>
      </c>
      <c r="AC298" s="74" t="b">
        <f>IF(AND(N298=DATA!$D$40),DATA!$D$42,IF(AND(N298=DATA!$C$40),DATA!$C$42))</f>
        <v>0</v>
      </c>
      <c r="AD298" s="74" t="b">
        <f>IF(AND(O298=DATA!$D$40),DATA!$D$43,IF(AND(O298=DATA!$C$40),DATA!$C$43))</f>
        <v>0</v>
      </c>
      <c r="AE298" s="75" t="b">
        <f>IF(AND(P298=DATA!$D$40),DATA!$D$44,IF(AND(P298=DATA!$C$40),DATA!$C$44))</f>
        <v>0</v>
      </c>
      <c r="AF298" s="76">
        <f ca="1">IF(AND(DATEDIF(R298,TODAY(),"D")&lt;365*3),DATA!$D$46,IF(AND(365*3&lt;=DATEDIF(R298,TODAY(),"D"), DATEDIF(R298,TODAY(),"D")&lt;365*5),DATA!$D$47,IF(AND(365*5&lt;=DATEDIF(R298,TODAY(),"D"), DATEDIF(R298,TODAY(),"D")&lt;365*10),DATA!$D$48,IF(AND(365*10&lt;DATEDIF(R298,TODAY(),"D")),DATA!$D$49))))</f>
        <v>0</v>
      </c>
      <c r="AG298" s="76">
        <f>_xlfn.IFNA(VLOOKUP(T298,DATA!$F$40:$G$85,2,0),10)</f>
        <v>10</v>
      </c>
      <c r="AH298" s="77">
        <f t="shared" ca="1" si="10"/>
        <v>10</v>
      </c>
      <c r="AI298" s="75" t="b">
        <f>IF(AND(Q298=DATA!$D$40),DATA!$D$44/8,IF(AND(Q298=DATA!$C$40),DATA!$C$44/8))</f>
        <v>0</v>
      </c>
      <c r="AJ298" s="77">
        <f t="shared" ca="1" si="9"/>
        <v>10</v>
      </c>
      <c r="AK298" s="78" t="str">
        <f ca="1">IF(AND(AJ298&gt;=DATA!$C$55),"A",IF(AND(DATA!$C$55&gt;AJ298,AJ298&gt;=DATA!$C$56),"B",IF(AND(DATA!$C$56&gt;AJ298,AJ298&gt;=DATA!$C$57),"C",IF(AND(AJ298&lt;DATA!$C$57),"D"))))</f>
        <v>D</v>
      </c>
    </row>
    <row r="299" spans="1:37" x14ac:dyDescent="0.15">
      <c r="A299" s="20" t="s">
        <v>565</v>
      </c>
      <c r="B299" s="4" t="s">
        <v>428</v>
      </c>
      <c r="C299" s="18" t="s">
        <v>454</v>
      </c>
      <c r="D299" s="17" t="s">
        <v>522</v>
      </c>
      <c r="E299" s="20" t="s">
        <v>302</v>
      </c>
      <c r="F299" s="20" t="s">
        <v>294</v>
      </c>
      <c r="G299" s="18" t="str">
        <f>""</f>
        <v/>
      </c>
      <c r="H299" s="20"/>
      <c r="I299" s="20" t="s">
        <v>462</v>
      </c>
      <c r="J299" s="21"/>
      <c r="K299" s="18" t="s">
        <v>453</v>
      </c>
      <c r="L299" s="6" t="s">
        <v>27</v>
      </c>
      <c r="M299" s="6"/>
      <c r="N299" s="6"/>
      <c r="O299" s="6"/>
      <c r="P299" s="11"/>
      <c r="Q299" s="11"/>
      <c r="R299" s="82"/>
      <c r="S299" s="12" t="s">
        <v>773</v>
      </c>
      <c r="T299" s="78"/>
      <c r="U299" s="62"/>
      <c r="V299" s="6" t="s">
        <v>20</v>
      </c>
      <c r="W299" s="28">
        <v>2</v>
      </c>
      <c r="X299" s="24"/>
      <c r="Y299" s="24"/>
      <c r="AB299" s="74" t="b">
        <f>IF(AND(M299=DATA!$D$40),DATA!$D$41,IF(AND(M299=DATA!$C$40),DATA!$C$41))</f>
        <v>0</v>
      </c>
      <c r="AC299" s="74" t="b">
        <f>IF(AND(N299=DATA!$D$40),DATA!$D$42,IF(AND(N299=DATA!$C$40),DATA!$C$42))</f>
        <v>0</v>
      </c>
      <c r="AD299" s="74" t="b">
        <f>IF(AND(O299=DATA!$D$40),DATA!$D$43,IF(AND(O299=DATA!$C$40),DATA!$C$43))</f>
        <v>0</v>
      </c>
      <c r="AE299" s="75" t="b">
        <f>IF(AND(P299=DATA!$D$40),DATA!$D$44,IF(AND(P299=DATA!$C$40),DATA!$C$44))</f>
        <v>0</v>
      </c>
      <c r="AF299" s="76">
        <f ca="1">IF(AND(DATEDIF(R299,TODAY(),"D")&lt;365*3),DATA!$D$46,IF(AND(365*3&lt;=DATEDIF(R299,TODAY(),"D"), DATEDIF(R299,TODAY(),"D")&lt;365*5),DATA!$D$47,IF(AND(365*5&lt;=DATEDIF(R299,TODAY(),"D"), DATEDIF(R299,TODAY(),"D")&lt;365*10),DATA!$D$48,IF(AND(365*10&lt;DATEDIF(R299,TODAY(),"D")),DATA!$D$49))))</f>
        <v>0</v>
      </c>
      <c r="AG299" s="76">
        <f>_xlfn.IFNA(VLOOKUP(T299,DATA!$F$40:$G$85,2,0),10)</f>
        <v>10</v>
      </c>
      <c r="AH299" s="77">
        <f t="shared" ca="1" si="10"/>
        <v>10</v>
      </c>
      <c r="AI299" s="75" t="b">
        <f>IF(AND(Q299=DATA!$D$40),DATA!$D$44/8,IF(AND(Q299=DATA!$C$40),DATA!$C$44/8))</f>
        <v>0</v>
      </c>
      <c r="AJ299" s="77">
        <f t="shared" ca="1" si="9"/>
        <v>10</v>
      </c>
      <c r="AK299" s="78" t="str">
        <f ca="1">IF(AND(AJ299&gt;=DATA!$C$55),"A",IF(AND(DATA!$C$55&gt;AJ299,AJ299&gt;=DATA!$C$56),"B",IF(AND(DATA!$C$56&gt;AJ299,AJ299&gt;=DATA!$C$57),"C",IF(AND(AJ299&lt;DATA!$C$57),"D"))))</f>
        <v>D</v>
      </c>
    </row>
    <row r="300" spans="1:37" x14ac:dyDescent="0.15">
      <c r="A300" s="20" t="s">
        <v>565</v>
      </c>
      <c r="B300" s="4" t="s">
        <v>428</v>
      </c>
      <c r="C300" s="18" t="s">
        <v>454</v>
      </c>
      <c r="D300" s="17" t="s">
        <v>522</v>
      </c>
      <c r="E300" s="20" t="s">
        <v>302</v>
      </c>
      <c r="F300" s="20" t="s">
        <v>303</v>
      </c>
      <c r="G300" s="18" t="str">
        <f>""</f>
        <v/>
      </c>
      <c r="H300" s="20"/>
      <c r="I300" s="20" t="s">
        <v>462</v>
      </c>
      <c r="J300" s="21"/>
      <c r="K300" s="18" t="s">
        <v>453</v>
      </c>
      <c r="L300" s="6" t="s">
        <v>27</v>
      </c>
      <c r="M300" s="6"/>
      <c r="N300" s="6"/>
      <c r="O300" s="6"/>
      <c r="P300" s="11"/>
      <c r="Q300" s="11"/>
      <c r="R300" s="82"/>
      <c r="S300" s="12" t="s">
        <v>773</v>
      </c>
      <c r="T300" s="78"/>
      <c r="U300" s="62"/>
      <c r="V300" s="6" t="s">
        <v>20</v>
      </c>
      <c r="W300" s="28">
        <v>107</v>
      </c>
      <c r="X300" s="24"/>
      <c r="Y300" s="24"/>
      <c r="AB300" s="74" t="b">
        <f>IF(AND(M300=DATA!$D$40),DATA!$D$41,IF(AND(M300=DATA!$C$40),DATA!$C$41))</f>
        <v>0</v>
      </c>
      <c r="AC300" s="74" t="b">
        <f>IF(AND(N300=DATA!$D$40),DATA!$D$42,IF(AND(N300=DATA!$C$40),DATA!$C$42))</f>
        <v>0</v>
      </c>
      <c r="AD300" s="74" t="b">
        <f>IF(AND(O300=DATA!$D$40),DATA!$D$43,IF(AND(O300=DATA!$C$40),DATA!$C$43))</f>
        <v>0</v>
      </c>
      <c r="AE300" s="75" t="b">
        <f>IF(AND(P300=DATA!$D$40),DATA!$D$44,IF(AND(P300=DATA!$C$40),DATA!$C$44))</f>
        <v>0</v>
      </c>
      <c r="AF300" s="76">
        <f ca="1">IF(AND(DATEDIF(R300,TODAY(),"D")&lt;365*3),DATA!$D$46,IF(AND(365*3&lt;=DATEDIF(R300,TODAY(),"D"), DATEDIF(R300,TODAY(),"D")&lt;365*5),DATA!$D$47,IF(AND(365*5&lt;=DATEDIF(R300,TODAY(),"D"), DATEDIF(R300,TODAY(),"D")&lt;365*10),DATA!$D$48,IF(AND(365*10&lt;DATEDIF(R300,TODAY(),"D")),DATA!$D$49))))</f>
        <v>0</v>
      </c>
      <c r="AG300" s="76">
        <f>_xlfn.IFNA(VLOOKUP(T300,DATA!$F$40:$G$85,2,0),10)</f>
        <v>10</v>
      </c>
      <c r="AH300" s="77">
        <f t="shared" ca="1" si="10"/>
        <v>10</v>
      </c>
      <c r="AI300" s="75" t="b">
        <f>IF(AND(Q300=DATA!$D$40),DATA!$D$44/8,IF(AND(Q300=DATA!$C$40),DATA!$C$44/8))</f>
        <v>0</v>
      </c>
      <c r="AJ300" s="77">
        <f t="shared" ca="1" si="9"/>
        <v>10</v>
      </c>
      <c r="AK300" s="78" t="str">
        <f ca="1">IF(AND(AJ300&gt;=DATA!$C$55),"A",IF(AND(DATA!$C$55&gt;AJ300,AJ300&gt;=DATA!$C$56),"B",IF(AND(DATA!$C$56&gt;AJ300,AJ300&gt;=DATA!$C$57),"C",IF(AND(AJ300&lt;DATA!$C$57),"D"))))</f>
        <v>D</v>
      </c>
    </row>
    <row r="301" spans="1:37" x14ac:dyDescent="0.15">
      <c r="A301" s="20" t="s">
        <v>565</v>
      </c>
      <c r="B301" s="4" t="s">
        <v>428</v>
      </c>
      <c r="C301" s="18" t="s">
        <v>295</v>
      </c>
      <c r="D301" s="17" t="s">
        <v>522</v>
      </c>
      <c r="E301" s="20" t="s">
        <v>302</v>
      </c>
      <c r="F301" s="20" t="s">
        <v>301</v>
      </c>
      <c r="G301" s="18" t="str">
        <f>""</f>
        <v/>
      </c>
      <c r="H301" s="20"/>
      <c r="I301" s="20" t="s">
        <v>462</v>
      </c>
      <c r="J301" s="21"/>
      <c r="K301" s="18" t="s">
        <v>453</v>
      </c>
      <c r="L301" s="6" t="s">
        <v>27</v>
      </c>
      <c r="M301" s="6"/>
      <c r="N301" s="6"/>
      <c r="O301" s="6"/>
      <c r="P301" s="11"/>
      <c r="Q301" s="11"/>
      <c r="R301" s="82"/>
      <c r="S301" s="12" t="s">
        <v>773</v>
      </c>
      <c r="T301" s="78"/>
      <c r="U301" s="62"/>
      <c r="V301" s="6" t="s">
        <v>20</v>
      </c>
      <c r="W301" s="28">
        <v>2</v>
      </c>
      <c r="X301" s="24"/>
      <c r="Y301" s="24"/>
      <c r="AB301" s="74" t="b">
        <f>IF(AND(M301=DATA!$D$40),DATA!$D$41,IF(AND(M301=DATA!$C$40),DATA!$C$41))</f>
        <v>0</v>
      </c>
      <c r="AC301" s="74" t="b">
        <f>IF(AND(N301=DATA!$D$40),DATA!$D$42,IF(AND(N301=DATA!$C$40),DATA!$C$42))</f>
        <v>0</v>
      </c>
      <c r="AD301" s="74" t="b">
        <f>IF(AND(O301=DATA!$D$40),DATA!$D$43,IF(AND(O301=DATA!$C$40),DATA!$C$43))</f>
        <v>0</v>
      </c>
      <c r="AE301" s="75" t="b">
        <f>IF(AND(P301=DATA!$D$40),DATA!$D$44,IF(AND(P301=DATA!$C$40),DATA!$C$44))</f>
        <v>0</v>
      </c>
      <c r="AF301" s="76">
        <f ca="1">IF(AND(DATEDIF(R301,TODAY(),"D")&lt;365*3),DATA!$D$46,IF(AND(365*3&lt;=DATEDIF(R301,TODAY(),"D"), DATEDIF(R301,TODAY(),"D")&lt;365*5),DATA!$D$47,IF(AND(365*5&lt;=DATEDIF(R301,TODAY(),"D"), DATEDIF(R301,TODAY(),"D")&lt;365*10),DATA!$D$48,IF(AND(365*10&lt;DATEDIF(R301,TODAY(),"D")),DATA!$D$49))))</f>
        <v>0</v>
      </c>
      <c r="AG301" s="76">
        <f>_xlfn.IFNA(VLOOKUP(T301,DATA!$F$40:$G$85,2,0),10)</f>
        <v>10</v>
      </c>
      <c r="AH301" s="77">
        <f t="shared" ca="1" si="10"/>
        <v>10</v>
      </c>
      <c r="AI301" s="75" t="b">
        <f>IF(AND(Q301=DATA!$D$40),DATA!$D$44/8,IF(AND(Q301=DATA!$C$40),DATA!$C$44/8))</f>
        <v>0</v>
      </c>
      <c r="AJ301" s="77">
        <f t="shared" ca="1" si="9"/>
        <v>10</v>
      </c>
      <c r="AK301" s="78" t="str">
        <f ca="1">IF(AND(AJ301&gt;=DATA!$C$55),"A",IF(AND(DATA!$C$55&gt;AJ301,AJ301&gt;=DATA!$C$56),"B",IF(AND(DATA!$C$56&gt;AJ301,AJ301&gt;=DATA!$C$57),"C",IF(AND(AJ301&lt;DATA!$C$57),"D"))))</f>
        <v>D</v>
      </c>
    </row>
    <row r="302" spans="1:37" x14ac:dyDescent="0.15">
      <c r="A302" s="20" t="s">
        <v>564</v>
      </c>
      <c r="B302" s="4" t="s">
        <v>428</v>
      </c>
      <c r="C302" s="18" t="s">
        <v>295</v>
      </c>
      <c r="D302" s="17" t="s">
        <v>522</v>
      </c>
      <c r="E302" s="20" t="s">
        <v>302</v>
      </c>
      <c r="F302" s="20" t="s">
        <v>303</v>
      </c>
      <c r="G302" s="18" t="str">
        <f>""</f>
        <v/>
      </c>
      <c r="H302" s="20"/>
      <c r="I302" s="20" t="s">
        <v>464</v>
      </c>
      <c r="J302" s="21"/>
      <c r="K302" s="18" t="s">
        <v>453</v>
      </c>
      <c r="L302" s="6" t="s">
        <v>27</v>
      </c>
      <c r="M302" s="6"/>
      <c r="N302" s="6"/>
      <c r="O302" s="6"/>
      <c r="P302" s="11"/>
      <c r="Q302" s="11"/>
      <c r="R302" s="82"/>
      <c r="S302" s="12" t="s">
        <v>773</v>
      </c>
      <c r="T302" s="78"/>
      <c r="U302" s="62"/>
      <c r="V302" s="6" t="s">
        <v>20</v>
      </c>
      <c r="W302" s="28">
        <v>4</v>
      </c>
      <c r="X302" s="24"/>
      <c r="Y302" s="24"/>
      <c r="AB302" s="74" t="b">
        <f>IF(AND(M302=DATA!$D$40),DATA!$D$41,IF(AND(M302=DATA!$C$40),DATA!$C$41))</f>
        <v>0</v>
      </c>
      <c r="AC302" s="74" t="b">
        <f>IF(AND(N302=DATA!$D$40),DATA!$D$42,IF(AND(N302=DATA!$C$40),DATA!$C$42))</f>
        <v>0</v>
      </c>
      <c r="AD302" s="74" t="b">
        <f>IF(AND(O302=DATA!$D$40),DATA!$D$43,IF(AND(O302=DATA!$C$40),DATA!$C$43))</f>
        <v>0</v>
      </c>
      <c r="AE302" s="75" t="b">
        <f>IF(AND(P302=DATA!$D$40),DATA!$D$44,IF(AND(P302=DATA!$C$40),DATA!$C$44))</f>
        <v>0</v>
      </c>
      <c r="AF302" s="76">
        <f ca="1">IF(AND(DATEDIF(R302,TODAY(),"D")&lt;365*3),DATA!$D$46,IF(AND(365*3&lt;=DATEDIF(R302,TODAY(),"D"), DATEDIF(R302,TODAY(),"D")&lt;365*5),DATA!$D$47,IF(AND(365*5&lt;=DATEDIF(R302,TODAY(),"D"), DATEDIF(R302,TODAY(),"D")&lt;365*10),DATA!$D$48,IF(AND(365*10&lt;DATEDIF(R302,TODAY(),"D")),DATA!$D$49))))</f>
        <v>0</v>
      </c>
      <c r="AG302" s="76">
        <f>_xlfn.IFNA(VLOOKUP(T302,DATA!$F$40:$G$85,2,0),10)</f>
        <v>10</v>
      </c>
      <c r="AH302" s="77">
        <f t="shared" ca="1" si="10"/>
        <v>10</v>
      </c>
      <c r="AI302" s="75" t="b">
        <f>IF(AND(Q302=DATA!$D$40),DATA!$D$44/8,IF(AND(Q302=DATA!$C$40),DATA!$C$44/8))</f>
        <v>0</v>
      </c>
      <c r="AJ302" s="77">
        <f t="shared" ca="1" si="9"/>
        <v>10</v>
      </c>
      <c r="AK302" s="78" t="str">
        <f ca="1">IF(AND(AJ302&gt;=DATA!$C$55),"A",IF(AND(DATA!$C$55&gt;AJ302,AJ302&gt;=DATA!$C$56),"B",IF(AND(DATA!$C$56&gt;AJ302,AJ302&gt;=DATA!$C$57),"C",IF(AND(AJ302&lt;DATA!$C$57),"D"))))</f>
        <v>D</v>
      </c>
    </row>
    <row r="303" spans="1:37" x14ac:dyDescent="0.15">
      <c r="A303" s="20" t="s">
        <v>564</v>
      </c>
      <c r="B303" s="4" t="s">
        <v>428</v>
      </c>
      <c r="C303" s="18" t="s">
        <v>454</v>
      </c>
      <c r="D303" s="17" t="s">
        <v>522</v>
      </c>
      <c r="E303" s="20" t="s">
        <v>302</v>
      </c>
      <c r="F303" s="20" t="s">
        <v>303</v>
      </c>
      <c r="G303" s="18" t="str">
        <f>""</f>
        <v/>
      </c>
      <c r="H303" s="20"/>
      <c r="I303" s="20" t="s">
        <v>464</v>
      </c>
      <c r="J303" s="21"/>
      <c r="K303" s="18" t="s">
        <v>453</v>
      </c>
      <c r="L303" s="6" t="s">
        <v>27</v>
      </c>
      <c r="M303" s="6"/>
      <c r="N303" s="6"/>
      <c r="O303" s="6"/>
      <c r="P303" s="11"/>
      <c r="Q303" s="11"/>
      <c r="R303" s="82"/>
      <c r="S303" s="12" t="s">
        <v>773</v>
      </c>
      <c r="T303" s="78"/>
      <c r="U303" s="62"/>
      <c r="V303" s="6" t="s">
        <v>20</v>
      </c>
      <c r="W303" s="28">
        <v>2</v>
      </c>
      <c r="X303" s="24"/>
      <c r="Y303" s="24"/>
      <c r="AB303" s="74" t="b">
        <f>IF(AND(M303=DATA!$D$40),DATA!$D$41,IF(AND(M303=DATA!$C$40),DATA!$C$41))</f>
        <v>0</v>
      </c>
      <c r="AC303" s="74" t="b">
        <f>IF(AND(N303=DATA!$D$40),DATA!$D$42,IF(AND(N303=DATA!$C$40),DATA!$C$42))</f>
        <v>0</v>
      </c>
      <c r="AD303" s="74" t="b">
        <f>IF(AND(O303=DATA!$D$40),DATA!$D$43,IF(AND(O303=DATA!$C$40),DATA!$C$43))</f>
        <v>0</v>
      </c>
      <c r="AE303" s="75" t="b">
        <f>IF(AND(P303=DATA!$D$40),DATA!$D$44,IF(AND(P303=DATA!$C$40),DATA!$C$44))</f>
        <v>0</v>
      </c>
      <c r="AF303" s="76">
        <f ca="1">IF(AND(DATEDIF(R303,TODAY(),"D")&lt;365*3),DATA!$D$46,IF(AND(365*3&lt;=DATEDIF(R303,TODAY(),"D"), DATEDIF(R303,TODAY(),"D")&lt;365*5),DATA!$D$47,IF(AND(365*5&lt;=DATEDIF(R303,TODAY(),"D"), DATEDIF(R303,TODAY(),"D")&lt;365*10),DATA!$D$48,IF(AND(365*10&lt;DATEDIF(R303,TODAY(),"D")),DATA!$D$49))))</f>
        <v>0</v>
      </c>
      <c r="AG303" s="76">
        <f>_xlfn.IFNA(VLOOKUP(T303,DATA!$F$40:$G$85,2,0),10)</f>
        <v>10</v>
      </c>
      <c r="AH303" s="77">
        <f t="shared" ca="1" si="10"/>
        <v>10</v>
      </c>
      <c r="AI303" s="75" t="b">
        <f>IF(AND(Q303=DATA!$D$40),DATA!$D$44/8,IF(AND(Q303=DATA!$C$40),DATA!$C$44/8))</f>
        <v>0</v>
      </c>
      <c r="AJ303" s="77">
        <f t="shared" ca="1" si="9"/>
        <v>10</v>
      </c>
      <c r="AK303" s="78" t="str">
        <f ca="1">IF(AND(AJ303&gt;=DATA!$C$55),"A",IF(AND(DATA!$C$55&gt;AJ303,AJ303&gt;=DATA!$C$56),"B",IF(AND(DATA!$C$56&gt;AJ303,AJ303&gt;=DATA!$C$57),"C",IF(AND(AJ303&lt;DATA!$C$57),"D"))))</f>
        <v>D</v>
      </c>
    </row>
    <row r="304" spans="1:37" x14ac:dyDescent="0.15">
      <c r="A304" s="20" t="s">
        <v>565</v>
      </c>
      <c r="B304" s="4" t="s">
        <v>428</v>
      </c>
      <c r="C304" s="18" t="s">
        <v>295</v>
      </c>
      <c r="D304" s="17" t="s">
        <v>522</v>
      </c>
      <c r="E304" s="20" t="s">
        <v>302</v>
      </c>
      <c r="F304" s="20" t="s">
        <v>290</v>
      </c>
      <c r="G304" s="18" t="str">
        <f>""</f>
        <v/>
      </c>
      <c r="H304" s="20"/>
      <c r="I304" s="20" t="s">
        <v>464</v>
      </c>
      <c r="J304" s="21"/>
      <c r="K304" s="18" t="s">
        <v>453</v>
      </c>
      <c r="L304" s="6" t="s">
        <v>27</v>
      </c>
      <c r="M304" s="6"/>
      <c r="N304" s="6"/>
      <c r="O304" s="6"/>
      <c r="P304" s="11"/>
      <c r="Q304" s="11"/>
      <c r="R304" s="82"/>
      <c r="S304" s="12" t="s">
        <v>773</v>
      </c>
      <c r="T304" s="78"/>
      <c r="U304" s="62"/>
      <c r="V304" s="6" t="s">
        <v>20</v>
      </c>
      <c r="W304" s="28">
        <v>6</v>
      </c>
      <c r="X304" s="24"/>
      <c r="Y304" s="24"/>
      <c r="AB304" s="74" t="b">
        <f>IF(AND(M304=DATA!$D$40),DATA!$D$41,IF(AND(M304=DATA!$C$40),DATA!$C$41))</f>
        <v>0</v>
      </c>
      <c r="AC304" s="74" t="b">
        <f>IF(AND(N304=DATA!$D$40),DATA!$D$42,IF(AND(N304=DATA!$C$40),DATA!$C$42))</f>
        <v>0</v>
      </c>
      <c r="AD304" s="74" t="b">
        <f>IF(AND(O304=DATA!$D$40),DATA!$D$43,IF(AND(O304=DATA!$C$40),DATA!$C$43))</f>
        <v>0</v>
      </c>
      <c r="AE304" s="75" t="b">
        <f>IF(AND(P304=DATA!$D$40),DATA!$D$44,IF(AND(P304=DATA!$C$40),DATA!$C$44))</f>
        <v>0</v>
      </c>
      <c r="AF304" s="76">
        <f ca="1">IF(AND(DATEDIF(R304,TODAY(),"D")&lt;365*3),DATA!$D$46,IF(AND(365*3&lt;=DATEDIF(R304,TODAY(),"D"), DATEDIF(R304,TODAY(),"D")&lt;365*5),DATA!$D$47,IF(AND(365*5&lt;=DATEDIF(R304,TODAY(),"D"), DATEDIF(R304,TODAY(),"D")&lt;365*10),DATA!$D$48,IF(AND(365*10&lt;DATEDIF(R304,TODAY(),"D")),DATA!$D$49))))</f>
        <v>0</v>
      </c>
      <c r="AG304" s="76">
        <f>_xlfn.IFNA(VLOOKUP(T304,DATA!$F$40:$G$85,2,0),10)</f>
        <v>10</v>
      </c>
      <c r="AH304" s="77">
        <f t="shared" ca="1" si="10"/>
        <v>10</v>
      </c>
      <c r="AI304" s="75" t="b">
        <f>IF(AND(Q304=DATA!$D$40),DATA!$D$44/8,IF(AND(Q304=DATA!$C$40),DATA!$C$44/8))</f>
        <v>0</v>
      </c>
      <c r="AJ304" s="77">
        <f t="shared" ca="1" si="9"/>
        <v>10</v>
      </c>
      <c r="AK304" s="78" t="str">
        <f ca="1">IF(AND(AJ304&gt;=DATA!$C$55),"A",IF(AND(DATA!$C$55&gt;AJ304,AJ304&gt;=DATA!$C$56),"B",IF(AND(DATA!$C$56&gt;AJ304,AJ304&gt;=DATA!$C$57),"C",IF(AND(AJ304&lt;DATA!$C$57),"D"))))</f>
        <v>D</v>
      </c>
    </row>
    <row r="305" spans="1:37" x14ac:dyDescent="0.15">
      <c r="A305" s="20" t="s">
        <v>565</v>
      </c>
      <c r="B305" s="4" t="s">
        <v>428</v>
      </c>
      <c r="C305" s="18" t="s">
        <v>454</v>
      </c>
      <c r="D305" s="17" t="s">
        <v>522</v>
      </c>
      <c r="E305" s="20" t="s">
        <v>323</v>
      </c>
      <c r="F305" s="20" t="s">
        <v>294</v>
      </c>
      <c r="G305" s="18" t="str">
        <f>""</f>
        <v/>
      </c>
      <c r="H305" s="20"/>
      <c r="I305" s="20" t="s">
        <v>452</v>
      </c>
      <c r="J305" s="21"/>
      <c r="K305" s="18" t="s">
        <v>453</v>
      </c>
      <c r="L305" s="6" t="s">
        <v>27</v>
      </c>
      <c r="M305" s="6"/>
      <c r="N305" s="6"/>
      <c r="O305" s="6"/>
      <c r="P305" s="11"/>
      <c r="Q305" s="11"/>
      <c r="R305" s="82"/>
      <c r="S305" s="12" t="s">
        <v>773</v>
      </c>
      <c r="T305" s="78"/>
      <c r="U305" s="62"/>
      <c r="V305" s="6" t="s">
        <v>20</v>
      </c>
      <c r="W305" s="28">
        <v>2</v>
      </c>
      <c r="X305" s="24"/>
      <c r="Y305" s="24"/>
      <c r="AB305" s="74" t="b">
        <f>IF(AND(M305=DATA!$D$40),DATA!$D$41,IF(AND(M305=DATA!$C$40),DATA!$C$41))</f>
        <v>0</v>
      </c>
      <c r="AC305" s="74" t="b">
        <f>IF(AND(N305=DATA!$D$40),DATA!$D$42,IF(AND(N305=DATA!$C$40),DATA!$C$42))</f>
        <v>0</v>
      </c>
      <c r="AD305" s="74" t="b">
        <f>IF(AND(O305=DATA!$D$40),DATA!$D$43,IF(AND(O305=DATA!$C$40),DATA!$C$43))</f>
        <v>0</v>
      </c>
      <c r="AE305" s="75" t="b">
        <f>IF(AND(P305=DATA!$D$40),DATA!$D$44,IF(AND(P305=DATA!$C$40),DATA!$C$44))</f>
        <v>0</v>
      </c>
      <c r="AF305" s="76">
        <f ca="1">IF(AND(DATEDIF(R305,TODAY(),"D")&lt;365*3),DATA!$D$46,IF(AND(365*3&lt;=DATEDIF(R305,TODAY(),"D"), DATEDIF(R305,TODAY(),"D")&lt;365*5),DATA!$D$47,IF(AND(365*5&lt;=DATEDIF(R305,TODAY(),"D"), DATEDIF(R305,TODAY(),"D")&lt;365*10),DATA!$D$48,IF(AND(365*10&lt;DATEDIF(R305,TODAY(),"D")),DATA!$D$49))))</f>
        <v>0</v>
      </c>
      <c r="AG305" s="76">
        <f>_xlfn.IFNA(VLOOKUP(T305,DATA!$F$40:$G$85,2,0),10)</f>
        <v>10</v>
      </c>
      <c r="AH305" s="77">
        <f t="shared" ca="1" si="10"/>
        <v>10</v>
      </c>
      <c r="AI305" s="75" t="b">
        <f>IF(AND(Q305=DATA!$D$40),DATA!$D$44/8,IF(AND(Q305=DATA!$C$40),DATA!$C$44/8))</f>
        <v>0</v>
      </c>
      <c r="AJ305" s="77">
        <f t="shared" ca="1" si="9"/>
        <v>10</v>
      </c>
      <c r="AK305" s="78" t="str">
        <f ca="1">IF(AND(AJ305&gt;=DATA!$C$55),"A",IF(AND(DATA!$C$55&gt;AJ305,AJ305&gt;=DATA!$C$56),"B",IF(AND(DATA!$C$56&gt;AJ305,AJ305&gt;=DATA!$C$57),"C",IF(AND(AJ305&lt;DATA!$C$57),"D"))))</f>
        <v>D</v>
      </c>
    </row>
    <row r="306" spans="1:37" x14ac:dyDescent="0.15">
      <c r="A306" s="20" t="s">
        <v>564</v>
      </c>
      <c r="B306" s="4" t="s">
        <v>428</v>
      </c>
      <c r="C306" s="18" t="s">
        <v>295</v>
      </c>
      <c r="D306" s="17" t="s">
        <v>522</v>
      </c>
      <c r="E306" s="20" t="s">
        <v>323</v>
      </c>
      <c r="F306" s="20" t="s">
        <v>294</v>
      </c>
      <c r="G306" s="18" t="str">
        <f>""</f>
        <v/>
      </c>
      <c r="H306" s="20"/>
      <c r="I306" s="20" t="s">
        <v>431</v>
      </c>
      <c r="J306" s="21"/>
      <c r="K306" s="18" t="s">
        <v>458</v>
      </c>
      <c r="L306" s="6" t="s">
        <v>27</v>
      </c>
      <c r="M306" s="6"/>
      <c r="N306" s="6"/>
      <c r="O306" s="6"/>
      <c r="P306" s="11"/>
      <c r="Q306" s="11"/>
      <c r="R306" s="82"/>
      <c r="S306" s="12" t="s">
        <v>773</v>
      </c>
      <c r="T306" s="78"/>
      <c r="U306" s="62"/>
      <c r="V306" s="6" t="s">
        <v>20</v>
      </c>
      <c r="W306" s="28">
        <v>18</v>
      </c>
      <c r="X306" s="24"/>
      <c r="Y306" s="24"/>
      <c r="AB306" s="74" t="b">
        <f>IF(AND(M306=DATA!$D$40),DATA!$D$41,IF(AND(M306=DATA!$C$40),DATA!$C$41))</f>
        <v>0</v>
      </c>
      <c r="AC306" s="74" t="b">
        <f>IF(AND(N306=DATA!$D$40),DATA!$D$42,IF(AND(N306=DATA!$C$40),DATA!$C$42))</f>
        <v>0</v>
      </c>
      <c r="AD306" s="74" t="b">
        <f>IF(AND(O306=DATA!$D$40),DATA!$D$43,IF(AND(O306=DATA!$C$40),DATA!$C$43))</f>
        <v>0</v>
      </c>
      <c r="AE306" s="75" t="b">
        <f>IF(AND(P306=DATA!$D$40),DATA!$D$44,IF(AND(P306=DATA!$C$40),DATA!$C$44))</f>
        <v>0</v>
      </c>
      <c r="AF306" s="76">
        <f ca="1">IF(AND(DATEDIF(R306,TODAY(),"D")&lt;365*3),DATA!$D$46,IF(AND(365*3&lt;=DATEDIF(R306,TODAY(),"D"), DATEDIF(R306,TODAY(),"D")&lt;365*5),DATA!$D$47,IF(AND(365*5&lt;=DATEDIF(R306,TODAY(),"D"), DATEDIF(R306,TODAY(),"D")&lt;365*10),DATA!$D$48,IF(AND(365*10&lt;DATEDIF(R306,TODAY(),"D")),DATA!$D$49))))</f>
        <v>0</v>
      </c>
      <c r="AG306" s="76">
        <f>_xlfn.IFNA(VLOOKUP(T306,DATA!$F$40:$G$85,2,0),10)</f>
        <v>10</v>
      </c>
      <c r="AH306" s="77">
        <f t="shared" ca="1" si="10"/>
        <v>10</v>
      </c>
      <c r="AI306" s="75" t="b">
        <f>IF(AND(Q306=DATA!$D$40),DATA!$D$44/8,IF(AND(Q306=DATA!$C$40),DATA!$C$44/8))</f>
        <v>0</v>
      </c>
      <c r="AJ306" s="77">
        <f t="shared" ca="1" si="9"/>
        <v>10</v>
      </c>
      <c r="AK306" s="78" t="str">
        <f ca="1">IF(AND(AJ306&gt;=DATA!$C$55),"A",IF(AND(DATA!$C$55&gt;AJ306,AJ306&gt;=DATA!$C$56),"B",IF(AND(DATA!$C$56&gt;AJ306,AJ306&gt;=DATA!$C$57),"C",IF(AND(AJ306&lt;DATA!$C$57),"D"))))</f>
        <v>D</v>
      </c>
    </row>
    <row r="307" spans="1:37" x14ac:dyDescent="0.15">
      <c r="A307" s="20" t="s">
        <v>565</v>
      </c>
      <c r="B307" s="4" t="s">
        <v>428</v>
      </c>
      <c r="C307" s="18" t="s">
        <v>456</v>
      </c>
      <c r="D307" s="17" t="s">
        <v>522</v>
      </c>
      <c r="E307" s="20" t="s">
        <v>323</v>
      </c>
      <c r="F307" s="20" t="s">
        <v>303</v>
      </c>
      <c r="G307" s="18" t="str">
        <f>""</f>
        <v/>
      </c>
      <c r="H307" s="20"/>
      <c r="I307" s="20" t="s">
        <v>431</v>
      </c>
      <c r="J307" s="21"/>
      <c r="K307" s="18" t="s">
        <v>453</v>
      </c>
      <c r="L307" s="6" t="s">
        <v>27</v>
      </c>
      <c r="M307" s="6"/>
      <c r="N307" s="6"/>
      <c r="O307" s="6"/>
      <c r="P307" s="11"/>
      <c r="Q307" s="11"/>
      <c r="R307" s="82"/>
      <c r="S307" s="12" t="s">
        <v>773</v>
      </c>
      <c r="T307" s="78"/>
      <c r="U307" s="62"/>
      <c r="V307" s="6" t="s">
        <v>20</v>
      </c>
      <c r="W307" s="28">
        <v>3</v>
      </c>
      <c r="X307" s="24"/>
      <c r="Y307" s="24"/>
      <c r="AB307" s="74" t="b">
        <f>IF(AND(M307=DATA!$D$40),DATA!$D$41,IF(AND(M307=DATA!$C$40),DATA!$C$41))</f>
        <v>0</v>
      </c>
      <c r="AC307" s="74" t="b">
        <f>IF(AND(N307=DATA!$D$40),DATA!$D$42,IF(AND(N307=DATA!$C$40),DATA!$C$42))</f>
        <v>0</v>
      </c>
      <c r="AD307" s="74" t="b">
        <f>IF(AND(O307=DATA!$D$40),DATA!$D$43,IF(AND(O307=DATA!$C$40),DATA!$C$43))</f>
        <v>0</v>
      </c>
      <c r="AE307" s="75" t="b">
        <f>IF(AND(P307=DATA!$D$40),DATA!$D$44,IF(AND(P307=DATA!$C$40),DATA!$C$44))</f>
        <v>0</v>
      </c>
      <c r="AF307" s="76">
        <f ca="1">IF(AND(DATEDIF(R307,TODAY(),"D")&lt;365*3),DATA!$D$46,IF(AND(365*3&lt;=DATEDIF(R307,TODAY(),"D"), DATEDIF(R307,TODAY(),"D")&lt;365*5),DATA!$D$47,IF(AND(365*5&lt;=DATEDIF(R307,TODAY(),"D"), DATEDIF(R307,TODAY(),"D")&lt;365*10),DATA!$D$48,IF(AND(365*10&lt;DATEDIF(R307,TODAY(),"D")),DATA!$D$49))))</f>
        <v>0</v>
      </c>
      <c r="AG307" s="76">
        <f>_xlfn.IFNA(VLOOKUP(T307,DATA!$F$40:$G$85,2,0),10)</f>
        <v>10</v>
      </c>
      <c r="AH307" s="77">
        <f t="shared" ca="1" si="10"/>
        <v>10</v>
      </c>
      <c r="AI307" s="75" t="b">
        <f>IF(AND(Q307=DATA!$D$40),DATA!$D$44/8,IF(AND(Q307=DATA!$C$40),DATA!$C$44/8))</f>
        <v>0</v>
      </c>
      <c r="AJ307" s="77">
        <f t="shared" ca="1" si="9"/>
        <v>10</v>
      </c>
      <c r="AK307" s="78" t="str">
        <f ca="1">IF(AND(AJ307&gt;=DATA!$C$55),"A",IF(AND(DATA!$C$55&gt;AJ307,AJ307&gt;=DATA!$C$56),"B",IF(AND(DATA!$C$56&gt;AJ307,AJ307&gt;=DATA!$C$57),"C",IF(AND(AJ307&lt;DATA!$C$57),"D"))))</f>
        <v>D</v>
      </c>
    </row>
    <row r="308" spans="1:37" x14ac:dyDescent="0.15">
      <c r="A308" s="20" t="s">
        <v>565</v>
      </c>
      <c r="B308" s="4" t="s">
        <v>428</v>
      </c>
      <c r="C308" s="18" t="s">
        <v>456</v>
      </c>
      <c r="D308" s="17" t="s">
        <v>522</v>
      </c>
      <c r="E308" s="20" t="s">
        <v>323</v>
      </c>
      <c r="F308" s="20" t="s">
        <v>286</v>
      </c>
      <c r="G308" s="18" t="str">
        <f>""</f>
        <v/>
      </c>
      <c r="H308" s="20"/>
      <c r="I308" s="20" t="s">
        <v>431</v>
      </c>
      <c r="J308" s="21"/>
      <c r="K308" s="18" t="s">
        <v>458</v>
      </c>
      <c r="L308" s="6" t="s">
        <v>27</v>
      </c>
      <c r="M308" s="6"/>
      <c r="N308" s="6"/>
      <c r="O308" s="6"/>
      <c r="P308" s="11"/>
      <c r="Q308" s="11"/>
      <c r="R308" s="82"/>
      <c r="S308" s="12" t="s">
        <v>773</v>
      </c>
      <c r="T308" s="78"/>
      <c r="U308" s="62"/>
      <c r="V308" s="6" t="s">
        <v>20</v>
      </c>
      <c r="W308" s="28">
        <v>6</v>
      </c>
      <c r="X308" s="24"/>
      <c r="Y308" s="24"/>
      <c r="AB308" s="74" t="b">
        <f>IF(AND(M308=DATA!$D$40),DATA!$D$41,IF(AND(M308=DATA!$C$40),DATA!$C$41))</f>
        <v>0</v>
      </c>
      <c r="AC308" s="74" t="b">
        <f>IF(AND(N308=DATA!$D$40),DATA!$D$42,IF(AND(N308=DATA!$C$40),DATA!$C$42))</f>
        <v>0</v>
      </c>
      <c r="AD308" s="74" t="b">
        <f>IF(AND(O308=DATA!$D$40),DATA!$D$43,IF(AND(O308=DATA!$C$40),DATA!$C$43))</f>
        <v>0</v>
      </c>
      <c r="AE308" s="75" t="b">
        <f>IF(AND(P308=DATA!$D$40),DATA!$D$44,IF(AND(P308=DATA!$C$40),DATA!$C$44))</f>
        <v>0</v>
      </c>
      <c r="AF308" s="76">
        <f ca="1">IF(AND(DATEDIF(R308,TODAY(),"D")&lt;365*3),DATA!$D$46,IF(AND(365*3&lt;=DATEDIF(R308,TODAY(),"D"), DATEDIF(R308,TODAY(),"D")&lt;365*5),DATA!$D$47,IF(AND(365*5&lt;=DATEDIF(R308,TODAY(),"D"), DATEDIF(R308,TODAY(),"D")&lt;365*10),DATA!$D$48,IF(AND(365*10&lt;DATEDIF(R308,TODAY(),"D")),DATA!$D$49))))</f>
        <v>0</v>
      </c>
      <c r="AG308" s="76">
        <f>_xlfn.IFNA(VLOOKUP(T308,DATA!$F$40:$G$85,2,0),10)</f>
        <v>10</v>
      </c>
      <c r="AH308" s="77">
        <f t="shared" ca="1" si="10"/>
        <v>10</v>
      </c>
      <c r="AI308" s="75" t="b">
        <f>IF(AND(Q308=DATA!$D$40),DATA!$D$44/8,IF(AND(Q308=DATA!$C$40),DATA!$C$44/8))</f>
        <v>0</v>
      </c>
      <c r="AJ308" s="77">
        <f t="shared" ca="1" si="9"/>
        <v>10</v>
      </c>
      <c r="AK308" s="78" t="str">
        <f ca="1">IF(AND(AJ308&gt;=DATA!$C$55),"A",IF(AND(DATA!$C$55&gt;AJ308,AJ308&gt;=DATA!$C$56),"B",IF(AND(DATA!$C$56&gt;AJ308,AJ308&gt;=DATA!$C$57),"C",IF(AND(AJ308&lt;DATA!$C$57),"D"))))</f>
        <v>D</v>
      </c>
    </row>
    <row r="309" spans="1:37" x14ac:dyDescent="0.15">
      <c r="A309" s="20" t="s">
        <v>565</v>
      </c>
      <c r="B309" s="4" t="s">
        <v>428</v>
      </c>
      <c r="C309" s="18" t="s">
        <v>454</v>
      </c>
      <c r="D309" s="17" t="s">
        <v>522</v>
      </c>
      <c r="E309" s="20" t="s">
        <v>323</v>
      </c>
      <c r="F309" s="20" t="s">
        <v>301</v>
      </c>
      <c r="G309" s="18" t="str">
        <f>""</f>
        <v/>
      </c>
      <c r="H309" s="20"/>
      <c r="I309" s="20" t="s">
        <v>431</v>
      </c>
      <c r="J309" s="21"/>
      <c r="K309" s="18" t="s">
        <v>453</v>
      </c>
      <c r="L309" s="6" t="s">
        <v>27</v>
      </c>
      <c r="M309" s="6"/>
      <c r="N309" s="6"/>
      <c r="O309" s="6"/>
      <c r="P309" s="11"/>
      <c r="Q309" s="11"/>
      <c r="R309" s="82"/>
      <c r="S309" s="12" t="s">
        <v>773</v>
      </c>
      <c r="T309" s="78"/>
      <c r="U309" s="62"/>
      <c r="V309" s="6" t="s">
        <v>20</v>
      </c>
      <c r="W309" s="28">
        <v>4</v>
      </c>
      <c r="X309" s="24"/>
      <c r="Y309" s="24"/>
      <c r="AB309" s="74" t="b">
        <f>IF(AND(M309=DATA!$D$40),DATA!$D$41,IF(AND(M309=DATA!$C$40),DATA!$C$41))</f>
        <v>0</v>
      </c>
      <c r="AC309" s="74" t="b">
        <f>IF(AND(N309=DATA!$D$40),DATA!$D$42,IF(AND(N309=DATA!$C$40),DATA!$C$42))</f>
        <v>0</v>
      </c>
      <c r="AD309" s="74" t="b">
        <f>IF(AND(O309=DATA!$D$40),DATA!$D$43,IF(AND(O309=DATA!$C$40),DATA!$C$43))</f>
        <v>0</v>
      </c>
      <c r="AE309" s="75" t="b">
        <f>IF(AND(P309=DATA!$D$40),DATA!$D$44,IF(AND(P309=DATA!$C$40),DATA!$C$44))</f>
        <v>0</v>
      </c>
      <c r="AF309" s="76">
        <f ca="1">IF(AND(DATEDIF(R309,TODAY(),"D")&lt;365*3),DATA!$D$46,IF(AND(365*3&lt;=DATEDIF(R309,TODAY(),"D"), DATEDIF(R309,TODAY(),"D")&lt;365*5),DATA!$D$47,IF(AND(365*5&lt;=DATEDIF(R309,TODAY(),"D"), DATEDIF(R309,TODAY(),"D")&lt;365*10),DATA!$D$48,IF(AND(365*10&lt;DATEDIF(R309,TODAY(),"D")),DATA!$D$49))))</f>
        <v>0</v>
      </c>
      <c r="AG309" s="76">
        <f>_xlfn.IFNA(VLOOKUP(T309,DATA!$F$40:$G$85,2,0),10)</f>
        <v>10</v>
      </c>
      <c r="AH309" s="77">
        <f t="shared" ca="1" si="10"/>
        <v>10</v>
      </c>
      <c r="AI309" s="75" t="b">
        <f>IF(AND(Q309=DATA!$D$40),DATA!$D$44/8,IF(AND(Q309=DATA!$C$40),DATA!$C$44/8))</f>
        <v>0</v>
      </c>
      <c r="AJ309" s="77">
        <f t="shared" ca="1" si="9"/>
        <v>10</v>
      </c>
      <c r="AK309" s="78" t="str">
        <f ca="1">IF(AND(AJ309&gt;=DATA!$C$55),"A",IF(AND(DATA!$C$55&gt;AJ309,AJ309&gt;=DATA!$C$56),"B",IF(AND(DATA!$C$56&gt;AJ309,AJ309&gt;=DATA!$C$57),"C",IF(AND(AJ309&lt;DATA!$C$57),"D"))))</f>
        <v>D</v>
      </c>
    </row>
    <row r="310" spans="1:37" x14ac:dyDescent="0.15">
      <c r="A310" s="20" t="s">
        <v>565</v>
      </c>
      <c r="B310" s="4" t="s">
        <v>428</v>
      </c>
      <c r="C310" s="18" t="s">
        <v>295</v>
      </c>
      <c r="D310" s="17" t="s">
        <v>522</v>
      </c>
      <c r="E310" s="20" t="s">
        <v>323</v>
      </c>
      <c r="F310" s="20" t="s">
        <v>294</v>
      </c>
      <c r="G310" s="18" t="str">
        <f>""</f>
        <v/>
      </c>
      <c r="H310" s="20"/>
      <c r="I310" s="20" t="s">
        <v>462</v>
      </c>
      <c r="J310" s="21"/>
      <c r="K310" s="18" t="s">
        <v>458</v>
      </c>
      <c r="L310" s="6" t="s">
        <v>27</v>
      </c>
      <c r="M310" s="6"/>
      <c r="N310" s="6"/>
      <c r="O310" s="6"/>
      <c r="P310" s="11"/>
      <c r="Q310" s="11"/>
      <c r="R310" s="82"/>
      <c r="S310" s="12" t="s">
        <v>773</v>
      </c>
      <c r="T310" s="78"/>
      <c r="U310" s="62"/>
      <c r="V310" s="6" t="s">
        <v>20</v>
      </c>
      <c r="W310" s="28">
        <v>6</v>
      </c>
      <c r="X310" s="24"/>
      <c r="Y310" s="24"/>
      <c r="AB310" s="74" t="b">
        <f>IF(AND(M310=DATA!$D$40),DATA!$D$41,IF(AND(M310=DATA!$C$40),DATA!$C$41))</f>
        <v>0</v>
      </c>
      <c r="AC310" s="74" t="b">
        <f>IF(AND(N310=DATA!$D$40),DATA!$D$42,IF(AND(N310=DATA!$C$40),DATA!$C$42))</f>
        <v>0</v>
      </c>
      <c r="AD310" s="74" t="b">
        <f>IF(AND(O310=DATA!$D$40),DATA!$D$43,IF(AND(O310=DATA!$C$40),DATA!$C$43))</f>
        <v>0</v>
      </c>
      <c r="AE310" s="75" t="b">
        <f>IF(AND(P310=DATA!$D$40),DATA!$D$44,IF(AND(P310=DATA!$C$40),DATA!$C$44))</f>
        <v>0</v>
      </c>
      <c r="AF310" s="76">
        <f ca="1">IF(AND(DATEDIF(R310,TODAY(),"D")&lt;365*3),DATA!$D$46,IF(AND(365*3&lt;=DATEDIF(R310,TODAY(),"D"), DATEDIF(R310,TODAY(),"D")&lt;365*5),DATA!$D$47,IF(AND(365*5&lt;=DATEDIF(R310,TODAY(),"D"), DATEDIF(R310,TODAY(),"D")&lt;365*10),DATA!$D$48,IF(AND(365*10&lt;DATEDIF(R310,TODAY(),"D")),DATA!$D$49))))</f>
        <v>0</v>
      </c>
      <c r="AG310" s="76">
        <f>_xlfn.IFNA(VLOOKUP(T310,DATA!$F$40:$G$85,2,0),10)</f>
        <v>10</v>
      </c>
      <c r="AH310" s="77">
        <f t="shared" ca="1" si="10"/>
        <v>10</v>
      </c>
      <c r="AI310" s="75" t="b">
        <f>IF(AND(Q310=DATA!$D$40),DATA!$D$44/8,IF(AND(Q310=DATA!$C$40),DATA!$C$44/8))</f>
        <v>0</v>
      </c>
      <c r="AJ310" s="77">
        <f t="shared" ca="1" si="9"/>
        <v>10</v>
      </c>
      <c r="AK310" s="78" t="str">
        <f ca="1">IF(AND(AJ310&gt;=DATA!$C$55),"A",IF(AND(DATA!$C$55&gt;AJ310,AJ310&gt;=DATA!$C$56),"B",IF(AND(DATA!$C$56&gt;AJ310,AJ310&gt;=DATA!$C$57),"C",IF(AND(AJ310&lt;DATA!$C$57),"D"))))</f>
        <v>D</v>
      </c>
    </row>
    <row r="311" spans="1:37" x14ac:dyDescent="0.15">
      <c r="A311" s="20" t="s">
        <v>565</v>
      </c>
      <c r="B311" s="4" t="s">
        <v>428</v>
      </c>
      <c r="C311" s="18" t="s">
        <v>454</v>
      </c>
      <c r="D311" s="17" t="s">
        <v>522</v>
      </c>
      <c r="E311" s="20" t="s">
        <v>323</v>
      </c>
      <c r="F311" s="20" t="s">
        <v>303</v>
      </c>
      <c r="G311" s="18" t="str">
        <f>""</f>
        <v/>
      </c>
      <c r="H311" s="20"/>
      <c r="I311" s="20" t="s">
        <v>464</v>
      </c>
      <c r="J311" s="21"/>
      <c r="K311" s="18" t="s">
        <v>453</v>
      </c>
      <c r="L311" s="6" t="s">
        <v>27</v>
      </c>
      <c r="M311" s="6"/>
      <c r="N311" s="6"/>
      <c r="O311" s="6"/>
      <c r="P311" s="11"/>
      <c r="Q311" s="11"/>
      <c r="R311" s="82"/>
      <c r="S311" s="12" t="s">
        <v>773</v>
      </c>
      <c r="T311" s="78"/>
      <c r="U311" s="62"/>
      <c r="V311" s="6" t="s">
        <v>20</v>
      </c>
      <c r="W311" s="28">
        <v>2</v>
      </c>
      <c r="X311" s="24"/>
      <c r="Y311" s="24"/>
      <c r="AB311" s="74" t="b">
        <f>IF(AND(M311=DATA!$D$40),DATA!$D$41,IF(AND(M311=DATA!$C$40),DATA!$C$41))</f>
        <v>0</v>
      </c>
      <c r="AC311" s="74" t="b">
        <f>IF(AND(N311=DATA!$D$40),DATA!$D$42,IF(AND(N311=DATA!$C$40),DATA!$C$42))</f>
        <v>0</v>
      </c>
      <c r="AD311" s="74" t="b">
        <f>IF(AND(O311=DATA!$D$40),DATA!$D$43,IF(AND(O311=DATA!$C$40),DATA!$C$43))</f>
        <v>0</v>
      </c>
      <c r="AE311" s="75" t="b">
        <f>IF(AND(P311=DATA!$D$40),DATA!$D$44,IF(AND(P311=DATA!$C$40),DATA!$C$44))</f>
        <v>0</v>
      </c>
      <c r="AF311" s="76">
        <f ca="1">IF(AND(DATEDIF(R311,TODAY(),"D")&lt;365*3),DATA!$D$46,IF(AND(365*3&lt;=DATEDIF(R311,TODAY(),"D"), DATEDIF(R311,TODAY(),"D")&lt;365*5),DATA!$D$47,IF(AND(365*5&lt;=DATEDIF(R311,TODAY(),"D"), DATEDIF(R311,TODAY(),"D")&lt;365*10),DATA!$D$48,IF(AND(365*10&lt;DATEDIF(R311,TODAY(),"D")),DATA!$D$49))))</f>
        <v>0</v>
      </c>
      <c r="AG311" s="76">
        <f>_xlfn.IFNA(VLOOKUP(T311,DATA!$F$40:$G$85,2,0),10)</f>
        <v>10</v>
      </c>
      <c r="AH311" s="77">
        <f t="shared" ca="1" si="10"/>
        <v>10</v>
      </c>
      <c r="AI311" s="75" t="b">
        <f>IF(AND(Q311=DATA!$D$40),DATA!$D$44/8,IF(AND(Q311=DATA!$C$40),DATA!$C$44/8))</f>
        <v>0</v>
      </c>
      <c r="AJ311" s="77">
        <f t="shared" ca="1" si="9"/>
        <v>10</v>
      </c>
      <c r="AK311" s="78" t="str">
        <f ca="1">IF(AND(AJ311&gt;=DATA!$C$55),"A",IF(AND(DATA!$C$55&gt;AJ311,AJ311&gt;=DATA!$C$56),"B",IF(AND(DATA!$C$56&gt;AJ311,AJ311&gt;=DATA!$C$57),"C",IF(AND(AJ311&lt;DATA!$C$57),"D"))))</f>
        <v>D</v>
      </c>
    </row>
    <row r="312" spans="1:37" x14ac:dyDescent="0.15">
      <c r="A312" s="20" t="s">
        <v>565</v>
      </c>
      <c r="B312" s="4" t="s">
        <v>428</v>
      </c>
      <c r="C312" s="18" t="s">
        <v>454</v>
      </c>
      <c r="D312" s="17" t="s">
        <v>522</v>
      </c>
      <c r="E312" s="20" t="s">
        <v>323</v>
      </c>
      <c r="F312" s="20" t="s">
        <v>301</v>
      </c>
      <c r="G312" s="18" t="str">
        <f>""</f>
        <v/>
      </c>
      <c r="H312" s="20"/>
      <c r="I312" s="20" t="s">
        <v>464</v>
      </c>
      <c r="J312" s="21"/>
      <c r="K312" s="18" t="s">
        <v>453</v>
      </c>
      <c r="L312" s="6" t="s">
        <v>27</v>
      </c>
      <c r="M312" s="6"/>
      <c r="N312" s="6"/>
      <c r="O312" s="6"/>
      <c r="P312" s="11"/>
      <c r="Q312" s="11"/>
      <c r="R312" s="82"/>
      <c r="S312" s="12" t="s">
        <v>773</v>
      </c>
      <c r="T312" s="78"/>
      <c r="U312" s="62"/>
      <c r="V312" s="6" t="s">
        <v>20</v>
      </c>
      <c r="W312" s="28">
        <v>9</v>
      </c>
      <c r="X312" s="24"/>
      <c r="Y312" s="24"/>
      <c r="AB312" s="74" t="b">
        <f>IF(AND(M312=DATA!$D$40),DATA!$D$41,IF(AND(M312=DATA!$C$40),DATA!$C$41))</f>
        <v>0</v>
      </c>
      <c r="AC312" s="74" t="b">
        <f>IF(AND(N312=DATA!$D$40),DATA!$D$42,IF(AND(N312=DATA!$C$40),DATA!$C$42))</f>
        <v>0</v>
      </c>
      <c r="AD312" s="74" t="b">
        <f>IF(AND(O312=DATA!$D$40),DATA!$D$43,IF(AND(O312=DATA!$C$40),DATA!$C$43))</f>
        <v>0</v>
      </c>
      <c r="AE312" s="75" t="b">
        <f>IF(AND(P312=DATA!$D$40),DATA!$D$44,IF(AND(P312=DATA!$C$40),DATA!$C$44))</f>
        <v>0</v>
      </c>
      <c r="AF312" s="76">
        <f ca="1">IF(AND(DATEDIF(R312,TODAY(),"D")&lt;365*3),DATA!$D$46,IF(AND(365*3&lt;=DATEDIF(R312,TODAY(),"D"), DATEDIF(R312,TODAY(),"D")&lt;365*5),DATA!$D$47,IF(AND(365*5&lt;=DATEDIF(R312,TODAY(),"D"), DATEDIF(R312,TODAY(),"D")&lt;365*10),DATA!$D$48,IF(AND(365*10&lt;DATEDIF(R312,TODAY(),"D")),DATA!$D$49))))</f>
        <v>0</v>
      </c>
      <c r="AG312" s="76">
        <f>_xlfn.IFNA(VLOOKUP(T312,DATA!$F$40:$G$85,2,0),10)</f>
        <v>10</v>
      </c>
      <c r="AH312" s="77">
        <f t="shared" ca="1" si="10"/>
        <v>10</v>
      </c>
      <c r="AI312" s="75" t="b">
        <f>IF(AND(Q312=DATA!$D$40),DATA!$D$44/8,IF(AND(Q312=DATA!$C$40),DATA!$C$44/8))</f>
        <v>0</v>
      </c>
      <c r="AJ312" s="77">
        <f t="shared" ca="1" si="9"/>
        <v>10</v>
      </c>
      <c r="AK312" s="78" t="str">
        <f ca="1">IF(AND(AJ312&gt;=DATA!$C$55),"A",IF(AND(DATA!$C$55&gt;AJ312,AJ312&gt;=DATA!$C$56),"B",IF(AND(DATA!$C$56&gt;AJ312,AJ312&gt;=DATA!$C$57),"C",IF(AND(AJ312&lt;DATA!$C$57),"D"))))</f>
        <v>D</v>
      </c>
    </row>
    <row r="313" spans="1:37" x14ac:dyDescent="0.15">
      <c r="A313" s="20" t="s">
        <v>565</v>
      </c>
      <c r="B313" s="4" t="s">
        <v>428</v>
      </c>
      <c r="C313" s="18" t="s">
        <v>295</v>
      </c>
      <c r="D313" s="17" t="s">
        <v>522</v>
      </c>
      <c r="E313" s="20" t="s">
        <v>304</v>
      </c>
      <c r="F313" s="20" t="s">
        <v>303</v>
      </c>
      <c r="G313" s="18" t="str">
        <f>""</f>
        <v/>
      </c>
      <c r="H313" s="20"/>
      <c r="I313" s="20" t="s">
        <v>462</v>
      </c>
      <c r="J313" s="21"/>
      <c r="K313" s="18" t="s">
        <v>453</v>
      </c>
      <c r="L313" s="6" t="s">
        <v>27</v>
      </c>
      <c r="M313" s="6"/>
      <c r="N313" s="6"/>
      <c r="O313" s="6"/>
      <c r="P313" s="11"/>
      <c r="Q313" s="11"/>
      <c r="R313" s="82"/>
      <c r="S313" s="12" t="s">
        <v>773</v>
      </c>
      <c r="T313" s="78"/>
      <c r="U313" s="62"/>
      <c r="V313" s="6" t="s">
        <v>20</v>
      </c>
      <c r="W313" s="28">
        <v>1</v>
      </c>
      <c r="X313" s="24"/>
      <c r="Y313" s="24"/>
      <c r="AB313" s="74" t="b">
        <f>IF(AND(M313=DATA!$D$40),DATA!$D$41,IF(AND(M313=DATA!$C$40),DATA!$C$41))</f>
        <v>0</v>
      </c>
      <c r="AC313" s="74" t="b">
        <f>IF(AND(N313=DATA!$D$40),DATA!$D$42,IF(AND(N313=DATA!$C$40),DATA!$C$42))</f>
        <v>0</v>
      </c>
      <c r="AD313" s="74" t="b">
        <f>IF(AND(O313=DATA!$D$40),DATA!$D$43,IF(AND(O313=DATA!$C$40),DATA!$C$43))</f>
        <v>0</v>
      </c>
      <c r="AE313" s="75" t="b">
        <f>IF(AND(P313=DATA!$D$40),DATA!$D$44,IF(AND(P313=DATA!$C$40),DATA!$C$44))</f>
        <v>0</v>
      </c>
      <c r="AF313" s="76">
        <f ca="1">IF(AND(DATEDIF(R313,TODAY(),"D")&lt;365*3),DATA!$D$46,IF(AND(365*3&lt;=DATEDIF(R313,TODAY(),"D"), DATEDIF(R313,TODAY(),"D")&lt;365*5),DATA!$D$47,IF(AND(365*5&lt;=DATEDIF(R313,TODAY(),"D"), DATEDIF(R313,TODAY(),"D")&lt;365*10),DATA!$D$48,IF(AND(365*10&lt;DATEDIF(R313,TODAY(),"D")),DATA!$D$49))))</f>
        <v>0</v>
      </c>
      <c r="AG313" s="76">
        <f>_xlfn.IFNA(VLOOKUP(T313,DATA!$F$40:$G$85,2,0),10)</f>
        <v>10</v>
      </c>
      <c r="AH313" s="77">
        <f t="shared" ca="1" si="10"/>
        <v>10</v>
      </c>
      <c r="AI313" s="75" t="b">
        <f>IF(AND(Q313=DATA!$D$40),DATA!$D$44/8,IF(AND(Q313=DATA!$C$40),DATA!$C$44/8))</f>
        <v>0</v>
      </c>
      <c r="AJ313" s="77">
        <f t="shared" ca="1" si="9"/>
        <v>10</v>
      </c>
      <c r="AK313" s="78" t="str">
        <f ca="1">IF(AND(AJ313&gt;=DATA!$C$55),"A",IF(AND(DATA!$C$55&gt;AJ313,AJ313&gt;=DATA!$C$56),"B",IF(AND(DATA!$C$56&gt;AJ313,AJ313&gt;=DATA!$C$57),"C",IF(AND(AJ313&lt;DATA!$C$57),"D"))))</f>
        <v>D</v>
      </c>
    </row>
    <row r="314" spans="1:37" x14ac:dyDescent="0.15">
      <c r="A314" s="20" t="s">
        <v>565</v>
      </c>
      <c r="B314" s="4" t="s">
        <v>428</v>
      </c>
      <c r="C314" s="18" t="s">
        <v>456</v>
      </c>
      <c r="D314" s="17" t="s">
        <v>522</v>
      </c>
      <c r="E314" s="20" t="s">
        <v>304</v>
      </c>
      <c r="F314" s="20" t="s">
        <v>301</v>
      </c>
      <c r="G314" s="18" t="str">
        <f>""</f>
        <v/>
      </c>
      <c r="H314" s="20"/>
      <c r="I314" s="20" t="s">
        <v>462</v>
      </c>
      <c r="J314" s="21"/>
      <c r="K314" s="18" t="s">
        <v>453</v>
      </c>
      <c r="L314" s="6" t="s">
        <v>27</v>
      </c>
      <c r="M314" s="6"/>
      <c r="N314" s="6"/>
      <c r="O314" s="6"/>
      <c r="P314" s="11"/>
      <c r="Q314" s="11"/>
      <c r="R314" s="82"/>
      <c r="S314" s="12" t="s">
        <v>773</v>
      </c>
      <c r="T314" s="78"/>
      <c r="U314" s="62"/>
      <c r="V314" s="6" t="s">
        <v>20</v>
      </c>
      <c r="W314" s="28">
        <v>4</v>
      </c>
      <c r="X314" s="24"/>
      <c r="Y314" s="24"/>
      <c r="AB314" s="74" t="b">
        <f>IF(AND(M314=DATA!$D$40),DATA!$D$41,IF(AND(M314=DATA!$C$40),DATA!$C$41))</f>
        <v>0</v>
      </c>
      <c r="AC314" s="74" t="b">
        <f>IF(AND(N314=DATA!$D$40),DATA!$D$42,IF(AND(N314=DATA!$C$40),DATA!$C$42))</f>
        <v>0</v>
      </c>
      <c r="AD314" s="74" t="b">
        <f>IF(AND(O314=DATA!$D$40),DATA!$D$43,IF(AND(O314=DATA!$C$40),DATA!$C$43))</f>
        <v>0</v>
      </c>
      <c r="AE314" s="75" t="b">
        <f>IF(AND(P314=DATA!$D$40),DATA!$D$44,IF(AND(P314=DATA!$C$40),DATA!$C$44))</f>
        <v>0</v>
      </c>
      <c r="AF314" s="76">
        <f ca="1">IF(AND(DATEDIF(R314,TODAY(),"D")&lt;365*3),DATA!$D$46,IF(AND(365*3&lt;=DATEDIF(R314,TODAY(),"D"), DATEDIF(R314,TODAY(),"D")&lt;365*5),DATA!$D$47,IF(AND(365*5&lt;=DATEDIF(R314,TODAY(),"D"), DATEDIF(R314,TODAY(),"D")&lt;365*10),DATA!$D$48,IF(AND(365*10&lt;DATEDIF(R314,TODAY(),"D")),DATA!$D$49))))</f>
        <v>0</v>
      </c>
      <c r="AG314" s="76">
        <f>_xlfn.IFNA(VLOOKUP(T314,DATA!$F$40:$G$85,2,0),10)</f>
        <v>10</v>
      </c>
      <c r="AH314" s="77">
        <f t="shared" ca="1" si="10"/>
        <v>10</v>
      </c>
      <c r="AI314" s="75" t="b">
        <f>IF(AND(Q314=DATA!$D$40),DATA!$D$44/8,IF(AND(Q314=DATA!$C$40),DATA!$C$44/8))</f>
        <v>0</v>
      </c>
      <c r="AJ314" s="77">
        <f t="shared" ca="1" si="9"/>
        <v>10</v>
      </c>
      <c r="AK314" s="78" t="str">
        <f ca="1">IF(AND(AJ314&gt;=DATA!$C$55),"A",IF(AND(DATA!$C$55&gt;AJ314,AJ314&gt;=DATA!$C$56),"B",IF(AND(DATA!$C$56&gt;AJ314,AJ314&gt;=DATA!$C$57),"C",IF(AND(AJ314&lt;DATA!$C$57),"D"))))</f>
        <v>D</v>
      </c>
    </row>
    <row r="315" spans="1:37" x14ac:dyDescent="0.15">
      <c r="A315" s="20" t="s">
        <v>565</v>
      </c>
      <c r="B315" s="4" t="s">
        <v>428</v>
      </c>
      <c r="C315" s="18" t="s">
        <v>295</v>
      </c>
      <c r="D315" s="17" t="s">
        <v>522</v>
      </c>
      <c r="E315" s="20" t="s">
        <v>304</v>
      </c>
      <c r="F315" s="20" t="s">
        <v>301</v>
      </c>
      <c r="G315" s="18" t="str">
        <f>""</f>
        <v/>
      </c>
      <c r="H315" s="20"/>
      <c r="I315" s="20" t="s">
        <v>462</v>
      </c>
      <c r="J315" s="21"/>
      <c r="K315" s="18" t="s">
        <v>453</v>
      </c>
      <c r="L315" s="6" t="s">
        <v>27</v>
      </c>
      <c r="M315" s="6"/>
      <c r="N315" s="6"/>
      <c r="O315" s="6"/>
      <c r="P315" s="11"/>
      <c r="Q315" s="11"/>
      <c r="R315" s="82"/>
      <c r="S315" s="12" t="s">
        <v>773</v>
      </c>
      <c r="T315" s="78"/>
      <c r="U315" s="62"/>
      <c r="V315" s="6" t="s">
        <v>20</v>
      </c>
      <c r="W315" s="28">
        <v>2</v>
      </c>
      <c r="X315" s="24"/>
      <c r="Y315" s="24"/>
      <c r="AB315" s="74" t="b">
        <f>IF(AND(M315=DATA!$D$40),DATA!$D$41,IF(AND(M315=DATA!$C$40),DATA!$C$41))</f>
        <v>0</v>
      </c>
      <c r="AC315" s="74" t="b">
        <f>IF(AND(N315=DATA!$D$40),DATA!$D$42,IF(AND(N315=DATA!$C$40),DATA!$C$42))</f>
        <v>0</v>
      </c>
      <c r="AD315" s="74" t="b">
        <f>IF(AND(O315=DATA!$D$40),DATA!$D$43,IF(AND(O315=DATA!$C$40),DATA!$C$43))</f>
        <v>0</v>
      </c>
      <c r="AE315" s="75" t="b">
        <f>IF(AND(P315=DATA!$D$40),DATA!$D$44,IF(AND(P315=DATA!$C$40),DATA!$C$44))</f>
        <v>0</v>
      </c>
      <c r="AF315" s="76">
        <f ca="1">IF(AND(DATEDIF(R315,TODAY(),"D")&lt;365*3),DATA!$D$46,IF(AND(365*3&lt;=DATEDIF(R315,TODAY(),"D"), DATEDIF(R315,TODAY(),"D")&lt;365*5),DATA!$D$47,IF(AND(365*5&lt;=DATEDIF(R315,TODAY(),"D"), DATEDIF(R315,TODAY(),"D")&lt;365*10),DATA!$D$48,IF(AND(365*10&lt;DATEDIF(R315,TODAY(),"D")),DATA!$D$49))))</f>
        <v>0</v>
      </c>
      <c r="AG315" s="76">
        <f>_xlfn.IFNA(VLOOKUP(T315,DATA!$F$40:$G$85,2,0),10)</f>
        <v>10</v>
      </c>
      <c r="AH315" s="77">
        <f t="shared" ca="1" si="10"/>
        <v>10</v>
      </c>
      <c r="AI315" s="75" t="b">
        <f>IF(AND(Q315=DATA!$D$40),DATA!$D$44/8,IF(AND(Q315=DATA!$C$40),DATA!$C$44/8))</f>
        <v>0</v>
      </c>
      <c r="AJ315" s="77">
        <f t="shared" ca="1" si="9"/>
        <v>10</v>
      </c>
      <c r="AK315" s="78" t="str">
        <f ca="1">IF(AND(AJ315&gt;=DATA!$C$55),"A",IF(AND(DATA!$C$55&gt;AJ315,AJ315&gt;=DATA!$C$56),"B",IF(AND(DATA!$C$56&gt;AJ315,AJ315&gt;=DATA!$C$57),"C",IF(AND(AJ315&lt;DATA!$C$57),"D"))))</f>
        <v>D</v>
      </c>
    </row>
    <row r="316" spans="1:37" x14ac:dyDescent="0.15">
      <c r="A316" s="20" t="s">
        <v>565</v>
      </c>
      <c r="B316" s="4" t="s">
        <v>428</v>
      </c>
      <c r="C316" s="18" t="s">
        <v>295</v>
      </c>
      <c r="D316" s="18" t="s">
        <v>275</v>
      </c>
      <c r="E316" s="20" t="s">
        <v>304</v>
      </c>
      <c r="F316" s="20" t="s">
        <v>301</v>
      </c>
      <c r="G316" s="18" t="s">
        <v>303</v>
      </c>
      <c r="H316" s="20"/>
      <c r="I316" s="20" t="s">
        <v>462</v>
      </c>
      <c r="J316" s="21"/>
      <c r="K316" s="18" t="s">
        <v>453</v>
      </c>
      <c r="L316" s="6" t="s">
        <v>27</v>
      </c>
      <c r="M316" s="6"/>
      <c r="N316" s="6"/>
      <c r="O316" s="6"/>
      <c r="P316" s="11"/>
      <c r="Q316" s="11"/>
      <c r="R316" s="82"/>
      <c r="S316" s="12" t="s">
        <v>773</v>
      </c>
      <c r="T316" s="78"/>
      <c r="U316" s="62"/>
      <c r="V316" s="6" t="s">
        <v>20</v>
      </c>
      <c r="W316" s="28">
        <v>2</v>
      </c>
      <c r="X316" s="24"/>
      <c r="Y316" s="24"/>
      <c r="AB316" s="74" t="b">
        <f>IF(AND(M316=DATA!$D$40),DATA!$D$41,IF(AND(M316=DATA!$C$40),DATA!$C$41))</f>
        <v>0</v>
      </c>
      <c r="AC316" s="74" t="b">
        <f>IF(AND(N316=DATA!$D$40),DATA!$D$42,IF(AND(N316=DATA!$C$40),DATA!$C$42))</f>
        <v>0</v>
      </c>
      <c r="AD316" s="74" t="b">
        <f>IF(AND(O316=DATA!$D$40),DATA!$D$43,IF(AND(O316=DATA!$C$40),DATA!$C$43))</f>
        <v>0</v>
      </c>
      <c r="AE316" s="75" t="b">
        <f>IF(AND(P316=DATA!$D$40),DATA!$D$44,IF(AND(P316=DATA!$C$40),DATA!$C$44))</f>
        <v>0</v>
      </c>
      <c r="AF316" s="76">
        <f ca="1">IF(AND(DATEDIF(R316,TODAY(),"D")&lt;365*3),DATA!$D$46,IF(AND(365*3&lt;=DATEDIF(R316,TODAY(),"D"), DATEDIF(R316,TODAY(),"D")&lt;365*5),DATA!$D$47,IF(AND(365*5&lt;=DATEDIF(R316,TODAY(),"D"), DATEDIF(R316,TODAY(),"D")&lt;365*10),DATA!$D$48,IF(AND(365*10&lt;DATEDIF(R316,TODAY(),"D")),DATA!$D$49))))</f>
        <v>0</v>
      </c>
      <c r="AG316" s="76">
        <f>_xlfn.IFNA(VLOOKUP(T316,DATA!$F$40:$G$85,2,0),10)</f>
        <v>10</v>
      </c>
      <c r="AH316" s="77">
        <f t="shared" ca="1" si="10"/>
        <v>10</v>
      </c>
      <c r="AI316" s="75" t="b">
        <f>IF(AND(Q316=DATA!$D$40),DATA!$D$44/8,IF(AND(Q316=DATA!$C$40),DATA!$C$44/8))</f>
        <v>0</v>
      </c>
      <c r="AJ316" s="77">
        <f t="shared" ca="1" si="9"/>
        <v>10</v>
      </c>
      <c r="AK316" s="78" t="str">
        <f ca="1">IF(AND(AJ316&gt;=DATA!$C$55),"A",IF(AND(DATA!$C$55&gt;AJ316,AJ316&gt;=DATA!$C$56),"B",IF(AND(DATA!$C$56&gt;AJ316,AJ316&gt;=DATA!$C$57),"C",IF(AND(AJ316&lt;DATA!$C$57),"D"))))</f>
        <v>D</v>
      </c>
    </row>
    <row r="317" spans="1:37" x14ac:dyDescent="0.15">
      <c r="A317" s="20" t="s">
        <v>564</v>
      </c>
      <c r="B317" s="4" t="s">
        <v>428</v>
      </c>
      <c r="C317" s="18" t="s">
        <v>454</v>
      </c>
      <c r="D317" s="17" t="s">
        <v>522</v>
      </c>
      <c r="E317" s="20" t="s">
        <v>304</v>
      </c>
      <c r="F317" s="20" t="s">
        <v>301</v>
      </c>
      <c r="G317" s="18" t="str">
        <f>""</f>
        <v/>
      </c>
      <c r="H317" s="20"/>
      <c r="I317" s="20" t="s">
        <v>462</v>
      </c>
      <c r="J317" s="21"/>
      <c r="K317" s="18" t="s">
        <v>453</v>
      </c>
      <c r="L317" s="6" t="s">
        <v>27</v>
      </c>
      <c r="M317" s="6"/>
      <c r="N317" s="6"/>
      <c r="O317" s="6"/>
      <c r="P317" s="11"/>
      <c r="Q317" s="11"/>
      <c r="R317" s="82"/>
      <c r="S317" s="12" t="s">
        <v>773</v>
      </c>
      <c r="T317" s="78"/>
      <c r="U317" s="62"/>
      <c r="V317" s="6" t="s">
        <v>20</v>
      </c>
      <c r="W317" s="28">
        <v>34</v>
      </c>
      <c r="X317" s="24"/>
      <c r="Y317" s="24"/>
      <c r="AB317" s="74" t="b">
        <f>IF(AND(M317=DATA!$D$40),DATA!$D$41,IF(AND(M317=DATA!$C$40),DATA!$C$41))</f>
        <v>0</v>
      </c>
      <c r="AC317" s="74" t="b">
        <f>IF(AND(N317=DATA!$D$40),DATA!$D$42,IF(AND(N317=DATA!$C$40),DATA!$C$42))</f>
        <v>0</v>
      </c>
      <c r="AD317" s="74" t="b">
        <f>IF(AND(O317=DATA!$D$40),DATA!$D$43,IF(AND(O317=DATA!$C$40),DATA!$C$43))</f>
        <v>0</v>
      </c>
      <c r="AE317" s="75" t="b">
        <f>IF(AND(P317=DATA!$D$40),DATA!$D$44,IF(AND(P317=DATA!$C$40),DATA!$C$44))</f>
        <v>0</v>
      </c>
      <c r="AF317" s="76">
        <f ca="1">IF(AND(DATEDIF(R317,TODAY(),"D")&lt;365*3),DATA!$D$46,IF(AND(365*3&lt;=DATEDIF(R317,TODAY(),"D"), DATEDIF(R317,TODAY(),"D")&lt;365*5),DATA!$D$47,IF(AND(365*5&lt;=DATEDIF(R317,TODAY(),"D"), DATEDIF(R317,TODAY(),"D")&lt;365*10),DATA!$D$48,IF(AND(365*10&lt;DATEDIF(R317,TODAY(),"D")),DATA!$D$49))))</f>
        <v>0</v>
      </c>
      <c r="AG317" s="76">
        <f>_xlfn.IFNA(VLOOKUP(T317,DATA!$F$40:$G$85,2,0),10)</f>
        <v>10</v>
      </c>
      <c r="AH317" s="77">
        <f t="shared" ca="1" si="10"/>
        <v>10</v>
      </c>
      <c r="AI317" s="75" t="b">
        <f>IF(AND(Q317=DATA!$D$40),DATA!$D$44/8,IF(AND(Q317=DATA!$C$40),DATA!$C$44/8))</f>
        <v>0</v>
      </c>
      <c r="AJ317" s="77">
        <f t="shared" ca="1" si="9"/>
        <v>10</v>
      </c>
      <c r="AK317" s="78" t="str">
        <f ca="1">IF(AND(AJ317&gt;=DATA!$C$55),"A",IF(AND(DATA!$C$55&gt;AJ317,AJ317&gt;=DATA!$C$56),"B",IF(AND(DATA!$C$56&gt;AJ317,AJ317&gt;=DATA!$C$57),"C",IF(AND(AJ317&lt;DATA!$C$57),"D"))))</f>
        <v>D</v>
      </c>
    </row>
    <row r="318" spans="1:37" x14ac:dyDescent="0.15">
      <c r="A318" s="20" t="s">
        <v>565</v>
      </c>
      <c r="B318" s="4" t="s">
        <v>428</v>
      </c>
      <c r="C318" s="18" t="s">
        <v>454</v>
      </c>
      <c r="D318" s="17" t="s">
        <v>522</v>
      </c>
      <c r="E318" s="20" t="s">
        <v>304</v>
      </c>
      <c r="F318" s="20" t="s">
        <v>301</v>
      </c>
      <c r="G318" s="18" t="str">
        <f>""</f>
        <v/>
      </c>
      <c r="H318" s="20"/>
      <c r="I318" s="20" t="s">
        <v>462</v>
      </c>
      <c r="J318" s="21"/>
      <c r="K318" s="18" t="s">
        <v>453</v>
      </c>
      <c r="L318" s="6" t="s">
        <v>27</v>
      </c>
      <c r="M318" s="6"/>
      <c r="N318" s="6"/>
      <c r="O318" s="6"/>
      <c r="P318" s="11"/>
      <c r="Q318" s="11"/>
      <c r="R318" s="82"/>
      <c r="S318" s="12" t="s">
        <v>773</v>
      </c>
      <c r="T318" s="78"/>
      <c r="U318" s="62"/>
      <c r="V318" s="6" t="s">
        <v>20</v>
      </c>
      <c r="W318" s="28">
        <v>17</v>
      </c>
      <c r="X318" s="24"/>
      <c r="Y318" s="24"/>
      <c r="AB318" s="74" t="b">
        <f>IF(AND(M318=DATA!$D$40),DATA!$D$41,IF(AND(M318=DATA!$C$40),DATA!$C$41))</f>
        <v>0</v>
      </c>
      <c r="AC318" s="74" t="b">
        <f>IF(AND(N318=DATA!$D$40),DATA!$D$42,IF(AND(N318=DATA!$C$40),DATA!$C$42))</f>
        <v>0</v>
      </c>
      <c r="AD318" s="74" t="b">
        <f>IF(AND(O318=DATA!$D$40),DATA!$D$43,IF(AND(O318=DATA!$C$40),DATA!$C$43))</f>
        <v>0</v>
      </c>
      <c r="AE318" s="75" t="b">
        <f>IF(AND(P318=DATA!$D$40),DATA!$D$44,IF(AND(P318=DATA!$C$40),DATA!$C$44))</f>
        <v>0</v>
      </c>
      <c r="AF318" s="76">
        <f ca="1">IF(AND(DATEDIF(R318,TODAY(),"D")&lt;365*3),DATA!$D$46,IF(AND(365*3&lt;=DATEDIF(R318,TODAY(),"D"), DATEDIF(R318,TODAY(),"D")&lt;365*5),DATA!$D$47,IF(AND(365*5&lt;=DATEDIF(R318,TODAY(),"D"), DATEDIF(R318,TODAY(),"D")&lt;365*10),DATA!$D$48,IF(AND(365*10&lt;DATEDIF(R318,TODAY(),"D")),DATA!$D$49))))</f>
        <v>0</v>
      </c>
      <c r="AG318" s="76">
        <f>_xlfn.IFNA(VLOOKUP(T318,DATA!$F$40:$G$85,2,0),10)</f>
        <v>10</v>
      </c>
      <c r="AH318" s="77">
        <f t="shared" ca="1" si="10"/>
        <v>10</v>
      </c>
      <c r="AI318" s="75" t="b">
        <f>IF(AND(Q318=DATA!$D$40),DATA!$D$44/8,IF(AND(Q318=DATA!$C$40),DATA!$C$44/8))</f>
        <v>0</v>
      </c>
      <c r="AJ318" s="77">
        <f t="shared" ca="1" si="9"/>
        <v>10</v>
      </c>
      <c r="AK318" s="78" t="str">
        <f ca="1">IF(AND(AJ318&gt;=DATA!$C$55),"A",IF(AND(DATA!$C$55&gt;AJ318,AJ318&gt;=DATA!$C$56),"B",IF(AND(DATA!$C$56&gt;AJ318,AJ318&gt;=DATA!$C$57),"C",IF(AND(AJ318&lt;DATA!$C$57),"D"))))</f>
        <v>D</v>
      </c>
    </row>
    <row r="319" spans="1:37" x14ac:dyDescent="0.15">
      <c r="A319" s="20" t="s">
        <v>565</v>
      </c>
      <c r="B319" s="4" t="s">
        <v>428</v>
      </c>
      <c r="C319" s="18" t="s">
        <v>295</v>
      </c>
      <c r="D319" s="17" t="s">
        <v>522</v>
      </c>
      <c r="E319" s="20" t="s">
        <v>469</v>
      </c>
      <c r="F319" s="20" t="s">
        <v>290</v>
      </c>
      <c r="G319" s="18" t="str">
        <f>""</f>
        <v/>
      </c>
      <c r="H319" s="20"/>
      <c r="I319" s="20" t="s">
        <v>315</v>
      </c>
      <c r="J319" s="21"/>
      <c r="K319" s="18" t="s">
        <v>453</v>
      </c>
      <c r="L319" s="6" t="s">
        <v>27</v>
      </c>
      <c r="M319" s="6"/>
      <c r="N319" s="6"/>
      <c r="O319" s="6"/>
      <c r="P319" s="11"/>
      <c r="Q319" s="11"/>
      <c r="R319" s="82"/>
      <c r="S319" s="12" t="s">
        <v>773</v>
      </c>
      <c r="T319" s="78"/>
      <c r="U319" s="62"/>
      <c r="V319" s="6" t="s">
        <v>20</v>
      </c>
      <c r="W319" s="28">
        <v>1</v>
      </c>
      <c r="X319" s="24"/>
      <c r="Y319" s="24"/>
      <c r="AB319" s="74" t="b">
        <f>IF(AND(M319=DATA!$D$40),DATA!$D$41,IF(AND(M319=DATA!$C$40),DATA!$C$41))</f>
        <v>0</v>
      </c>
      <c r="AC319" s="74" t="b">
        <f>IF(AND(N319=DATA!$D$40),DATA!$D$42,IF(AND(N319=DATA!$C$40),DATA!$C$42))</f>
        <v>0</v>
      </c>
      <c r="AD319" s="74" t="b">
        <f>IF(AND(O319=DATA!$D$40),DATA!$D$43,IF(AND(O319=DATA!$C$40),DATA!$C$43))</f>
        <v>0</v>
      </c>
      <c r="AE319" s="75" t="b">
        <f>IF(AND(P319=DATA!$D$40),DATA!$D$44,IF(AND(P319=DATA!$C$40),DATA!$C$44))</f>
        <v>0</v>
      </c>
      <c r="AF319" s="76">
        <f ca="1">IF(AND(DATEDIF(R319,TODAY(),"D")&lt;365*3),DATA!$D$46,IF(AND(365*3&lt;=DATEDIF(R319,TODAY(),"D"), DATEDIF(R319,TODAY(),"D")&lt;365*5),DATA!$D$47,IF(AND(365*5&lt;=DATEDIF(R319,TODAY(),"D"), DATEDIF(R319,TODAY(),"D")&lt;365*10),DATA!$D$48,IF(AND(365*10&lt;DATEDIF(R319,TODAY(),"D")),DATA!$D$49))))</f>
        <v>0</v>
      </c>
      <c r="AG319" s="76">
        <f>_xlfn.IFNA(VLOOKUP(T319,DATA!$F$40:$G$85,2,0),10)</f>
        <v>10</v>
      </c>
      <c r="AH319" s="77">
        <f t="shared" ca="1" si="10"/>
        <v>10</v>
      </c>
      <c r="AI319" s="75" t="b">
        <f>IF(AND(Q319=DATA!$D$40),DATA!$D$44/8,IF(AND(Q319=DATA!$C$40),DATA!$C$44/8))</f>
        <v>0</v>
      </c>
      <c r="AJ319" s="77">
        <f t="shared" ca="1" si="9"/>
        <v>10</v>
      </c>
      <c r="AK319" s="78" t="str">
        <f ca="1">IF(AND(AJ319&gt;=DATA!$C$55),"A",IF(AND(DATA!$C$55&gt;AJ319,AJ319&gt;=DATA!$C$56),"B",IF(AND(DATA!$C$56&gt;AJ319,AJ319&gt;=DATA!$C$57),"C",IF(AND(AJ319&lt;DATA!$C$57),"D"))))</f>
        <v>D</v>
      </c>
    </row>
    <row r="320" spans="1:37" x14ac:dyDescent="0.15">
      <c r="A320" s="20" t="s">
        <v>565</v>
      </c>
      <c r="B320" s="4" t="s">
        <v>428</v>
      </c>
      <c r="C320" s="18" t="s">
        <v>454</v>
      </c>
      <c r="D320" s="17" t="s">
        <v>522</v>
      </c>
      <c r="E320" s="20" t="s">
        <v>328</v>
      </c>
      <c r="F320" s="20" t="s">
        <v>294</v>
      </c>
      <c r="G320" s="18" t="str">
        <f>""</f>
        <v/>
      </c>
      <c r="H320" s="20"/>
      <c r="I320" s="20" t="s">
        <v>452</v>
      </c>
      <c r="J320" s="21"/>
      <c r="K320" s="18" t="s">
        <v>453</v>
      </c>
      <c r="L320" s="6" t="s">
        <v>27</v>
      </c>
      <c r="M320" s="6"/>
      <c r="N320" s="6"/>
      <c r="O320" s="6"/>
      <c r="P320" s="11"/>
      <c r="Q320" s="11"/>
      <c r="R320" s="82"/>
      <c r="S320" s="12" t="s">
        <v>773</v>
      </c>
      <c r="T320" s="78"/>
      <c r="U320" s="62"/>
      <c r="V320" s="6" t="s">
        <v>20</v>
      </c>
      <c r="W320" s="28">
        <v>4</v>
      </c>
      <c r="X320" s="24"/>
      <c r="Y320" s="24"/>
      <c r="AB320" s="74" t="b">
        <f>IF(AND(M320=DATA!$D$40),DATA!$D$41,IF(AND(M320=DATA!$C$40),DATA!$C$41))</f>
        <v>0</v>
      </c>
      <c r="AC320" s="74" t="b">
        <f>IF(AND(N320=DATA!$D$40),DATA!$D$42,IF(AND(N320=DATA!$C$40),DATA!$C$42))</f>
        <v>0</v>
      </c>
      <c r="AD320" s="74" t="b">
        <f>IF(AND(O320=DATA!$D$40),DATA!$D$43,IF(AND(O320=DATA!$C$40),DATA!$C$43))</f>
        <v>0</v>
      </c>
      <c r="AE320" s="75" t="b">
        <f>IF(AND(P320=DATA!$D$40),DATA!$D$44,IF(AND(P320=DATA!$C$40),DATA!$C$44))</f>
        <v>0</v>
      </c>
      <c r="AF320" s="76">
        <f ca="1">IF(AND(DATEDIF(R320,TODAY(),"D")&lt;365*3),DATA!$D$46,IF(AND(365*3&lt;=DATEDIF(R320,TODAY(),"D"), DATEDIF(R320,TODAY(),"D")&lt;365*5),DATA!$D$47,IF(AND(365*5&lt;=DATEDIF(R320,TODAY(),"D"), DATEDIF(R320,TODAY(),"D")&lt;365*10),DATA!$D$48,IF(AND(365*10&lt;DATEDIF(R320,TODAY(),"D")),DATA!$D$49))))</f>
        <v>0</v>
      </c>
      <c r="AG320" s="76">
        <f>_xlfn.IFNA(VLOOKUP(T320,DATA!$F$40:$G$85,2,0),10)</f>
        <v>10</v>
      </c>
      <c r="AH320" s="77">
        <f t="shared" ca="1" si="10"/>
        <v>10</v>
      </c>
      <c r="AI320" s="75" t="b">
        <f>IF(AND(Q320=DATA!$D$40),DATA!$D$44/8,IF(AND(Q320=DATA!$C$40),DATA!$C$44/8))</f>
        <v>0</v>
      </c>
      <c r="AJ320" s="77">
        <f t="shared" ca="1" si="9"/>
        <v>10</v>
      </c>
      <c r="AK320" s="78" t="str">
        <f ca="1">IF(AND(AJ320&gt;=DATA!$C$55),"A",IF(AND(DATA!$C$55&gt;AJ320,AJ320&gt;=DATA!$C$56),"B",IF(AND(DATA!$C$56&gt;AJ320,AJ320&gt;=DATA!$C$57),"C",IF(AND(AJ320&lt;DATA!$C$57),"D"))))</f>
        <v>D</v>
      </c>
    </row>
    <row r="321" spans="1:37" x14ac:dyDescent="0.15">
      <c r="A321" s="20" t="s">
        <v>565</v>
      </c>
      <c r="B321" s="4" t="s">
        <v>428</v>
      </c>
      <c r="C321" s="18" t="s">
        <v>295</v>
      </c>
      <c r="D321" s="17" t="s">
        <v>522</v>
      </c>
      <c r="E321" s="20" t="s">
        <v>328</v>
      </c>
      <c r="F321" s="20" t="s">
        <v>301</v>
      </c>
      <c r="G321" s="18" t="str">
        <f>""</f>
        <v/>
      </c>
      <c r="H321" s="20"/>
      <c r="I321" s="20" t="s">
        <v>452</v>
      </c>
      <c r="J321" s="21"/>
      <c r="K321" s="18" t="s">
        <v>453</v>
      </c>
      <c r="L321" s="6" t="s">
        <v>27</v>
      </c>
      <c r="M321" s="6"/>
      <c r="N321" s="6"/>
      <c r="O321" s="6"/>
      <c r="P321" s="11"/>
      <c r="Q321" s="11"/>
      <c r="R321" s="82"/>
      <c r="S321" s="12" t="s">
        <v>773</v>
      </c>
      <c r="T321" s="78"/>
      <c r="U321" s="62"/>
      <c r="V321" s="6" t="s">
        <v>20</v>
      </c>
      <c r="W321" s="28">
        <v>16</v>
      </c>
      <c r="X321" s="24"/>
      <c r="Y321" s="24"/>
      <c r="AB321" s="74" t="b">
        <f>IF(AND(M321=DATA!$D$40),DATA!$D$41,IF(AND(M321=DATA!$C$40),DATA!$C$41))</f>
        <v>0</v>
      </c>
      <c r="AC321" s="74" t="b">
        <f>IF(AND(N321=DATA!$D$40),DATA!$D$42,IF(AND(N321=DATA!$C$40),DATA!$C$42))</f>
        <v>0</v>
      </c>
      <c r="AD321" s="74" t="b">
        <f>IF(AND(O321=DATA!$D$40),DATA!$D$43,IF(AND(O321=DATA!$C$40),DATA!$C$43))</f>
        <v>0</v>
      </c>
      <c r="AE321" s="75" t="b">
        <f>IF(AND(P321=DATA!$D$40),DATA!$D$44,IF(AND(P321=DATA!$C$40),DATA!$C$44))</f>
        <v>0</v>
      </c>
      <c r="AF321" s="76">
        <f ca="1">IF(AND(DATEDIF(R321,TODAY(),"D")&lt;365*3),DATA!$D$46,IF(AND(365*3&lt;=DATEDIF(R321,TODAY(),"D"), DATEDIF(R321,TODAY(),"D")&lt;365*5),DATA!$D$47,IF(AND(365*5&lt;=DATEDIF(R321,TODAY(),"D"), DATEDIF(R321,TODAY(),"D")&lt;365*10),DATA!$D$48,IF(AND(365*10&lt;DATEDIF(R321,TODAY(),"D")),DATA!$D$49))))</f>
        <v>0</v>
      </c>
      <c r="AG321" s="76">
        <f>_xlfn.IFNA(VLOOKUP(T321,DATA!$F$40:$G$85,2,0),10)</f>
        <v>10</v>
      </c>
      <c r="AH321" s="77">
        <f t="shared" ca="1" si="10"/>
        <v>10</v>
      </c>
      <c r="AI321" s="75" t="b">
        <f>IF(AND(Q321=DATA!$D$40),DATA!$D$44/8,IF(AND(Q321=DATA!$C$40),DATA!$C$44/8))</f>
        <v>0</v>
      </c>
      <c r="AJ321" s="77">
        <f t="shared" ca="1" si="9"/>
        <v>10</v>
      </c>
      <c r="AK321" s="78" t="str">
        <f ca="1">IF(AND(AJ321&gt;=DATA!$C$55),"A",IF(AND(DATA!$C$55&gt;AJ321,AJ321&gt;=DATA!$C$56),"B",IF(AND(DATA!$C$56&gt;AJ321,AJ321&gt;=DATA!$C$57),"C",IF(AND(AJ321&lt;DATA!$C$57),"D"))))</f>
        <v>D</v>
      </c>
    </row>
    <row r="322" spans="1:37" x14ac:dyDescent="0.15">
      <c r="A322" s="20" t="s">
        <v>564</v>
      </c>
      <c r="B322" s="4" t="s">
        <v>428</v>
      </c>
      <c r="C322" s="18" t="s">
        <v>456</v>
      </c>
      <c r="D322" s="17" t="s">
        <v>522</v>
      </c>
      <c r="E322" s="20" t="s">
        <v>328</v>
      </c>
      <c r="F322" s="20" t="s">
        <v>294</v>
      </c>
      <c r="G322" s="18" t="str">
        <f>""</f>
        <v/>
      </c>
      <c r="H322" s="20"/>
      <c r="I322" s="20" t="s">
        <v>461</v>
      </c>
      <c r="J322" s="21"/>
      <c r="K322" s="18" t="s">
        <v>455</v>
      </c>
      <c r="L322" s="6" t="s">
        <v>27</v>
      </c>
      <c r="M322" s="6"/>
      <c r="N322" s="6"/>
      <c r="O322" s="6"/>
      <c r="P322" s="11"/>
      <c r="Q322" s="11"/>
      <c r="R322" s="82"/>
      <c r="S322" s="12" t="s">
        <v>773</v>
      </c>
      <c r="T322" s="78"/>
      <c r="U322" s="62"/>
      <c r="V322" s="6" t="s">
        <v>20</v>
      </c>
      <c r="W322" s="28">
        <v>2</v>
      </c>
      <c r="X322" s="24"/>
      <c r="Y322" s="24"/>
      <c r="AB322" s="74" t="b">
        <f>IF(AND(M322=DATA!$D$40),DATA!$D$41,IF(AND(M322=DATA!$C$40),DATA!$C$41))</f>
        <v>0</v>
      </c>
      <c r="AC322" s="74" t="b">
        <f>IF(AND(N322=DATA!$D$40),DATA!$D$42,IF(AND(N322=DATA!$C$40),DATA!$C$42))</f>
        <v>0</v>
      </c>
      <c r="AD322" s="74" t="b">
        <f>IF(AND(O322=DATA!$D$40),DATA!$D$43,IF(AND(O322=DATA!$C$40),DATA!$C$43))</f>
        <v>0</v>
      </c>
      <c r="AE322" s="75" t="b">
        <f>IF(AND(P322=DATA!$D$40),DATA!$D$44,IF(AND(P322=DATA!$C$40),DATA!$C$44))</f>
        <v>0</v>
      </c>
      <c r="AF322" s="76">
        <f ca="1">IF(AND(DATEDIF(R322,TODAY(),"D")&lt;365*3),DATA!$D$46,IF(AND(365*3&lt;=DATEDIF(R322,TODAY(),"D"), DATEDIF(R322,TODAY(),"D")&lt;365*5),DATA!$D$47,IF(AND(365*5&lt;=DATEDIF(R322,TODAY(),"D"), DATEDIF(R322,TODAY(),"D")&lt;365*10),DATA!$D$48,IF(AND(365*10&lt;DATEDIF(R322,TODAY(),"D")),DATA!$D$49))))</f>
        <v>0</v>
      </c>
      <c r="AG322" s="76">
        <f>_xlfn.IFNA(VLOOKUP(T322,DATA!$F$40:$G$85,2,0),10)</f>
        <v>10</v>
      </c>
      <c r="AH322" s="77">
        <f t="shared" ca="1" si="10"/>
        <v>10</v>
      </c>
      <c r="AI322" s="75" t="b">
        <f>IF(AND(Q322=DATA!$D$40),DATA!$D$44/8,IF(AND(Q322=DATA!$C$40),DATA!$C$44/8))</f>
        <v>0</v>
      </c>
      <c r="AJ322" s="77">
        <f t="shared" ca="1" si="9"/>
        <v>10</v>
      </c>
      <c r="AK322" s="78" t="str">
        <f ca="1">IF(AND(AJ322&gt;=DATA!$C$55),"A",IF(AND(DATA!$C$55&gt;AJ322,AJ322&gt;=DATA!$C$56),"B",IF(AND(DATA!$C$56&gt;AJ322,AJ322&gt;=DATA!$C$57),"C",IF(AND(AJ322&lt;DATA!$C$57),"D"))))</f>
        <v>D</v>
      </c>
    </row>
    <row r="323" spans="1:37" x14ac:dyDescent="0.15">
      <c r="A323" s="20" t="s">
        <v>565</v>
      </c>
      <c r="B323" s="4" t="s">
        <v>428</v>
      </c>
      <c r="C323" s="18" t="s">
        <v>295</v>
      </c>
      <c r="D323" s="18" t="s">
        <v>275</v>
      </c>
      <c r="E323" s="20" t="s">
        <v>328</v>
      </c>
      <c r="F323" s="20" t="s">
        <v>294</v>
      </c>
      <c r="G323" s="18" t="s">
        <v>301</v>
      </c>
      <c r="H323" s="20"/>
      <c r="I323" s="20" t="s">
        <v>462</v>
      </c>
      <c r="J323" s="21"/>
      <c r="K323" s="18" t="s">
        <v>453</v>
      </c>
      <c r="L323" s="6" t="s">
        <v>27</v>
      </c>
      <c r="M323" s="6"/>
      <c r="N323" s="6"/>
      <c r="O323" s="6"/>
      <c r="P323" s="11"/>
      <c r="Q323" s="11"/>
      <c r="R323" s="82"/>
      <c r="S323" s="12" t="s">
        <v>773</v>
      </c>
      <c r="T323" s="78"/>
      <c r="U323" s="62"/>
      <c r="V323" s="6" t="s">
        <v>20</v>
      </c>
      <c r="W323" s="28">
        <v>10</v>
      </c>
      <c r="X323" s="24"/>
      <c r="Y323" s="24"/>
      <c r="AB323" s="74" t="b">
        <f>IF(AND(M323=DATA!$D$40),DATA!$D$41,IF(AND(M323=DATA!$C$40),DATA!$C$41))</f>
        <v>0</v>
      </c>
      <c r="AC323" s="74" t="b">
        <f>IF(AND(N323=DATA!$D$40),DATA!$D$42,IF(AND(N323=DATA!$C$40),DATA!$C$42))</f>
        <v>0</v>
      </c>
      <c r="AD323" s="74" t="b">
        <f>IF(AND(O323=DATA!$D$40),DATA!$D$43,IF(AND(O323=DATA!$C$40),DATA!$C$43))</f>
        <v>0</v>
      </c>
      <c r="AE323" s="75" t="b">
        <f>IF(AND(P323=DATA!$D$40),DATA!$D$44,IF(AND(P323=DATA!$C$40),DATA!$C$44))</f>
        <v>0</v>
      </c>
      <c r="AF323" s="76">
        <f ca="1">IF(AND(DATEDIF(R323,TODAY(),"D")&lt;365*3),DATA!$D$46,IF(AND(365*3&lt;=DATEDIF(R323,TODAY(),"D"), DATEDIF(R323,TODAY(),"D")&lt;365*5),DATA!$D$47,IF(AND(365*5&lt;=DATEDIF(R323,TODAY(),"D"), DATEDIF(R323,TODAY(),"D")&lt;365*10),DATA!$D$48,IF(AND(365*10&lt;DATEDIF(R323,TODAY(),"D")),DATA!$D$49))))</f>
        <v>0</v>
      </c>
      <c r="AG323" s="76">
        <f>_xlfn.IFNA(VLOOKUP(T323,DATA!$F$40:$G$85,2,0),10)</f>
        <v>10</v>
      </c>
      <c r="AH323" s="77">
        <f t="shared" ca="1" si="10"/>
        <v>10</v>
      </c>
      <c r="AI323" s="75" t="b">
        <f>IF(AND(Q323=DATA!$D$40),DATA!$D$44/8,IF(AND(Q323=DATA!$C$40),DATA!$C$44/8))</f>
        <v>0</v>
      </c>
      <c r="AJ323" s="77">
        <f t="shared" ref="AJ323:AJ347" ca="1" si="11">IF(AND(AH323+AI323&lt;=100),(AH323+AI323),IF(AND(AH323+AI323&gt;100),100))</f>
        <v>10</v>
      </c>
      <c r="AK323" s="78" t="str">
        <f ca="1">IF(AND(AJ323&gt;=DATA!$C$55),"A",IF(AND(DATA!$C$55&gt;AJ323,AJ323&gt;=DATA!$C$56),"B",IF(AND(DATA!$C$56&gt;AJ323,AJ323&gt;=DATA!$C$57),"C",IF(AND(AJ323&lt;DATA!$C$57),"D"))))</f>
        <v>D</v>
      </c>
    </row>
    <row r="324" spans="1:37" x14ac:dyDescent="0.15">
      <c r="A324" s="20" t="s">
        <v>565</v>
      </c>
      <c r="B324" s="4" t="s">
        <v>428</v>
      </c>
      <c r="C324" s="18" t="s">
        <v>454</v>
      </c>
      <c r="D324" s="17" t="s">
        <v>522</v>
      </c>
      <c r="E324" s="20" t="s">
        <v>328</v>
      </c>
      <c r="F324" s="20" t="s">
        <v>294</v>
      </c>
      <c r="G324" s="18" t="str">
        <f>""</f>
        <v/>
      </c>
      <c r="H324" s="20"/>
      <c r="I324" s="20" t="s">
        <v>462</v>
      </c>
      <c r="J324" s="21"/>
      <c r="K324" s="18" t="s">
        <v>453</v>
      </c>
      <c r="L324" s="6" t="s">
        <v>27</v>
      </c>
      <c r="M324" s="6"/>
      <c r="N324" s="6"/>
      <c r="O324" s="6"/>
      <c r="P324" s="11"/>
      <c r="Q324" s="11"/>
      <c r="R324" s="82"/>
      <c r="S324" s="12" t="s">
        <v>773</v>
      </c>
      <c r="T324" s="78"/>
      <c r="U324" s="62"/>
      <c r="V324" s="6" t="s">
        <v>20</v>
      </c>
      <c r="W324" s="28">
        <v>21</v>
      </c>
      <c r="X324" s="24"/>
      <c r="Y324" s="24"/>
      <c r="AB324" s="74" t="b">
        <f>IF(AND(M324=DATA!$D$40),DATA!$D$41,IF(AND(M324=DATA!$C$40),DATA!$C$41))</f>
        <v>0</v>
      </c>
      <c r="AC324" s="74" t="b">
        <f>IF(AND(N324=DATA!$D$40),DATA!$D$42,IF(AND(N324=DATA!$C$40),DATA!$C$42))</f>
        <v>0</v>
      </c>
      <c r="AD324" s="74" t="b">
        <f>IF(AND(O324=DATA!$D$40),DATA!$D$43,IF(AND(O324=DATA!$C$40),DATA!$C$43))</f>
        <v>0</v>
      </c>
      <c r="AE324" s="75" t="b">
        <f>IF(AND(P324=DATA!$D$40),DATA!$D$44,IF(AND(P324=DATA!$C$40),DATA!$C$44))</f>
        <v>0</v>
      </c>
      <c r="AF324" s="76">
        <f ca="1">IF(AND(DATEDIF(R324,TODAY(),"D")&lt;365*3),DATA!$D$46,IF(AND(365*3&lt;=DATEDIF(R324,TODAY(),"D"), DATEDIF(R324,TODAY(),"D")&lt;365*5),DATA!$D$47,IF(AND(365*5&lt;=DATEDIF(R324,TODAY(),"D"), DATEDIF(R324,TODAY(),"D")&lt;365*10),DATA!$D$48,IF(AND(365*10&lt;DATEDIF(R324,TODAY(),"D")),DATA!$D$49))))</f>
        <v>0</v>
      </c>
      <c r="AG324" s="76">
        <f>_xlfn.IFNA(VLOOKUP(T324,DATA!$F$40:$G$85,2,0),10)</f>
        <v>10</v>
      </c>
      <c r="AH324" s="77">
        <f t="shared" ca="1" si="10"/>
        <v>10</v>
      </c>
      <c r="AI324" s="75" t="b">
        <f>IF(AND(Q324=DATA!$D$40),DATA!$D$44/8,IF(AND(Q324=DATA!$C$40),DATA!$C$44/8))</f>
        <v>0</v>
      </c>
      <c r="AJ324" s="77">
        <f t="shared" ca="1" si="11"/>
        <v>10</v>
      </c>
      <c r="AK324" s="78" t="str">
        <f ca="1">IF(AND(AJ324&gt;=DATA!$C$55),"A",IF(AND(DATA!$C$55&gt;AJ324,AJ324&gt;=DATA!$C$56),"B",IF(AND(DATA!$C$56&gt;AJ324,AJ324&gt;=DATA!$C$57),"C",IF(AND(AJ324&lt;DATA!$C$57),"D"))))</f>
        <v>D</v>
      </c>
    </row>
    <row r="325" spans="1:37" x14ac:dyDescent="0.15">
      <c r="A325" s="20" t="s">
        <v>565</v>
      </c>
      <c r="B325" s="4" t="s">
        <v>428</v>
      </c>
      <c r="C325" s="18" t="s">
        <v>295</v>
      </c>
      <c r="D325" s="17" t="s">
        <v>522</v>
      </c>
      <c r="E325" s="20" t="s">
        <v>328</v>
      </c>
      <c r="F325" s="20" t="s">
        <v>303</v>
      </c>
      <c r="G325" s="18" t="str">
        <f>""</f>
        <v/>
      </c>
      <c r="H325" s="20"/>
      <c r="I325" s="20" t="s">
        <v>462</v>
      </c>
      <c r="J325" s="21"/>
      <c r="K325" s="18" t="s">
        <v>453</v>
      </c>
      <c r="L325" s="6" t="s">
        <v>27</v>
      </c>
      <c r="M325" s="6"/>
      <c r="N325" s="6"/>
      <c r="O325" s="6"/>
      <c r="P325" s="11"/>
      <c r="Q325" s="11"/>
      <c r="R325" s="82"/>
      <c r="S325" s="12" t="s">
        <v>773</v>
      </c>
      <c r="T325" s="78"/>
      <c r="U325" s="62"/>
      <c r="V325" s="6" t="s">
        <v>20</v>
      </c>
      <c r="W325" s="28">
        <v>4</v>
      </c>
      <c r="X325" s="24"/>
      <c r="Y325" s="24"/>
      <c r="AB325" s="74" t="b">
        <f>IF(AND(M325=DATA!$D$40),DATA!$D$41,IF(AND(M325=DATA!$C$40),DATA!$C$41))</f>
        <v>0</v>
      </c>
      <c r="AC325" s="74" t="b">
        <f>IF(AND(N325=DATA!$D$40),DATA!$D$42,IF(AND(N325=DATA!$C$40),DATA!$C$42))</f>
        <v>0</v>
      </c>
      <c r="AD325" s="74" t="b">
        <f>IF(AND(O325=DATA!$D$40),DATA!$D$43,IF(AND(O325=DATA!$C$40),DATA!$C$43))</f>
        <v>0</v>
      </c>
      <c r="AE325" s="75" t="b">
        <f>IF(AND(P325=DATA!$D$40),DATA!$D$44,IF(AND(P325=DATA!$C$40),DATA!$C$44))</f>
        <v>0</v>
      </c>
      <c r="AF325" s="76">
        <f ca="1">IF(AND(DATEDIF(R325,TODAY(),"D")&lt;365*3),DATA!$D$46,IF(AND(365*3&lt;=DATEDIF(R325,TODAY(),"D"), DATEDIF(R325,TODAY(),"D")&lt;365*5),DATA!$D$47,IF(AND(365*5&lt;=DATEDIF(R325,TODAY(),"D"), DATEDIF(R325,TODAY(),"D")&lt;365*10),DATA!$D$48,IF(AND(365*10&lt;DATEDIF(R325,TODAY(),"D")),DATA!$D$49))))</f>
        <v>0</v>
      </c>
      <c r="AG325" s="76">
        <f>_xlfn.IFNA(VLOOKUP(T325,DATA!$F$40:$G$85,2,0),10)</f>
        <v>10</v>
      </c>
      <c r="AH325" s="77">
        <f t="shared" ca="1" si="10"/>
        <v>10</v>
      </c>
      <c r="AI325" s="75" t="b">
        <f>IF(AND(Q325=DATA!$D$40),DATA!$D$44/8,IF(AND(Q325=DATA!$C$40),DATA!$C$44/8))</f>
        <v>0</v>
      </c>
      <c r="AJ325" s="77">
        <f t="shared" ca="1" si="11"/>
        <v>10</v>
      </c>
      <c r="AK325" s="78" t="str">
        <f ca="1">IF(AND(AJ325&gt;=DATA!$C$55),"A",IF(AND(DATA!$C$55&gt;AJ325,AJ325&gt;=DATA!$C$56),"B",IF(AND(DATA!$C$56&gt;AJ325,AJ325&gt;=DATA!$C$57),"C",IF(AND(AJ325&lt;DATA!$C$57),"D"))))</f>
        <v>D</v>
      </c>
    </row>
    <row r="326" spans="1:37" x14ac:dyDescent="0.15">
      <c r="A326" s="20" t="s">
        <v>565</v>
      </c>
      <c r="B326" s="4" t="s">
        <v>428</v>
      </c>
      <c r="C326" s="18" t="s">
        <v>454</v>
      </c>
      <c r="D326" s="17" t="s">
        <v>522</v>
      </c>
      <c r="E326" s="20" t="s">
        <v>328</v>
      </c>
      <c r="F326" s="20" t="s">
        <v>303</v>
      </c>
      <c r="G326" s="18" t="str">
        <f>""</f>
        <v/>
      </c>
      <c r="H326" s="20"/>
      <c r="I326" s="20" t="s">
        <v>462</v>
      </c>
      <c r="J326" s="21"/>
      <c r="K326" s="18" t="s">
        <v>453</v>
      </c>
      <c r="L326" s="6" t="s">
        <v>27</v>
      </c>
      <c r="M326" s="6"/>
      <c r="N326" s="6"/>
      <c r="O326" s="6"/>
      <c r="P326" s="11"/>
      <c r="Q326" s="11"/>
      <c r="R326" s="82"/>
      <c r="S326" s="12" t="s">
        <v>773</v>
      </c>
      <c r="T326" s="78"/>
      <c r="U326" s="62"/>
      <c r="V326" s="6" t="s">
        <v>20</v>
      </c>
      <c r="W326" s="28">
        <v>18</v>
      </c>
      <c r="X326" s="24"/>
      <c r="Y326" s="24"/>
      <c r="AB326" s="74" t="b">
        <f>IF(AND(M326=DATA!$D$40),DATA!$D$41,IF(AND(M326=DATA!$C$40),DATA!$C$41))</f>
        <v>0</v>
      </c>
      <c r="AC326" s="74" t="b">
        <f>IF(AND(N326=DATA!$D$40),DATA!$D$42,IF(AND(N326=DATA!$C$40),DATA!$C$42))</f>
        <v>0</v>
      </c>
      <c r="AD326" s="74" t="b">
        <f>IF(AND(O326=DATA!$D$40),DATA!$D$43,IF(AND(O326=DATA!$C$40),DATA!$C$43))</f>
        <v>0</v>
      </c>
      <c r="AE326" s="75" t="b">
        <f>IF(AND(P326=DATA!$D$40),DATA!$D$44,IF(AND(P326=DATA!$C$40),DATA!$C$44))</f>
        <v>0</v>
      </c>
      <c r="AF326" s="76">
        <f ca="1">IF(AND(DATEDIF(R326,TODAY(),"D")&lt;365*3),DATA!$D$46,IF(AND(365*3&lt;=DATEDIF(R326,TODAY(),"D"), DATEDIF(R326,TODAY(),"D")&lt;365*5),DATA!$D$47,IF(AND(365*5&lt;=DATEDIF(R326,TODAY(),"D"), DATEDIF(R326,TODAY(),"D")&lt;365*10),DATA!$D$48,IF(AND(365*10&lt;DATEDIF(R326,TODAY(),"D")),DATA!$D$49))))</f>
        <v>0</v>
      </c>
      <c r="AG326" s="76">
        <f>_xlfn.IFNA(VLOOKUP(T326,DATA!$F$40:$G$85,2,0),10)</f>
        <v>10</v>
      </c>
      <c r="AH326" s="77">
        <f t="shared" ca="1" si="10"/>
        <v>10</v>
      </c>
      <c r="AI326" s="75" t="b">
        <f>IF(AND(Q326=DATA!$D$40),DATA!$D$44/8,IF(AND(Q326=DATA!$C$40),DATA!$C$44/8))</f>
        <v>0</v>
      </c>
      <c r="AJ326" s="77">
        <f t="shared" ca="1" si="11"/>
        <v>10</v>
      </c>
      <c r="AK326" s="78" t="str">
        <f ca="1">IF(AND(AJ326&gt;=DATA!$C$55),"A",IF(AND(DATA!$C$55&gt;AJ326,AJ326&gt;=DATA!$C$56),"B",IF(AND(DATA!$C$56&gt;AJ326,AJ326&gt;=DATA!$C$57),"C",IF(AND(AJ326&lt;DATA!$C$57),"D"))))</f>
        <v>D</v>
      </c>
    </row>
    <row r="327" spans="1:37" x14ac:dyDescent="0.15">
      <c r="A327" s="20" t="s">
        <v>565</v>
      </c>
      <c r="B327" s="4" t="s">
        <v>428</v>
      </c>
      <c r="C327" s="18" t="s">
        <v>295</v>
      </c>
      <c r="D327" s="17" t="s">
        <v>522</v>
      </c>
      <c r="E327" s="20" t="s">
        <v>328</v>
      </c>
      <c r="F327" s="20" t="s">
        <v>290</v>
      </c>
      <c r="G327" s="18" t="str">
        <f>""</f>
        <v/>
      </c>
      <c r="H327" s="20"/>
      <c r="I327" s="20" t="s">
        <v>462</v>
      </c>
      <c r="J327" s="21"/>
      <c r="K327" s="18" t="s">
        <v>453</v>
      </c>
      <c r="L327" s="6" t="s">
        <v>27</v>
      </c>
      <c r="M327" s="6"/>
      <c r="N327" s="6"/>
      <c r="O327" s="6"/>
      <c r="P327" s="11"/>
      <c r="Q327" s="11"/>
      <c r="R327" s="82"/>
      <c r="S327" s="12" t="s">
        <v>773</v>
      </c>
      <c r="T327" s="78"/>
      <c r="U327" s="62"/>
      <c r="V327" s="6" t="s">
        <v>20</v>
      </c>
      <c r="W327" s="28">
        <v>2</v>
      </c>
      <c r="X327" s="24"/>
      <c r="Y327" s="24"/>
      <c r="AB327" s="74" t="b">
        <f>IF(AND(M327=DATA!$D$40),DATA!$D$41,IF(AND(M327=DATA!$C$40),DATA!$C$41))</f>
        <v>0</v>
      </c>
      <c r="AC327" s="74" t="b">
        <f>IF(AND(N327=DATA!$D$40),DATA!$D$42,IF(AND(N327=DATA!$C$40),DATA!$C$42))</f>
        <v>0</v>
      </c>
      <c r="AD327" s="74" t="b">
        <f>IF(AND(O327=DATA!$D$40),DATA!$D$43,IF(AND(O327=DATA!$C$40),DATA!$C$43))</f>
        <v>0</v>
      </c>
      <c r="AE327" s="75" t="b">
        <f>IF(AND(P327=DATA!$D$40),DATA!$D$44,IF(AND(P327=DATA!$C$40),DATA!$C$44))</f>
        <v>0</v>
      </c>
      <c r="AF327" s="76">
        <f ca="1">IF(AND(DATEDIF(R327,TODAY(),"D")&lt;365*3),DATA!$D$46,IF(AND(365*3&lt;=DATEDIF(R327,TODAY(),"D"), DATEDIF(R327,TODAY(),"D")&lt;365*5),DATA!$D$47,IF(AND(365*5&lt;=DATEDIF(R327,TODAY(),"D"), DATEDIF(R327,TODAY(),"D")&lt;365*10),DATA!$D$48,IF(AND(365*10&lt;DATEDIF(R327,TODAY(),"D")),DATA!$D$49))))</f>
        <v>0</v>
      </c>
      <c r="AG327" s="76">
        <f>_xlfn.IFNA(VLOOKUP(T327,DATA!$F$40:$G$85,2,0),10)</f>
        <v>10</v>
      </c>
      <c r="AH327" s="77">
        <f t="shared" ref="AH327:AH347" ca="1" si="12">SUM(AB327:AG327)</f>
        <v>10</v>
      </c>
      <c r="AI327" s="75" t="b">
        <f>IF(AND(Q327=DATA!$D$40),DATA!$D$44/8,IF(AND(Q327=DATA!$C$40),DATA!$C$44/8))</f>
        <v>0</v>
      </c>
      <c r="AJ327" s="77">
        <f t="shared" ca="1" si="11"/>
        <v>10</v>
      </c>
      <c r="AK327" s="78" t="str">
        <f ca="1">IF(AND(AJ327&gt;=DATA!$C$55),"A",IF(AND(DATA!$C$55&gt;AJ327,AJ327&gt;=DATA!$C$56),"B",IF(AND(DATA!$C$56&gt;AJ327,AJ327&gt;=DATA!$C$57),"C",IF(AND(AJ327&lt;DATA!$C$57),"D"))))</f>
        <v>D</v>
      </c>
    </row>
    <row r="328" spans="1:37" x14ac:dyDescent="0.15">
      <c r="A328" s="20" t="s">
        <v>564</v>
      </c>
      <c r="B328" s="4" t="s">
        <v>428</v>
      </c>
      <c r="C328" s="18" t="s">
        <v>456</v>
      </c>
      <c r="D328" s="17" t="s">
        <v>522</v>
      </c>
      <c r="E328" s="20" t="s">
        <v>328</v>
      </c>
      <c r="F328" s="20" t="s">
        <v>301</v>
      </c>
      <c r="G328" s="18" t="str">
        <f>""</f>
        <v/>
      </c>
      <c r="H328" s="20"/>
      <c r="I328" s="20" t="s">
        <v>462</v>
      </c>
      <c r="J328" s="21"/>
      <c r="K328" s="18" t="s">
        <v>453</v>
      </c>
      <c r="L328" s="6" t="s">
        <v>27</v>
      </c>
      <c r="M328" s="6"/>
      <c r="N328" s="6"/>
      <c r="O328" s="6"/>
      <c r="P328" s="11"/>
      <c r="Q328" s="11"/>
      <c r="R328" s="82"/>
      <c r="S328" s="12" t="s">
        <v>773</v>
      </c>
      <c r="T328" s="78"/>
      <c r="U328" s="62"/>
      <c r="V328" s="6" t="s">
        <v>20</v>
      </c>
      <c r="W328" s="28">
        <v>2</v>
      </c>
      <c r="X328" s="24"/>
      <c r="Y328" s="24"/>
      <c r="AB328" s="74" t="b">
        <f>IF(AND(M328=DATA!$D$40),DATA!$D$41,IF(AND(M328=DATA!$C$40),DATA!$C$41))</f>
        <v>0</v>
      </c>
      <c r="AC328" s="74" t="b">
        <f>IF(AND(N328=DATA!$D$40),DATA!$D$42,IF(AND(N328=DATA!$C$40),DATA!$C$42))</f>
        <v>0</v>
      </c>
      <c r="AD328" s="74" t="b">
        <f>IF(AND(O328=DATA!$D$40),DATA!$D$43,IF(AND(O328=DATA!$C$40),DATA!$C$43))</f>
        <v>0</v>
      </c>
      <c r="AE328" s="75" t="b">
        <f>IF(AND(P328=DATA!$D$40),DATA!$D$44,IF(AND(P328=DATA!$C$40),DATA!$C$44))</f>
        <v>0</v>
      </c>
      <c r="AF328" s="76">
        <f ca="1">IF(AND(DATEDIF(R328,TODAY(),"D")&lt;365*3),DATA!$D$46,IF(AND(365*3&lt;=DATEDIF(R328,TODAY(),"D"), DATEDIF(R328,TODAY(),"D")&lt;365*5),DATA!$D$47,IF(AND(365*5&lt;=DATEDIF(R328,TODAY(),"D"), DATEDIF(R328,TODAY(),"D")&lt;365*10),DATA!$D$48,IF(AND(365*10&lt;DATEDIF(R328,TODAY(),"D")),DATA!$D$49))))</f>
        <v>0</v>
      </c>
      <c r="AG328" s="76">
        <f>_xlfn.IFNA(VLOOKUP(T328,DATA!$F$40:$G$85,2,0),10)</f>
        <v>10</v>
      </c>
      <c r="AH328" s="77">
        <f t="shared" ca="1" si="12"/>
        <v>10</v>
      </c>
      <c r="AI328" s="75" t="b">
        <f>IF(AND(Q328=DATA!$D$40),DATA!$D$44/8,IF(AND(Q328=DATA!$C$40),DATA!$C$44/8))</f>
        <v>0</v>
      </c>
      <c r="AJ328" s="77">
        <f t="shared" ca="1" si="11"/>
        <v>10</v>
      </c>
      <c r="AK328" s="78" t="str">
        <f ca="1">IF(AND(AJ328&gt;=DATA!$C$55),"A",IF(AND(DATA!$C$55&gt;AJ328,AJ328&gt;=DATA!$C$56),"B",IF(AND(DATA!$C$56&gt;AJ328,AJ328&gt;=DATA!$C$57),"C",IF(AND(AJ328&lt;DATA!$C$57),"D"))))</f>
        <v>D</v>
      </c>
    </row>
    <row r="329" spans="1:37" x14ac:dyDescent="0.15">
      <c r="A329" s="20" t="s">
        <v>565</v>
      </c>
      <c r="B329" s="4" t="s">
        <v>428</v>
      </c>
      <c r="C329" s="18" t="s">
        <v>295</v>
      </c>
      <c r="D329" s="17" t="s">
        <v>522</v>
      </c>
      <c r="E329" s="20" t="s">
        <v>328</v>
      </c>
      <c r="F329" s="20" t="s">
        <v>301</v>
      </c>
      <c r="G329" s="18" t="str">
        <f>""</f>
        <v/>
      </c>
      <c r="H329" s="20"/>
      <c r="I329" s="20" t="s">
        <v>462</v>
      </c>
      <c r="J329" s="21"/>
      <c r="K329" s="18" t="s">
        <v>453</v>
      </c>
      <c r="L329" s="6" t="s">
        <v>27</v>
      </c>
      <c r="M329" s="6"/>
      <c r="N329" s="6"/>
      <c r="O329" s="6"/>
      <c r="P329" s="11"/>
      <c r="Q329" s="11"/>
      <c r="R329" s="82"/>
      <c r="S329" s="12" t="s">
        <v>773</v>
      </c>
      <c r="T329" s="78"/>
      <c r="U329" s="62"/>
      <c r="V329" s="6" t="s">
        <v>20</v>
      </c>
      <c r="W329" s="28">
        <v>2</v>
      </c>
      <c r="X329" s="24"/>
      <c r="Y329" s="24"/>
      <c r="AB329" s="74" t="b">
        <f>IF(AND(M329=DATA!$D$40),DATA!$D$41,IF(AND(M329=DATA!$C$40),DATA!$C$41))</f>
        <v>0</v>
      </c>
      <c r="AC329" s="74" t="b">
        <f>IF(AND(N329=DATA!$D$40),DATA!$D$42,IF(AND(N329=DATA!$C$40),DATA!$C$42))</f>
        <v>0</v>
      </c>
      <c r="AD329" s="74" t="b">
        <f>IF(AND(O329=DATA!$D$40),DATA!$D$43,IF(AND(O329=DATA!$C$40),DATA!$C$43))</f>
        <v>0</v>
      </c>
      <c r="AE329" s="75" t="b">
        <f>IF(AND(P329=DATA!$D$40),DATA!$D$44,IF(AND(P329=DATA!$C$40),DATA!$C$44))</f>
        <v>0</v>
      </c>
      <c r="AF329" s="76">
        <f ca="1">IF(AND(DATEDIF(R329,TODAY(),"D")&lt;365*3),DATA!$D$46,IF(AND(365*3&lt;=DATEDIF(R329,TODAY(),"D"), DATEDIF(R329,TODAY(),"D")&lt;365*5),DATA!$D$47,IF(AND(365*5&lt;=DATEDIF(R329,TODAY(),"D"), DATEDIF(R329,TODAY(),"D")&lt;365*10),DATA!$D$48,IF(AND(365*10&lt;DATEDIF(R329,TODAY(),"D")),DATA!$D$49))))</f>
        <v>0</v>
      </c>
      <c r="AG329" s="76">
        <f>_xlfn.IFNA(VLOOKUP(T329,DATA!$F$40:$G$85,2,0),10)</f>
        <v>10</v>
      </c>
      <c r="AH329" s="77">
        <f t="shared" ca="1" si="12"/>
        <v>10</v>
      </c>
      <c r="AI329" s="75" t="b">
        <f>IF(AND(Q329=DATA!$D$40),DATA!$D$44/8,IF(AND(Q329=DATA!$C$40),DATA!$C$44/8))</f>
        <v>0</v>
      </c>
      <c r="AJ329" s="77">
        <f t="shared" ca="1" si="11"/>
        <v>10</v>
      </c>
      <c r="AK329" s="78" t="str">
        <f ca="1">IF(AND(AJ329&gt;=DATA!$C$55),"A",IF(AND(DATA!$C$55&gt;AJ329,AJ329&gt;=DATA!$C$56),"B",IF(AND(DATA!$C$56&gt;AJ329,AJ329&gt;=DATA!$C$57),"C",IF(AND(AJ329&lt;DATA!$C$57),"D"))))</f>
        <v>D</v>
      </c>
    </row>
    <row r="330" spans="1:37" x14ac:dyDescent="0.15">
      <c r="A330" s="20" t="s">
        <v>565</v>
      </c>
      <c r="B330" s="4" t="s">
        <v>428</v>
      </c>
      <c r="C330" s="18" t="s">
        <v>454</v>
      </c>
      <c r="D330" s="17" t="s">
        <v>522</v>
      </c>
      <c r="E330" s="20" t="s">
        <v>328</v>
      </c>
      <c r="F330" s="20" t="s">
        <v>301</v>
      </c>
      <c r="G330" s="18" t="str">
        <f>""</f>
        <v/>
      </c>
      <c r="H330" s="20"/>
      <c r="I330" s="20" t="s">
        <v>462</v>
      </c>
      <c r="J330" s="21"/>
      <c r="K330" s="18" t="s">
        <v>453</v>
      </c>
      <c r="L330" s="6" t="s">
        <v>27</v>
      </c>
      <c r="M330" s="6"/>
      <c r="N330" s="6"/>
      <c r="O330" s="6"/>
      <c r="P330" s="11"/>
      <c r="Q330" s="11"/>
      <c r="R330" s="82"/>
      <c r="S330" s="12" t="s">
        <v>773</v>
      </c>
      <c r="T330" s="78"/>
      <c r="U330" s="62"/>
      <c r="V330" s="6" t="s">
        <v>20</v>
      </c>
      <c r="W330" s="28">
        <v>3</v>
      </c>
      <c r="X330" s="24"/>
      <c r="Y330" s="24"/>
      <c r="AB330" s="74" t="b">
        <f>IF(AND(M330=DATA!$D$40),DATA!$D$41,IF(AND(M330=DATA!$C$40),DATA!$C$41))</f>
        <v>0</v>
      </c>
      <c r="AC330" s="74" t="b">
        <f>IF(AND(N330=DATA!$D$40),DATA!$D$42,IF(AND(N330=DATA!$C$40),DATA!$C$42))</f>
        <v>0</v>
      </c>
      <c r="AD330" s="74" t="b">
        <f>IF(AND(O330=DATA!$D$40),DATA!$D$43,IF(AND(O330=DATA!$C$40),DATA!$C$43))</f>
        <v>0</v>
      </c>
      <c r="AE330" s="75" t="b">
        <f>IF(AND(P330=DATA!$D$40),DATA!$D$44,IF(AND(P330=DATA!$C$40),DATA!$C$44))</f>
        <v>0</v>
      </c>
      <c r="AF330" s="76">
        <f ca="1">IF(AND(DATEDIF(R330,TODAY(),"D")&lt;365*3),DATA!$D$46,IF(AND(365*3&lt;=DATEDIF(R330,TODAY(),"D"), DATEDIF(R330,TODAY(),"D")&lt;365*5),DATA!$D$47,IF(AND(365*5&lt;=DATEDIF(R330,TODAY(),"D"), DATEDIF(R330,TODAY(),"D")&lt;365*10),DATA!$D$48,IF(AND(365*10&lt;DATEDIF(R330,TODAY(),"D")),DATA!$D$49))))</f>
        <v>0</v>
      </c>
      <c r="AG330" s="76">
        <f>_xlfn.IFNA(VLOOKUP(T330,DATA!$F$40:$G$85,2,0),10)</f>
        <v>10</v>
      </c>
      <c r="AH330" s="77">
        <f t="shared" ca="1" si="12"/>
        <v>10</v>
      </c>
      <c r="AI330" s="75" t="b">
        <f>IF(AND(Q330=DATA!$D$40),DATA!$D$44/8,IF(AND(Q330=DATA!$C$40),DATA!$C$44/8))</f>
        <v>0</v>
      </c>
      <c r="AJ330" s="77">
        <f t="shared" ca="1" si="11"/>
        <v>10</v>
      </c>
      <c r="AK330" s="78" t="str">
        <f ca="1">IF(AND(AJ330&gt;=DATA!$C$55),"A",IF(AND(DATA!$C$55&gt;AJ330,AJ330&gt;=DATA!$C$56),"B",IF(AND(DATA!$C$56&gt;AJ330,AJ330&gt;=DATA!$C$57),"C",IF(AND(AJ330&lt;DATA!$C$57),"D"))))</f>
        <v>D</v>
      </c>
    </row>
    <row r="331" spans="1:37" x14ac:dyDescent="0.15">
      <c r="A331" s="20" t="s">
        <v>565</v>
      </c>
      <c r="B331" s="4" t="s">
        <v>428</v>
      </c>
      <c r="C331" s="18" t="s">
        <v>454</v>
      </c>
      <c r="D331" s="17" t="s">
        <v>522</v>
      </c>
      <c r="E331" s="20" t="s">
        <v>328</v>
      </c>
      <c r="F331" s="20" t="s">
        <v>301</v>
      </c>
      <c r="G331" s="18" t="str">
        <f>""</f>
        <v/>
      </c>
      <c r="H331" s="20"/>
      <c r="I331" s="20" t="s">
        <v>462</v>
      </c>
      <c r="J331" s="21"/>
      <c r="K331" s="18" t="s">
        <v>453</v>
      </c>
      <c r="L331" s="6" t="s">
        <v>27</v>
      </c>
      <c r="M331" s="6"/>
      <c r="N331" s="6"/>
      <c r="O331" s="6"/>
      <c r="P331" s="11"/>
      <c r="Q331" s="11"/>
      <c r="R331" s="82"/>
      <c r="S331" s="12" t="s">
        <v>773</v>
      </c>
      <c r="T331" s="78"/>
      <c r="U331" s="62"/>
      <c r="V331" s="6" t="s">
        <v>20</v>
      </c>
      <c r="W331" s="28">
        <v>21</v>
      </c>
      <c r="X331" s="24"/>
      <c r="Y331" s="24"/>
      <c r="AB331" s="74" t="b">
        <f>IF(AND(M331=DATA!$D$40),DATA!$D$41,IF(AND(M331=DATA!$C$40),DATA!$C$41))</f>
        <v>0</v>
      </c>
      <c r="AC331" s="74" t="b">
        <f>IF(AND(N331=DATA!$D$40),DATA!$D$42,IF(AND(N331=DATA!$C$40),DATA!$C$42))</f>
        <v>0</v>
      </c>
      <c r="AD331" s="74" t="b">
        <f>IF(AND(O331=DATA!$D$40),DATA!$D$43,IF(AND(O331=DATA!$C$40),DATA!$C$43))</f>
        <v>0</v>
      </c>
      <c r="AE331" s="75" t="b">
        <f>IF(AND(P331=DATA!$D$40),DATA!$D$44,IF(AND(P331=DATA!$C$40),DATA!$C$44))</f>
        <v>0</v>
      </c>
      <c r="AF331" s="76">
        <f ca="1">IF(AND(DATEDIF(R331,TODAY(),"D")&lt;365*3),DATA!$D$46,IF(AND(365*3&lt;=DATEDIF(R331,TODAY(),"D"), DATEDIF(R331,TODAY(),"D")&lt;365*5),DATA!$D$47,IF(AND(365*5&lt;=DATEDIF(R331,TODAY(),"D"), DATEDIF(R331,TODAY(),"D")&lt;365*10),DATA!$D$48,IF(AND(365*10&lt;DATEDIF(R331,TODAY(),"D")),DATA!$D$49))))</f>
        <v>0</v>
      </c>
      <c r="AG331" s="76">
        <f>_xlfn.IFNA(VLOOKUP(T331,DATA!$F$40:$G$85,2,0),10)</f>
        <v>10</v>
      </c>
      <c r="AH331" s="77">
        <f t="shared" ca="1" si="12"/>
        <v>10</v>
      </c>
      <c r="AI331" s="75" t="b">
        <f>IF(AND(Q331=DATA!$D$40),DATA!$D$44/8,IF(AND(Q331=DATA!$C$40),DATA!$C$44/8))</f>
        <v>0</v>
      </c>
      <c r="AJ331" s="77">
        <f t="shared" ca="1" si="11"/>
        <v>10</v>
      </c>
      <c r="AK331" s="78" t="str">
        <f ca="1">IF(AND(AJ331&gt;=DATA!$C$55),"A",IF(AND(DATA!$C$55&gt;AJ331,AJ331&gt;=DATA!$C$56),"B",IF(AND(DATA!$C$56&gt;AJ331,AJ331&gt;=DATA!$C$57),"C",IF(AND(AJ331&lt;DATA!$C$57),"D"))))</f>
        <v>D</v>
      </c>
    </row>
    <row r="332" spans="1:37" x14ac:dyDescent="0.15">
      <c r="A332" s="20" t="s">
        <v>564</v>
      </c>
      <c r="B332" s="4" t="s">
        <v>428</v>
      </c>
      <c r="C332" s="18" t="s">
        <v>295</v>
      </c>
      <c r="D332" s="17" t="s">
        <v>522</v>
      </c>
      <c r="E332" s="20" t="s">
        <v>328</v>
      </c>
      <c r="F332" s="20" t="s">
        <v>290</v>
      </c>
      <c r="G332" s="18" t="str">
        <f>""</f>
        <v/>
      </c>
      <c r="H332" s="20"/>
      <c r="I332" s="20" t="s">
        <v>464</v>
      </c>
      <c r="J332" s="21"/>
      <c r="K332" s="18" t="s">
        <v>453</v>
      </c>
      <c r="L332" s="6" t="s">
        <v>27</v>
      </c>
      <c r="M332" s="6"/>
      <c r="N332" s="6"/>
      <c r="O332" s="6"/>
      <c r="P332" s="11"/>
      <c r="Q332" s="11"/>
      <c r="R332" s="82"/>
      <c r="S332" s="12" t="s">
        <v>773</v>
      </c>
      <c r="T332" s="78"/>
      <c r="U332" s="62"/>
      <c r="V332" s="6" t="s">
        <v>20</v>
      </c>
      <c r="W332" s="28">
        <v>1</v>
      </c>
      <c r="X332" s="24"/>
      <c r="Y332" s="24"/>
      <c r="AB332" s="74" t="b">
        <f>IF(AND(M332=DATA!$D$40),DATA!$D$41,IF(AND(M332=DATA!$C$40),DATA!$C$41))</f>
        <v>0</v>
      </c>
      <c r="AC332" s="74" t="b">
        <f>IF(AND(N332=DATA!$D$40),DATA!$D$42,IF(AND(N332=DATA!$C$40),DATA!$C$42))</f>
        <v>0</v>
      </c>
      <c r="AD332" s="74" t="b">
        <f>IF(AND(O332=DATA!$D$40),DATA!$D$43,IF(AND(O332=DATA!$C$40),DATA!$C$43))</f>
        <v>0</v>
      </c>
      <c r="AE332" s="75" t="b">
        <f>IF(AND(P332=DATA!$D$40),DATA!$D$44,IF(AND(P332=DATA!$C$40),DATA!$C$44))</f>
        <v>0</v>
      </c>
      <c r="AF332" s="76">
        <f ca="1">IF(AND(DATEDIF(R332,TODAY(),"D")&lt;365*3),DATA!$D$46,IF(AND(365*3&lt;=DATEDIF(R332,TODAY(),"D"), DATEDIF(R332,TODAY(),"D")&lt;365*5),DATA!$D$47,IF(AND(365*5&lt;=DATEDIF(R332,TODAY(),"D"), DATEDIF(R332,TODAY(),"D")&lt;365*10),DATA!$D$48,IF(AND(365*10&lt;DATEDIF(R332,TODAY(),"D")),DATA!$D$49))))</f>
        <v>0</v>
      </c>
      <c r="AG332" s="76">
        <f>_xlfn.IFNA(VLOOKUP(T332,DATA!$F$40:$G$85,2,0),10)</f>
        <v>10</v>
      </c>
      <c r="AH332" s="77">
        <f t="shared" ca="1" si="12"/>
        <v>10</v>
      </c>
      <c r="AI332" s="75" t="b">
        <f>IF(AND(Q332=DATA!$D$40),DATA!$D$44/8,IF(AND(Q332=DATA!$C$40),DATA!$C$44/8))</f>
        <v>0</v>
      </c>
      <c r="AJ332" s="77">
        <f t="shared" ca="1" si="11"/>
        <v>10</v>
      </c>
      <c r="AK332" s="78" t="str">
        <f ca="1">IF(AND(AJ332&gt;=DATA!$C$55),"A",IF(AND(DATA!$C$55&gt;AJ332,AJ332&gt;=DATA!$C$56),"B",IF(AND(DATA!$C$56&gt;AJ332,AJ332&gt;=DATA!$C$57),"C",IF(AND(AJ332&lt;DATA!$C$57),"D"))))</f>
        <v>D</v>
      </c>
    </row>
    <row r="333" spans="1:37" x14ac:dyDescent="0.15">
      <c r="A333" s="20" t="s">
        <v>565</v>
      </c>
      <c r="B333" s="4" t="s">
        <v>428</v>
      </c>
      <c r="C333" s="18" t="s">
        <v>295</v>
      </c>
      <c r="D333" s="17" t="s">
        <v>522</v>
      </c>
      <c r="E333" s="20" t="s">
        <v>328</v>
      </c>
      <c r="F333" s="20" t="s">
        <v>290</v>
      </c>
      <c r="G333" s="18" t="str">
        <f>""</f>
        <v/>
      </c>
      <c r="H333" s="20"/>
      <c r="I333" s="20" t="s">
        <v>464</v>
      </c>
      <c r="J333" s="21"/>
      <c r="K333" s="18" t="s">
        <v>453</v>
      </c>
      <c r="L333" s="6" t="s">
        <v>27</v>
      </c>
      <c r="M333" s="6"/>
      <c r="N333" s="6"/>
      <c r="O333" s="6"/>
      <c r="P333" s="11"/>
      <c r="Q333" s="11"/>
      <c r="R333" s="82"/>
      <c r="S333" s="12" t="s">
        <v>773</v>
      </c>
      <c r="T333" s="78"/>
      <c r="U333" s="62"/>
      <c r="V333" s="6" t="s">
        <v>20</v>
      </c>
      <c r="W333" s="28">
        <v>2</v>
      </c>
      <c r="X333" s="24"/>
      <c r="Y333" s="24"/>
      <c r="AB333" s="74" t="b">
        <f>IF(AND(M333=DATA!$D$40),DATA!$D$41,IF(AND(M333=DATA!$C$40),DATA!$C$41))</f>
        <v>0</v>
      </c>
      <c r="AC333" s="74" t="b">
        <f>IF(AND(N333=DATA!$D$40),DATA!$D$42,IF(AND(N333=DATA!$C$40),DATA!$C$42))</f>
        <v>0</v>
      </c>
      <c r="AD333" s="74" t="b">
        <f>IF(AND(O333=DATA!$D$40),DATA!$D$43,IF(AND(O333=DATA!$C$40),DATA!$C$43))</f>
        <v>0</v>
      </c>
      <c r="AE333" s="75" t="b">
        <f>IF(AND(P333=DATA!$D$40),DATA!$D$44,IF(AND(P333=DATA!$C$40),DATA!$C$44))</f>
        <v>0</v>
      </c>
      <c r="AF333" s="76">
        <f ca="1">IF(AND(DATEDIF(R333,TODAY(),"D")&lt;365*3),DATA!$D$46,IF(AND(365*3&lt;=DATEDIF(R333,TODAY(),"D"), DATEDIF(R333,TODAY(),"D")&lt;365*5),DATA!$D$47,IF(AND(365*5&lt;=DATEDIF(R333,TODAY(),"D"), DATEDIF(R333,TODAY(),"D")&lt;365*10),DATA!$D$48,IF(AND(365*10&lt;DATEDIF(R333,TODAY(),"D")),DATA!$D$49))))</f>
        <v>0</v>
      </c>
      <c r="AG333" s="76">
        <f>_xlfn.IFNA(VLOOKUP(T333,DATA!$F$40:$G$85,2,0),10)</f>
        <v>10</v>
      </c>
      <c r="AH333" s="77">
        <f t="shared" ca="1" si="12"/>
        <v>10</v>
      </c>
      <c r="AI333" s="75" t="b">
        <f>IF(AND(Q333=DATA!$D$40),DATA!$D$44/8,IF(AND(Q333=DATA!$C$40),DATA!$C$44/8))</f>
        <v>0</v>
      </c>
      <c r="AJ333" s="77">
        <f t="shared" ca="1" si="11"/>
        <v>10</v>
      </c>
      <c r="AK333" s="78" t="str">
        <f ca="1">IF(AND(AJ333&gt;=DATA!$C$55),"A",IF(AND(DATA!$C$55&gt;AJ333,AJ333&gt;=DATA!$C$56),"B",IF(AND(DATA!$C$56&gt;AJ333,AJ333&gt;=DATA!$C$57),"C",IF(AND(AJ333&lt;DATA!$C$57),"D"))))</f>
        <v>D</v>
      </c>
    </row>
    <row r="334" spans="1:37" x14ac:dyDescent="0.15">
      <c r="A334" s="20" t="s">
        <v>565</v>
      </c>
      <c r="B334" s="4" t="s">
        <v>428</v>
      </c>
      <c r="C334" s="18" t="s">
        <v>295</v>
      </c>
      <c r="D334" s="17" t="s">
        <v>522</v>
      </c>
      <c r="E334" s="20" t="s">
        <v>328</v>
      </c>
      <c r="F334" s="20" t="s">
        <v>301</v>
      </c>
      <c r="G334" s="18" t="str">
        <f>""</f>
        <v/>
      </c>
      <c r="H334" s="20"/>
      <c r="I334" s="20" t="s">
        <v>464</v>
      </c>
      <c r="J334" s="21"/>
      <c r="K334" s="18" t="s">
        <v>453</v>
      </c>
      <c r="L334" s="6" t="s">
        <v>27</v>
      </c>
      <c r="M334" s="6"/>
      <c r="N334" s="6"/>
      <c r="O334" s="6"/>
      <c r="P334" s="11"/>
      <c r="Q334" s="11"/>
      <c r="R334" s="82"/>
      <c r="S334" s="12" t="s">
        <v>773</v>
      </c>
      <c r="T334" s="78"/>
      <c r="U334" s="62"/>
      <c r="V334" s="6" t="s">
        <v>20</v>
      </c>
      <c r="W334" s="28">
        <v>2</v>
      </c>
      <c r="X334" s="24"/>
      <c r="Y334" s="24"/>
      <c r="AB334" s="74" t="b">
        <f>IF(AND(M334=DATA!$D$40),DATA!$D$41,IF(AND(M334=DATA!$C$40),DATA!$C$41))</f>
        <v>0</v>
      </c>
      <c r="AC334" s="74" t="b">
        <f>IF(AND(N334=DATA!$D$40),DATA!$D$42,IF(AND(N334=DATA!$C$40),DATA!$C$42))</f>
        <v>0</v>
      </c>
      <c r="AD334" s="74" t="b">
        <f>IF(AND(O334=DATA!$D$40),DATA!$D$43,IF(AND(O334=DATA!$C$40),DATA!$C$43))</f>
        <v>0</v>
      </c>
      <c r="AE334" s="75" t="b">
        <f>IF(AND(P334=DATA!$D$40),DATA!$D$44,IF(AND(P334=DATA!$C$40),DATA!$C$44))</f>
        <v>0</v>
      </c>
      <c r="AF334" s="76">
        <f ca="1">IF(AND(DATEDIF(R334,TODAY(),"D")&lt;365*3),DATA!$D$46,IF(AND(365*3&lt;=DATEDIF(R334,TODAY(),"D"), DATEDIF(R334,TODAY(),"D")&lt;365*5),DATA!$D$47,IF(AND(365*5&lt;=DATEDIF(R334,TODAY(),"D"), DATEDIF(R334,TODAY(),"D")&lt;365*10),DATA!$D$48,IF(AND(365*10&lt;DATEDIF(R334,TODAY(),"D")),DATA!$D$49))))</f>
        <v>0</v>
      </c>
      <c r="AG334" s="76">
        <f>_xlfn.IFNA(VLOOKUP(T334,DATA!$F$40:$G$85,2,0),10)</f>
        <v>10</v>
      </c>
      <c r="AH334" s="77">
        <f t="shared" ca="1" si="12"/>
        <v>10</v>
      </c>
      <c r="AI334" s="75" t="b">
        <f>IF(AND(Q334=DATA!$D$40),DATA!$D$44/8,IF(AND(Q334=DATA!$C$40),DATA!$C$44/8))</f>
        <v>0</v>
      </c>
      <c r="AJ334" s="77">
        <f t="shared" ca="1" si="11"/>
        <v>10</v>
      </c>
      <c r="AK334" s="78" t="str">
        <f ca="1">IF(AND(AJ334&gt;=DATA!$C$55),"A",IF(AND(DATA!$C$55&gt;AJ334,AJ334&gt;=DATA!$C$56),"B",IF(AND(DATA!$C$56&gt;AJ334,AJ334&gt;=DATA!$C$57),"C",IF(AND(AJ334&lt;DATA!$C$57),"D"))))</f>
        <v>D</v>
      </c>
    </row>
    <row r="335" spans="1:37" x14ac:dyDescent="0.15">
      <c r="A335" s="20" t="s">
        <v>565</v>
      </c>
      <c r="B335" s="4" t="s">
        <v>428</v>
      </c>
      <c r="C335" s="18" t="s">
        <v>454</v>
      </c>
      <c r="D335" s="17" t="s">
        <v>522</v>
      </c>
      <c r="E335" s="20" t="s">
        <v>328</v>
      </c>
      <c r="F335" s="20" t="s">
        <v>301</v>
      </c>
      <c r="G335" s="18" t="str">
        <f>""</f>
        <v/>
      </c>
      <c r="H335" s="20"/>
      <c r="I335" s="20" t="s">
        <v>464</v>
      </c>
      <c r="J335" s="21"/>
      <c r="K335" s="18" t="s">
        <v>453</v>
      </c>
      <c r="L335" s="6" t="s">
        <v>27</v>
      </c>
      <c r="M335" s="6"/>
      <c r="N335" s="6"/>
      <c r="O335" s="6"/>
      <c r="P335" s="11"/>
      <c r="Q335" s="11"/>
      <c r="R335" s="82"/>
      <c r="S335" s="12" t="s">
        <v>773</v>
      </c>
      <c r="T335" s="78"/>
      <c r="U335" s="62"/>
      <c r="V335" s="6" t="s">
        <v>20</v>
      </c>
      <c r="W335" s="28">
        <v>3</v>
      </c>
      <c r="X335" s="24"/>
      <c r="Y335" s="24"/>
      <c r="AB335" s="74" t="b">
        <f>IF(AND(M335=DATA!$D$40),DATA!$D$41,IF(AND(M335=DATA!$C$40),DATA!$C$41))</f>
        <v>0</v>
      </c>
      <c r="AC335" s="74" t="b">
        <f>IF(AND(N335=DATA!$D$40),DATA!$D$42,IF(AND(N335=DATA!$C$40),DATA!$C$42))</f>
        <v>0</v>
      </c>
      <c r="AD335" s="74" t="b">
        <f>IF(AND(O335=DATA!$D$40),DATA!$D$43,IF(AND(O335=DATA!$C$40),DATA!$C$43))</f>
        <v>0</v>
      </c>
      <c r="AE335" s="75" t="b">
        <f>IF(AND(P335=DATA!$D$40),DATA!$D$44,IF(AND(P335=DATA!$C$40),DATA!$C$44))</f>
        <v>0</v>
      </c>
      <c r="AF335" s="76">
        <f ca="1">IF(AND(DATEDIF(R335,TODAY(),"D")&lt;365*3),DATA!$D$46,IF(AND(365*3&lt;=DATEDIF(R335,TODAY(),"D"), DATEDIF(R335,TODAY(),"D")&lt;365*5),DATA!$D$47,IF(AND(365*5&lt;=DATEDIF(R335,TODAY(),"D"), DATEDIF(R335,TODAY(),"D")&lt;365*10),DATA!$D$48,IF(AND(365*10&lt;DATEDIF(R335,TODAY(),"D")),DATA!$D$49))))</f>
        <v>0</v>
      </c>
      <c r="AG335" s="76">
        <f>_xlfn.IFNA(VLOOKUP(T335,DATA!$F$40:$G$85,2,0),10)</f>
        <v>10</v>
      </c>
      <c r="AH335" s="77">
        <f t="shared" ca="1" si="12"/>
        <v>10</v>
      </c>
      <c r="AI335" s="75" t="b">
        <f>IF(AND(Q335=DATA!$D$40),DATA!$D$44/8,IF(AND(Q335=DATA!$C$40),DATA!$C$44/8))</f>
        <v>0</v>
      </c>
      <c r="AJ335" s="77">
        <f t="shared" ca="1" si="11"/>
        <v>10</v>
      </c>
      <c r="AK335" s="78" t="str">
        <f ca="1">IF(AND(AJ335&gt;=DATA!$C$55),"A",IF(AND(DATA!$C$55&gt;AJ335,AJ335&gt;=DATA!$C$56),"B",IF(AND(DATA!$C$56&gt;AJ335,AJ335&gt;=DATA!$C$57),"C",IF(AND(AJ335&lt;DATA!$C$57),"D"))))</f>
        <v>D</v>
      </c>
    </row>
    <row r="336" spans="1:37" x14ac:dyDescent="0.15">
      <c r="A336" s="20" t="s">
        <v>565</v>
      </c>
      <c r="B336" s="4" t="s">
        <v>428</v>
      </c>
      <c r="C336" s="18" t="s">
        <v>454</v>
      </c>
      <c r="D336" s="17" t="s">
        <v>522</v>
      </c>
      <c r="E336" s="20" t="s">
        <v>328</v>
      </c>
      <c r="F336" s="20" t="s">
        <v>301</v>
      </c>
      <c r="G336" s="18" t="str">
        <f>""</f>
        <v/>
      </c>
      <c r="H336" s="20"/>
      <c r="I336" s="20" t="s">
        <v>465</v>
      </c>
      <c r="J336" s="21"/>
      <c r="K336" s="18" t="s">
        <v>453</v>
      </c>
      <c r="L336" s="6" t="s">
        <v>27</v>
      </c>
      <c r="M336" s="6"/>
      <c r="N336" s="6"/>
      <c r="O336" s="6"/>
      <c r="P336" s="11"/>
      <c r="Q336" s="11"/>
      <c r="R336" s="82"/>
      <c r="S336" s="12" t="s">
        <v>773</v>
      </c>
      <c r="T336" s="78"/>
      <c r="U336" s="62"/>
      <c r="V336" s="6" t="s">
        <v>20</v>
      </c>
      <c r="W336" s="28">
        <v>4</v>
      </c>
      <c r="X336" s="24"/>
      <c r="Y336" s="24"/>
      <c r="AB336" s="74" t="b">
        <f>IF(AND(M336=DATA!$D$40),DATA!$D$41,IF(AND(M336=DATA!$C$40),DATA!$C$41))</f>
        <v>0</v>
      </c>
      <c r="AC336" s="74" t="b">
        <f>IF(AND(N336=DATA!$D$40),DATA!$D$42,IF(AND(N336=DATA!$C$40),DATA!$C$42))</f>
        <v>0</v>
      </c>
      <c r="AD336" s="74" t="b">
        <f>IF(AND(O336=DATA!$D$40),DATA!$D$43,IF(AND(O336=DATA!$C$40),DATA!$C$43))</f>
        <v>0</v>
      </c>
      <c r="AE336" s="75" t="b">
        <f>IF(AND(P336=DATA!$D$40),DATA!$D$44,IF(AND(P336=DATA!$C$40),DATA!$C$44))</f>
        <v>0</v>
      </c>
      <c r="AF336" s="76">
        <f ca="1">IF(AND(DATEDIF(R336,TODAY(),"D")&lt;365*3),DATA!$D$46,IF(AND(365*3&lt;=DATEDIF(R336,TODAY(),"D"), DATEDIF(R336,TODAY(),"D")&lt;365*5),DATA!$D$47,IF(AND(365*5&lt;=DATEDIF(R336,TODAY(),"D"), DATEDIF(R336,TODAY(),"D")&lt;365*10),DATA!$D$48,IF(AND(365*10&lt;DATEDIF(R336,TODAY(),"D")),DATA!$D$49))))</f>
        <v>0</v>
      </c>
      <c r="AG336" s="76">
        <f>_xlfn.IFNA(VLOOKUP(T336,DATA!$F$40:$G$85,2,0),10)</f>
        <v>10</v>
      </c>
      <c r="AH336" s="77">
        <f t="shared" ca="1" si="12"/>
        <v>10</v>
      </c>
      <c r="AI336" s="75" t="b">
        <f>IF(AND(Q336=DATA!$D$40),DATA!$D$44/8,IF(AND(Q336=DATA!$C$40),DATA!$C$44/8))</f>
        <v>0</v>
      </c>
      <c r="AJ336" s="77">
        <f t="shared" ca="1" si="11"/>
        <v>10</v>
      </c>
      <c r="AK336" s="78" t="str">
        <f ca="1">IF(AND(AJ336&gt;=DATA!$C$55),"A",IF(AND(DATA!$C$55&gt;AJ336,AJ336&gt;=DATA!$C$56),"B",IF(AND(DATA!$C$56&gt;AJ336,AJ336&gt;=DATA!$C$57),"C",IF(AND(AJ336&lt;DATA!$C$57),"D"))))</f>
        <v>D</v>
      </c>
    </row>
    <row r="337" spans="1:37" x14ac:dyDescent="0.15">
      <c r="A337" s="20" t="s">
        <v>565</v>
      </c>
      <c r="B337" s="4" t="s">
        <v>428</v>
      </c>
      <c r="C337" s="18" t="s">
        <v>454</v>
      </c>
      <c r="D337" s="17" t="s">
        <v>522</v>
      </c>
      <c r="E337" s="20" t="s">
        <v>470</v>
      </c>
      <c r="F337" s="20" t="s">
        <v>303</v>
      </c>
      <c r="G337" s="18" t="str">
        <f>""</f>
        <v/>
      </c>
      <c r="H337" s="20"/>
      <c r="I337" s="20" t="s">
        <v>462</v>
      </c>
      <c r="J337" s="21"/>
      <c r="K337" s="18" t="s">
        <v>453</v>
      </c>
      <c r="L337" s="6" t="s">
        <v>27</v>
      </c>
      <c r="M337" s="6"/>
      <c r="N337" s="6"/>
      <c r="O337" s="6"/>
      <c r="P337" s="11"/>
      <c r="Q337" s="11"/>
      <c r="R337" s="82"/>
      <c r="S337" s="12" t="s">
        <v>773</v>
      </c>
      <c r="T337" s="78"/>
      <c r="U337" s="62"/>
      <c r="V337" s="6" t="s">
        <v>20</v>
      </c>
      <c r="W337" s="28">
        <v>2</v>
      </c>
      <c r="X337" s="24"/>
      <c r="Y337" s="24"/>
      <c r="AB337" s="74" t="b">
        <f>IF(AND(M337=DATA!$D$40),DATA!$D$41,IF(AND(M337=DATA!$C$40),DATA!$C$41))</f>
        <v>0</v>
      </c>
      <c r="AC337" s="74" t="b">
        <f>IF(AND(N337=DATA!$D$40),DATA!$D$42,IF(AND(N337=DATA!$C$40),DATA!$C$42))</f>
        <v>0</v>
      </c>
      <c r="AD337" s="74" t="b">
        <f>IF(AND(O337=DATA!$D$40),DATA!$D$43,IF(AND(O337=DATA!$C$40),DATA!$C$43))</f>
        <v>0</v>
      </c>
      <c r="AE337" s="75" t="b">
        <f>IF(AND(P337=DATA!$D$40),DATA!$D$44,IF(AND(P337=DATA!$C$40),DATA!$C$44))</f>
        <v>0</v>
      </c>
      <c r="AF337" s="76">
        <f ca="1">IF(AND(DATEDIF(R337,TODAY(),"D")&lt;365*3),DATA!$D$46,IF(AND(365*3&lt;=DATEDIF(R337,TODAY(),"D"), DATEDIF(R337,TODAY(),"D")&lt;365*5),DATA!$D$47,IF(AND(365*5&lt;=DATEDIF(R337,TODAY(),"D"), DATEDIF(R337,TODAY(),"D")&lt;365*10),DATA!$D$48,IF(AND(365*10&lt;DATEDIF(R337,TODAY(),"D")),DATA!$D$49))))</f>
        <v>0</v>
      </c>
      <c r="AG337" s="76">
        <f>_xlfn.IFNA(VLOOKUP(T337,DATA!$F$40:$G$85,2,0),10)</f>
        <v>10</v>
      </c>
      <c r="AH337" s="77">
        <f t="shared" ca="1" si="12"/>
        <v>10</v>
      </c>
      <c r="AI337" s="75" t="b">
        <f>IF(AND(Q337=DATA!$D$40),DATA!$D$44/8,IF(AND(Q337=DATA!$C$40),DATA!$C$44/8))</f>
        <v>0</v>
      </c>
      <c r="AJ337" s="77">
        <f t="shared" ca="1" si="11"/>
        <v>10</v>
      </c>
      <c r="AK337" s="78" t="str">
        <f ca="1">IF(AND(AJ337&gt;=DATA!$C$55),"A",IF(AND(DATA!$C$55&gt;AJ337,AJ337&gt;=DATA!$C$56),"B",IF(AND(DATA!$C$56&gt;AJ337,AJ337&gt;=DATA!$C$57),"C",IF(AND(AJ337&lt;DATA!$C$57),"D"))))</f>
        <v>D</v>
      </c>
    </row>
    <row r="338" spans="1:37" x14ac:dyDescent="0.15">
      <c r="A338" s="20" t="s">
        <v>565</v>
      </c>
      <c r="B338" s="4" t="s">
        <v>428</v>
      </c>
      <c r="C338" s="18" t="s">
        <v>295</v>
      </c>
      <c r="D338" s="17" t="s">
        <v>522</v>
      </c>
      <c r="E338" s="20" t="s">
        <v>471</v>
      </c>
      <c r="F338" s="20" t="s">
        <v>294</v>
      </c>
      <c r="G338" s="18" t="str">
        <f>""</f>
        <v/>
      </c>
      <c r="H338" s="20"/>
      <c r="I338" s="20" t="s">
        <v>431</v>
      </c>
      <c r="J338" s="21"/>
      <c r="K338" s="18" t="s">
        <v>453</v>
      </c>
      <c r="L338" s="6" t="s">
        <v>27</v>
      </c>
      <c r="M338" s="6"/>
      <c r="N338" s="6"/>
      <c r="O338" s="6"/>
      <c r="P338" s="11"/>
      <c r="Q338" s="11"/>
      <c r="R338" s="82"/>
      <c r="S338" s="12" t="s">
        <v>773</v>
      </c>
      <c r="T338" s="78"/>
      <c r="U338" s="62"/>
      <c r="V338" s="6" t="s">
        <v>20</v>
      </c>
      <c r="W338" s="28">
        <v>6</v>
      </c>
      <c r="X338" s="24"/>
      <c r="Y338" s="24"/>
      <c r="AB338" s="74" t="b">
        <f>IF(AND(M338=DATA!$D$40),DATA!$D$41,IF(AND(M338=DATA!$C$40),DATA!$C$41))</f>
        <v>0</v>
      </c>
      <c r="AC338" s="74" t="b">
        <f>IF(AND(N338=DATA!$D$40),DATA!$D$42,IF(AND(N338=DATA!$C$40),DATA!$C$42))</f>
        <v>0</v>
      </c>
      <c r="AD338" s="74" t="b">
        <f>IF(AND(O338=DATA!$D$40),DATA!$D$43,IF(AND(O338=DATA!$C$40),DATA!$C$43))</f>
        <v>0</v>
      </c>
      <c r="AE338" s="75" t="b">
        <f>IF(AND(P338=DATA!$D$40),DATA!$D$44,IF(AND(P338=DATA!$C$40),DATA!$C$44))</f>
        <v>0</v>
      </c>
      <c r="AF338" s="76">
        <f ca="1">IF(AND(DATEDIF(R338,TODAY(),"D")&lt;365*3),DATA!$D$46,IF(AND(365*3&lt;=DATEDIF(R338,TODAY(),"D"), DATEDIF(R338,TODAY(),"D")&lt;365*5),DATA!$D$47,IF(AND(365*5&lt;=DATEDIF(R338,TODAY(),"D"), DATEDIF(R338,TODAY(),"D")&lt;365*10),DATA!$D$48,IF(AND(365*10&lt;DATEDIF(R338,TODAY(),"D")),DATA!$D$49))))</f>
        <v>0</v>
      </c>
      <c r="AG338" s="76">
        <f>_xlfn.IFNA(VLOOKUP(T338,DATA!$F$40:$G$85,2,0),10)</f>
        <v>10</v>
      </c>
      <c r="AH338" s="77">
        <f t="shared" ca="1" si="12"/>
        <v>10</v>
      </c>
      <c r="AI338" s="75" t="b">
        <f>IF(AND(Q338=DATA!$D$40),DATA!$D$44/8,IF(AND(Q338=DATA!$C$40),DATA!$C$44/8))</f>
        <v>0</v>
      </c>
      <c r="AJ338" s="77">
        <f t="shared" ca="1" si="11"/>
        <v>10</v>
      </c>
      <c r="AK338" s="78" t="str">
        <f ca="1">IF(AND(AJ338&gt;=DATA!$C$55),"A",IF(AND(DATA!$C$55&gt;AJ338,AJ338&gt;=DATA!$C$56),"B",IF(AND(DATA!$C$56&gt;AJ338,AJ338&gt;=DATA!$C$57),"C",IF(AND(AJ338&lt;DATA!$C$57),"D"))))</f>
        <v>D</v>
      </c>
    </row>
    <row r="339" spans="1:37" x14ac:dyDescent="0.15">
      <c r="A339" s="20" t="s">
        <v>565</v>
      </c>
      <c r="B339" s="4" t="s">
        <v>428</v>
      </c>
      <c r="C339" s="18" t="s">
        <v>295</v>
      </c>
      <c r="D339" s="17" t="s">
        <v>522</v>
      </c>
      <c r="E339" s="20" t="s">
        <v>471</v>
      </c>
      <c r="F339" s="20" t="s">
        <v>303</v>
      </c>
      <c r="G339" s="18" t="str">
        <f>""</f>
        <v/>
      </c>
      <c r="H339" s="20"/>
      <c r="I339" s="20" t="s">
        <v>431</v>
      </c>
      <c r="J339" s="21"/>
      <c r="K339" s="18" t="s">
        <v>453</v>
      </c>
      <c r="L339" s="6" t="s">
        <v>27</v>
      </c>
      <c r="M339" s="6"/>
      <c r="N339" s="6"/>
      <c r="O339" s="6"/>
      <c r="P339" s="11"/>
      <c r="Q339" s="11"/>
      <c r="R339" s="82"/>
      <c r="S339" s="12" t="s">
        <v>773</v>
      </c>
      <c r="T339" s="78"/>
      <c r="U339" s="62"/>
      <c r="V339" s="6" t="s">
        <v>20</v>
      </c>
      <c r="W339" s="28">
        <v>22</v>
      </c>
      <c r="X339" s="24"/>
      <c r="Y339" s="24"/>
      <c r="AB339" s="74" t="b">
        <f>IF(AND(M339=DATA!$D$40),DATA!$D$41,IF(AND(M339=DATA!$C$40),DATA!$C$41))</f>
        <v>0</v>
      </c>
      <c r="AC339" s="74" t="b">
        <f>IF(AND(N339=DATA!$D$40),DATA!$D$42,IF(AND(N339=DATA!$C$40),DATA!$C$42))</f>
        <v>0</v>
      </c>
      <c r="AD339" s="74" t="b">
        <f>IF(AND(O339=DATA!$D$40),DATA!$D$43,IF(AND(O339=DATA!$C$40),DATA!$C$43))</f>
        <v>0</v>
      </c>
      <c r="AE339" s="75" t="b">
        <f>IF(AND(P339=DATA!$D$40),DATA!$D$44,IF(AND(P339=DATA!$C$40),DATA!$C$44))</f>
        <v>0</v>
      </c>
      <c r="AF339" s="76">
        <f ca="1">IF(AND(DATEDIF(R339,TODAY(),"D")&lt;365*3),DATA!$D$46,IF(AND(365*3&lt;=DATEDIF(R339,TODAY(),"D"), DATEDIF(R339,TODAY(),"D")&lt;365*5),DATA!$D$47,IF(AND(365*5&lt;=DATEDIF(R339,TODAY(),"D"), DATEDIF(R339,TODAY(),"D")&lt;365*10),DATA!$D$48,IF(AND(365*10&lt;DATEDIF(R339,TODAY(),"D")),DATA!$D$49))))</f>
        <v>0</v>
      </c>
      <c r="AG339" s="76">
        <f>_xlfn.IFNA(VLOOKUP(T339,DATA!$F$40:$G$85,2,0),10)</f>
        <v>10</v>
      </c>
      <c r="AH339" s="77">
        <f t="shared" ca="1" si="12"/>
        <v>10</v>
      </c>
      <c r="AI339" s="75" t="b">
        <f>IF(AND(Q339=DATA!$D$40),DATA!$D$44/8,IF(AND(Q339=DATA!$C$40),DATA!$C$44/8))</f>
        <v>0</v>
      </c>
      <c r="AJ339" s="77">
        <f t="shared" ca="1" si="11"/>
        <v>10</v>
      </c>
      <c r="AK339" s="78" t="str">
        <f ca="1">IF(AND(AJ339&gt;=DATA!$C$55),"A",IF(AND(DATA!$C$55&gt;AJ339,AJ339&gt;=DATA!$C$56),"B",IF(AND(DATA!$C$56&gt;AJ339,AJ339&gt;=DATA!$C$57),"C",IF(AND(AJ339&lt;DATA!$C$57),"D"))))</f>
        <v>D</v>
      </c>
    </row>
    <row r="340" spans="1:37" x14ac:dyDescent="0.15">
      <c r="A340" s="20" t="s">
        <v>565</v>
      </c>
      <c r="B340" s="4" t="s">
        <v>428</v>
      </c>
      <c r="C340" s="18" t="s">
        <v>454</v>
      </c>
      <c r="D340" s="17" t="s">
        <v>522</v>
      </c>
      <c r="E340" s="20" t="s">
        <v>471</v>
      </c>
      <c r="F340" s="20" t="s">
        <v>301</v>
      </c>
      <c r="G340" s="18" t="str">
        <f>""</f>
        <v/>
      </c>
      <c r="H340" s="20"/>
      <c r="I340" s="20" t="s">
        <v>431</v>
      </c>
      <c r="J340" s="21"/>
      <c r="K340" s="18" t="s">
        <v>453</v>
      </c>
      <c r="L340" s="6" t="s">
        <v>27</v>
      </c>
      <c r="M340" s="6"/>
      <c r="N340" s="6"/>
      <c r="O340" s="6"/>
      <c r="P340" s="11"/>
      <c r="Q340" s="11"/>
      <c r="R340" s="82"/>
      <c r="S340" s="12" t="s">
        <v>773</v>
      </c>
      <c r="T340" s="78"/>
      <c r="U340" s="62"/>
      <c r="V340" s="6" t="s">
        <v>20</v>
      </c>
      <c r="W340" s="28">
        <v>66</v>
      </c>
      <c r="X340" s="24"/>
      <c r="Y340" s="24"/>
      <c r="AB340" s="74" t="b">
        <f>IF(AND(M340=DATA!$D$40),DATA!$D$41,IF(AND(M340=DATA!$C$40),DATA!$C$41))</f>
        <v>0</v>
      </c>
      <c r="AC340" s="74" t="b">
        <f>IF(AND(N340=DATA!$D$40),DATA!$D$42,IF(AND(N340=DATA!$C$40),DATA!$C$42))</f>
        <v>0</v>
      </c>
      <c r="AD340" s="74" t="b">
        <f>IF(AND(O340=DATA!$D$40),DATA!$D$43,IF(AND(O340=DATA!$C$40),DATA!$C$43))</f>
        <v>0</v>
      </c>
      <c r="AE340" s="75" t="b">
        <f>IF(AND(P340=DATA!$D$40),DATA!$D$44,IF(AND(P340=DATA!$C$40),DATA!$C$44))</f>
        <v>0</v>
      </c>
      <c r="AF340" s="76">
        <f ca="1">IF(AND(DATEDIF(R340,TODAY(),"D")&lt;365*3),DATA!$D$46,IF(AND(365*3&lt;=DATEDIF(R340,TODAY(),"D"), DATEDIF(R340,TODAY(),"D")&lt;365*5),DATA!$D$47,IF(AND(365*5&lt;=DATEDIF(R340,TODAY(),"D"), DATEDIF(R340,TODAY(),"D")&lt;365*10),DATA!$D$48,IF(AND(365*10&lt;DATEDIF(R340,TODAY(),"D")),DATA!$D$49))))</f>
        <v>0</v>
      </c>
      <c r="AG340" s="76">
        <f>_xlfn.IFNA(VLOOKUP(T340,DATA!$F$40:$G$85,2,0),10)</f>
        <v>10</v>
      </c>
      <c r="AH340" s="77">
        <f t="shared" ca="1" si="12"/>
        <v>10</v>
      </c>
      <c r="AI340" s="75" t="b">
        <f>IF(AND(Q340=DATA!$D$40),DATA!$D$44/8,IF(AND(Q340=DATA!$C$40),DATA!$C$44/8))</f>
        <v>0</v>
      </c>
      <c r="AJ340" s="77">
        <f t="shared" ca="1" si="11"/>
        <v>10</v>
      </c>
      <c r="AK340" s="78" t="str">
        <f ca="1">IF(AND(AJ340&gt;=DATA!$C$55),"A",IF(AND(DATA!$C$55&gt;AJ340,AJ340&gt;=DATA!$C$56),"B",IF(AND(DATA!$C$56&gt;AJ340,AJ340&gt;=DATA!$C$57),"C",IF(AND(AJ340&lt;DATA!$C$57),"D"))))</f>
        <v>D</v>
      </c>
    </row>
    <row r="341" spans="1:37" x14ac:dyDescent="0.15">
      <c r="A341" s="20" t="s">
        <v>565</v>
      </c>
      <c r="B341" s="4" t="s">
        <v>428</v>
      </c>
      <c r="C341" s="18" t="s">
        <v>456</v>
      </c>
      <c r="D341" s="17" t="s">
        <v>522</v>
      </c>
      <c r="E341" s="20" t="s">
        <v>335</v>
      </c>
      <c r="F341" s="20" t="s">
        <v>294</v>
      </c>
      <c r="G341" s="18" t="str">
        <f>""</f>
        <v/>
      </c>
      <c r="H341" s="20"/>
      <c r="I341" s="20" t="s">
        <v>431</v>
      </c>
      <c r="J341" s="21"/>
      <c r="K341" s="18" t="s">
        <v>453</v>
      </c>
      <c r="L341" s="6" t="s">
        <v>27</v>
      </c>
      <c r="M341" s="6"/>
      <c r="N341" s="6"/>
      <c r="O341" s="6"/>
      <c r="P341" s="11"/>
      <c r="Q341" s="11"/>
      <c r="R341" s="82"/>
      <c r="S341" s="12" t="s">
        <v>773</v>
      </c>
      <c r="T341" s="78"/>
      <c r="U341" s="62"/>
      <c r="V341" s="6" t="s">
        <v>20</v>
      </c>
      <c r="W341" s="28">
        <v>8</v>
      </c>
      <c r="X341" s="24"/>
      <c r="Y341" s="24"/>
      <c r="AB341" s="74" t="b">
        <f>IF(AND(M341=DATA!$D$40),DATA!$D$41,IF(AND(M341=DATA!$C$40),DATA!$C$41))</f>
        <v>0</v>
      </c>
      <c r="AC341" s="74" t="b">
        <f>IF(AND(N341=DATA!$D$40),DATA!$D$42,IF(AND(N341=DATA!$C$40),DATA!$C$42))</f>
        <v>0</v>
      </c>
      <c r="AD341" s="74" t="b">
        <f>IF(AND(O341=DATA!$D$40),DATA!$D$43,IF(AND(O341=DATA!$C$40),DATA!$C$43))</f>
        <v>0</v>
      </c>
      <c r="AE341" s="75" t="b">
        <f>IF(AND(P341=DATA!$D$40),DATA!$D$44,IF(AND(P341=DATA!$C$40),DATA!$C$44))</f>
        <v>0</v>
      </c>
      <c r="AF341" s="76">
        <f ca="1">IF(AND(DATEDIF(R341,TODAY(),"D")&lt;365*3),DATA!$D$46,IF(AND(365*3&lt;=DATEDIF(R341,TODAY(),"D"), DATEDIF(R341,TODAY(),"D")&lt;365*5),DATA!$D$47,IF(AND(365*5&lt;=DATEDIF(R341,TODAY(),"D"), DATEDIF(R341,TODAY(),"D")&lt;365*10),DATA!$D$48,IF(AND(365*10&lt;DATEDIF(R341,TODAY(),"D")),DATA!$D$49))))</f>
        <v>0</v>
      </c>
      <c r="AG341" s="76">
        <f>_xlfn.IFNA(VLOOKUP(T341,DATA!$F$40:$G$85,2,0),10)</f>
        <v>10</v>
      </c>
      <c r="AH341" s="77">
        <f t="shared" ca="1" si="12"/>
        <v>10</v>
      </c>
      <c r="AI341" s="75" t="b">
        <f>IF(AND(Q341=DATA!$D$40),DATA!$D$44/8,IF(AND(Q341=DATA!$C$40),DATA!$C$44/8))</f>
        <v>0</v>
      </c>
      <c r="AJ341" s="77">
        <f t="shared" ca="1" si="11"/>
        <v>10</v>
      </c>
      <c r="AK341" s="78" t="str">
        <f ca="1">IF(AND(AJ341&gt;=DATA!$C$55),"A",IF(AND(DATA!$C$55&gt;AJ341,AJ341&gt;=DATA!$C$56),"B",IF(AND(DATA!$C$56&gt;AJ341,AJ341&gt;=DATA!$C$57),"C",IF(AND(AJ341&lt;DATA!$C$57),"D"))))</f>
        <v>D</v>
      </c>
    </row>
    <row r="342" spans="1:37" x14ac:dyDescent="0.15">
      <c r="A342" s="20" t="s">
        <v>565</v>
      </c>
      <c r="B342" s="4" t="s">
        <v>428</v>
      </c>
      <c r="C342" s="18" t="s">
        <v>295</v>
      </c>
      <c r="D342" s="17" t="s">
        <v>522</v>
      </c>
      <c r="E342" s="20" t="s">
        <v>335</v>
      </c>
      <c r="F342" s="20" t="s">
        <v>303</v>
      </c>
      <c r="G342" s="18" t="str">
        <f>""</f>
        <v/>
      </c>
      <c r="H342" s="20"/>
      <c r="I342" s="20" t="s">
        <v>462</v>
      </c>
      <c r="J342" s="21"/>
      <c r="K342" s="18" t="s">
        <v>453</v>
      </c>
      <c r="L342" s="6" t="s">
        <v>27</v>
      </c>
      <c r="M342" s="6"/>
      <c r="N342" s="6"/>
      <c r="O342" s="6"/>
      <c r="P342" s="11"/>
      <c r="Q342" s="11"/>
      <c r="R342" s="82"/>
      <c r="S342" s="12" t="s">
        <v>773</v>
      </c>
      <c r="T342" s="78"/>
      <c r="U342" s="62"/>
      <c r="V342" s="6" t="s">
        <v>20</v>
      </c>
      <c r="W342" s="28">
        <v>4</v>
      </c>
      <c r="X342" s="24"/>
      <c r="Y342" s="24"/>
      <c r="AB342" s="74" t="b">
        <f>IF(AND(M342=DATA!$D$40),DATA!$D$41,IF(AND(M342=DATA!$C$40),DATA!$C$41))</f>
        <v>0</v>
      </c>
      <c r="AC342" s="74" t="b">
        <f>IF(AND(N342=DATA!$D$40),DATA!$D$42,IF(AND(N342=DATA!$C$40),DATA!$C$42))</f>
        <v>0</v>
      </c>
      <c r="AD342" s="74" t="b">
        <f>IF(AND(O342=DATA!$D$40),DATA!$D$43,IF(AND(O342=DATA!$C$40),DATA!$C$43))</f>
        <v>0</v>
      </c>
      <c r="AE342" s="75" t="b">
        <f>IF(AND(P342=DATA!$D$40),DATA!$D$44,IF(AND(P342=DATA!$C$40),DATA!$C$44))</f>
        <v>0</v>
      </c>
      <c r="AF342" s="76">
        <f ca="1">IF(AND(DATEDIF(R342,TODAY(),"D")&lt;365*3),DATA!$D$46,IF(AND(365*3&lt;=DATEDIF(R342,TODAY(),"D"), DATEDIF(R342,TODAY(),"D")&lt;365*5),DATA!$D$47,IF(AND(365*5&lt;=DATEDIF(R342,TODAY(),"D"), DATEDIF(R342,TODAY(),"D")&lt;365*10),DATA!$D$48,IF(AND(365*10&lt;DATEDIF(R342,TODAY(),"D")),DATA!$D$49))))</f>
        <v>0</v>
      </c>
      <c r="AG342" s="76">
        <f>_xlfn.IFNA(VLOOKUP(T342,DATA!$F$40:$G$85,2,0),10)</f>
        <v>10</v>
      </c>
      <c r="AH342" s="77">
        <f t="shared" ca="1" si="12"/>
        <v>10</v>
      </c>
      <c r="AI342" s="75" t="b">
        <f>IF(AND(Q342=DATA!$D$40),DATA!$D$44/8,IF(AND(Q342=DATA!$C$40),DATA!$C$44/8))</f>
        <v>0</v>
      </c>
      <c r="AJ342" s="77">
        <f t="shared" ca="1" si="11"/>
        <v>10</v>
      </c>
      <c r="AK342" s="78" t="str">
        <f ca="1">IF(AND(AJ342&gt;=DATA!$C$55),"A",IF(AND(DATA!$C$55&gt;AJ342,AJ342&gt;=DATA!$C$56),"B",IF(AND(DATA!$C$56&gt;AJ342,AJ342&gt;=DATA!$C$57),"C",IF(AND(AJ342&lt;DATA!$C$57),"D"))))</f>
        <v>D</v>
      </c>
    </row>
    <row r="343" spans="1:37" x14ac:dyDescent="0.15">
      <c r="A343" s="20" t="s">
        <v>565</v>
      </c>
      <c r="B343" s="4" t="s">
        <v>428</v>
      </c>
      <c r="C343" s="18" t="s">
        <v>454</v>
      </c>
      <c r="D343" s="17" t="s">
        <v>522</v>
      </c>
      <c r="E343" s="20" t="s">
        <v>336</v>
      </c>
      <c r="F343" s="20" t="s">
        <v>301</v>
      </c>
      <c r="G343" s="18" t="str">
        <f>""</f>
        <v/>
      </c>
      <c r="H343" s="20"/>
      <c r="I343" s="20" t="s">
        <v>462</v>
      </c>
      <c r="J343" s="21"/>
      <c r="K343" s="18" t="s">
        <v>453</v>
      </c>
      <c r="L343" s="6" t="s">
        <v>27</v>
      </c>
      <c r="M343" s="6"/>
      <c r="N343" s="6"/>
      <c r="O343" s="6"/>
      <c r="P343" s="11"/>
      <c r="Q343" s="11"/>
      <c r="R343" s="82"/>
      <c r="S343" s="12" t="s">
        <v>773</v>
      </c>
      <c r="T343" s="78"/>
      <c r="U343" s="62"/>
      <c r="V343" s="6" t="s">
        <v>20</v>
      </c>
      <c r="W343" s="28">
        <v>4</v>
      </c>
      <c r="X343" s="24"/>
      <c r="Y343" s="24"/>
      <c r="AB343" s="74" t="b">
        <f>IF(AND(M343=DATA!$D$40),DATA!$D$41,IF(AND(M343=DATA!$C$40),DATA!$C$41))</f>
        <v>0</v>
      </c>
      <c r="AC343" s="74" t="b">
        <f>IF(AND(N343=DATA!$D$40),DATA!$D$42,IF(AND(N343=DATA!$C$40),DATA!$C$42))</f>
        <v>0</v>
      </c>
      <c r="AD343" s="74" t="b">
        <f>IF(AND(O343=DATA!$D$40),DATA!$D$43,IF(AND(O343=DATA!$C$40),DATA!$C$43))</f>
        <v>0</v>
      </c>
      <c r="AE343" s="75" t="b">
        <f>IF(AND(P343=DATA!$D$40),DATA!$D$44,IF(AND(P343=DATA!$C$40),DATA!$C$44))</f>
        <v>0</v>
      </c>
      <c r="AF343" s="76">
        <f ca="1">IF(AND(DATEDIF(R343,TODAY(),"D")&lt;365*3),DATA!$D$46,IF(AND(365*3&lt;=DATEDIF(R343,TODAY(),"D"), DATEDIF(R343,TODAY(),"D")&lt;365*5),DATA!$D$47,IF(AND(365*5&lt;=DATEDIF(R343,TODAY(),"D"), DATEDIF(R343,TODAY(),"D")&lt;365*10),DATA!$D$48,IF(AND(365*10&lt;DATEDIF(R343,TODAY(),"D")),DATA!$D$49))))</f>
        <v>0</v>
      </c>
      <c r="AG343" s="76">
        <f>_xlfn.IFNA(VLOOKUP(T343,DATA!$F$40:$G$85,2,0),10)</f>
        <v>10</v>
      </c>
      <c r="AH343" s="77">
        <f t="shared" ca="1" si="12"/>
        <v>10</v>
      </c>
      <c r="AI343" s="75" t="b">
        <f>IF(AND(Q343=DATA!$D$40),DATA!$D$44/8,IF(AND(Q343=DATA!$C$40),DATA!$C$44/8))</f>
        <v>0</v>
      </c>
      <c r="AJ343" s="77">
        <f t="shared" ca="1" si="11"/>
        <v>10</v>
      </c>
      <c r="AK343" s="78" t="str">
        <f ca="1">IF(AND(AJ343&gt;=DATA!$C$55),"A",IF(AND(DATA!$C$55&gt;AJ343,AJ343&gt;=DATA!$C$56),"B",IF(AND(DATA!$C$56&gt;AJ343,AJ343&gt;=DATA!$C$57),"C",IF(AND(AJ343&lt;DATA!$C$57),"D"))))</f>
        <v>D</v>
      </c>
    </row>
    <row r="344" spans="1:37" x14ac:dyDescent="0.15">
      <c r="A344" s="20" t="s">
        <v>565</v>
      </c>
      <c r="B344" s="4" t="s">
        <v>428</v>
      </c>
      <c r="C344" s="18" t="s">
        <v>454</v>
      </c>
      <c r="D344" s="17" t="s">
        <v>522</v>
      </c>
      <c r="E344" s="20" t="s">
        <v>336</v>
      </c>
      <c r="F344" s="20" t="s">
        <v>301</v>
      </c>
      <c r="G344" s="18" t="str">
        <f>""</f>
        <v/>
      </c>
      <c r="H344" s="20"/>
      <c r="I344" s="20" t="s">
        <v>464</v>
      </c>
      <c r="J344" s="21"/>
      <c r="K344" s="18" t="s">
        <v>453</v>
      </c>
      <c r="L344" s="6" t="s">
        <v>27</v>
      </c>
      <c r="M344" s="6"/>
      <c r="N344" s="6"/>
      <c r="O344" s="6"/>
      <c r="P344" s="11"/>
      <c r="Q344" s="11"/>
      <c r="R344" s="82"/>
      <c r="S344" s="12" t="s">
        <v>773</v>
      </c>
      <c r="T344" s="78"/>
      <c r="U344" s="62"/>
      <c r="V344" s="6" t="s">
        <v>20</v>
      </c>
      <c r="W344" s="28">
        <v>1</v>
      </c>
      <c r="X344" s="24"/>
      <c r="Y344" s="24"/>
      <c r="AB344" s="74" t="b">
        <f>IF(AND(M344=DATA!$D$40),DATA!$D$41,IF(AND(M344=DATA!$C$40),DATA!$C$41))</f>
        <v>0</v>
      </c>
      <c r="AC344" s="74" t="b">
        <f>IF(AND(N344=DATA!$D$40),DATA!$D$42,IF(AND(N344=DATA!$C$40),DATA!$C$42))</f>
        <v>0</v>
      </c>
      <c r="AD344" s="74" t="b">
        <f>IF(AND(O344=DATA!$D$40),DATA!$D$43,IF(AND(O344=DATA!$C$40),DATA!$C$43))</f>
        <v>0</v>
      </c>
      <c r="AE344" s="75" t="b">
        <f>IF(AND(P344=DATA!$D$40),DATA!$D$44,IF(AND(P344=DATA!$C$40),DATA!$C$44))</f>
        <v>0</v>
      </c>
      <c r="AF344" s="76">
        <f ca="1">IF(AND(DATEDIF(R344,TODAY(),"D")&lt;365*3),DATA!$D$46,IF(AND(365*3&lt;=DATEDIF(R344,TODAY(),"D"), DATEDIF(R344,TODAY(),"D")&lt;365*5),DATA!$D$47,IF(AND(365*5&lt;=DATEDIF(R344,TODAY(),"D"), DATEDIF(R344,TODAY(),"D")&lt;365*10),DATA!$D$48,IF(AND(365*10&lt;DATEDIF(R344,TODAY(),"D")),DATA!$D$49))))</f>
        <v>0</v>
      </c>
      <c r="AG344" s="76">
        <f>_xlfn.IFNA(VLOOKUP(T344,DATA!$F$40:$G$85,2,0),10)</f>
        <v>10</v>
      </c>
      <c r="AH344" s="77">
        <f t="shared" ca="1" si="12"/>
        <v>10</v>
      </c>
      <c r="AI344" s="75" t="b">
        <f>IF(AND(Q344=DATA!$D$40),DATA!$D$44/8,IF(AND(Q344=DATA!$C$40),DATA!$C$44/8))</f>
        <v>0</v>
      </c>
      <c r="AJ344" s="77">
        <f t="shared" ca="1" si="11"/>
        <v>10</v>
      </c>
      <c r="AK344" s="78" t="str">
        <f ca="1">IF(AND(AJ344&gt;=DATA!$C$55),"A",IF(AND(DATA!$C$55&gt;AJ344,AJ344&gt;=DATA!$C$56),"B",IF(AND(DATA!$C$56&gt;AJ344,AJ344&gt;=DATA!$C$57),"C",IF(AND(AJ344&lt;DATA!$C$57),"D"))))</f>
        <v>D</v>
      </c>
    </row>
    <row r="345" spans="1:37" x14ac:dyDescent="0.15">
      <c r="A345" s="20" t="s">
        <v>565</v>
      </c>
      <c r="B345" s="18" t="s">
        <v>428</v>
      </c>
      <c r="C345" s="18" t="s">
        <v>295</v>
      </c>
      <c r="D345" s="18" t="s">
        <v>275</v>
      </c>
      <c r="E345" s="20" t="s">
        <v>300</v>
      </c>
      <c r="F345" s="20" t="s">
        <v>294</v>
      </c>
      <c r="G345" s="18" t="s">
        <v>301</v>
      </c>
      <c r="H345" s="20"/>
      <c r="I345" s="20" t="s">
        <v>431</v>
      </c>
      <c r="J345" s="21"/>
      <c r="K345" s="18" t="s">
        <v>453</v>
      </c>
      <c r="L345" s="6" t="s">
        <v>27</v>
      </c>
      <c r="M345" s="6"/>
      <c r="N345" s="6"/>
      <c r="O345" s="6"/>
      <c r="P345" s="11"/>
      <c r="Q345" s="11"/>
      <c r="R345" s="82"/>
      <c r="S345" s="12" t="s">
        <v>773</v>
      </c>
      <c r="T345" s="78"/>
      <c r="U345" s="62"/>
      <c r="V345" s="6" t="s">
        <v>20</v>
      </c>
      <c r="W345" s="28">
        <v>8</v>
      </c>
      <c r="X345" s="24"/>
      <c r="Y345" s="24"/>
      <c r="AB345" s="74" t="b">
        <f>IF(AND(M345=DATA!$D$40),DATA!$D$41,IF(AND(M345=DATA!$C$40),DATA!$C$41))</f>
        <v>0</v>
      </c>
      <c r="AC345" s="74" t="b">
        <f>IF(AND(N345=DATA!$D$40),DATA!$D$42,IF(AND(N345=DATA!$C$40),DATA!$C$42))</f>
        <v>0</v>
      </c>
      <c r="AD345" s="74" t="b">
        <f>IF(AND(O345=DATA!$D$40),DATA!$D$43,IF(AND(O345=DATA!$C$40),DATA!$C$43))</f>
        <v>0</v>
      </c>
      <c r="AE345" s="75" t="b">
        <f>IF(AND(P345=DATA!$D$40),DATA!$D$44,IF(AND(P345=DATA!$C$40),DATA!$C$44))</f>
        <v>0</v>
      </c>
      <c r="AF345" s="76">
        <f ca="1">IF(AND(DATEDIF(R345,TODAY(),"D")&lt;365*3),DATA!$D$46,IF(AND(365*3&lt;=DATEDIF(R345,TODAY(),"D"), DATEDIF(R345,TODAY(),"D")&lt;365*5),DATA!$D$47,IF(AND(365*5&lt;=DATEDIF(R345,TODAY(),"D"), DATEDIF(R345,TODAY(),"D")&lt;365*10),DATA!$D$48,IF(AND(365*10&lt;DATEDIF(R345,TODAY(),"D")),DATA!$D$49))))</f>
        <v>0</v>
      </c>
      <c r="AG345" s="76">
        <f>_xlfn.IFNA(VLOOKUP(T345,DATA!$F$40:$G$85,2,0),10)</f>
        <v>10</v>
      </c>
      <c r="AH345" s="77">
        <f t="shared" ca="1" si="12"/>
        <v>10</v>
      </c>
      <c r="AI345" s="75" t="b">
        <f>IF(AND(Q345=DATA!$D$40),DATA!$D$44/8,IF(AND(Q345=DATA!$C$40),DATA!$C$44/8))</f>
        <v>0</v>
      </c>
      <c r="AJ345" s="77">
        <f t="shared" ca="1" si="11"/>
        <v>10</v>
      </c>
      <c r="AK345" s="78" t="str">
        <f ca="1">IF(AND(AJ345&gt;=DATA!$C$55),"A",IF(AND(DATA!$C$55&gt;AJ345,AJ345&gt;=DATA!$C$56),"B",IF(AND(DATA!$C$56&gt;AJ345,AJ345&gt;=DATA!$C$57),"C",IF(AND(AJ345&lt;DATA!$C$57),"D"))))</f>
        <v>D</v>
      </c>
    </row>
    <row r="346" spans="1:37" x14ac:dyDescent="0.15">
      <c r="A346" s="20" t="s">
        <v>565</v>
      </c>
      <c r="B346" s="18" t="s">
        <v>428</v>
      </c>
      <c r="C346" s="18" t="s">
        <v>295</v>
      </c>
      <c r="D346" s="18" t="s">
        <v>275</v>
      </c>
      <c r="E346" s="20" t="s">
        <v>300</v>
      </c>
      <c r="F346" s="20" t="s">
        <v>294</v>
      </c>
      <c r="G346" s="18" t="s">
        <v>301</v>
      </c>
      <c r="H346" s="20"/>
      <c r="I346" s="20" t="s">
        <v>462</v>
      </c>
      <c r="J346" s="21"/>
      <c r="K346" s="18" t="s">
        <v>453</v>
      </c>
      <c r="L346" s="6" t="s">
        <v>27</v>
      </c>
      <c r="M346" s="6"/>
      <c r="N346" s="6"/>
      <c r="O346" s="6"/>
      <c r="P346" s="11"/>
      <c r="Q346" s="11"/>
      <c r="R346" s="82"/>
      <c r="S346" s="12" t="s">
        <v>773</v>
      </c>
      <c r="T346" s="78"/>
      <c r="U346" s="62"/>
      <c r="V346" s="6" t="s">
        <v>20</v>
      </c>
      <c r="W346" s="28">
        <v>1</v>
      </c>
      <c r="X346" s="24"/>
      <c r="Y346" s="24"/>
      <c r="AB346" s="74" t="b">
        <f>IF(AND(M346=DATA!$D$40),DATA!$D$41,IF(AND(M346=DATA!$C$40),DATA!$C$41))</f>
        <v>0</v>
      </c>
      <c r="AC346" s="74" t="b">
        <f>IF(AND(N346=DATA!$D$40),DATA!$D$42,IF(AND(N346=DATA!$C$40),DATA!$C$42))</f>
        <v>0</v>
      </c>
      <c r="AD346" s="74" t="b">
        <f>IF(AND(O346=DATA!$D$40),DATA!$D$43,IF(AND(O346=DATA!$C$40),DATA!$C$43))</f>
        <v>0</v>
      </c>
      <c r="AE346" s="75" t="b">
        <f>IF(AND(P346=DATA!$D$40),DATA!$D$44,IF(AND(P346=DATA!$C$40),DATA!$C$44))</f>
        <v>0</v>
      </c>
      <c r="AF346" s="76">
        <f ca="1">IF(AND(DATEDIF(R346,TODAY(),"D")&lt;365*3),DATA!$D$46,IF(AND(365*3&lt;=DATEDIF(R346,TODAY(),"D"), DATEDIF(R346,TODAY(),"D")&lt;365*5),DATA!$D$47,IF(AND(365*5&lt;=DATEDIF(R346,TODAY(),"D"), DATEDIF(R346,TODAY(),"D")&lt;365*10),DATA!$D$48,IF(AND(365*10&lt;DATEDIF(R346,TODAY(),"D")),DATA!$D$49))))</f>
        <v>0</v>
      </c>
      <c r="AG346" s="76">
        <f>_xlfn.IFNA(VLOOKUP(T346,DATA!$F$40:$G$85,2,0),10)</f>
        <v>10</v>
      </c>
      <c r="AH346" s="77">
        <f t="shared" ca="1" si="12"/>
        <v>10</v>
      </c>
      <c r="AI346" s="75" t="b">
        <f>IF(AND(Q346=DATA!$D$40),DATA!$D$44/8,IF(AND(Q346=DATA!$C$40),DATA!$C$44/8))</f>
        <v>0</v>
      </c>
      <c r="AJ346" s="77">
        <f t="shared" ca="1" si="11"/>
        <v>10</v>
      </c>
      <c r="AK346" s="78" t="str">
        <f ca="1">IF(AND(AJ346&gt;=DATA!$C$55),"A",IF(AND(DATA!$C$55&gt;AJ346,AJ346&gt;=DATA!$C$56),"B",IF(AND(DATA!$C$56&gt;AJ346,AJ346&gt;=DATA!$C$57),"C",IF(AND(AJ346&lt;DATA!$C$57),"D"))))</f>
        <v>D</v>
      </c>
    </row>
    <row r="347" spans="1:37" x14ac:dyDescent="0.15">
      <c r="A347" s="20" t="s">
        <v>564</v>
      </c>
      <c r="B347" s="18" t="s">
        <v>428</v>
      </c>
      <c r="C347" s="18" t="s">
        <v>295</v>
      </c>
      <c r="D347" s="18" t="s">
        <v>275</v>
      </c>
      <c r="E347" s="20" t="s">
        <v>300</v>
      </c>
      <c r="F347" s="20" t="s">
        <v>301</v>
      </c>
      <c r="G347" s="18" t="s">
        <v>303</v>
      </c>
      <c r="H347" s="20"/>
      <c r="I347" s="20" t="s">
        <v>464</v>
      </c>
      <c r="J347" s="21"/>
      <c r="K347" s="18" t="s">
        <v>453</v>
      </c>
      <c r="L347" s="6" t="s">
        <v>27</v>
      </c>
      <c r="M347" s="6"/>
      <c r="N347" s="6"/>
      <c r="O347" s="6"/>
      <c r="P347" s="11"/>
      <c r="Q347" s="11"/>
      <c r="R347" s="82"/>
      <c r="S347" s="12" t="s">
        <v>773</v>
      </c>
      <c r="T347" s="78"/>
      <c r="U347" s="62"/>
      <c r="V347" s="6" t="s">
        <v>20</v>
      </c>
      <c r="W347" s="28">
        <v>2</v>
      </c>
      <c r="X347" s="24"/>
      <c r="Y347" s="24"/>
      <c r="AB347" s="74" t="b">
        <f>IF(AND(M347=DATA!$D$40),DATA!$D$41,IF(AND(M347=DATA!$C$40),DATA!$C$41))</f>
        <v>0</v>
      </c>
      <c r="AC347" s="74" t="b">
        <f>IF(AND(N347=DATA!$D$40),DATA!$D$42,IF(AND(N347=DATA!$C$40),DATA!$C$42))</f>
        <v>0</v>
      </c>
      <c r="AD347" s="74" t="b">
        <f>IF(AND(O347=DATA!$D$40),DATA!$D$43,IF(AND(O347=DATA!$C$40),DATA!$C$43))</f>
        <v>0</v>
      </c>
      <c r="AE347" s="75" t="b">
        <f>IF(AND(P347=DATA!$D$40),DATA!$D$44,IF(AND(P347=DATA!$C$40),DATA!$C$44))</f>
        <v>0</v>
      </c>
      <c r="AF347" s="76">
        <f ca="1">IF(AND(DATEDIF(R347,TODAY(),"D")&lt;365*3),DATA!$D$46,IF(AND(365*3&lt;=DATEDIF(R347,TODAY(),"D"), DATEDIF(R347,TODAY(),"D")&lt;365*5),DATA!$D$47,IF(AND(365*5&lt;=DATEDIF(R347,TODAY(),"D"), DATEDIF(R347,TODAY(),"D")&lt;365*10),DATA!$D$48,IF(AND(365*10&lt;DATEDIF(R347,TODAY(),"D")),DATA!$D$49))))</f>
        <v>0</v>
      </c>
      <c r="AG347" s="76">
        <f>_xlfn.IFNA(VLOOKUP(T347,DATA!$F$40:$G$85,2,0),10)</f>
        <v>10</v>
      </c>
      <c r="AH347" s="77">
        <f t="shared" ca="1" si="12"/>
        <v>10</v>
      </c>
      <c r="AI347" s="75" t="b">
        <f>IF(AND(Q347=DATA!$D$40),DATA!$D$44/8,IF(AND(Q347=DATA!$C$40),DATA!$C$44/8))</f>
        <v>0</v>
      </c>
      <c r="AJ347" s="77">
        <f t="shared" ca="1" si="11"/>
        <v>10</v>
      </c>
      <c r="AK347" s="78" t="str">
        <f ca="1">IF(AND(AJ347&gt;=DATA!$C$55),"A",IF(AND(DATA!$C$55&gt;AJ347,AJ347&gt;=DATA!$C$56),"B",IF(AND(DATA!$C$56&gt;AJ347,AJ347&gt;=DATA!$C$57),"C",IF(AND(AJ347&lt;DATA!$C$57),"D"))))</f>
        <v>D</v>
      </c>
    </row>
  </sheetData>
  <autoFilter ref="B2:Y347" xr:uid="{00000000-0009-0000-0000-000002000000}"/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200-000000000000}">
          <x14:formula1>
            <xm:f>DATA!$B$19:$B$22</xm:f>
          </x14:formula1>
          <xm:sqref>C3:C347</xm:sqref>
        </x14:dataValidation>
        <x14:dataValidation type="list" allowBlank="1" showInputMessage="1" showErrorMessage="1" xr:uid="{00000000-0002-0000-0200-000001000000}">
          <x14:formula1>
            <xm:f>DATA!$C$19:$C$21</xm:f>
          </x14:formula1>
          <xm:sqref>K3:K347</xm:sqref>
        </x14:dataValidation>
        <x14:dataValidation type="list" allowBlank="1" showInputMessage="1" showErrorMessage="1" xr:uid="{00000000-0002-0000-0200-000002000000}">
          <x14:formula1>
            <xm:f>DATA!$D$19:$D$20</xm:f>
          </x14:formula1>
          <xm:sqref>M3:M347</xm:sqref>
        </x14:dataValidation>
        <x14:dataValidation type="list" allowBlank="1" showInputMessage="1" showErrorMessage="1" xr:uid="{00000000-0002-0000-0200-000003000000}">
          <x14:formula1>
            <xm:f>DATA!$G$19:$G$20</xm:f>
          </x14:formula1>
          <xm:sqref>P3:P347</xm:sqref>
        </x14:dataValidation>
        <x14:dataValidation type="list" allowBlank="1" showInputMessage="1" showErrorMessage="1" xr:uid="{00000000-0002-0000-0200-000004000000}">
          <x14:formula1>
            <xm:f>DATA!$E$19:$E$20</xm:f>
          </x14:formula1>
          <xm:sqref>N3:N347</xm:sqref>
        </x14:dataValidation>
        <x14:dataValidation type="list" allowBlank="1" showInputMessage="1" showErrorMessage="1" xr:uid="{00000000-0002-0000-0200-000005000000}">
          <x14:formula1>
            <xm:f>DATA!$F$19:$F$20</xm:f>
          </x14:formula1>
          <xm:sqref>O3:O347</xm:sqref>
        </x14:dataValidation>
        <x14:dataValidation type="list" allowBlank="1" showInputMessage="1" showErrorMessage="1" xr:uid="{00000000-0002-0000-0200-000006000000}">
          <x14:formula1>
            <xm:f>DATA!$H$19:$H$20</xm:f>
          </x14:formula1>
          <xm:sqref>Q3:Q347</xm:sqref>
        </x14:dataValidation>
        <x14:dataValidation type="date" allowBlank="1" showInputMessage="1" showErrorMessage="1" xr:uid="{00000000-0002-0000-0200-000007000000}">
          <x14:formula1>
            <xm:f>DATA!I19</xm:f>
          </x14:formula1>
          <x14:formula2>
            <xm:f>DATA!I20</xm:f>
          </x14:formula2>
          <xm:sqref>R3:R347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85"/>
  <sheetViews>
    <sheetView workbookViewId="0"/>
  </sheetViews>
  <sheetFormatPr defaultRowHeight="16.5" x14ac:dyDescent="0.3"/>
  <cols>
    <col min="1" max="1" width="4" customWidth="1"/>
    <col min="2" max="18" width="25.75" customWidth="1"/>
  </cols>
  <sheetData>
    <row r="2" spans="2:11" x14ac:dyDescent="0.3">
      <c r="B2" t="s">
        <v>627</v>
      </c>
    </row>
    <row r="3" spans="2:11" ht="24" x14ac:dyDescent="0.3">
      <c r="B3" s="1" t="s">
        <v>536</v>
      </c>
      <c r="C3" s="1" t="s">
        <v>628</v>
      </c>
      <c r="D3" s="1" t="s">
        <v>629</v>
      </c>
      <c r="E3" s="1" t="s">
        <v>623</v>
      </c>
      <c r="F3" s="1" t="s">
        <v>603</v>
      </c>
      <c r="G3" s="1" t="s">
        <v>662</v>
      </c>
      <c r="H3" s="1" t="s">
        <v>663</v>
      </c>
      <c r="I3" s="1" t="s">
        <v>664</v>
      </c>
      <c r="J3" s="1" t="s">
        <v>678</v>
      </c>
      <c r="K3" s="1" t="s">
        <v>674</v>
      </c>
    </row>
    <row r="4" spans="2:11" x14ac:dyDescent="0.3">
      <c r="B4" t="s">
        <v>534</v>
      </c>
      <c r="C4" t="s">
        <v>537</v>
      </c>
      <c r="D4" t="s">
        <v>540</v>
      </c>
      <c r="E4" t="s">
        <v>543</v>
      </c>
      <c r="F4" t="s">
        <v>575</v>
      </c>
      <c r="G4" t="s">
        <v>669</v>
      </c>
      <c r="H4" t="s">
        <v>669</v>
      </c>
      <c r="I4" t="s">
        <v>669</v>
      </c>
      <c r="J4" t="s">
        <v>669</v>
      </c>
      <c r="K4" s="64">
        <v>18264</v>
      </c>
    </row>
    <row r="5" spans="2:11" x14ac:dyDescent="0.3">
      <c r="B5" t="s">
        <v>535</v>
      </c>
      <c r="C5" t="s">
        <v>538</v>
      </c>
      <c r="D5" t="s">
        <v>541</v>
      </c>
      <c r="E5" t="s">
        <v>544</v>
      </c>
      <c r="F5" t="s">
        <v>576</v>
      </c>
      <c r="G5" t="s">
        <v>672</v>
      </c>
      <c r="H5" t="s">
        <v>672</v>
      </c>
      <c r="I5" t="s">
        <v>672</v>
      </c>
      <c r="J5" t="s">
        <v>672</v>
      </c>
      <c r="K5" s="64">
        <f ca="1">TODAY()</f>
        <v>43986</v>
      </c>
    </row>
    <row r="6" spans="2:11" x14ac:dyDescent="0.3">
      <c r="C6" t="s">
        <v>570</v>
      </c>
      <c r="D6" t="s">
        <v>542</v>
      </c>
      <c r="E6" t="s">
        <v>545</v>
      </c>
      <c r="F6" t="s">
        <v>577</v>
      </c>
    </row>
    <row r="7" spans="2:11" x14ac:dyDescent="0.3">
      <c r="C7" t="s">
        <v>571</v>
      </c>
      <c r="F7" t="s">
        <v>578</v>
      </c>
    </row>
    <row r="8" spans="2:11" x14ac:dyDescent="0.3">
      <c r="C8" t="s">
        <v>522</v>
      </c>
    </row>
    <row r="11" spans="2:11" x14ac:dyDescent="0.3">
      <c r="B11" t="s">
        <v>630</v>
      </c>
    </row>
    <row r="12" spans="2:11" ht="24" x14ac:dyDescent="0.3">
      <c r="B12" s="1" t="s">
        <v>631</v>
      </c>
      <c r="C12" s="1" t="s">
        <v>632</v>
      </c>
      <c r="D12" s="1" t="s">
        <v>662</v>
      </c>
      <c r="E12" s="1" t="s">
        <v>663</v>
      </c>
      <c r="F12" s="1" t="s">
        <v>664</v>
      </c>
      <c r="G12" s="1" t="s">
        <v>673</v>
      </c>
      <c r="H12" s="1" t="s">
        <v>674</v>
      </c>
    </row>
    <row r="13" spans="2:11" x14ac:dyDescent="0.3">
      <c r="B13" t="s">
        <v>531</v>
      </c>
      <c r="C13" t="s">
        <v>533</v>
      </c>
      <c r="D13" t="s">
        <v>669</v>
      </c>
      <c r="E13" t="s">
        <v>669</v>
      </c>
      <c r="F13" t="s">
        <v>669</v>
      </c>
      <c r="G13" t="s">
        <v>669</v>
      </c>
      <c r="H13" s="64">
        <v>18264</v>
      </c>
    </row>
    <row r="14" spans="2:11" x14ac:dyDescent="0.3">
      <c r="B14" t="s">
        <v>532</v>
      </c>
      <c r="C14" t="s">
        <v>522</v>
      </c>
      <c r="D14" t="s">
        <v>672</v>
      </c>
      <c r="E14" t="s">
        <v>672</v>
      </c>
      <c r="F14" t="s">
        <v>672</v>
      </c>
      <c r="G14" t="s">
        <v>671</v>
      </c>
      <c r="H14" s="64">
        <f ca="1">TODAY()</f>
        <v>43986</v>
      </c>
    </row>
    <row r="17" spans="2:14" x14ac:dyDescent="0.3">
      <c r="B17" t="s">
        <v>633</v>
      </c>
    </row>
    <row r="18" spans="2:14" ht="24" x14ac:dyDescent="0.3">
      <c r="B18" s="1" t="s">
        <v>634</v>
      </c>
      <c r="C18" s="1" t="s">
        <v>606</v>
      </c>
      <c r="D18" s="1" t="s">
        <v>662</v>
      </c>
      <c r="E18" s="1" t="s">
        <v>663</v>
      </c>
      <c r="F18" s="1" t="s">
        <v>664</v>
      </c>
      <c r="G18" s="1" t="s">
        <v>673</v>
      </c>
      <c r="H18" s="65" t="s">
        <v>676</v>
      </c>
      <c r="I18" s="1" t="s">
        <v>674</v>
      </c>
    </row>
    <row r="19" spans="2:14" x14ac:dyDescent="0.3">
      <c r="B19" t="s">
        <v>523</v>
      </c>
      <c r="C19" t="s">
        <v>527</v>
      </c>
      <c r="D19" t="s">
        <v>669</v>
      </c>
      <c r="E19" t="s">
        <v>669</v>
      </c>
      <c r="F19" t="s">
        <v>669</v>
      </c>
      <c r="G19" t="s">
        <v>669</v>
      </c>
      <c r="H19" t="s">
        <v>669</v>
      </c>
      <c r="I19" s="64">
        <v>18264</v>
      </c>
    </row>
    <row r="20" spans="2:14" x14ac:dyDescent="0.3">
      <c r="B20" t="s">
        <v>524</v>
      </c>
      <c r="C20" t="s">
        <v>528</v>
      </c>
      <c r="D20" t="s">
        <v>672</v>
      </c>
      <c r="E20" t="s">
        <v>672</v>
      </c>
      <c r="F20" t="s">
        <v>672</v>
      </c>
      <c r="G20" t="s">
        <v>672</v>
      </c>
      <c r="H20" t="s">
        <v>672</v>
      </c>
      <c r="I20" s="64">
        <f ca="1">TODAY()</f>
        <v>43986</v>
      </c>
    </row>
    <row r="21" spans="2:14" x14ac:dyDescent="0.3">
      <c r="B21" t="s">
        <v>525</v>
      </c>
      <c r="C21" t="s">
        <v>529</v>
      </c>
    </row>
    <row r="22" spans="2:14" x14ac:dyDescent="0.3">
      <c r="B22" t="s">
        <v>526</v>
      </c>
    </row>
    <row r="25" spans="2:14" x14ac:dyDescent="0.3">
      <c r="B25" t="s">
        <v>635</v>
      </c>
    </row>
    <row r="26" spans="2:14" ht="24" x14ac:dyDescent="0.3">
      <c r="B26" s="1" t="s">
        <v>636</v>
      </c>
      <c r="C26" s="1" t="s">
        <v>637</v>
      </c>
      <c r="D26" s="1" t="s">
        <v>638</v>
      </c>
      <c r="E26" s="1" t="s">
        <v>639</v>
      </c>
      <c r="F26" s="1" t="s">
        <v>662</v>
      </c>
      <c r="G26" s="1" t="s">
        <v>663</v>
      </c>
      <c r="H26" s="1" t="s">
        <v>664</v>
      </c>
      <c r="I26" s="1" t="s">
        <v>662</v>
      </c>
      <c r="J26" s="1" t="s">
        <v>663</v>
      </c>
      <c r="K26" s="1" t="s">
        <v>664</v>
      </c>
      <c r="L26" s="1" t="s">
        <v>673</v>
      </c>
      <c r="M26" s="1" t="s">
        <v>674</v>
      </c>
      <c r="N26" s="1" t="s">
        <v>679</v>
      </c>
    </row>
    <row r="27" spans="2:14" x14ac:dyDescent="0.3">
      <c r="B27" t="s">
        <v>643</v>
      </c>
      <c r="C27" t="s">
        <v>644</v>
      </c>
      <c r="D27" t="s">
        <v>656</v>
      </c>
      <c r="E27" t="s">
        <v>645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  <c r="K27" t="s">
        <v>669</v>
      </c>
      <c r="L27" t="s">
        <v>669</v>
      </c>
      <c r="M27" s="64">
        <v>18264</v>
      </c>
      <c r="N27" t="s">
        <v>669</v>
      </c>
    </row>
    <row r="28" spans="2:14" x14ac:dyDescent="0.3">
      <c r="B28" t="s">
        <v>646</v>
      </c>
      <c r="C28" t="s">
        <v>647</v>
      </c>
      <c r="D28" t="s">
        <v>657</v>
      </c>
      <c r="E28" t="s">
        <v>648</v>
      </c>
      <c r="F28" t="s">
        <v>672</v>
      </c>
      <c r="G28" t="s">
        <v>672</v>
      </c>
      <c r="H28" t="s">
        <v>672</v>
      </c>
      <c r="I28" t="s">
        <v>672</v>
      </c>
      <c r="J28" t="s">
        <v>672</v>
      </c>
      <c r="K28" t="s">
        <v>672</v>
      </c>
      <c r="L28" t="s">
        <v>672</v>
      </c>
      <c r="M28" s="64">
        <f ca="1">TODAY()</f>
        <v>43986</v>
      </c>
      <c r="N28" t="s">
        <v>672</v>
      </c>
    </row>
    <row r="29" spans="2:14" x14ac:dyDescent="0.3">
      <c r="D29" t="s">
        <v>640</v>
      </c>
      <c r="E29" t="s">
        <v>649</v>
      </c>
    </row>
    <row r="30" spans="2:14" x14ac:dyDescent="0.3">
      <c r="D30" t="s">
        <v>641</v>
      </c>
      <c r="E30" t="s">
        <v>650</v>
      </c>
    </row>
    <row r="31" spans="2:14" x14ac:dyDescent="0.3">
      <c r="D31" t="s">
        <v>642</v>
      </c>
      <c r="E31" t="s">
        <v>651</v>
      </c>
    </row>
    <row r="32" spans="2:14" x14ac:dyDescent="0.3">
      <c r="E32" t="s">
        <v>652</v>
      </c>
    </row>
    <row r="33" spans="2:7" x14ac:dyDescent="0.3">
      <c r="E33" t="s">
        <v>579</v>
      </c>
    </row>
    <row r="34" spans="2:7" x14ac:dyDescent="0.3">
      <c r="E34" t="s">
        <v>653</v>
      </c>
    </row>
    <row r="35" spans="2:7" x14ac:dyDescent="0.3">
      <c r="E35" t="s">
        <v>580</v>
      </c>
    </row>
    <row r="36" spans="2:7" x14ac:dyDescent="0.3">
      <c r="E36" t="s">
        <v>654</v>
      </c>
    </row>
    <row r="37" spans="2:7" x14ac:dyDescent="0.3">
      <c r="E37" t="s">
        <v>655</v>
      </c>
    </row>
    <row r="40" spans="2:7" x14ac:dyDescent="0.3">
      <c r="B40" t="s">
        <v>697</v>
      </c>
      <c r="C40" s="80" t="s">
        <v>668</v>
      </c>
      <c r="D40" s="80" t="s">
        <v>670</v>
      </c>
      <c r="F40" s="11" t="s">
        <v>713</v>
      </c>
      <c r="G40" s="11">
        <v>15</v>
      </c>
    </row>
    <row r="41" spans="2:7" x14ac:dyDescent="0.3">
      <c r="B41" s="68" t="s">
        <v>698</v>
      </c>
      <c r="C41" s="6">
        <v>0</v>
      </c>
      <c r="D41" s="6">
        <v>5</v>
      </c>
      <c r="F41" s="11" t="s">
        <v>684</v>
      </c>
      <c r="G41" s="11">
        <v>15</v>
      </c>
    </row>
    <row r="42" spans="2:7" x14ac:dyDescent="0.3">
      <c r="B42" s="70" t="s">
        <v>699</v>
      </c>
      <c r="C42" s="6">
        <v>0</v>
      </c>
      <c r="D42" s="6">
        <v>25</v>
      </c>
      <c r="F42" s="11" t="s">
        <v>714</v>
      </c>
      <c r="G42" s="11">
        <v>15</v>
      </c>
    </row>
    <row r="43" spans="2:7" x14ac:dyDescent="0.3">
      <c r="B43" s="70" t="s">
        <v>700</v>
      </c>
      <c r="C43" s="11">
        <v>0</v>
      </c>
      <c r="D43" s="11">
        <v>10</v>
      </c>
      <c r="F43" s="11" t="s">
        <v>685</v>
      </c>
      <c r="G43" s="11">
        <v>15</v>
      </c>
    </row>
    <row r="44" spans="2:7" x14ac:dyDescent="0.3">
      <c r="B44" s="70" t="s">
        <v>701</v>
      </c>
      <c r="C44" s="11">
        <v>40</v>
      </c>
      <c r="D44" s="11">
        <v>0</v>
      </c>
      <c r="F44" s="11" t="s">
        <v>715</v>
      </c>
      <c r="G44" s="11">
        <v>15</v>
      </c>
    </row>
    <row r="45" spans="2:7" x14ac:dyDescent="0.3">
      <c r="F45" s="11" t="s">
        <v>716</v>
      </c>
      <c r="G45" s="11">
        <v>15</v>
      </c>
    </row>
    <row r="46" spans="2:7" x14ac:dyDescent="0.3">
      <c r="B46" s="93" t="s">
        <v>689</v>
      </c>
      <c r="C46" s="76" t="s">
        <v>690</v>
      </c>
      <c r="D46" s="6">
        <v>5</v>
      </c>
      <c r="F46" s="11" t="s">
        <v>717</v>
      </c>
      <c r="G46" s="11">
        <v>15</v>
      </c>
    </row>
    <row r="47" spans="2:7" x14ac:dyDescent="0.3">
      <c r="B47" s="94"/>
      <c r="C47" s="76" t="s">
        <v>702</v>
      </c>
      <c r="D47" s="6">
        <v>3</v>
      </c>
      <c r="F47" s="11" t="s">
        <v>718</v>
      </c>
      <c r="G47" s="11">
        <v>15</v>
      </c>
    </row>
    <row r="48" spans="2:7" x14ac:dyDescent="0.3">
      <c r="B48" s="94"/>
      <c r="C48" s="76" t="s">
        <v>703</v>
      </c>
      <c r="D48" s="6">
        <v>1</v>
      </c>
      <c r="F48" s="11" t="s">
        <v>719</v>
      </c>
      <c r="G48" s="11">
        <v>15</v>
      </c>
    </row>
    <row r="49" spans="2:7" x14ac:dyDescent="0.3">
      <c r="B49" s="95"/>
      <c r="C49" s="76" t="s">
        <v>704</v>
      </c>
      <c r="D49" s="6">
        <v>0</v>
      </c>
      <c r="F49" s="11" t="s">
        <v>720</v>
      </c>
      <c r="G49" s="11">
        <v>15</v>
      </c>
    </row>
    <row r="50" spans="2:7" x14ac:dyDescent="0.3">
      <c r="F50" s="11" t="s">
        <v>721</v>
      </c>
      <c r="G50" s="11">
        <v>15</v>
      </c>
    </row>
    <row r="51" spans="2:7" x14ac:dyDescent="0.3">
      <c r="B51" s="96" t="s">
        <v>705</v>
      </c>
      <c r="C51" s="76" t="s">
        <v>706</v>
      </c>
      <c r="D51" s="76">
        <v>15</v>
      </c>
      <c r="F51" s="11" t="s">
        <v>722</v>
      </c>
      <c r="G51" s="11">
        <v>15</v>
      </c>
    </row>
    <row r="52" spans="2:7" x14ac:dyDescent="0.3">
      <c r="B52" s="97"/>
      <c r="C52" s="76" t="s">
        <v>691</v>
      </c>
      <c r="D52" s="76">
        <v>10</v>
      </c>
      <c r="F52" s="11" t="s">
        <v>723</v>
      </c>
      <c r="G52" s="11">
        <v>15</v>
      </c>
    </row>
    <row r="53" spans="2:7" x14ac:dyDescent="0.3">
      <c r="B53" s="98"/>
      <c r="C53" s="76" t="s">
        <v>707</v>
      </c>
      <c r="D53" s="76">
        <v>5</v>
      </c>
      <c r="F53" s="11" t="s">
        <v>724</v>
      </c>
      <c r="G53" s="11">
        <v>15</v>
      </c>
    </row>
    <row r="54" spans="2:7" x14ac:dyDescent="0.3">
      <c r="F54" s="11" t="s">
        <v>725</v>
      </c>
      <c r="G54" s="11">
        <v>15</v>
      </c>
    </row>
    <row r="55" spans="2:7" x14ac:dyDescent="0.3">
      <c r="B55" s="68" t="s">
        <v>708</v>
      </c>
      <c r="C55" s="81">
        <v>90</v>
      </c>
      <c r="F55" s="11" t="s">
        <v>726</v>
      </c>
      <c r="G55" s="11">
        <v>15</v>
      </c>
    </row>
    <row r="56" spans="2:7" x14ac:dyDescent="0.3">
      <c r="B56" s="68" t="s">
        <v>709</v>
      </c>
      <c r="C56" s="81">
        <v>70</v>
      </c>
      <c r="F56" s="11" t="s">
        <v>727</v>
      </c>
      <c r="G56" s="11">
        <v>15</v>
      </c>
    </row>
    <row r="57" spans="2:7" x14ac:dyDescent="0.3">
      <c r="B57" s="68" t="s">
        <v>710</v>
      </c>
      <c r="C57" s="81">
        <v>40</v>
      </c>
      <c r="F57" s="11" t="s">
        <v>728</v>
      </c>
      <c r="G57" s="11">
        <v>15</v>
      </c>
    </row>
    <row r="58" spans="2:7" x14ac:dyDescent="0.3">
      <c r="B58" s="68" t="s">
        <v>711</v>
      </c>
      <c r="C58" s="79">
        <f>C57</f>
        <v>40</v>
      </c>
      <c r="F58" s="11" t="s">
        <v>729</v>
      </c>
      <c r="G58" s="11">
        <v>15</v>
      </c>
    </row>
    <row r="59" spans="2:7" x14ac:dyDescent="0.3">
      <c r="B59" s="68" t="s">
        <v>712</v>
      </c>
      <c r="C59" s="78"/>
      <c r="F59" s="11" t="s">
        <v>730</v>
      </c>
      <c r="G59" s="11">
        <v>15</v>
      </c>
    </row>
    <row r="60" spans="2:7" x14ac:dyDescent="0.3">
      <c r="F60" s="11" t="s">
        <v>729</v>
      </c>
      <c r="G60" s="11">
        <v>15</v>
      </c>
    </row>
    <row r="61" spans="2:7" x14ac:dyDescent="0.3">
      <c r="F61" s="11" t="s">
        <v>731</v>
      </c>
      <c r="G61" s="11">
        <v>15</v>
      </c>
    </row>
    <row r="62" spans="2:7" x14ac:dyDescent="0.3">
      <c r="F62" s="11" t="s">
        <v>732</v>
      </c>
      <c r="G62" s="11">
        <v>15</v>
      </c>
    </row>
    <row r="63" spans="2:7" x14ac:dyDescent="0.3">
      <c r="F63" s="11" t="s">
        <v>733</v>
      </c>
      <c r="G63" s="11">
        <v>15</v>
      </c>
    </row>
    <row r="64" spans="2:7" x14ac:dyDescent="0.3">
      <c r="F64" s="11" t="s">
        <v>734</v>
      </c>
      <c r="G64" s="11">
        <v>15</v>
      </c>
    </row>
    <row r="65" spans="6:7" x14ac:dyDescent="0.3">
      <c r="F65" s="11" t="s">
        <v>735</v>
      </c>
      <c r="G65" s="11">
        <v>15</v>
      </c>
    </row>
    <row r="66" spans="6:7" x14ac:dyDescent="0.3">
      <c r="F66" s="11" t="s">
        <v>736</v>
      </c>
      <c r="G66" s="11">
        <v>15</v>
      </c>
    </row>
    <row r="67" spans="6:7" x14ac:dyDescent="0.3">
      <c r="F67" s="11" t="s">
        <v>737</v>
      </c>
      <c r="G67" s="11">
        <v>15</v>
      </c>
    </row>
    <row r="68" spans="6:7" x14ac:dyDescent="0.3">
      <c r="F68" s="11" t="s">
        <v>738</v>
      </c>
      <c r="G68" s="11">
        <v>15</v>
      </c>
    </row>
    <row r="69" spans="6:7" x14ac:dyDescent="0.3">
      <c r="F69" s="11" t="s">
        <v>739</v>
      </c>
      <c r="G69" s="11">
        <v>15</v>
      </c>
    </row>
    <row r="70" spans="6:7" x14ac:dyDescent="0.3">
      <c r="F70" s="11" t="s">
        <v>740</v>
      </c>
      <c r="G70" s="11">
        <v>15</v>
      </c>
    </row>
    <row r="71" spans="6:7" x14ac:dyDescent="0.3">
      <c r="F71" s="11" t="s">
        <v>741</v>
      </c>
      <c r="G71" s="11">
        <v>15</v>
      </c>
    </row>
    <row r="72" spans="6:7" x14ac:dyDescent="0.3">
      <c r="F72" s="11" t="s">
        <v>742</v>
      </c>
      <c r="G72" s="11">
        <v>15</v>
      </c>
    </row>
    <row r="73" spans="6:7" x14ac:dyDescent="0.3">
      <c r="F73" s="11" t="s">
        <v>743</v>
      </c>
      <c r="G73" s="11">
        <v>15</v>
      </c>
    </row>
    <row r="74" spans="6:7" x14ac:dyDescent="0.3">
      <c r="F74" s="11" t="s">
        <v>744</v>
      </c>
      <c r="G74" s="11">
        <v>15</v>
      </c>
    </row>
    <row r="75" spans="6:7" x14ac:dyDescent="0.3">
      <c r="F75" s="11" t="s">
        <v>745</v>
      </c>
      <c r="G75" s="11">
        <v>15</v>
      </c>
    </row>
    <row r="76" spans="6:7" x14ac:dyDescent="0.3">
      <c r="F76" s="11" t="s">
        <v>746</v>
      </c>
      <c r="G76" s="11">
        <v>15</v>
      </c>
    </row>
    <row r="77" spans="6:7" x14ac:dyDescent="0.3">
      <c r="F77" s="11" t="s">
        <v>747</v>
      </c>
      <c r="G77" s="11">
        <v>15</v>
      </c>
    </row>
    <row r="78" spans="6:7" x14ac:dyDescent="0.3">
      <c r="F78" s="11" t="s">
        <v>748</v>
      </c>
      <c r="G78" s="11">
        <v>15</v>
      </c>
    </row>
    <row r="79" spans="6:7" x14ac:dyDescent="0.3">
      <c r="F79" s="11" t="s">
        <v>749</v>
      </c>
      <c r="G79" s="11">
        <v>15</v>
      </c>
    </row>
    <row r="80" spans="6:7" x14ac:dyDescent="0.3">
      <c r="F80" s="11" t="s">
        <v>686</v>
      </c>
      <c r="G80" s="11">
        <v>15</v>
      </c>
    </row>
    <row r="81" spans="6:7" x14ac:dyDescent="0.3">
      <c r="F81" s="11" t="s">
        <v>750</v>
      </c>
      <c r="G81" s="11">
        <v>15</v>
      </c>
    </row>
    <row r="82" spans="6:7" x14ac:dyDescent="0.3">
      <c r="F82" s="11" t="s">
        <v>751</v>
      </c>
      <c r="G82" s="11">
        <v>5</v>
      </c>
    </row>
    <row r="83" spans="6:7" x14ac:dyDescent="0.3">
      <c r="F83" s="11" t="s">
        <v>752</v>
      </c>
      <c r="G83" s="11">
        <v>5</v>
      </c>
    </row>
    <row r="84" spans="6:7" x14ac:dyDescent="0.3">
      <c r="F84" s="11" t="s">
        <v>753</v>
      </c>
      <c r="G84" s="11">
        <v>5</v>
      </c>
    </row>
    <row r="85" spans="6:7" x14ac:dyDescent="0.3">
      <c r="F85" s="11" t="s">
        <v>754</v>
      </c>
      <c r="G85" s="11">
        <v>5</v>
      </c>
    </row>
  </sheetData>
  <mergeCells count="2">
    <mergeCell ref="B46:B49"/>
    <mergeCell ref="B51:B5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</vt:lpstr>
      <vt:lpstr>VALVE</vt:lpstr>
      <vt:lpstr>FITTING</vt:lpstr>
      <vt:lpstr>FLANGE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박진목</cp:lastModifiedBy>
  <dcterms:created xsi:type="dcterms:W3CDTF">2020-03-17T11:27:19Z</dcterms:created>
  <dcterms:modified xsi:type="dcterms:W3CDTF">2020-06-04T07:58:07Z</dcterms:modified>
</cp:coreProperties>
</file>