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5"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C:\Users\11201062\Documents\12_【リスク管理】\15_【部署KPI】\"/>
    </mc:Choice>
  </mc:AlternateContent>
  <xr:revisionPtr revIDLastSave="0" documentId="13_ncr:1_{BD01AB3A-F086-4A9B-A6D2-69FFBB6A3D12}" xr6:coauthVersionLast="36" xr6:coauthVersionMax="36" xr10:uidLastSave="{00000000-0000-0000-0000-000000000000}"/>
  <bookViews>
    <workbookView xWindow="0" yWindow="0" windowWidth="22968" windowHeight="8628" firstSheet="2" activeTab="2" xr2:uid="{00000000-000D-0000-FFFF-FFFF00000000}"/>
  </bookViews>
  <sheets>
    <sheet name="41期グラフ用参照データ" sheetId="59" state="hidden" r:id="rId1"/>
    <sheet name="バイヤー事故情報共有リスト" sheetId="60" state="hidden" r:id="rId2"/>
    <sheet name="事故対応状況集計表" sheetId="63" r:id="rId3"/>
    <sheet name="事故対応状況集計表 (2)" sheetId="64" state="hidden" r:id="rId4"/>
    <sheet name="完了報告確認一覧" sheetId="62" r:id="rId5"/>
    <sheet name="○月計上事故管理表" sheetId="52" state="hidden" r:id="rId6"/>
    <sheet name="経理室へアクシデント報告" sheetId="45" r:id="rId7"/>
    <sheet name="集積用" sheetId="38" r:id="rId8"/>
    <sheet name="編集用" sheetId="51" r:id="rId9"/>
    <sheet name="リスク評価基準2021" sheetId="50" r:id="rId10"/>
    <sheet name="リスト" sheetId="3" r:id="rId11"/>
    <sheet name="科目テーブル" sheetId="37" r:id="rId12"/>
    <sheet name="Sheet1" sheetId="61" r:id="rId13"/>
    <sheet name="影響度判定例" sheetId="28" state="hidden" r:id="rId14"/>
    <sheet name="対応優先度MAP" sheetId="46" state="hidden" r:id="rId15"/>
    <sheet name="リスク評価基準" sheetId="6" r:id="rId16"/>
  </sheets>
  <functionGroups builtInGroupCount="19"/>
  <externalReferences>
    <externalReference r:id="rId17"/>
    <externalReference r:id="rId18"/>
  </externalReferences>
  <definedNames>
    <definedName name="_xlnm._FilterDatabase" localSheetId="5" hidden="1">○月計上事故管理表!$B$5:$P$5</definedName>
    <definedName name="_xlnm._FilterDatabase" localSheetId="1" hidden="1">バイヤー事故情報共有リスト!$B$5:$I$5</definedName>
    <definedName name="_xlnm._FilterDatabase" localSheetId="4" hidden="1">完了報告確認一覧!$A$2:$AC$2</definedName>
    <definedName name="_xlnm._FilterDatabase" localSheetId="6" hidden="1">経理室へアクシデント報告!$B$2:$J$3</definedName>
    <definedName name="_xlnm._FilterDatabase" localSheetId="7" hidden="1">集積用!$B$5:$BM$1203</definedName>
    <definedName name="ExternalData_1" localSheetId="7" hidden="1">集積用!$A$1204:$AO$1279</definedName>
    <definedName name="Z_36DBA640_A590_4DDF_A242_AC1D1109676E_.wvu.Cols" localSheetId="5" hidden="1">○月計上事故管理表!#REF!,○月計上事故管理表!#REF!,○月計上事故管理表!#REF!,○月計上事故管理表!#REF!</definedName>
    <definedName name="Z_36DBA640_A590_4DDF_A242_AC1D1109676E_.wvu.Cols" localSheetId="1" hidden="1">バイヤー事故情報共有リスト!#REF!,バイヤー事故情報共有リスト!#REF!,バイヤー事故情報共有リスト!#REF!,バイヤー事故情報共有リスト!#REF!</definedName>
    <definedName name="Z_36DBA640_A590_4DDF_A242_AC1D1109676E_.wvu.FilterData" localSheetId="5" hidden="1">○月計上事故管理表!$G$5:$N$5</definedName>
    <definedName name="Z_36DBA640_A590_4DDF_A242_AC1D1109676E_.wvu.FilterData" localSheetId="1" hidden="1">バイヤー事故情報共有リスト!$C$5:$I$5</definedName>
    <definedName name="Z_4ED1906F_E4F8_4F59_9B22_7665A8C07F72_.wvu.Cols" localSheetId="5" hidden="1">○月計上事故管理表!#REF!,○月計上事故管理表!#REF!,○月計上事故管理表!#REF!,○月計上事故管理表!#REF!</definedName>
    <definedName name="Z_4ED1906F_E4F8_4F59_9B22_7665A8C07F72_.wvu.Cols" localSheetId="1" hidden="1">バイヤー事故情報共有リスト!#REF!,バイヤー事故情報共有リスト!#REF!,バイヤー事故情報共有リスト!#REF!,バイヤー事故情報共有リスト!#REF!</definedName>
    <definedName name="Z_4ED1906F_E4F8_4F59_9B22_7665A8C07F72_.wvu.FilterData" localSheetId="5" hidden="1">○月計上事故管理表!$G$5:$N$5</definedName>
    <definedName name="Z_4ED1906F_E4F8_4F59_9B22_7665A8C07F72_.wvu.FilterData" localSheetId="1" hidden="1">バイヤー事故情報共有リスト!$C$5:$I$5</definedName>
    <definedName name="Z_5FA6126D_E897_440C_BAFF_34AC1A816327_.wvu.Cols" localSheetId="5" hidden="1">○月計上事故管理表!#REF!,○月計上事故管理表!#REF!,○月計上事故管理表!#REF!,○月計上事故管理表!#REF!</definedName>
    <definedName name="Z_5FA6126D_E897_440C_BAFF_34AC1A816327_.wvu.Cols" localSheetId="1" hidden="1">バイヤー事故情報共有リスト!#REF!,バイヤー事故情報共有リスト!#REF!,バイヤー事故情報共有リスト!#REF!,バイヤー事故情報共有リスト!#REF!</definedName>
    <definedName name="Z_5FA6126D_E897_440C_BAFF_34AC1A816327_.wvu.FilterData" localSheetId="5" hidden="1">○月計上事故管理表!$G$5:$N$5</definedName>
    <definedName name="Z_5FA6126D_E897_440C_BAFF_34AC1A816327_.wvu.FilterData" localSheetId="1" hidden="1">バイヤー事故情報共有リスト!$C$5:$I$5</definedName>
  </definedNames>
  <calcPr calcId="191029"/>
</workbook>
</file>

<file path=xl/calcChain.xml><?xml version="1.0" encoding="utf-8"?>
<calcChain xmlns="http://schemas.openxmlformats.org/spreadsheetml/2006/main">
  <c r="E9" i="63" l="1"/>
  <c r="F9" i="63"/>
  <c r="G9" i="63"/>
  <c r="H9" i="63"/>
  <c r="K9" i="63"/>
  <c r="L9" i="63"/>
  <c r="E10" i="63"/>
  <c r="F10" i="63"/>
  <c r="G10" i="63"/>
  <c r="H10" i="63"/>
  <c r="J10" i="63" s="1"/>
  <c r="K10" i="63"/>
  <c r="L10" i="63"/>
  <c r="N10" i="63" s="1"/>
  <c r="E11" i="63"/>
  <c r="F11" i="63"/>
  <c r="G11" i="63"/>
  <c r="H11" i="63"/>
  <c r="K11" i="63"/>
  <c r="L11" i="63"/>
  <c r="N11" i="63" s="1"/>
  <c r="M9" i="63" l="1"/>
  <c r="N9" i="63"/>
  <c r="I9" i="63"/>
  <c r="J9" i="63"/>
  <c r="M11" i="63"/>
  <c r="J11" i="63"/>
  <c r="I11" i="63"/>
  <c r="M10" i="63"/>
  <c r="I10" i="63"/>
  <c r="I113" i="62"/>
  <c r="I112" i="62"/>
  <c r="I111" i="62"/>
  <c r="I110" i="62"/>
  <c r="I109" i="62"/>
  <c r="I108" i="62"/>
  <c r="I107" i="62"/>
  <c r="I106" i="62"/>
  <c r="I105" i="62"/>
  <c r="I104" i="62"/>
  <c r="I103" i="62"/>
  <c r="I102" i="62"/>
  <c r="I101" i="62"/>
  <c r="I100" i="62"/>
  <c r="I99" i="62"/>
  <c r="I98" i="62"/>
  <c r="I97" i="62"/>
  <c r="I96" i="62"/>
  <c r="I95" i="62"/>
  <c r="I94" i="62"/>
  <c r="I93" i="62"/>
  <c r="I92" i="62"/>
  <c r="I91" i="62"/>
  <c r="I90" i="62"/>
  <c r="I89" i="62"/>
  <c r="I88" i="62"/>
  <c r="I87" i="62"/>
  <c r="I86" i="62"/>
  <c r="I85" i="62"/>
  <c r="I84" i="62"/>
  <c r="I83" i="62"/>
  <c r="I82" i="62"/>
  <c r="I81" i="62"/>
  <c r="I80" i="62"/>
  <c r="I79" i="62"/>
  <c r="I78" i="62"/>
  <c r="I77" i="62"/>
  <c r="I76" i="62"/>
  <c r="I75" i="62"/>
  <c r="I74" i="62"/>
  <c r="I73" i="62"/>
  <c r="I72" i="62"/>
  <c r="I71" i="62"/>
  <c r="I70" i="62"/>
  <c r="I69" i="62"/>
  <c r="I68" i="62"/>
  <c r="I67" i="62"/>
  <c r="I66" i="62"/>
  <c r="I65" i="62"/>
  <c r="I64" i="62"/>
  <c r="I63" i="62"/>
  <c r="I62" i="62"/>
  <c r="I61" i="62"/>
  <c r="I60" i="62"/>
  <c r="I59" i="62"/>
  <c r="I58" i="62"/>
  <c r="I57" i="62"/>
  <c r="I56" i="62"/>
  <c r="I55" i="62"/>
  <c r="I54" i="62"/>
  <c r="I53" i="62"/>
  <c r="I52" i="62"/>
  <c r="I51" i="62"/>
  <c r="I50" i="62"/>
  <c r="I49" i="62"/>
  <c r="I48" i="62"/>
  <c r="I47" i="62"/>
  <c r="I46" i="62"/>
  <c r="I45" i="62"/>
  <c r="I44" i="62"/>
  <c r="I43" i="62"/>
  <c r="I42" i="62"/>
  <c r="I41" i="62"/>
  <c r="I40" i="62"/>
  <c r="I39" i="62"/>
  <c r="I38" i="62"/>
  <c r="I37" i="62"/>
  <c r="I36" i="62"/>
  <c r="I35" i="62"/>
  <c r="I34" i="62"/>
  <c r="I33" i="62"/>
  <c r="I32" i="62"/>
  <c r="I31" i="62"/>
  <c r="I30" i="62"/>
  <c r="I29" i="62"/>
  <c r="I28" i="62"/>
  <c r="I27" i="62"/>
  <c r="I26" i="62"/>
  <c r="I25" i="62"/>
  <c r="I24" i="62"/>
  <c r="I23" i="62"/>
  <c r="I22" i="62"/>
  <c r="I21" i="62"/>
  <c r="I20" i="62"/>
  <c r="I19" i="62"/>
  <c r="I18" i="62"/>
  <c r="I17" i="62"/>
  <c r="I16" i="62"/>
  <c r="I15" i="62"/>
  <c r="I14" i="62"/>
  <c r="I13" i="62"/>
  <c r="I12" i="62"/>
  <c r="I11" i="62"/>
  <c r="I10" i="62"/>
  <c r="I9" i="62"/>
  <c r="I8" i="62"/>
  <c r="D4" i="45" l="1"/>
  <c r="F3" i="45" l="1"/>
  <c r="H3" i="45"/>
  <c r="K5" i="63" l="1"/>
  <c r="L5" i="63"/>
  <c r="K6" i="63"/>
  <c r="L6" i="63"/>
  <c r="K7" i="63"/>
  <c r="L7" i="63"/>
  <c r="K8" i="63"/>
  <c r="L8" i="63"/>
  <c r="K4" i="63"/>
  <c r="L4" i="63"/>
  <c r="G5" i="63"/>
  <c r="H5" i="63"/>
  <c r="G6" i="63"/>
  <c r="H6" i="63"/>
  <c r="G7" i="63"/>
  <c r="H7" i="63"/>
  <c r="G8" i="63"/>
  <c r="H8" i="63"/>
  <c r="H4" i="63"/>
  <c r="G4" i="63"/>
  <c r="F4" i="63"/>
  <c r="F5" i="63"/>
  <c r="F6" i="63"/>
  <c r="F7" i="63"/>
  <c r="F8" i="63"/>
  <c r="E5" i="63"/>
  <c r="E6" i="63"/>
  <c r="E7" i="63"/>
  <c r="E8" i="63"/>
  <c r="E4" i="63"/>
  <c r="L8" i="64"/>
  <c r="K8" i="64"/>
  <c r="H8" i="64"/>
  <c r="G8" i="64"/>
  <c r="F8" i="64"/>
  <c r="E8" i="64"/>
  <c r="L7" i="64"/>
  <c r="K7" i="64"/>
  <c r="H7" i="64"/>
  <c r="G7" i="64"/>
  <c r="F7" i="64"/>
  <c r="E7" i="64"/>
  <c r="L6" i="64"/>
  <c r="K6" i="64"/>
  <c r="H6" i="64"/>
  <c r="G6" i="64"/>
  <c r="F6" i="64"/>
  <c r="E6" i="64"/>
  <c r="L5" i="64"/>
  <c r="K5" i="64"/>
  <c r="H5" i="64"/>
  <c r="G5" i="64"/>
  <c r="F5" i="64"/>
  <c r="E5" i="64"/>
  <c r="L4" i="64"/>
  <c r="K4" i="64"/>
  <c r="H4" i="64"/>
  <c r="G4" i="64"/>
  <c r="F4" i="64"/>
  <c r="E4" i="64"/>
  <c r="E20" i="63" l="1"/>
  <c r="L20" i="63"/>
  <c r="F20" i="63"/>
  <c r="H20" i="63"/>
  <c r="G20" i="63"/>
  <c r="K20" i="63"/>
  <c r="L19" i="64"/>
  <c r="F19" i="64"/>
  <c r="H19" i="64"/>
  <c r="E19" i="64"/>
  <c r="K19" i="64"/>
  <c r="J5" i="64"/>
  <c r="I8" i="64"/>
  <c r="N7" i="64"/>
  <c r="I7" i="64"/>
  <c r="M8" i="64"/>
  <c r="I5" i="64"/>
  <c r="N5" i="64"/>
  <c r="J7" i="64"/>
  <c r="N8" i="64"/>
  <c r="I6" i="64"/>
  <c r="M7" i="64"/>
  <c r="J6" i="64"/>
  <c r="M6" i="64"/>
  <c r="N6" i="64"/>
  <c r="I4" i="64"/>
  <c r="M5" i="64"/>
  <c r="J8" i="64"/>
  <c r="G19" i="64"/>
  <c r="M4" i="64"/>
  <c r="J4" i="64"/>
  <c r="N4" i="64"/>
  <c r="M20" i="63" l="1"/>
  <c r="N20" i="63"/>
  <c r="J20" i="63"/>
  <c r="I20" i="63"/>
  <c r="N19" i="64"/>
  <c r="J19" i="64"/>
  <c r="M19" i="64"/>
  <c r="I19" i="64"/>
  <c r="E3" i="59"/>
  <c r="E19" i="63" l="1"/>
  <c r="F19" i="63"/>
  <c r="J8" i="63"/>
  <c r="J6" i="63"/>
  <c r="I8" i="63"/>
  <c r="G19" i="63"/>
  <c r="H19" i="63"/>
  <c r="I7" i="63"/>
  <c r="I4" i="63"/>
  <c r="M8" i="63"/>
  <c r="M7" i="63"/>
  <c r="M6" i="63"/>
  <c r="I6" i="63"/>
  <c r="M5" i="63"/>
  <c r="J7" i="63"/>
  <c r="J5" i="63"/>
  <c r="I5" i="63"/>
  <c r="N7" i="63"/>
  <c r="M4" i="63"/>
  <c r="N6" i="63"/>
  <c r="N4" i="63"/>
  <c r="N5" i="63"/>
  <c r="N8" i="63"/>
  <c r="L19" i="63"/>
  <c r="K19" i="63"/>
  <c r="J4" i="63"/>
  <c r="M19" i="63" l="1"/>
  <c r="I19" i="63"/>
  <c r="J19" i="63"/>
  <c r="N19" i="63"/>
  <c r="E13" i="59"/>
  <c r="F13" i="59"/>
  <c r="G13" i="59"/>
  <c r="H13" i="59"/>
  <c r="I13" i="59"/>
  <c r="J13" i="59"/>
  <c r="K13" i="59"/>
  <c r="L13" i="59"/>
  <c r="M13" i="59"/>
  <c r="N13" i="59"/>
  <c r="O13" i="59"/>
  <c r="P13" i="59"/>
  <c r="Q13" i="59"/>
  <c r="R13" i="59"/>
  <c r="S13" i="59"/>
  <c r="T13" i="59"/>
  <c r="U13" i="59"/>
  <c r="W13" i="59"/>
  <c r="X13" i="59"/>
  <c r="Z13" i="59"/>
  <c r="E14" i="59"/>
  <c r="F14" i="59"/>
  <c r="G14" i="59"/>
  <c r="H14" i="59"/>
  <c r="I14" i="59"/>
  <c r="J14" i="59"/>
  <c r="K14" i="59"/>
  <c r="L14" i="59"/>
  <c r="M14" i="59"/>
  <c r="N14" i="59"/>
  <c r="O14" i="59"/>
  <c r="P14" i="59"/>
  <c r="Q14" i="59"/>
  <c r="R14" i="59"/>
  <c r="S14" i="59"/>
  <c r="T14" i="59"/>
  <c r="U14" i="59"/>
  <c r="W14" i="59"/>
  <c r="X14" i="59"/>
  <c r="Z14" i="59"/>
  <c r="V14" i="59" l="1"/>
  <c r="Y14" i="59" s="1"/>
  <c r="V13" i="59"/>
  <c r="Y13" i="59" s="1"/>
  <c r="S4" i="59"/>
  <c r="S5" i="59"/>
  <c r="S6" i="59"/>
  <c r="S7" i="59"/>
  <c r="S8" i="59"/>
  <c r="S9" i="59"/>
  <c r="S10" i="59"/>
  <c r="S11" i="59"/>
  <c r="S12" i="59"/>
  <c r="S3" i="59"/>
  <c r="G4" i="62" l="1"/>
  <c r="C3" i="52" l="1"/>
  <c r="Z12" i="59" l="1"/>
  <c r="X12" i="59"/>
  <c r="W12" i="59"/>
  <c r="U12" i="59"/>
  <c r="T12" i="59"/>
  <c r="R12" i="59"/>
  <c r="Q12" i="59"/>
  <c r="P12" i="59"/>
  <c r="O12" i="59"/>
  <c r="N12" i="59"/>
  <c r="M12" i="59"/>
  <c r="L12" i="59"/>
  <c r="K12" i="59"/>
  <c r="J12" i="59"/>
  <c r="I12" i="59"/>
  <c r="H12" i="59"/>
  <c r="G12" i="59"/>
  <c r="F12" i="59"/>
  <c r="E12" i="59"/>
  <c r="V12" i="59" l="1"/>
  <c r="Y12" i="59" s="1"/>
  <c r="C4" i="38" l="1"/>
  <c r="L3" i="52" l="1"/>
  <c r="E11" i="59" l="1"/>
  <c r="F11" i="59"/>
  <c r="G11" i="59"/>
  <c r="H11" i="59"/>
  <c r="I11" i="59"/>
  <c r="J11" i="59"/>
  <c r="K11" i="59"/>
  <c r="L11" i="59"/>
  <c r="M11" i="59"/>
  <c r="N11" i="59"/>
  <c r="O11" i="59"/>
  <c r="P11" i="59"/>
  <c r="Q11" i="59"/>
  <c r="R11" i="59"/>
  <c r="T11" i="59"/>
  <c r="U11" i="59"/>
  <c r="Z11" i="59"/>
  <c r="X11" i="59"/>
  <c r="W11" i="59"/>
  <c r="V11" i="59" l="1"/>
  <c r="Y11" i="59" s="1"/>
  <c r="K3" i="52" l="1"/>
  <c r="J3" i="52"/>
  <c r="U6" i="59" l="1"/>
  <c r="T10" i="59"/>
  <c r="T9" i="59"/>
  <c r="T8" i="59"/>
  <c r="T7" i="59"/>
  <c r="T6" i="59"/>
  <c r="T5" i="59"/>
  <c r="T4" i="59"/>
  <c r="T3" i="59"/>
  <c r="W3" i="59"/>
  <c r="W4" i="59"/>
  <c r="W5" i="59"/>
  <c r="W6" i="59"/>
  <c r="W7" i="59"/>
  <c r="W8" i="59"/>
  <c r="W9" i="59"/>
  <c r="W10" i="59"/>
  <c r="F3" i="59"/>
  <c r="G3" i="59"/>
  <c r="H3" i="59"/>
  <c r="I3" i="59"/>
  <c r="J3" i="59"/>
  <c r="K3" i="59"/>
  <c r="L3" i="59"/>
  <c r="M3" i="59"/>
  <c r="N3" i="59"/>
  <c r="O3" i="59"/>
  <c r="P3" i="59"/>
  <c r="Q3" i="59"/>
  <c r="R3" i="59"/>
  <c r="U3" i="59"/>
  <c r="E4" i="59"/>
  <c r="F4" i="59"/>
  <c r="G4" i="59"/>
  <c r="H4" i="59"/>
  <c r="I4" i="59"/>
  <c r="J4" i="59"/>
  <c r="K4" i="59"/>
  <c r="L4" i="59"/>
  <c r="M4" i="59"/>
  <c r="N4" i="59"/>
  <c r="O4" i="59"/>
  <c r="P4" i="59"/>
  <c r="Q4" i="59"/>
  <c r="R4" i="59"/>
  <c r="U4" i="59"/>
  <c r="E5" i="59"/>
  <c r="F5" i="59"/>
  <c r="G5" i="59"/>
  <c r="H5" i="59"/>
  <c r="I5" i="59"/>
  <c r="J5" i="59"/>
  <c r="K5" i="59"/>
  <c r="L5" i="59"/>
  <c r="M5" i="59"/>
  <c r="N5" i="59"/>
  <c r="O5" i="59"/>
  <c r="P5" i="59"/>
  <c r="Q5" i="59"/>
  <c r="R5" i="59"/>
  <c r="U5" i="59"/>
  <c r="E6" i="59"/>
  <c r="F6" i="59"/>
  <c r="G6" i="59"/>
  <c r="H6" i="59"/>
  <c r="I6" i="59"/>
  <c r="J6" i="59"/>
  <c r="K6" i="59"/>
  <c r="L6" i="59"/>
  <c r="M6" i="59"/>
  <c r="N6" i="59"/>
  <c r="O6" i="59"/>
  <c r="P6" i="59"/>
  <c r="Q6" i="59"/>
  <c r="R6" i="59"/>
  <c r="E7" i="59"/>
  <c r="F7" i="59"/>
  <c r="G7" i="59"/>
  <c r="H7" i="59"/>
  <c r="I7" i="59"/>
  <c r="J7" i="59"/>
  <c r="K7" i="59"/>
  <c r="L7" i="59"/>
  <c r="M7" i="59"/>
  <c r="N7" i="59"/>
  <c r="O7" i="59"/>
  <c r="P7" i="59"/>
  <c r="Q7" i="59"/>
  <c r="R7" i="59"/>
  <c r="U7" i="59"/>
  <c r="E8" i="59"/>
  <c r="F8" i="59"/>
  <c r="G8" i="59"/>
  <c r="H8" i="59"/>
  <c r="I8" i="59"/>
  <c r="J8" i="59"/>
  <c r="K8" i="59"/>
  <c r="L8" i="59"/>
  <c r="M8" i="59"/>
  <c r="N8" i="59"/>
  <c r="O8" i="59"/>
  <c r="P8" i="59"/>
  <c r="Q8" i="59"/>
  <c r="R8" i="59"/>
  <c r="U8" i="59"/>
  <c r="E9" i="59"/>
  <c r="F9" i="59"/>
  <c r="G9" i="59"/>
  <c r="H9" i="59"/>
  <c r="I9" i="59"/>
  <c r="J9" i="59"/>
  <c r="K9" i="59"/>
  <c r="L9" i="59"/>
  <c r="M9" i="59"/>
  <c r="N9" i="59"/>
  <c r="O9" i="59"/>
  <c r="P9" i="59"/>
  <c r="Q9" i="59"/>
  <c r="R9" i="59"/>
  <c r="U9" i="59"/>
  <c r="E10" i="59"/>
  <c r="F10" i="59"/>
  <c r="G10" i="59"/>
  <c r="H10" i="59"/>
  <c r="I10" i="59"/>
  <c r="J10" i="59"/>
  <c r="K10" i="59"/>
  <c r="L10" i="59"/>
  <c r="M10" i="59"/>
  <c r="N10" i="59"/>
  <c r="O10" i="59"/>
  <c r="P10" i="59"/>
  <c r="Q10" i="59"/>
  <c r="R10" i="59"/>
  <c r="U10" i="59"/>
  <c r="D55" i="59"/>
  <c r="W55" i="59" s="1"/>
  <c r="D54" i="59"/>
  <c r="L54" i="59" s="1"/>
  <c r="D53" i="59"/>
  <c r="Q53" i="59" s="1"/>
  <c r="D52" i="59"/>
  <c r="L52" i="59" s="1"/>
  <c r="J51" i="59"/>
  <c r="G51" i="59"/>
  <c r="D51" i="59"/>
  <c r="Q51" i="59" s="1"/>
  <c r="D50" i="59"/>
  <c r="X50" i="59" s="1"/>
  <c r="D49" i="59"/>
  <c r="U49" i="59" s="1"/>
  <c r="D48" i="59"/>
  <c r="L48" i="59" s="1"/>
  <c r="D47" i="59"/>
  <c r="W47" i="59" s="1"/>
  <c r="D46" i="59"/>
  <c r="R46" i="59" s="1"/>
  <c r="D45" i="59"/>
  <c r="O45" i="59" s="1"/>
  <c r="X9" i="59"/>
  <c r="U48" i="59" l="1"/>
  <c r="X51" i="59"/>
  <c r="T49" i="59"/>
  <c r="T50" i="59"/>
  <c r="T51" i="59"/>
  <c r="T52" i="59"/>
  <c r="T45" i="59"/>
  <c r="T53" i="59"/>
  <c r="F51" i="59"/>
  <c r="T46" i="59"/>
  <c r="T54" i="59"/>
  <c r="T47" i="59"/>
  <c r="T55" i="59"/>
  <c r="T48" i="59"/>
  <c r="T15" i="59"/>
  <c r="N55" i="59"/>
  <c r="R48" i="59"/>
  <c r="N51" i="59"/>
  <c r="F48" i="59"/>
  <c r="K55" i="59"/>
  <c r="G48" i="59"/>
  <c r="H48" i="59"/>
  <c r="I48" i="59"/>
  <c r="J48" i="59"/>
  <c r="G50" i="59"/>
  <c r="U46" i="59"/>
  <c r="O48" i="59"/>
  <c r="H50" i="59"/>
  <c r="P48" i="59"/>
  <c r="Q48" i="59"/>
  <c r="U54" i="59"/>
  <c r="P45" i="59"/>
  <c r="G47" i="59"/>
  <c r="U47" i="59"/>
  <c r="N52" i="59"/>
  <c r="Q45" i="59"/>
  <c r="H47" i="59"/>
  <c r="X47" i="59"/>
  <c r="K50" i="59"/>
  <c r="I45" i="59"/>
  <c r="F47" i="59"/>
  <c r="R47" i="59"/>
  <c r="E52" i="59"/>
  <c r="O52" i="59"/>
  <c r="E54" i="59"/>
  <c r="W54" i="59"/>
  <c r="Z45" i="59"/>
  <c r="J47" i="59"/>
  <c r="Z47" i="59"/>
  <c r="K48" i="59"/>
  <c r="W48" i="59"/>
  <c r="O50" i="59"/>
  <c r="K51" i="59"/>
  <c r="F52" i="59"/>
  <c r="Q52" i="59"/>
  <c r="G54" i="59"/>
  <c r="Z54" i="59"/>
  <c r="O55" i="59"/>
  <c r="K47" i="59"/>
  <c r="P55" i="59"/>
  <c r="M48" i="59"/>
  <c r="X48" i="59"/>
  <c r="P50" i="59"/>
  <c r="G52" i="59"/>
  <c r="R52" i="59"/>
  <c r="H54" i="59"/>
  <c r="K46" i="59"/>
  <c r="N47" i="59"/>
  <c r="E48" i="59"/>
  <c r="N48" i="59"/>
  <c r="Z48" i="59"/>
  <c r="U50" i="59"/>
  <c r="O51" i="59"/>
  <c r="I52" i="59"/>
  <c r="U52" i="59"/>
  <c r="K54" i="59"/>
  <c r="F55" i="59"/>
  <c r="R55" i="59"/>
  <c r="O47" i="59"/>
  <c r="Z50" i="59"/>
  <c r="R51" i="59"/>
  <c r="J52" i="59"/>
  <c r="W52" i="59"/>
  <c r="M54" i="59"/>
  <c r="G55" i="59"/>
  <c r="U55" i="59"/>
  <c r="U51" i="59"/>
  <c r="K52" i="59"/>
  <c r="X52" i="59"/>
  <c r="O54" i="59"/>
  <c r="H55" i="59"/>
  <c r="X55" i="59"/>
  <c r="H45" i="59"/>
  <c r="P47" i="59"/>
  <c r="M52" i="59"/>
  <c r="P54" i="59"/>
  <c r="J55" i="59"/>
  <c r="Z55" i="59"/>
  <c r="E49" i="59"/>
  <c r="M49" i="59"/>
  <c r="W49" i="59"/>
  <c r="J45" i="59"/>
  <c r="R45" i="59"/>
  <c r="E46" i="59"/>
  <c r="M46" i="59"/>
  <c r="W46" i="59"/>
  <c r="J53" i="59"/>
  <c r="R53" i="59"/>
  <c r="L49" i="59"/>
  <c r="F49" i="59"/>
  <c r="N49" i="59"/>
  <c r="X49" i="59"/>
  <c r="I50" i="59"/>
  <c r="Q50" i="59"/>
  <c r="L51" i="59"/>
  <c r="K45" i="59"/>
  <c r="U45" i="59"/>
  <c r="F46" i="59"/>
  <c r="N46" i="59"/>
  <c r="X46" i="59"/>
  <c r="I47" i="59"/>
  <c r="Q47" i="59"/>
  <c r="G49" i="59"/>
  <c r="O49" i="59"/>
  <c r="J50" i="59"/>
  <c r="R50" i="59"/>
  <c r="E51" i="59"/>
  <c r="M51" i="59"/>
  <c r="W51" i="59"/>
  <c r="H52" i="59"/>
  <c r="P52" i="59"/>
  <c r="Z52" i="59"/>
  <c r="K53" i="59"/>
  <c r="U53" i="59"/>
  <c r="F54" i="59"/>
  <c r="N54" i="59"/>
  <c r="X54" i="59"/>
  <c r="I55" i="59"/>
  <c r="Q55" i="59"/>
  <c r="H49" i="59"/>
  <c r="P49" i="59"/>
  <c r="Z49" i="59"/>
  <c r="L53" i="59"/>
  <c r="L46" i="59"/>
  <c r="I49" i="59"/>
  <c r="Q49" i="59"/>
  <c r="L50" i="59"/>
  <c r="E45" i="59"/>
  <c r="M45" i="59"/>
  <c r="W45" i="59"/>
  <c r="H46" i="59"/>
  <c r="P46" i="59"/>
  <c r="Z46" i="59"/>
  <c r="J49" i="59"/>
  <c r="R49" i="59"/>
  <c r="E50" i="59"/>
  <c r="M50" i="59"/>
  <c r="W50" i="59"/>
  <c r="H51" i="59"/>
  <c r="P51" i="59"/>
  <c r="Z51" i="59"/>
  <c r="F53" i="59"/>
  <c r="N53" i="59"/>
  <c r="X53" i="59"/>
  <c r="I54" i="59"/>
  <c r="Q54" i="59"/>
  <c r="L55" i="59"/>
  <c r="L45" i="59"/>
  <c r="G46" i="59"/>
  <c r="O46" i="59"/>
  <c r="E53" i="59"/>
  <c r="M53" i="59"/>
  <c r="W53" i="59"/>
  <c r="F45" i="59"/>
  <c r="N45" i="59"/>
  <c r="X45" i="59"/>
  <c r="I46" i="59"/>
  <c r="Q46" i="59"/>
  <c r="L47" i="59"/>
  <c r="G45" i="59"/>
  <c r="J46" i="59"/>
  <c r="E47" i="59"/>
  <c r="M47" i="59"/>
  <c r="K49" i="59"/>
  <c r="F50" i="59"/>
  <c r="N50" i="59"/>
  <c r="I51" i="59"/>
  <c r="G53" i="59"/>
  <c r="O53" i="59"/>
  <c r="J54" i="59"/>
  <c r="R54" i="59"/>
  <c r="E55" i="59"/>
  <c r="M55" i="59"/>
  <c r="H53" i="59"/>
  <c r="P53" i="59"/>
  <c r="Z53" i="59"/>
  <c r="I53" i="59"/>
  <c r="Z9" i="59"/>
  <c r="B3" i="60"/>
  <c r="T56" i="59" l="1"/>
  <c r="K56" i="59"/>
  <c r="V48" i="59"/>
  <c r="Y48" i="59" s="1"/>
  <c r="U56" i="59"/>
  <c r="V52" i="59"/>
  <c r="Y52" i="59" s="1"/>
  <c r="P56" i="59"/>
  <c r="F56" i="59"/>
  <c r="H56" i="59"/>
  <c r="O56" i="59"/>
  <c r="L56" i="59"/>
  <c r="R56" i="59"/>
  <c r="G56" i="59"/>
  <c r="M56" i="59"/>
  <c r="J56" i="59"/>
  <c r="Q56" i="59"/>
  <c r="I56" i="59"/>
  <c r="V54" i="59"/>
  <c r="Y54" i="59" s="1"/>
  <c r="N56" i="59"/>
  <c r="V51" i="59"/>
  <c r="Y51" i="59" s="1"/>
  <c r="V50" i="59"/>
  <c r="Y50" i="59" s="1"/>
  <c r="V45" i="59"/>
  <c r="Y45" i="59" s="1"/>
  <c r="V46" i="59"/>
  <c r="Y46" i="59" s="1"/>
  <c r="V53" i="59"/>
  <c r="Y53" i="59" s="1"/>
  <c r="E56" i="59"/>
  <c r="V55" i="59"/>
  <c r="Y55" i="59" s="1"/>
  <c r="V49" i="59"/>
  <c r="Y49" i="59" s="1"/>
  <c r="V47" i="59"/>
  <c r="Y47" i="59" s="1"/>
  <c r="V9" i="59"/>
  <c r="Y9" i="59" s="1"/>
  <c r="I3" i="60" l="1"/>
  <c r="Z24" i="59" l="1"/>
  <c r="X5" i="59" l="1"/>
  <c r="Z4" i="59"/>
  <c r="X3" i="59" l="1"/>
  <c r="X10" i="59"/>
  <c r="X4" i="59"/>
  <c r="Z10" i="59"/>
  <c r="Z8" i="59"/>
  <c r="Z3" i="59"/>
  <c r="X8" i="59"/>
  <c r="Z7" i="59"/>
  <c r="X7" i="59"/>
  <c r="Z6" i="59"/>
  <c r="X6" i="59"/>
  <c r="Z5" i="59"/>
  <c r="X32" i="59"/>
  <c r="O15" i="59" l="1"/>
  <c r="I15" i="59"/>
  <c r="G15" i="59"/>
  <c r="L15" i="59"/>
  <c r="K15" i="59"/>
  <c r="J15" i="59"/>
  <c r="F15" i="59"/>
  <c r="H15" i="59"/>
  <c r="U15" i="59"/>
  <c r="R15" i="59"/>
  <c r="N15" i="59"/>
  <c r="M15" i="59"/>
  <c r="Q15" i="59"/>
  <c r="E15" i="59"/>
  <c r="P15" i="59"/>
  <c r="X33" i="59"/>
  <c r="X26" i="59"/>
  <c r="X28" i="59"/>
  <c r="X29" i="59"/>
  <c r="X36" i="59"/>
  <c r="Y37" i="59"/>
  <c r="Y29" i="59"/>
  <c r="Y26" i="59"/>
  <c r="Y31" i="59"/>
  <c r="Y35" i="59"/>
  <c r="Y27" i="59"/>
  <c r="Y34" i="59"/>
  <c r="Y39" i="59"/>
  <c r="Y36" i="59"/>
  <c r="Y28" i="59"/>
  <c r="Y40" i="59"/>
  <c r="Y33" i="59"/>
  <c r="Y38" i="59"/>
  <c r="Y30" i="59"/>
  <c r="Y32" i="59"/>
  <c r="Z34" i="59"/>
  <c r="Z26" i="59"/>
  <c r="Z36" i="59"/>
  <c r="Z33" i="59"/>
  <c r="Z37" i="59"/>
  <c r="Z39" i="59"/>
  <c r="Z31" i="59"/>
  <c r="Z28" i="59"/>
  <c r="Z29" i="59"/>
  <c r="Z38" i="59"/>
  <c r="Z30" i="59"/>
  <c r="Z35" i="59"/>
  <c r="Z27" i="59"/>
  <c r="Z40" i="59"/>
  <c r="Z32" i="59"/>
  <c r="X30" i="59"/>
  <c r="X40" i="59"/>
  <c r="X31" i="59"/>
  <c r="X27" i="59"/>
  <c r="X34" i="59"/>
  <c r="X35" i="59"/>
  <c r="X37" i="59"/>
  <c r="X38" i="59"/>
  <c r="X39" i="59"/>
  <c r="V10" i="59"/>
  <c r="Y10" i="59" s="1"/>
  <c r="V3" i="59"/>
  <c r="Y3" i="59" s="1"/>
  <c r="V4" i="59"/>
  <c r="Y4" i="59" s="1"/>
  <c r="V7" i="59"/>
  <c r="Y7" i="59" s="1"/>
  <c r="V5" i="59"/>
  <c r="Y5" i="59" s="1"/>
  <c r="V6" i="59"/>
  <c r="Y6" i="59" s="1"/>
  <c r="V8" i="59"/>
  <c r="Y8" i="59" s="1"/>
  <c r="Y41" i="59" l="1"/>
  <c r="Z41" i="59"/>
  <c r="X41" i="59"/>
  <c r="I33" i="51" l="1"/>
  <c r="K31" i="51"/>
  <c r="J31" i="51"/>
  <c r="I31" i="51"/>
  <c r="L33" i="51" l="1"/>
  <c r="K33" i="51"/>
  <c r="J33" i="51"/>
  <c r="O31" i="51" l="1"/>
  <c r="I36" i="51"/>
  <c r="K35" i="51"/>
  <c r="K36" i="51" s="1"/>
  <c r="N31" i="51"/>
  <c r="I35" i="51"/>
  <c r="N36" i="51" s="1"/>
  <c r="N35" i="51"/>
  <c r="N33" i="51" l="1"/>
  <c r="C35" i="51"/>
  <c r="N34" i="51"/>
  <c r="E35" i="5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4BA6CB9-F44E-40B2-AFC0-4FD0A2622D8D}" keepAlive="1" name="クエリ - 【KPI】キントーン (2)" description="ブック内の '【KPI】キントーン (2)' クエリへの接続です。" type="5" refreshedVersion="6" background="1" saveData="1">
    <dbPr connection="Provider=Microsoft.Mashup.OleDb.1;Data Source=$Workbook$;Location=【KPI】キントーン (2);Extended Properties=&quot;&quot;" command="SELECT * FROM [【KPI】キントーン (2)]"/>
  </connection>
</connections>
</file>

<file path=xl/sharedStrings.xml><?xml version="1.0" encoding="utf-8"?>
<sst xmlns="http://schemas.openxmlformats.org/spreadsheetml/2006/main" count="30822" uniqueCount="12525">
  <si>
    <t>有効</t>
    <rPh sb="0" eb="2">
      <t>ユウコウ</t>
    </rPh>
    <phoneticPr fontId="22"/>
  </si>
  <si>
    <t>要改善</t>
    <rPh sb="0" eb="1">
      <t>ヨウ</t>
    </rPh>
    <rPh sb="1" eb="3">
      <t>カイゼン</t>
    </rPh>
    <phoneticPr fontId="22"/>
  </si>
  <si>
    <t>経過観察中</t>
    <rPh sb="0" eb="2">
      <t>ケイカ</t>
    </rPh>
    <rPh sb="2" eb="4">
      <t>カンサツ</t>
    </rPh>
    <rPh sb="4" eb="5">
      <t>チュウ</t>
    </rPh>
    <phoneticPr fontId="22"/>
  </si>
  <si>
    <t>完了</t>
    <rPh sb="0" eb="2">
      <t>カンリョウ</t>
    </rPh>
    <phoneticPr fontId="22"/>
  </si>
  <si>
    <t>8月度</t>
    <rPh sb="1" eb="2">
      <t>ガツ</t>
    </rPh>
    <rPh sb="2" eb="3">
      <t>ド</t>
    </rPh>
    <phoneticPr fontId="22"/>
  </si>
  <si>
    <t>身体的</t>
    <rPh sb="0" eb="3">
      <t>シンタイテキ</t>
    </rPh>
    <phoneticPr fontId="26"/>
  </si>
  <si>
    <t>金銭的</t>
    <rPh sb="0" eb="3">
      <t>キンセンテキ</t>
    </rPh>
    <phoneticPr fontId="26"/>
  </si>
  <si>
    <t>個人情報</t>
    <rPh sb="0" eb="2">
      <t>コジン</t>
    </rPh>
    <rPh sb="2" eb="4">
      <t>ジョウホウ</t>
    </rPh>
    <phoneticPr fontId="26"/>
  </si>
  <si>
    <t>信用度</t>
    <rPh sb="0" eb="2">
      <t>シンヨウ</t>
    </rPh>
    <rPh sb="2" eb="3">
      <t>ド</t>
    </rPh>
    <phoneticPr fontId="26"/>
  </si>
  <si>
    <t>リスク評価基準（対策の必要性度判定基準）</t>
    <rPh sb="3" eb="5">
      <t>ヒョウカ</t>
    </rPh>
    <rPh sb="5" eb="7">
      <t>キジュン</t>
    </rPh>
    <rPh sb="8" eb="10">
      <t>タイサク</t>
    </rPh>
    <rPh sb="11" eb="14">
      <t>ヒツヨウセイ</t>
    </rPh>
    <rPh sb="14" eb="15">
      <t>ド</t>
    </rPh>
    <rPh sb="15" eb="17">
      <t>ハンテイ</t>
    </rPh>
    <rPh sb="17" eb="19">
      <t>キジュン</t>
    </rPh>
    <phoneticPr fontId="26"/>
  </si>
  <si>
    <t>影響度と頻度の５段階評価</t>
    <rPh sb="0" eb="3">
      <t>エイキョウド</t>
    </rPh>
    <rPh sb="4" eb="6">
      <t>ヒンド</t>
    </rPh>
    <rPh sb="8" eb="10">
      <t>ダンカイ</t>
    </rPh>
    <rPh sb="10" eb="12">
      <t>ヒョウカ</t>
    </rPh>
    <phoneticPr fontId="26"/>
  </si>
  <si>
    <t>対策する必要性度判定</t>
    <rPh sb="0" eb="2">
      <t>タイサク</t>
    </rPh>
    <rPh sb="4" eb="6">
      <t>ヒツヨウ</t>
    </rPh>
    <rPh sb="6" eb="7">
      <t>セイ</t>
    </rPh>
    <rPh sb="7" eb="8">
      <t>ド</t>
    </rPh>
    <rPh sb="8" eb="10">
      <t>ハンテイ</t>
    </rPh>
    <phoneticPr fontId="26"/>
  </si>
  <si>
    <t>段階</t>
    <rPh sb="0" eb="2">
      <t>ダンカイ</t>
    </rPh>
    <phoneticPr fontId="26"/>
  </si>
  <si>
    <t>影響度</t>
    <rPh sb="0" eb="2">
      <t>エイキョウ</t>
    </rPh>
    <rPh sb="2" eb="3">
      <t>ド</t>
    </rPh>
    <phoneticPr fontId="26"/>
  </si>
  <si>
    <t>発生頻度</t>
    <rPh sb="0" eb="2">
      <t>ハッセイ</t>
    </rPh>
    <rPh sb="2" eb="4">
      <t>ヒンド</t>
    </rPh>
    <phoneticPr fontId="26"/>
  </si>
  <si>
    <t>影響軸</t>
    <rPh sb="0" eb="2">
      <t>エイキョウ</t>
    </rPh>
    <rPh sb="2" eb="3">
      <t>ジク</t>
    </rPh>
    <phoneticPr fontId="26"/>
  </si>
  <si>
    <t>負傷しない</t>
    <rPh sb="0" eb="2">
      <t>フショウ</t>
    </rPh>
    <phoneticPr fontId="26"/>
  </si>
  <si>
    <t>１０万円以下</t>
    <rPh sb="2" eb="4">
      <t>マンエン</t>
    </rPh>
    <rPh sb="4" eb="6">
      <t>イカ</t>
    </rPh>
    <phoneticPr fontId="26"/>
  </si>
  <si>
    <t>5人以下</t>
    <rPh sb="1" eb="2">
      <t>ニン</t>
    </rPh>
    <rPh sb="2" eb="4">
      <t>イカ</t>
    </rPh>
    <phoneticPr fontId="26"/>
  </si>
  <si>
    <t>売上にほぼ影響なし</t>
    <rPh sb="0" eb="2">
      <t>ウリアゲ</t>
    </rPh>
    <rPh sb="5" eb="7">
      <t>エイキョウ</t>
    </rPh>
    <phoneticPr fontId="26"/>
  </si>
  <si>
    <t>例外的な状況でのみ発生する</t>
    <rPh sb="0" eb="3">
      <t>レイガイテキ</t>
    </rPh>
    <rPh sb="4" eb="6">
      <t>ジョウキョウ</t>
    </rPh>
    <rPh sb="9" eb="11">
      <t>ハッセイ</t>
    </rPh>
    <phoneticPr fontId="26"/>
  </si>
  <si>
    <t>１０年超で１回以上</t>
    <rPh sb="2" eb="3">
      <t>ネン</t>
    </rPh>
    <rPh sb="3" eb="4">
      <t>チョウ</t>
    </rPh>
    <rPh sb="6" eb="9">
      <t>カイイジョウ</t>
    </rPh>
    <phoneticPr fontId="26"/>
  </si>
  <si>
    <t>重要</t>
    <rPh sb="0" eb="2">
      <t>ジュウヨウ</t>
    </rPh>
    <phoneticPr fontId="26"/>
  </si>
  <si>
    <t>救急処置</t>
    <rPh sb="0" eb="2">
      <t>キュウキュウ</t>
    </rPh>
    <rPh sb="2" eb="4">
      <t>ショチ</t>
    </rPh>
    <phoneticPr fontId="26"/>
  </si>
  <si>
    <t>１００万円以下</t>
    <rPh sb="3" eb="5">
      <t>マンエン</t>
    </rPh>
    <rPh sb="5" eb="7">
      <t>イカ</t>
    </rPh>
    <phoneticPr fontId="26"/>
  </si>
  <si>
    <t>6人以上、20人以下</t>
    <rPh sb="1" eb="2">
      <t>ニン</t>
    </rPh>
    <rPh sb="2" eb="4">
      <t>イジョウ</t>
    </rPh>
    <rPh sb="7" eb="8">
      <t>ニン</t>
    </rPh>
    <rPh sb="8" eb="10">
      <t>イカ</t>
    </rPh>
    <phoneticPr fontId="26"/>
  </si>
  <si>
    <t>多少の影響</t>
    <rPh sb="0" eb="2">
      <t>タショウ</t>
    </rPh>
    <rPh sb="3" eb="5">
      <t>エイキョウ</t>
    </rPh>
    <phoneticPr fontId="26"/>
  </si>
  <si>
    <t>いつかは発生する可能性がある</t>
    <rPh sb="4" eb="6">
      <t>ハッセイ</t>
    </rPh>
    <rPh sb="8" eb="11">
      <t>カノウセイ</t>
    </rPh>
    <phoneticPr fontId="26"/>
  </si>
  <si>
    <t>１０年に１回以上</t>
    <rPh sb="2" eb="3">
      <t>ネン</t>
    </rPh>
    <rPh sb="5" eb="6">
      <t>カイ</t>
    </rPh>
    <rPh sb="6" eb="8">
      <t>イジョウ</t>
    </rPh>
    <phoneticPr fontId="26"/>
  </si>
  <si>
    <t>高</t>
    <rPh sb="0" eb="1">
      <t>コウ</t>
    </rPh>
    <phoneticPr fontId="26"/>
  </si>
  <si>
    <t>治療が必要</t>
    <rPh sb="0" eb="2">
      <t>チリョウ</t>
    </rPh>
    <rPh sb="3" eb="5">
      <t>ヒツヨウ</t>
    </rPh>
    <phoneticPr fontId="26"/>
  </si>
  <si>
    <t>１０００万円以下</t>
    <rPh sb="4" eb="6">
      <t>マンエン</t>
    </rPh>
    <rPh sb="6" eb="8">
      <t>イカ</t>
    </rPh>
    <phoneticPr fontId="26"/>
  </si>
  <si>
    <t>21人以上、999人以下</t>
    <rPh sb="2" eb="3">
      <t>ニン</t>
    </rPh>
    <rPh sb="3" eb="5">
      <t>イジョウ</t>
    </rPh>
    <rPh sb="9" eb="10">
      <t>ニン</t>
    </rPh>
    <rPh sb="10" eb="12">
      <t>イカ</t>
    </rPh>
    <phoneticPr fontId="26"/>
  </si>
  <si>
    <t>数か月にわたる売上の影響</t>
    <rPh sb="0" eb="1">
      <t>スウ</t>
    </rPh>
    <rPh sb="2" eb="3">
      <t>ゲツ</t>
    </rPh>
    <rPh sb="7" eb="9">
      <t>ウリアゲ</t>
    </rPh>
    <rPh sb="10" eb="12">
      <t>エイキョウ</t>
    </rPh>
    <phoneticPr fontId="26"/>
  </si>
  <si>
    <t>いつかは発生する</t>
    <rPh sb="4" eb="6">
      <t>ハッセイ</t>
    </rPh>
    <phoneticPr fontId="26"/>
  </si>
  <si>
    <t>１年に１回以上</t>
    <rPh sb="1" eb="2">
      <t>ネン</t>
    </rPh>
    <rPh sb="4" eb="5">
      <t>カイ</t>
    </rPh>
    <rPh sb="5" eb="7">
      <t>イジョウ</t>
    </rPh>
    <phoneticPr fontId="26"/>
  </si>
  <si>
    <t>中</t>
    <rPh sb="0" eb="1">
      <t>チュウ</t>
    </rPh>
    <phoneticPr fontId="26"/>
  </si>
  <si>
    <t>多数の負傷者</t>
    <rPh sb="0" eb="2">
      <t>タスウ</t>
    </rPh>
    <rPh sb="3" eb="6">
      <t>フショウシャ</t>
    </rPh>
    <phoneticPr fontId="26"/>
  </si>
  <si>
    <t>１億円以下</t>
    <rPh sb="1" eb="3">
      <t>オクエン</t>
    </rPh>
    <rPh sb="3" eb="5">
      <t>イカ</t>
    </rPh>
    <phoneticPr fontId="26"/>
  </si>
  <si>
    <t>1000人以上、4999人以下</t>
    <rPh sb="4" eb="5">
      <t>ニン</t>
    </rPh>
    <rPh sb="5" eb="7">
      <t>イジョウ</t>
    </rPh>
    <rPh sb="12" eb="13">
      <t>ニン</t>
    </rPh>
    <rPh sb="13" eb="15">
      <t>イカ</t>
    </rPh>
    <phoneticPr fontId="26"/>
  </si>
  <si>
    <t>長期にわたる売上の影響、減少後回復しない</t>
    <rPh sb="0" eb="2">
      <t>チョウキ</t>
    </rPh>
    <rPh sb="6" eb="8">
      <t>ウリアゲ</t>
    </rPh>
    <rPh sb="9" eb="11">
      <t>エイキョウ</t>
    </rPh>
    <rPh sb="12" eb="14">
      <t>ゲンショウ</t>
    </rPh>
    <rPh sb="14" eb="15">
      <t>ゴ</t>
    </rPh>
    <rPh sb="15" eb="17">
      <t>カイフク</t>
    </rPh>
    <phoneticPr fontId="26"/>
  </si>
  <si>
    <t>発生の可能性がある</t>
    <rPh sb="0" eb="2">
      <t>ハッセイ</t>
    </rPh>
    <rPh sb="3" eb="6">
      <t>カノウセイ</t>
    </rPh>
    <phoneticPr fontId="26"/>
  </si>
  <si>
    <t>半年に１回以上</t>
    <rPh sb="0" eb="2">
      <t>ハントシ</t>
    </rPh>
    <rPh sb="4" eb="5">
      <t>カイ</t>
    </rPh>
    <rPh sb="5" eb="7">
      <t>イジョウ</t>
    </rPh>
    <phoneticPr fontId="26"/>
  </si>
  <si>
    <t>低</t>
    <rPh sb="0" eb="1">
      <t>テイ</t>
    </rPh>
    <phoneticPr fontId="26"/>
  </si>
  <si>
    <t>死亡</t>
    <rPh sb="0" eb="2">
      <t>シボウ</t>
    </rPh>
    <phoneticPr fontId="26"/>
  </si>
  <si>
    <t>１億円超</t>
    <rPh sb="1" eb="3">
      <t>オクエン</t>
    </rPh>
    <rPh sb="3" eb="4">
      <t>チョウ</t>
    </rPh>
    <phoneticPr fontId="26"/>
  </si>
  <si>
    <t>5000人以上</t>
    <rPh sb="4" eb="5">
      <t>ニン</t>
    </rPh>
    <rPh sb="5" eb="7">
      <t>イジョウ</t>
    </rPh>
    <phoneticPr fontId="26"/>
  </si>
  <si>
    <t>会社存続の危機</t>
    <rPh sb="0" eb="2">
      <t>カイシャ</t>
    </rPh>
    <rPh sb="2" eb="4">
      <t>ソンゾク</t>
    </rPh>
    <rPh sb="5" eb="7">
      <t>キキ</t>
    </rPh>
    <phoneticPr fontId="26"/>
  </si>
  <si>
    <t>ほぼ確実に発生する</t>
    <rPh sb="2" eb="4">
      <t>カクジツ</t>
    </rPh>
    <rPh sb="5" eb="7">
      <t>ハッセイ</t>
    </rPh>
    <phoneticPr fontId="26"/>
  </si>
  <si>
    <t>１月に１回以上</t>
    <rPh sb="1" eb="2">
      <t>ツキ</t>
    </rPh>
    <rPh sb="4" eb="5">
      <t>カイ</t>
    </rPh>
    <rPh sb="5" eb="7">
      <t>イジョウ</t>
    </rPh>
    <phoneticPr fontId="26"/>
  </si>
  <si>
    <t>頻度軸</t>
    <rPh sb="0" eb="2">
      <t>ヒンド</t>
    </rPh>
    <rPh sb="2" eb="3">
      <t>ジク</t>
    </rPh>
    <phoneticPr fontId="26"/>
  </si>
  <si>
    <t>リスクレベル</t>
    <phoneticPr fontId="26"/>
  </si>
  <si>
    <t>対策の概要</t>
    <rPh sb="0" eb="2">
      <t>タイサク</t>
    </rPh>
    <rPh sb="3" eb="5">
      <t>ガイヨウ</t>
    </rPh>
    <phoneticPr fontId="26"/>
  </si>
  <si>
    <t>対応方針</t>
    <rPh sb="0" eb="2">
      <t>タイオウ</t>
    </rPh>
    <rPh sb="2" eb="4">
      <t>ホウシン</t>
    </rPh>
    <phoneticPr fontId="26"/>
  </si>
  <si>
    <t>対策</t>
    <rPh sb="0" eb="2">
      <t>タイサク</t>
    </rPh>
    <phoneticPr fontId="26"/>
  </si>
  <si>
    <t>内容</t>
    <rPh sb="0" eb="2">
      <t>ナイヨウ</t>
    </rPh>
    <phoneticPr fontId="26"/>
  </si>
  <si>
    <t>詳細な調査を行い、管理計画を作成して対応をする。</t>
    <rPh sb="0" eb="2">
      <t>ショウサイ</t>
    </rPh>
    <rPh sb="3" eb="5">
      <t>チョウサ</t>
    </rPh>
    <rPh sb="6" eb="7">
      <t>オコナ</t>
    </rPh>
    <rPh sb="9" eb="11">
      <t>カンリ</t>
    </rPh>
    <rPh sb="11" eb="13">
      <t>ケイカク</t>
    </rPh>
    <rPh sb="14" eb="16">
      <t>サクセイ</t>
    </rPh>
    <rPh sb="18" eb="20">
      <t>タイオウ</t>
    </rPh>
    <phoneticPr fontId="26"/>
  </si>
  <si>
    <t>回避</t>
    <rPh sb="0" eb="2">
      <t>カイヒ</t>
    </rPh>
    <phoneticPr fontId="26"/>
  </si>
  <si>
    <t>損害の程度を下げるか、発生頻度を下げる。
あるいは事業そのものを止めてしまう。</t>
    <rPh sb="0" eb="2">
      <t>ソンガイ</t>
    </rPh>
    <rPh sb="3" eb="5">
      <t>テイド</t>
    </rPh>
    <rPh sb="6" eb="7">
      <t>サ</t>
    </rPh>
    <rPh sb="11" eb="13">
      <t>ハッセイ</t>
    </rPh>
    <rPh sb="13" eb="15">
      <t>ヒンド</t>
    </rPh>
    <rPh sb="16" eb="17">
      <t>サ</t>
    </rPh>
    <rPh sb="25" eb="27">
      <t>ジギョウ</t>
    </rPh>
    <rPh sb="32" eb="33">
      <t>ヤ</t>
    </rPh>
    <phoneticPr fontId="26"/>
  </si>
  <si>
    <t>リスクの動向に注視する。</t>
    <rPh sb="4" eb="6">
      <t>ドウコウ</t>
    </rPh>
    <rPh sb="7" eb="9">
      <t>チュウシ</t>
    </rPh>
    <phoneticPr fontId="26"/>
  </si>
  <si>
    <t>低減</t>
    <rPh sb="0" eb="2">
      <t>テイゲン</t>
    </rPh>
    <phoneticPr fontId="26"/>
  </si>
  <si>
    <t>損害の程度を下げるか、発生頻度を下げる。</t>
    <phoneticPr fontId="26"/>
  </si>
  <si>
    <t>管理責任者を任命する。</t>
    <rPh sb="0" eb="2">
      <t>カンリ</t>
    </rPh>
    <rPh sb="2" eb="4">
      <t>セキニン</t>
    </rPh>
    <rPh sb="4" eb="5">
      <t>シャ</t>
    </rPh>
    <rPh sb="6" eb="8">
      <t>ニンメイ</t>
    </rPh>
    <phoneticPr fontId="26"/>
  </si>
  <si>
    <t>転嫁</t>
    <rPh sb="0" eb="2">
      <t>テンカ</t>
    </rPh>
    <phoneticPr fontId="26"/>
  </si>
  <si>
    <t>保険などで他者に損害を被ってもらう。</t>
    <rPh sb="0" eb="2">
      <t>ホケン</t>
    </rPh>
    <rPh sb="5" eb="7">
      <t>タシャ</t>
    </rPh>
    <rPh sb="8" eb="10">
      <t>ソンガイ</t>
    </rPh>
    <rPh sb="11" eb="12">
      <t>コウム</t>
    </rPh>
    <phoneticPr fontId="26"/>
  </si>
  <si>
    <t>担当者が管理していく。</t>
    <rPh sb="0" eb="3">
      <t>タントウシャ</t>
    </rPh>
    <rPh sb="4" eb="6">
      <t>カンリ</t>
    </rPh>
    <phoneticPr fontId="26"/>
  </si>
  <si>
    <t>保有</t>
    <rPh sb="0" eb="2">
      <t>ホユウ</t>
    </rPh>
    <phoneticPr fontId="26"/>
  </si>
  <si>
    <t>損害が発生した場合のみに対応をする。</t>
    <rPh sb="0" eb="2">
      <t>ソンガイ</t>
    </rPh>
    <rPh sb="3" eb="5">
      <t>ハッセイ</t>
    </rPh>
    <rPh sb="7" eb="9">
      <t>バアイ</t>
    </rPh>
    <rPh sb="12" eb="14">
      <t>タイオウ</t>
    </rPh>
    <phoneticPr fontId="26"/>
  </si>
  <si>
    <t>12月度</t>
    <rPh sb="2" eb="3">
      <t>ガツ</t>
    </rPh>
    <rPh sb="3" eb="4">
      <t>ド</t>
    </rPh>
    <phoneticPr fontId="22"/>
  </si>
  <si>
    <t>対応中</t>
    <phoneticPr fontId="22"/>
  </si>
  <si>
    <t>解決済み</t>
    <phoneticPr fontId="22"/>
  </si>
  <si>
    <t>未対応</t>
    <rPh sb="0" eb="3">
      <t>ミタイオウ</t>
    </rPh>
    <phoneticPr fontId="22"/>
  </si>
  <si>
    <t>商品統合管理部</t>
    <rPh sb="0" eb="4">
      <t>ショウヒントウゴウ</t>
    </rPh>
    <rPh sb="4" eb="6">
      <t>カンリ</t>
    </rPh>
    <rPh sb="6" eb="7">
      <t>ブ</t>
    </rPh>
    <phoneticPr fontId="22"/>
  </si>
  <si>
    <t>商品企画部</t>
    <rPh sb="0" eb="2">
      <t>ショウヒン</t>
    </rPh>
    <rPh sb="2" eb="4">
      <t>キカク</t>
    </rPh>
    <rPh sb="4" eb="5">
      <t>ブ</t>
    </rPh>
    <phoneticPr fontId="22"/>
  </si>
  <si>
    <t>商品管理部</t>
    <rPh sb="0" eb="2">
      <t>ショウヒン</t>
    </rPh>
    <rPh sb="2" eb="4">
      <t>カンリ</t>
    </rPh>
    <rPh sb="4" eb="5">
      <t>ブ</t>
    </rPh>
    <phoneticPr fontId="22"/>
  </si>
  <si>
    <t>商品部第１GP</t>
    <rPh sb="0" eb="2">
      <t>ショウヒン</t>
    </rPh>
    <rPh sb="2" eb="3">
      <t>ブ</t>
    </rPh>
    <rPh sb="3" eb="4">
      <t>ダイ</t>
    </rPh>
    <phoneticPr fontId="22"/>
  </si>
  <si>
    <t>商品部第２GP</t>
    <rPh sb="0" eb="2">
      <t>ショウヒン</t>
    </rPh>
    <rPh sb="2" eb="3">
      <t>ブ</t>
    </rPh>
    <rPh sb="3" eb="4">
      <t>ダイ</t>
    </rPh>
    <phoneticPr fontId="22"/>
  </si>
  <si>
    <t>商品部第３GP</t>
    <rPh sb="0" eb="2">
      <t>ショウヒン</t>
    </rPh>
    <rPh sb="2" eb="3">
      <t>ブ</t>
    </rPh>
    <rPh sb="3" eb="4">
      <t>ダイ</t>
    </rPh>
    <phoneticPr fontId="22"/>
  </si>
  <si>
    <t>商品部第４GP</t>
    <rPh sb="0" eb="2">
      <t>ショウヒン</t>
    </rPh>
    <rPh sb="2" eb="3">
      <t>ブ</t>
    </rPh>
    <rPh sb="3" eb="4">
      <t>ダイ</t>
    </rPh>
    <phoneticPr fontId="22"/>
  </si>
  <si>
    <t>商品部第５GP</t>
    <rPh sb="0" eb="2">
      <t>ショウヒン</t>
    </rPh>
    <rPh sb="2" eb="3">
      <t>ブ</t>
    </rPh>
    <rPh sb="3" eb="4">
      <t>ダイ</t>
    </rPh>
    <phoneticPr fontId="22"/>
  </si>
  <si>
    <t>商品部第６GP</t>
    <rPh sb="0" eb="2">
      <t>ショウヒン</t>
    </rPh>
    <rPh sb="2" eb="3">
      <t>ブ</t>
    </rPh>
    <rPh sb="3" eb="4">
      <t>ダイ</t>
    </rPh>
    <phoneticPr fontId="22"/>
  </si>
  <si>
    <t>商品部第７GP</t>
    <rPh sb="0" eb="2">
      <t>ショウヒン</t>
    </rPh>
    <rPh sb="2" eb="3">
      <t>ブ</t>
    </rPh>
    <rPh sb="3" eb="4">
      <t>ダイ</t>
    </rPh>
    <phoneticPr fontId="22"/>
  </si>
  <si>
    <t>商品部第８GP</t>
    <rPh sb="0" eb="2">
      <t>ショウヒン</t>
    </rPh>
    <rPh sb="2" eb="3">
      <t>ブ</t>
    </rPh>
    <rPh sb="3" eb="4">
      <t>ダイ</t>
    </rPh>
    <phoneticPr fontId="22"/>
  </si>
  <si>
    <t>MD管理</t>
    <rPh sb="2" eb="4">
      <t>カンリ</t>
    </rPh>
    <phoneticPr fontId="22"/>
  </si>
  <si>
    <t>1月度</t>
    <rPh sb="1" eb="2">
      <t>ガツ</t>
    </rPh>
    <rPh sb="2" eb="3">
      <t>ド</t>
    </rPh>
    <phoneticPr fontId="22"/>
  </si>
  <si>
    <t>2月度</t>
    <rPh sb="1" eb="2">
      <t>ガツ</t>
    </rPh>
    <rPh sb="2" eb="3">
      <t>ド</t>
    </rPh>
    <phoneticPr fontId="22"/>
  </si>
  <si>
    <t>3月度</t>
    <rPh sb="1" eb="2">
      <t>ガツ</t>
    </rPh>
    <rPh sb="2" eb="3">
      <t>ド</t>
    </rPh>
    <phoneticPr fontId="22"/>
  </si>
  <si>
    <t>4月度</t>
    <rPh sb="1" eb="2">
      <t>ガツ</t>
    </rPh>
    <rPh sb="2" eb="3">
      <t>ド</t>
    </rPh>
    <phoneticPr fontId="22"/>
  </si>
  <si>
    <t>5月度</t>
    <rPh sb="1" eb="2">
      <t>ガツ</t>
    </rPh>
    <rPh sb="2" eb="3">
      <t>ド</t>
    </rPh>
    <phoneticPr fontId="22"/>
  </si>
  <si>
    <t>6月度</t>
    <rPh sb="1" eb="2">
      <t>ガツ</t>
    </rPh>
    <rPh sb="2" eb="3">
      <t>ド</t>
    </rPh>
    <phoneticPr fontId="22"/>
  </si>
  <si>
    <t>7月度</t>
    <rPh sb="1" eb="2">
      <t>ガツ</t>
    </rPh>
    <rPh sb="2" eb="3">
      <t>ド</t>
    </rPh>
    <phoneticPr fontId="22"/>
  </si>
  <si>
    <t>9月度</t>
    <rPh sb="1" eb="2">
      <t>ガツ</t>
    </rPh>
    <rPh sb="2" eb="3">
      <t>ド</t>
    </rPh>
    <phoneticPr fontId="22"/>
  </si>
  <si>
    <t>10月度</t>
    <rPh sb="2" eb="3">
      <t>ガツ</t>
    </rPh>
    <rPh sb="3" eb="4">
      <t>ド</t>
    </rPh>
    <phoneticPr fontId="22"/>
  </si>
  <si>
    <t>11月度</t>
    <rPh sb="2" eb="3">
      <t>ガツ</t>
    </rPh>
    <rPh sb="3" eb="4">
      <t>ド</t>
    </rPh>
    <phoneticPr fontId="22"/>
  </si>
  <si>
    <t>発生頻度</t>
  </si>
  <si>
    <t>実施した対策</t>
  </si>
  <si>
    <t>進捗状況</t>
  </si>
  <si>
    <t>実施予定の対策</t>
  </si>
  <si>
    <t>身体的</t>
  </si>
  <si>
    <t>金銭的</t>
  </si>
  <si>
    <t>負傷なし</t>
    <rPh sb="0" eb="2">
      <t>フショウ</t>
    </rPh>
    <phoneticPr fontId="26"/>
  </si>
  <si>
    <t>負傷者多数</t>
    <rPh sb="0" eb="3">
      <t>フショウシャ</t>
    </rPh>
    <phoneticPr fontId="26"/>
  </si>
  <si>
    <t>10万円以下</t>
    <rPh sb="2" eb="4">
      <t>マンエン</t>
    </rPh>
    <rPh sb="4" eb="6">
      <t>イカ</t>
    </rPh>
    <phoneticPr fontId="26"/>
  </si>
  <si>
    <t>100万円以下</t>
    <rPh sb="3" eb="5">
      <t>マンエン</t>
    </rPh>
    <rPh sb="5" eb="7">
      <t>イカ</t>
    </rPh>
    <phoneticPr fontId="26"/>
  </si>
  <si>
    <t>1000万円以下</t>
    <rPh sb="4" eb="6">
      <t>マンエン</t>
    </rPh>
    <rPh sb="6" eb="8">
      <t>イカ</t>
    </rPh>
    <phoneticPr fontId="26"/>
  </si>
  <si>
    <t>6～20人以下</t>
    <rPh sb="4" eb="5">
      <t>ニン</t>
    </rPh>
    <rPh sb="5" eb="7">
      <t>イカ</t>
    </rPh>
    <phoneticPr fontId="26"/>
  </si>
  <si>
    <t>21～999人以下</t>
    <rPh sb="6" eb="7">
      <t>ニン</t>
    </rPh>
    <rPh sb="7" eb="9">
      <t>イカ</t>
    </rPh>
    <phoneticPr fontId="26"/>
  </si>
  <si>
    <t>1000～4999人以下</t>
    <rPh sb="9" eb="10">
      <t>ニン</t>
    </rPh>
    <rPh sb="10" eb="12">
      <t>イカ</t>
    </rPh>
    <phoneticPr fontId="26"/>
  </si>
  <si>
    <t>売上に影響なし</t>
    <rPh sb="0" eb="2">
      <t>ウリアゲ</t>
    </rPh>
    <rPh sb="3" eb="5">
      <t>エイキョウ</t>
    </rPh>
    <phoneticPr fontId="26"/>
  </si>
  <si>
    <t>数か月の影響</t>
    <rPh sb="0" eb="1">
      <t>スウ</t>
    </rPh>
    <rPh sb="2" eb="3">
      <t>ゲツ</t>
    </rPh>
    <rPh sb="4" eb="6">
      <t>エイキョウ</t>
    </rPh>
    <phoneticPr fontId="26"/>
  </si>
  <si>
    <t>1月に1回以上</t>
    <rPh sb="1" eb="2">
      <t>ツキ</t>
    </rPh>
    <rPh sb="4" eb="5">
      <t>カイ</t>
    </rPh>
    <rPh sb="5" eb="7">
      <t>イジョウ</t>
    </rPh>
    <phoneticPr fontId="26"/>
  </si>
  <si>
    <t>半年に1回以上</t>
    <rPh sb="0" eb="2">
      <t>ハントシ</t>
    </rPh>
    <rPh sb="4" eb="5">
      <t>カイ</t>
    </rPh>
    <rPh sb="5" eb="7">
      <t>イジョウ</t>
    </rPh>
    <phoneticPr fontId="26"/>
  </si>
  <si>
    <t>1年に1回以上</t>
    <rPh sb="1" eb="2">
      <t>ネン</t>
    </rPh>
    <rPh sb="4" eb="5">
      <t>カイ</t>
    </rPh>
    <rPh sb="5" eb="7">
      <t>イジョウ</t>
    </rPh>
    <phoneticPr fontId="26"/>
  </si>
  <si>
    <t>10年に1回以上</t>
    <rPh sb="2" eb="3">
      <t>ネン</t>
    </rPh>
    <rPh sb="5" eb="6">
      <t>カイ</t>
    </rPh>
    <rPh sb="6" eb="8">
      <t>イジョウ</t>
    </rPh>
    <phoneticPr fontId="26"/>
  </si>
  <si>
    <t>数十年で1回以上</t>
    <rPh sb="0" eb="1">
      <t>スウ</t>
    </rPh>
    <rPh sb="1" eb="3">
      <t>ジュウネン</t>
    </rPh>
    <rPh sb="5" eb="8">
      <t>カイイジョウ</t>
    </rPh>
    <phoneticPr fontId="26"/>
  </si>
  <si>
    <t>事前</t>
    <phoneticPr fontId="22"/>
  </si>
  <si>
    <t>事後</t>
    <phoneticPr fontId="22"/>
  </si>
  <si>
    <t>インシデント</t>
    <phoneticPr fontId="22"/>
  </si>
  <si>
    <t>アクシデント</t>
    <phoneticPr fontId="22"/>
  </si>
  <si>
    <t>なし</t>
    <phoneticPr fontId="22"/>
  </si>
  <si>
    <t>運用不備</t>
    <phoneticPr fontId="22"/>
  </si>
  <si>
    <t>整備不備</t>
    <phoneticPr fontId="22"/>
  </si>
  <si>
    <t>ランク</t>
    <phoneticPr fontId="22"/>
  </si>
  <si>
    <t>影響度</t>
    <phoneticPr fontId="22"/>
  </si>
  <si>
    <t>対策有効性</t>
    <phoneticPr fontId="22"/>
  </si>
  <si>
    <t>長期影響、回復しない</t>
    <rPh sb="0" eb="2">
      <t>チョウキ</t>
    </rPh>
    <rPh sb="2" eb="4">
      <t>エイキョウ</t>
    </rPh>
    <rPh sb="5" eb="7">
      <t>カイフク</t>
    </rPh>
    <phoneticPr fontId="26"/>
  </si>
  <si>
    <t>回避</t>
    <rPh sb="0" eb="2">
      <t>カイヒ</t>
    </rPh>
    <phoneticPr fontId="22"/>
  </si>
  <si>
    <t>共有</t>
    <rPh sb="0" eb="2">
      <t>キョウユウ</t>
    </rPh>
    <phoneticPr fontId="22"/>
  </si>
  <si>
    <t>軽減</t>
    <rPh sb="0" eb="2">
      <t>ケイゲン</t>
    </rPh>
    <phoneticPr fontId="22"/>
  </si>
  <si>
    <t>保有</t>
    <rPh sb="0" eb="2">
      <t>ホユウ</t>
    </rPh>
    <phoneticPr fontId="22"/>
  </si>
  <si>
    <t>案件タイトル</t>
    <rPh sb="0" eb="2">
      <t>アンケン</t>
    </rPh>
    <phoneticPr fontId="22"/>
  </si>
  <si>
    <t>不具合の分類</t>
    <rPh sb="0" eb="3">
      <t>フグアイ</t>
    </rPh>
    <rPh sb="4" eb="6">
      <t>ブンルイ</t>
    </rPh>
    <phoneticPr fontId="22"/>
  </si>
  <si>
    <t>対策有効度</t>
    <phoneticPr fontId="22"/>
  </si>
  <si>
    <t>なぜ起きた？</t>
    <rPh sb="2" eb="3">
      <t>オ</t>
    </rPh>
    <phoneticPr fontId="22"/>
  </si>
  <si>
    <t>報告者</t>
  </si>
  <si>
    <t>追跡中</t>
    <phoneticPr fontId="22"/>
  </si>
  <si>
    <t>インシ・アクシ</t>
    <phoneticPr fontId="22"/>
  </si>
  <si>
    <t>だれが(何が)起こした？</t>
    <phoneticPr fontId="22"/>
  </si>
  <si>
    <t>だれに対して？</t>
    <phoneticPr fontId="22"/>
  </si>
  <si>
    <t>何が起きた？</t>
    <phoneticPr fontId="22"/>
  </si>
  <si>
    <t>発生日はいつ？</t>
    <phoneticPr fontId="22"/>
  </si>
  <si>
    <t>影響を与えた計上月</t>
    <phoneticPr fontId="22"/>
  </si>
  <si>
    <t>発生日はいつ？</t>
  </si>
  <si>
    <t>備考</t>
    <rPh sb="0" eb="2">
      <t>ビコウ</t>
    </rPh>
    <phoneticPr fontId="22"/>
  </si>
  <si>
    <t>その他</t>
    <rPh sb="2" eb="3">
      <t>タ</t>
    </rPh>
    <phoneticPr fontId="22"/>
  </si>
  <si>
    <t>商品統合管理室</t>
  </si>
  <si>
    <t>運用不備</t>
  </si>
  <si>
    <t>事後</t>
  </si>
  <si>
    <t>負傷なし</t>
  </si>
  <si>
    <t>10万円以下</t>
  </si>
  <si>
    <t>5人以下</t>
  </si>
  <si>
    <t>半年に1回以上</t>
  </si>
  <si>
    <t>中</t>
  </si>
  <si>
    <t>経過観察中</t>
  </si>
  <si>
    <t>低</t>
  </si>
  <si>
    <t>要改善</t>
  </si>
  <si>
    <t>100万円以下</t>
  </si>
  <si>
    <t>高</t>
  </si>
  <si>
    <t>1000万円以下</t>
  </si>
  <si>
    <t>有効</t>
  </si>
  <si>
    <t>ビックカメラ</t>
  </si>
  <si>
    <t>物的要因</t>
  </si>
  <si>
    <t>重要</t>
  </si>
  <si>
    <t>21～999人以下</t>
  </si>
  <si>
    <t>救急処置</t>
  </si>
  <si>
    <t>発生頻度</t>
    <phoneticPr fontId="22"/>
  </si>
  <si>
    <t>治療が必要</t>
  </si>
  <si>
    <t>負傷者多数</t>
  </si>
  <si>
    <t>死亡</t>
  </si>
  <si>
    <t>１億円以下</t>
  </si>
  <si>
    <t>１億円超</t>
  </si>
  <si>
    <t>6～20人以下</t>
  </si>
  <si>
    <t>1000～4999人以下</t>
  </si>
  <si>
    <t>→</t>
    <phoneticPr fontId="22"/>
  </si>
  <si>
    <t>金銭的</t>
    <phoneticPr fontId="22"/>
  </si>
  <si>
    <t>個人情報</t>
    <phoneticPr fontId="22"/>
  </si>
  <si>
    <t>例題</t>
    <rPh sb="0" eb="2">
      <t>レイダイ</t>
    </rPh>
    <phoneticPr fontId="22"/>
  </si>
  <si>
    <t>商品が破損していた。
社会情勢で取引先から納入できなくなった。
商品の自主回収をした。
　金額＝商品個数X単価
　金額＝違約金、賠償額</t>
    <rPh sb="0" eb="2">
      <t>ショウヒン</t>
    </rPh>
    <rPh sb="3" eb="5">
      <t>ハソン</t>
    </rPh>
    <rPh sb="11" eb="15">
      <t>シャカイジョウセイ</t>
    </rPh>
    <rPh sb="16" eb="18">
      <t>トリヒキ</t>
    </rPh>
    <rPh sb="18" eb="19">
      <t>サキ</t>
    </rPh>
    <rPh sb="21" eb="23">
      <t>ノウニュウ</t>
    </rPh>
    <rPh sb="32" eb="34">
      <t>ショウヒン</t>
    </rPh>
    <rPh sb="35" eb="37">
      <t>ジシュ</t>
    </rPh>
    <rPh sb="37" eb="39">
      <t>カイシュウ</t>
    </rPh>
    <rPh sb="48" eb="50">
      <t>ショウヒン</t>
    </rPh>
    <rPh sb="50" eb="52">
      <t>コスウ</t>
    </rPh>
    <rPh sb="53" eb="55">
      <t>タンカ</t>
    </rPh>
    <rPh sb="60" eb="63">
      <t>イヤクキン</t>
    </rPh>
    <rPh sb="64" eb="66">
      <t>バイショウ</t>
    </rPh>
    <rPh sb="66" eb="67">
      <t>ガク</t>
    </rPh>
    <phoneticPr fontId="22"/>
  </si>
  <si>
    <t>数日から数週間</t>
    <phoneticPr fontId="26"/>
  </si>
  <si>
    <t>売上に影響なく、問題が収束した。当月相殺処理など</t>
    <rPh sb="0" eb="2">
      <t>ウリアゲ</t>
    </rPh>
    <rPh sb="3" eb="5">
      <t>エイキョウ</t>
    </rPh>
    <rPh sb="8" eb="10">
      <t>モンダイ</t>
    </rPh>
    <rPh sb="11" eb="13">
      <t>シュウソク</t>
    </rPh>
    <rPh sb="16" eb="18">
      <t>トウゲツ</t>
    </rPh>
    <rPh sb="18" eb="20">
      <t>ソウサイ</t>
    </rPh>
    <rPh sb="20" eb="22">
      <t>ショリ</t>
    </rPh>
    <phoneticPr fontId="22"/>
  </si>
  <si>
    <t>経理</t>
  </si>
  <si>
    <t>バイヤー</t>
  </si>
  <si>
    <t>案件タイトル</t>
  </si>
  <si>
    <t>だれが(何が)起こした？</t>
  </si>
  <si>
    <t>だれに(何に)対して？</t>
  </si>
  <si>
    <t>何が起きた？</t>
  </si>
  <si>
    <t>なぜ起きた？</t>
  </si>
  <si>
    <t>不具合の分類</t>
  </si>
  <si>
    <t>対策有効度</t>
  </si>
  <si>
    <t>ヒアリング</t>
    <phoneticPr fontId="22"/>
  </si>
  <si>
    <t>完了</t>
    <rPh sb="0" eb="2">
      <t>カンリョウ</t>
    </rPh>
    <phoneticPr fontId="22"/>
  </si>
  <si>
    <t>分析中</t>
    <rPh sb="0" eb="2">
      <t>ブンセキ</t>
    </rPh>
    <rPh sb="2" eb="3">
      <t>チュウ</t>
    </rPh>
    <phoneticPr fontId="22"/>
  </si>
  <si>
    <t>経済的</t>
    <rPh sb="0" eb="3">
      <t>ケイザイテキ</t>
    </rPh>
    <phoneticPr fontId="22"/>
  </si>
  <si>
    <t>信用度</t>
    <phoneticPr fontId="22"/>
  </si>
  <si>
    <t>1　絆創膏程度のけが</t>
  </si>
  <si>
    <t>2　病院での治療、休業無し</t>
  </si>
  <si>
    <t>3　通院が必要、休業3日以内</t>
  </si>
  <si>
    <t>4　休業4日以上</t>
  </si>
  <si>
    <t>5　重度障害・死亡事故</t>
  </si>
  <si>
    <t>対策基準</t>
    <phoneticPr fontId="22"/>
  </si>
  <si>
    <t>身体への影響</t>
  </si>
  <si>
    <t>想定される損失</t>
  </si>
  <si>
    <t>1　0円~10万円未満の損失</t>
  </si>
  <si>
    <t>2　10万円以上～100万円未満の損失</t>
  </si>
  <si>
    <t>3　100万円以上～1000万円未満の損失</t>
  </si>
  <si>
    <t>4　1000万円以上～1億円未満の損失</t>
  </si>
  <si>
    <t>5　1億円以上の損失</t>
  </si>
  <si>
    <t>信頼度</t>
  </si>
  <si>
    <t>1　お客様からクレーム（店舗対応）、問題がない</t>
  </si>
  <si>
    <t>2　お客様からクレーム（本部対応）、多少の影響あり</t>
  </si>
  <si>
    <t>3　業界紙に掲載。ネット炎上。</t>
  </si>
  <si>
    <t>4　全国紙・キー局で報道、行政指導入る、会計上の問題。</t>
  </si>
  <si>
    <t>5　社会全体の問題</t>
  </si>
  <si>
    <t>対策状況</t>
  </si>
  <si>
    <t>1　対策基準が有効である</t>
  </si>
  <si>
    <t>3　対策はあるが不十分である</t>
  </si>
  <si>
    <t>5　対策は無し</t>
  </si>
  <si>
    <t>1　まず発生しない</t>
  </si>
  <si>
    <t>2　まれに起きる、年1度</t>
  </si>
  <si>
    <t>3　たまに起きる、半年1度</t>
  </si>
  <si>
    <t>4　時々起きる、月1度</t>
  </si>
  <si>
    <t>5　よく起きる、週1度以上</t>
  </si>
  <si>
    <t>絆創膏程度けが</t>
  </si>
  <si>
    <t>病院治療休業無し</t>
  </si>
  <si>
    <t>通院必要休業3日以内</t>
  </si>
  <si>
    <t>休業4日以上</t>
  </si>
  <si>
    <t>重度障害死亡事故</t>
  </si>
  <si>
    <t>0円～10万円未満</t>
  </si>
  <si>
    <t>10万円以上～100万円未満</t>
  </si>
  <si>
    <t>100万円以上～1000万円未満</t>
  </si>
  <si>
    <t>1000万円以上～1億円未満</t>
  </si>
  <si>
    <t>1億円以上</t>
  </si>
  <si>
    <t>お客様からクレーム（店舗対応）問題がない</t>
  </si>
  <si>
    <t>お客様からクレーム（本部対応）影響あり</t>
  </si>
  <si>
    <t>社会全体問題</t>
  </si>
  <si>
    <t>対策基準有効</t>
  </si>
  <si>
    <t>対策はあるが不十分</t>
  </si>
  <si>
    <t>対策無し</t>
  </si>
  <si>
    <t>まず発生しない</t>
  </si>
  <si>
    <t>まれに起きる年1度</t>
  </si>
  <si>
    <t>たまに起きる半年1度</t>
  </si>
  <si>
    <t>時々起きる月1度</t>
  </si>
  <si>
    <t>よく起きる週1度以上</t>
  </si>
  <si>
    <t>信頼度</t>
    <phoneticPr fontId="22"/>
  </si>
  <si>
    <t>想定される損失</t>
    <phoneticPr fontId="22"/>
  </si>
  <si>
    <t>全国紙キー局で報道行政指導入会計上の問題</t>
    <phoneticPr fontId="22"/>
  </si>
  <si>
    <t>業界紙に掲載ネット炎上</t>
    <phoneticPr fontId="22"/>
  </si>
  <si>
    <t>在庫対策費</t>
  </si>
  <si>
    <t>納品時単価差異</t>
  </si>
  <si>
    <t>提出日付</t>
    <rPh sb="0" eb="2">
      <t>テイシュツ</t>
    </rPh>
    <rPh sb="2" eb="4">
      <t>ヒヅケ</t>
    </rPh>
    <phoneticPr fontId="22"/>
  </si>
  <si>
    <t>A型</t>
    <rPh sb="1" eb="2">
      <t>ガタ</t>
    </rPh>
    <phoneticPr fontId="22"/>
  </si>
  <si>
    <t>B型</t>
    <rPh sb="1" eb="2">
      <t>ガタ</t>
    </rPh>
    <phoneticPr fontId="22"/>
  </si>
  <si>
    <t>C型</t>
    <rPh sb="1" eb="2">
      <t>ガタ</t>
    </rPh>
    <phoneticPr fontId="22"/>
  </si>
  <si>
    <t>D型</t>
    <rPh sb="1" eb="2">
      <t>ガタ</t>
    </rPh>
    <phoneticPr fontId="22"/>
  </si>
  <si>
    <t>E型</t>
    <rPh sb="1" eb="2">
      <t>ガタ</t>
    </rPh>
    <phoneticPr fontId="22"/>
  </si>
  <si>
    <t>F型</t>
    <rPh sb="1" eb="2">
      <t>ガタ</t>
    </rPh>
    <phoneticPr fontId="22"/>
  </si>
  <si>
    <t>G型</t>
    <rPh sb="1" eb="2">
      <t>ガタ</t>
    </rPh>
    <phoneticPr fontId="22"/>
  </si>
  <si>
    <t>H型</t>
    <rPh sb="1" eb="2">
      <t>ガタ</t>
    </rPh>
    <phoneticPr fontId="22"/>
  </si>
  <si>
    <t>I型</t>
    <rPh sb="1" eb="2">
      <t>ガタ</t>
    </rPh>
    <phoneticPr fontId="22"/>
  </si>
  <si>
    <t>J型</t>
    <rPh sb="1" eb="2">
      <t>ガタ</t>
    </rPh>
    <phoneticPr fontId="22"/>
  </si>
  <si>
    <t>K型</t>
    <rPh sb="1" eb="2">
      <t>ガタ</t>
    </rPh>
    <phoneticPr fontId="22"/>
  </si>
  <si>
    <t>L型</t>
    <rPh sb="1" eb="2">
      <t>ガタ</t>
    </rPh>
    <phoneticPr fontId="22"/>
  </si>
  <si>
    <t>緊急度</t>
    <phoneticPr fontId="26"/>
  </si>
  <si>
    <t>重要度</t>
    <phoneticPr fontId="26"/>
  </si>
  <si>
    <t>リベート型</t>
    <rPh sb="4" eb="5">
      <t>カタ</t>
    </rPh>
    <phoneticPr fontId="22"/>
  </si>
  <si>
    <t>B型</t>
  </si>
  <si>
    <t>I型</t>
  </si>
  <si>
    <t>H型</t>
  </si>
  <si>
    <t>種別
コード</t>
    <phoneticPr fontId="26"/>
  </si>
  <si>
    <t>種別名称</t>
  </si>
  <si>
    <t>リベート型</t>
    <phoneticPr fontId="26"/>
  </si>
  <si>
    <t>実売助成費</t>
  </si>
  <si>
    <t>実売助成費（店別）</t>
  </si>
  <si>
    <t>L型</t>
  </si>
  <si>
    <t>センターフィー（請求・支払型）</t>
  </si>
  <si>
    <t>センターフィー（仕入型）</t>
  </si>
  <si>
    <t>原価リベート</t>
  </si>
  <si>
    <t>A型</t>
  </si>
  <si>
    <t>原価リベート（店別）</t>
  </si>
  <si>
    <t>携帯インセンティブ</t>
  </si>
  <si>
    <t>K型</t>
  </si>
  <si>
    <t>販売支援金（請求・支払型）</t>
  </si>
  <si>
    <t>販売支援金（仕入型）</t>
  </si>
  <si>
    <t>拡売費（グロス型）</t>
  </si>
  <si>
    <t>G型</t>
  </si>
  <si>
    <t>商談録型（データ提供料等）</t>
  </si>
  <si>
    <t>無し</t>
  </si>
  <si>
    <t>送料助成費（配送型）</t>
  </si>
  <si>
    <t>送料助成費（不良品）</t>
  </si>
  <si>
    <t>J型</t>
  </si>
  <si>
    <t>商談録型（送料助成費）</t>
  </si>
  <si>
    <t>商談録型（VAN通信費）</t>
  </si>
  <si>
    <t>商談録型（広告収入制作・掲出料）</t>
  </si>
  <si>
    <t>商談録型（広告収入ストリーミング広告料）</t>
  </si>
  <si>
    <t>商談録型（広告収入マルチビジョン放映料）</t>
  </si>
  <si>
    <t>商談録型（広告収入店内ＣＭ放映料）</t>
  </si>
  <si>
    <t>商談録型（看板広告その他）</t>
  </si>
  <si>
    <t>工事助成費（配送型）</t>
  </si>
  <si>
    <t>回収促進リベート（請求・支払型）</t>
  </si>
  <si>
    <t>商談録型（チラシ拡売費等）</t>
  </si>
  <si>
    <t>商談録型（ＤＭ作成料）</t>
  </si>
  <si>
    <t>商談録型（オリコンレンタル料）</t>
  </si>
  <si>
    <t>商談録型（看板広告BS）</t>
  </si>
  <si>
    <t>商談録型（関連会社分）</t>
  </si>
  <si>
    <t>展示品導入リベート</t>
  </si>
  <si>
    <t>展示品拡売費</t>
  </si>
  <si>
    <t>携帯割賦販売立替金</t>
  </si>
  <si>
    <t>契約インセンティブ</t>
  </si>
  <si>
    <t>BTO取次</t>
  </si>
  <si>
    <t>販促リベート</t>
  </si>
  <si>
    <t>販促リベート（複数売価）</t>
  </si>
  <si>
    <t>達成型リベート（仕入金額達成比例型）</t>
  </si>
  <si>
    <t>C型</t>
  </si>
  <si>
    <t>達成型リベート（仕入数量達成比例型）</t>
  </si>
  <si>
    <t>達成型リベート（仕入金額達成定額型）</t>
  </si>
  <si>
    <t>達成型リベート（仕入数量達成定額型）</t>
  </si>
  <si>
    <t>達成型リベート（実売金額達成比例型）</t>
  </si>
  <si>
    <t>達成型リベート（実売数量達成比例型）</t>
  </si>
  <si>
    <t>達成型リベート（実売金額達成定額型）</t>
  </si>
  <si>
    <t>達成型リベート（実売数量達成定額型）</t>
  </si>
  <si>
    <t>プレミアム月額課金（通信手数料売上）</t>
  </si>
  <si>
    <t>プレミアム月額課金（取次収入売上）</t>
  </si>
  <si>
    <t>プレミアム月額課金（ワランティ売上）</t>
  </si>
  <si>
    <t>プレミアム月額課金（サポート売上）</t>
  </si>
  <si>
    <t>プレミアム月額課金（カード売上）</t>
  </si>
  <si>
    <t>一括仕入リベート</t>
  </si>
  <si>
    <t>商談録(訂正型）</t>
  </si>
  <si>
    <t>商談録型（印紙代相殺）</t>
  </si>
  <si>
    <t>商談録型（売掛金相殺分）</t>
  </si>
  <si>
    <t>商談録型（その他勘定振替）</t>
  </si>
  <si>
    <t>なし</t>
    <phoneticPr fontId="22"/>
  </si>
  <si>
    <t>絆創膏程度のけが</t>
    <phoneticPr fontId="22"/>
  </si>
  <si>
    <t>病院での治療、休業無し</t>
    <phoneticPr fontId="22"/>
  </si>
  <si>
    <t>通院が必要、休業3日以内</t>
    <phoneticPr fontId="22"/>
  </si>
  <si>
    <t>休業4日以上</t>
    <phoneticPr fontId="22"/>
  </si>
  <si>
    <t>重度障害・死亡事故</t>
    <phoneticPr fontId="22"/>
  </si>
  <si>
    <t>取引先、お客様からクレームメール、電話をいただいた。</t>
    <rPh sb="0" eb="2">
      <t>トリヒキ</t>
    </rPh>
    <rPh sb="2" eb="3">
      <t>サキ</t>
    </rPh>
    <rPh sb="5" eb="7">
      <t>キャクサマ</t>
    </rPh>
    <rPh sb="17" eb="19">
      <t>デンワ</t>
    </rPh>
    <phoneticPr fontId="22"/>
  </si>
  <si>
    <t>SNSに書き込みがあり炎上した。</t>
    <rPh sb="4" eb="5">
      <t>カ</t>
    </rPh>
    <rPh sb="6" eb="7">
      <t>コ</t>
    </rPh>
    <rPh sb="11" eb="13">
      <t>エンジョウ</t>
    </rPh>
    <phoneticPr fontId="22"/>
  </si>
  <si>
    <t>ワイドショーで取り上げられた</t>
    <rPh sb="7" eb="8">
      <t>ト</t>
    </rPh>
    <rPh sb="9" eb="10">
      <t>ア</t>
    </rPh>
    <phoneticPr fontId="22"/>
  </si>
  <si>
    <t>営業停止命令が出た</t>
    <rPh sb="0" eb="2">
      <t>エイギョウ</t>
    </rPh>
    <rPh sb="2" eb="4">
      <t>テイシ</t>
    </rPh>
    <rPh sb="4" eb="6">
      <t>メイレイ</t>
    </rPh>
    <rPh sb="7" eb="8">
      <t>デ</t>
    </rPh>
    <phoneticPr fontId="22"/>
  </si>
  <si>
    <t>対象の金額</t>
    <rPh sb="0" eb="2">
      <t>タイショウ</t>
    </rPh>
    <phoneticPr fontId="22"/>
  </si>
  <si>
    <t>作業分類</t>
    <phoneticPr fontId="22"/>
  </si>
  <si>
    <t>発生要因</t>
    <phoneticPr fontId="22"/>
  </si>
  <si>
    <t>発生個所</t>
    <phoneticPr fontId="22"/>
  </si>
  <si>
    <t>問題発生個所分類</t>
    <rPh sb="0" eb="4">
      <t>モンダイハッセイ</t>
    </rPh>
    <rPh sb="4" eb="6">
      <t>カショ</t>
    </rPh>
    <rPh sb="6" eb="8">
      <t>ブンルイ</t>
    </rPh>
    <phoneticPr fontId="22"/>
  </si>
  <si>
    <t>問題発生要因</t>
    <rPh sb="0" eb="4">
      <t>モンダイハッセイ</t>
    </rPh>
    <rPh sb="4" eb="6">
      <t>ヨウイン</t>
    </rPh>
    <phoneticPr fontId="22"/>
  </si>
  <si>
    <t>他部署</t>
    <rPh sb="0" eb="3">
      <t>タブショ</t>
    </rPh>
    <phoneticPr fontId="22"/>
  </si>
  <si>
    <t>エビデンス不足</t>
  </si>
  <si>
    <t>取引先</t>
  </si>
  <si>
    <t>作業分類B</t>
    <rPh sb="0" eb="2">
      <t>サギョウ</t>
    </rPh>
    <phoneticPr fontId="22"/>
  </si>
  <si>
    <t>基本作業</t>
    <rPh sb="0" eb="2">
      <t>キホン</t>
    </rPh>
    <rPh sb="2" eb="4">
      <t>サギョウ</t>
    </rPh>
    <phoneticPr fontId="22"/>
  </si>
  <si>
    <t>追加や加工作業</t>
    <rPh sb="3" eb="5">
      <t>カコウ</t>
    </rPh>
    <rPh sb="5" eb="7">
      <t>サギョウ</t>
    </rPh>
    <phoneticPr fontId="22"/>
  </si>
  <si>
    <t>イレギュラー、事故対応</t>
    <rPh sb="9" eb="11">
      <t>タイオウ</t>
    </rPh>
    <phoneticPr fontId="22"/>
  </si>
  <si>
    <t>取引先名</t>
    <rPh sb="0" eb="4">
      <t>トリヒキサキメイ</t>
    </rPh>
    <phoneticPr fontId="22"/>
  </si>
  <si>
    <t>対象の金額</t>
    <phoneticPr fontId="11"/>
  </si>
  <si>
    <t>信用度</t>
    <phoneticPr fontId="11"/>
  </si>
  <si>
    <t>対策基準</t>
    <phoneticPr fontId="11"/>
  </si>
  <si>
    <t>影響を与えた金額</t>
    <rPh sb="0" eb="2">
      <t>エイキョウ</t>
    </rPh>
    <rPh sb="3" eb="4">
      <t>アタ</t>
    </rPh>
    <phoneticPr fontId="11"/>
  </si>
  <si>
    <t>備考</t>
    <phoneticPr fontId="11"/>
  </si>
  <si>
    <t>発生個所</t>
    <phoneticPr fontId="22"/>
  </si>
  <si>
    <t>発生要因</t>
    <phoneticPr fontId="22"/>
  </si>
  <si>
    <t>作業分類</t>
    <phoneticPr fontId="22"/>
  </si>
  <si>
    <t>WFID</t>
    <phoneticPr fontId="22"/>
  </si>
  <si>
    <t>WFID</t>
    <phoneticPr fontId="22"/>
  </si>
  <si>
    <t>実施結果</t>
    <phoneticPr fontId="22"/>
  </si>
  <si>
    <t>結果分析</t>
    <phoneticPr fontId="22"/>
  </si>
  <si>
    <t>クローズ基準</t>
    <phoneticPr fontId="22"/>
  </si>
  <si>
    <t>ログ2</t>
  </si>
  <si>
    <t>ログ3</t>
  </si>
  <si>
    <t>金額概要</t>
    <rPh sb="0" eb="2">
      <t>キンガク</t>
    </rPh>
    <rPh sb="2" eb="4">
      <t>ガイヨウ</t>
    </rPh>
    <phoneticPr fontId="22"/>
  </si>
  <si>
    <t>今後の実施予定の対策</t>
    <rPh sb="0" eb="2">
      <t>コンゴ</t>
    </rPh>
    <rPh sb="3" eb="5">
      <t>ジッシ</t>
    </rPh>
    <rPh sb="5" eb="7">
      <t>ヨテイ</t>
    </rPh>
    <rPh sb="8" eb="10">
      <t>タイサク</t>
    </rPh>
    <phoneticPr fontId="22"/>
  </si>
  <si>
    <t>取引先名</t>
    <rPh sb="0" eb="3">
      <t>トリヒキサキ</t>
    </rPh>
    <rPh sb="3" eb="4">
      <t>メイ</t>
    </rPh>
    <phoneticPr fontId="22"/>
  </si>
  <si>
    <t>報告者</t>
    <rPh sb="0" eb="3">
      <t>ホウコクシャ</t>
    </rPh>
    <phoneticPr fontId="22"/>
  </si>
  <si>
    <t>リスク管理報告書　ver.2</t>
    <rPh sb="3" eb="8">
      <t>カンリホウコクショ</t>
    </rPh>
    <phoneticPr fontId="22"/>
  </si>
  <si>
    <t>ID</t>
    <phoneticPr fontId="22"/>
  </si>
  <si>
    <t>起票日</t>
    <rPh sb="0" eb="2">
      <t>キヒョウ</t>
    </rPh>
    <rPh sb="2" eb="3">
      <t>ビ</t>
    </rPh>
    <phoneticPr fontId="26"/>
  </si>
  <si>
    <t>WFID</t>
    <phoneticPr fontId="26"/>
  </si>
  <si>
    <t>インシ・アクシ</t>
    <phoneticPr fontId="26"/>
  </si>
  <si>
    <t>案件名</t>
    <phoneticPr fontId="26"/>
  </si>
  <si>
    <t>担当</t>
    <rPh sb="0" eb="2">
      <t>タントウ</t>
    </rPh>
    <phoneticPr fontId="26"/>
  </si>
  <si>
    <t>事象概要</t>
    <phoneticPr fontId="26"/>
  </si>
  <si>
    <t>インシデント</t>
  </si>
  <si>
    <t>かな</t>
    <phoneticPr fontId="26"/>
  </si>
  <si>
    <t>あおき</t>
    <phoneticPr fontId="26"/>
  </si>
  <si>
    <t>青木</t>
  </si>
  <si>
    <t>あさだ</t>
    <phoneticPr fontId="26"/>
  </si>
  <si>
    <t>朝田</t>
  </si>
  <si>
    <t>いがらし</t>
    <phoneticPr fontId="26"/>
  </si>
  <si>
    <t>五十嵐</t>
  </si>
  <si>
    <t>いわた</t>
    <phoneticPr fontId="26"/>
  </si>
  <si>
    <t>岩田</t>
  </si>
  <si>
    <t>うちかわ</t>
    <phoneticPr fontId="26"/>
  </si>
  <si>
    <t>内河</t>
  </si>
  <si>
    <t>おかじま</t>
    <phoneticPr fontId="26"/>
  </si>
  <si>
    <t>岡島</t>
  </si>
  <si>
    <t>おの</t>
    <phoneticPr fontId="26"/>
  </si>
  <si>
    <t>小野</t>
  </si>
  <si>
    <t>かわかみ</t>
    <phoneticPr fontId="26"/>
  </si>
  <si>
    <t>川上</t>
  </si>
  <si>
    <t>きたごう</t>
    <phoneticPr fontId="26"/>
  </si>
  <si>
    <t>北郷</t>
  </si>
  <si>
    <t>くじらい</t>
    <phoneticPr fontId="26"/>
  </si>
  <si>
    <t>鯨井</t>
  </si>
  <si>
    <t>くらち</t>
    <phoneticPr fontId="26"/>
  </si>
  <si>
    <t>倉地</t>
  </si>
  <si>
    <t>こばやし</t>
    <phoneticPr fontId="26"/>
  </si>
  <si>
    <t>小林</t>
  </si>
  <si>
    <t>すずき</t>
    <phoneticPr fontId="26"/>
  </si>
  <si>
    <t>鈴木</t>
  </si>
  <si>
    <t>たきがわ</t>
    <phoneticPr fontId="26"/>
  </si>
  <si>
    <t>滝川</t>
  </si>
  <si>
    <t>たなか</t>
    <phoneticPr fontId="26"/>
  </si>
  <si>
    <t>田中</t>
  </si>
  <si>
    <t>たばた</t>
    <phoneticPr fontId="26"/>
  </si>
  <si>
    <t>田畑</t>
  </si>
  <si>
    <t>たばたひで</t>
    <phoneticPr fontId="26"/>
  </si>
  <si>
    <t>田端</t>
  </si>
  <si>
    <t>なかのきょう</t>
    <phoneticPr fontId="26"/>
  </si>
  <si>
    <t>中野京</t>
  </si>
  <si>
    <t>なかのりえ</t>
    <phoneticPr fontId="26"/>
  </si>
  <si>
    <t>中野理</t>
  </si>
  <si>
    <t>ながひろ</t>
    <phoneticPr fontId="26"/>
  </si>
  <si>
    <t>長廣</t>
  </si>
  <si>
    <t>はせがわ</t>
    <phoneticPr fontId="26"/>
  </si>
  <si>
    <t>長谷川</t>
  </si>
  <si>
    <t>ひろさわ</t>
    <phoneticPr fontId="26"/>
  </si>
  <si>
    <t>廣澤</t>
  </si>
  <si>
    <t>ふくおか</t>
    <phoneticPr fontId="26"/>
  </si>
  <si>
    <t>福岡</t>
  </si>
  <si>
    <t>ませ</t>
    <phoneticPr fontId="26"/>
  </si>
  <si>
    <t>間瀬</t>
  </si>
  <si>
    <t>もんや</t>
    <phoneticPr fontId="26"/>
  </si>
  <si>
    <t>門矢</t>
  </si>
  <si>
    <t>よしはし</t>
    <phoneticPr fontId="26"/>
  </si>
  <si>
    <t>吉橋</t>
  </si>
  <si>
    <t>未定</t>
    <rPh sb="0" eb="2">
      <t>ミテイ</t>
    </rPh>
    <phoneticPr fontId="26"/>
  </si>
  <si>
    <t>ID</t>
    <phoneticPr fontId="26"/>
  </si>
  <si>
    <t>対応優先度</t>
    <rPh sb="0" eb="5">
      <t>タイオウユウセンド</t>
    </rPh>
    <phoneticPr fontId="22"/>
  </si>
  <si>
    <t>S</t>
    <phoneticPr fontId="22"/>
  </si>
  <si>
    <t>A</t>
    <phoneticPr fontId="22"/>
  </si>
  <si>
    <t>B</t>
    <phoneticPr fontId="22"/>
  </si>
  <si>
    <t>C</t>
    <phoneticPr fontId="22"/>
  </si>
  <si>
    <t>なし</t>
  </si>
  <si>
    <t>勤怠報告のミスによる残業発生の件</t>
  </si>
  <si>
    <t>加賀谷</t>
    <phoneticPr fontId="9"/>
  </si>
  <si>
    <t>事後</t>
    <phoneticPr fontId="9"/>
  </si>
  <si>
    <t>インシデント</t>
    <phoneticPr fontId="9"/>
  </si>
  <si>
    <t>LINEWORKSに業務終了報告をした後に、シフト変更の為のSIBIC・商品本部シフト表の編集 及び 勤怠報告ミスについて室長と会話をしていたため残業が発生した</t>
    <phoneticPr fontId="9"/>
  </si>
  <si>
    <t>業務終了後に業務をした為。また、商品本部のシフト表には勤務場所が記載できるのに対しSIBICには無く、その整合性を確認・再編集する必要が生じた為。</t>
    <phoneticPr fontId="9"/>
  </si>
  <si>
    <t>運用不備</t>
    <phoneticPr fontId="9"/>
  </si>
  <si>
    <t>10万円以下</t>
    <phoneticPr fontId="9"/>
  </si>
  <si>
    <t>半年に1回以上</t>
    <phoneticPr fontId="9"/>
  </si>
  <si>
    <t>中</t>
    <phoneticPr fontId="9"/>
  </si>
  <si>
    <t>商品本部で共有されているシフト表の存在。また、勤務場所についてSIBICに記載ができない事について室長に報告。</t>
    <phoneticPr fontId="9"/>
  </si>
  <si>
    <t>経過観察中</t>
    <phoneticPr fontId="9"/>
  </si>
  <si>
    <t>シフト確認などを業務終了時間に間に合うよう計画的に業務を行う。</t>
    <phoneticPr fontId="9"/>
  </si>
  <si>
    <t>【リベート】
G型記載ルール認識の不足</t>
    <phoneticPr fontId="9"/>
  </si>
  <si>
    <t>乙津</t>
    <phoneticPr fontId="9"/>
  </si>
  <si>
    <t>トイズ事業部渡辺部長</t>
    <phoneticPr fontId="9"/>
  </si>
  <si>
    <t>G型記載ルールについて即答できなかった</t>
    <phoneticPr fontId="9"/>
  </si>
  <si>
    <t>照合ルールを把握していなかった</t>
    <phoneticPr fontId="9"/>
  </si>
  <si>
    <t>人的要因</t>
    <phoneticPr fontId="9"/>
  </si>
  <si>
    <t>10年に1回以上</t>
    <phoneticPr fontId="9"/>
  </si>
  <si>
    <t>低</t>
    <phoneticPr fontId="9"/>
  </si>
  <si>
    <t>照合マニュアルのアナウンスし、共有化します</t>
    <phoneticPr fontId="9"/>
  </si>
  <si>
    <t>未申請残業の発生</t>
    <phoneticPr fontId="9"/>
  </si>
  <si>
    <t>商品統合管理室</t>
    <phoneticPr fontId="9"/>
  </si>
  <si>
    <t>商品統合管理室新規配属メンバー（三田主任）</t>
    <phoneticPr fontId="9"/>
  </si>
  <si>
    <t>未申請の残業</t>
    <phoneticPr fontId="9"/>
  </si>
  <si>
    <t>ルールを伝達していなかった</t>
    <phoneticPr fontId="9"/>
  </si>
  <si>
    <t>再度アナウンスし、残業ルールの徹底をいたします。</t>
    <phoneticPr fontId="9"/>
  </si>
  <si>
    <t>【リベート計上登録不備】
適切なリベート登録担当がおらず企画担当が登録せざるを得なかった</t>
    <phoneticPr fontId="9"/>
  </si>
  <si>
    <t>中野主任</t>
    <phoneticPr fontId="9"/>
  </si>
  <si>
    <t>2020/3のVAN通信費を申請した当日中に登録を行わなければならなかったが、この日の登録担当は自作G型を作成した加賀谷本人しかおらず、緊急対応として企画担当の中野主任に登録していただいた。</t>
    <phoneticPr fontId="9"/>
  </si>
  <si>
    <t>VAN通信費計上の業務計画性が不足していた。EDI実績データをNRI社から提出いただく日程と支払日のスケジュール調整に無理があった</t>
    <phoneticPr fontId="9"/>
  </si>
  <si>
    <t>売上に影響なし</t>
    <phoneticPr fontId="9"/>
  </si>
  <si>
    <t>1年に1回以上</t>
    <phoneticPr fontId="9"/>
  </si>
  <si>
    <t>【暫定対応】加賀谷・中野主任ともに在宅勤務のため、Zoomミーティングを利用して、G型の登録方法を教えつつ登録いただき、都度　加賀谷が登録完了を確認。
【根本対応】業務のマニュアル化・リソース管理・スケジュール管理が行える状態にする</t>
    <phoneticPr fontId="9"/>
  </si>
  <si>
    <t>VAN通信費の見直し。</t>
    <phoneticPr fontId="9"/>
  </si>
  <si>
    <t>【G型マイナスリベート不備】
貸出展示品の紛失に伴う請求処理</t>
    <phoneticPr fontId="9"/>
  </si>
  <si>
    <t>倉地</t>
    <phoneticPr fontId="9"/>
  </si>
  <si>
    <t>店舗のメンバー</t>
    <phoneticPr fontId="9"/>
  </si>
  <si>
    <t>フジ医療器様</t>
    <phoneticPr fontId="9"/>
  </si>
  <si>
    <t>紛失した。紛失に伴う費用請求をリベートで処理申請がきている</t>
    <phoneticPr fontId="9"/>
  </si>
  <si>
    <t xml:space="preserve">営業部に調査を依頼している。（詳細は下記確認）中川課長
店舗での貸し出し展示品が紛失したため、取引先からマイナスリベートでの請求が発生しました
事故報告書を記載ください
リベート残高計上には、事故報告書の添付が必要です
（コジマ分は、中澤常務に依頼しています）
【背景】
昨年リベート不正事案が発生した為、リベート計上には、エビデンスの添付と内容照査を商品統合管理室が行うこととなった
【マイナスリベート残高計上】
フジ医療器からマイナスリベートの申請があった。添付された資料（メール）には、店舗で紛失した貸出展示品の費用請求であった（詳細は、下記メールに記載している）
【対応】
リベート残高計上としては、認めることが出来ないため、フジ医療器廣川様に請求振込支払いへの変更依頼をご連絡をした。計上時期の問題及び以前から行っていた事から、マイナスリベート残高計上での処理を行う事となった
【根本対応】
紛失した原因を調査分析し、紛失事故の再発防止を行う
同様な事故が発生した場合は、請求振込支払い処理とする
【営業部への依頼事項】
貸出展示品紛失事故の再発防止具体策の記載された事故報告書の提出
【メール内容】
大條様 
いつも大変お世話になります。
標題の件、添付と以下にて送信いたします。
G型試算は通常通り試算させて頂き、 法人ドットコム様分を若干差し引かせて頂きました。 またマイナスG型の経緯を以下にてご報告いたします。
〇コジマ所沢店：シートマッサージMRL1100BK展示機廃棄 完了登録に伴い弊社営業担当が店舗様へ引上げにお伺いした所 貸出展示機が見当たらない為、確認頂きましたが 廃棄してしまったとの事。 
2/21柳沼様との商談時に上記ご報告し、もしかするとあと何店舗か 同事例が発生する危惧もあった為、３月末にまとめてG型処理させて 頂くようお願いを致しました。 
〇ビックカメララゾーナ川崎店：シートマッサージMRL1100BL展示機廃棄 完了登録・店舗在庫完売にて弊社営業担当が店舗様へ引上げに伺うが、 見当たらず。数日お調べいただくが廃棄してしまったとのこと。 こちらの２店舗様分のMRL-1100（BK）２台分をマイナスG型にて 弊社経理上処理させて頂きたくG型欄記載しております。 宜しくご確認・ご登録くださいます様お願い申し上げます。 
☆☆☆☆☆☆☆☆☆☆☆☆☆☆☆☆☆☆☆☆☆☆☆☆☆☆ 株式会社フジ医療器 マッサージ機器事業部 量販企業担当ユニット 広川　正人 本　社：〒540-0011 　　　　大阪市中央区農人橋1丁目1番22号大江ビル14階 　　　　tel:06-4793-0715 fax:06-4793-0782 駐在先：〒370-0047 　　　　群馬県高崎市高砂町71-10 　　　　tel:027-324-1292 fax:027-324-1290 　　　　E-mail: m-hirokawa@fujiiryoki.jp 　　　　URL : http://www.fujiiryoki.co.jp </t>
  </si>
  <si>
    <t>不正リスクは低いため、計上は承認した。今後は請求振込支払い及び紛失の再発防止を営業部に求める</t>
    <phoneticPr fontId="9"/>
  </si>
  <si>
    <t>要改善</t>
    <phoneticPr fontId="9"/>
  </si>
  <si>
    <t>コジマ及びビックカメラ営業部からの紛失事故報告と再発防止策の検討を求めた</t>
    <phoneticPr fontId="9"/>
  </si>
  <si>
    <t xml:space="preserve">〇コジマ所沢店：シートマッサージMRL1100BK展示機廃棄 完了登録に伴い弊社営業担当が店舗様へ引上げにお伺いした所 貸出展示機が見当たらない為、確認頂きましたが 廃棄してしまったとの事。 
2/21柳沼様との商談時に上記ご報告し、もしかするとあと何店舗か 同事例が発生する危惧もあった為、３月末にまとめてG型処理させて 頂くようお願いを致しました。 
〇ビックカメララゾーナ川崎店：シートマッサージMRL1100BL展示機廃棄 完了登録・店舗在庫完売にて弊社営業担当が店舗様へ引上げに伺うが、 見当たらず。数日お調べいただくが廃棄してしまったとのこと。 こちらの２店舗様分のMRL-1100（BK）２台分をマイナスG型にて 弊社経理上処理させて頂きたくG型欄記載しております。 宜しくご確認・ご登録くださいます様お願い申し上げます。 
</t>
    <phoneticPr fontId="9"/>
  </si>
  <si>
    <t>【リベート登録業務不備】
リベート二重登録</t>
    <phoneticPr fontId="9"/>
  </si>
  <si>
    <t>事前</t>
    <phoneticPr fontId="9"/>
  </si>
  <si>
    <t>アクシデント</t>
    <phoneticPr fontId="9"/>
  </si>
  <si>
    <t>角田無線</t>
    <phoneticPr fontId="9"/>
  </si>
  <si>
    <t>メール添付されている不要なデータ(G型)を保存した</t>
    <phoneticPr fontId="9"/>
  </si>
  <si>
    <t>商品統合管理室のオペレーションミス</t>
    <phoneticPr fontId="9"/>
  </si>
  <si>
    <t>100万円以下</t>
    <phoneticPr fontId="9"/>
  </si>
  <si>
    <t>高</t>
    <phoneticPr fontId="9"/>
  </si>
  <si>
    <t>3月計上分にて修正データを投入</t>
    <phoneticPr fontId="9"/>
  </si>
  <si>
    <t>1.担当バイヤーのみのGファイルを添付していただく。
2.照合担当に事例のアナウンスを行う。</t>
    <phoneticPr fontId="9"/>
  </si>
  <si>
    <t>202003060279(佐々木係長申請分)202003040101(坪井主任申請分)
3月計上において、ー\424,028を計上致します。</t>
    <phoneticPr fontId="9"/>
  </si>
  <si>
    <t>北郷</t>
    <phoneticPr fontId="9"/>
  </si>
  <si>
    <t>三菱LN</t>
    <phoneticPr fontId="9"/>
  </si>
  <si>
    <t>同じG型ファイルを2度保存した</t>
    <phoneticPr fontId="9"/>
  </si>
  <si>
    <t>商品統合管理室(照合時）のオペレーションミス</t>
    <phoneticPr fontId="9"/>
  </si>
  <si>
    <t>1000万円以下</t>
    <phoneticPr fontId="9"/>
  </si>
  <si>
    <t>多少の影響</t>
    <phoneticPr fontId="9"/>
  </si>
  <si>
    <t>3月計上分にて修正データを投入、今後重複チェックを締めスケジュールに追加致します</t>
    <phoneticPr fontId="9"/>
  </si>
  <si>
    <t>申請番号202003050145</t>
    <phoneticPr fontId="9"/>
  </si>
  <si>
    <t>【リベート金額申請不備】
リベート金額不備</t>
    <phoneticPr fontId="9"/>
  </si>
  <si>
    <t>J&amp;J</t>
    <phoneticPr fontId="9"/>
  </si>
  <si>
    <t>ビックカメラ</t>
    <phoneticPr fontId="9"/>
  </si>
  <si>
    <t>過上なリベート金額の入力があった。</t>
    <phoneticPr fontId="9"/>
  </si>
  <si>
    <t>取引先の入力ミス、エビデンスとの照合で検知しなかった</t>
    <phoneticPr fontId="9"/>
  </si>
  <si>
    <t>1.照合担当者に再度アナウンスする。　「G型ファイルは税抜きである。」
2.エクセルフォーマットの該当項目欄に税抜きと表示する。取引先に再配布</t>
    <phoneticPr fontId="9"/>
  </si>
  <si>
    <t>前回申請番号、リベート商談ＮＯ202003120002292 
先方が税抜金額で計上すべきところを税込金額で入力してしまった
為、その分の訂正になります。（誤）マイナス修正金額￥46,860　（正）プラス修正金額￥42,800</t>
    <phoneticPr fontId="9"/>
  </si>
  <si>
    <t>【リベート計上ミス】
支払いサイト違い</t>
    <phoneticPr fontId="9"/>
  </si>
  <si>
    <t>ボシュロム</t>
    <phoneticPr fontId="9"/>
  </si>
  <si>
    <t>G型登録用紙の支払い予定日とksasの支払いサイトが違った。</t>
    <phoneticPr fontId="9"/>
  </si>
  <si>
    <t>不明</t>
    <phoneticPr fontId="9"/>
  </si>
  <si>
    <t>インシデント報告を行い管理</t>
    <phoneticPr fontId="9"/>
  </si>
  <si>
    <t>支払いサイトをKSASで一本化する。</t>
    <phoneticPr fontId="9"/>
  </si>
  <si>
    <t>05819ボシュロム様現状振込入金の取引先。KSASの支払いサイトは25と設定されていた為、照合時発見。
相殺で出来ないか交渉中ではあるが、決定されていない。</t>
    <phoneticPr fontId="9"/>
  </si>
  <si>
    <t>【リベート照合業務不備】
①次承認フォルダから②次承認フォルダへの移し漏れの発生。</t>
    <phoneticPr fontId="9"/>
  </si>
  <si>
    <t>商品統合管理室　2次承認者</t>
    <phoneticPr fontId="9"/>
  </si>
  <si>
    <t>①次承認フォルダから②次承認フォルダへの移し漏れの発生していた。</t>
    <phoneticPr fontId="9"/>
  </si>
  <si>
    <t>ヒヤリングし確認が必要。</t>
    <phoneticPr fontId="9"/>
  </si>
  <si>
    <t>【暫定対応】発見した17ファイルを3月計上フォルダ毎申請IDで検索し、抜け漏れダブりチェック。
登録へ正常にデータが移っている形跡がない為、本来通り、データを登録者へ移した。
2次被害リスク（重複発生）がないよう対応した。</t>
    <phoneticPr fontId="9"/>
  </si>
  <si>
    <t>運用ルールの変更。2次承認の構成とファルダ名を変えて再発防止する。</t>
    <phoneticPr fontId="9"/>
  </si>
  <si>
    <t>★16申請ID、17ファイル発生。
※3月計上フォルダ毎申請IDを検索したが、登録へ移っている形跡はない為、この件を対応することでの二次被害リスク（重複発生）は無い。
​
申請番号；202004070189、申請者；大條主任
・Excelの進捗管理リストでは2次承認者藤原さん、ワークフロー上の処理していない。②フォルダに移動されてない。
​
申請番号；202004070152　、申請者；コジマ杉山主任
Excelの進捗管理リストでは2次承認者藤原さん、ワークフロー上の処理していない。②フォルダに移動されてない。
​
申請番号；202004070153、申請者；コジマ杉山主任
Excelの進捗管理リストでは2次承認者藤原さん、ワークフロー上の処理していない。②フォルダに移動されてない。
​
申請番号；202004060119、申請者；小島係長　2ファイル
Excelの進捗管理リストでは2次承認者藤原さん、ワークフロー上の処理していない。②フォルダに移動されてない。
​
申請番号；​202004070190、申請者；西岡係長　
Excelの進捗管理リストでは2次承認者藤原さん、ワークフロー上の処理していない。②フォルダに移動されてない。
​
申請番号；202004070233、申請者；坪井主任
Excelの進捗管理リストでは2次承認者岩田さん、ワークフロー上の処理していない。②フォルダに移動されてない。
​
申請番号；​202004070234、申請者；坪井主任
Excelの進捗管理リストでは2次承認者岩田さん、ワークフロー上の処理している4/10。②フォルダに移動されてない。
​
申請番号；​202004070252、申請者；梅田課長
Excelの進捗管理リストでは2次承認者藤原さん、ワークフロー上の処理していない。②フォルダに移動されてない。
​
申請番号；​202004080265、申請者；平山主任
Excelの進捗管理リストでは2次承認者藤原さん、ワークフロー上の処理していない。②フォルダに移動されてない。
​
申請番号；202004080266、申請者；西岡係長
Excelの進捗管理リストでは2次承認者藤原さん、ワークフロー上の処理していない。②フォルダに移動されてない。
​
申請番号；202004080267、申請者；西岡係長
Excelの進捗管理リストでは2次承認者藤原さん、ワークフロー上の処理していない。②フォルダに移動されてない。
​
申請番号；202004080268、申請者；渡邉主任
Excelの進捗管理リストでは2次承認者藤原さん、ワークフロー上の処理していない。②フォルダに移動されてない。
​
申請番号；202004080273、申請者；渡邉主任
Excelの進捗管理リストでは2次承認者岩田さん、ワークフロー上の処理している4/10。②フォルダに移動されてない。
​
申請番号；202004080359、申請者；渡邉主任
Excelの進捗管理リストでは2次承認者藤原さん、ワークフロー上の処理している4/9。②フォルダに移動されてない。
​
申請番号；202004080307、申請者；佐々木係長
Excelの進捗管理リストでは取り下げ扱いとしてグレーとしていた。田中さんが承認し、①フォルダに保存していた。
​
申請番号；202004080291、申請者；佐々木係長
Excelの進捗管理リストでは2次承認者岩田さん、ワークフロー上の処理している4/10。②フォルダに移動されてない。
​</t>
    <phoneticPr fontId="9"/>
  </si>
  <si>
    <t>【PB・パッケージ破損】
オーム電機 ORIGINAL BASIC電源タップパッケージ破損</t>
    <phoneticPr fontId="9"/>
  </si>
  <si>
    <t>商品企画部</t>
    <phoneticPr fontId="9"/>
  </si>
  <si>
    <t>取引先</t>
    <phoneticPr fontId="9"/>
  </si>
  <si>
    <t>商品の袋（ビニール製）の底が抜けて本体が落ちた</t>
    <phoneticPr fontId="9"/>
  </si>
  <si>
    <t>生産装置依存が発し、対象での圧着温度が低いことで圧着のばらつき発生。 また袋とじ後の検査も行われていなかった。</t>
    <phoneticPr fontId="9"/>
  </si>
  <si>
    <t>物的要因</t>
    <phoneticPr fontId="9"/>
  </si>
  <si>
    <t>【生産対策】
対策１）生産装置の温度設定と操作方法に規定を設ける
対策２）圧着後の確認を検査項目に追加する
【流通在庫内の全数検査】
・対象生産装置機種を全数検査を実施し、選別済み 3/30
　不良数 15/5,636 不良率　0.266%</t>
    <phoneticPr fontId="9"/>
  </si>
  <si>
    <t>今後、生産対策結果並びに検品結果を確認する</t>
    <phoneticPr fontId="9"/>
  </si>
  <si>
    <t>【G型リベート登録不備】
マイナス計上承認中のヒヤリハット発見</t>
    <phoneticPr fontId="9"/>
  </si>
  <si>
    <t>ダンロップ</t>
    <phoneticPr fontId="9"/>
  </si>
  <si>
    <t>金額相違、未計上、計上漏れなどと記載された内容の不明確な拡売費グロス型リベートを発見した。</t>
    <phoneticPr fontId="9"/>
  </si>
  <si>
    <t>当初H型で申請したが元商談Noが無い場合はG型でとの事で加賀谷主任より差し戻しがありG型で再申請しました。</t>
    <phoneticPr fontId="9"/>
  </si>
  <si>
    <t>倉地室長がワークフロー差し戻しを行った。スポーツ事業部吉田主任と経理部菅原係長間でリベート以外の処理方法を実施予定。</t>
    <phoneticPr fontId="9"/>
  </si>
  <si>
    <t>１件ずつJANや対象店舗、数量などを明確にした上で在庫修正などの履歴を追っていく必要あり。
取引先へ詳細のデータを依頼中との事。</t>
    <phoneticPr fontId="9"/>
  </si>
  <si>
    <t>【支払い照査_手書き修正】
シャープマーケティング値引き金額の修正理由が不明</t>
    <phoneticPr fontId="9"/>
  </si>
  <si>
    <t>商品統合管理室　支払照査担当</t>
    <phoneticPr fontId="9"/>
  </si>
  <si>
    <t>シャープマーケティングジャパン</t>
    <phoneticPr fontId="9"/>
  </si>
  <si>
    <t>販促リベートの支払金額を修正しているが、理由は過去からの口伝作業であった。エビデンスなどを確認することができなかった</t>
    <phoneticPr fontId="9"/>
  </si>
  <si>
    <t>手書き修正に関するエビデンス添付ルールなど説明資料などがない。口伝引き継ぎにより業務理由が不明確である</t>
    <phoneticPr fontId="9"/>
  </si>
  <si>
    <t>今後調査が必要である</t>
    <phoneticPr fontId="9"/>
  </si>
  <si>
    <t>【システム部業務遅延】
作業ミスによる業務遅延</t>
    <phoneticPr fontId="9"/>
  </si>
  <si>
    <t>システム部</t>
    <phoneticPr fontId="9"/>
  </si>
  <si>
    <t>商品本部担当者</t>
    <phoneticPr fontId="9"/>
  </si>
  <si>
    <t>異動者に対して、池袋本部の共有フォルダアクセス権限付与を依頼したが、パスワードクリアが行われなかった。</t>
    <phoneticPr fontId="9"/>
  </si>
  <si>
    <t>当該部署に確認が必要</t>
    <phoneticPr fontId="9"/>
  </si>
  <si>
    <t>業務不備</t>
    <phoneticPr fontId="9"/>
  </si>
  <si>
    <t>数十年で1回以上</t>
    <phoneticPr fontId="9"/>
  </si>
  <si>
    <t>システム部ヘルプデスクに問い合わせ1時間後対応完了</t>
    <phoneticPr fontId="9"/>
  </si>
  <si>
    <t>【データ抽出遅延】
RIPSデータ抽出遅延による残業発生</t>
    <phoneticPr fontId="9"/>
  </si>
  <si>
    <t>RIPS</t>
    <phoneticPr fontId="9"/>
  </si>
  <si>
    <t>RIPS使用者（北郷）</t>
    <phoneticPr fontId="9"/>
  </si>
  <si>
    <t>19時の時点でもデータが抽出できなかった為、1時間の残業を行った。</t>
    <phoneticPr fontId="9"/>
  </si>
  <si>
    <t>毎月1日は前月の実績を確認する為、リクエストが集中し、特に平日の場合は非常に時間が掛かる状況が続いているが、特段の対策を取らなかった。</t>
    <phoneticPr fontId="9"/>
  </si>
  <si>
    <t>整備不備</t>
    <phoneticPr fontId="9"/>
  </si>
  <si>
    <t>1月に1回以上</t>
    <phoneticPr fontId="9"/>
  </si>
  <si>
    <t>19時以降は若干抽出し易い環境になり、全てではないが抽出が出来た。</t>
    <phoneticPr fontId="9"/>
  </si>
  <si>
    <t>根本的な改善が難しいなら、ページにアクセス制限を設けるなどして、今抽出できる環境なのか事前にわかる状況にする必要があると思います。現在はリクエストをした結果、1時間経ってからエラーが出たりする事があります。　　　また、予想される内容なので、日別に区切って当月中にデータを抽出する対応も検討中です。</t>
    <phoneticPr fontId="9"/>
  </si>
  <si>
    <t>【データ送信漏れ】
按分元データ送信漏れが発生</t>
    <phoneticPr fontId="9"/>
  </si>
  <si>
    <t>MS鈴木部長</t>
    <phoneticPr fontId="9"/>
  </si>
  <si>
    <t>対象期間別に7ファイルお送りする必要があったが、5ファイルしかお送りしなかった</t>
    <phoneticPr fontId="9"/>
  </si>
  <si>
    <t>急いでいた為、圧縮用のフォルダにファイルを移す際に漏らしてしまった</t>
    <phoneticPr fontId="9"/>
  </si>
  <si>
    <t>予め送信予定のファイル数をご連絡していた為、鈴木部長が気付いてくださり、按分していただけました。</t>
    <phoneticPr fontId="9"/>
  </si>
  <si>
    <t>今後も必ず事前に予定ファイル数を連絡し、送信時の金額と返信時の金額に差異が無いかチェックを行います</t>
    <phoneticPr fontId="9"/>
  </si>
  <si>
    <t>【店舗幹部への配慮不備】
店舗からの応援者への配属日設定ミス</t>
    <phoneticPr fontId="9"/>
  </si>
  <si>
    <t>所属店舗幹部</t>
    <phoneticPr fontId="9"/>
  </si>
  <si>
    <t>応援者受け入れ準備が不足したまま受け入れを行った</t>
    <phoneticPr fontId="9"/>
  </si>
  <si>
    <t>応援者の手続き（依頼～受入まで）が、能動的になっていた</t>
    <phoneticPr fontId="9"/>
  </si>
  <si>
    <t>商品統合管理室での応援受け入れの準備期間を設ける</t>
    <phoneticPr fontId="9"/>
  </si>
  <si>
    <t>受入方法の標準化を行う必要がある</t>
  </si>
  <si>
    <t>【店舗幹部への配慮不備】
店舗からの応援者への有給休暇取得承認での判断ミス</t>
    <phoneticPr fontId="9"/>
  </si>
  <si>
    <t>店舗から応援頂いたメンバーの所属日までの有給申請を承認した</t>
    <phoneticPr fontId="9"/>
  </si>
  <si>
    <t>『応援勤務開始後の承認は、商品統合管理室にて調整する』と告げていた
応援者のシフト調整方法（特に有給）が、明確ではなかった</t>
    <phoneticPr fontId="9"/>
  </si>
  <si>
    <t>応援者のシフト調整の運用方法（SIBICやカンパニー承認など）を作成する</t>
    <phoneticPr fontId="9"/>
  </si>
  <si>
    <t>【電話番号記載ミス】
店舗指示電話番号記載ミスによるかけ間違い</t>
    <phoneticPr fontId="9"/>
  </si>
  <si>
    <t>辻</t>
    <phoneticPr fontId="9"/>
  </si>
  <si>
    <t>八王子駅店</t>
    <phoneticPr fontId="9"/>
  </si>
  <si>
    <t>お客様</t>
    <phoneticPr fontId="9"/>
  </si>
  <si>
    <t>電話番号記載ミスのため無関係の方に電話をかけてしまった</t>
    <phoneticPr fontId="9"/>
  </si>
  <si>
    <t>人為的な記載ミス</t>
    <phoneticPr fontId="9"/>
  </si>
  <si>
    <t>記載ミスのないよう確認する。</t>
    <phoneticPr fontId="9"/>
  </si>
  <si>
    <t>店舗への各種連絡や通達など情報（掲示）方法を見直する必要がある</t>
    <phoneticPr fontId="9"/>
  </si>
  <si>
    <t>【配送品遅延】
配送品納期遅延発生</t>
    <phoneticPr fontId="9"/>
  </si>
  <si>
    <t>ESAS-598で販売員が納品期日を確認し、メーカー在庫ありで発注した。
社会情勢による供給の不安定も重なり、取引先も対応が後手に回っていた。
取引先がビックの在庫表の更新するのは、基本週一回とのこと。
結果、取引先に在庫なかったため、納期が遅延した。</t>
    <phoneticPr fontId="9"/>
  </si>
  <si>
    <t>取引先によるビック在庫リストの更新が間に合っていない。</t>
    <phoneticPr fontId="9"/>
  </si>
  <si>
    <t>その他社会情勢要因</t>
    <phoneticPr fontId="9"/>
  </si>
  <si>
    <t>納品は完了している</t>
    <phoneticPr fontId="9"/>
  </si>
  <si>
    <t>【顧客との約束不履行】
商品梱包時の確認ミス</t>
    <phoneticPr fontId="9"/>
  </si>
  <si>
    <t>森山</t>
    <phoneticPr fontId="9"/>
  </si>
  <si>
    <t>物流部</t>
    <phoneticPr fontId="9"/>
  </si>
  <si>
    <t>モニタ（85インチ4K）と足の部分、2個口の商品の、足の部分お届け忘れ</t>
    <phoneticPr fontId="9"/>
  </si>
  <si>
    <t>納品時の状況も確認しましたが、恐らく紛失</t>
    <phoneticPr fontId="9"/>
  </si>
  <si>
    <t>一時的に代替品をご使用頂き、正規品が届いたら交換予定。</t>
    <phoneticPr fontId="9"/>
  </si>
  <si>
    <t>ロジスティクス本部でのアクシデント報告と改善が必要</t>
  </si>
  <si>
    <t>【顧客との約束不履行】
客注品の納期遅延</t>
    <phoneticPr fontId="9"/>
  </si>
  <si>
    <t>在庫がないため、商品が提供できなくなった</t>
    <phoneticPr fontId="9"/>
  </si>
  <si>
    <t>在庫表と実在庫に差異があった</t>
    <phoneticPr fontId="9"/>
  </si>
  <si>
    <t>その他　社会情勢要因</t>
    <phoneticPr fontId="9"/>
  </si>
  <si>
    <t>お客様へ納期遅延の旨と色違いでの再提案した。現状の客注はすべて納品指定日に間に合うか確認。</t>
    <phoneticPr fontId="9"/>
  </si>
  <si>
    <t xml:space="preserve">【PIM登録ミス】
PIM修正間違いについて </t>
    <phoneticPr fontId="9"/>
  </si>
  <si>
    <t>川嶋</t>
    <phoneticPr fontId="9"/>
  </si>
  <si>
    <t>EC</t>
    <phoneticPr fontId="9"/>
  </si>
  <si>
    <t>ＥC担当者が一部商品にて間違って修正していた。お客様に誤解を与えた。</t>
    <phoneticPr fontId="9"/>
  </si>
  <si>
    <t>人的な確認ミス。
通常取引先によりマスター登録が行われているが、情報の不足、不備をECで追記、修正している。EC内の数千アイテムに影響を及ぼす案件だが抜本的な運用ルールが決まっていない。</t>
    <phoneticPr fontId="9"/>
  </si>
  <si>
    <t>返品対応した。ゲーミングデスクトップパソコン　1台
EC修正作業者が担当したリストに対して、ピックアップ方法にて抽出・情報の精査を行っている。</t>
    <phoneticPr fontId="9"/>
  </si>
  <si>
    <t>ゲーミングデスクトップパソコン　BC-GM97M1S4H2R28-183　299,800円（税込み）
4948570487363
メモリ 誤32GB正 16GB
ＨＤＤ 誤3TB 正 2TB
液晶ディスプレイ　G2730HSU-B1　27,280円（税込み）
4948570115365
端子誤DVIあり正DVIなし</t>
    <phoneticPr fontId="9"/>
  </si>
  <si>
    <t>物流部センター</t>
    <phoneticPr fontId="9"/>
  </si>
  <si>
    <t>店舗に在庫があるがお客様に商品が納品できない</t>
    <phoneticPr fontId="9"/>
  </si>
  <si>
    <t>センターの人員・作業時間ともに足りず、特注分の処理が遅れてしまった。</t>
    <phoneticPr fontId="9"/>
  </si>
  <si>
    <t>店舗で特注分とフリー分を管理してもらう方式に統一する</t>
    <phoneticPr fontId="9"/>
  </si>
  <si>
    <t>【予約品出荷ミス】
新製品iPad、店舗入荷遅延</t>
    <phoneticPr fontId="9"/>
  </si>
  <si>
    <t>PCグループ</t>
    <phoneticPr fontId="9"/>
  </si>
  <si>
    <t>新製品iPad</t>
    <phoneticPr fontId="9"/>
  </si>
  <si>
    <t>iPad新製品の特注分がフリー在庫より１日遅れて入荷</t>
    <phoneticPr fontId="9"/>
  </si>
  <si>
    <t>フリー在庫と特注分でセンターからの出庫指示を分けたため</t>
    <phoneticPr fontId="9"/>
  </si>
  <si>
    <t>店舗ではフリー分を先に特注に当て、後ほど入った特注分をフリーとして使ってもらうように依頼。
センターでは単純に振替をしてもらい、店舗で特注分とフリー分を管理してもらう方式に統一</t>
    <phoneticPr fontId="9"/>
  </si>
  <si>
    <t>有効</t>
    <phoneticPr fontId="9"/>
  </si>
  <si>
    <t>ロジスティクス本部でのアクシデント報告と改善が必要</t>
    <phoneticPr fontId="9"/>
  </si>
  <si>
    <t>【メール送信先ミス】
取引先へのメール誤送信</t>
    <phoneticPr fontId="9"/>
  </si>
  <si>
    <t>小林</t>
    <phoneticPr fontId="9"/>
  </si>
  <si>
    <t>HBグループ</t>
    <phoneticPr fontId="9"/>
  </si>
  <si>
    <t>HBグループ全取引先</t>
    <phoneticPr fontId="9"/>
  </si>
  <si>
    <t>取引先メーリングリストをCCに入れて送信</t>
    <phoneticPr fontId="9"/>
  </si>
  <si>
    <t>HBのグループアドレスと「HB取引先リスト」を間違えた</t>
    <phoneticPr fontId="9"/>
  </si>
  <si>
    <t>HBグループで各取引先へ電話連絡し、その場で削除を依頼。当日中に全取引先への対応が終了。パナソニックへ顛末書を提出</t>
    <phoneticPr fontId="9"/>
  </si>
  <si>
    <t>取引先メーリングリスト名を【BCC】【送信用】と変更し誤入力を防止する</t>
    <phoneticPr fontId="9"/>
  </si>
  <si>
    <t>【店舗業務不備】
電話番号案内ミス</t>
    <phoneticPr fontId="9"/>
  </si>
  <si>
    <t>売場・一般の方</t>
    <phoneticPr fontId="9"/>
  </si>
  <si>
    <t>問い合わせ先の電話番号を誤って案内、売場から一般の方へ電話がつながってしまう</t>
    <phoneticPr fontId="9"/>
  </si>
  <si>
    <t>店舗指示への電話番号記載ミス</t>
    <phoneticPr fontId="9"/>
  </si>
  <si>
    <t>店舗への各種連絡や通達など情報（掲示）方法を見直する必要がある</t>
  </si>
  <si>
    <t>【顧客との約束不履行】
商品未着</t>
    <phoneticPr fontId="9"/>
  </si>
  <si>
    <t>金澤</t>
    <phoneticPr fontId="9"/>
  </si>
  <si>
    <t>家電グループ</t>
    <phoneticPr fontId="9"/>
  </si>
  <si>
    <t>商品未着（シャープホットクック）</t>
    <phoneticPr fontId="9"/>
  </si>
  <si>
    <t>テレビ放映により、売上が急拡大しEsas納期表通りの納品が出来なくなった</t>
    <phoneticPr fontId="9"/>
  </si>
  <si>
    <t>EC事業部よりお客様へ納期を連絡</t>
    <phoneticPr fontId="9"/>
  </si>
  <si>
    <t>EC事業部と連携し、メディア紹介商品はEsas納期連動を切る</t>
    <phoneticPr fontId="9"/>
  </si>
  <si>
    <t>【システム部業務不備】
システム機器手配の抜け漏れ</t>
    <phoneticPr fontId="9"/>
  </si>
  <si>
    <t>システム部運用グループ</t>
    <phoneticPr fontId="9"/>
  </si>
  <si>
    <t>依頼したアプリ権限が付与されていない、マウスの手配漏れ、共有フォルダ権限付与漏れ</t>
    <phoneticPr fontId="9"/>
  </si>
  <si>
    <t>手配状況が可視化されていない</t>
    <phoneticPr fontId="9"/>
  </si>
  <si>
    <t>至急対応として、システム部石原課長に作業を依頼</t>
    <phoneticPr fontId="9"/>
  </si>
  <si>
    <t>運用グループと協議し、システム機器申請のフローを確立する</t>
    <phoneticPr fontId="9"/>
  </si>
  <si>
    <t>【EC登録業務不備】
ECスペック誤表記</t>
    <phoneticPr fontId="9"/>
  </si>
  <si>
    <t>熊谷</t>
    <phoneticPr fontId="9"/>
  </si>
  <si>
    <t>EC登録担当</t>
    <phoneticPr fontId="9"/>
  </si>
  <si>
    <t>コジマECサイト</t>
    <phoneticPr fontId="9"/>
  </si>
  <si>
    <t>iPad アクセサリーで対応機種において、コジマのサポートセンターに入電、掲載ミスが発生した。複数の画面サイズに対応しているようにみえてしまった。お客様に誤解を与えた。</t>
    <phoneticPr fontId="9"/>
  </si>
  <si>
    <t>通常取引先によりマスター登録が行われているがAppleは、自社内で手作業登録している。
朝方のため、社員（熊谷さん）が担当した。
コジマサポートセンターよりの問い合わせでミスを自覚したとのこと。商品詳細に関してのダブルチェックは行われていない。</t>
    <phoneticPr fontId="9"/>
  </si>
  <si>
    <t>iPadとアクセのサイズが同一のご注文が8件
iPadとアクセのサイズが不一致のご注文が0件
アクセのみご購入が7件
アクセのみご購入の7名のお客様にご希望の商品をご注文いただいているか確認した。</t>
    <phoneticPr fontId="9"/>
  </si>
  <si>
    <t>この件でお客様の誤購入ないとのこと。損失0円　https://www.apple.com/jp/ipad-keyboards/
商品詳細に関してのダブルチェックは行われていない。（商品名、金額、JANなどは、登録バイヤー、OPGで確認している）
　理由：点数が膨大のため、現状手が回らないとのこと。
　登録頻度： Appleは年数回。新商品が発売されるタイミング</t>
    <phoneticPr fontId="9"/>
  </si>
  <si>
    <t>【新商品契約不履行】
発売前商品引き渡し</t>
    <phoneticPr fontId="9"/>
  </si>
  <si>
    <t>販売員</t>
    <phoneticPr fontId="9"/>
  </si>
  <si>
    <t>発売日より前に引き渡し</t>
    <phoneticPr fontId="9"/>
  </si>
  <si>
    <t>特注コメント欄の発売日を確認していなかった</t>
    <phoneticPr fontId="9"/>
  </si>
  <si>
    <t>店舗より顛末書を商品部へ提出
顛末書・アクシデント報告書を部内にて共有。店舗では運用での注意喚起を朝礼・昼礼にて実施</t>
    <phoneticPr fontId="9"/>
  </si>
  <si>
    <t>発生事象の原因を調査分析して根本対策を検討する</t>
    <phoneticPr fontId="9"/>
  </si>
  <si>
    <t>【取引先との運用ルール不備】
店舗トラブル解決をリベートでの支払い要求</t>
    <phoneticPr fontId="9"/>
  </si>
  <si>
    <t>ビックロ</t>
    <phoneticPr fontId="9"/>
  </si>
  <si>
    <t>トラブル処理をリベートで処理</t>
    <phoneticPr fontId="9"/>
  </si>
  <si>
    <t>リベート処理の認識不足</t>
    <phoneticPr fontId="9"/>
  </si>
  <si>
    <t>金銭的要因</t>
    <phoneticPr fontId="9"/>
  </si>
  <si>
    <t>【物流業務不備】
商品の重複入荷</t>
    <phoneticPr fontId="9"/>
  </si>
  <si>
    <t>商品センター</t>
    <phoneticPr fontId="9"/>
  </si>
  <si>
    <t>センターへの重複出荷（861・800・859）</t>
    <phoneticPr fontId="9"/>
  </si>
  <si>
    <t>システムトラブル</t>
    <phoneticPr fontId="9"/>
  </si>
  <si>
    <t>物流部より取引先へ返送</t>
    <phoneticPr fontId="9"/>
  </si>
  <si>
    <t>【リベート計上不備】
リベート金額算出間違い（パナソニック）</t>
    <phoneticPr fontId="9"/>
  </si>
  <si>
    <t>当社</t>
    <phoneticPr fontId="9"/>
  </si>
  <si>
    <t>11月度実績算出時に10月実績を使用した</t>
    <phoneticPr fontId="9"/>
  </si>
  <si>
    <t>データ抽出ミス</t>
    <phoneticPr fontId="9"/>
  </si>
  <si>
    <t>修正用のG型を取引先より送付いただき、３月にて修正計上</t>
    <phoneticPr fontId="9"/>
  </si>
  <si>
    <t>【リベート登録不備】
販売支援金条件登録ミス</t>
    <phoneticPr fontId="9"/>
  </si>
  <si>
    <t>覚書と異なった料率を設定した</t>
    <phoneticPr fontId="9"/>
  </si>
  <si>
    <t>確認不足</t>
    <phoneticPr fontId="9"/>
  </si>
  <si>
    <t>倉地室長より先方へ連絡し、修正計上を行った</t>
    <phoneticPr fontId="9"/>
  </si>
  <si>
    <t>【G型照合業務遅延】
２月締め業務スケジュール遅延</t>
    <phoneticPr fontId="9"/>
  </si>
  <si>
    <t>MS</t>
    <phoneticPr fontId="9"/>
  </si>
  <si>
    <t>スケジュール共有漏れによるスケジュール遅延</t>
    <phoneticPr fontId="9"/>
  </si>
  <si>
    <t>メール送付漏れ</t>
    <phoneticPr fontId="9"/>
  </si>
  <si>
    <t>締めスケジュールを経理部より店舗指示で配信するフローへ変更</t>
    <phoneticPr fontId="9"/>
  </si>
  <si>
    <t>【G型リベート登録漏れ】
G型リベート登録漏れ</t>
    <phoneticPr fontId="9"/>
  </si>
  <si>
    <t>12月酒販G型リベート</t>
    <phoneticPr fontId="9"/>
  </si>
  <si>
    <t>リベートデータ取りまとめ漏れ</t>
    <phoneticPr fontId="9"/>
  </si>
  <si>
    <t>計上月度が空欄だったため</t>
    <phoneticPr fontId="9"/>
  </si>
  <si>
    <t>経理部へ報告し、２月計上とした</t>
    <phoneticPr fontId="9"/>
  </si>
  <si>
    <t>【店舗幹部への配慮不備】
応援者への配属日・有給承認判断ミス</t>
    <phoneticPr fontId="9"/>
  </si>
  <si>
    <t>店舗応援者４名</t>
    <phoneticPr fontId="9"/>
  </si>
  <si>
    <t>所属店舗の幹部へ不快感を与えた</t>
    <phoneticPr fontId="9"/>
  </si>
  <si>
    <t>受入れ準備の不足</t>
    <phoneticPr fontId="9"/>
  </si>
  <si>
    <t>佐藤副本部長が店舗及び営業部と連携を取り対応した</t>
    <phoneticPr fontId="9"/>
  </si>
  <si>
    <t>受入れに必要なチェックリストの作成
チェックリストを元にした受入れスケジュールの運用</t>
    <phoneticPr fontId="9"/>
  </si>
  <si>
    <t>【社内ルール】
アルバイト受入れ対応不備</t>
    <phoneticPr fontId="9"/>
  </si>
  <si>
    <t>新規着任アルバイト2名</t>
    <phoneticPr fontId="9"/>
  </si>
  <si>
    <t>待ち時間の発生による業務遅延</t>
    <phoneticPr fontId="9"/>
  </si>
  <si>
    <t>受入れ担当者から出勤メンバーへの情報共有不足</t>
    <phoneticPr fontId="9"/>
  </si>
  <si>
    <t>課長職で現状を確認、必要な手続きをリードした</t>
    <phoneticPr fontId="9"/>
  </si>
  <si>
    <t>受入れフロー及びチェックリストの作成</t>
    <phoneticPr fontId="9"/>
  </si>
  <si>
    <t>【G型リベート登録不備】
G型リベート金額記載ミス</t>
    <phoneticPr fontId="9"/>
  </si>
  <si>
    <t>コーセー</t>
    <phoneticPr fontId="9"/>
  </si>
  <si>
    <t>エビデンス実績と記載金額が相違</t>
    <phoneticPr fontId="9"/>
  </si>
  <si>
    <t>取引先によるG型ファイルの記載ミス</t>
    <phoneticPr fontId="9"/>
  </si>
  <si>
    <t>リベート差し戻し、取引先より再送いただく</t>
    <phoneticPr fontId="9"/>
  </si>
  <si>
    <t>【G型リベート業務不備】
照合進捗管理リスト停止</t>
    <phoneticPr fontId="9"/>
  </si>
  <si>
    <t>照合進捗管理リスト</t>
    <phoneticPr fontId="9"/>
  </si>
  <si>
    <t>進捗管理リスト（マクロファイル）が不具合により停止</t>
    <phoneticPr fontId="9"/>
  </si>
  <si>
    <t>プログラムエラー。通信環境の不安定。エクセル共有化の仕様によるもの。</t>
    <phoneticPr fontId="9"/>
  </si>
  <si>
    <t>進捗管理リストは照合業務に必須ではないため、そのまま進行し後日ファイルを修正した。</t>
    <phoneticPr fontId="9"/>
  </si>
  <si>
    <t>通信環境によらない進捗管理リストを作成する。</t>
  </si>
  <si>
    <t>【G型リベート業務不備】
照合済みG型保存忘れ</t>
    <phoneticPr fontId="9"/>
  </si>
  <si>
    <t>照合済みG型ファイル</t>
    <phoneticPr fontId="9"/>
  </si>
  <si>
    <t>保存漏れ</t>
    <phoneticPr fontId="9"/>
  </si>
  <si>
    <t>オペレーションミス</t>
    <phoneticPr fontId="9"/>
  </si>
  <si>
    <t>集計時に発覚したため、計上業務への影響なし</t>
    <phoneticPr fontId="9"/>
  </si>
  <si>
    <t>【G型リベート登録遅延】
G型リベート計上漏れの可能性</t>
    <phoneticPr fontId="9"/>
  </si>
  <si>
    <t>AS事業部</t>
    <phoneticPr fontId="9"/>
  </si>
  <si>
    <t>締め日に遅れて申請</t>
    <phoneticPr fontId="9"/>
  </si>
  <si>
    <t>事前情報の共有不足</t>
    <phoneticPr fontId="9"/>
  </si>
  <si>
    <t>計上締め前のため、照合後に計上</t>
    <phoneticPr fontId="9"/>
  </si>
  <si>
    <t>【契約業務書類不備】
契約書とりまとめ処理ミス</t>
    <phoneticPr fontId="9"/>
  </si>
  <si>
    <t>契約書データ</t>
    <phoneticPr fontId="9"/>
  </si>
  <si>
    <t>同一名称企業を同一企業と誤認</t>
    <phoneticPr fontId="9"/>
  </si>
  <si>
    <t>区別する情報が仕入先CDと名称から取得できなかったため</t>
    <phoneticPr fontId="9"/>
  </si>
  <si>
    <t>別企業として別管理とした</t>
    <phoneticPr fontId="9"/>
  </si>
  <si>
    <t>【PIM登録申請】
PIM承認緊急依頼</t>
    <phoneticPr fontId="9"/>
  </si>
  <si>
    <t>商品部PCバイヤー</t>
    <phoneticPr fontId="9"/>
  </si>
  <si>
    <t>PIM緊急承認の依頼</t>
    <phoneticPr fontId="9"/>
  </si>
  <si>
    <t>事前の情報共有不足・出勤体制の不備</t>
    <phoneticPr fontId="9"/>
  </si>
  <si>
    <t>商品統合管理室にて二次承認を実施した</t>
    <phoneticPr fontId="9"/>
  </si>
  <si>
    <t>【マニュアル更新不備】
管理用パスワードが古い</t>
    <phoneticPr fontId="9"/>
  </si>
  <si>
    <t>LINEworks管理者</t>
    <phoneticPr fontId="9"/>
  </si>
  <si>
    <t>商品本部</t>
    <phoneticPr fontId="9"/>
  </si>
  <si>
    <t>マニュアルに記載の管理用パスワードが古かった</t>
    <phoneticPr fontId="9"/>
  </si>
  <si>
    <t>更新漏れ</t>
    <phoneticPr fontId="9"/>
  </si>
  <si>
    <t>担当へ連絡し、パスワードを更新した</t>
    <phoneticPr fontId="9"/>
  </si>
  <si>
    <t>【G型リベート書類不備】
マイクロソフトからの見積計上エビデンス不備</t>
    <phoneticPr fontId="9"/>
  </si>
  <si>
    <t>マイクロソフト</t>
    <phoneticPr fontId="9"/>
  </si>
  <si>
    <t>覚書に記載されている単品リベート単価とは異なる過小金額の条件が記載されたエビデンスを送付してきた</t>
    <phoneticPr fontId="9"/>
  </si>
  <si>
    <t>不明（必要あればヒヤリング調査必要）</t>
    <phoneticPr fontId="9"/>
  </si>
  <si>
    <t>共有</t>
    <phoneticPr fontId="9"/>
  </si>
  <si>
    <t>弊社側の見積計上算出のダブルチェック実施（バックテスト実施）</t>
    <phoneticPr fontId="9"/>
  </si>
  <si>
    <t>マイクロソフト、apple社は見積計上を行っている。覚書はPDFで送られてくるが、対象商品が分かりにくい為、エクセルでも送付されてくる。度々、対象商品の抜け漏れ・金額不一致などが発生している。
バックテストを行う事でアクシデント発生リスクを軽減している。今回検知できた。
覚書　14,792　取引先営業担当者が作成したエビデンス　14,700</t>
    <phoneticPr fontId="9"/>
  </si>
  <si>
    <t>【G型リベート登録不備】
取引先のリベート金額入力不備</t>
    <phoneticPr fontId="9"/>
  </si>
  <si>
    <t>ソニーマーケティング　02811</t>
    <phoneticPr fontId="9"/>
  </si>
  <si>
    <t>3月計上分にてリベート金額が多く計上された。</t>
    <phoneticPr fontId="9"/>
  </si>
  <si>
    <t>取引先の計算ミス</t>
    <phoneticPr fontId="9"/>
  </si>
  <si>
    <t>正しい金額となるよう4月計上において修正G型を投入。
マイナス計上の為、室長承認済み</t>
    <phoneticPr fontId="9"/>
  </si>
  <si>
    <t>ワークフロー申請番号；202005070096
取引先の申し出にて発覚</t>
    <phoneticPr fontId="9"/>
  </si>
  <si>
    <t>【G型リベート登録不備】
エビデンスとの金額差異</t>
    <phoneticPr fontId="9"/>
  </si>
  <si>
    <t>シャープ</t>
    <phoneticPr fontId="9"/>
  </si>
  <si>
    <t>エビデンスに記載された金額とリベート金額合計が相違があった。</t>
    <phoneticPr fontId="9"/>
  </si>
  <si>
    <t>照合で毎月検知しており差し戻している。
過去申請時(備考参照)から問題を提起をしているが、改善されないためインシデントにて管理</t>
    <phoneticPr fontId="9"/>
  </si>
  <si>
    <t>ワークフロー申請番号；202005070076
再三の差し戻しに対して、金澤課長より「毎月同じ内容（エビデンス数字相違）で確認の電話受けてるけど何とかならないの？」との事。
またG型登録用紙への部門コード記載も改善されない。
エビデンス記載金額　7,247,775 　リベート金額記載　7,253,552
過去差し戻しWFNO.；202003050126、202004060093、201912050270
口頭で問題点と相談しているが「取引先は弊社の部門については関係ない、年配の担当者の為、業務運用変更できない、バイヤー側の予算・目標管理も部門にまで落ちていないため関係ない」」との事であった。</t>
    <phoneticPr fontId="9"/>
  </si>
  <si>
    <t>【文書管理不備】
請求書（ゆうパック）が放置されていた</t>
    <phoneticPr fontId="9"/>
  </si>
  <si>
    <t>商品本部または本部メンバー</t>
    <phoneticPr fontId="9"/>
  </si>
  <si>
    <t>請求書（ゆうパック便封書）</t>
    <phoneticPr fontId="9"/>
  </si>
  <si>
    <t>取引先（三立社）からゆうパックで届いた請求書が机の上に約一日以上放置していた（6日到着したと思われる）</t>
    <phoneticPr fontId="9"/>
  </si>
  <si>
    <t>ゆうパックなどの到着した文書管理のルールが曖昧で管理できていない</t>
    <phoneticPr fontId="9"/>
  </si>
  <si>
    <t>１億円以下</t>
    <phoneticPr fontId="9"/>
  </si>
  <si>
    <t>会社存続の危機</t>
    <phoneticPr fontId="9"/>
  </si>
  <si>
    <t>重要</t>
    <phoneticPr fontId="9"/>
  </si>
  <si>
    <t>インシデントでの管理、商品本部内での事故周知による牽制</t>
    <phoneticPr fontId="9"/>
  </si>
  <si>
    <t>文書管理が規定通りにおこわれないまたは、規程に不備がある状態である。不正の温床になりかねない、抜本的な改革を進める必要がある</t>
    <phoneticPr fontId="9"/>
  </si>
  <si>
    <t>【商品企画部】
オーム電機 電源タップ発煙</t>
    <phoneticPr fontId="9"/>
  </si>
  <si>
    <t>電源タップ</t>
    <phoneticPr fontId="9"/>
  </si>
  <si>
    <t>電源タップが発煙、焦げ付きが発生した</t>
    <phoneticPr fontId="9"/>
  </si>
  <si>
    <t>過度な角度で無理やり差し込んだことにより、
偶発的にスプリングと２つのプラグ栓刃が同時に接触してショートしたと考えられる。
プロパーも含め、過去1500万個出荷しており、発生件数はなし。</t>
    <phoneticPr fontId="9"/>
  </si>
  <si>
    <t>負傷なし</t>
    <phoneticPr fontId="9"/>
  </si>
  <si>
    <t>オーム電機に対しては、調査レポートの提出（4/30確認済み）並びに、検査項目およびその結果の再確認を要請。</t>
    <phoneticPr fontId="9"/>
  </si>
  <si>
    <t>検査項目およびその結果の再確認</t>
    <phoneticPr fontId="9"/>
  </si>
  <si>
    <t>メーカー返品のため損失0円</t>
    <phoneticPr fontId="9"/>
  </si>
  <si>
    <t>【商品企画部】
AIWA ミニコンポ</t>
    <phoneticPr fontId="9"/>
  </si>
  <si>
    <t>aiwaリモコン</t>
    <phoneticPr fontId="9"/>
  </si>
  <si>
    <t>いくつかのメーカー商品のリモコンに反応し、電源OFFから電源ONになることがある。</t>
    <phoneticPr fontId="9"/>
  </si>
  <si>
    <t>ソフトウェアの不具合。</t>
    <phoneticPr fontId="9"/>
  </si>
  <si>
    <t>・aiwa内にある在庫は全てファームウェアをアップデートし、
 出荷する。 （4/14出荷分より対応中、印あり）
・当社HPで「製品サポート情報～メーカーからの重要な
　おしらせ」でファームウェアのアップデート情報の掲載。
　(4/20公開）
・貸出用USBメモリを複数セット準備</t>
    <phoneticPr fontId="9"/>
  </si>
  <si>
    <t>メーカー返品のため、損失0円</t>
    <phoneticPr fontId="9"/>
  </si>
  <si>
    <t>【商品企画部】
コイズミ　ドライヤー</t>
    <phoneticPr fontId="9"/>
  </si>
  <si>
    <t>コイズミ</t>
    <phoneticPr fontId="9"/>
  </si>
  <si>
    <t>液晶ディプレイ部分にゴミが混入。</t>
    <phoneticPr fontId="9"/>
  </si>
  <si>
    <t>液晶部分のキズ。
一次報告では、包装時ないし輸送時に液晶ディプレイの部に包装用のビニールが擦れとの見解。</t>
    <phoneticPr fontId="9"/>
  </si>
  <si>
    <t>・お客様対応は、液晶部分を新品と交換した商品の受渡し。
・コイズミ内の在庫を全て確認し、選別を行う。不良品については、液晶部分を交換を行う。出荷分については、液晶部分に保護シールを張る。リワーク品は箱に〇印をつける。</t>
    <phoneticPr fontId="9"/>
  </si>
  <si>
    <t>不良品の実機確認並びに、リワークによる不良率を確認。</t>
    <phoneticPr fontId="9"/>
  </si>
  <si>
    <t>【商品企画部】
アラジン トースター</t>
    <phoneticPr fontId="9"/>
  </si>
  <si>
    <t>トースターのアミを触っていたところ、指を切った</t>
    <phoneticPr fontId="9"/>
  </si>
  <si>
    <t>トースターのアミの縁に細かい鉄バリの様な物が残っており、指を引っ掛けて切れてしまった。</t>
    <phoneticPr fontId="9"/>
  </si>
  <si>
    <t>救急処置</t>
    <phoneticPr fontId="9"/>
  </si>
  <si>
    <t>お客様に対しては、消毒と絆創膏をお渡しし、謝罪対応。
4,945台の販売しているが、同様のケースなし。</t>
    <phoneticPr fontId="9"/>
  </si>
  <si>
    <t>展示品のため、損失0円</t>
    <phoneticPr fontId="9"/>
  </si>
  <si>
    <t>【商品企画部】
伸晃クリーナースタンド意匠権係争</t>
    <phoneticPr fontId="9"/>
  </si>
  <si>
    <t>伸晃</t>
    <phoneticPr fontId="9"/>
  </si>
  <si>
    <t>株式会社伸晃のPBクリーナースタンドについて、株式会社ナカムラから意匠権侵害を訴えられる</t>
    <phoneticPr fontId="9"/>
  </si>
  <si>
    <t>故意でないものの、意匠権侵害をしていた</t>
    <phoneticPr fontId="9"/>
  </si>
  <si>
    <t>企画構想段階の商談記録と、ナカムラの意匠登録の前後関係を時系列資料として提出することと、ビックカメラには迷惑をかけない旨の覚書の提出を要望。</t>
    <phoneticPr fontId="9"/>
  </si>
  <si>
    <t>伸晃は弁理士と相談の上、ホームセンター等に販路を限定して再販するとのこと。その場合はJANと型番を変えるよう、ビックカメラより要望。
商品は全数返品の上、商品の取扱は終了。</t>
    <phoneticPr fontId="9"/>
  </si>
  <si>
    <t>対応完了</t>
    <phoneticPr fontId="9"/>
  </si>
  <si>
    <t>【商品企画部】
UNIQ社製マウス電池液漏れ</t>
    <phoneticPr fontId="9"/>
  </si>
  <si>
    <t>加賀ソルネット</t>
    <phoneticPr fontId="9"/>
  </si>
  <si>
    <t>電池が粉を吹いている。液漏れしている。</t>
    <phoneticPr fontId="9"/>
  </si>
  <si>
    <t>製品の初期不良</t>
    <phoneticPr fontId="9"/>
  </si>
  <si>
    <t>全店に売場撤去を指示。メーカーに対しビックロからの回収依頼と原因分析を依頼。</t>
    <phoneticPr fontId="9"/>
  </si>
  <si>
    <t>取引先と商談。電池調達先への調査結果の報告を求める。不良品はセンター経由で返品予定。</t>
    <phoneticPr fontId="9"/>
  </si>
  <si>
    <t>BCM318G　計5色　380円（処分価格。元売価は1,880円）＊2セット　　　対応完了</t>
    <phoneticPr fontId="9"/>
  </si>
  <si>
    <t>【商品企画部】
BASICトースターパッケージ表記誤り</t>
    <phoneticPr fontId="9"/>
  </si>
  <si>
    <t>シィーネット</t>
    <phoneticPr fontId="9"/>
  </si>
  <si>
    <t>トースターのパッケージ誤表記。</t>
    <phoneticPr fontId="9"/>
  </si>
  <si>
    <t>中国の工場が、最終稿の一つ前のデータを印刷していた</t>
    <phoneticPr fontId="9"/>
  </si>
  <si>
    <t>重量、内寸などスペックに誤り。法務部相談の上、販売は継続。緊急対策としてシール上貼りした商品を2月6日目途に入荷。</t>
    <phoneticPr fontId="9"/>
  </si>
  <si>
    <t>1月24日、バイヤーより店舗に返品を指示。
2月6日より出荷再開。</t>
    <phoneticPr fontId="9"/>
  </si>
  <si>
    <t>【リベート】
東芝B型登録登録ミスによる過剰相殺の件</t>
    <phoneticPr fontId="9"/>
  </si>
  <si>
    <t>東芝CM(03821）及びカメラグループバイヤー</t>
    <phoneticPr fontId="9"/>
  </si>
  <si>
    <t>登録ミス</t>
    <phoneticPr fontId="9"/>
  </si>
  <si>
    <t>登録者の認識不足と担当バイヤーへの確認不足</t>
    <phoneticPr fontId="9"/>
  </si>
  <si>
    <t>登録区分「9」取消で依頼が有ったところを「1」新規で登録していた。登録担当者に確認したところ、依頼の内容が「1」と「9」が混在した複雑な内容であった為、登録前にバイヤーに確認をしたとの事だが、当時の細かいやりとりまでは担当者もバイヤーも覚えていなかった。管理表には「1」で登録と記載があった為、それを正としてチェックを通過したと考えられる。</t>
    <phoneticPr fontId="9"/>
  </si>
  <si>
    <t>4月度で修正用データを投入予定。バイヤーから取消依頼のあった条件はSP条件表の内容で、実際にはまだ登録されていなかった。若干」煩雑さを伴う内容になる為、SP条件分の修正はSP条件表で行う等のルールを決まる必要がある。</t>
    <phoneticPr fontId="9"/>
  </si>
  <si>
    <t>カメラグループの大橋バイヤーからの指摘で発覚。</t>
    <phoneticPr fontId="9"/>
  </si>
  <si>
    <t>【G型リベート重複登録】
象印マホービン3月分G型重複登録</t>
    <phoneticPr fontId="9"/>
  </si>
  <si>
    <t>渡辺</t>
    <phoneticPr fontId="9"/>
  </si>
  <si>
    <t>渡辺係長</t>
    <phoneticPr fontId="9"/>
  </si>
  <si>
    <t>誤って2通とも申請してしまったため、取引先から請求に関して問い合わせがあった。
①一次回答
　2020/4/8　13：47　18,240,737円
②追加回答
　2020/4/8　19：24　20,061,821円</t>
    <phoneticPr fontId="9"/>
  </si>
  <si>
    <t>申請に有効なメールの仕分け管理ができていなかった。</t>
    <phoneticPr fontId="9"/>
  </si>
  <si>
    <t>チェック方法の見直をする。フォルダ分けをし混在しないようにする。
また、取引先に追加回答分のみのG型を送付して頂くようにお願いし、変更致しました。</t>
    <phoneticPr fontId="9"/>
  </si>
  <si>
    <t xml:space="preserve">【マイナス残高】
アイケイ </t>
    <phoneticPr fontId="9"/>
  </si>
  <si>
    <t>川上</t>
    <phoneticPr fontId="9"/>
  </si>
  <si>
    <t>経理</t>
    <phoneticPr fontId="9"/>
  </si>
  <si>
    <t>4/30払いを保留中、経理で保管（滞留）している</t>
    <phoneticPr fontId="9"/>
  </si>
  <si>
    <t>赤残発生時の支払いルールがない為</t>
    <phoneticPr fontId="9"/>
  </si>
  <si>
    <t>運用ルールが正式決定するまでは、経理で保管する事とする</t>
    <phoneticPr fontId="9"/>
  </si>
  <si>
    <t xml:space="preserve">【マイナス残高】
イガラシ </t>
    <phoneticPr fontId="9"/>
  </si>
  <si>
    <t>【2/29修正前】　請求金額-64,973（税込）/-59,067（税抜）	
　　　　　　　　　　　振込金額-64,973（税込）/-59,067（税抜）	
【3/31修正前】　請求金額8,872（税込）/8,066（税抜）	
　　　　　　　　　　　振込金額8,872（税込）/8,066（税抜）	
【4/30修正前】　請求金額2,527（税込）/2,298（税抜）	
　　　　　　　　　　　振込金額2,527（税込）/2,298（税抜）</t>
    <phoneticPr fontId="9"/>
  </si>
  <si>
    <t>【マイナス残高】
ナルラジャパン</t>
    <phoneticPr fontId="9"/>
  </si>
  <si>
    <t>【2/29修正前】　請求金額-2,218,348（税込）/-2,016,680（税抜）
　　　　　　　　　　　振込金額-2,129,611（税込）/-1,936,010（税抜）
【2/29修正後】　請求金額-2,218,348（税込）/-2,016,680（税抜）
　　　　　　　　　　　振込金額-2,218,348（税込）/-2,016,680（税抜）
【3/31修正前】　請求金額-34,760（税込）/-31,600（税抜）
　　　　　　　　　　　振込金額55,367（税込）/50,334（税抜）
【3/31修正後】　請求金額-34,760（税込）/-31,600（税抜）
　　　　　　　　　　　振込金額-34,760（税込）/-31,600（税抜）
【4/30修正前】　請求金額35,244（税込）/32,040（税抜）
　　　　　　　　　　　振込金額（税込）/（税抜）　※空欄
【4/30修正後】　請求金額35,244（税込）/32,040（税抜）
　　　　　　　　　　　振込金額121,761（税込）/110,692（税抜）</t>
    <phoneticPr fontId="9"/>
  </si>
  <si>
    <t>【マイナス残高】
ベレガ</t>
    <phoneticPr fontId="9"/>
  </si>
  <si>
    <t>【3/31修正前】　請求金額11,851（税込）/10,774（税抜）
　　　　　　　　　　　振込金額-46,123（税込）/-41,930（税抜）
【3/31修正後】　請求金額11,851（税込）/10,774（税抜）
　　　　　　　　　　　振込金額11,851（税込）/10,774（税抜）
【4/30修正前】　請求金額19,100（税込）/17,364（税抜）
　　　　　　　　　　　振込金額-152,901（税込）/139,001（税抜）
【4/30修正後】　請求金額19,100（税込）/17,364（税抜）
　　　　　　　　　　　振込金額-212,301（税込）/-193,001（税抜）</t>
    <phoneticPr fontId="9"/>
  </si>
  <si>
    <t>【マイナス残高】
日本CSS</t>
  </si>
  <si>
    <t>アクシデント</t>
  </si>
  <si>
    <t>4/30払いを保留中、経理で保管（滞留）している</t>
  </si>
  <si>
    <t>赤残発生時の支払いルールがない為</t>
  </si>
  <si>
    <t>売上に影響なし</t>
  </si>
  <si>
    <t>1年に1回以上</t>
  </si>
  <si>
    <t>運用ルールが正式決定するまでは、経理で保管する事とする</t>
  </si>
  <si>
    <t>【マイナス残高】
LIBRATONE JAPAN</t>
    <phoneticPr fontId="9"/>
  </si>
  <si>
    <t xml:space="preserve">【9/30修正前】　請求金額22,604（税込）/20,930（税抜）　※税率8％
　　　　　　　　　　　振込金額-31,828（税込）/29,471（税抜）　※税率8％	
【9/30修正後】　請求金額22,604（税込）/20,930（税抜）　※税率8％	
　　　　　　　　　　　振込金額22,604（税込）/20,930（税抜）　※税率8％	
【10/31修正前】　請求金額22,604（税込）/20,930（税抜）　※税率8％	
　　　　　　　　　　　　振込金額-31,828（税込）/29,471（税抜）　※税率8％	
【10/31修正後】　請求金額22,604（税込）/20,930（税抜）　※税率8％	
　　　　　　　　　　　　振込金額22,604（税込）/20,930（税抜）　※税率8％	
【12/31修正前】　請求金額23,023（税込）/20,930（税抜）　※税率10％	
　　　　　　　　　　　　振込金額6,468（税込）/5,880（税抜）　※税率10％	
【12/31修正後】　請求金額23,023（税込）/20,930（税抜）　※税率10％	
　　　　　　　　　　　　振込金額23,023（税込）/20,930（税抜）　※税率10％	
【1/31修正前】　請求金額-331,100（税込）/-301,000（税抜）　※税率10％	
　　　　　　　　　　　振込金額-385,532（税込）/-350,484（税抜）　※税率10％	
【1/31修正後】　請求金額-331,100（税込）/-301,000（税抜）　※税率10％	
　　　　　　　　　　　振込金額-331,100（税込）/-301,000（税抜）　※税率10％	
【2/29修正前】　請求金額-49,665（税込）/-45,150（税抜）　※税率10％	
　　　　　　　　　　　振込金額-104,097（税込）/-94,634（税抜）　※税率10％	
【2/29修正後】　請求金額-49,665（税込）/-45,150（税抜）　※税率10％	
　　　　　　　　　　　振込金額-49,665（税込）/-45,150（税抜）　※税率10％	
【4/30修正前】　請求金額-53,515（税込）/-48,650（税抜）　※税率10％	
　　　　　　　　　　　振込金額-107,947（税込）/-98,134（税抜）　※税率10％	
【4/30修正後】　請求金額-53,515（税込）/-48,650（税抜）　※税率10％	
　　　　　　　　　　　振込金額-53,515（税込）/-48,650（税抜）　※税率10％	
【4/30修正前】　請求金額11,165（税込）/10,150（税抜）　※税率10％	
　　　　　　　　　　　振込金額-43,267（税込）/-39,334（税抜）　※税率10％	
【4/30修正後】　請求金額11,165（税込）/10,150（税抜）　※税率10％	
　　　　　　　　　　　振込金額-43,267（税込）/-39,334（税抜）　※税率10％	</t>
  </si>
  <si>
    <t>【リベート明細表示不備】
APPLE JAPAN</t>
  </si>
  <si>
    <t>相殺不可のリベート明細と、見積り計上のリベート明細の表示不備があった。余分な書類作業が発生した。</t>
    <phoneticPr fontId="9"/>
  </si>
  <si>
    <t>・同一取引先で請求書が別々な為、稟議書が複数になっていた。
・複数の稟議書が発行される場合、【返品未入帳】や【未照合】は各稟議書に表記されているが、
　【補填・リベート等】についてはまとめて一つの稟議書に表記される為、稟議書を跨いでの修正となった</t>
    <phoneticPr fontId="9"/>
  </si>
  <si>
    <t>通常仕入・消化仕入・AS事業部取り扱い商品で、取引先コードを別々にする（検討課題）
同一取引先コードの稟議書は、一つにまとめて作成する予定（経理部にて実施）</t>
  </si>
  <si>
    <t>①134,362,159（税抜）/147,798,374（税込）（契約インセンティブ等の振込分）
②324,270,073（税抜）/356,697,080（税込）（見積り計上分）</t>
  </si>
  <si>
    <t>【リベート計上不備】
リベート過年度計上（修正）　2817ソニーIエンタテインメント</t>
    <phoneticPr fontId="9"/>
  </si>
  <si>
    <t>2019/2～4、2019/10計上予定であったリベートが、2020/4計上されていた</t>
    <phoneticPr fontId="9"/>
  </si>
  <si>
    <t>2020/4/10照合時、WF申請No.202004090471において、計上年月が過去の為、2020/3計上に修正。また、支払日が2020/4/10であったが照合日当日であった為、2020/4/15に修正（バイヤーより取引先に確認、了承済）。その後経理にて稟議書を作成するが、作成日（相殺一覧抽出日）が2020/4/10だった事、2020/4/13にリベート（G型）計上された為、2020/4/15払いの稟議書には記載がなかった。</t>
    <phoneticPr fontId="9"/>
  </si>
  <si>
    <t>運用上不備がある為、検討中</t>
    <phoneticPr fontId="9"/>
  </si>
  <si>
    <t>検討中</t>
    <phoneticPr fontId="9"/>
  </si>
  <si>
    <t>照合WF申請No.202004090471
2020/5/15払い稟議書No.202313、2020/4/15払い稟議書No.201065</t>
    <phoneticPr fontId="9"/>
  </si>
  <si>
    <t>【G型リベート業務遅延】
2817ソニーIエンタテインメント　WF締め日不徹底</t>
    <phoneticPr fontId="9"/>
  </si>
  <si>
    <t>2020/4/15払いで相殺するはずのリベートが、2020/5/15払い相殺となった</t>
    <phoneticPr fontId="9"/>
  </si>
  <si>
    <t>2020/4/10照合時、WF申請No.202004090471において、支払日が2020/4/10であったが照合日当日であった為間に合わず、2020/4/15に修正（バイヤーより取引先に確認、了承済）。その後経理にて稟議書を作成するが、作成日（相殺一覧抽出日）が2020/4/10だった事、2020/4/13にリベート（G型）計上された為、2020/4/15払いの稟議書には記載がなかった。</t>
    <phoneticPr fontId="9"/>
  </si>
  <si>
    <t>直近の支払日の取引先に対しての、G型WF申請締め日の再徹底</t>
    <phoneticPr fontId="9"/>
  </si>
  <si>
    <t>照合WF申請No.202004090471
2020/5/15払い稟議書No.202313、2020/4/15払い稟議書No.201065
G型WF締め日を厳守していない為、発生</t>
    <phoneticPr fontId="9"/>
  </si>
  <si>
    <t>【G型リベート申請不備】
5532　プラス（株）法人　3月度VAN通信費未相殺</t>
    <phoneticPr fontId="9"/>
  </si>
  <si>
    <t>プラス（株）法人</t>
    <phoneticPr fontId="9"/>
  </si>
  <si>
    <t>3月度VAN通信費未相殺</t>
    <phoneticPr fontId="9"/>
  </si>
  <si>
    <t>VAN通信費自作G型WF申請が4/11、一次二次承認ともに4/13であったが、当該取引先の稟議書を作成したのが4/10であった為、その時点で3月度VAN通信費の相殺分はあがってこなかった</t>
    <phoneticPr fontId="9"/>
  </si>
  <si>
    <t>5/15払いで相殺（先方担当者連絡済み）</t>
    <phoneticPr fontId="9"/>
  </si>
  <si>
    <t>5～15日払い稟議書については、VAN通信費の自作G型WF申請・計上後に、経理部で作成して頂く。</t>
    <phoneticPr fontId="9"/>
  </si>
  <si>
    <t>【取引先との約束不履行】
インコムジャパン支払遅延</t>
    <phoneticPr fontId="9"/>
  </si>
  <si>
    <t>経理部　菅原</t>
    <phoneticPr fontId="9"/>
  </si>
  <si>
    <t>経理部買掛担当</t>
    <phoneticPr fontId="9"/>
  </si>
  <si>
    <t>インコムジャパン</t>
    <phoneticPr fontId="9"/>
  </si>
  <si>
    <t>正空所原本未着による支払い遅延発生</t>
    <phoneticPr fontId="9"/>
  </si>
  <si>
    <t>先方担当矢代様が在宅勤務の為、本来請求書の原本を経理部に郵送するところ、PDFでの代替えを知らせる内容のメールを送付していたが、当社経理部買掛担当が送付されているメールを見落としてしまった。</t>
    <phoneticPr fontId="9"/>
  </si>
  <si>
    <t>インコム経理責任者の森様に敬意を説明、先方も未入金に気付いておらず、5/18（月）の支払いで問題ないとの了承を得ました。</t>
    <phoneticPr fontId="9"/>
  </si>
  <si>
    <t>支払日ごとの稟議書回付時に前月支払実績と照合し、計上漏れがないかを確認する</t>
    <phoneticPr fontId="9"/>
  </si>
  <si>
    <t>【システム部KSAS運用不備】
1055　花王グループカスタマーマーケティング　【振込】明細が相殺一覧に載る件</t>
    <phoneticPr fontId="9"/>
  </si>
  <si>
    <t>経理部買掛</t>
    <phoneticPr fontId="9"/>
  </si>
  <si>
    <t>【振込】明細が相殺一覧（リベート）に載っていた</t>
    <phoneticPr fontId="9"/>
  </si>
  <si>
    <t>相殺一覧の『区分』が、『支払時相殺』になっていた為</t>
    <phoneticPr fontId="9"/>
  </si>
  <si>
    <t>相殺から除外（二重相殺になってしまう為）</t>
    <phoneticPr fontId="9"/>
  </si>
  <si>
    <t>相殺一覧『区分』が『振込』になっている場合、自動で除外できるようにシステム作業依頼書を提出する</t>
    <phoneticPr fontId="9"/>
  </si>
  <si>
    <t>【取引先エビデンス不備】
アクティア　先方発行の請求書</t>
    <phoneticPr fontId="9"/>
  </si>
  <si>
    <t>アクティア</t>
    <phoneticPr fontId="9"/>
  </si>
  <si>
    <t>先方発行の請求書に記載されている【ピクチャーパレット保守料金】とは何か</t>
    <phoneticPr fontId="9"/>
  </si>
  <si>
    <t>エビデンスが存在しないため、確認ができていなかった。</t>
    <phoneticPr fontId="9"/>
  </si>
  <si>
    <t>エビデンスの有無含め、先方発行の請求書の必要性を検討し、問題提起を行う。</t>
    <phoneticPr fontId="9"/>
  </si>
  <si>
    <t>【マイナス残高】
エンターグラム赤残</t>
    <phoneticPr fontId="9"/>
  </si>
  <si>
    <t>4/15払いを保留中、経理で保管（滞留）している</t>
    <phoneticPr fontId="9"/>
  </si>
  <si>
    <t>赤残発生時の支払いルールがない。</t>
    <phoneticPr fontId="9"/>
  </si>
  <si>
    <t>4/15払いで先方が赤残になってしまった為、5/15払いで纏めて相殺処理を行う。</t>
    <phoneticPr fontId="9"/>
  </si>
  <si>
    <t>【4/15払い修正前】　請求金額-5,326,610（税込）/-4,842,373（税抜）	
　　　　　　　　　　　　　　振込額-5,336,682（税込）/-4,851,529（税抜）	
【4/15払い修正後】　請求金額-5,326,610（税込）/-4,842,373（税抜）	
　　　　　　　　　　　　　　振込額0（税込）/0（税抜）	
【5/15払い修正前】　請求金額90,848,563（税込）/82,589,603（税抜）	
　　　　　　　　　　　　　　振込額90,681,242（税込）/82,437,493（税抜）	
【5/15払い修正後】　請求金額90,848,563（税込）/82,589,603（税抜）	
　　　　　　　　　　　　　　振込額85,354,632（税込）/77,595,120（税抜）</t>
    <phoneticPr fontId="9"/>
  </si>
  <si>
    <t>【マイナス残高】
キャスコ赤残</t>
    <phoneticPr fontId="9"/>
  </si>
  <si>
    <t>4/11払いを保留中、経理で保管（滞留）している</t>
    <phoneticPr fontId="9"/>
  </si>
  <si>
    <t>4/11払いで先方が赤残になってしまった為、5/11払いで纏めて相殺処理を行う</t>
    <phoneticPr fontId="9"/>
  </si>
  <si>
    <t>【4/11払い修正前】　請求金額-779,671（税込）/-708,792（税抜）
　　　　　　　　　　　　　　振込額-1,069,812（税込）/-972,557（税抜）
【4/11払い修正後】　請求金額-779,671（税込）/-708,792（税抜）
　　　　　　　　　　　　　　振込額0（税込）/0（税抜）
【5/11払い修正前】　請求金額7,620,829（税込）/6,928,027（税抜）
　　　　　　　　　　　　　　振込額7,208,747（税込）/6,553,407（税抜）
【5/11払い修正後】　請求金額7,620,829（税込）/6,928,027（税抜）
　　　　　　　　　　　　　　振込額6,429,076（税込）/5,844,65（税抜）</t>
    <phoneticPr fontId="9"/>
  </si>
  <si>
    <t>【マイナス残高】
ミズノ（スポーツ）赤残</t>
    <phoneticPr fontId="9"/>
  </si>
  <si>
    <t>【4/11払い修正前】　請求金額-6,795,195（税込）/-6,097,820（税抜）
　　　　　　　　　　　　　　振込額-6,883,165（税込）/-6,257,423（税抜）
【4/11払い修正後】　請求金額-6,795,195（税込）/-6,097,820（税抜）
　　　　　　　　　　　　　　振込額0（税込）/0（税抜）
【5/11払い修正前】　請求金額32,955,452（税込）/30,043,295（税抜）
　　　　　　　　　　　　　　振込額32,514,722（税込）/29,558,839（税抜）
【5/11払い修正後】　請求金額32,955,452（税込）/30,043,295（税抜）
　　　　　　　　　　　　　　振込額25,719,527（税込）/23,381,389（税抜）</t>
    <phoneticPr fontId="9"/>
  </si>
  <si>
    <t>【マイナス残高】
ヤマニ（スポーツ）赤残</t>
    <phoneticPr fontId="9"/>
  </si>
  <si>
    <t>4/11払いで先方が赤残になってしまった為、5/11払いで纏めて相殺処理を行う
4/11払いの稟議書が額面上はマイナスにはならないように
【返品未入帳】【補填・リベート等】の額を全て5/11払いの稟議書に合算。</t>
    <phoneticPr fontId="9"/>
  </si>
  <si>
    <t>【4/11払い修正前】　請求金額211,028（税込）/191,844（税抜）
　　　　　　　　　　　　　　振込額-4,387,382（税込）/-3,988,529（税抜）
【4/11払い修正後】　請求金額211,028（税込）/191,844（税抜）
　　　　　　　　　　　　　　振込額211,578（税込）/192,344（税抜）
【5/11払い修正前】　請求金額20,716,318（税込）/18,833,017（税抜）
　　　　　　　　　　　　　　振込額-14,262,588（税込）/-12,965,989（税抜）
【5/11払い修正後】　請求金額20,716,318（税込）/18,833,017（税抜）
　　　　　　　　　　　　　　振込額9,480,822（税込）/8,618,929（税抜）</t>
    <phoneticPr fontId="9"/>
  </si>
  <si>
    <t>【センターフィー算出エビデンス不備】
オリンパス　センターフィ確認の是非</t>
    <phoneticPr fontId="9"/>
  </si>
  <si>
    <t>KSAS</t>
    <phoneticPr fontId="9"/>
  </si>
  <si>
    <t>記載されたセンターフィの金額がただしいのか。背景と目的が分からない会計処理がされている。</t>
    <phoneticPr fontId="9"/>
  </si>
  <si>
    <t>稟議書相殺一覧に記載されている金額を検算する為のエビデンスがない。</t>
    <phoneticPr fontId="9"/>
  </si>
  <si>
    <t>運用を変更する、エビデンスの必要性の有無を含めて検討する</t>
    <phoneticPr fontId="9"/>
  </si>
  <si>
    <t>【支払遅延】
デル（法人公共営業本部）検収漏れ</t>
    <phoneticPr fontId="9"/>
  </si>
  <si>
    <t>法人営業部</t>
    <phoneticPr fontId="9"/>
  </si>
  <si>
    <t>取引先（デル）</t>
    <phoneticPr fontId="9"/>
  </si>
  <si>
    <t>検収漏れにより、計上月がズレたため、支払が一か月遅れた。</t>
    <phoneticPr fontId="9"/>
  </si>
  <si>
    <t>3月度に検収しなければならないところ、4月度（4/8頃）に検収してしまった。
法人営業部にて滞留していた。</t>
    <phoneticPr fontId="9"/>
  </si>
  <si>
    <t>運用を変更するようアナウンスを行う。</t>
    <phoneticPr fontId="9"/>
  </si>
  <si>
    <t>経理側で稟議書の未照合項目の修正をおこなっている。修正箇所の確認ができなかった。</t>
    <phoneticPr fontId="9"/>
  </si>
  <si>
    <t>相殺業務の役割分担が明示、共有されていなかった。
修正項目のエビデンスがない。</t>
    <phoneticPr fontId="9"/>
  </si>
  <si>
    <t>稟議書の額面を修正する際は、修正前の項目のエビデンスを添付するようアナウンスを行う。もしくは、問題提起し、エビデンスの必要性の有無を協議する。</t>
    <phoneticPr fontId="9"/>
  </si>
  <si>
    <t>【取引先請求不備】
パーソルプロセス＆テクノロジー先方請求明細</t>
    <phoneticPr fontId="9"/>
  </si>
  <si>
    <t>パーソルプロセス＆テクノロジー</t>
    <phoneticPr fontId="9"/>
  </si>
  <si>
    <t>先方請求明細の初期役務費用とはなにか？
初期役務費用（2020年2月設置分）の内容確認ができない。</t>
    <phoneticPr fontId="9"/>
  </si>
  <si>
    <t>請求書には【初期役務費用】とあるが、発注（仕入）金額のエビデンスがない。項目説明なし。</t>
    <phoneticPr fontId="9"/>
  </si>
  <si>
    <t>4月末払いでお支払い。運用・照合ルールを決める。</t>
    <phoneticPr fontId="9"/>
  </si>
  <si>
    <t>【取引先請求不備】
ヒトコミュニケーションズ先方請求明細</t>
    <phoneticPr fontId="9"/>
  </si>
  <si>
    <t>取引先（ヒトコミュニケーションズ）</t>
    <phoneticPr fontId="9"/>
  </si>
  <si>
    <t>発注（仕入）金額のエビデンスがない為、内容確認ができない。</t>
    <phoneticPr fontId="9"/>
  </si>
  <si>
    <t>添付された請求書の取り扱いの背景と目的が不明。
発注（仕入）金額のエビデンスがない。</t>
    <phoneticPr fontId="9"/>
  </si>
  <si>
    <t>【請求漏れ】
リクルート（AIRレジ）請求漏れ</t>
    <phoneticPr fontId="9"/>
  </si>
  <si>
    <t>経理、取引先</t>
    <phoneticPr fontId="9"/>
  </si>
  <si>
    <t>2019年9月度の請求漏れが発生した。</t>
    <phoneticPr fontId="9"/>
  </si>
  <si>
    <t>・AS事業部担当の見落とし、人為的ミス。保守サポートオプションは保守契約年数分請求となっている。
・契約インセンティブを未照合として相殺している。
・AS事業部にて請求書が滞留している。</t>
    <phoneticPr fontId="9"/>
  </si>
  <si>
    <t>3月末払いで支払い。運用ルールを作成するようアナウンスを行う。</t>
    <phoneticPr fontId="9"/>
  </si>
  <si>
    <t>税率８％</t>
    <phoneticPr fontId="9"/>
  </si>
  <si>
    <t>【取引先請求不備】
リクルート（ドラッグ）エビデンス不備</t>
    <phoneticPr fontId="9"/>
  </si>
  <si>
    <t>取引先（リクルート）</t>
    <phoneticPr fontId="9"/>
  </si>
  <si>
    <t>請求書の発注（仕入）金額の内容確認ができない</t>
    <phoneticPr fontId="9"/>
  </si>
  <si>
    <t>発注（仕入）金額のエビデンスがない</t>
    <phoneticPr fontId="9"/>
  </si>
  <si>
    <t>4/30払いでお支払い。請求書の必要性の有無と発注金額のエビデンス添付を検討する。</t>
    <phoneticPr fontId="9"/>
  </si>
  <si>
    <t>【支払遅延】
太平ビルケア検収漏れ</t>
    <phoneticPr fontId="9"/>
  </si>
  <si>
    <t>経理、取引先（太平ビルケア）</t>
    <phoneticPr fontId="9"/>
  </si>
  <si>
    <t>3月度に検収しなければならないところ、4月度（4/8頃）に検収してしまった。
法人営業部内で滞留していた。</t>
    <phoneticPr fontId="9"/>
  </si>
  <si>
    <t>4/30払いでお支払い。経理部買掛業務を可視化し、ルール化を進める</t>
    <phoneticPr fontId="9"/>
  </si>
  <si>
    <t>問題点
法人営業部が工事料金を検収しているが、エビデンスが存在しない。
経理部買掛で稟議書を発行しているが、TSSではないのか
法人営業室で検収して良いのか
先方からの請求書だけでは、本当に工事に行ったのか判別できない</t>
    <phoneticPr fontId="9"/>
  </si>
  <si>
    <t>【仕入権限の有無】
東武タワースカイツリー仕入れ・発注</t>
    <phoneticPr fontId="9"/>
  </si>
  <si>
    <t>有楽町・ビックロ</t>
    <phoneticPr fontId="9"/>
  </si>
  <si>
    <t>インバウンド対策として、鉄道乗車券を仕入れ、有楽町・ビックロで販売していた</t>
    <phoneticPr fontId="9"/>
  </si>
  <si>
    <t>バイヤー以外のものが仕入（発注）をしてしまった。
仕入（発注）権限の合理的説明ができない</t>
    <phoneticPr fontId="9"/>
  </si>
  <si>
    <t>エンタメGPバイヤー等に、仕入（発注）情報の共有を行う。発注権限の調査をする。</t>
    <phoneticPr fontId="9"/>
  </si>
  <si>
    <t>【支払遅延】
日本PCサービス請求漏れ</t>
    <phoneticPr fontId="9"/>
  </si>
  <si>
    <t>コジマ</t>
  </si>
  <si>
    <t>取引先（日本PCサービス）</t>
  </si>
  <si>
    <t>2月度の請求で未払いが発生した。</t>
  </si>
  <si>
    <t>コジマ東京法人事業所担当者の失念による人為的ミス。</t>
  </si>
  <si>
    <t>10年に1回以上</t>
  </si>
  <si>
    <t>担当、及び責任者へ注意喚起を行い。運用ルールの作成をお願いする。</t>
  </si>
  <si>
    <t>【G型リベート申請不備】
任天堂販売　広告施工費・TV放映費</t>
  </si>
  <si>
    <t>商品部</t>
  </si>
  <si>
    <t>広告宣伝部</t>
  </si>
  <si>
    <t>商品部バイヤーが広告施工費・TV放映費をG型申請した。</t>
  </si>
  <si>
    <t>広告施工費・TV放映費の照合ルールが存在しない。
広告施工費・TV放映費の申請は、広告宣伝部が担当ではないか。</t>
  </si>
  <si>
    <t>広告施工費・TV放映費のG型WF申請時のルールを明確し、運用する。</t>
  </si>
  <si>
    <t>【社内運用ルール不備】
EDI支払いに関する問い合わせ</t>
    <phoneticPr fontId="9"/>
  </si>
  <si>
    <t>小島</t>
    <phoneticPr fontId="9"/>
  </si>
  <si>
    <t>取引先（デンソーテン）</t>
    <phoneticPr fontId="9"/>
  </si>
  <si>
    <t>担当がわからず、適切な部署への案内ができなかった。</t>
    <phoneticPr fontId="9"/>
  </si>
  <si>
    <t>EDI支払いに関する問い合わせの際の担当部署が告知されておらず、
運用ルールがなかった。</t>
    <phoneticPr fontId="9"/>
  </si>
  <si>
    <t>リベートに関するお問い合わせを頂いた際の問い合わせは「商品統合管理室」にいたします。</t>
    <phoneticPr fontId="9"/>
  </si>
  <si>
    <t>【色付きマスク】
マスクの使用の本部施設内での色付きマスクを利用した</t>
  </si>
  <si>
    <t>室長</t>
  </si>
  <si>
    <t>色付き（黒）マスクを使用した</t>
  </si>
  <si>
    <t>・色付きマスク使用禁止アナウンスは、室長が認識していなかった
－使用後に、本部内での色付きマスク使用禁止である事は通知済みであると指導された
・紙や人に依存した業務が多くテレワーク導入が遅れていた</t>
  </si>
  <si>
    <t>・P2連絡のチェックは、時間を決めて行う
・P2の店舗指示アナウンスは、LINE WORKSの本部全体にも連絡をする
・テレワークの推進をおこなう
－紙や人に依存した業務を標準化及びデジタル化による業務改革を行う</t>
  </si>
  <si>
    <t>・商品統合管理室に配賦されたマスク残数量は、数枚になった
・商品統合管理室は、紙及び人に依存した業務が多いため、テレワーク化が遅れていた
・総務部及び人事部にマスク確保の相談したが、手配できないと断られた
・個人で確保できたのは、黒いマスクであった</t>
  </si>
  <si>
    <t xml:space="preserve">【礼節ない対応】
発言をトークした </t>
  </si>
  <si>
    <t>ビックカメラ社員</t>
  </si>
  <si>
    <t>個人トークで指摘していた。また承認申請の見過ごしたがあった。</t>
  </si>
  <si>
    <t>・個人トークに記載された承認の申請に気づかなかった
・在宅者の勤務時間や内容の確認方法が不十分であった</t>
  </si>
  <si>
    <t>複数箇所での勤務ルールを見直しする
－勤務時間や申請方法を変更する（詳細は乙津課長と相談する）
室長承認ルールを作成共有する
－今後は、LINE WORKSノートでの申請とした</t>
  </si>
  <si>
    <t>【支払業務二重相殺】
販売支援金の二重相殺</t>
    <phoneticPr fontId="9"/>
  </si>
  <si>
    <t>取引先（完実電気）</t>
    <phoneticPr fontId="9"/>
  </si>
  <si>
    <t>販売支援金を2か月分相殺してしまった。</t>
    <phoneticPr fontId="9"/>
  </si>
  <si>
    <t>相殺一覧に記載されていた販売支援金額が誤りであり、且つ除外対象である事に気が付いており、改めて算出した。
販売支援金額を確定登録し確認書も出力、追加記入まで行っていたが、実際には除外したと錯覚し、除外していなかった</t>
    <phoneticPr fontId="9"/>
  </si>
  <si>
    <t>2020年4月末（30日）払いの稟議書での相殺を行う。
相殺一覧から除外しなければならない明細が発生した際は、除外した翌日に改めて経理に相殺一覧を抽出して頂く</t>
    <phoneticPr fontId="9"/>
  </si>
  <si>
    <t>【リベート重複計上】
シャープ展示品リベート重複計上</t>
    <phoneticPr fontId="9"/>
  </si>
  <si>
    <t>消費管理G</t>
  </si>
  <si>
    <t>取引先（シャープ）</t>
    <phoneticPr fontId="9"/>
  </si>
  <si>
    <t>2019年12月計上で相殺済みの展示品リベートの中で、
同じリベートを重複して相殺していることが判明。4/10相殺にて再度請求があった。</t>
    <phoneticPr fontId="9"/>
  </si>
  <si>
    <t>新業務アプリで作成した確認書をメール送信する。
取引先は確認ご、回答があった分をまとめて作業をおこなっている。
進捗管理やリストといったものはなく、都度都度作業している。（一人で）</t>
  </si>
  <si>
    <t>経理部菅原係長に稟議書を発行して頂き、4/24着金で処理を行って頂いた。</t>
    <phoneticPr fontId="9"/>
  </si>
  <si>
    <t xml:space="preserve">【業務端末不備】
業務用iPhoneでアプリがアップデート出来ない </t>
    <phoneticPr fontId="9"/>
  </si>
  <si>
    <t>乙津</t>
  </si>
  <si>
    <t>システム部</t>
  </si>
  <si>
    <t>アプリのアップデートできないという問い合わせを複数いただいた。</t>
  </si>
  <si>
    <t>業務端末はAppStoreに繋げないよう設定がされていることが原因。
※ECサイトはSafariからも閲覧できます</t>
  </si>
  <si>
    <t>整備不備</t>
  </si>
  <si>
    <t>現在システム部で対応を検討中です。情報の共有をおこなう。</t>
  </si>
  <si>
    <t xml:space="preserve">【支払業務業務工程修正】
町田市　支払業務おける、修正・追加内容について 
</t>
    <phoneticPr fontId="9"/>
  </si>
  <si>
    <t>経理部</t>
    <phoneticPr fontId="9"/>
  </si>
  <si>
    <t>返品未入帳の修正、振込手数料の追加に伴う振込額・支払差額の修正作業が増加した。</t>
    <phoneticPr fontId="9"/>
  </si>
  <si>
    <t>リベート計算に必要のない書類を添付した。</t>
    <phoneticPr fontId="9"/>
  </si>
  <si>
    <t>情報の共有し、運用ルールの見直しを行う。</t>
    <phoneticPr fontId="9"/>
  </si>
  <si>
    <t>町田市（06098）
・返品未入帳の修正（経理）
・振込手数料の追加（経理）
・上記2点に伴う、振込額・支払差額の修正</t>
    <phoneticPr fontId="9"/>
  </si>
  <si>
    <t xml:space="preserve">【支払業務業務工程修正】
武田産業　支払業務おける、修正・追加内容について 
</t>
    <phoneticPr fontId="9"/>
  </si>
  <si>
    <t>返品未入帳の修正、未照合の修正に伴う振込額・支払差額の修正作業が増加した。</t>
    <phoneticPr fontId="9"/>
  </si>
  <si>
    <t>武田産業（03044）
・返品未入帳の修正（経理）
・未照合の修正（経理）
・上記2点に伴う、振込額・支払差額の修正</t>
    <phoneticPr fontId="9"/>
  </si>
  <si>
    <t xml:space="preserve">【支払業務業務工程修正】
東芝映像ソリューション　支払業務おける、修正・追加内容について 
</t>
    <phoneticPr fontId="9"/>
  </si>
  <si>
    <t>返品未入帳の修正に伴う振込額・支払差額の修正作業が増加した。</t>
    <phoneticPr fontId="9"/>
  </si>
  <si>
    <t>東芝映像ソリューション（03800）
・返品未入帳の修正（経理）
・上記内容に伴う、振込額・支払差額の修正</t>
    <phoneticPr fontId="9"/>
  </si>
  <si>
    <t xml:space="preserve">【支払業務業務工程修正】
セイコーウォッチ　支払業務おける、修正・追加内容について 
</t>
    <phoneticPr fontId="9"/>
  </si>
  <si>
    <t>経理部</t>
  </si>
  <si>
    <t>3/20払い稟議書（200334）がマイナス請求の為、支払いを停止していた</t>
  </si>
  <si>
    <t>マイナス請求になった場合、経理で支払いを停止する等の明確なルールが存在しない</t>
  </si>
  <si>
    <t>業務不備</t>
  </si>
  <si>
    <t>情報の共有し、運用ルールの見直しを行う。</t>
  </si>
  <si>
    <t>セイコーウォッチ（02611）
・3/20払い稟議書（200334）がマイナス請求の為、支払いを停止していた
・4/20払い（201457）の請求額が、支払いを停止していた3/20払いの分を合算してもプラス請求になる為、3/20と4/20払いを合算して相殺した
・3/20払いがマイナス請求だったとしても、4/20払いの稟議書が発生するタイミングで3/20払いの稟議書に押印する事に違和感がある
・マイナス請求になった場合、経理で支払いを停止する等の明確なルールが存在しない</t>
  </si>
  <si>
    <t xml:space="preserve">【支払業務業務工程修正】
セイコークロック　支払業務おける、修正・追加内容について 
</t>
    <phoneticPr fontId="9"/>
  </si>
  <si>
    <t>販売支援金手動計算・追加記入に伴う、振込額・支払差額の修正作業が増加した。</t>
    <phoneticPr fontId="9"/>
  </si>
  <si>
    <t>相殺一覧に記載がなかったため、
先月まで相殺一覧に記載されていたが、KSAS上に登録がなかった。</t>
  </si>
  <si>
    <t>セイコークロック（02613）
・販売支援金手動計算・追加記入（商品統合管理室）
・上記内容に伴う、振込額・支払差額の修正</t>
    <phoneticPr fontId="9"/>
  </si>
  <si>
    <t xml:space="preserve">【支払業務業務工程修正】
シャープマーケティング　支払業務おける、修正・追加内容について 
</t>
    <phoneticPr fontId="9"/>
  </si>
  <si>
    <t>相殺対象外の販売支援金が、相殺一覧に登録されていたため、
補填・リベート額及び、振込額・支払差額の修正作業が増加した。</t>
  </si>
  <si>
    <t>相殺対象外の販売支援金が、相殺一覧に登録されていた。</t>
  </si>
  <si>
    <t>シャープマーケティング（02238）
・相殺対象外の販売支援金が、相殺一覧に登録されていた（商品統合管理室）
・相殺対象外の販売支援金の明細の修正（消し込み）が発生した（商品統合管理室）
・上記内容に伴う、補填・リベート額及び、振込額・支払差額の修正（商品統合管理室）</t>
  </si>
  <si>
    <t>【G型リベート申請不備】
エビデンス金額とリベート金額の相違による過小計上</t>
    <phoneticPr fontId="9"/>
  </si>
  <si>
    <t>商品部、商品統合管理室</t>
    <phoneticPr fontId="9"/>
  </si>
  <si>
    <t>マイクロソフト社（取引先CD:04278）</t>
    <phoneticPr fontId="9"/>
  </si>
  <si>
    <t>エビデンス（覚書）に記載がある金額（抜）を税込み金額と勘違いした。
そのため、さらに税分の金額をリベート金額に過小に記載した、</t>
    <phoneticPr fontId="9"/>
  </si>
  <si>
    <t>言われた通りに記載したとの事。
照合でも検知されなかった。</t>
    <phoneticPr fontId="9"/>
  </si>
  <si>
    <t>リスク管理報告書管理による内容の共有
修正データを作成し、4月に計上</t>
    <phoneticPr fontId="9"/>
  </si>
  <si>
    <t>4月計上にて＋\33,545
元申請番号；202004130646</t>
    <phoneticPr fontId="9"/>
  </si>
  <si>
    <t>【G型リベート登録不備】
交渉目安額をエビデンスした場合の不備</t>
    <phoneticPr fontId="9"/>
  </si>
  <si>
    <t>バイヤーがLED電球の部門コードに計上したが、取引先記入を誤り、LEDシーリングに計上してしまった。</t>
    <phoneticPr fontId="9"/>
  </si>
  <si>
    <t>取引先記入ミス
バイヤーチェック漏れ</t>
    <phoneticPr fontId="9"/>
  </si>
  <si>
    <t>月内修正の為、影響なし
部門コード修正の為、金額影響なし
修正データ作成し、計上</t>
    <phoneticPr fontId="9"/>
  </si>
  <si>
    <t>元申請番号；202005130535</t>
    <phoneticPr fontId="9"/>
  </si>
  <si>
    <t>【G型リベート登録不備】
見積計上G型の部門コードミス</t>
    <phoneticPr fontId="9"/>
  </si>
  <si>
    <t>月次決算書</t>
    <phoneticPr fontId="9"/>
  </si>
  <si>
    <t>エビデンスの誤った箇所（隣の列）の部門コードを転記した為、部門コードを間違えた</t>
    <phoneticPr fontId="9"/>
  </si>
  <si>
    <t>G型作成時、記入ミス
ダブルチェック検知漏れ
照合検知漏れ</t>
    <phoneticPr fontId="9"/>
  </si>
  <si>
    <t>元申請番号；202005120457</t>
    <phoneticPr fontId="9"/>
  </si>
  <si>
    <t>【リベート登録不備】
BS11電波料登録の運用に於けるエビデンスの不備</t>
    <phoneticPr fontId="9"/>
  </si>
  <si>
    <t>リベート運用業務</t>
    <phoneticPr fontId="9"/>
  </si>
  <si>
    <t>支払稟議書の未作成及び証跡の確認を行っていなかった</t>
    <phoneticPr fontId="9"/>
  </si>
  <si>
    <t>現在の運用の問題点を認識出来ていなかった</t>
    <phoneticPr fontId="9"/>
  </si>
  <si>
    <t>リスク管理報告書を上げ、今後の運用を変更する</t>
    <phoneticPr fontId="9"/>
  </si>
  <si>
    <t>4月度分(80万）についてはそのまま登録する</t>
    <phoneticPr fontId="9"/>
  </si>
  <si>
    <t>【POSキャンペーン未発動】
ヤーマンの期間限定キャンペーン１０％値引が未発動</t>
    <phoneticPr fontId="9"/>
  </si>
  <si>
    <t>店舗</t>
    <phoneticPr fontId="9"/>
  </si>
  <si>
    <t>5/20に発動するべきキャンペーンが発動しなかった</t>
    <phoneticPr fontId="9"/>
  </si>
  <si>
    <t>5/19　14：56、商品部H&amp;Bチームより商品統合管理室宛てに送られていたキャンペーン登録依頼を見落としていた</t>
    <phoneticPr fontId="9"/>
  </si>
  <si>
    <t>至急キャンペーン登録を行った</t>
    <phoneticPr fontId="9"/>
  </si>
  <si>
    <t>担当者への注意喚起と、アルバイトを含めたシフト見直し。</t>
    <phoneticPr fontId="9"/>
  </si>
  <si>
    <t>開店前に店舗担当者がキャンペーン発動を試したところ未発動だったので商品部に緊急連絡。</t>
    <phoneticPr fontId="9"/>
  </si>
  <si>
    <t>【取引先との支払約束不履行】
（株）ＷＡＲＲＡＮＴＹＴＥＣＨＮＯＬＯ支払遅延</t>
    <phoneticPr fontId="9"/>
  </si>
  <si>
    <t>取引先様</t>
    <phoneticPr fontId="9"/>
  </si>
  <si>
    <t>2019年8月から2020年3月までの支払において、支払日が遅延した。</t>
    <phoneticPr fontId="9"/>
  </si>
  <si>
    <t>当社の支払のシステムでは月末払いを設定すると、着金は翌月1日となるが、ＷＡＲＲＡＮＴＹＴＥＣＨＮＯＬＯ様から月内着金の要望が合った為、Ksasの支払サイトは25日払いで設定していた。しかし2019年8月～2020年3月の期間のみ月末支払で設定されていた為、着金が翌月1日（翌月初営業日）となってしまった。</t>
    <phoneticPr fontId="9"/>
  </si>
  <si>
    <t>期間合計￥5,252,468</t>
    <phoneticPr fontId="9"/>
  </si>
  <si>
    <t>上記事故期間のみ支払予定日が月末となっていた為、この期間のみ支払サイト登録日を変更していたと思われるが、理由は不明。</t>
    <phoneticPr fontId="9"/>
  </si>
  <si>
    <t>【リベート重複計上】
加賀ソルネットＨ型　重複計上</t>
    <phoneticPr fontId="9"/>
  </si>
  <si>
    <t>取引先様（加賀ソルネット）</t>
    <phoneticPr fontId="9"/>
  </si>
  <si>
    <t>2020年4月度のH型リベート（販売支援金・センターフィの一部対象外を戻す為）が二重計上されていた。</t>
    <phoneticPr fontId="9"/>
  </si>
  <si>
    <t>同じＨ型ファイルが2つ保管されており（違う番号が振られている）それぞれに対してＣＳＶ取込が行われた。可能性としてＨ型ファイルの二重提出もしくは登録担当の運用ミスが考えられる。</t>
    <phoneticPr fontId="9"/>
  </si>
  <si>
    <t>5/27中の取消処理が必要であるため、重複分を取り消す為のH型を作成し5/27中に取消す為の訂正型を計上した。</t>
    <phoneticPr fontId="9"/>
  </si>
  <si>
    <t>Ｈ型を含めたＢ型リベート申請・登録・ファイル保管の運用方法の見直し。</t>
    <phoneticPr fontId="9"/>
  </si>
  <si>
    <t>5/27川上係長より連絡があり判明。</t>
    <phoneticPr fontId="9"/>
  </si>
  <si>
    <t>【リベート計上登録不備】
4月計上事故</t>
    <phoneticPr fontId="9"/>
  </si>
  <si>
    <t>商品統合管理室　岡島中野主任</t>
    <phoneticPr fontId="9"/>
  </si>
  <si>
    <t>計上金額のプラスとマイナスの記入ミス</t>
    <phoneticPr fontId="9"/>
  </si>
  <si>
    <t>2020年1月~3月に計上したマイクロソフトの見積計上金額の洗替を4月計上分で行ったが、1月~3月見積分を取り消す（マイナス計上）すべきところ、誤ってプラス計上してしまった。
原因：マイナス金額を記入する際、エクセルの書式設定を「ユーザー定義」とした為、表面上（見た目）はマイナス金額に見えるがデータ上はプラス金額で認識されていた。</t>
    <phoneticPr fontId="9"/>
  </si>
  <si>
    <t>未対応</t>
    <phoneticPr fontId="9"/>
  </si>
  <si>
    <t>【販売支援金登録ミス】
テレホンリース確定金額誤入力</t>
    <phoneticPr fontId="9"/>
  </si>
  <si>
    <t>商品統合管理室　北郷</t>
    <phoneticPr fontId="9"/>
  </si>
  <si>
    <t>０円確定でよいところを通常通り請求金額の5.0%分を登録した</t>
    <phoneticPr fontId="9"/>
  </si>
  <si>
    <t>テレホンリース(03609）の販売支援金について先方より終了を希望する旨相談が有り、通信事業部とも相談の上、終了することに決定した。2020年3月までで停止するとの認識から、3月分については確定金額をの入力を行ったが、実際には2月分までで終了、3月からは発生させない内容での合意だったことが分かった為、修正が必要になった。</t>
    <phoneticPr fontId="9"/>
  </si>
  <si>
    <t>数か月の影響</t>
    <phoneticPr fontId="9"/>
  </si>
  <si>
    <t>H(訂正）型にて修正データを投入予定</t>
    <phoneticPr fontId="9"/>
  </si>
  <si>
    <t>2020年1月～3月に計上したマイクロソフトの見積計上金額の洗替を4月計上分で行おうとしたが、1月～3月見積計上分の取消（マイナス計上）すべきところ、誤ってプラス計上してしまった。
原因：マイナス金額を記入する際、エクセルの書式設定を「ユーザー定義」にした為、表面上（見た目）はマイナス金額に見えるが、データ上はプラス金額で認識されていた為。</t>
    <phoneticPr fontId="9"/>
  </si>
  <si>
    <t>【Ｈ型リベート】シャープ</t>
    <phoneticPr fontId="9"/>
  </si>
  <si>
    <t>不明</t>
  </si>
  <si>
    <t>Ｈ型訂正登録型のリベートの計上依頼が取引先からあった。</t>
  </si>
  <si>
    <t>未調査</t>
  </si>
  <si>
    <t>【Ｈ型リベート】株式会社カフェレオ</t>
  </si>
  <si>
    <t>【Ｈ型リベート】シャープ</t>
  </si>
  <si>
    <t>赤残（マイナス残高）</t>
    <phoneticPr fontId="9"/>
  </si>
  <si>
    <t>キャロウェイゴルフ</t>
    <phoneticPr fontId="9"/>
  </si>
  <si>
    <t>マイナス残高の発生</t>
    <phoneticPr fontId="9"/>
  </si>
  <si>
    <t>取引先の請求額に対して、在庫対策費が発生した事で当社の相殺額が上回った</t>
    <phoneticPr fontId="9"/>
  </si>
  <si>
    <t>赤残発生時の支払いルールがない為、現状は経理で保管（滞留）</t>
    <phoneticPr fontId="9"/>
  </si>
  <si>
    <t>【B型リベート申請不備】
メール窓口への業務負荷増大による申請漏れ</t>
    <phoneticPr fontId="9"/>
  </si>
  <si>
    <t>取引先　パナソニック</t>
    <phoneticPr fontId="9"/>
  </si>
  <si>
    <t>2020/5/31に停止しなければならない条件が止められなかった
2020/06/01に開始しなければならない条件が開始されなかった</t>
    <phoneticPr fontId="9"/>
  </si>
  <si>
    <t>6月1日から各種リベート登録用紙（Excel）は取引先様から商品統合管理室に受け取ることとなった。
・メール窓口の管理方法が業務設計されていなかった。
・リベート登録者不足
・リベート受領受付時間がない。（当日ギリギリにメールをしてくる）
上記により、当日メール受信し登録するまでのリードタイムがかかった。
メール、埋もれ。着手できなかった。WF未改修</t>
    <phoneticPr fontId="9"/>
  </si>
  <si>
    <t>確認中</t>
    <phoneticPr fontId="9"/>
  </si>
  <si>
    <t>・6月1日に発生した実績を抽出し単品条件を計算しリベート金額算出
・6月1日に発生した条件のマイナス（H型）＆プラス（G型）作成→計上行う</t>
    <phoneticPr fontId="9"/>
  </si>
  <si>
    <t>暫定対応中。根本対策検討中。</t>
    <phoneticPr fontId="9"/>
  </si>
  <si>
    <t>G型以外ワークフロー申請番号；202006020041
メール受信日；2020/06/01 14:43</t>
    <phoneticPr fontId="9"/>
  </si>
  <si>
    <t>【PIM登録不備】
バイヤーのマスター変更フローの修正</t>
    <phoneticPr fontId="9"/>
  </si>
  <si>
    <t>商品部</t>
    <phoneticPr fontId="9"/>
  </si>
  <si>
    <t>バイヤーが伝票単価、原価の変更が可能な運用手順になっていた事が分かった</t>
    <phoneticPr fontId="9"/>
  </si>
  <si>
    <t>現在の新規登録の運用手順では　①取引先から新規登録申請　②バイヤーの内容確認　③登録チームの承認　の手順になっており、②において、取引先の申請内容に不備が有った際にはバイヤーが修正を行う運用になっていた為</t>
    <phoneticPr fontId="9"/>
  </si>
  <si>
    <t>運用手順の見直しについて検討中</t>
    <phoneticPr fontId="9"/>
  </si>
  <si>
    <t>システム作業依頼書を作成、申請を行い、伝票単価、原価については修正が出来ない形に運用を変更する</t>
    <phoneticPr fontId="9"/>
  </si>
  <si>
    <t>【A型リベートマスター登録不備】
マスター変更漏れによる在庫対策費修正</t>
    <phoneticPr fontId="9"/>
  </si>
  <si>
    <t>シャープマーケティングジャパン㈱</t>
    <phoneticPr fontId="9"/>
  </si>
  <si>
    <t>原価変更が漏れておくれてしまった</t>
    <phoneticPr fontId="9"/>
  </si>
  <si>
    <t>バイヤーから申請依頼、担当者の申請漏れ。5/10になった</t>
    <phoneticPr fontId="9"/>
  </si>
  <si>
    <t>H型でマイナス処理を行う</t>
    <phoneticPr fontId="9"/>
  </si>
  <si>
    <t>原因の究明</t>
    <phoneticPr fontId="9"/>
  </si>
  <si>
    <t>会計ルールが決まっていなかった。
非課税分の金額に消費税分を上乗せして請求していたため、請求金額に
差異が発生した。</t>
    <phoneticPr fontId="9"/>
  </si>
  <si>
    <t>前回計上の\308,500をマイナス処理、新たに税別\281,773をG型で清算</t>
    <phoneticPr fontId="9"/>
  </si>
  <si>
    <t>【Ｇ型リベート重複申請】
重複した金額の請求がメーカーに届いている</t>
  </si>
  <si>
    <t>コジマ営業部</t>
  </si>
  <si>
    <t>LG Electronics Japan</t>
  </si>
  <si>
    <t>6月度請求に重複申請とみられる金額が50万円存在する。</t>
  </si>
  <si>
    <t>既に発生している商談録№202004100000131と202004140001775の重複請求と同じ金額がリベート種別1801でさらに重複して申請されたとみられる。
当時リベート申請時にLINEWAORKSの権限を所持しているバイヤーが限られていた為第三者が代行して行っていたがリベート情報受け取った複数のバイヤーが申請し重複。</t>
  </si>
  <si>
    <t>6月よりリベート申請登録は商品統合管理室が窓口の為、複数のバイヤーによる重複申請は発生いたしません。</t>
  </si>
  <si>
    <t>申請方法が変更となった為対策は別途予定しておりません。</t>
  </si>
  <si>
    <t>取引先LG　古田様にヒアリングしコジマバイヤー小島さんが調査するも重複している申請が特定できておりません。G型申請期限が迫っていた為相殺すべき申請に関する記載が無いままG型マイナスを当社に送信頂いております。中野主任が調査中となります。</t>
  </si>
  <si>
    <t>【税率再修正】
グラクソ税率修正間違いに伴う再修正</t>
    <phoneticPr fontId="9"/>
  </si>
  <si>
    <t>税率設定の修正を間違えて計上した</t>
    <phoneticPr fontId="9"/>
  </si>
  <si>
    <t>リベート金額は変わらず。税率の設定ミスを修正する際の入力ミス</t>
    <phoneticPr fontId="9"/>
  </si>
  <si>
    <t>5月度で再修正データを作成済み</t>
    <phoneticPr fontId="9"/>
  </si>
  <si>
    <t>修正データの承認後登録予定。ダブルチェックを徹底する。</t>
    <phoneticPr fontId="9"/>
  </si>
  <si>
    <t>【G型リベート登録不備、マイナス計上】
非課税のグルメカードに対して</t>
    <phoneticPr fontId="9"/>
  </si>
  <si>
    <t>取引先（エプソン販売）</t>
    <phoneticPr fontId="9"/>
  </si>
  <si>
    <t>非課税のグルメカードに対し課税して請求してしまった。</t>
    <phoneticPr fontId="9"/>
  </si>
  <si>
    <t>グルメカード　294,000円（非課税）、送料14,500円（税対象）
G型ファイル308,500円で登録したため、（G型は税抜き表記）
非課税品へ消費税が課税された。先方の入力ミスによるもの。</t>
    <phoneticPr fontId="9"/>
  </si>
  <si>
    <t>5月度、G型リベートにて前回分をマイナス計上→正しい金額で再申請。
281,773円
6/20支払</t>
    <phoneticPr fontId="9"/>
  </si>
  <si>
    <t>染野幹也
エプソン販売株式会社
202006050402
エコタンクキャンペーン成約記念品費</t>
    <phoneticPr fontId="9"/>
  </si>
  <si>
    <t>【G型登録漏れ】新業務アプリ取込ミス</t>
    <phoneticPr fontId="9"/>
  </si>
  <si>
    <t>新業務アプリメニュー「706」</t>
    <phoneticPr fontId="9"/>
  </si>
  <si>
    <t>登録完了のフラグが出ていただ、実際には登録されていなかった</t>
    <phoneticPr fontId="9"/>
  </si>
  <si>
    <t>0時ごろに行われる「夜間バッチ」処理はその時点で登録が完了しているデータをデータベースから引き抜き、4時ごろデータベースの中身を空にしたうえで戻す仕組み(NRI様確認）になっており、引き抜いた以降に登録が完了した分についてはデータが消去されてしまい、翌日の引き抜きにも引き継がれないことが分かった。その知識が無かった為、翌日(13日）反映されると考えていたが、本日(14日）時点でも反映されていなかった為発覚。NRI様に未登録分のデータをいただき、登録した</t>
    <phoneticPr fontId="9"/>
  </si>
  <si>
    <t>期間内に登録完了</t>
    <phoneticPr fontId="9"/>
  </si>
  <si>
    <t>【G型リベート登録ミス】
リベート種別変更間違いと計上金額記入間違い</t>
    <phoneticPr fontId="9"/>
  </si>
  <si>
    <t>商品部バイヤー</t>
    <phoneticPr fontId="9"/>
  </si>
  <si>
    <t>取引先　インテル</t>
    <phoneticPr fontId="9"/>
  </si>
  <si>
    <t>G型ファイル種別を誤記入した。再度作成しなおした際金額を間違えた。</t>
    <phoneticPr fontId="9"/>
  </si>
  <si>
    <t>2019年9月に取引先から受領した販促リベートをグロス（種別1801）で計上したが、リベート種別を修正する必要がでた。プラスマイナス計上したがその際、計上金額に誤りがあった。
●リベート種別修正金額￥6,935,000
●誤って計上した金額￥4,995,000
修正漏れ金額￥1,940,000</t>
    <phoneticPr fontId="9"/>
  </si>
  <si>
    <t>2020年5月計上時に￥1,940,000
修正計上を行った。</t>
    <phoneticPr fontId="9"/>
  </si>
  <si>
    <t>G型ファイル作成</t>
  </si>
  <si>
    <t>【部署内統制不備】
インシデント・アクシデントの報告・共有が少ないとの指摘を受けた</t>
    <phoneticPr fontId="9"/>
  </si>
  <si>
    <t>業務量に対してインシデント・アクシデントの報告・共有が少ないとの指摘があった</t>
    <phoneticPr fontId="9"/>
  </si>
  <si>
    <t>報告書の遅れが原因。通常月一にてインシデント、アクシデント報告を提出しているが、6月よりのサービス拡大による業務負荷が増加したため、</t>
    <phoneticPr fontId="9"/>
  </si>
  <si>
    <t>報告書を速やかに提出する。</t>
  </si>
  <si>
    <t>【G型リベート登録ミス】
G型ファイル作成時の誤選択による計上ミス</t>
    <phoneticPr fontId="9"/>
  </si>
  <si>
    <t>法人をビック指定でマイナス計上してしまった。</t>
    <phoneticPr fontId="9"/>
  </si>
  <si>
    <t>人為的ミス。エクセルファイルのプルダウンメニューのため、誤選択した。</t>
    <phoneticPr fontId="9"/>
  </si>
  <si>
    <t>コジマ3月重複分を再度、マイナス計上した。
また誤指定ビック分を5月分のマイナス計上をプラス計上した。</t>
    <phoneticPr fontId="9"/>
  </si>
  <si>
    <t>2020年が3月計上時にLGの販促リベート（コジマ分）の重複計上があった。重複分は5月計上時にマイナス計上した。法人違い、コジマにいれるべきところビックと指定してしまった。</t>
    <phoneticPr fontId="9"/>
  </si>
  <si>
    <t>【リベート誤発生】
ラネット（楽天モバイル）</t>
    <phoneticPr fontId="9"/>
  </si>
  <si>
    <t>（自動発生）</t>
    <phoneticPr fontId="9"/>
  </si>
  <si>
    <t>ラネット（楽天モバイル）</t>
    <phoneticPr fontId="9"/>
  </si>
  <si>
    <t>在庫対策費、納品時単価差異が自動計算された</t>
    <phoneticPr fontId="9"/>
  </si>
  <si>
    <t>バイヤーは消化仕入れ部門の商品は在庫対策費、納品時単価差異は発生しないと認識しており、マスター変更を行ったが、実際には発生してしまい、先方から修正の依頼が有った</t>
    <phoneticPr fontId="9"/>
  </si>
  <si>
    <t>５月計上でマイナス処理</t>
    <phoneticPr fontId="9"/>
  </si>
  <si>
    <t>在庫対策費、納品時単価差異の除外対象に加える</t>
    <phoneticPr fontId="9"/>
  </si>
  <si>
    <t>【ワークフロー運用不備】
誤操作による承認申請</t>
    <phoneticPr fontId="9"/>
  </si>
  <si>
    <t>-</t>
    <phoneticPr fontId="9"/>
  </si>
  <si>
    <t>１次、２次承認とも北郷が行ってしまった</t>
    <phoneticPr fontId="9"/>
  </si>
  <si>
    <t>他と並行して業務を行っていた際に１度承認ボタンを押したのを忘れもう一度押してしまった。</t>
    <phoneticPr fontId="9"/>
  </si>
  <si>
    <t>インシデント報告及び、室長にご確認いただき、コメントを入れていただきました</t>
    <phoneticPr fontId="9"/>
  </si>
  <si>
    <t>同じ担当者が承認できないようにすることを検討。運用ルールの徹底。</t>
    <phoneticPr fontId="9"/>
  </si>
  <si>
    <t>【ワークフロー重複申請】
日本たばこ産業</t>
    <phoneticPr fontId="9"/>
  </si>
  <si>
    <t>商品統合管理室　</t>
    <phoneticPr fontId="9"/>
  </si>
  <si>
    <t>同じメールについて2人が別々に申請を上げてしまい、重複して登録された</t>
    <phoneticPr fontId="9"/>
  </si>
  <si>
    <t>ワークフロー重複申請。承認業務時の連係ミス</t>
    <phoneticPr fontId="9"/>
  </si>
  <si>
    <t>当月中に修正データを投入</t>
    <phoneticPr fontId="9"/>
  </si>
  <si>
    <t>運用方法の見直し</t>
    <phoneticPr fontId="9"/>
  </si>
  <si>
    <t>【ワークフロー重複申請】
タジマモーターコーポレーション</t>
    <phoneticPr fontId="9"/>
  </si>
  <si>
    <t>ワークフロー重複申請。承認業務時の連係ミス。</t>
    <phoneticPr fontId="9"/>
  </si>
  <si>
    <t>運用方法の見直し。</t>
    <phoneticPr fontId="9"/>
  </si>
  <si>
    <t>【初期不良機材不備】
オーム電機体重体組成計の初期不良</t>
    <phoneticPr fontId="9"/>
  </si>
  <si>
    <t>取引先　オーム電機</t>
    <phoneticPr fontId="9"/>
  </si>
  <si>
    <t>使っているうちに、同じ条件でも、なぜか乗る度に体重が違う。0.8kgの誤差は酷い。返品したいです。」とのECにコメントが投稿された</t>
    <phoneticPr fontId="9"/>
  </si>
  <si>
    <t>初期不良の可能性があり。
商品を回収し、解析を行う。</t>
    <phoneticPr fontId="9"/>
  </si>
  <si>
    <t>・ＥＣサイトの販売を一旦停止（商品不良の可能性を加味）
・メーカー調査の実施。→初期不良の可能性お客様に対して、返品ないし交換の対応を実施中。連絡あり次第、対応する。
・交換の場合は、再検査実施済み商品と交換する予定。</t>
    <phoneticPr fontId="9"/>
  </si>
  <si>
    <t>お客様から返品されたが、未着のため検査は未実施。</t>
    <phoneticPr fontId="9"/>
  </si>
  <si>
    <t>【PB製品取引先発送業務不備】
ポケットシェーバーパッケージ損傷</t>
    <phoneticPr fontId="9"/>
  </si>
  <si>
    <t>6月発売予定のロゼンスター製ポケットシェーバーに対し、
カートンボックス内に保護袋に入っておらず、全品パッケージにキズ有。</t>
    <phoneticPr fontId="9"/>
  </si>
  <si>
    <t>ブリスターケース商品にもかかわらず、キズ防止用のビニール袋に入れずに
カートンボックスに収納したため、パッケージにキズが付いた</t>
    <phoneticPr fontId="9"/>
  </si>
  <si>
    <t>・メーカーいて全品新しいパッケージに入替。
・再検査を実施の上、出荷を許可。
・6/15出荷、6/20発売日</t>
    <phoneticPr fontId="9"/>
  </si>
  <si>
    <t>発売開始済み</t>
    <phoneticPr fontId="9"/>
  </si>
  <si>
    <t xml:space="preserve">
2000台、メーカーが発送する際に保護袋に入れずにとどいた。透明なプラケースが傷がついてしまった。
運用ルールとして、ビックカメラ納品前に検査している。納品前に発見することができた。
各取引先へ類似事象が起こらないように周知した。
発売日をずらしたが、影響はなし。</t>
    <phoneticPr fontId="9"/>
  </si>
  <si>
    <t>【PB製品取引先設計不備】
取扱説明書の折り目ズレ</t>
    <phoneticPr fontId="9"/>
  </si>
  <si>
    <t>取引先　　amadana</t>
    <phoneticPr fontId="9"/>
  </si>
  <si>
    <t>取扱説明書がクロス16頁折になっており、
折り目がズレている。デザインクォリティが統一されていない</t>
    <phoneticPr fontId="9"/>
  </si>
  <si>
    <t>クロス16頁折をキレイに折ること自体が難しく、マニュアル設計が悪い。</t>
    <phoneticPr fontId="9"/>
  </si>
  <si>
    <t>・リサイズ、両面印刷などを実施し、十字折りに仕様を変更
・新しい取扱説明書に変更し、再出荷 (6/10出荷）
・発売日を6/10→6/17に変更（リリースは未だしていない）</t>
    <phoneticPr fontId="9"/>
  </si>
  <si>
    <t>Amadana　clock
マニュアルの品位の問題。発売開始済み。
デザイン商品のため、マニュアルにもデザイン統制をメーカーにて対応していただいた。</t>
    <phoneticPr fontId="9"/>
  </si>
  <si>
    <t>【部署内統制不備】
商品統合管理室メンバーは挨拶が出来ていないとの指摘を受けた</t>
    <phoneticPr fontId="9"/>
  </si>
  <si>
    <t>6/16のわんぱくわくわく会の中で、佐藤副本部長から挨拶ができていないと指摘があった
本部メンバーが在宅やサテライト勤務から、本部に戻ってきて本部の人数が増えているが、その中で本部の規律が乱れている。挨拶が出来ていないメンバーが多い。</t>
    <phoneticPr fontId="9"/>
  </si>
  <si>
    <t>商品統合管理室の内部統制に、
業務ルールが徹底されていなかった。</t>
    <phoneticPr fontId="9"/>
  </si>
  <si>
    <t>全体会議にて、情報の共有した。
倉地室長より、「当たり前のことを、当たり前に実施する。」という認識を共有した。</t>
    <phoneticPr fontId="9"/>
  </si>
  <si>
    <t>【H型リベート計上漏れ】
B型重複登録の修正時におけるのH型リベート計上漏れ</t>
    <phoneticPr fontId="9"/>
  </si>
  <si>
    <t>商品統合管理室、バイヤー</t>
    <phoneticPr fontId="9"/>
  </si>
  <si>
    <t>キヤノン</t>
    <phoneticPr fontId="9"/>
  </si>
  <si>
    <t>H型リベート計上漏れ</t>
    <phoneticPr fontId="9"/>
  </si>
  <si>
    <t>すべてのリベート種別のメールを集約した事によりメール受信→申請までの業務においてミスが発生。（具体的内容；一つのメールに対して複数のリベート種別のエクセルファイルが添付されている場合の申請方法において人的ミスが発生）
B型がH型で発生した理由について下記に記載
①5月中複数のバイヤーにB型を送っていたことによる、重複計上
②取引先とバイヤーの恣意的な判断によるオペレーションが行われた。</t>
    <phoneticPr fontId="9"/>
  </si>
  <si>
    <t>５月計上には間に合わない為、６月計上にて対応。
経理部伊波部長、倉地室長報告済み。</t>
    <phoneticPr fontId="9"/>
  </si>
  <si>
    <t>メール受信→申請までの業務オペレーションの見直しを行った。
6月よりすべてのリベート種別のメールを商品統合管理室メーリングリストに送付するルールとなっている為、今回発生した内容の重複計上については経過観察中</t>
    <phoneticPr fontId="9"/>
  </si>
  <si>
    <t>6月より取引先から送付されるリベートメールをすべて商品統合管理室を宛先（バイヤーをCC）に送付する運用に切り替えた。伴い商品統合管理室がすべてのリベート種別をワークフロー申請にあげる事とした。</t>
    <phoneticPr fontId="9"/>
  </si>
  <si>
    <t>【G型リベート計上漏れ】
取引先送信遅れによる計上漏れ</t>
    <phoneticPr fontId="9"/>
  </si>
  <si>
    <t>取引先　エンタービジョン(株)</t>
    <phoneticPr fontId="9"/>
  </si>
  <si>
    <t>５月発生の実績のG型登録用紙が5月締め後にメール受信した。</t>
    <phoneticPr fontId="9"/>
  </si>
  <si>
    <t>取引先側のメール送信が遅延したため、
締め日以降にメール窓口へデータが送付された。</t>
    <phoneticPr fontId="9"/>
  </si>
  <si>
    <t>５月計上には間に合わない為、６月計上にて対応。
経理部伊波部長、久保課長、倉地室長報告済み。</t>
    <phoneticPr fontId="9"/>
  </si>
  <si>
    <t>【A型リベート登録不備】
在庫対策費登録ミス</t>
    <phoneticPr fontId="9"/>
  </si>
  <si>
    <t>五十嵐、中野</t>
    <phoneticPr fontId="9"/>
  </si>
  <si>
    <t>取引先　ガーミン（00484）</t>
    <phoneticPr fontId="9"/>
  </si>
  <si>
    <t>誤った在庫対策費が計上された。取引先様からの指摘により発覚</t>
    <phoneticPr fontId="9"/>
  </si>
  <si>
    <t>・4/9　A型登録用紙（原価変更）を商品登録チームに申請
内容；4/23～　原価\13,200→\16,410
・4/10　商品登録チームが登録
★誤って変更日付4/11～としての原価変更を行った。
当日中にダブルチェック運用により登録ミスに気づく
→4/9までの原価に戻す修正登録を行ったが、結果的に誤った支払いデータが取引先に送付された。
修正をしたのに、なぜ間違ったデータが送信？</t>
    <phoneticPr fontId="9"/>
  </si>
  <si>
    <t>6/19以降北郷主任が修正データ（H型）投入予定。
6月末入金までに対応予定
取引先への連絡はバイヤーから説明済み。</t>
    <phoneticPr fontId="9"/>
  </si>
  <si>
    <t>再発防止策を検討。マニュアル化</t>
    <phoneticPr fontId="9"/>
  </si>
  <si>
    <t>【担当者ヒヤリング内容】
登録業務担当者ヒヤリングベースでは過去にも同様の事例があったとの事。
データが取引先に送信されてしまう場合送信されない場合があるようである。（システム的な仕様がどうなっているのかは未調査）
A型の登録ミスが発覚した時点でリベート登録担当者に情報共有をして修正など対応していただいていた。</t>
    <phoneticPr fontId="9"/>
  </si>
  <si>
    <t>【G型リベート登録漏れ】
取引先システム変更に伴うG型リベート申請漏れ</t>
    <phoneticPr fontId="9"/>
  </si>
  <si>
    <t>取引先　ポニーキャニオン</t>
    <phoneticPr fontId="9"/>
  </si>
  <si>
    <t>長期間のG型リベート登録漏れが発生した。2019年6月～2020年3月の期間</t>
    <phoneticPr fontId="9"/>
  </si>
  <si>
    <t>納品リベートして毎月発生しているリベートである。
2019年6月に取引先側の経理部門にてシステム変更があった。2019年6月～2020年3月までのリベート金額算出計算が行われなかった。さらに取引先側営業様の担当交代時の引継ぎミスにより、後任の方に伝わっていなかった。
今回、2020年3月の取引先の決算により発覚したが、当社バイヤー、取引先ともに処理方法（清算方法）が分からず6月まで滞留させてしまった。</t>
    <phoneticPr fontId="9"/>
  </si>
  <si>
    <t>当社経理部に相談したうえで、6月計上時に処理を行う予定。</t>
    <phoneticPr fontId="9"/>
  </si>
  <si>
    <t>ソフマップ</t>
    <phoneticPr fontId="9"/>
  </si>
  <si>
    <t>【リベート登録不備】
B型登録漏れ</t>
    <phoneticPr fontId="9"/>
  </si>
  <si>
    <t>商品統合管理室（リベート窓口）</t>
    <phoneticPr fontId="9"/>
  </si>
  <si>
    <t>取引先（エツミ）</t>
    <phoneticPr fontId="9"/>
  </si>
  <si>
    <t>6/30受信、7/1開始のB型リベートが登録されていなかった。</t>
    <phoneticPr fontId="9"/>
  </si>
  <si>
    <t>受信ボックスに履歴がなく、探したところアーカイブに移動されていたため受信日に見つけられなかった。</t>
    <phoneticPr fontId="9"/>
  </si>
  <si>
    <t>7/3開始として登録した。</t>
    <phoneticPr fontId="9"/>
  </si>
  <si>
    <t>【A型リベート計上不備】
取引先のミスにより在庫対策費の誤計上</t>
    <phoneticPr fontId="9"/>
  </si>
  <si>
    <t>取引先（カシオ計算機）</t>
    <phoneticPr fontId="9"/>
  </si>
  <si>
    <t>取引先のミスにより誤った在庫対策費が計上された。</t>
    <phoneticPr fontId="9"/>
  </si>
  <si>
    <t>原因は取引先の登録ミス。取引先からの申し出により発覚
・6/25　A型登録用紙（原価変更）を商品登録チームに申請
内容；7/1～　原価\25,200→\18,900
・7/1　商品登録チームが登録
7/1に本来下げるべきでない商品の売価が下がっている事に
取引先が気付き、先方送付書類の登録ミスが発覚。</t>
    <phoneticPr fontId="9"/>
  </si>
  <si>
    <t>7/2以降修正データ（H型）投入予定。
7月末入金までに対応予定
取引先への連絡はバイヤーから説明済み。</t>
    <phoneticPr fontId="9"/>
  </si>
  <si>
    <t xml:space="preserve">関連WF202007010048
</t>
    <phoneticPr fontId="9"/>
  </si>
  <si>
    <t>【リベート登録漏れ】
A型登録漏れ</t>
    <phoneticPr fontId="9"/>
  </si>
  <si>
    <t>取引先SBC&amp;S</t>
    <phoneticPr fontId="9"/>
  </si>
  <si>
    <t>A型の登録漏れが起きた</t>
    <phoneticPr fontId="9"/>
  </si>
  <si>
    <t>6/25に申請が上がっておりましたが、ラインワークス上での申請共有からは漏れておりました。
ワークフロー上で申請状況の後追いが出来ておらず、適用開始日まで登録が出来ておりませんでした。</t>
    <phoneticPr fontId="9"/>
  </si>
  <si>
    <t>昨日よりワークフローが改修され処理期限が明記される様になりましたので、
ラインワークスだけでなく、ワークフロー上でも処理期限も確認しながら申請状況を後追い致します。
登録を7月1日より適用する様に申請ずみ。バイヤー宮澤主任に連絡。
売価の変更はバイヤーよりＭＳに連絡。</t>
    <phoneticPr fontId="9"/>
  </si>
  <si>
    <t xml:space="preserve">申請ID:202006261579
</t>
    <phoneticPr fontId="9"/>
  </si>
  <si>
    <t>申請ID：202006241457</t>
    <phoneticPr fontId="9"/>
  </si>
  <si>
    <t>影響範囲→東芝コンシューママーケティング、Dynabook(シャープ)、ビックカメラ
一台2500円
202006261599</t>
    <phoneticPr fontId="9"/>
  </si>
  <si>
    <t>【実績データ送信不備】
人為的な確認ミスによる未送信</t>
    <phoneticPr fontId="9"/>
  </si>
  <si>
    <t>取引先シャープマーケティングジャパン</t>
    <phoneticPr fontId="9"/>
  </si>
  <si>
    <t>6/6-6/7実施の同時購入キャンペーン実績データが送信出来ていなかった</t>
    <phoneticPr fontId="9"/>
  </si>
  <si>
    <t>5月まで加賀谷が手動作成しメーカー様に送信していたが、6月より実績データ配信サービス開始なので手動作成は不要との思い込み・状況確認不足によるもの。</t>
    <phoneticPr fontId="9"/>
  </si>
  <si>
    <t>6/19　倉地室長より取り急ぎ先方へお詫びのメールを送信
6/20　加賀谷より実績データを送信（この時のメールを添付）</t>
    <phoneticPr fontId="9"/>
  </si>
  <si>
    <t>今後の対策として、まず今月末までは手動による実績データ作成を継続。
7月以降の実績データ配信サービスの仕様を岡島係長と細かく確認を行います。
・事前に実績配信サービスのマスタに登録した仕入先コードでキャンペーン発動した翌日に自動でキャンペーン実績が対象となるメーカー様に実績データを送信する仕組みなのか？都度　企画コードをもって実績配信の「申請」をする仕組みなのか？等
・正確な開始日</t>
    <phoneticPr fontId="9"/>
  </si>
  <si>
    <t>【リベート登録不備】
確認不足によるセンタフィー登録不備</t>
    <phoneticPr fontId="9"/>
  </si>
  <si>
    <t>商品統合管理室　リベート登録担当</t>
    <phoneticPr fontId="9"/>
  </si>
  <si>
    <t>取引先　ﾎｼﾃﾞﾝ㈱</t>
    <phoneticPr fontId="9"/>
  </si>
  <si>
    <t>センターフィー仕入型が覚書上は3%だったが、1%で登録してしまった。</t>
    <phoneticPr fontId="9"/>
  </si>
  <si>
    <t>契約担当が付与したファイル名では1%となっており、登録担当の確認不足により誤って登録した。</t>
    <phoneticPr fontId="9"/>
  </si>
  <si>
    <t>契約担当のダブルチェックにより発覚。
覚書ファイル名のリベート率を変更し、リベートを停止。
3%で再度登録を行った。</t>
    <phoneticPr fontId="9"/>
  </si>
  <si>
    <t>【影響】
6/12から6/22までのﾎｼﾃﾞﾝ㈱センターフィー仕入型リベートの2%分
(実績データが無いため、金額は不明)</t>
    <phoneticPr fontId="9"/>
  </si>
  <si>
    <t>【リベート登録不備】
運用不備によるメールの取り間違い</t>
    <phoneticPr fontId="9"/>
  </si>
  <si>
    <t>商品統合管理　リベート窓口担当</t>
    <phoneticPr fontId="9"/>
  </si>
  <si>
    <t>A型リベートの申請漏れがおきた</t>
    <phoneticPr fontId="9"/>
  </si>
  <si>
    <t>メール件名、メール本文からA型と判断できず、問合せ扱いとし申請を行わなかった。</t>
    <phoneticPr fontId="9"/>
  </si>
  <si>
    <t>発生発覚後ワークフローへ申請し、A型登録担当者へ至急の登録を依頼。
登録完了連絡をバイヤーへ行っていただくよう同時に依頼した。</t>
    <phoneticPr fontId="9"/>
  </si>
  <si>
    <t>運用を改める。メール件名にA型と記載していただくよう取引先へアナウンスをする。</t>
    <phoneticPr fontId="9"/>
  </si>
  <si>
    <t>【ダブルチェック運用不備】
VBAの誤送信</t>
    <phoneticPr fontId="9"/>
  </si>
  <si>
    <t>商品統合管理</t>
    <phoneticPr fontId="9"/>
  </si>
  <si>
    <t>取引先　MGT</t>
    <phoneticPr fontId="9"/>
  </si>
  <si>
    <t>実績データ送信業務のテスト送信の際、違うアドレスへ配信してしまった。</t>
    <phoneticPr fontId="9"/>
  </si>
  <si>
    <t>VBAバグによりセルが正しく選択されなかった。バグは修正しました。</t>
    <phoneticPr fontId="9"/>
  </si>
  <si>
    <t>バグを修正し、その他テスト配信は、問題なく配信された。
ダブルチェックを行い、動作確認を行う運用にする。</t>
    <phoneticPr fontId="9"/>
  </si>
  <si>
    <t>【情報共有運用不備】
進捗管理担当不明による情報共有不備</t>
    <phoneticPr fontId="9"/>
  </si>
  <si>
    <t>業務遂行に必要な情報が共有化されていなかったため業務に無駄が発生した。</t>
    <phoneticPr fontId="9"/>
  </si>
  <si>
    <t>該当担当者が7番だったため、該当者抜きでMTGが行われたが、情報の共有が行われていなかった。誰が情報を共有化するのか担当が決まっていない。</t>
    <phoneticPr fontId="9"/>
  </si>
  <si>
    <t>業務ごとの割当を明確にし、PLを配置した。</t>
    <phoneticPr fontId="9"/>
  </si>
  <si>
    <t>【B型リベート登録不備】
人為的ミスによるB型登録申請漏れ</t>
    <phoneticPr fontId="9"/>
  </si>
  <si>
    <t>取引先　ｴﾚｺﾑ</t>
    <phoneticPr fontId="9"/>
  </si>
  <si>
    <t>B型リベート登録申請遅れ</t>
    <phoneticPr fontId="9"/>
  </si>
  <si>
    <t>メーカー営業様のメール転送忘れの為。
6/17ﾘﾍﾞｰﾄ開始日で倉橋課長と商談されておりましたが、
B型のデータを商品統合管理室に送り忘れた為、
6/18がリベート開始日になってしまった。</t>
    <phoneticPr fontId="9"/>
  </si>
  <si>
    <t>登録遅れの1日分はG型で計上予定。
倉橋課長確認済み</t>
    <phoneticPr fontId="9"/>
  </si>
  <si>
    <t>影響は無しと判断します。</t>
    <phoneticPr fontId="9"/>
  </si>
  <si>
    <t>【A型リベート登録ミス】
A型登録ミスによる在庫対策費の誤計上</t>
    <phoneticPr fontId="9"/>
  </si>
  <si>
    <t>取引先　ガーミン</t>
    <phoneticPr fontId="9"/>
  </si>
  <si>
    <t>誤った在庫対策費が計上された。</t>
    <phoneticPr fontId="9"/>
  </si>
  <si>
    <t>下記経緯を記載。原因は調査中
・4/9　A型登録用紙（原価変更）を商品登録チームに申請
内容；4/23～　原価\13,200→\16,410
・4/10　商品登録チームが登録
★誤って変更日付4/11～としての原価変更を行った。
当日中にダブルチェック運用により登録ミスに気づく
→4/9までの原価に戻す修正登録を行った。</t>
    <phoneticPr fontId="9"/>
  </si>
  <si>
    <t>上記への対応と影響範囲を簡単にご記入ください。
6/19以降北郷主任と修正データ（H型）投入予定。
6月末入金までに対応予定
取引先への連絡はバイヤーから説明済み。</t>
    <phoneticPr fontId="9"/>
  </si>
  <si>
    <t>202006181241
【担当者ヒヤリング内容】
登録業務担当者ヒヤリングベースでは過去にも同様の事例があったとの事。
データが取引先に送信されてしまう場合送信されない場合があるようである。（システム的な仕様がどうなっているのかは未調査）
A型の登録ミスが発覚した時点でリベート登録担当者に情報共有をして修正など対応していただいていた。</t>
    <phoneticPr fontId="9"/>
  </si>
  <si>
    <t>【H型リベート登録漏れ】
メール受信時の判別不能によるリベート登録漏れ</t>
    <phoneticPr fontId="9"/>
  </si>
  <si>
    <t>H型申請漏れがおきた</t>
    <phoneticPr fontId="9"/>
  </si>
  <si>
    <t>取引先名？
メールにG型と混ざって送られてきており、判別ができなかった。</t>
    <phoneticPr fontId="9"/>
  </si>
  <si>
    <t xml:space="preserve">５月計上には間に合わない為、６月計上にて対応。
経理部、統合管理室。
</t>
    <phoneticPr fontId="9"/>
  </si>
  <si>
    <t>メール受信の運用ルールの見直しを行う。
件名にHをつけるよう取引先へアナウンスを行う。</t>
    <phoneticPr fontId="9"/>
  </si>
  <si>
    <t>【G型リベート申請漏れ】 
取引先の作業遅延による申請漏れ</t>
    <phoneticPr fontId="9"/>
  </si>
  <si>
    <t>５月発生の実績のG型登録用紙が締め切り後に到着した。</t>
    <phoneticPr fontId="9"/>
  </si>
  <si>
    <t>取引先側の作業が遅れてしまったため。</t>
    <phoneticPr fontId="9"/>
  </si>
  <si>
    <t>小宮主任と取引先様から６月計上に回したいとの要望がある。６月にて計上を検討</t>
    <phoneticPr fontId="9"/>
  </si>
  <si>
    <t>【業務設計不備】
実績データ送信業務の業務フロー設計忘れ</t>
    <phoneticPr fontId="9"/>
  </si>
  <si>
    <t>運用レベルの業務フローが設計されていなかった</t>
    <phoneticPr fontId="9"/>
  </si>
  <si>
    <t>各種リベートA-K型のマニュアル作成を同時行っており、
設計担当者の割当が行われていなかった。</t>
    <phoneticPr fontId="9"/>
  </si>
  <si>
    <t>取り急ぎ、業務フローを作成し、高橋さんに確認依頼をした。</t>
    <phoneticPr fontId="9"/>
  </si>
  <si>
    <t>0円で売価変更指示？</t>
  </si>
  <si>
    <t>濱川</t>
  </si>
  <si>
    <t>配信した工具の売変ですが、一部0円の商品が発生した。</t>
  </si>
  <si>
    <t>0円の商品は削除する。
P2転送しました、確認して原因を調査中</t>
  </si>
  <si>
    <t>追加ヒアリングを実施する。</t>
  </si>
  <si>
    <t xml:space="preserve">MS川崎正浩
IP7-070-1023 
コピー売価変更一覧_200613（工具）_修正分.xlsx
</t>
  </si>
  <si>
    <t>【返品不可商品による返金業務不備】
返品処理の認識ズレによる取引先からの返金処理未完</t>
    <phoneticPr fontId="9"/>
  </si>
  <si>
    <t>酒井</t>
    <phoneticPr fontId="9"/>
  </si>
  <si>
    <t>取引先　アイシーエージェンシー</t>
    <phoneticPr fontId="9"/>
  </si>
  <si>
    <t>返品金額の確定ができていないため、取引先からの返金処理が完遂されていない</t>
    <phoneticPr fontId="9"/>
  </si>
  <si>
    <t>2020年3月度に委託で仕入れた商品の仕入返品が「税込2,760,912円」発生しており、コロナ影響で月ズレし、4月度において仕入納品＜仕入返品となる。
この返品商品については返送後のメーカｰ検品により、一部返品不可商品が発生。
返品不可商品の処遇についての確認中であり、最終的な返品金額の確定が完了できていない。</t>
    <phoneticPr fontId="9"/>
  </si>
  <si>
    <t>2020年4月度仕入納品の請求金額の支払いタイミングについて、
現在アイシーエージェンシー様にて精査・確認中となります。
案1：4月度仕入納品分を6月10日頃の着金でお支払いをし、
　　 6月末払いにて仕入返品金額をお支払い頂く。
案2：4月度仕入納品金額を5月度に合算することにより、仕入納品＞仕入返品となる為、
　　 6月払い分での返品分との相殺、差額分をお支払いする
上記2案にて確認を行い、6月8日(月)にアイシーエージェンシー様での対応希望を連絡頂く、話を頂いております。</t>
    <phoneticPr fontId="9"/>
  </si>
  <si>
    <t>今回は委託商品の納・返品の件が通常仕入の内容に影響してしまったことが要因となります。
委託商品の返品、返品金額についての事前確認がお互いに刷り合わせ切れていないことが露呈。
今後の再発防止の為、取引先様とは入念に認識の擦り合わせを行い、事故の無いよう、円滑に進行できるよう取り組んで参ります。</t>
    <phoneticPr fontId="9"/>
  </si>
  <si>
    <t>パッケージの損傷や、商品価値が目減りしたものは返品対象外。
アイシーエージェンシー様としては返品商品の確定ののち、返金の処理を行う認識。
この間4月度仕入納品分の請求金額については入金される認識だった。
イベント商品。キャラクターグッズ。
返品確認時の返品不可合計数量
　12SKU24個　113120円</t>
    <phoneticPr fontId="9"/>
  </si>
  <si>
    <t>【取引先の納入時確認不備】
ＩＨ調理器(TAG label by amadana)</t>
  </si>
  <si>
    <t>商品企画部</t>
  </si>
  <si>
    <t>取引先　アイリスオーヤマ</t>
  </si>
  <si>
    <t>タグが曲がっている商品を発覚。</t>
  </si>
  <si>
    <t>タグが折れ曲がりやすい構造となっており、パッケージに入れる際に曲がる可能性がある。</t>
  </si>
  <si>
    <t>・パッケージに入れる際に誰が入れても折れ曲がらないように、
　タグを養生テープで止めた上で出荷する。</t>
  </si>
  <si>
    <t>【取引先の納入時確認不備】
ドライブレコーダー専用 ＳＤカード(オリジナルセレクト)</t>
  </si>
  <si>
    <t>取引先　</t>
  </si>
  <si>
    <t>パッケージおよびダミーカードの訴求文言が商品特長に対しそぐわない。</t>
  </si>
  <si>
    <t>パッケージの合意のスキームにおいて、パッケージ担当、ＰＢ担当、取引先が疎通がとれておらず、また部門としての判断でなく、個々の判断で合意していた。</t>
  </si>
  <si>
    <t>・部門として判断すべく、現在運営中の開発審議の合意をもって最終パッケージとする。</t>
  </si>
  <si>
    <t>お客様の誤解を生む表現もあった。販売に影響を及ぼす可能性があり、急遽変更を行うこととした。
取引先名？</t>
  </si>
  <si>
    <t>【取引先の約束不履行】
テレビ(オリジナルベーシック)</t>
    <phoneticPr fontId="9"/>
  </si>
  <si>
    <t>取引先　</t>
    <phoneticPr fontId="9"/>
  </si>
  <si>
    <t>信頼性試験（Ｓマーク）結果書面には、主な生産場所に中国工場名が明記されていた。</t>
    <phoneticPr fontId="9"/>
  </si>
  <si>
    <t>旧FEPが当社に対し、ビジネススキームを変更したこと伝えていない。
当社も把握できなかった。今回はオリジナル商品を開発する上で再調査を実施し、把握することができた。</t>
    <phoneticPr fontId="9"/>
  </si>
  <si>
    <t>・日本でソフトウェア処理をするこで、日本製となるかどうかは、法的には決まっていない。消費者庁と公正取引協議会からは、道理的おかしいが、製造元のポリシーいう見解る。ビックカメラのオリジナル商品としては、日本製とは認めない。
・中国製として販売するか。もともと行っていた日本組立を実施した上で、日本製として販売するかを判断していただく。</t>
    <phoneticPr fontId="9"/>
  </si>
  <si>
    <t>取引先名？
開発中のオリジナルベーシックのテレビ（旧FEP製品、現APEX)において、山梨県の工場でテレビを組立・検査・パッケージを行い、日本製であることを訴求ポイントの一つとしてパッケージなどに大きく訴求を行う予定であった。
しかし信頼性試験（Ｓマーク）結果書面には、主な生産場所に中国工場名が明記されており、問い詰めると途中から中国で製品を完成させ、日本でソフトウェアと検査・パッケージだけ行っていた事が発覚。これは旧FEP時代から実施されており、ビックカメラから日本製として過去に発売済みでもあった。</t>
    <phoneticPr fontId="9"/>
  </si>
  <si>
    <t>【取引先との約束不履行】
見落としによる在庫対策費の自動送信</t>
    <phoneticPr fontId="9"/>
  </si>
  <si>
    <t>商品登録チーム</t>
    <phoneticPr fontId="9"/>
  </si>
  <si>
    <t>在庫対策費を別項目で請求する約束だったが、在庫対策費が発生してしまった。</t>
    <phoneticPr fontId="9"/>
  </si>
  <si>
    <t>バイヤーからA型ファイル申請時にメール本文には在庫対策費無しとの記載はあるが、落としてしまった。通常は、請求している。システムによる自動送信なので一度変更すると再設定するまで継続される。</t>
    <phoneticPr fontId="9"/>
  </si>
  <si>
    <t>H型ファイルにて修正する。</t>
    <phoneticPr fontId="9"/>
  </si>
  <si>
    <t>イレギュラー対応の運用ルールの見直しを行う。メールや口頭での受付をしない。</t>
    <phoneticPr fontId="9"/>
  </si>
  <si>
    <t>【リベート2重登録】
取引先からの重複メールによる2重登録</t>
    <phoneticPr fontId="9"/>
  </si>
  <si>
    <t>取引先　㈱バッファロー</t>
    <phoneticPr fontId="9"/>
  </si>
  <si>
    <t>リベートを重複して登録した</t>
    <phoneticPr fontId="9"/>
  </si>
  <si>
    <t>バッファローから同じファイルが2回メール送信され、そのまま登録された</t>
    <phoneticPr fontId="9"/>
  </si>
  <si>
    <t>一方をマイナス登録する</t>
    <phoneticPr fontId="9"/>
  </si>
  <si>
    <t>何型リベート？</t>
    <phoneticPr fontId="9"/>
  </si>
  <si>
    <t>【B型リベート登録漏れ】
申請ミスによるB型リベート登録の漏れ</t>
    <phoneticPr fontId="9"/>
  </si>
  <si>
    <t>取引先　ジャパンネクスト様　エンタメGP</t>
    <phoneticPr fontId="9"/>
  </si>
  <si>
    <t>B型リベートの登録漏れが起きた.
人為的なミスにより、申請書ひな形をA型として登録をした。</t>
    <phoneticPr fontId="9"/>
  </si>
  <si>
    <t>6/8申請時、B型ファイルをA型で申請。
その後、誰も後追いを行わなかった為。
ワークフローリベート申請書ひな形の選択間違いによるもの
A型登録作業時に発見し、LWにて報告されたがA型,B型業務が独立していたため、
開始日送らせてB型登録することに至った。</t>
    <phoneticPr fontId="9"/>
  </si>
  <si>
    <t>岡山係長相談の上、G型で計上
改善策
6/25ワークフロー改修済み。随時、処理納期が差し迫った物に関しては、後追いして参ります。
8/27現在、登録業務はチームとして、業務を統括する運用へ変更された。</t>
    <phoneticPr fontId="9"/>
  </si>
  <si>
    <t>複数仕入先からの納入による納品時単価差異の発生</t>
    <phoneticPr fontId="9"/>
  </si>
  <si>
    <t>商品部エンタグループ</t>
    <phoneticPr fontId="9"/>
  </si>
  <si>
    <t>取引先　㈱大阪プラスティックモデル</t>
    <phoneticPr fontId="9"/>
  </si>
  <si>
    <t>納品時単価差異が発生した</t>
    <phoneticPr fontId="9"/>
  </si>
  <si>
    <t>商品マスターと違う単価で発注、納品した為</t>
    <phoneticPr fontId="9"/>
  </si>
  <si>
    <t>Ｈ型修正予定。毎月発生、修正している内容。複数の仕入先から納品する商品の為、マスターと差異が発生する前提で仕入れている。発生させない運用を検討する必要が有る。</t>
    <phoneticPr fontId="9"/>
  </si>
  <si>
    <t>金額はいくら？対象月は？</t>
    <phoneticPr fontId="9"/>
  </si>
  <si>
    <t>仕入先コードの入力ミスによる納品時単価差異の発生</t>
    <phoneticPr fontId="9"/>
  </si>
  <si>
    <t>本来仕入先コード02355Dynabook㈱で発生すべき納品時単価差異が03821東芝CM㈱で発生してた</t>
    <phoneticPr fontId="9"/>
  </si>
  <si>
    <t>発注の際に仕入先コードの入力を間違えたと考えられる</t>
    <phoneticPr fontId="9"/>
  </si>
  <si>
    <t>東芝3821でマイナス、2355dynabookでプラスの処理を行う</t>
    <phoneticPr fontId="9"/>
  </si>
  <si>
    <t>金額、対象月、どこで？だれに？だれが？</t>
    <phoneticPr fontId="9"/>
  </si>
  <si>
    <t>原価変更による在庫対策費の自動生</t>
    <phoneticPr fontId="9"/>
  </si>
  <si>
    <t>その他仕入先(09999)で在庫対策費が自動生した</t>
    <phoneticPr fontId="9"/>
  </si>
  <si>
    <t>マスター上で仕入先コード09999に紐づけられた商品について原価変更が行われた為</t>
    <phoneticPr fontId="9"/>
  </si>
  <si>
    <t>在庫対策費の修正を行う</t>
    <phoneticPr fontId="9"/>
  </si>
  <si>
    <t>【A型登録不備】
在庫対策費計上にあやまりがあった</t>
    <phoneticPr fontId="9"/>
  </si>
  <si>
    <t>取引先　カシオ計算機ご担当者</t>
    <phoneticPr fontId="9"/>
  </si>
  <si>
    <t>在庫対策費入力ミスをした</t>
    <phoneticPr fontId="9"/>
  </si>
  <si>
    <t>入力ミス</t>
    <phoneticPr fontId="9"/>
  </si>
  <si>
    <t>在庫対策費の修正データを登録する。</t>
    <phoneticPr fontId="9"/>
  </si>
  <si>
    <t>取引先　加賀ソルネットご担当者</t>
    <phoneticPr fontId="9"/>
  </si>
  <si>
    <t>入力ミスを起こした</t>
    <phoneticPr fontId="9"/>
  </si>
  <si>
    <t>在庫対策費修正</t>
    <phoneticPr fontId="9"/>
  </si>
  <si>
    <t>【SP条件登録漏れ】
規定フォルダへの保存わすれによるSP条件の登録漏れ</t>
    <phoneticPr fontId="9"/>
  </si>
  <si>
    <t>PCMC及び梅田バイヤー</t>
    <phoneticPr fontId="9"/>
  </si>
  <si>
    <t>SP条件の登録漏れが発生した</t>
    <phoneticPr fontId="9"/>
  </si>
  <si>
    <t>6月30日18時以降と取引先からの申請が遅かった事とSP条件表を規定のフォルダに保存し忘れたのが原因と考えられる</t>
    <phoneticPr fontId="9"/>
  </si>
  <si>
    <t>まれに起きる年1度</t>
    <phoneticPr fontId="9"/>
  </si>
  <si>
    <t>担当バイヤー梅田課長に本日からのB型申請と1日～5日のG型申請をお願いし、ご了承いただきました。条件は6日からで登録済みです　※申請ID　202007010004</t>
    <phoneticPr fontId="9"/>
  </si>
  <si>
    <t>追加ヒアリングを実施する。</t>
    <phoneticPr fontId="9"/>
  </si>
  <si>
    <t>【B型リベート登録不備】</t>
    <phoneticPr fontId="9"/>
  </si>
  <si>
    <t>バイヤー、取引先</t>
    <phoneticPr fontId="9"/>
  </si>
  <si>
    <t>B型の登録遅れ、重複の発生</t>
    <phoneticPr fontId="9"/>
  </si>
  <si>
    <t>メールチェック漏れ、取引先からの再送メール等をすべて登録を行った為。</t>
    <phoneticPr fontId="9"/>
  </si>
  <si>
    <t>たまに起きる半年1度</t>
    <phoneticPr fontId="9"/>
  </si>
  <si>
    <t>【実施した対応】
　①重複については、まとめてH型にて修正。
　②登録漏れ、遅れについては取引先とバイヤーに連絡しG型にて遅れ漏れ分を対応</t>
    <phoneticPr fontId="9"/>
  </si>
  <si>
    <t>【B型リベート重複登録】</t>
    <phoneticPr fontId="9"/>
  </si>
  <si>
    <t>取引先4社</t>
    <phoneticPr fontId="9"/>
  </si>
  <si>
    <t>B型の重複登録が発生した</t>
    <phoneticPr fontId="9"/>
  </si>
  <si>
    <t>確認漏れ</t>
    <phoneticPr fontId="9"/>
  </si>
  <si>
    <t>H型で修正データ登録</t>
    <phoneticPr fontId="9"/>
  </si>
  <si>
    <t>【発注ミス】
【A型納品時単価差異発生】</t>
    <phoneticPr fontId="9"/>
  </si>
  <si>
    <t>バイヤー・商品管理G</t>
    <phoneticPr fontId="9"/>
  </si>
  <si>
    <t>取引先　ソニーマーケティング</t>
    <phoneticPr fontId="9"/>
  </si>
  <si>
    <t>誤った伝票単価で発注された。
その為、登録されている原価よりも多い伝票単価で発注されていた</t>
    <phoneticPr fontId="9"/>
  </si>
  <si>
    <t>・取引先からの問い合わせにより発覚
原因は５点。（倉橋さんと高畑さんと摺り合わせ済み）
①発注提案書（Excel）の使わないと思っていたカラムに自由に数値を入力していた
②発注提案書がわかりずらい
③発注時のCSV出力がされておらず、以前の情報を発注してしまった可能性がある
　→CSV出力のマクロは2分ほど時間を要する。別の業務や電話問い合わせを行いミスオペレーションが発生。
④発注提案書の内容チェックは発注担当者は行っていない。
⑤発注提案書の内容が発注担当者の都合によって自由に修正されている。</t>
    <phoneticPr fontId="9"/>
  </si>
  <si>
    <t>（商品統合管理室が行うこと）
・H型にて修正計上を行う。
（高畑さんが行うこと）
・仕切り単価列に何も数値が入っていない場合はそのまま
　→仕切り単価が入っている場合はなにもしない
（倉橋さんが行うこと）
・発注提案書の商品リストの列に不必要に情報を書き加えない</t>
    <phoneticPr fontId="9"/>
  </si>
  <si>
    <t>【支払業務稟議書内容不備】
買掛照査業務における、インシデント・アクシデント</t>
    <phoneticPr fontId="9"/>
  </si>
  <si>
    <t>取引先　300社</t>
    <phoneticPr fontId="9"/>
  </si>
  <si>
    <t>稟議書を手書き修正した</t>
    <phoneticPr fontId="9"/>
  </si>
  <si>
    <t>振込額
支払差額
返品未入帳
補填・リベート等
未照合
に不備があったため、</t>
    <phoneticPr fontId="9"/>
  </si>
  <si>
    <t>時々起きる月1度</t>
    <phoneticPr fontId="9"/>
  </si>
  <si>
    <t>支払い完了。事故項目として、次月以降も継続調査</t>
    <phoneticPr fontId="9"/>
  </si>
  <si>
    <t>ふくおか環境財団　ドラッグ
SB　C&amp;S　EC用
アイコム
アシックスジャパン　スポーツ
SB　C&amp;S　POSA
IBS　S
コーラル商会
千葉県自転車軽自動車商協同組合
APPLE　JAPAN（合同）CTO
APPLE　JAPAN（合同）
APPLE　JAPAN（合同）
マイルストーン　PC
ライカカメラジャパン
カワダ　トイズ
富士通クライアントコンピューティング
グランデ　スポーツ
ハピネット　トイズ
朝日ゴルフ　スポーツ
ドーム
ブリヂストンスポーツセールスジャパン
丸石サイクル　スポーツ
WBS　スポーツ
カトージ　トイズ
今野産業
リコーエレメックスエーティー
近江商事　アウトレット
柏市　ドラッグ
広島市　ドラッグ
JSDSS　S
玉越工業
岩井商会　スポーツ
シネックスジャパン
シネックスジャパン
ヤスダ
アサヒサイクル　スポーツ
セキ企画
カーニバル　S
ラッセル　S
アマゾンジャパン
APPLE JAPAN
シャープマーケティングジャパン
ソニーマーケティング
パナソニックコンシューマーマーケティング
パナソニックCM　BTO
花王グループカスタマーマーケティング
花王グループカスタマーマーケティング
ソニーマーケティング　ツーリスト
ソニーマーケティング　MB
ソニーマーケティング　SSJ
ソニーマーケティングIT
デル　BTO
フォートアッツ
コーセー化粧品販売
アルファカンパニー
インコムジャパン
八重洲無線
プラス
神奈川県自転車防犯協会　スポーツ
藤沢市商工会議所　ドラッグ
資生堂ジャパン
角田無線電機
JVCケンウッドサービス
JVCケンウッド
豊島区　ドラッグ
港区　ドラッグ
渋谷区　ドラッグ
エプソンダイレクト
エプソン販売
近江商事　アウトレット
シャープマーケティングジャパン
ソースネクスト　POSA
東芝CM　部品
ハクバ写真産業
八王子　ドラッグ
ワシントン靴店
三立舎
社団法人　静岡県防犯協会連合会
セキ企画
カシオテクノ
ジャスト
デル　BTO
テマック
テマック
amadana
amadana
NECパーソナルコンピュータ
マウスコンピューター　PB用
エリーパワー　住設
オリンパス
シロカ
近畿日本鉄道
グローバルソリューションサービス
グローバルソリューションサービス
デル
日本HP　BTO
ネオレックス
デバイスタイルマーケティング
セガ
岡山市　ドラッグ
タケイ　ドラッグ
立川市　ドラッグ
ロート製薬　ドラッグ
森川産業
一般財団法人東京都交通安全協会
東京都自転車商共同組合
Lead　トイズ
WARRANTY　TECHNOLOGY
セレン
スルッとKANSAI
神奈川県自転車防犯協会　スポーツ
花王グループカスタマーマーケティング
小泉成器
ケイジェイ　イメージング
東京地下鉄
新潟市　ドラッグ
ガードフォースジャパン
クラシエ薬品　ドラッグ
KAZUSA　ELECTRONIC
協和精工
ケルヒャージャパン
コロンバスサークル
寿通信機
国分首都圏（首都圏外）　ドラッグ
アルフレッサヘルスケア
アデランス
UPQ
ARTISTIC&amp;CO.GLOBAL
アジリティ
アンドエレファント
LIXILトータルサービス
イングレム
ウイルコム
ECスタイル
ホタルクス
AOI開発センター
永山
エール
Aエレクトロラックスジャパン
エミライ
MSY
大竹産業
佐藤製薬
サンワサプライ
サウンドテック
さくら製作所
坂本時計店
シエル
JR東日本商事
シアル
ジャパンホビーツール
SNEXT
磁気研究所
全薬工業　ドラッグ
千住
ゼリア新薬工業　ドラッグ
ソニーミュージックマーケティング
ソウイジャパン
象印マホービン
PALTAC　ドラッグ
バイコム
ヒースコーポレーション
ブルース
フェルマー
フィフティ
ファシル
フィールドスリー
不二貿易
ファミリーライフ
フィリップス・ジャパン　H&amp;B
ティーアイエス
ホシデン
アキコーポレーション　スポーツ
au損害保険　スポーツ
オオトモ　スポーツ
カワセ　スポーツ
GLAFIT　スポーツ
スクエアツウ・ジャパン　スポーツ
セントラル工商
ゼット
東急スポーツオアシス　スポーツ
ニッキ―　スポーツ
フォルムアイ
フィっと　スポーツ
福栄商会　スポーツ
ブルーウッド　スポーツ
ホダカ
AMPUS　スポーツ
タムロン
タスクインターナショナル
ツチノ
ツインバード工業
ツインバード工業　PB
テイク
テータサポート
東京セントラル貿易
DMM.com
トーソー
常盤写真用品
東京商工社
ドウシシャ
ドウシシャ（その他）
トリアビュートジャパン
大正製薬
ちふれホールディングス　ドラッグ
東邦薬品
アルファカンパニー
神奈川県自転車防犯協会　スポーツ
HANGUI　PROJECT
LIMON
エテュセ　ドラッグ
システムファイブ
NEXUS　AGE
マルタカ
マクサー電機
妙高コーポレーション
ムーンムーン
モントレー　スポーツ
レノボジャパン
ワイドトレード
ワタナベ楽器店
ユアサプライムス
ユーワ　ドラッグ
リーダーメディアテクノ
ルミカ
アズワン
VIESTYLE
インコムジャパン
近江商事　アウトレット
立山　リベート
ニトリ
リーベン
ポスタス
ポスタス
デル　法人公共営業本部
セキ企画
デル　BTO
ナニワ商会
日本精密測器
日本CSS
日本マイクロソフト　TVゲーム
日本マイクロソフト　タブレット
グッドスマイルカンパニー
斎藤企画　トイズ
スターコーポレーション　トイズ
イガラシ
イガラシ
イガラシ
アールエスケイ　S
ビック酒販　ASP事業部
ヴィレッジヴァンガード　リベート
ヴィレッジヴァンガード　リベート
ヴィレッジヴァンガード　リベート
ソフマップ　新
リクルート　AIRレジ
リクルート　ドラッグ
リクルート　AIRレジ
ティーガイヤ（NTTドコモ）
アローン
NNC
エレコム
エレコム
日本PCサービス
日本PCサービス
日本PCサービス
日本PCサービス
日本PCサービス
ディラック
テックマークジャパン　法人
タイムリー（OA）
インターテック　スポーツ
フューチャーモデル
山善　住設建材部
東京クラウン
東京クラウン
トレードワークス
福西電機
チノン
第一産業
トレミール
ハッチ
チャーリー　スポーツ
ユーイング
POPIN
POPIN
POPIN
フォーティーン　スポーツ
アイシーエージェンシー
アイシーエージェンシー
HIFIMAN　JAPAN
HIFIMAN　JAPAN
アイケイ
アイケイ
アイケイ
アイケイ
IMP
フォトラボオクダ
コニカミノルタジャパン
武田産業
リズム時計工業
ナガオカトレーディング</t>
    <phoneticPr fontId="9"/>
  </si>
  <si>
    <t>別途資料添付</t>
    <phoneticPr fontId="9"/>
  </si>
  <si>
    <t>【取引先との約束不履行】
東京地下鉄（3740）　乗車券紛失分の請求発生</t>
    <phoneticPr fontId="9"/>
  </si>
  <si>
    <t>ビックカメラ（ＡＫＩＢＡ①号館）</t>
    <phoneticPr fontId="9"/>
  </si>
  <si>
    <t>東京地下鉄（メトロ）様</t>
    <phoneticPr fontId="9"/>
  </si>
  <si>
    <t>店頭で販売していたインバウンド向けの乗車券を一部紛失、紛失分の請求が発生した</t>
    <phoneticPr fontId="9"/>
  </si>
  <si>
    <t>金券扱いであったが、店舗で在庫管理が徹底されておらず、残数と販売数の不一致が発生</t>
    <phoneticPr fontId="9"/>
  </si>
  <si>
    <t>7/17（金）着金にてお支払い。
請求された金額　15,865円
24H1枚800円
48h12枚1,200円
72h1枚1,500円
合計16,700円（内835販売手数料）</t>
    <phoneticPr fontId="9"/>
  </si>
  <si>
    <t>枚数要確認。</t>
    <phoneticPr fontId="9"/>
  </si>
  <si>
    <t>【在庫対策費計上不備】
ラナップ在庫対策費修正</t>
    <phoneticPr fontId="9"/>
  </si>
  <si>
    <t>商品部ＡＶグループ</t>
    <phoneticPr fontId="9"/>
  </si>
  <si>
    <t>取引先　㈱ラナップ</t>
    <phoneticPr fontId="9"/>
  </si>
  <si>
    <t>相殺しないはずだった在庫対策費が相殺された</t>
    <phoneticPr fontId="9"/>
  </si>
  <si>
    <t>修正が遅れた</t>
    <phoneticPr fontId="9"/>
  </si>
  <si>
    <t>Ｈ型で修正データ投入</t>
    <phoneticPr fontId="9"/>
  </si>
  <si>
    <t>【POSキャンペーン未発動】
7/11週末同時購入キャンペーンで一部未発動</t>
    <phoneticPr fontId="9"/>
  </si>
  <si>
    <t>各店</t>
    <phoneticPr fontId="9"/>
  </si>
  <si>
    <t>メーカー同時購入キャンペーン（バンドル）において一部アイテムがキャンペーン発動しなかった。</t>
    <phoneticPr fontId="9"/>
  </si>
  <si>
    <t>登録担当のオペレーションミス。7月に行われているスーパー社販のうち「一部のアイテムはメーカー同時購入CPと併用できないように」とのリストをもらっていったが、その商品群を理由なくメーカー同時購入の対象から削除していた。</t>
    <phoneticPr fontId="9"/>
  </si>
  <si>
    <t>13時過ぎに不足分を追加設定。パナソニック63アイテム・日立80アイテム・三菱53アイテム
ダブルチェック体制の構築、ガジェットの機能追加</t>
    <phoneticPr fontId="9"/>
  </si>
  <si>
    <t>シネックスジャパン　リベート額が請求金額の50％以上</t>
    <phoneticPr fontId="9"/>
  </si>
  <si>
    <t>取引先　シネックスジャパン様</t>
    <phoneticPr fontId="9"/>
  </si>
  <si>
    <t>リベート額が先方請求金額の52,6％
先方請求金額：￥594,485,404　リベート額：￥312,516,266
稟議書No.203293</t>
    <phoneticPr fontId="9"/>
  </si>
  <si>
    <t>在庫対策費がリベート額の74,8％を占めている為</t>
    <phoneticPr fontId="9"/>
  </si>
  <si>
    <t>7/10にお支払い</t>
    <phoneticPr fontId="9"/>
  </si>
  <si>
    <t>パナソニック不良交換手数料重複修正</t>
    <phoneticPr fontId="9"/>
  </si>
  <si>
    <t>PCMC</t>
    <phoneticPr fontId="9"/>
  </si>
  <si>
    <t>重複登録が発生した</t>
    <phoneticPr fontId="9"/>
  </si>
  <si>
    <t>ヒューマンエラー</t>
    <phoneticPr fontId="9"/>
  </si>
  <si>
    <t>マイナスデータ投入</t>
    <phoneticPr fontId="9"/>
  </si>
  <si>
    <t xml:space="preserve">商品統合管理室
【だれに(何に)対して？】
　　・
【何が起きた？】
　　・
【なぜ起きた？】
　　・
</t>
    <phoneticPr fontId="9"/>
  </si>
  <si>
    <t>登録の為の登録ファイルを間違えて登録
取引先からの再送ファイルのみ登録してしまった。</t>
    <phoneticPr fontId="9"/>
  </si>
  <si>
    <t>【G型リベート登録不備】
ファイル名を確認せず再度申請</t>
    <phoneticPr fontId="9"/>
  </si>
  <si>
    <t>取引先　梶原産業</t>
    <phoneticPr fontId="9"/>
  </si>
  <si>
    <t>リベート二重登録</t>
    <phoneticPr fontId="9"/>
  </si>
  <si>
    <t>ワークフローで申請が上がっていたものを、ファイル名を確認せず再度申請を上げ　　　てしまったため。</t>
    <phoneticPr fontId="9"/>
  </si>
  <si>
    <t>G型のマイナス申請を上げて修正対応</t>
    <phoneticPr fontId="9"/>
  </si>
  <si>
    <t>【G型リベート登録不備】
取引先より再送メールが送られておりそのまま計上</t>
    <phoneticPr fontId="9"/>
  </si>
  <si>
    <t>取引先　パナメディカル</t>
    <phoneticPr fontId="9"/>
  </si>
  <si>
    <t xml:space="preserve">取引先より再送メールが送られておりそのまま計上を行ってしまった。
</t>
    <phoneticPr fontId="9"/>
  </si>
  <si>
    <t>完全に登録を行う前にデータの削除を行いました。</t>
    <phoneticPr fontId="9"/>
  </si>
  <si>
    <t>【支払業務リベート登録不備】
パナソニック販売支援金　過剰相殺</t>
    <phoneticPr fontId="9"/>
  </si>
  <si>
    <t>取引先　パナソニック様</t>
    <phoneticPr fontId="9"/>
  </si>
  <si>
    <t>販売支援金の過剰相殺</t>
    <phoneticPr fontId="9"/>
  </si>
  <si>
    <t>取引先から送付される販売支援金確定メールを見ていなかった</t>
    <phoneticPr fontId="9"/>
  </si>
  <si>
    <t>7/13（月）支払いにて返金処理（経理部処理）</t>
    <phoneticPr fontId="9"/>
  </si>
  <si>
    <t>【G型リベート登録不備】
G型計上漏れ</t>
    <phoneticPr fontId="9"/>
  </si>
  <si>
    <t>メール管理チェック漏れによる計上漏れ</t>
    <phoneticPr fontId="9"/>
  </si>
  <si>
    <t>①メール受信後、共有フォルダ内で保存している
　→保存されているものの、WF申請が行われていなかった。
②メール受信後、Excelで保存ログを付けているが運用の不備があった
　一時的にメール受領数が増加する為、申請業務に応援者を投入した。
　結果；保存ログ上に申請IDを付ける業務運用であったが運用されなかった
　　　　業務マニュアルがなかった為、重要性が理解されなかった</t>
    <phoneticPr fontId="9"/>
  </si>
  <si>
    <t>　　・他に申請漏れがないか確認をした。
　　　　①Thunderbirdメール上の数と保存ログの数を突き合せた
　　　　②保存ログ上に申請IDを記入した
　　　　　（7月1日～7月10日まで）
　　・取引先に連絡し、この後の対応として次回計上に挙げる事で了承頂く。</t>
    <phoneticPr fontId="9"/>
  </si>
  <si>
    <t>【G型】
計上漏れ（入金遅延）</t>
    <phoneticPr fontId="9"/>
  </si>
  <si>
    <t>ソニーマーケティング；02811／02826
シャープ；02231</t>
    <phoneticPr fontId="9"/>
  </si>
  <si>
    <t>G型の計上漏れが発生した
月をまたいだ遅延ではないが、10日払いの取引先に影響を与えた相殺処理がされなかった。</t>
    <phoneticPr fontId="9"/>
  </si>
  <si>
    <t>他に申請漏れがないか確認をした。
①Thunderbirdメール上の数と保存ログの数を突き合せた
②保存ログ上に申請IDを記入した
（7月1日～7月10日まで）</t>
    <phoneticPr fontId="9"/>
  </si>
  <si>
    <t>【関連申請ID】
202007090873
202007090874</t>
    <phoneticPr fontId="9"/>
  </si>
  <si>
    <t>【商品マスタ登録不備】
納品時単価差異修正（マイルストン）</t>
    <phoneticPr fontId="9"/>
  </si>
  <si>
    <t>取引先　マイルストン</t>
    <phoneticPr fontId="9"/>
  </si>
  <si>
    <t>ビックカメラ商品部</t>
    <phoneticPr fontId="9"/>
  </si>
  <si>
    <t>商品マスタの登録を間違った為</t>
    <phoneticPr fontId="9"/>
  </si>
  <si>
    <t xml:space="preserve">以前に修正依頼が有ったが未修正のままだった。2020年6月に発生した納品時単価差異の修正依頼の際に改めて依頼があり未修正が発覚。Ｈ型で修正
</t>
    <phoneticPr fontId="9"/>
  </si>
  <si>
    <t>【仕入先変更不備】
納品時単価差異修正（マイルストン）</t>
    <phoneticPr fontId="9"/>
  </si>
  <si>
    <t>取引先　㈱マイルストン</t>
    <phoneticPr fontId="9"/>
  </si>
  <si>
    <t>商品マスターと違う仕入先から納品した為</t>
    <phoneticPr fontId="9"/>
  </si>
  <si>
    <t>Ｈ型で修正</t>
    <phoneticPr fontId="9"/>
  </si>
  <si>
    <t>【L型登録不備】
ラナップ在庫対策費修正</t>
    <phoneticPr fontId="9"/>
  </si>
  <si>
    <t>取引先　株式会社ラナップ</t>
    <phoneticPr fontId="9"/>
  </si>
  <si>
    <t>在庫対策費修正を依頼されていた件が未対応</t>
    <phoneticPr fontId="9"/>
  </si>
  <si>
    <t>対応者が不明瞭だったため。</t>
    <phoneticPr fontId="9"/>
  </si>
  <si>
    <t>H型を自作し、取引先に内容を確認してもらい対応</t>
    <phoneticPr fontId="9"/>
  </si>
  <si>
    <t>【】
納品時単価差異修正（大阪プラスチックモデル）</t>
    <phoneticPr fontId="9"/>
  </si>
  <si>
    <t>取引先　㈱大阪プラスチックモデル</t>
    <phoneticPr fontId="9"/>
  </si>
  <si>
    <t>商品マスターと違う単価で納品した為
　※現状はマスター登録と違う仕入先から仕入れた場合、どうしても納差が発生する状況で、発生後にマイナスする運用になっている</t>
    <phoneticPr fontId="9"/>
  </si>
  <si>
    <t>Ｈ型でマイナス予定</t>
    <phoneticPr fontId="9"/>
  </si>
  <si>
    <t>【pim登録不備】
pimの商品登録一括新規登録遅延</t>
    <phoneticPr fontId="9"/>
  </si>
  <si>
    <t>商品統合管理室（登録チーム小野、長廣）</t>
    <phoneticPr fontId="9"/>
  </si>
  <si>
    <t>ＭＳ、システム、店舗</t>
    <phoneticPr fontId="9"/>
  </si>
  <si>
    <t>電子棚札へのデータ送信遅延。2020/07/17朝の電子棚札へのデータ送信</t>
    <phoneticPr fontId="9"/>
  </si>
  <si>
    <t>4700件のA型一括新規登録を行った為際、更新タイミングに遅れが生じた。
上限件数のアナウンスはなく、30000件登録できると聞いていた。</t>
    <phoneticPr fontId="9"/>
  </si>
  <si>
    <t>まず発生しない</t>
    <phoneticPr fontId="9"/>
  </si>
  <si>
    <t>商品統合管理室、A型一括登録（新規・更新）の一時停止、今後の登録件数の確認依頼。
現在、MS回答待ち（MS藤原さん対応）
8/26MSからの回答なし。
現状対応：一度に2000件を上限として登録処理している。</t>
    <phoneticPr fontId="9"/>
  </si>
  <si>
    <t>【POSキャンペーン未発動】
ポイントアップキャンペーン一部未発動</t>
    <phoneticPr fontId="9"/>
  </si>
  <si>
    <t>営業部・各店</t>
    <phoneticPr fontId="9"/>
  </si>
  <si>
    <t>NECﾎﾟｲﾝﾄﾌﾟﾗｽ3％ｷｬﾝﾍﾟｰﾝで未発動があった。</t>
    <phoneticPr fontId="9"/>
  </si>
  <si>
    <t>商品部PCﾁｰﾑよりキャンペーン登録の申請があったのは13アイテム。しかし本来は47アイテムだった。</t>
    <phoneticPr fontId="9"/>
  </si>
  <si>
    <t>7/18　11：20、PCﾁｰﾑ倉橋課長より正しいアイテムリストを送ってもらい企画コード61146を更新。</t>
    <phoneticPr fontId="9"/>
  </si>
  <si>
    <t>【】
ベネリッック納品時単価差異修正</t>
    <phoneticPr fontId="9"/>
  </si>
  <si>
    <t>取引先　ベネリック㈱</t>
    <phoneticPr fontId="9"/>
  </si>
  <si>
    <t>商品マスターと違う単価で納品した為
　※現状はマスター登録と違う仕入先から仕入れた場合、どうしても納差が発生する状況で、発生後にマイナスする運用になっていいる
　※同じ内容で2020年3月にも発生しており、今回併せて修正予定</t>
    <phoneticPr fontId="9"/>
  </si>
  <si>
    <t>【B型登録不備】
B型登録重複</t>
    <phoneticPr fontId="9"/>
  </si>
  <si>
    <t>B型登録によるリベート重複発生</t>
    <phoneticPr fontId="9"/>
  </si>
  <si>
    <t>取引先からの二重申請によるもの。</t>
    <phoneticPr fontId="9"/>
  </si>
  <si>
    <t>　・B型の重複分の停止
　・重複分のH型による修正</t>
    <phoneticPr fontId="9"/>
  </si>
  <si>
    <t>【G型リベート登録不備】
パナメディカルG型重複登録</t>
    <phoneticPr fontId="9"/>
  </si>
  <si>
    <t>パナメディカル㈱及び担当バイヤー（ｺﾝﾀｸﾄ山田課長）</t>
    <phoneticPr fontId="9"/>
  </si>
  <si>
    <t>重複してG型を登録した</t>
    <phoneticPr fontId="9"/>
  </si>
  <si>
    <t>2回同じG型申請(2回目は「摘要」修正用）がされた為</t>
    <phoneticPr fontId="9"/>
  </si>
  <si>
    <t>G型でマイナスデータ投入予定</t>
    <phoneticPr fontId="9"/>
  </si>
  <si>
    <t>【G型リベート登録不備】
G型重複登録_岩井商会(00449)</t>
    <phoneticPr fontId="9"/>
  </si>
  <si>
    <t>アクシデント</t>
    <phoneticPr fontId="26"/>
  </si>
  <si>
    <t>取引先（00449岩井商会）</t>
    <phoneticPr fontId="9"/>
  </si>
  <si>
    <t>重複登録をしてしまった</t>
    <phoneticPr fontId="9"/>
  </si>
  <si>
    <t>6月計上時に先方より２回（最初７月計上で受信、間違ったのに気付いて６月計上に直して再度）受信しており、その７月計上分を今回改めて申請したのが原因。</t>
    <phoneticPr fontId="9"/>
  </si>
  <si>
    <t>Ｇ型をマイナス金額で作成、登録致します</t>
    <phoneticPr fontId="9"/>
  </si>
  <si>
    <t>【L型リベート登録不備】
在庫対策費修正_マイクロソフト</t>
    <phoneticPr fontId="9"/>
  </si>
  <si>
    <t>システムによる自動計算</t>
    <phoneticPr fontId="9"/>
  </si>
  <si>
    <t>取引先　日本マイクロソフト㈱ＴＶゲーム</t>
    <phoneticPr fontId="9"/>
  </si>
  <si>
    <t>自動計算された在庫対策費の金額と先方が振り込んだ金額が合わなかった</t>
    <phoneticPr fontId="9"/>
  </si>
  <si>
    <t>それぞれが認識している在庫数量にズレが有った為</t>
    <phoneticPr fontId="9"/>
  </si>
  <si>
    <t>振込金額に合わせて金額を修正</t>
    <phoneticPr fontId="9"/>
  </si>
  <si>
    <t>【G型リベート登録不備】
WF一次承認忘れ</t>
    <phoneticPr fontId="9"/>
  </si>
  <si>
    <t>共有ファイルへの移動漏れ、WF承認漏れ</t>
    <phoneticPr fontId="9"/>
  </si>
  <si>
    <t>アルバイトへの技術指導しながらの照合作業で、確認不足が生じ、事象が発生した。</t>
    <phoneticPr fontId="9"/>
  </si>
  <si>
    <t>該当ファイルを格納後、WF一次承認した。アルバイト対応時に運用ルールを作成する。</t>
    <phoneticPr fontId="9"/>
  </si>
  <si>
    <t>【B型リベート登録不備】
B型登録漏れ</t>
    <phoneticPr fontId="9"/>
  </si>
  <si>
    <t>B型リベートの登録が開始日迄に取込されていなかった</t>
    <phoneticPr fontId="9"/>
  </si>
  <si>
    <t>WF【承認待ち】のメニュー上で差し戻しステータスになっていた為、放置
実際は、再申請されており承認=登録待ちの状態でした</t>
    <phoneticPr fontId="9"/>
  </si>
  <si>
    <t>0809開始日で登録済み。改善策は、『差し戻し』メニューの使用停止</t>
    <phoneticPr fontId="9"/>
  </si>
  <si>
    <t>【G型リベート登録不備】
G型税率分修正_日本AMD</t>
    <phoneticPr fontId="9"/>
  </si>
  <si>
    <t>日本ＡＭＤ㈱</t>
    <phoneticPr fontId="9"/>
  </si>
  <si>
    <t>エビデンスの金額は税込み表示だったがその金額のまま登録した結果消費税率分を過剰に登録してしまった</t>
    <phoneticPr fontId="9"/>
  </si>
  <si>
    <t>エビデンスの確認不足</t>
    <phoneticPr fontId="9"/>
  </si>
  <si>
    <t>修正データを投入</t>
    <phoneticPr fontId="9"/>
  </si>
  <si>
    <t>【B型リベート登録不備】
B型登録漏れ（8月度ケンコー・トキナー）</t>
    <phoneticPr fontId="9"/>
  </si>
  <si>
    <t>バイヤー</t>
    <phoneticPr fontId="9"/>
  </si>
  <si>
    <t>B型登録漏れ</t>
    <phoneticPr fontId="9"/>
  </si>
  <si>
    <t>メールに添付されていた2ファイルのうち、1ファイルを見落として佐賀用実施。2次承認時にはファイル内容のみチェックしているので、発見できませんでした。</t>
    <phoneticPr fontId="9"/>
  </si>
  <si>
    <t>８/7開始でB型を登録。未登録期間分に関してはバイヤーと相談、もともと1日～3日分はG型でもらう手はずになっていたとのことで、G型計上期間を6日までに変更。
ワークフローにファイル数チェック項目を設け、登録時の見落とし防止を行います。</t>
    <phoneticPr fontId="9"/>
  </si>
  <si>
    <t>【G型リベート登録不備】
重複したG型を受信した</t>
    <phoneticPr fontId="9"/>
  </si>
  <si>
    <t>取引先　三立舎</t>
    <phoneticPr fontId="9"/>
  </si>
  <si>
    <t>同様の同金額のG型が送られてきた。
メール文面、Excelファイル名はまったく異なる為、申請時に気づくことは困難である。</t>
    <phoneticPr fontId="9"/>
  </si>
  <si>
    <t>取引先の人的ミスである。（五十嵐バイヤー回答）
年配の方でPCスキル（Excelなど）が低いとの事であった。
202008030101誤
202008050369正</t>
    <phoneticPr fontId="9"/>
  </si>
  <si>
    <t>計上前の重複チェックで発覚し計上前に片方を削除</t>
    <phoneticPr fontId="9"/>
  </si>
  <si>
    <t>【L型リベート登録不備】
在庫対策費修正_シャープ</t>
    <phoneticPr fontId="9"/>
  </si>
  <si>
    <t>担当バイヤー</t>
    <phoneticPr fontId="9"/>
  </si>
  <si>
    <t>マスター変更漏れ</t>
    <phoneticPr fontId="9"/>
  </si>
  <si>
    <t>申請忘れ</t>
    <phoneticPr fontId="9"/>
  </si>
  <si>
    <t>7/8発生の在庫対策費を修正。7/1の在庫データを元にG型登録。</t>
    <phoneticPr fontId="9"/>
  </si>
  <si>
    <t>【L型リベート登録不備】
在庫対策費修正_パナソニック</t>
    <phoneticPr fontId="9"/>
  </si>
  <si>
    <t>パナソニック</t>
    <phoneticPr fontId="9"/>
  </si>
  <si>
    <t>ＳＰ条件表作成の際、ＪＡＮコードを間違って記載した</t>
    <phoneticPr fontId="9"/>
  </si>
  <si>
    <t>取引先のケアレスミス</t>
    <phoneticPr fontId="9"/>
  </si>
  <si>
    <t>Ｈ型を登録し取消</t>
    <phoneticPr fontId="9"/>
  </si>
  <si>
    <t>【I型リベート登録不備】
単価修正に伴う販売支援金、センターフィー修正</t>
    <phoneticPr fontId="9"/>
  </si>
  <si>
    <t>担当バイヤー及び商品統合管理室</t>
    <phoneticPr fontId="9"/>
  </si>
  <si>
    <t>セツプランニング</t>
    <phoneticPr fontId="9"/>
  </si>
  <si>
    <t>商品マスターの変更遅れに伴って販売支援金、センターフィーが誤って計算された。また確認に時間が掛かり、登録がひと月遅れた</t>
    <phoneticPr fontId="9"/>
  </si>
  <si>
    <t>担当者の確認漏れ</t>
    <phoneticPr fontId="9"/>
  </si>
  <si>
    <t>Ｈ型を登録予定</t>
    <phoneticPr fontId="9"/>
  </si>
  <si>
    <t>【税率修正不備】
Dynabook取引先の認識違い</t>
    <phoneticPr fontId="9"/>
  </si>
  <si>
    <t>シャープDynabook</t>
    <phoneticPr fontId="9"/>
  </si>
  <si>
    <t>取引先より請求を8％ではなく10％で計上してほしいとの依頼があった</t>
    <phoneticPr fontId="9"/>
  </si>
  <si>
    <t xml:space="preserve">シャープDynabookは元々、東芝に所属していたが２０１９年の4月よりシャープに移行。
しかし、昨年の6月に納品時単価差異の請求を人為的理由により東芝に請求を行ってしまった。
その修正を行ったが、シャープDynabookより社内処理上8％だと完了できないので
改めて10％にて請求を行ってほしいとの依頼により発生
</t>
    <phoneticPr fontId="9"/>
  </si>
  <si>
    <t>・該当納品時単価差異をマイナスのデータを登録し、新たに正しいデータを登録する</t>
    <phoneticPr fontId="9"/>
  </si>
  <si>
    <t>【L型リベート登録不備】
在庫対策費修正_D&amp;Mホールディングス</t>
    <phoneticPr fontId="9"/>
  </si>
  <si>
    <t>アウトレット商品部</t>
    <phoneticPr fontId="9"/>
  </si>
  <si>
    <t>取引先　D&amp;Mホールシングス</t>
    <phoneticPr fontId="9"/>
  </si>
  <si>
    <t>発生しない予定の在庫対策費が発生した</t>
    <phoneticPr fontId="9"/>
  </si>
  <si>
    <t>先方より問合せをいただき、マスターの変更履歴等を確認したところ、アウトレット商品部の変更分だと判明。対象外設定がされていなかったことが原因。</t>
    <phoneticPr fontId="9"/>
  </si>
  <si>
    <t>担当の宮崎係長に確認いただき、修正の指示をいただきました。</t>
  </si>
  <si>
    <t>【システム未対応】
納品時単価差異修正_カフェレオ</t>
    <phoneticPr fontId="9"/>
  </si>
  <si>
    <t>㈱カフェレオ</t>
    <phoneticPr fontId="9"/>
  </si>
  <si>
    <t>商品マスターが異なる仕入先で、仕入単価が異なる為自動的に納品時単価差異が発生してており、毎月修正が必要になっている</t>
    <phoneticPr fontId="9"/>
  </si>
  <si>
    <t>商品マスターが異なる仕入先で、仕入単価が異なる為。</t>
    <phoneticPr fontId="9"/>
  </si>
  <si>
    <t>現状の運用だと発生後に修正の流れになっている。担当のエンタグループに今後の運用についてヒヤリングを行っており、確認中の状況。Ｈ型で訂正処理を行う</t>
    <phoneticPr fontId="9"/>
  </si>
  <si>
    <t>ヤーマン</t>
    <phoneticPr fontId="9"/>
  </si>
  <si>
    <t>B型の登録漏れ</t>
    <phoneticPr fontId="9"/>
  </si>
  <si>
    <t>登録担当が再申請を待っていたが、再申請後、窓口担当からB型グループへ連絡が無かった。
処理期限ギリギリの申請が多かった(当該再申請も開始日の17時)ため、結果として漏れてしまった。</t>
    <phoneticPr fontId="9"/>
  </si>
  <si>
    <t>G型で登録予定</t>
    <phoneticPr fontId="9"/>
  </si>
  <si>
    <t>【A型登録不備】
パナソニック原価登録間違い</t>
    <phoneticPr fontId="9"/>
  </si>
  <si>
    <t>商品統合管理室、関係部署</t>
    <phoneticPr fontId="9"/>
  </si>
  <si>
    <t>違う商品の原価が変更されてしまった事により修正リベートが多く発生した。　</t>
    <phoneticPr fontId="9"/>
  </si>
  <si>
    <t>取引先から送信されたSP条件表に記載のJANが間違えていた為、間違って登録を行い対象商品ではない商品の原価が変更されてしまった。</t>
    <phoneticPr fontId="9"/>
  </si>
  <si>
    <t>　・原価についてはA型にて正しいものに修正
　・期間リベートについてはB型で新規登録、該当期間の補填についてはG型で対応
　・間違った期間リベートについてはH型で修正
　・期間中の発注、納品分に関しては経理部に依頼し仕入れ実績の変更</t>
    <phoneticPr fontId="9"/>
  </si>
  <si>
    <t>【システム不具合】
在庫対策費修正（05387_フェーズワン)</t>
    <phoneticPr fontId="9"/>
  </si>
  <si>
    <t>システムによる自動発生</t>
    <phoneticPr fontId="9"/>
  </si>
  <si>
    <t>フェーズワン</t>
    <phoneticPr fontId="9"/>
  </si>
  <si>
    <t>発生するべきでない在庫対策費が発生した</t>
    <phoneticPr fontId="9"/>
  </si>
  <si>
    <t xml:space="preserve">原因をシステム部に確認中
</t>
    <phoneticPr fontId="9"/>
  </si>
  <si>
    <t>Ｈ型で修正データを登録</t>
    <phoneticPr fontId="9"/>
  </si>
  <si>
    <t>【システム不具合】
在庫対策費修正（03591_TSネットワーク）</t>
    <phoneticPr fontId="9"/>
  </si>
  <si>
    <t>TSﾈｯﾄﾜｰｸ</t>
    <phoneticPr fontId="9"/>
  </si>
  <si>
    <t>発生すべきでない在庫対策費が発生した</t>
    <phoneticPr fontId="9"/>
  </si>
  <si>
    <t>在庫対策費除外登録(新業務ネクスト)はされていたが、発生してた為、現在システム部に確認中</t>
    <phoneticPr fontId="9"/>
  </si>
  <si>
    <t>Ｈ型で修正データを投入</t>
    <phoneticPr fontId="9"/>
  </si>
  <si>
    <t>【G型リベート、I型リベート登録不備】
G型、販売支援金重複登録_日立</t>
    <phoneticPr fontId="9"/>
  </si>
  <si>
    <t>北郷 直樹</t>
    <phoneticPr fontId="9"/>
  </si>
  <si>
    <t>日立</t>
    <phoneticPr fontId="9"/>
  </si>
  <si>
    <t>販売支援金の確定金額連絡用のメールを受信した際に、G型ファイルのフォーマットでデータをいただき、販売支援金データと気付かずＧ型として登録してしまった</t>
    <phoneticPr fontId="9"/>
  </si>
  <si>
    <t>以前まで支払担当者宛てにお送りいただいていたメールを6月より商品統合管理室宛てに送信いただく事になったが、紛らわしいＧ型ファイルでの情報提供に対して、先方への改善依頼や照合担当者への周知徹底が出来ていなかった為</t>
    <phoneticPr fontId="9"/>
  </si>
  <si>
    <t>Ｇ型でのマイナスデータの投入</t>
    <phoneticPr fontId="9"/>
  </si>
  <si>
    <t>【販売支援金登録不備】
シャープマーケティング（2238）販売支援金二重相殺</t>
    <phoneticPr fontId="9"/>
  </si>
  <si>
    <t>川上 岳</t>
    <phoneticPr fontId="9"/>
  </si>
  <si>
    <t>シャープマーケティングジャパン　2238</t>
    <phoneticPr fontId="9"/>
  </si>
  <si>
    <t>販売支援金二重相殺</t>
    <phoneticPr fontId="9"/>
  </si>
  <si>
    <t>計上月の登録間違い</t>
    <phoneticPr fontId="9"/>
  </si>
  <si>
    <t>対象金額を8/24（月）着金でお戻し（菅原係長に相談）</t>
    <phoneticPr fontId="9"/>
  </si>
  <si>
    <t>【問い合わせ業務運用不備】
取引先へのメール送信分の共有もれ</t>
    <phoneticPr fontId="9"/>
  </si>
  <si>
    <t>内河 登</t>
    <phoneticPr fontId="9"/>
  </si>
  <si>
    <t>　商品統合管理室</t>
    <phoneticPr fontId="9"/>
  </si>
  <si>
    <t>　バイヤー</t>
    <phoneticPr fontId="9"/>
  </si>
  <si>
    <t>取引先へのメール送信分の共有もれ</t>
    <phoneticPr fontId="9"/>
  </si>
  <si>
    <t>　取引先へのメール送信のみで終了させてしまった為</t>
    <phoneticPr fontId="9"/>
  </si>
  <si>
    <t>・わかった段階でLWとP2で共有</t>
    <phoneticPr fontId="9"/>
  </si>
  <si>
    <t>【問い合わせ業務メール誤送信】
G型サイト差異アンケート、メール2通送信</t>
    <phoneticPr fontId="9"/>
  </si>
  <si>
    <t>吉橋 章</t>
    <phoneticPr fontId="9"/>
  </si>
  <si>
    <t>19社に対して同じメールを2通送信してしまった</t>
    <phoneticPr fontId="9"/>
  </si>
  <si>
    <t>メール送信用のマスターが重複していた。
送信件数の確認時に、
送信件数とマスター件数が一致しないためマスターを確認したところ発覚した。</t>
    <phoneticPr fontId="9"/>
  </si>
  <si>
    <t>送信前にマスターの確認依頼を行ったが、具体的に指示していなかったので、メールアドレスの重複、抜けを確認してもらう。</t>
    <phoneticPr fontId="9"/>
  </si>
  <si>
    <t>【B型リベート重複登録】
B型実売助成費重複登録　東芝</t>
    <phoneticPr fontId="9"/>
  </si>
  <si>
    <t>東芝コンシュマーマーケティング</t>
    <phoneticPr fontId="9"/>
  </si>
  <si>
    <t>実売助成費の二重登録があり、二重でリベートが発生してしまった</t>
    <phoneticPr fontId="9"/>
  </si>
  <si>
    <t xml:space="preserve">SP条件表とB型で同内容が登録されてしまった。
</t>
    <phoneticPr fontId="9"/>
  </si>
  <si>
    <t>H型の作成を行い、修正登録</t>
    <phoneticPr fontId="9"/>
  </si>
  <si>
    <t>【G型リベート作成不備】
Ｇ型提出ファイル部門ｺｰﾄﾞ入り繰り</t>
    <phoneticPr fontId="9"/>
  </si>
  <si>
    <t>長廣 周次朗</t>
    <phoneticPr fontId="9"/>
  </si>
  <si>
    <t>ハーマンインターナショナル</t>
    <phoneticPr fontId="9"/>
  </si>
  <si>
    <t>坪井主任担当部門分Ｇ型ファイルに、別バイヤーの部門実績が入っていた</t>
    <phoneticPr fontId="9"/>
  </si>
  <si>
    <t>取引先のＧ型ファイル作成時の登録ミス
影響は、プラスマイナスの相殺の為、影響無し</t>
    <phoneticPr fontId="9"/>
  </si>
  <si>
    <t>誤って計上した部門をマイナス
正しい部門に対してプラスを計上
申請ＩＤ202008171144でマイナスＧ型申請しております</t>
    <phoneticPr fontId="9"/>
  </si>
  <si>
    <t>【】
スカパーリベート重複登録</t>
    <phoneticPr fontId="9"/>
  </si>
  <si>
    <t>　スカパージャパン</t>
    <phoneticPr fontId="9"/>
  </si>
  <si>
    <t>　経理部、商品統合管理室</t>
    <phoneticPr fontId="9"/>
  </si>
  <si>
    <t>　誤登録、誤計上</t>
    <phoneticPr fontId="9"/>
  </si>
  <si>
    <t>本来必要がないリベート登録を申請してしまい、登録を行ってしまい発生</t>
    <phoneticPr fontId="9"/>
  </si>
  <si>
    <t>H型を作成し、余分な計上を修正</t>
    <phoneticPr fontId="9"/>
  </si>
  <si>
    <t>【B型リベート重複登録】
B型ダブり登録</t>
    <phoneticPr fontId="9"/>
  </si>
  <si>
    <t>滝川 涼太</t>
    <phoneticPr fontId="9"/>
  </si>
  <si>
    <t>三菱</t>
    <phoneticPr fontId="9"/>
  </si>
  <si>
    <t>ダブり登録</t>
    <phoneticPr fontId="9"/>
  </si>
  <si>
    <t>・新規の方はチェックをかけてから登録するようにしていたが、1度目から登録をかけてしまった。
・access処理後でファイルサイズが大きかったことから処理に時間がかかり、登録もチェックもできていないと思い込んだ。</t>
    <phoneticPr fontId="9"/>
  </si>
  <si>
    <t>B型で取消を実施</t>
    <phoneticPr fontId="9"/>
  </si>
  <si>
    <t>【】
納品時単価差異修正</t>
    <phoneticPr fontId="9"/>
  </si>
  <si>
    <t>システム</t>
    <phoneticPr fontId="9"/>
  </si>
  <si>
    <t>運用通りだが、今後効率化の為対象外設定を行う等の
検討が必要</t>
    <phoneticPr fontId="9"/>
  </si>
  <si>
    <t>Ｈ型で修正予定</t>
    <phoneticPr fontId="9"/>
  </si>
  <si>
    <t>【】
納品時単価差異修正_大阪プラスチックモデル</t>
    <phoneticPr fontId="9"/>
  </si>
  <si>
    <t>大阪プラスチックモデル</t>
    <phoneticPr fontId="9"/>
  </si>
  <si>
    <t>【】
納品時単価差異修正_大阪プラスティックモデル</t>
    <phoneticPr fontId="9"/>
  </si>
  <si>
    <t>運用通りだが、今後対象外設定を行う等の
検討が必要</t>
    <phoneticPr fontId="9"/>
  </si>
  <si>
    <t>【】
納品時単価差異修正_カフェレオ</t>
    <phoneticPr fontId="9"/>
  </si>
  <si>
    <t>カフェレオ</t>
    <phoneticPr fontId="9"/>
  </si>
  <si>
    <t>運用通りだが、効率化の為今後対象外設定を行う等の
検討が必要</t>
    <phoneticPr fontId="9"/>
  </si>
  <si>
    <t>【B型リベート重複登録】
B型重複登録に伴う修正_小泉成器</t>
    <phoneticPr fontId="9"/>
  </si>
  <si>
    <t>小泉成器</t>
    <phoneticPr fontId="9"/>
  </si>
  <si>
    <t>Ｂ型の重複登録が発生した</t>
    <phoneticPr fontId="9"/>
  </si>
  <si>
    <t>修正データを登録</t>
    <phoneticPr fontId="9"/>
  </si>
  <si>
    <t>【】
不良交換手数料登録漏れ_東芝</t>
    <phoneticPr fontId="9"/>
  </si>
  <si>
    <t>取引先　03834</t>
    <phoneticPr fontId="9"/>
  </si>
  <si>
    <t>登録漏れ　先方から連絡をいただいた為</t>
    <phoneticPr fontId="9"/>
  </si>
  <si>
    <t>登録業務を失念したと思われる</t>
    <phoneticPr fontId="9"/>
  </si>
  <si>
    <t>2020年7月度で登録</t>
    <phoneticPr fontId="9"/>
  </si>
  <si>
    <t>【SP登録条件重複登録】
SPダブり</t>
    <phoneticPr fontId="9"/>
  </si>
  <si>
    <t>メーラー（thunderbird）</t>
    <phoneticPr fontId="9"/>
  </si>
  <si>
    <t>プリンストン・廣瀬無線電機のSP添付メール</t>
    <phoneticPr fontId="9"/>
  </si>
  <si>
    <t>メールを共有フォルダに保存する際、二重で保存された。</t>
    <phoneticPr fontId="9"/>
  </si>
  <si>
    <t>バグ</t>
    <phoneticPr fontId="9"/>
  </si>
  <si>
    <t>二重となったメールとSPファイルを削除、
抜き出した他のファイル名も全て更新し、
積み上げたSPの管理番号もすべて更新</t>
    <phoneticPr fontId="9"/>
  </si>
  <si>
    <t>【G型リベート登録不備】
販売支援金G型誤登録（登録前に発覚）_日立</t>
    <phoneticPr fontId="9"/>
  </si>
  <si>
    <t>パートナーリベート（販売支援金）の確定金額報告のメールにＧ型ファイルが添付されていた。区別がつかない為そのままＧ型ファイルとして扱った結果、登録の直前まで来て、管理室から配信したＧ型一覧を見たバイヤーからの問い合わせがあり、初めて気付いて登録をストップした。</t>
    <phoneticPr fontId="9"/>
  </si>
  <si>
    <t>販売支援金の確定金額の報告であれば、G型ファイルを作成する必要は無く、金額と根拠となるエビデンスだけでいいはずですが、今まではG型ファイルの形で金額をいただき、担当者が確定金額を入力していました。それが6月から同じファイルが商品統合管理室宛てに届いた結果、G型と区別がつかない為、そのまま登録されたのが原因と考えられる。</t>
    <phoneticPr fontId="9"/>
  </si>
  <si>
    <t>登録業務から除外。先方にＧ型添付を止めていただくよう依頼。</t>
    <phoneticPr fontId="9"/>
  </si>
  <si>
    <t>【G型リベート申請不備】
G型重複登録_キヤノンマーケティング</t>
    <phoneticPr fontId="9"/>
  </si>
  <si>
    <t>キヤノンマーケティングジャパン</t>
    <phoneticPr fontId="9"/>
  </si>
  <si>
    <t>Ｇ型の重複登録が発生した</t>
    <phoneticPr fontId="9"/>
  </si>
  <si>
    <t>先方より同じファイルが添付されたメールが2回送信され、そのまま登録してしまったのが原因。</t>
    <phoneticPr fontId="9"/>
  </si>
  <si>
    <t>マイナスデータを投入予定</t>
    <phoneticPr fontId="9"/>
  </si>
  <si>
    <t>【G型リベート作成不備】
仕入先コード入力ミス_アクア</t>
    <phoneticPr fontId="9"/>
  </si>
  <si>
    <t>アクア株式会社</t>
    <phoneticPr fontId="9"/>
  </si>
  <si>
    <t>仕入先コードを間違えて入力した(正02008⇒誤02088）</t>
    <phoneticPr fontId="9"/>
  </si>
  <si>
    <t>入力ミスだと思われます。0（仕入先コードのみの修正）
※経理部から指摘いただき発覚</t>
    <phoneticPr fontId="9"/>
  </si>
  <si>
    <t>Ｇ型にて修正データを投入(02088でマイナス、02008でプラス）</t>
    <phoneticPr fontId="9"/>
  </si>
  <si>
    <t>[PC]AV機器PC周辺同時購入キャンペーン　申請ミス</t>
    <phoneticPr fontId="9"/>
  </si>
  <si>
    <t>加賀谷 剛</t>
    <phoneticPr fontId="9"/>
  </si>
  <si>
    <t>9/1～ビック・マップ・AirBicはポイント付与、コジマは値引というキャンペーンを申請するはずが、ビックのみポイント付与、コジマ・マップ・Airが値引という申請書になっていた。</t>
    <phoneticPr fontId="9"/>
  </si>
  <si>
    <t>申請書作成ミス</t>
    <phoneticPr fontId="9"/>
  </si>
  <si>
    <t>商品統合管理室で「いつもと違う」ことに気付き倉橋課長に連絡。申請書のミスであったと判明。正しい内容に修正してキャンペーン登録</t>
    <phoneticPr fontId="9"/>
  </si>
  <si>
    <t>【システム不備】
在庫対策費、納品時単価差異修正_アマゾン</t>
    <phoneticPr fontId="9"/>
  </si>
  <si>
    <t>システム　自動発生</t>
    <phoneticPr fontId="9"/>
  </si>
  <si>
    <t>アマゾンジャパン(合)</t>
    <phoneticPr fontId="9"/>
  </si>
  <si>
    <t>在庫対策費、納品時単価差異の計算実績が先方の想定と違っていた</t>
    <phoneticPr fontId="9"/>
  </si>
  <si>
    <t>先方に対策費として連絡していた金額と実際の発生金額が違った為相殺金額は合わなくなった</t>
    <phoneticPr fontId="9"/>
  </si>
  <si>
    <t>Ｈ型でプラス、マイナス修正</t>
    <phoneticPr fontId="9"/>
  </si>
  <si>
    <t>【売価変更不備】
本来対象外のソフマップも売価変更してしまった。</t>
    <phoneticPr fontId="9"/>
  </si>
  <si>
    <t>商品部　エンタメ</t>
    <phoneticPr fontId="9"/>
  </si>
  <si>
    <t>本来対象外のソフマップも売価変更してしまった。</t>
    <phoneticPr fontId="9"/>
  </si>
  <si>
    <t>エンタ作成データをMSデータ送るが、設定を誤ってデータ作成した。</t>
    <phoneticPr fontId="9"/>
  </si>
  <si>
    <t>MSの方で売価に戻す作業を実施。
JAN5404SKU
個別単価 例）7580-4480＝3100が影響
藤井さんの代行申請</t>
    <phoneticPr fontId="9"/>
  </si>
  <si>
    <t>【B型登録不備】
B型登録遅れ発生</t>
    <phoneticPr fontId="9"/>
  </si>
  <si>
    <t>バイヤー　お取引先様</t>
    <phoneticPr fontId="9"/>
  </si>
  <si>
    <t>B型登録遅れ</t>
    <phoneticPr fontId="9"/>
  </si>
  <si>
    <t>再々送メールが送信されたが、登録チームが気づかなかった。</t>
    <phoneticPr fontId="9"/>
  </si>
  <si>
    <t>渡辺バイヤーに連絡し、リベート開始日を9/1で設定
開始日から遅れた分は、G型で回収。
【運用ルールの変更】
登録チームから取引先に再送依頼する場合は、コメント共有ではなくノート共有を徹底致します。
取引先に【再々送】等送信回数が分かる様にお願い致します</t>
    <phoneticPr fontId="9"/>
  </si>
  <si>
    <t>【B型リベート重複登録】
B型重複修正ずれ</t>
    <phoneticPr fontId="9"/>
  </si>
  <si>
    <t>東芝コンシューママーケティング</t>
    <phoneticPr fontId="9"/>
  </si>
  <si>
    <t>H型の訂正ずれが発生</t>
    <phoneticPr fontId="9"/>
  </si>
  <si>
    <t>B型の重複登録が発生(取引先による二重送信)した為、B型の停止ファイルと
　　H型の修正ファイルを作成。
　　→しかし、B型の停止が予定していた期日に行われず一日分ずれが発生。
　　　→その為、一日分のH型の訂正漏れが発生。
　　　　→取引先からの連絡により発覚</t>
    <phoneticPr fontId="9"/>
  </si>
  <si>
    <t>10万円以上～100万円未満</t>
    <phoneticPr fontId="9"/>
  </si>
  <si>
    <t>再度、計算を行いH型のずれ分を作成、取引先に送信を行い確認をもらいワークフローにて申請を行い修正。</t>
    <phoneticPr fontId="9"/>
  </si>
  <si>
    <t>【商品企画部】
オーム電機製単一乾電池(ORIGNAL BASIC)</t>
    <phoneticPr fontId="9"/>
  </si>
  <si>
    <t>オーム電機</t>
    <phoneticPr fontId="9"/>
  </si>
  <si>
    <t>AirBIC那覇空港店でオリジナルベーシック乾電池の液漏れが発生。お客様ご購入ではなく、売り場展開中商品。メーカーに返品処理。</t>
    <phoneticPr fontId="9"/>
  </si>
  <si>
    <t>電池の液漏れが発生。
当ロットにおいて、アンチモンという物質が基準を超える成分が入っていることが判明したが、液漏れとの因果関係は未だ不明。</t>
    <phoneticPr fontId="9"/>
  </si>
  <si>
    <t>・引き続きメーカーでの調査中。
・発生率は7/58,723（販売台数）</t>
    <phoneticPr fontId="9"/>
  </si>
  <si>
    <t>・発生率が低く、また該当ロットについてはほぼ販売済みかつ問題が発生していない。
・引き続きメーカーからの追加報告を確認中。</t>
    <phoneticPr fontId="9"/>
  </si>
  <si>
    <t>【商品企画部】
シーネット製オーブントースター（ORIGNAL BASIC)</t>
    <phoneticPr fontId="9"/>
  </si>
  <si>
    <t>シーネット</t>
    <phoneticPr fontId="9"/>
  </si>
  <si>
    <t>フランスパンを焼いた際に庫内で発火が発生。お客様が水をかけて鎮火。トースター以外の被害はなし。</t>
    <phoneticPr fontId="9"/>
  </si>
  <si>
    <t>ECサポートセンターに宛に、発売中のオーブントースター
原因調査中。</t>
    <phoneticPr fontId="9"/>
  </si>
  <si>
    <t>・メーカーへの通報を実施。
・お客様に対して商品交換の指示。後日、商品交換を実施し、不具合商品についてはメーカーに解析を行う。</t>
    <phoneticPr fontId="9"/>
  </si>
  <si>
    <t>・メーカーにて原因調査を実施する。
・原因が特定できるまでWEBの販売を停止する。</t>
    <phoneticPr fontId="9"/>
  </si>
  <si>
    <t>【】岩井商会　6・7月度販売支援金二ヶ月分相殺＆金額違い</t>
    <phoneticPr fontId="9"/>
  </si>
  <si>
    <t>商品統合管理室　買掛チーム</t>
    <phoneticPr fontId="9"/>
  </si>
  <si>
    <t>岩井商会</t>
    <phoneticPr fontId="9"/>
  </si>
  <si>
    <t>6・7月度販売支援金二ヶ月分相殺＆金額違い</t>
    <phoneticPr fontId="9"/>
  </si>
  <si>
    <t>6月度計上（8/11支払）照査業務時、7月度計上（9/11支払い）の
　　　　　　　　販売支援金を除外（消し込み）処理をせずに相殺
【対象となる金額】【誤】：364,273（税抜）、【正】324,269（税抜）
【会計に影響を与えた金額】(絶対値)　40,004円（税抜）
●経緯
岩井商会は、翌々月の支払いである
・2020年8月6日頃
請求金額を算出対象とした取引先の販売支援金を算出、リベート確定登録画面にてＣＳＶで取り込む。その際、7月度計上の販売支援金も取り込み。
・2020年8月7日頃
6月計上（8/11支払）の照査業務時、販売支援金が計上されている事を相殺一覧で確認したが、7月計上の販売支援金が計上されている事に気付かず、そのまま照査業務を終える。
・20208月11日
取引先への支払い完了
・2020年9月4日
7月計上（9/11支払）の照査業務時、7月度の販売支援金が相殺一覧に計上されていないことを確認、請求金額を元に販売支援金を算出、ＷＦにてＩ型申請を行う。
・2020年9月6日
登録チーム長廣係長より、7月度の販売支援金がすでに確定登録されている事と、登録金額と算出金額に相違があると連絡を頂く。
・2020年9月7日
調査の結果、8/7に7月度販売支援金『364,273』が確定済みである事、また9/4に算出した販売支援金額『324,269』と金額に相違がある事を確認。さらに調査し、『364,273』は8/7にリベート確定登録画面にてＣＳＶで取り込んだ事、その際の算出元となった請求金額と照査担当が把握している請求金額に相違がある事が判明、その事が原因で販売支援金『324,269』と相違がある事を確認した。
経理部久保課長・菅原係長に助言を賜り、7月度の正しい販売支援金『324,269』で洗い替える事で対応可能との回答を頂く。その際、計上月が7月ではなく8月になる事を注意事項として指摘を頂いた。</t>
    <phoneticPr fontId="9"/>
  </si>
  <si>
    <t>0円～10万円未満</t>
    <phoneticPr fontId="9"/>
  </si>
  <si>
    <t>7月度販売支援金確定登録の洗い替え</t>
    <phoneticPr fontId="9"/>
  </si>
  <si>
    <t>【G型リベート登録不備】6月計上のリベート計上漏れ_テックウインド</t>
    <phoneticPr fontId="9"/>
  </si>
  <si>
    <t>中野 京介</t>
    <phoneticPr fontId="9"/>
  </si>
  <si>
    <t>商品統合管理室　メール受領担当者</t>
    <phoneticPr fontId="9"/>
  </si>
  <si>
    <t>テックウインド</t>
    <phoneticPr fontId="9"/>
  </si>
  <si>
    <t>メール受領したが、申請→計上されなかった</t>
    <phoneticPr fontId="9"/>
  </si>
  <si>
    <t>①申請→保存ログにID記載→メールにID入力
の手順がフロー化されていなかった。
・申請担当者によって上記の手順が統一されていなかった（フローがそもそも手探りだった）</t>
    <phoneticPr fontId="9"/>
  </si>
  <si>
    <t>・申請マニュアルと申請手順の作成
・取引先、バイヤー、経理部に確認し、8月計上</t>
    <phoneticPr fontId="9"/>
  </si>
  <si>
    <t>【I型リベート登録不備】オーアンドエム　836</t>
    <phoneticPr fontId="9"/>
  </si>
  <si>
    <t>オーアンドエム</t>
    <phoneticPr fontId="9"/>
  </si>
  <si>
    <t>販売支援金の算出</t>
    <phoneticPr fontId="9"/>
  </si>
  <si>
    <t>条件終了の認識がなかった</t>
    <phoneticPr fontId="9"/>
  </si>
  <si>
    <t>リベート終了のコメントを追加、申請の取り下げ</t>
    <phoneticPr fontId="9"/>
  </si>
  <si>
    <t>【Ｉ型登録漏れ】_渡商会・ﾀﾞｲﾜﾎﾞｳ</t>
    <phoneticPr fontId="9"/>
  </si>
  <si>
    <t>Ｉ型金額登録漏れ</t>
    <phoneticPr fontId="9"/>
  </si>
  <si>
    <t>登録業務が定まっておらず、金額が登録されていなかった。
2次承認時の加賀谷さんで発覚して登録を行いました。</t>
    <phoneticPr fontId="9"/>
  </si>
  <si>
    <t>38,678+9,918,376</t>
    <phoneticPr fontId="9"/>
  </si>
  <si>
    <t>登録を実施</t>
    <phoneticPr fontId="9"/>
  </si>
  <si>
    <t>【G型リベート取引先申請不備】_摘要欄記載ミス_ドウシシャ</t>
    <phoneticPr fontId="9"/>
  </si>
  <si>
    <t>㈱ドウシシャご担当者</t>
    <phoneticPr fontId="9"/>
  </si>
  <si>
    <t>Ｇ型リベートの摘要欄に本来８月度のリベートだが、「９月度～」と間違って記載されていた</t>
    <phoneticPr fontId="9"/>
  </si>
  <si>
    <t>先方の入力ミス</t>
    <phoneticPr fontId="9"/>
  </si>
  <si>
    <t>リベート自体には影響が無い為、インシデント報告のみ</t>
    <phoneticPr fontId="9"/>
  </si>
  <si>
    <t>【G型リベート登録不備】6月計上分のリベート申請・計上漏れ</t>
    <phoneticPr fontId="9"/>
  </si>
  <si>
    <t>商品統合管理室　メール受領窓口</t>
    <phoneticPr fontId="9"/>
  </si>
  <si>
    <t>シネックス</t>
    <phoneticPr fontId="9"/>
  </si>
  <si>
    <t>メール受信したG型が申請されていなかった
その為、計上処理されておりませんでした。</t>
    <phoneticPr fontId="9"/>
  </si>
  <si>
    <t>ヒューマンエラー、申請IDを打ち間違えたことで発生</t>
    <phoneticPr fontId="9"/>
  </si>
  <si>
    <t>運用ルールの作成した。
計上漏れを起こさないよう、メールを申請した後、メールファイル名と保存ログ（Excel）に申請IDを記載する。</t>
    <phoneticPr fontId="9"/>
  </si>
  <si>
    <t>【G型リベート作成不備】G型計上金額間違い</t>
    <phoneticPr fontId="9"/>
  </si>
  <si>
    <t xml:space="preserve">キヤノンマーケティングジャパン   </t>
    <phoneticPr fontId="9"/>
  </si>
  <si>
    <t xml:space="preserve">ビックカメラ          </t>
    <phoneticPr fontId="9"/>
  </si>
  <si>
    <t>金額相違「リベート金額」2,200,000円「支払予定額」1,400,000円）</t>
    <phoneticPr fontId="9"/>
  </si>
  <si>
    <t xml:space="preserve">Ｇ型ファイルの作成に関して 入力ミス
取引先が前回のファイルを流用していたため、数値がのこってしまった。  
照合者からの質問方法の運用ルールがなかった。リベート金額と支払予定額に差異があった際、
現在は、チェックリストに記載している。  </t>
    <phoneticPr fontId="9"/>
  </si>
  <si>
    <t>2020年9月3日Ｇ型ファイルにて「-800,000円」計上しました。</t>
    <phoneticPr fontId="9"/>
  </si>
  <si>
    <t>辻さんの代行申請</t>
    <phoneticPr fontId="9"/>
  </si>
  <si>
    <t>【メール窓口業務】実売助成費登録漏れ（オーディオテクニカ）</t>
    <phoneticPr fontId="9"/>
  </si>
  <si>
    <t>田端 英夫</t>
    <phoneticPr fontId="9"/>
  </si>
  <si>
    <t>実売助成費登録漏れ</t>
    <phoneticPr fontId="9"/>
  </si>
  <si>
    <t>メール添付のSP条件表の内容のチェック不足
実売助成費登録に対してB型が添付されておらず確認もしてなかった。</t>
    <phoneticPr fontId="9"/>
  </si>
  <si>
    <t>登録漏れた日付分を翌月にG型で精算</t>
    <phoneticPr fontId="9"/>
  </si>
  <si>
    <t>9/4開始のキャンペーンが、9/3夜20時半に申請された</t>
    <phoneticPr fontId="9"/>
  </si>
  <si>
    <t>商品部PCチーム</t>
    <phoneticPr fontId="9"/>
  </si>
  <si>
    <t>9/4開始のキャンペーン計9件が、9/3夜20時半に申請された</t>
    <phoneticPr fontId="9"/>
  </si>
  <si>
    <t>PCﾁｰﾑ内の担当変更が相次ぎ申請が遅れた</t>
    <phoneticPr fontId="9"/>
  </si>
  <si>
    <t>取り急ぎ登録して終了報告。</t>
    <phoneticPr fontId="9"/>
  </si>
  <si>
    <t>【SP条件登録不備】
SP条件(実売助成費）重複修正_MTG</t>
    <phoneticPr fontId="9"/>
  </si>
  <si>
    <t>㈱ＭＴＧ及びバイヤー</t>
    <phoneticPr fontId="9"/>
  </si>
  <si>
    <t>重複登録してしまった。</t>
    <phoneticPr fontId="9"/>
  </si>
  <si>
    <t>仕入先よりＳＰ条件表が２回送信された為(1JANのみ修正が必要だった為２回送信された）</t>
    <phoneticPr fontId="9"/>
  </si>
  <si>
    <t>Ｈ型でマイナス処理を実施
SP条件登録は、９/1より、B型登録へと移行された。
Ｂ型登録時にバイヤーでもチェックして貰う体制を準備してます。
開始時期9/14</t>
    <phoneticPr fontId="9"/>
  </si>
  <si>
    <t>在庫対策費認識齟齬</t>
    <phoneticPr fontId="9"/>
  </si>
  <si>
    <t>ビックカメラ、商品統合管理室</t>
    <phoneticPr fontId="9"/>
  </si>
  <si>
    <t>在庫対策費の発生</t>
    <phoneticPr fontId="9"/>
  </si>
  <si>
    <t>原価リベートのみ発生する認識で原価の変更を行い、在庫対策費が発生する認識がなく申請をSP条件表で申請してしまった。</t>
    <phoneticPr fontId="9"/>
  </si>
  <si>
    <t>・H型を作成し、取引先に送信して承認後修正</t>
    <phoneticPr fontId="9"/>
  </si>
  <si>
    <t>在庫対策費、納品時単価差異修正_ラネット(楽天モバイル）</t>
    <phoneticPr fontId="9"/>
  </si>
  <si>
    <t>自動発生</t>
    <phoneticPr fontId="9"/>
  </si>
  <si>
    <t>ラネット(楽天モバイル）</t>
    <phoneticPr fontId="9"/>
  </si>
  <si>
    <t>消化部門だがマスター変更に伴い在庫対策費、納品時単価差異が発生した</t>
    <phoneticPr fontId="9"/>
  </si>
  <si>
    <t>既定の運用通り（現状消化部門が対象外にするという運用が無い）</t>
    <phoneticPr fontId="9"/>
  </si>
  <si>
    <t>Ｈ型で修正データ投入。消化部門について対象外設定を行うか確認が必要</t>
    <phoneticPr fontId="9"/>
  </si>
  <si>
    <t>【B型リベート取引先申請不備】実売助成費修正_キヤノン</t>
    <phoneticPr fontId="9"/>
  </si>
  <si>
    <t>キヤノンマーケティングジャパン㈱</t>
    <phoneticPr fontId="9"/>
  </si>
  <si>
    <t>商品部担当者</t>
    <phoneticPr fontId="9"/>
  </si>
  <si>
    <t>本来登録する必要のないＢ型(実売助成費)の登録依頼を行った</t>
    <phoneticPr fontId="9"/>
  </si>
  <si>
    <t>先方のケアレスミス</t>
    <phoneticPr fontId="9"/>
  </si>
  <si>
    <t>　【リベートメール不備】01811ＤＮＰフォトイメージングジャパン８月度確認書メールを個人アドレスに送付</t>
    <phoneticPr fontId="9"/>
  </si>
  <si>
    <t>ＤＮＰフォトイメージングジャパン</t>
    <phoneticPr fontId="9"/>
  </si>
  <si>
    <t>先方提示の物流協賛金のメールを個人アドレスに送付</t>
    <phoneticPr fontId="9"/>
  </si>
  <si>
    <t>リベートメールは、商品統合管理室へ送付いただくアナウンスが漏れたため</t>
    <phoneticPr fontId="9"/>
  </si>
  <si>
    <t>shouhinnbu-info　のアドレスに再送依頼</t>
    <phoneticPr fontId="9"/>
  </si>
  <si>
    <t>マイクロソフトのミスによるリベート金額間違い発覚</t>
    <phoneticPr fontId="9"/>
  </si>
  <si>
    <t>岡島 大輔</t>
    <phoneticPr fontId="9"/>
  </si>
  <si>
    <t xml:space="preserve">【B型リベート重複登録】東芝9月度B型二重計上 </t>
    <phoneticPr fontId="9"/>
  </si>
  <si>
    <t>東芝</t>
    <phoneticPr fontId="9"/>
  </si>
  <si>
    <t>ビックカメラ　商品部</t>
    <phoneticPr fontId="9"/>
  </si>
  <si>
    <t>東芝　食器乾燥機3SKU　B型二重計上
①8/20　16:17　東芝西澤様より送信
　調理部門のSP条件表で提出
②8/21　18:42　東芝薦田様より送信
　家事部門のB型登録用紙で提出
□重複商品(東芝食器乾燥機3SKU)
4904550935682 VD-B15S(LK)
4904550935699 VDB10S(LK)
4904550935705 VDB5S(LK)</t>
    <phoneticPr fontId="9"/>
  </si>
  <si>
    <t>東芝営業様同士の連携ミスにより、重複が発生しております
□東芝食器乾燥機担当者
　東芝→調理部門
　商品部→家事部門
　2020月8月以前調理で計上されていた。
　2020年9月より家事で計上(管理)する様、依頼していたが、東芝西澤様が失念しており、二重計上が発生してしまった</t>
    <phoneticPr fontId="9"/>
  </si>
  <si>
    <t>9/1日分が影響、後送</t>
    <phoneticPr fontId="9"/>
  </si>
  <si>
    <t>現状、商品統合管理室に相談中(北郷主任)</t>
    <phoneticPr fontId="9"/>
  </si>
  <si>
    <t>9/1実績添付します。(17,500円のエビデンス)
代行申請</t>
    <phoneticPr fontId="9"/>
  </si>
  <si>
    <t>【会計に影響を与えた金額】(絶対値)：9/1日分が影響、後送</t>
    <phoneticPr fontId="9"/>
  </si>
  <si>
    <t xml:space="preserve">【G型リベート重複登録】アイロボット7月度G型二重計上 </t>
    <phoneticPr fontId="9"/>
  </si>
  <si>
    <t>アイロボット</t>
    <phoneticPr fontId="9"/>
  </si>
  <si>
    <t>7/1～原価変更を実施した商品の在庫補填、納品時単価差異額の二重計上</t>
    <phoneticPr fontId="9"/>
  </si>
  <si>
    <t>原価変更を行い、自動請求になっているにも関わらず、G型に含まれていた為、二重計上となった</t>
    <phoneticPr fontId="9"/>
  </si>
  <si>
    <t>4,732,824　(在庫補填：2,370,098)(納品時単価差異：2,362,726)</t>
    <phoneticPr fontId="9"/>
  </si>
  <si>
    <t>100万円以上～1000万円未満</t>
    <phoneticPr fontId="9"/>
  </si>
  <si>
    <t xml:space="preserve">現状、商品統合管理室に相談中(田端係長) </t>
    <phoneticPr fontId="9"/>
  </si>
  <si>
    <t>WF:202009020163
代行申請</t>
    <phoneticPr fontId="9"/>
  </si>
  <si>
    <t>【】リベートメール不備パナソニックコンシューマーマーケティング（株）８月度販売支援金（８/1-８/31）、７月度初期不良交換手数料メールを個人アドレスに送付</t>
    <phoneticPr fontId="9"/>
  </si>
  <si>
    <t>パナソニックコンシューマーマーケティング（株）</t>
    <phoneticPr fontId="9"/>
  </si>
  <si>
    <t>【メール窓口業務受信不備】原価変更漏れ</t>
    <phoneticPr fontId="9"/>
  </si>
  <si>
    <t>商品統合管理室　メール受信者</t>
    <phoneticPr fontId="9"/>
  </si>
  <si>
    <t>取引先　坂本時計店</t>
    <phoneticPr fontId="9"/>
  </si>
  <si>
    <t>原価変更依頼が商品統合管理室で行われなかった</t>
    <phoneticPr fontId="9"/>
  </si>
  <si>
    <t>メール受信されていた。
「また、改めて別添にて原価変更依頼をお送り致しますので」を別のメールで送られてくるものと誤った理解がされてしまった。</t>
    <phoneticPr fontId="9"/>
  </si>
  <si>
    <t>リベートではないとの事。菅原係長に相談</t>
    <phoneticPr fontId="9"/>
  </si>
  <si>
    <t>菅原係長に対応方法を相談中。</t>
    <phoneticPr fontId="9"/>
  </si>
  <si>
    <t>その他</t>
  </si>
  <si>
    <t>【リベートメール不備】マクセル（株）　現金リベートメールを個人アドレスに送付</t>
    <phoneticPr fontId="9"/>
  </si>
  <si>
    <t>マクセル（株）</t>
    <phoneticPr fontId="9"/>
  </si>
  <si>
    <t>先方提示のCRのメールを個人アドレスに送付</t>
    <phoneticPr fontId="9"/>
  </si>
  <si>
    <t>【リベートメール不備】（株）マルエス　CRメールを個人アドレスに送付</t>
    <phoneticPr fontId="9"/>
  </si>
  <si>
    <t>マルエス</t>
    <phoneticPr fontId="9"/>
  </si>
  <si>
    <t>【G型リベート取引先申請不備】リベート計上漏れ</t>
    <phoneticPr fontId="9"/>
  </si>
  <si>
    <t>ゼリア新薬、バイヤー</t>
    <phoneticPr fontId="9"/>
  </si>
  <si>
    <t>G型ファイルのメールが商品統合管理室宛に送られなかった為、申請フローに乗らなかった</t>
    <phoneticPr fontId="9"/>
  </si>
  <si>
    <t>6月1日からの運用変更の連絡を受けたものの、今まで通りバイヤーにしか送らなかった（取引先）
気づかなかった（バイヤー）</t>
    <phoneticPr fontId="9"/>
  </si>
  <si>
    <t>8月にて計上。</t>
    <phoneticPr fontId="9"/>
  </si>
  <si>
    <t>【リベートメール不備】キャノンマーケティングジャパン（株）物流協賛金メールを個人アドレスに送付</t>
    <phoneticPr fontId="9"/>
  </si>
  <si>
    <t>キャノンマーケティングジャパン（株）</t>
    <phoneticPr fontId="9"/>
  </si>
  <si>
    <t>【】在庫対策費修正漏れ_ガーミンジャパン</t>
    <phoneticPr fontId="9"/>
  </si>
  <si>
    <t>ガーミンジャパン</t>
    <phoneticPr fontId="9"/>
  </si>
  <si>
    <t>商品マスター変更間違え及び修正データ投入遅延</t>
    <phoneticPr fontId="9"/>
  </si>
  <si>
    <t>商品マスターの変更間違え⇒ケアレスミス、投入遅延⇒データ作成、登録を失念した為</t>
    <phoneticPr fontId="9"/>
  </si>
  <si>
    <t>【リベートメール不備】（株）渡商会　販売支援金・物流協賛金メールを個人アドレスに送付</t>
    <phoneticPr fontId="9"/>
  </si>
  <si>
    <t>渡商会</t>
    <phoneticPr fontId="9"/>
  </si>
  <si>
    <t>先方提示の販売支援金・物流協賛金のメールを個人アドレスに送付</t>
    <phoneticPr fontId="9"/>
  </si>
  <si>
    <t>実売助成費修正_アビー</t>
    <phoneticPr fontId="9"/>
  </si>
  <si>
    <t>アビー㈱</t>
    <phoneticPr fontId="9"/>
  </si>
  <si>
    <t>実売助成費が発生した。</t>
    <phoneticPr fontId="9"/>
  </si>
  <si>
    <t>2019年4月から支払い実績が無いが在庫が一部残っており、過去の実売助成費の条件も残っていた為発生した</t>
    <phoneticPr fontId="9"/>
  </si>
  <si>
    <t>Ｈ型でマイナス処理を行う</t>
    <phoneticPr fontId="9"/>
  </si>
  <si>
    <t>【取引先の登録不備】伝単原価、原価登録間違い</t>
    <phoneticPr fontId="9"/>
  </si>
  <si>
    <t>ソルインターナショナル</t>
    <phoneticPr fontId="9"/>
  </si>
  <si>
    <t>原価登録を間違えた、その後販売支援金の修正、本来の原価との差額返金</t>
    <phoneticPr fontId="9"/>
  </si>
  <si>
    <t>取引先が最初の原価登録を間違えてしまった為</t>
    <phoneticPr fontId="9"/>
  </si>
  <si>
    <t>納入金額が上がるので、販売支援金の修正と本来の正しい原価との差額を相殺して追加で支払う分をH型にて訂正</t>
    <phoneticPr fontId="9"/>
  </si>
  <si>
    <t>【I型リベート】消費税増税による宮地商会の販売支援金リベート金額の差額について</t>
    <phoneticPr fontId="9"/>
  </si>
  <si>
    <t>2019年10月の消費税増税によって発生</t>
    <phoneticPr fontId="9"/>
  </si>
  <si>
    <t>宮地商会</t>
    <phoneticPr fontId="9"/>
  </si>
  <si>
    <t>元々「税込の実績金額に対するリベート率」という合意であったが、社内のシステムでは税抜金額でしか計算できない為、合意あったリベート条件に1.08を乗じたリベート率「1.08%」を設定することで対応していた。2019年10月の消費税増税時に「×1.1%」に変更していなかった為、差額が生じた。</t>
    <phoneticPr fontId="9"/>
  </si>
  <si>
    <t>消費税増税に対応していなかった。</t>
    <phoneticPr fontId="9"/>
  </si>
  <si>
    <t>先方と覚書を締結。覚書での合意内容は、税抜の実績に対して、現在の消費税率を加味した「1.1%」であり、今後消費税に変化があっても変更は行わない方針。通常の取引先は税抜金額を元に計算する為、このような事故は基本的には起こらないが、本件取引先は販売支援金の計算を税込金額ベースで行っていた。同様に消費税率を加味した設定になっている取引先については、2019年10月時点で確認できたものは対応しているが、本件についてはその対応漏れと思われる。</t>
    <phoneticPr fontId="9"/>
  </si>
  <si>
    <t>WF:202009101198
代行入力</t>
    <phoneticPr fontId="9"/>
  </si>
  <si>
    <t>渡商会（8629）　2月度販売支援金・物流協賛金　未計上</t>
    <phoneticPr fontId="9"/>
  </si>
  <si>
    <t>渡商会　8629</t>
    <phoneticPr fontId="9"/>
  </si>
  <si>
    <t>2020年2月度　販売支援金・物流協賛金、未計上</t>
    <phoneticPr fontId="9"/>
  </si>
  <si>
    <t xml:space="preserve">先方提示である販売支援金・物流協賛金確定金額の登録し忘れ
●経緯
9/8
経理藤本主任より、リベート（販売支援金・物流協賛金）が未確定の取引先一覧が送付される。リストを元に調査を開始。
9/9
新業務NEXTにて、販売支援金・物流協賛金が未確定である事を確認。また、Ksasにて2月度リベートの発生・相殺がない事を確認。経理並びに取引先に連絡し、支払時に経理より送付される【支払差額報告書】が送付されていないことを確認。
9/10
取引先に連絡。8月計上で相殺の了承を得る（取引先担当：木岡様）
</t>
    <phoneticPr fontId="9"/>
  </si>
  <si>
    <t>8月計上で相殺（経理菅原係長に相談・了承済み）</t>
    <phoneticPr fontId="9"/>
  </si>
  <si>
    <t>【A型リベート登録不備】A型リベート申請漏れ</t>
    <phoneticPr fontId="9"/>
  </si>
  <si>
    <t>A型登録申請漏れ</t>
    <phoneticPr fontId="9"/>
  </si>
  <si>
    <t>メールの見落としによるもの</t>
    <phoneticPr fontId="9"/>
  </si>
  <si>
    <t>9/9に再申請して登録業務実施。
9/10適用開始</t>
    <phoneticPr fontId="9"/>
  </si>
  <si>
    <t>メール受信内容のダブルチェックを開始してましたが、ダブルチェックで見落とし。
ダブルチェック時に、チェック項目が明記出来ていなかった為、担当者によってチェック精度にバラつきがあった。
チェック項目を明記して運用見直しを図る</t>
    <phoneticPr fontId="9"/>
  </si>
  <si>
    <t>【I型リベート税率設定不備】消費税増税による富士パーツ商会のリベート金額の差額について</t>
    <phoneticPr fontId="9"/>
  </si>
  <si>
    <t>富士パーツ商会</t>
    <phoneticPr fontId="9"/>
  </si>
  <si>
    <t>元々「税込の実績金額に対するリベート率」という合意であったが、社内のシステムでは税抜金額でしか計算できない為、合意あったリベート条件に1.08を乗じたリベート率を設定することで対応していた。2019年10月の消費税増税時に「×1.1%」に変更していなかった為、差額が生じた。</t>
    <phoneticPr fontId="9"/>
  </si>
  <si>
    <t>先方と覚書を締結。覚書での合意内容は、税抜の実績に対して、現在の消費税率を加味した「3.3%」であり、今後消費税に変化があっても変更は行わない方針。
通常の取引先は税抜金額を元に計算する為、このような事故は基本的には起こらないが、本件取引先は販売支援金の計算を税込金額ベースで行っていた。同様に消費税率を加味した設定になっている取引先については、2019年10月時点で確認できたものは対応しているが、本件についてはその対応漏れと思われる。</t>
    <phoneticPr fontId="9"/>
  </si>
  <si>
    <t>【I型リベート登録不備】大喜屋リベート率違いについて</t>
    <phoneticPr fontId="9"/>
  </si>
  <si>
    <t>取引先　大喜屋</t>
    <phoneticPr fontId="9"/>
  </si>
  <si>
    <t>覚書に記載されていたリベート率2.0%に対して、新業務NEXTに設定されているリベート率が1.0%であった。</t>
    <phoneticPr fontId="9"/>
  </si>
  <si>
    <t xml:space="preserve">不明
</t>
    <phoneticPr fontId="9"/>
  </si>
  <si>
    <t>先方に本件を連絡し、メールにて合意を取得</t>
    <phoneticPr fontId="9"/>
  </si>
  <si>
    <t>WF:202009091101
新業務NEXTのリベート条件設定をまだ行っていない。9月中に行う予定。
金額の抽出対象2019/9-2020/8
代行入力</t>
    <phoneticPr fontId="9"/>
  </si>
  <si>
    <t>【キャンペーン登録不備】キャンペーン登録間違い</t>
    <phoneticPr fontId="9"/>
  </si>
  <si>
    <t>ビックカメラ.com　お客様</t>
    <phoneticPr fontId="9"/>
  </si>
  <si>
    <t>ペアマッチの設定を誤って申請され、そのまま登録業務を行った為</t>
    <phoneticPr fontId="9"/>
  </si>
  <si>
    <t>キャンペーン登録用紙の条件設定の間違っていた</t>
    <phoneticPr fontId="9"/>
  </si>
  <si>
    <t>不明
キャンペーンを使用されていたのか確認が取れない為</t>
    <phoneticPr fontId="9"/>
  </si>
  <si>
    <t>ペアマッチの『金額設定』から『金額値引き設定』に変更
企画コード62616</t>
    <phoneticPr fontId="9"/>
  </si>
  <si>
    <t>【メール送信不備】実績データ送信業務における送信漏れの可能性が発生</t>
    <phoneticPr fontId="9"/>
  </si>
  <si>
    <t>小島さん分11件が送信「済」フォルダへ移動されていなかった。</t>
    <phoneticPr fontId="9"/>
  </si>
  <si>
    <t>作業者の移動し忘れ、もしくは、未送信のため。</t>
    <phoneticPr fontId="9"/>
  </si>
  <si>
    <t>運用ルールでは、送信したメールデータは「済」フォルダへ移動することになっている。
運用ルールの徹底を促した。
全バイヤーの送信漏れ確認をおこなった。</t>
    <phoneticPr fontId="9"/>
  </si>
  <si>
    <t>【】在庫対策費修正_さくら製作所</t>
    <phoneticPr fontId="9"/>
  </si>
  <si>
    <t>バイヤー及び取引先担当者</t>
    <phoneticPr fontId="9"/>
  </si>
  <si>
    <t>商品マスター変更が漏れた結果、差分をＧ型で相殺する話になったが、実際には在庫対策費が計算され重複が発生した</t>
    <phoneticPr fontId="9"/>
  </si>
  <si>
    <t>マスターの変更が遅れた際の修正をＧ型で行った為、自動計算の在庫対策費と重複してしまった</t>
    <phoneticPr fontId="9"/>
  </si>
  <si>
    <t>Ｈ型で在庫対策費を修正</t>
    <phoneticPr fontId="9"/>
  </si>
  <si>
    <t>【I型リベート】販売支援金の停止による発生金額修正</t>
    <phoneticPr fontId="9"/>
  </si>
  <si>
    <t>　ビックカメラ</t>
    <phoneticPr fontId="9"/>
  </si>
  <si>
    <t>　MTG</t>
    <phoneticPr fontId="9"/>
  </si>
  <si>
    <t>　販売支援金の契約終了に伴う停止日までの金額発生</t>
    <phoneticPr fontId="9"/>
  </si>
  <si>
    <t xml:space="preserve">　取引先の合意確認の為発生
</t>
    <phoneticPr fontId="9"/>
  </si>
  <si>
    <t>　・H型を作成し取引先の合意後、取り込み</t>
    <phoneticPr fontId="9"/>
  </si>
  <si>
    <t>【J型リベート取引先の申請不備】J型登録フロー見直し</t>
    <phoneticPr fontId="9"/>
  </si>
  <si>
    <t>展示品管理チーム</t>
    <phoneticPr fontId="9"/>
  </si>
  <si>
    <t>J型リベート登録時に、リベート内容が確認出来なかった。</t>
    <phoneticPr fontId="9"/>
  </si>
  <si>
    <t>WF申請内に、取引先からの受信メールが無かった為</t>
    <phoneticPr fontId="9"/>
  </si>
  <si>
    <t>申請内容全て正しい物ととして、登録業務を実施</t>
    <phoneticPr fontId="9"/>
  </si>
  <si>
    <t>【G型リベート登録不備】
VAN通信費の計上金額を誤った</t>
    <phoneticPr fontId="9"/>
  </si>
  <si>
    <t>(株)ハピネットメディアマーケティング様</t>
    <phoneticPr fontId="9"/>
  </si>
  <si>
    <t>VAN通信費の金額は3万円固定であると覚書の特約事項に記載されているが10万円で計上した。メーカー様よりご連絡をいただく。</t>
    <phoneticPr fontId="9"/>
  </si>
  <si>
    <t>毎月EDIマスタ(発注のみor入荷データももらってるか）の情報に基づき算出したVAN通信費金額を算出し「月ごとの台帳」としている。その際ハピネット様のように覚書の特約事項がある取引先は手動で金額修正をする運用だが、今回、作業フロー・チェック項目の作成や覚書の再捜索などをしながら同時に作業を行ったため担当者の注意力が散漫となり、そのチェックも正しく行えていなかったものと思われる。</t>
    <phoneticPr fontId="9"/>
  </si>
  <si>
    <t>月内にVAN通信費の金額修正を行う。またデル(株)のVAN通信費金額も同様に覚書特約事項があり、金額の誤りがあった為、修正を行う。</t>
    <phoneticPr fontId="9"/>
  </si>
  <si>
    <t>【G型リベート取引先の申請不備】
ダイキン＿リベート支払金額がエビデンスの実績と相違あり</t>
    <phoneticPr fontId="9"/>
  </si>
  <si>
    <t>朝田 博之</t>
    <phoneticPr fontId="9"/>
  </si>
  <si>
    <t>ダイキン</t>
    <phoneticPr fontId="9"/>
  </si>
  <si>
    <t>交渉目安あり、エビデンスに記載の金額に対しG型に入力の金額が200万多い</t>
    <phoneticPr fontId="9"/>
  </si>
  <si>
    <t>取引先の入力ミス</t>
    <phoneticPr fontId="9"/>
  </si>
  <si>
    <t>取引先の河合様に確認し実績算出後バイヤーの交渉で200万リベート金額上乗せ、エビデンスには反映していなかった為差異が発生。交渉目安額あり、承認済み。</t>
    <phoneticPr fontId="9"/>
  </si>
  <si>
    <t>RISEUP原価リベート条件重複登録</t>
    <phoneticPr fontId="9"/>
  </si>
  <si>
    <t>RISEUP（取引）</t>
    <phoneticPr fontId="9"/>
  </si>
  <si>
    <t>原価リベートの重複請求</t>
    <phoneticPr fontId="9"/>
  </si>
  <si>
    <t>原価リベート設定時のミス。
2019年10月の原価リベート登録時に重複登録が発生している。ビックと取引先とで原価リベート対象商品の認識が違ってもいた。</t>
    <phoneticPr fontId="9"/>
  </si>
  <si>
    <t>重複分をH型にて返金
6月分-3280円、7月度-2467円　</t>
    <phoneticPr fontId="9"/>
  </si>
  <si>
    <t>【K型リベート】9901その他商談録にて登録事例</t>
    <phoneticPr fontId="9"/>
  </si>
  <si>
    <t xml:space="preserve">
</t>
    <phoneticPr fontId="9"/>
  </si>
  <si>
    <t>K型リベートに属するものでG型9901を使用して登録</t>
    <phoneticPr fontId="9"/>
  </si>
  <si>
    <t>商談録登録が無い</t>
    <phoneticPr fontId="9"/>
  </si>
  <si>
    <t>商談登録が無いリベートに対して事前に条件登録が出来るよう検討</t>
    <phoneticPr fontId="9"/>
  </si>
  <si>
    <t>8月度で12件発生。
WF:202009111328</t>
    <phoneticPr fontId="9"/>
  </si>
  <si>
    <t>【posキャンペーン】キャンペーン更新業務が出来ない</t>
    <phoneticPr fontId="9"/>
  </si>
  <si>
    <t>キャンペーン更新で使用する保守ツールが使えなかった為、
林課長が休日出勤になった</t>
    <phoneticPr fontId="9"/>
  </si>
  <si>
    <t>保守ツールの権限付与処理が遅れた事と
使用方法が、分かっていなかった</t>
    <phoneticPr fontId="9"/>
  </si>
  <si>
    <t xml:space="preserve">
保守ツールの権限を付与をおこなった
ただし、使用方法に不安が残る為、勉強会を実施して頂く様に手配いたします
</t>
    <phoneticPr fontId="9"/>
  </si>
  <si>
    <t>【G型リベート】摘要欄の記載ミス（法人按分ズレ）</t>
    <phoneticPr fontId="9"/>
  </si>
  <si>
    <t xml:space="preserve">
取引先５社、PCバイヤー
</t>
    <phoneticPr fontId="9"/>
  </si>
  <si>
    <t xml:space="preserve">
－
</t>
    <phoneticPr fontId="9"/>
  </si>
  <si>
    <t>・G型登録用紙の摘要欄に７月度の記載があった。
・上記により、合意に基づかないリベート按分結果が行われ計上された。</t>
    <phoneticPr fontId="9"/>
  </si>
  <si>
    <t xml:space="preserve">
・取引先管理が出来ていない為
・照合エラーチェックの要件漏れ
　→照合のエラーチェックリストへ組み込む必要が追加要件が判明
</t>
    <phoneticPr fontId="9"/>
  </si>
  <si>
    <t xml:space="preserve">
・依頼の当日中に修正データを受領した
（受領した修正データも誤っていた）→別途インシデント済み
・受領した修正データを一部1次承認時修正し計上担当者へ引継ぎ済み
</t>
    <phoneticPr fontId="9"/>
  </si>
  <si>
    <t>【G型リベート】バイヤーへの伝達ミス</t>
    <phoneticPr fontId="9"/>
  </si>
  <si>
    <t>・G型ファイルに記載ミスがあったとの連絡をバイヤーから商品統合管理室へ連絡を受けた。
・対応方法について相談したところ、メール再送依頼をすることになった。
・バイヤーへメールの再送を依頼した（記載ミス部の修正のみ依頼）。
・取引先から再送されたメールのG型ファイルにプラスマイナス計上の記載が無かった為、バイヤーへ連絡。
・内容は、メールを再送してもらった。また、商品統合管理室の電話での態度について指摘を受けた。
・上記の件を室長に報告した。</t>
    <phoneticPr fontId="9"/>
  </si>
  <si>
    <t xml:space="preserve">
・商品統合管理室へ対応について相談した際、G型ファイルの修正内容を詳しく聞かなかった為、バイヤーに誤った依頼をしてしまった。
</t>
    <phoneticPr fontId="9"/>
  </si>
  <si>
    <t>【G型リベート】リベート集計データ内容不備</t>
    <phoneticPr fontId="9"/>
  </si>
  <si>
    <t>各バイヤー</t>
    <phoneticPr fontId="9"/>
  </si>
  <si>
    <t>データにカテゴリーコードとカテゴリー名を追加するよう要望をいただいていたが、作業者へ伝えるのを忘れた為、再送することになった</t>
    <phoneticPr fontId="9"/>
  </si>
  <si>
    <t>伝達忘れ</t>
    <phoneticPr fontId="9"/>
  </si>
  <si>
    <t>カテゴリーコード、名称を追加し再送</t>
    <phoneticPr fontId="9"/>
  </si>
  <si>
    <t>【G型リベート】取引先部門コード間違い</t>
    <phoneticPr fontId="9"/>
  </si>
  <si>
    <t xml:space="preserve">
ボーズ、オーディオテクニカ
</t>
    <phoneticPr fontId="9"/>
  </si>
  <si>
    <t xml:space="preserve">
ビックカメラ
</t>
    <phoneticPr fontId="9"/>
  </si>
  <si>
    <t xml:space="preserve">
MS按分、計上されるG型で、部門コード間違いがあった
</t>
    <phoneticPr fontId="9"/>
  </si>
  <si>
    <t xml:space="preserve">
取引先が入力を間違えた
→取引先、担当は坪井主任と佐々木係長のG型を作っている
　→入力ミスした。確認チェックしなかった（との事）
</t>
    <phoneticPr fontId="9"/>
  </si>
  <si>
    <t xml:space="preserve">
赤黒のG型を作成し別途計上
</t>
    <phoneticPr fontId="9"/>
  </si>
  <si>
    <t xml:space="preserve">
16,557（オーディオテクニカ）
14,417,425（ボーズ）
WF:202009111277</t>
    <phoneticPr fontId="9"/>
  </si>
  <si>
    <t>在庫対策費余分発生</t>
    <phoneticPr fontId="9"/>
  </si>
  <si>
    <t xml:space="preserve">
　システム(自動算出)
</t>
    <phoneticPr fontId="9"/>
  </si>
  <si>
    <t xml:space="preserve">
　ゲーミングD
</t>
    <phoneticPr fontId="9"/>
  </si>
  <si>
    <t xml:space="preserve">
買い付けが買い付けがない取引先に対して在庫対策費が発生
</t>
    <phoneticPr fontId="9"/>
  </si>
  <si>
    <t>伝単、原価の変更を行った際に在庫対策費のフラグについて記載がなかった為</t>
    <phoneticPr fontId="9"/>
  </si>
  <si>
    <t xml:space="preserve">
　・H型を作成し、金額をバイヤーにて確認していただき登録
</t>
    <phoneticPr fontId="9"/>
  </si>
  <si>
    <t>【】取引先依頼滞留</t>
    <phoneticPr fontId="9"/>
  </si>
  <si>
    <t>アルフレッサヘルスケア</t>
    <phoneticPr fontId="9"/>
  </si>
  <si>
    <t>取引先から金額修正依頼が来ていたが、ノートに起票ののち漏れてしまい対応の遅延が発生した。</t>
    <phoneticPr fontId="9"/>
  </si>
  <si>
    <t xml:space="preserve">
　・ノートが多く漏れてしまった
</t>
    <phoneticPr fontId="9"/>
  </si>
  <si>
    <t xml:space="preserve">
　・マイナスのG型を作成して取り込み取引先に確認し対応
</t>
    <phoneticPr fontId="9"/>
  </si>
  <si>
    <t>【実績データ送信】酒販実績送信ミス</t>
    <phoneticPr fontId="9"/>
  </si>
  <si>
    <t>商品統合管理室、コジマ関連事業部</t>
    <phoneticPr fontId="9"/>
  </si>
  <si>
    <t>アサヒ、サントリー</t>
    <phoneticPr fontId="9"/>
  </si>
  <si>
    <t>実績後送信によるリベート金額修正</t>
    <phoneticPr fontId="9"/>
  </si>
  <si>
    <t xml:space="preserve">実績照合時のミスにより、間違った実績を見落としていた。
</t>
    <phoneticPr fontId="9"/>
  </si>
  <si>
    <t>修正した数値を取引先に送信し、リベート金額を修正。</t>
    <phoneticPr fontId="9"/>
  </si>
  <si>
    <t>【メール送信不備】お取引先メール送信ミス</t>
    <phoneticPr fontId="9"/>
  </si>
  <si>
    <t>小野 英雄</t>
    <phoneticPr fontId="9"/>
  </si>
  <si>
    <t>お取引先100社</t>
    <phoneticPr fontId="9"/>
  </si>
  <si>
    <t>→SP条件表運用変更+B型条件登録ファイル更新のお知らせ、一斉メール送信時宛先をCCで送信</t>
    <phoneticPr fontId="9"/>
  </si>
  <si>
    <t xml:space="preserve">
→メール送信時、宛先変更BCCへを失念
</t>
    <phoneticPr fontId="9"/>
  </si>
  <si>
    <t xml:space="preserve">
該当取引先へのお詫びと誤メール削除依頼のメールを送信。
今後は一斉メール送信前に送信者以外でダブルチェックを行う。
</t>
    <phoneticPr fontId="9"/>
  </si>
  <si>
    <t>【G型リベート】2019年3月からのリベートのもらい忘れ</t>
    <phoneticPr fontId="9"/>
  </si>
  <si>
    <t xml:space="preserve">
エレコム、PCバイヤー、PB担当者
</t>
    <phoneticPr fontId="9"/>
  </si>
  <si>
    <t xml:space="preserve">
2019年3月からの施策のリベートを2020年8月に計上された
</t>
    <phoneticPr fontId="9"/>
  </si>
  <si>
    <t xml:space="preserve">
・高額のみのダブルチェック照合時にヒヤリハット発覚
・リベート計上すべきものが計上されていなかった為。
　→取引先管理ができていない
　　　→取引先毎のリベート管理ができていない
経緯；当社が気づき、エレコムへ問い合わせ。
　→計上されたエビデンスがエレコムで確認できなかった為、計上することとなった。
</t>
    <phoneticPr fontId="9"/>
  </si>
  <si>
    <t xml:space="preserve">
2020年8月で計上（39期計上すべきだった）
</t>
    <phoneticPr fontId="9"/>
  </si>
  <si>
    <t>【G型リベート】店舗コード修正_セレン</t>
    <phoneticPr fontId="9"/>
  </si>
  <si>
    <t>担当バイヤー、経理部担当者</t>
    <phoneticPr fontId="9"/>
  </si>
  <si>
    <t>店舗コードの登録を間違えた</t>
    <phoneticPr fontId="9"/>
  </si>
  <si>
    <t>リベート種別3501(関連会社分）の店舗コードについては特段指定が無ければ「801」と入力する運用になっているが、該当リベートは摘要欄に「～コジマ各店分」との記載があり、コジマの店舗コードでの登録が必要であったが、通常通り「801」で登録した</t>
    <phoneticPr fontId="9"/>
  </si>
  <si>
    <t xml:space="preserve">店舗コードを修正して再登録を行う。今後1801以外(按分不要）のリベート種別については指定店舗が無い場合は法人別に使用する店舗コードを決めておく必要があると思われます
</t>
    <phoneticPr fontId="9"/>
  </si>
  <si>
    <t>【G型リベート】グロス型登録漏れ発覚_山善、コロナ</t>
    <phoneticPr fontId="9"/>
  </si>
  <si>
    <t>取引先及び担当バイヤー</t>
    <phoneticPr fontId="9"/>
  </si>
  <si>
    <t>9/14の登録前⇔登録済　チェックにより一部リベートの登録漏れが発覚した</t>
    <phoneticPr fontId="9"/>
  </si>
  <si>
    <t>按分済みのCSVファイルを複数回受け取ったが、そのうち該当ファイルの登録を失念した為</t>
    <phoneticPr fontId="9"/>
  </si>
  <si>
    <t xml:space="preserve">8月計上で追加登録を行った。
</t>
    <phoneticPr fontId="9"/>
  </si>
  <si>
    <t>東芝G型マイナス発生</t>
    <phoneticPr fontId="9"/>
  </si>
  <si>
    <t>J型展示リベート引き去り漏れ分を、G型で計上した</t>
    <phoneticPr fontId="9"/>
  </si>
  <si>
    <t xml:space="preserve">
J型計上が洩れており、引き去り漏れに気づいた取引先が自己判断で、G型で提出した為
</t>
    <phoneticPr fontId="9"/>
  </si>
  <si>
    <t xml:space="preserve">
計上されたG型をマイナス処理
G型計上分とJ型計上分に分けて処理致します。
</t>
    <phoneticPr fontId="9"/>
  </si>
  <si>
    <t>G型登録漏れ_各社</t>
    <phoneticPr fontId="9"/>
  </si>
  <si>
    <t>各仕入先(カシオ、加賀ソルネット、小泉成器、シィーネット、象印マホービン、タイガー魔法瓶、日立、パナソニック）</t>
    <phoneticPr fontId="9"/>
  </si>
  <si>
    <t>6月のB型条件登録漏れ分についてＧ型での登録をお願いし、メールをいただいていたが、登録が漏れていた</t>
    <phoneticPr fontId="9"/>
  </si>
  <si>
    <t>他のＧ型と区別する為「受領メールボックス」内の別フォルダに保存していたところ、失念し申請を漏らしてしまった</t>
    <phoneticPr fontId="9"/>
  </si>
  <si>
    <t>8月度でG型登録（各仕入先に連絡済み）</t>
    <phoneticPr fontId="9"/>
  </si>
  <si>
    <t>J型登録漏れ、及び2重計上発覚</t>
    <phoneticPr fontId="9"/>
  </si>
  <si>
    <t>取引先様　バイヤー</t>
    <phoneticPr fontId="9"/>
  </si>
  <si>
    <t>J型登録未計上
J型2重計上</t>
    <phoneticPr fontId="9"/>
  </si>
  <si>
    <t xml:space="preserve">
登録業務設計不備による、漏れ及び2重計上
</t>
    <phoneticPr fontId="9"/>
  </si>
  <si>
    <t xml:space="preserve">
先方には、謝罪。
拡売費はG型で回収予定
導入リベートはJ型で計上予定
</t>
    <phoneticPr fontId="9"/>
  </si>
  <si>
    <t>7月アップル見積金額ミス</t>
    <phoneticPr fontId="9"/>
  </si>
  <si>
    <t>7月に見積計上した金額に間違いがあった。</t>
    <phoneticPr fontId="9"/>
  </si>
  <si>
    <t>対象施策「Mac成果連動型助成金プログラム」
施策対象機種2点漏れていたことが発覚した。その為見積金額に不足してしまった。
漏れた原因は覚書の文面を見落としていた為。</t>
    <phoneticPr fontId="9"/>
  </si>
  <si>
    <t>8月分に￥19,920を計上する。
またチェック機能強化として、覚書（条件表）に記載の対象機種（商品群）に?マークを記入する。</t>
    <phoneticPr fontId="9"/>
  </si>
  <si>
    <t xml:space="preserve">【G型リベート取引先申請不備】G型計上文言間違い </t>
    <phoneticPr fontId="9"/>
  </si>
  <si>
    <t xml:space="preserve">キヤノンマーケティングジャパン(株) 商品部 </t>
    <phoneticPr fontId="9"/>
  </si>
  <si>
    <t>発行元のメール送信時、摘要欄の文言があやまっていた。
誤：摘要欄
「【2020年3月-5月/IJプリンタ/売上】3カ月達成報奨」
「【2020年3月-5月/インクCRG/売上】3カ月達成」
正：摘要欄
「【2020年6月-8月/IJプリンタ/売上】3カ月達成報奨」
「【2020年6月-8月/インクCRG/売上】3カ月達成報奨」
（同内容各３行あり）
9月13日Ｇ型内容チェック時に発覚しました。</t>
    <phoneticPr fontId="9"/>
  </si>
  <si>
    <t>2020年9月16日Ｇ型ファイルにて摘要欄赤黒を計上しました。</t>
    <phoneticPr fontId="9"/>
  </si>
  <si>
    <t>WF:202009161521
代行申請</t>
    <phoneticPr fontId="9"/>
  </si>
  <si>
    <t>【G型リベート取引先の申請不備】エフティ資生堂8月G型提出が遅延した件</t>
    <phoneticPr fontId="9"/>
  </si>
  <si>
    <t>ドラッグ事業部</t>
    <phoneticPr fontId="9"/>
  </si>
  <si>
    <t>エフティ資生堂</t>
    <phoneticPr fontId="9"/>
  </si>
  <si>
    <t>8月G型計上について、遅延が発生</t>
    <phoneticPr fontId="9"/>
  </si>
  <si>
    <t xml:space="preserve">
●リベート目標未達成のため、リベート発生なしと思っていた
　(エフティ資生堂からG型が来ていなかった)
●9/1時点で各取引先に9/4までにG型を提出するようメールしていたが、
　宛先からエフティ資生堂が漏れていた
　(通常、卸のPALTACを通しての入金が多いため)
●振込入金があった場合経理よりメールをいただいているが、
　法人とも取引があるため法人口座に紐づいており振込発覚が遅れた
　(9/15経理湧川係長よりご連絡いただき発覚)
</t>
    <phoneticPr fontId="9"/>
  </si>
  <si>
    <t>G型計上提出依頼メールを、エフティ資生堂にも送ります。
また卸のPALTACにも帳合先リベート状況を確認していただきます。</t>
    <phoneticPr fontId="9"/>
  </si>
  <si>
    <t>WF:202009171651
経理湧川係長にて事象確認＞G型2次照合まで済＞本日9/18出荷予定
代行申請</t>
    <phoneticPr fontId="9"/>
  </si>
  <si>
    <t>【B型リベート】NEC週末実売助成費二重登録</t>
    <phoneticPr fontId="9"/>
  </si>
  <si>
    <t>NEC</t>
    <phoneticPr fontId="9"/>
  </si>
  <si>
    <t>実売助成費の二重登録</t>
    <phoneticPr fontId="9"/>
  </si>
  <si>
    <t>取引先からの連絡にて発覚。
WF202009151462の登録時に重複で条件を登録。　
9/16　11：20、11：50に取込している
バイヤー承認フロー忘れで差し戻された際に
誤って再度新業務アプリで登録したため。</t>
    <phoneticPr fontId="9"/>
  </si>
  <si>
    <t xml:space="preserve">重複登録を確認後、重複商談分を取り消し対応
</t>
    <phoneticPr fontId="9"/>
  </si>
  <si>
    <t>【I型リベート】販売支援金一部漏れ_パナソニック</t>
    <phoneticPr fontId="9"/>
  </si>
  <si>
    <t>販売支援金の登録不備が発生</t>
    <phoneticPr fontId="9"/>
  </si>
  <si>
    <t>条件付き販売対象商品の実績を販売支援金に反映させるのを忘れた為</t>
    <phoneticPr fontId="9"/>
  </si>
  <si>
    <t>Ｇ型リベートで作成いただき、8月度で登録</t>
    <phoneticPr fontId="9"/>
  </si>
  <si>
    <t>【I型リベート】パナソニック条件付き販売支援金</t>
    <phoneticPr fontId="9"/>
  </si>
  <si>
    <t>パナソニックが、条件付き販売分について販売支援金の金額項目追加をしなかった為
該当販売支援金が相殺より漏れた為</t>
    <phoneticPr fontId="9"/>
  </si>
  <si>
    <t>取引先の追加漏れ</t>
    <phoneticPr fontId="9"/>
  </si>
  <si>
    <t xml:space="preserve">
取引先より追加分としてG型について送信
商品統合管理室が受理し、処理
</t>
    <phoneticPr fontId="9"/>
  </si>
  <si>
    <t>【B型リベート】メール受信業務ミス</t>
    <phoneticPr fontId="9"/>
  </si>
  <si>
    <t>KAZUSA ELECTRONICS　01066</t>
    <phoneticPr fontId="9"/>
  </si>
  <si>
    <t>B型の登録が漏れた</t>
    <phoneticPr fontId="9"/>
  </si>
  <si>
    <t xml:space="preserve">
6月8日に受信したリベートメールが処理されていなかった
　→受信したものが放置されていたが誰も気付かなかった。
　　→メール受付担当者の業務設計不足（フロー、手順、ルール）
</t>
    <phoneticPr fontId="9"/>
  </si>
  <si>
    <t xml:space="preserve">
バイヤーと取引先様に確認し、G型で処理。
メール業務のダブルチェックにより発覚。
業務内容を7月上旬より見直しており経過観察中
</t>
    <phoneticPr fontId="9"/>
  </si>
  <si>
    <t>【G型リベート】パナソニックG型申請漏れ（3月度）</t>
    <phoneticPr fontId="9"/>
  </si>
  <si>
    <t>G型リベート申請漏れ</t>
    <phoneticPr fontId="9"/>
  </si>
  <si>
    <t xml:space="preserve">取引先が申請したG型に部門、金額の漏れがあった。
　2020年１月~3月度の全体リベートにてテレビ部門が抜けて申請されていた為。
　取引先からの申告により判明。
</t>
    <phoneticPr fontId="9"/>
  </si>
  <si>
    <t>追加でG型を申請</t>
    <phoneticPr fontId="9"/>
  </si>
  <si>
    <t>【G型リベート】パナソニック7月計上G型漏れ</t>
    <phoneticPr fontId="9"/>
  </si>
  <si>
    <t>広告宣伝部、取引先</t>
    <phoneticPr fontId="9"/>
  </si>
  <si>
    <t>ビックカメラ、取引先</t>
    <phoneticPr fontId="9"/>
  </si>
  <si>
    <t>7月計上G型登録漏れ</t>
    <phoneticPr fontId="9"/>
  </si>
  <si>
    <t xml:space="preserve">
メール宛先に商品統合管理室が含まれていなかった為
</t>
    <phoneticPr fontId="9"/>
  </si>
  <si>
    <t xml:space="preserve">
8月計上分で対応
WF申請は、土日の為取引先繋がらない為、
商品統合管理室メンバーで、申請
</t>
    <phoneticPr fontId="9"/>
  </si>
  <si>
    <t>在庫対策費(消化仕入部門）修正_ティーガイア</t>
    <phoneticPr fontId="9"/>
  </si>
  <si>
    <t>ティーガイア</t>
    <phoneticPr fontId="9"/>
  </si>
  <si>
    <t>消化仕入部門だが在庫対策費が発生していた</t>
    <phoneticPr fontId="9"/>
  </si>
  <si>
    <t xml:space="preserve">除外登録がされていなかった為（同様の内容が発生した際に、他に発生していないか確認したが、消化仕入の部門名称から検索を行っていた結果、今回の部門（475511）を発見できなかった
</t>
    <phoneticPr fontId="9"/>
  </si>
  <si>
    <t xml:space="preserve">Ｈ型で処理できない為、G型で修正
</t>
    <phoneticPr fontId="9"/>
  </si>
  <si>
    <t>【B型リベート】POSキャンペーンとのリベート重複登録</t>
    <phoneticPr fontId="9"/>
  </si>
  <si>
    <t>小林 美穂</t>
    <phoneticPr fontId="9"/>
  </si>
  <si>
    <t>ダンロップスポーツマーケティング、ビックカメラ商品統合管理室</t>
    <phoneticPr fontId="9"/>
  </si>
  <si>
    <t xml:space="preserve">・POSキャンペーンで申請したものと同内容のリベートのB型ファイルの作成を、取引先に依頼した(重複登録)
・POSキャンペーンの申請内容とB型ファイルで、対象店舗に差異(入力ミス)があった
</t>
    <phoneticPr fontId="9"/>
  </si>
  <si>
    <t xml:space="preserve">
バイヤーのPOSキャンペーン申請やリベート登録への理解度が不足していた
</t>
    <phoneticPr fontId="9"/>
  </si>
  <si>
    <t xml:space="preserve">加賀谷さんにバイヤーと直接連絡を取って、指示を出していただきました。
</t>
    <phoneticPr fontId="9"/>
  </si>
  <si>
    <t>経理部登録リベート_GFK、BCNソフマップ分</t>
    <phoneticPr fontId="9"/>
  </si>
  <si>
    <t>経理部担当者</t>
    <phoneticPr fontId="9"/>
  </si>
  <si>
    <t>経理部でＧ型を登録していた</t>
    <phoneticPr fontId="9"/>
  </si>
  <si>
    <t>これから確認する</t>
    <phoneticPr fontId="9"/>
  </si>
  <si>
    <t>経理部にヒヤリング後、今後の運用について協議を行う</t>
    <phoneticPr fontId="9"/>
  </si>
  <si>
    <t>【J型リベート】6月・7月 J型登録漏れ</t>
    <phoneticPr fontId="9"/>
  </si>
  <si>
    <t>長谷川 智子</t>
    <phoneticPr fontId="9"/>
  </si>
  <si>
    <t>J型登録未計上</t>
    <phoneticPr fontId="9"/>
  </si>
  <si>
    <t xml:space="preserve">
登録業務設計不備による、登録漏れ
本内容を取引先様へ連絡できていなかった為、問合せをいただいてしまった
</t>
    <phoneticPr fontId="9"/>
  </si>
  <si>
    <t xml:space="preserve">8月計上として登録（9/8登録済み）
</t>
    <phoneticPr fontId="9"/>
  </si>
  <si>
    <t>【G型リベート】デル_G型計上漏れ</t>
    <phoneticPr fontId="9"/>
  </si>
  <si>
    <t>商品統合管理室、取引先</t>
    <phoneticPr fontId="9"/>
  </si>
  <si>
    <t>G型計上漏れ</t>
    <phoneticPr fontId="9"/>
  </si>
  <si>
    <t xml:space="preserve">
I型計上ファイルを使用されており、リベート登録が出来ず否決処理した為
否決処理した案件の再調査を行った結果、発覚しました。
先月もリテール物流費の摘要で計上されており、エビデンスも合致しました。
</t>
    <phoneticPr fontId="9"/>
  </si>
  <si>
    <t xml:space="preserve">
G型で計上致します。
</t>
    <phoneticPr fontId="9"/>
  </si>
  <si>
    <t>【A型リベート】A型_EC誤掲載</t>
    <phoneticPr fontId="9"/>
  </si>
  <si>
    <t>ECチーム　お客様</t>
    <phoneticPr fontId="9"/>
  </si>
  <si>
    <t>本来、掲載する意図が無い商品がECに掲載された</t>
    <phoneticPr fontId="9"/>
  </si>
  <si>
    <t xml:space="preserve">
A型登録用紙にEC掲載日が入力されていた為
202009181757申請分
</t>
    <phoneticPr fontId="9"/>
  </si>
  <si>
    <t>EC掲載から削除
内訳
税抜売価39,000円の登録
受注が8台有り</t>
    <phoneticPr fontId="9"/>
  </si>
  <si>
    <t>【A型リベート】組み合わせJAN登録遅延</t>
    <phoneticPr fontId="9"/>
  </si>
  <si>
    <t>バイヤー、売り場</t>
    <phoneticPr fontId="9"/>
  </si>
  <si>
    <t>Y対抗サーフェス値引き施策の組み合わせJANの登録が遅延した（9/21(14時)依頼受、9/23(18時)登録終了）（施策期間9/21～9/30）</t>
    <phoneticPr fontId="9"/>
  </si>
  <si>
    <t xml:space="preserve">
・土日祝日のA型登録人員不足（9/21　1名）
・組み合わせJAN一括登録システムの機能不足により1件1人約2分かかる登録を353件(約12時間)行った為
</t>
    <phoneticPr fontId="9"/>
  </si>
  <si>
    <t xml:space="preserve">
・システム作業依頼書にて不足システムの改修依頼
・キャンペーン等他登録での代用可能かの確認
</t>
    <phoneticPr fontId="9"/>
  </si>
  <si>
    <t>【G型リベート】G型の計上法人間違え</t>
    <phoneticPr fontId="9"/>
  </si>
  <si>
    <t>ビックカメラ、コジマ</t>
    <phoneticPr fontId="9"/>
  </si>
  <si>
    <t>G型の計上を本来正しいコジマに計上がされなかった</t>
    <phoneticPr fontId="9"/>
  </si>
  <si>
    <t>取引先から計上された際には記載がないものを担当が記入を行ってしまった。</t>
    <phoneticPr fontId="9"/>
  </si>
  <si>
    <t>経理部に確認を行い、9月計上として赤黒の処理を行う。</t>
    <phoneticPr fontId="9"/>
  </si>
  <si>
    <t>WF:202009232041
202010080906にてワークフロー申請済み。
照合→按分フローに流れている為、計上予定。12日には計上確認可能</t>
    <phoneticPr fontId="9"/>
  </si>
  <si>
    <t xml:space="preserve">Y対抗サーフェス値引き施策の組み合わせJANの登録が遅延した（9/21(14時)依頼受、9/23(18時)登録終了）（施策期間9/21～9/30）
</t>
    <phoneticPr fontId="9"/>
  </si>
  <si>
    <t>【システム不備】CSVデータの取り扱い</t>
    <phoneticPr fontId="9"/>
  </si>
  <si>
    <t>㈱アスク</t>
    <phoneticPr fontId="9"/>
  </si>
  <si>
    <t>実売リベートデータのファイルがうまく読み込みできなかった。</t>
    <phoneticPr fontId="9"/>
  </si>
  <si>
    <t>CSVデータはデータの開き方によって文字化けやエラーを起こしやすい。</t>
    <phoneticPr fontId="9"/>
  </si>
  <si>
    <t>取引先へ連絡をし、再度CSVを開くようアナウンスをおこなった。結果無事にデータが開いた。</t>
    <phoneticPr fontId="9"/>
  </si>
  <si>
    <t>CSVの開け方をアナウンスする。</t>
    <phoneticPr fontId="9"/>
  </si>
  <si>
    <t>【I型リベート】販売支援金算出元間違い</t>
    <phoneticPr fontId="9"/>
  </si>
  <si>
    <t>セイコーウォッチ</t>
    <phoneticPr fontId="9"/>
  </si>
  <si>
    <t>販売支援金の算出元間違い</t>
    <phoneticPr fontId="9"/>
  </si>
  <si>
    <t>在庫の締め日に間に合わないため、途中データにより算出。算出後に請求金額に変更がかかった為販売支援金に差異が発生した。</t>
    <phoneticPr fontId="9"/>
  </si>
  <si>
    <t>経理部と取引先に確認し差額は10/20支払時に相殺。計上も差額(過小計上だった為)を9月計上に上乗せ。支払処理日である10/16~19に行う。</t>
    <phoneticPr fontId="9"/>
  </si>
  <si>
    <t>WF:202009252237
今後は在庫締め日に登録すべきものを、支払日が近いもの(支払日に近づくほど請求金額が変わる可能性が低い)に限定する</t>
    <phoneticPr fontId="9"/>
  </si>
  <si>
    <t>【G型リベート】アマナビ　G型（販売支援金名目）計上漏れ</t>
    <phoneticPr fontId="9"/>
  </si>
  <si>
    <t>アマナビ</t>
    <phoneticPr fontId="9"/>
  </si>
  <si>
    <t>Ｇ型計上漏れが発生した。摘要欄「販売支援金」</t>
    <phoneticPr fontId="9"/>
  </si>
  <si>
    <t>セルフ作成から、取引先作成へ
Ｇ型の運用ルールが変更になった為、
・9/30支払の照査業務時に発覚
・バイヤーに報告、取引先よりG型ファイルを送付頂く
・9/30支払にて相殺終了</t>
    <phoneticPr fontId="9"/>
  </si>
  <si>
    <t>9月計上で処理。伊波部長了承済。</t>
    <phoneticPr fontId="9"/>
  </si>
  <si>
    <t>取引先変更により消滅。</t>
    <phoneticPr fontId="9"/>
  </si>
  <si>
    <t>今後は、Ｉ型（販売支援金）で登録を行う。</t>
    <phoneticPr fontId="9"/>
  </si>
  <si>
    <t>【J型リベート】8月度 J型計上漏れ</t>
    <phoneticPr fontId="9"/>
  </si>
  <si>
    <t xml:space="preserve">
登録業務設計不備による、登録漏れ
取引先からの問合せをいただいた時点で個別で登録すべきであったが、他の分とまとめて登録する運用を取っていて都度登録する運用がなかった</t>
    <phoneticPr fontId="9"/>
  </si>
  <si>
    <t>1000万円以上～1億円未満</t>
    <phoneticPr fontId="9"/>
  </si>
  <si>
    <t xml:space="preserve">経理にて8月計上へ仕分け済み。システムへは9月計上として登録、先方へは10/10支払（9/30実施予定）
</t>
    <phoneticPr fontId="9"/>
  </si>
  <si>
    <t>今後は問合せ・指摘あった時点で即時対応する</t>
    <phoneticPr fontId="9"/>
  </si>
  <si>
    <t>【I型リベート】パーパスエコテック販売支援金（先方提示）　申請遅れ</t>
    <phoneticPr fontId="9"/>
  </si>
  <si>
    <t>買掛照査担当</t>
    <phoneticPr fontId="9"/>
  </si>
  <si>
    <t>リベート登録担当</t>
    <phoneticPr fontId="9"/>
  </si>
  <si>
    <t>販売支援金　WF申請の遅延</t>
    <phoneticPr fontId="9"/>
  </si>
  <si>
    <t>9月計上の9月末払いだった為、Ｉ型ファイルの案内を取引先に行うのを怠った
メールをもらったが添付されてなかった。結果その日にデータの受領ができなかった</t>
    <phoneticPr fontId="9"/>
  </si>
  <si>
    <t>9/29に確定登録</t>
    <phoneticPr fontId="9"/>
  </si>
  <si>
    <t>【B型リベート】ソニー登録店舗漏れ</t>
    <phoneticPr fontId="9"/>
  </si>
  <si>
    <t>10月度の実売助成登録時、EC店舗全体で登録する必要が有るものを、094のみで登録を行った</t>
    <phoneticPr fontId="9"/>
  </si>
  <si>
    <t xml:space="preserve">
摘要欄に記載を誤認識した為
</t>
    <phoneticPr fontId="9"/>
  </si>
  <si>
    <t>過去月度も調査が必要な為継続して調査中
申請時のファイル作成方法（ECでの店舗構成）アナウンスが不足していた。
登録担当者は、取引先へ対象店舗を確認して了承を得ていた。　　　　
運用ルールの設定を行う。登録作業で修正していいところ、再送をお願いするところを決める。</t>
    <phoneticPr fontId="9"/>
  </si>
  <si>
    <t>202010020209と同一のため完了</t>
    <phoneticPr fontId="9"/>
  </si>
  <si>
    <t>【G型リベート】G型仕入先コード修正漏れ_宝酒造</t>
    <phoneticPr fontId="9"/>
  </si>
  <si>
    <t>宝酒造</t>
    <phoneticPr fontId="9"/>
  </si>
  <si>
    <t>経理部より仕入先コードの修正依頼を口頭でいただいていたが、登録を失念した（本来9548宝酒造⇒9458ノジマFCで登録されていた）</t>
    <phoneticPr fontId="9"/>
  </si>
  <si>
    <t>口頭依頼についての運用ルールが設定されていなかった為</t>
    <phoneticPr fontId="9"/>
  </si>
  <si>
    <t>9月度で修正データを投入。
口頭での依頼について、運用ルールを設定する。
口頭での依頼受付は中止した。</t>
    <phoneticPr fontId="9"/>
  </si>
  <si>
    <t>修正用G型申請済み</t>
    <phoneticPr fontId="9"/>
  </si>
  <si>
    <t>【H型リベート】在庫対策費2重修正_ガーミンジャパン</t>
    <phoneticPr fontId="9"/>
  </si>
  <si>
    <t>在庫対策費をＨ型で修正する際、2重で修正データを登録してしまった</t>
    <phoneticPr fontId="9"/>
  </si>
  <si>
    <t>9/1に登録したがさらに9/4にも登録してしまっていた。
9/1に登録したが、決済がなかったので再度登録した。</t>
    <phoneticPr fontId="9"/>
  </si>
  <si>
    <t>9月度でプラスのＨ型を投入</t>
    <phoneticPr fontId="9"/>
  </si>
  <si>
    <t>B型登録漏れと誤登録</t>
    <phoneticPr fontId="9"/>
  </si>
  <si>
    <t xml:space="preserve">
登録業務設計で登録の証跡が残せていなかった
登録作業で、思い込みで登録を進めていた</t>
    <phoneticPr fontId="9"/>
  </si>
  <si>
    <t>0～69,000</t>
    <phoneticPr fontId="9"/>
  </si>
  <si>
    <t>店舗コードが空欄、登録チームで手修正作業をしている。
リベートに関する項目の手修正をしないで、取引先へ再送を依頼する。
摘要の言葉の定義を決める。.comとは○○と○○です。バイヤー周知＞取引先へ</t>
    <phoneticPr fontId="9"/>
  </si>
  <si>
    <t>8月度B型ソニー登録店舗漏れ</t>
    <phoneticPr fontId="9"/>
  </si>
  <si>
    <t>ソニーIT、商品部バイヤー</t>
    <phoneticPr fontId="9"/>
  </si>
  <si>
    <t>8月度の実売助成登録時、EC店舗全体で登録する必要が有るものを、094のみで登録を行った。
摘要欄には【ドットコム様】と記載有り、ビックカメラドットコムのみと誤認識した。</t>
    <phoneticPr fontId="9"/>
  </si>
  <si>
    <t>摘要欄に【ドットコム様】と記載有り、店舗コードが空欄。店舗コードを入れるための運用がない。</t>
    <phoneticPr fontId="9"/>
  </si>
  <si>
    <t>G型で回収予定
登録業務のフローで登録結果の証跡を残す様に変更
また、手打ち業務を無くす様にします
10/2　9月計上G型にて回収済み。
今後の対策として、登録時のルール徹底、摘要欄等不明に感じる点は都度確認を徹底。</t>
    <phoneticPr fontId="9"/>
  </si>
  <si>
    <t>インシデント202009302562が発生したことにより類似案件の調査の結果発覚しました。</t>
    <phoneticPr fontId="9"/>
  </si>
  <si>
    <t>8月度 J型 誤登録</t>
    <phoneticPr fontId="9"/>
  </si>
  <si>
    <t>取引先(ソニーIエンタ)、バイヤー</t>
    <phoneticPr fontId="9"/>
  </si>
  <si>
    <t>J型 誤登録。登録すべきでないものを登録した</t>
    <phoneticPr fontId="9"/>
  </si>
  <si>
    <t xml:space="preserve">
登録業務設計不備による、誤登録
</t>
    <phoneticPr fontId="9"/>
  </si>
  <si>
    <t>9月度にて相殺
メール返信がある＞添付ファイルがついてた。＞対応できない旨があったが見落とした。
運用ルールを変更した。（添付ファイルをつけないよう）
計上の定義ができていないため、会計ルールを経理とMTGする。</t>
    <phoneticPr fontId="9"/>
  </si>
  <si>
    <t>取引先、バイヤー</t>
    <phoneticPr fontId="9"/>
  </si>
  <si>
    <t>B型リベートの登録漏れ</t>
    <phoneticPr fontId="9"/>
  </si>
  <si>
    <t xml:space="preserve">登録結果の証跡が残せていなかった為、登録作業を行わずにWF上で1次承認を行った。
</t>
    <phoneticPr fontId="9"/>
  </si>
  <si>
    <t>10/4開始で登録
漏れの期間に関しては、バイヤーに実績を送付しG型で回収頂く予定
登録業務については、登録結果CSVを証跡として残す様に変更済み
ワークフロー添付したが登録されておらず、一次承認がされていた。
10/04　登録結果をCSVで保存する運用ルールへ変更した。</t>
    <phoneticPr fontId="9"/>
  </si>
  <si>
    <t>SPリベート明細作成漏れ</t>
    <phoneticPr fontId="9"/>
  </si>
  <si>
    <t xml:space="preserve">①一部条件のMSへの送信が漏れていた
②送信したが、MSで新業務アプリへの登録が漏れていた
③ファイルの加工を行った際に設定率を貼り付ける列を間違った　⇒　一部条件が計算対象から漏れた
</t>
    <phoneticPr fontId="9"/>
  </si>
  <si>
    <t>積み上げたSP条件表のMS送信漏れチェック、MSに送信した条件表と新業務から出力したセレクト品リストとの差異チェックが出来ていなかった</t>
    <phoneticPr fontId="9"/>
  </si>
  <si>
    <t>追加データ作成済み、バイヤーに配信済み
MSへデータを渡す必要なくなった。</t>
    <phoneticPr fontId="9"/>
  </si>
  <si>
    <t>MSへデータを渡す必要なし。</t>
    <phoneticPr fontId="9"/>
  </si>
  <si>
    <t>①積み上げの仕方が日付がバラバラ。SP条件のファイル保管の管理をしていない。業務フローがない。積み上げ作業はアルバイト対応。
課題解決：田端さん、吉橋
①MSへの送信漏れ→今回起きていない
メールディーラーでの抜き出し確認
毎月何日MSへ送信するのか（例10日20日末日、または毎週〇曜日）
MSからの終了報告をもらい②へ移行
​
②MSでの登録漏れ→現状登録の確認をしていない
送信したものとMS登録データ（新業務アプリで取り込んだ）は一致確認します。（北郷さん）
　　具体的な手法＞送信データと新業務アプリで抽出データで一致確認（janがあるかどうか）
​
⓷商品統合管理室での加工ミス→旧フォーマット転載時の修正ミス
取引先へ新フォーマットを告知する
一人手作業（ダブルチェックなし）で積み上げる。→マクロ（マクロ中身確認）
​
別要件
月初のデータ加工でアクセス作業を行っている。改善するかどうか
​
SP条件作業フロー
【TO DO　フロー】
現状確認：業務フローヒアリング
↓
課題抽出：MSへの送信漏れ、MSでの登録漏れ、商品統合管理室での加工ミス
↓
施策案作成：上記記載
↓
施策実行：（←ここ）
担当：フロー（田端）、マクロ（吉橋）
納期：10月末</t>
    <phoneticPr fontId="9"/>
  </si>
  <si>
    <t>【A型リベート登録不備】Apple新製品JAN登録遅延報告</t>
    <phoneticPr fontId="9"/>
  </si>
  <si>
    <t>PIMシステム</t>
    <phoneticPr fontId="9"/>
  </si>
  <si>
    <t>お客様、ビックカメラ</t>
    <phoneticPr fontId="9"/>
  </si>
  <si>
    <t xml:space="preserve">Apple製品の新製品のJANをPIMにてマスター登録を行う作業が遅延してしまいPOSレジにてJANが読み込めなかった。
登録データ修正も重なり、タイミングを合わせて商品登録データ送信を行いましたが数時間を要してしまいました。
</t>
    <phoneticPr fontId="9"/>
  </si>
  <si>
    <t xml:space="preserve">商品データをPIMへ登録する際に登録情報修正などがありシステムの流し込みタイミングが合わず保留している間に別商品と重なった為
</t>
    <phoneticPr fontId="9"/>
  </si>
  <si>
    <t>部門コードによる予約にて対応（通常予約ができない状況が起きた）</t>
    <phoneticPr fontId="9"/>
  </si>
  <si>
    <t>【システム部回答】：
現状、商品部の平田課長、熊谷主任と対策を検討している状況です。
１．一時的な緊急回避策を実施
　1-1.利用者を制限する
　1-2.プール環境を構築する。
​
２．根本解決策としてPIMの改修を検討中
　2-1.優先フラグを付けた商品だけ早く流れるように改修を行う
　2-2.WF処理を速くする。
　2-3.WF処理に流す件数を少なくする。</t>
    <phoneticPr fontId="9"/>
  </si>
  <si>
    <t>【G型リベート】管理表の月またぎ対応不備</t>
    <phoneticPr fontId="9"/>
  </si>
  <si>
    <t>担当バイヤーへ確認依頼を行った</t>
    <phoneticPr fontId="9"/>
  </si>
  <si>
    <t>月をまたぐ案件の管理運用ルールがなかった、また上記場合の管理表での記載ルールがなかった。</t>
    <phoneticPr fontId="9"/>
  </si>
  <si>
    <t xml:space="preserve">月をまたぐ案件の管理運用ルールを設定する
</t>
    <phoneticPr fontId="9"/>
  </si>
  <si>
    <t>管理表を更新する。運用ルールを設定する。</t>
    <phoneticPr fontId="9"/>
  </si>
  <si>
    <t>B型とSP条件表での二重登録</t>
    <phoneticPr fontId="9"/>
  </si>
  <si>
    <t>シネックスジャパン</t>
    <phoneticPr fontId="9"/>
  </si>
  <si>
    <t>B型とSP条件表での二重登録が行われた</t>
    <phoneticPr fontId="9"/>
  </si>
  <si>
    <t>過渡期で９月一日以降はSP条件表で登録を行わないと取引先に通達及びバイヤーへの周知も行っていたが、取引先様より二つファイルが送られてきていたので登録を行ってしまった</t>
    <phoneticPr fontId="9"/>
  </si>
  <si>
    <t>アマナビ(GEOソリューション) 販売支援金 二重登録リスク</t>
    <phoneticPr fontId="9"/>
  </si>
  <si>
    <t>取引先(アマナビ[GEOソリューション])、バイヤー</t>
    <phoneticPr fontId="9"/>
  </si>
  <si>
    <t>販売支援金が、仕入型(自動計算)、G型メールとで2つ発生してしまった</t>
    <phoneticPr fontId="9"/>
  </si>
  <si>
    <t xml:space="preserve">
各案件が連動できていなかった、全てを網羅的に把握している人がいなかった
①仕入先が変わった(アマナビ→GEO)
②算出方法を変更する過渡期であった
</t>
    <phoneticPr fontId="9"/>
  </si>
  <si>
    <t>①、②問題を明確にする。
①仕入先が変わった(社名変更ではない)際のリスクについて検討する
②新規契約時、会計基準が無い場合のリスクについて検討する
③システム部へ消化仕入れで仕入れ型の自動計算をテストデータを作り試算してもらう</t>
    <phoneticPr fontId="9"/>
  </si>
  <si>
    <t>シャープ在庫対策費請求</t>
    <phoneticPr fontId="9"/>
  </si>
  <si>
    <t>9/1原価変更後の在庫対策費の請求に漏れ</t>
    <phoneticPr fontId="9"/>
  </si>
  <si>
    <t>3/14の原価変更時にバイヤーからのメールにフラグ対象外の指示あり</t>
    <phoneticPr fontId="9"/>
  </si>
  <si>
    <t xml:space="preserve">取引先にバイヤーとG型を提出するか相談を案内
</t>
    <phoneticPr fontId="9"/>
  </si>
  <si>
    <t>メールディーラー「新着放置」非表示</t>
    <phoneticPr fontId="9"/>
  </si>
  <si>
    <t>メールディーラーの通常表示では「新着放置」フラグが付いたものが見れず
9月計上予定のJ型登録に含められなかった
この事象に気付くのが遅かった</t>
    <phoneticPr fontId="9"/>
  </si>
  <si>
    <t xml:space="preserve">
メールディーラーの初期設定で「新着放置」フラグが勝手に付くようになっていた
新着放置のものはシステム上通常表示では表示されない（検索すると現れる）
</t>
    <phoneticPr fontId="9"/>
  </si>
  <si>
    <t xml:space="preserve">
初期設定で「新着放置」フラグが付く設定を外した。
</t>
    <phoneticPr fontId="9"/>
  </si>
  <si>
    <t>メールディーラーの設定を変更した</t>
    <phoneticPr fontId="9"/>
  </si>
  <si>
    <t>ソニー 販売支援金 算出方法間違い</t>
    <phoneticPr fontId="9"/>
  </si>
  <si>
    <t xml:space="preserve"> 商品統合管理室</t>
    <phoneticPr fontId="9"/>
  </si>
  <si>
    <t xml:space="preserve"> 取引先(ソニーマーケティング)、バイヤー</t>
    <phoneticPr fontId="9"/>
  </si>
  <si>
    <t>当社算出してリベート登録した後に、取引先算出のメールが届いた
その金額に差異があった</t>
    <phoneticPr fontId="9"/>
  </si>
  <si>
    <t xml:space="preserve">
6・7月度分を暫定で取引先算出として対応した後、
その後の運用を決めていなかった
</t>
    <phoneticPr fontId="9"/>
  </si>
  <si>
    <t>金額修正（洗替え）</t>
    <phoneticPr fontId="9"/>
  </si>
  <si>
    <t>現状確認を行う。ヒアリング。ソニーからの要望をまとめ、分析をし回答する。</t>
    <phoneticPr fontId="9"/>
  </si>
  <si>
    <t>慢性的な人員不足が発生した</t>
    <phoneticPr fontId="9"/>
  </si>
  <si>
    <t>慢性的な人員不足が発生した。</t>
    <phoneticPr fontId="9"/>
  </si>
  <si>
    <t xml:space="preserve">人員リソース集中と分散が上手くできていない。
　施策として、
　マニュアルを整備し業務の標準化を行ったが、
　問題を解決できていない。
　原因は、業務の遂行に対して
　複数のアプリ、ツールを使用している。
　個人の資質（PCスキル、経験感など）に頼ったシステム構成になっている。
</t>
    <phoneticPr fontId="9"/>
  </si>
  <si>
    <t>ソリューション導入を検討する</t>
    <phoneticPr fontId="9"/>
  </si>
  <si>
    <t>事象例
□【A型】組み合わせJAN登録遅延
原因：A型登録が行える人材が不足していた
□キャンペーン更新業務が出来ない
原因：キャンペーン更新で使用する保守ツールが使える人材が不足していた
□SPリベート明細作成漏れ
原因：SPリベート明細作成を行える人材が不足していた</t>
    <phoneticPr fontId="9"/>
  </si>
  <si>
    <t>202009オリコンレンタル費自作G型の文言間違い</t>
    <phoneticPr fontId="9"/>
  </si>
  <si>
    <t>各メーカー</t>
    <phoneticPr fontId="9"/>
  </si>
  <si>
    <t>9月度のオリコンレンタル費の計上時、摘要欄が「2020/08月度　オリコンレンタル費」となっていた。</t>
    <phoneticPr fontId="9"/>
  </si>
  <si>
    <t xml:space="preserve">自作G型作成時の運用ミス。月度の手修正が漏れていた。
</t>
    <phoneticPr fontId="9"/>
  </si>
  <si>
    <t>ファイル作成とダブルチェック運用ルールを見直す。</t>
    <phoneticPr fontId="9"/>
  </si>
  <si>
    <t>【G型】ソフトボール関連（後援会費）の収益徴収ができていない</t>
    <phoneticPr fontId="9"/>
  </si>
  <si>
    <t xml:space="preserve">
取引先、ビックカメラ
</t>
    <phoneticPr fontId="9"/>
  </si>
  <si>
    <t>ソフトボール関連収益（後援会費）が納入されていない
下記にファイル添付</t>
    <phoneticPr fontId="9"/>
  </si>
  <si>
    <t xml:space="preserve">
収益（後援会費・チケット収益）が発生している主管部署・担当者がわからない方法を用いて徴収していた
</t>
    <phoneticPr fontId="9"/>
  </si>
  <si>
    <t xml:space="preserve">
・商品部（佐藤副本部長、熊本次長）より経理部と内部統制室に対し、ソフトボール関連のG型を禁止したいとの方針に了解を得た。９月３日会議資料添付
・スポーツコミュニティ室に実現する際の課題感をヒヤリングする
</t>
    <phoneticPr fontId="9"/>
  </si>
  <si>
    <t>スポーツコミュニティ室西山主任連絡済み。経理部菅原係長連絡済み。今のところ課題はない。リベートを使用しない方向で交渉頂く。経理部、スポーツコミュニティ室へ周知をおこなった。</t>
    <phoneticPr fontId="9"/>
  </si>
  <si>
    <t>モンベル在庫対策費設定間違い</t>
    <phoneticPr fontId="9"/>
  </si>
  <si>
    <t>モンベル様（お取引先）</t>
    <phoneticPr fontId="9"/>
  </si>
  <si>
    <t>在庫対策費の設定ミス</t>
    <phoneticPr fontId="9"/>
  </si>
  <si>
    <t>①帳合変更の際に、在庫対策費についてバイヤーと取引先での説明不足。登録依頼用紙には在庫対策費についての文言記載は無し。一部JANに不備が有ったので担当バイヤーに確認を取ったが、在庫対策費についての話は出ていない。
　②他のバイヤーから、在庫対策費の発生可否確認のために登録保留の依頼を受けたが
　口頭での依頼であったがために伝達時に徹底できなかった。</t>
    <phoneticPr fontId="9"/>
  </si>
  <si>
    <t xml:space="preserve">発生した在庫対策費は10月度計上時にH型で相殺了承済み。在庫対策費は取引先全商品に発生しないように変更済
</t>
    <phoneticPr fontId="9"/>
  </si>
  <si>
    <t>コピペによる手首だるさを相談された</t>
    <phoneticPr fontId="9"/>
  </si>
  <si>
    <t>商品統合管理室メンバー</t>
    <phoneticPr fontId="9"/>
  </si>
  <si>
    <t xml:space="preserve">マウス操作における手首ダルさの点で話が一致した。
業務内同一作業による改善の話中のことでした。
</t>
    <phoneticPr fontId="9"/>
  </si>
  <si>
    <t xml:space="preserve">
コピペは、複数アプリでのデータのやり取りに使用している。
ボタン操作は、アプリの実行に使用している。
アプリ切替は、複数アプリ、ツールを使用するために行っている。
</t>
    <phoneticPr fontId="9"/>
  </si>
  <si>
    <t xml:space="preserve">WIN+Vキー　コピー履歴を活用
</t>
    <phoneticPr fontId="9"/>
  </si>
  <si>
    <t>【G型】G型ファイル保存ミス_2重計上＆計上漏れリスク_三菱・テクタイト</t>
    <phoneticPr fontId="9"/>
  </si>
  <si>
    <t xml:space="preserve">
1次承認者
</t>
    <phoneticPr fontId="9"/>
  </si>
  <si>
    <t>202010020203（三菱）照合後、
202010020204（テクタイト）を照合したが、
三菱のG型データを202010020204でも保存していた。
結果的にテクタイトのG型データは保存されていなかった</t>
    <phoneticPr fontId="9"/>
  </si>
  <si>
    <t xml:space="preserve">
・1次承認時→本人ヒヤリングが必要。
　理由・・直近での発生は初。マニュアル手順は作成済みである為、個人独特の運用可能性
・2次承認→2時承認時の発見するための要件には含まれていなかった。
　→重複チェックで検知できる為
</t>
    <phoneticPr fontId="9"/>
  </si>
  <si>
    <t>【G型】取引先からもG型メール2重送信_朝日電器</t>
    <phoneticPr fontId="9"/>
  </si>
  <si>
    <t xml:space="preserve">
朝日電器
</t>
    <phoneticPr fontId="9"/>
  </si>
  <si>
    <t xml:space="preserve">10/5　13:59受信　申請202010050362
10/5　16:54受信　申請202010050413
件名、添付ファイルの内容が同様のG型メールが届いた
※本文だけ微妙に異なる
</t>
    <phoneticPr fontId="9"/>
  </si>
  <si>
    <t xml:space="preserve">
取引先へのヒヤリングが必要
</t>
    <phoneticPr fontId="9"/>
  </si>
  <si>
    <t xml:space="preserve">
加賀谷主任から北郷主任への送信データより削除
</t>
    <phoneticPr fontId="9"/>
  </si>
  <si>
    <t>【G型】取引先G型記入ミスによる積み上げ漏れ_アスク</t>
    <phoneticPr fontId="9"/>
  </si>
  <si>
    <t xml:space="preserve">
アスク
</t>
    <phoneticPr fontId="9"/>
  </si>
  <si>
    <t>G型の記入不備があった
　→G型の計上年月列の記入漏れ
　　→計上漏れにつながるリスク</t>
    <phoneticPr fontId="9"/>
  </si>
  <si>
    <t xml:space="preserve">
・取引先の記入不備→詳細はヒヤリング必要
・照合時の、検知漏れ
・積み上げマクロの要件・機能不足の可能性
　→今回、記入が漏れていた以外の列で記入漏れが発生した場合も発生リスクがある
</t>
    <phoneticPr fontId="9"/>
  </si>
  <si>
    <t xml:space="preserve">
重複チェックにより、発見
　加賀谷主任に北郷主任への送信データより削除
</t>
    <phoneticPr fontId="9"/>
  </si>
  <si>
    <t>積み上げマクロの改良をおこなった。</t>
    <phoneticPr fontId="9"/>
  </si>
  <si>
    <t>POSキャンペーン登録＿登録希望日見落とし</t>
    <phoneticPr fontId="9"/>
  </si>
  <si>
    <t>バイヤー、EC事業部</t>
    <phoneticPr fontId="9"/>
  </si>
  <si>
    <t>希望の開始日にクーポンがされていなかった。</t>
    <phoneticPr fontId="9"/>
  </si>
  <si>
    <t>P2NETメールタイトルにセール期間10/16～の記載、本文記載の10/9～開始の注釈を確認していなかった</t>
    <phoneticPr fontId="9"/>
  </si>
  <si>
    <t xml:space="preserve">10/12時点で申請メールの本文に気づき登録済み。
</t>
    <phoneticPr fontId="9"/>
  </si>
  <si>
    <t>クーポンコード生成方法の確認する。
生成方法
①9桁中、頭2桁を「25」で統一
②残り7桁は自由に使って良しとする
理論上、100万コード生成可能。</t>
    <phoneticPr fontId="9"/>
  </si>
  <si>
    <t>花王（カネボウ）9月G型において発生したリベート金額の間違い</t>
    <phoneticPr fontId="9"/>
  </si>
  <si>
    <t>202009計上　G型リベート金額間違い</t>
    <phoneticPr fontId="9"/>
  </si>
  <si>
    <t>リベート金額間違い</t>
    <phoneticPr fontId="9"/>
  </si>
  <si>
    <t>2020.8月取引にてマイナスが発生したため、翌月調整を行う予定だったが、取引先が作成したファイルにてマイナス調整がされておらず、リベート金額を過剰に計上してしまった。</t>
    <phoneticPr fontId="9"/>
  </si>
  <si>
    <t>WF:202010121189
8月取引において返品があったため金額がマイナスとなった。
取引先がマイナス計上ではなく、9月計上で合わせて相殺するを希望したため、
取引先でマイナス分を追加し忘れてた。
バイヤーにおいて、リベートの見込み確認をおこなっていなかった。10月計上より運用変更する。</t>
    <phoneticPr fontId="9"/>
  </si>
  <si>
    <t>【G型】取引先リベート種別記入ミス</t>
    <phoneticPr fontId="9"/>
  </si>
  <si>
    <t xml:space="preserve">
CFD販売
</t>
    <phoneticPr fontId="9"/>
  </si>
  <si>
    <t>リベート種別の記入ミス
5301一括仕入れリベートで処理する予定だったリベートが1801で処理された</t>
    <phoneticPr fontId="9"/>
  </si>
  <si>
    <t>7月度在庫対策費修正</t>
    <phoneticPr fontId="9"/>
  </si>
  <si>
    <t>トイズ事業部</t>
    <phoneticPr fontId="9"/>
  </si>
  <si>
    <t>お取引先（㈱カワダ　トイズ）</t>
    <phoneticPr fontId="9"/>
  </si>
  <si>
    <t>帳合先変更に伴う在庫対策費が発生した</t>
    <phoneticPr fontId="9"/>
  </si>
  <si>
    <t>事業部では現在も担当者が商品マスター変更（原価、伝単等）を変更している場合があり、その際、在庫対策費フラグは意識していなかった為、そのまま原価を変更した結果在庫対策費が発生してしまった</t>
    <phoneticPr fontId="9"/>
  </si>
  <si>
    <t>WF:202010121163
システムより算出商品マスター変更すると在庫対策費が発生する。
帳合先変更は、バイヤー側でおこなってよいのか？
変更方法を確認し、A型に属するのであれば、今後登録チームで行う。</t>
    <phoneticPr fontId="9"/>
  </si>
  <si>
    <t>【G型】金額合意されていないG型を送付した</t>
    <phoneticPr fontId="9"/>
  </si>
  <si>
    <t xml:space="preserve">
シィーネット
</t>
    <phoneticPr fontId="9"/>
  </si>
  <si>
    <t>金額合意されていないG型を送付した。
　①[10327-1]202010020199　誤
　②[10867-1]202010050347  正</t>
    <phoneticPr fontId="9"/>
  </si>
  <si>
    <t xml:space="preserve">
9月計上で修正データ投入
</t>
    <phoneticPr fontId="9"/>
  </si>
  <si>
    <t>按分元データ作成不備</t>
    <phoneticPr fontId="9"/>
  </si>
  <si>
    <t>ＭＳ鈴木部長</t>
    <phoneticPr fontId="9"/>
  </si>
  <si>
    <t>按分元データをお送りしたが、ＭＤ販売員列がずれていた</t>
    <phoneticPr fontId="9"/>
  </si>
  <si>
    <t>積み上げたＧ型ファイル一覧を手作業で元データファイルへ貼り付け、空欄を埋める等の加工を行った際に1行ずらして貼り付けたと思われる</t>
    <phoneticPr fontId="9"/>
  </si>
  <si>
    <t xml:space="preserve">時間の余裕が無かった為、10,15日払い分を優先してデータを再作成、ＭＳにて按分をしていただき登録致しました。それ以外は10日に登録を完了致しました。
</t>
    <phoneticPr fontId="9"/>
  </si>
  <si>
    <t>取引先のB型申請不備</t>
    <phoneticPr fontId="9"/>
  </si>
  <si>
    <t>11月のSP条件表と同時に送付されたB型ファイルのリベート期間が過去日（10/1～）であった。</t>
    <phoneticPr fontId="9"/>
  </si>
  <si>
    <t>取引先の記入ミス</t>
    <phoneticPr fontId="9"/>
  </si>
  <si>
    <t xml:space="preserve">バイヤーに連絡し、本来の開始日が11/1からであることを確認し再送を依頼。
10/20に再送を受信し、WFへ申請。
WF:202010201748 </t>
    <phoneticPr fontId="9"/>
  </si>
  <si>
    <t>POS販促設定ミス</t>
    <phoneticPr fontId="9"/>
  </si>
  <si>
    <t>バイヤー、</t>
    <phoneticPr fontId="9"/>
  </si>
  <si>
    <t>POS販促キャンペーンの条件設定ミス。キャンペーン発動時に値引率が0％で設定されていた。</t>
    <phoneticPr fontId="9"/>
  </si>
  <si>
    <t>①週末キャンペーンの更新時に貼り付けを手作業で対象商品の更新を行っていた。
②保守ツールの更新後のチェックを行っていない。
③ワークフローを通していないので気付けなかった。</t>
    <phoneticPr fontId="9"/>
  </si>
  <si>
    <t>該当と同種のCPの登録内容を確認し、誤登録のものを修正。</t>
    <phoneticPr fontId="9"/>
  </si>
  <si>
    <t>データベースを参照して、過去事例の後追いを行う。</t>
    <phoneticPr fontId="9"/>
  </si>
  <si>
    <t>テレホンリースＨ型計上確認漏れ・Ｈ型作成間違い</t>
    <phoneticPr fontId="9"/>
  </si>
  <si>
    <t>鯨井 智揮</t>
    <phoneticPr fontId="9"/>
  </si>
  <si>
    <t>㈱テレホンリース</t>
    <phoneticPr fontId="9"/>
  </si>
  <si>
    <t>販売支援金の締め日7日を過ぎて販売支援金のマイナス処理を行う。消化仕入れ取引であった為リベート自体の締め日14日に間に合う様に動くが、先方にお送りしたＨ型の明細に誤りがあったことで、14日の締め日も過ぎて登録。Ｈ型の10月度計上で9月度のリベートにマイナスをかけることになった。</t>
    <phoneticPr fontId="9"/>
  </si>
  <si>
    <t>Ｈ型を作るマクロが長行の場合に対応しておらず（対応の分岐もなく）、商品統合管理室が出来たものを確認することなく、送信してしまった。</t>
    <phoneticPr fontId="9"/>
  </si>
  <si>
    <t>今後リベート締め日を認識して対応する。内河主任に長行に対応するマクロを組んで頂いた。今後ダブルチェックを徹底する。</t>
    <phoneticPr fontId="9"/>
  </si>
  <si>
    <t>業務PCシステム修復誤対応</t>
    <phoneticPr fontId="9"/>
  </si>
  <si>
    <t>EC事業部、システム部</t>
    <phoneticPr fontId="9"/>
  </si>
  <si>
    <t>遠隔操作にて業務PCのシステム修復が開始された。</t>
    <phoneticPr fontId="9"/>
  </si>
  <si>
    <t>EC事業部がシステム部へ誤った端末管理番号を伝えた為</t>
    <phoneticPr fontId="9"/>
  </si>
  <si>
    <t>システム部がEC事業部より業務PCの音が出ないとTEL(口頭)にてシステム修復依頼を受ける。
口頭でもらった端末管理番号は商品統合管理室で使用しているPCの番号で結果誤ったPCをシステム修復してしまった。</t>
    <phoneticPr fontId="9"/>
  </si>
  <si>
    <t>J型（不良交換送料）作業ミス</t>
    <phoneticPr fontId="9"/>
  </si>
  <si>
    <t>J登録用ファイル作成時</t>
    <phoneticPr fontId="9"/>
  </si>
  <si>
    <t>手作業時の入力ミスが発生した</t>
    <phoneticPr fontId="9"/>
  </si>
  <si>
    <t>金額のダブルチェック後、手作業でアクセスに投入、取込用のフォーマットに貼り付けるが、その際入力ミスが発生した。長廣係長が登録を行う際にエラーが発生した為発覚。</t>
    <phoneticPr fontId="9"/>
  </si>
  <si>
    <t>G型仕入先コード誤登録</t>
    <phoneticPr fontId="9"/>
  </si>
  <si>
    <t>お取引先（マクセル㈱）</t>
    <phoneticPr fontId="9"/>
  </si>
  <si>
    <t>仕入先コードを間違って登録した</t>
    <phoneticPr fontId="9"/>
  </si>
  <si>
    <t>本来の取引先(SNEXT㈱）にＧ型のフォーマットを送った際に使用済みのファイルのデータを消して送ったが、仕入先コードが残ったままで送信してしまった為</t>
    <phoneticPr fontId="9"/>
  </si>
  <si>
    <t>G型でマイナスデータ登録予定</t>
    <phoneticPr fontId="9"/>
  </si>
  <si>
    <t>B型二重申請</t>
    <phoneticPr fontId="9"/>
  </si>
  <si>
    <t>B型の2重申請</t>
    <phoneticPr fontId="9"/>
  </si>
  <si>
    <t>サンダーバードの受信メールを確認。
1通しか受信していない事を確認
登録されているファイルの中身が同じだった事を確認。
メールディーラーのメールIDが同一を確認した後、
片方を取り消しして否決処理しました</t>
    <phoneticPr fontId="9"/>
  </si>
  <si>
    <t>覚書が確認出来ないリベートを計上している</t>
    <phoneticPr fontId="9"/>
  </si>
  <si>
    <t>覚書の確認が出来ていない状態で、リベートを計上している</t>
    <phoneticPr fontId="9"/>
  </si>
  <si>
    <t>過去の計上実績から、そのまま計上し続けた為
１、商品統合管理室設立前は、口約束の内容もシステムへ登録されていた。
２、現在すでに条件登録されているものに関して、リベートシステム稼働時に契約書または覚書の有無、内容確認を行っていなかった。</t>
    <phoneticPr fontId="9"/>
  </si>
  <si>
    <t xml:space="preserve">契約書の捜索を依頼
覚書1社あり、3社なし。
シロカ
アイリスオーヤマ
キヤノン
</t>
    <phoneticPr fontId="9"/>
  </si>
  <si>
    <t>商品統合管理室として、すべてのリベート登録には、エビデンスとの照合と承認を行っている。
すでに登録されている条件登録の不備対応は対策スケジュールを検討中です。</t>
    <phoneticPr fontId="22"/>
  </si>
  <si>
    <t>4社合計14,800,000</t>
    <phoneticPr fontId="9"/>
  </si>
  <si>
    <t>週末同時購入CP金額チェックミス</t>
    <phoneticPr fontId="9"/>
  </si>
  <si>
    <t>仕入先、バイヤー</t>
    <phoneticPr fontId="9"/>
  </si>
  <si>
    <t>キャンペーン対象となる10,000、3,000以上の商品選定の際、本来税込み金額でチェックするところ税抜き金額でチェックを行っていた為、一部該当商品が漏れていた</t>
    <phoneticPr fontId="9"/>
  </si>
  <si>
    <t>売価を確認する為アクセス上で商品リストと商品マスターデータを結合させデータを中州する際に商品マスターの「税抜売価」列を対象にしてしまった為</t>
    <phoneticPr fontId="9"/>
  </si>
  <si>
    <t>店舗から一部商品が入っていないのでは？とバイヤーに連絡が有ったことから発覚。税込み売価で再度精査を行い修正済み。</t>
    <phoneticPr fontId="9"/>
  </si>
  <si>
    <t>伝票単価登録間違い</t>
    <phoneticPr fontId="9"/>
  </si>
  <si>
    <t>ソニーマーケティングジャパン</t>
    <phoneticPr fontId="9"/>
  </si>
  <si>
    <t>　伝票単価の登録を間違えてしまった</t>
    <phoneticPr fontId="9"/>
  </si>
  <si>
    <t>　取引先が伝票単価について深く理解をしていなかった為発生</t>
    <phoneticPr fontId="9"/>
  </si>
  <si>
    <t>口頭にて対応の必要ないことを説明した。</t>
    <phoneticPr fontId="9"/>
  </si>
  <si>
    <t>商品の粗利率登録間違い</t>
    <phoneticPr fontId="9"/>
  </si>
  <si>
    <t>ナンガ</t>
    <phoneticPr fontId="9"/>
  </si>
  <si>
    <t>バイヤーとの商談の中で、SP条件表で条件登録を行っていたがその利率登録を取引先との認識齟齬があり販売支援金とセンターフィーを含めた金額で誤って登録をしてしまい返金が発生した。</t>
    <phoneticPr fontId="9"/>
  </si>
  <si>
    <t>　取引先様とバイヤーでの認識齟齬が起きた為発生</t>
    <phoneticPr fontId="9"/>
  </si>
  <si>
    <t>佐藤副本部長に承認をもらい、片桐バイヤーより取引先にG型を送ってもらって対応　　その後、受け取ったG型を10月計上で上げた</t>
    <phoneticPr fontId="9"/>
  </si>
  <si>
    <t>　計上した月：10月
　入金日付or相殺日付：10月
ヒアリング対象者：片桐バイヤー、佐藤副本部長</t>
    <phoneticPr fontId="9"/>
  </si>
  <si>
    <t>ＳＬＳ株式会社様の販売支援金登録漏れ</t>
    <phoneticPr fontId="9"/>
  </si>
  <si>
    <t>鈴木 郁</t>
    <phoneticPr fontId="9"/>
  </si>
  <si>
    <t>商品統合管理室：　登録担当　　担当バイヤー：　住設事業部　　取引先：　ＳＬＳ株式会社様</t>
    <phoneticPr fontId="9"/>
  </si>
  <si>
    <t>販売支援金仕入型の新業務NEXT登録依頼が漏れ、自動計算ができなかった。　　そのため、販売支援金の請求漏れの恐れがある。</t>
    <phoneticPr fontId="9"/>
  </si>
  <si>
    <t>・新規取引先企業が1日に7件発生し、業務負荷が高まっていた。　
・他に契約再締結業務が増加しており業務負荷が高まっていた。
・業務効率を高めるため、処理手順を変更してしまった。　1件ずつの処理から、同一処理手順を複数件同時並行させた。
・定期的な進捗確認（振り返り/棚卸）が出来ていなかった。</t>
    <phoneticPr fontId="9"/>
  </si>
  <si>
    <t xml:space="preserve"> 9月計上：　\10,609-　　10月計上：　\15,973-</t>
    <phoneticPr fontId="9"/>
  </si>
  <si>
    <t>なし</t>
    <phoneticPr fontId="9"/>
  </si>
  <si>
    <t>真・女神転生3　フライング販売</t>
    <phoneticPr fontId="9"/>
  </si>
  <si>
    <t>所沢駅店レジパート</t>
    <phoneticPr fontId="9"/>
  </si>
  <si>
    <t>アトラス、仕入先セガ</t>
    <phoneticPr fontId="9"/>
  </si>
  <si>
    <t>約束の不履行、お客様へ販売してしまった</t>
    <phoneticPr fontId="9"/>
  </si>
  <si>
    <t>レジアラートをセットしなかった。店舗の管理ミス（通常品と新製品を同じ棚で管理）
現状
1.POSのメッセージ機能を利用して、販売しないよう注意喚起をしている。　（キャンペーン登録で発売日を入力すれば、メッセージがでる。）
2.店舗判断で新商品のタグ付け運用を行っている。</t>
    <phoneticPr fontId="9"/>
  </si>
  <si>
    <t>SNS等での書き込みをないことを確認しました。（ビックカメラで真・女神転生をフラゲした～、など）10/29（木）を迎えた為、影響・被害なし</t>
    <phoneticPr fontId="9"/>
  </si>
  <si>
    <t>店　舗：商品発売日リストを配布しているので、店内告知を行う。タグ付けの運用の標準化を行う。レジメッセージが出たときのアクションをきめる。
商品部：キャンペーン登録時、新商品の発売日を入力必須項目とする。
EC予約にて週一で実績とっている。予約されたら自動登録する仕組みを導入を検討する。
根本施策：システム改修をおこなう。（割当と日程調整、見積を林さん担当）と報告いただきました。</t>
    <phoneticPr fontId="22"/>
  </si>
  <si>
    <t>ピクミン3デラックス　フライング販売</t>
    <phoneticPr fontId="9"/>
  </si>
  <si>
    <t>新宿東口店</t>
    <phoneticPr fontId="9"/>
  </si>
  <si>
    <t>任天堂</t>
    <phoneticPr fontId="9"/>
  </si>
  <si>
    <t>約束不履行、発売日前にお客様へ販売。2件</t>
    <phoneticPr fontId="9"/>
  </si>
  <si>
    <t>①店舗が販売しない対策を講じていなかった。（レジアラートを設定していなかった）。②店担当者が10/29（木）発売と勘違いした。
現状
1.POSのメッセージ機能を利用して、販売しないよう注意喚起をしている。　（キャンペーン登録で発売日を入力すれば、メッセージがでる。）
2.店舗判断で新商品のタグ付け運用を行っている。</t>
    <phoneticPr fontId="9"/>
  </si>
  <si>
    <t xml:space="preserve">SNS等での書き込みをないことを確認しました。
2名のうち1名様は連絡がつき、回収。もう1名はPカード使用なく、連絡付かず。
任天堂販売山田様へ一報。上長へのエスカレーションはしないとのこと。
SNS等での書き込み（ピクミンをビックカメラでフラゲした～、など）はなく、10/30（金）0：00を迎えた為、影響・被害なし。
10/30（金）9：30　任天堂販売山田様へ報告。上長へのエスカレーションはしない、とのこと。 </t>
    <phoneticPr fontId="22"/>
  </si>
  <si>
    <t>DJI Pocket 2 Creator Combo　新製品の発売日前配送到着</t>
    <phoneticPr fontId="9"/>
  </si>
  <si>
    <t>DJI</t>
    <phoneticPr fontId="9"/>
  </si>
  <si>
    <t>10/31に発売する新製品が発売日前日の10/30にお客様宅に配送された。</t>
    <phoneticPr fontId="9"/>
  </si>
  <si>
    <t>PSASで配送伝票を作成した際に「最短日」で配送日指定。センターに在庫があった為、最短日の10/30に配送日指定された。</t>
    <phoneticPr fontId="9"/>
  </si>
  <si>
    <t>PSASに注意喚起のアラートが出せないかを確認。システム部より、2021年にシステム改修を進めているとの回答。</t>
    <phoneticPr fontId="9"/>
  </si>
  <si>
    <t>取引先から申請されたリベートファイルの不備（空欄、間違い等）に対しての運用ルールがない。</t>
    <phoneticPr fontId="9"/>
  </si>
  <si>
    <t>商品統合管理室、取引先、バイヤー</t>
    <phoneticPr fontId="9"/>
  </si>
  <si>
    <t>リベートファイルの内容に不備が有った際に、細かい決め事が定まっていない為、対応者によって、結果に差が出る</t>
    <phoneticPr fontId="9"/>
  </si>
  <si>
    <t>運用ルールが設定されていなかった為</t>
    <phoneticPr fontId="9"/>
  </si>
  <si>
    <t>C型対象外リベートの申請</t>
    <phoneticPr fontId="9"/>
  </si>
  <si>
    <t>シャルマン</t>
    <phoneticPr fontId="22"/>
  </si>
  <si>
    <t>C型</t>
    <phoneticPr fontId="9"/>
  </si>
  <si>
    <t>シャルマン</t>
    <phoneticPr fontId="9"/>
  </si>
  <si>
    <t>C型では申請できないリベートの登録依頼</t>
    <phoneticPr fontId="9"/>
  </si>
  <si>
    <t>単品単位でのリベートでは金額を計算対象にすることができないが、「昨年の実売金額を上回った場合にリベートを発生するようにしてほしい」という取引先からの依頼があった。</t>
    <phoneticPr fontId="9"/>
  </si>
  <si>
    <t>C型では登録できない旨、及び後日G型で申請していただくよう伝えた。</t>
    <phoneticPr fontId="9"/>
  </si>
  <si>
    <t>ポータブルDVDプレーヤー発火の件</t>
    <phoneticPr fontId="9"/>
  </si>
  <si>
    <t>DVPW1040（ポータブルDVDプレーヤー）</t>
    <phoneticPr fontId="9"/>
  </si>
  <si>
    <t>コジマ広島府中店の売場</t>
    <phoneticPr fontId="9"/>
  </si>
  <si>
    <t>上記展示品が発火した。発火付近の展示品、約20台（金額は不明）</t>
    <phoneticPr fontId="9"/>
  </si>
  <si>
    <t>消防にて現状確認中。</t>
    <phoneticPr fontId="9"/>
  </si>
  <si>
    <t>WF:202011040233
対応者コジマ　広島府中店　店長：ムラカミ
　発見者：ヒロセ 
　</t>
    <phoneticPr fontId="9"/>
  </si>
  <si>
    <t>大容量ファイルが受信できなかった</t>
    <phoneticPr fontId="9"/>
  </si>
  <si>
    <t>大容量ファイルのメールが受信出来なかった</t>
    <phoneticPr fontId="9"/>
  </si>
  <si>
    <t>受信出来ていないメールは、40㎆
システム部より、メールの受信容量が決まっている為との説明だったが、CCのバイヤーは受信出来ている
次にサーバーの容量の問題だと説明されたが、長廣のサーバーの容量は0㎅の為、サーバー制限の1㎇には達していない</t>
    <phoneticPr fontId="9"/>
  </si>
  <si>
    <t>リベート単価を誤って登録した為、合意していないリベートが発生した</t>
    <phoneticPr fontId="9"/>
  </si>
  <si>
    <t>見積計上金額の計算ミス</t>
    <phoneticPr fontId="9"/>
  </si>
  <si>
    <t>アップル</t>
    <phoneticPr fontId="22"/>
  </si>
  <si>
    <t>2020年5月計上分の見積金額の算出時に計算ミスを起こした。4-6月期間アップルウォッチのリベート施策において、4月計上分はリベート付与率2％で計算したが、5月は実績好調に伴い付与率3％で算出した。本来であれば5月計上時に4月実績分の1％を再計算して5月に計上すべきであるが、失念して計上しなかった。トーマツ様の指摘により発覚した。</t>
    <phoneticPr fontId="9"/>
  </si>
  <si>
    <t>見積金額算出時に当時使用していたフォーマットには前月に適用した条件がチェックできる項目が無かった。また当時はダブルチェックのチェック項目を決めていなかったことによるチェック不足もあった。</t>
    <phoneticPr fontId="9"/>
  </si>
  <si>
    <t>2020年6月に上記金額を計上した。</t>
    <phoneticPr fontId="9"/>
  </si>
  <si>
    <t>配送費リベートがI型で計上出来ない</t>
    <phoneticPr fontId="9"/>
  </si>
  <si>
    <t>シャープ</t>
    <phoneticPr fontId="22"/>
  </si>
  <si>
    <t>配送費がI型で計上出来ない</t>
    <phoneticPr fontId="9"/>
  </si>
  <si>
    <t>商談録ナンバーが発行出来ていない。計算方法が、I型で登録出来ない可能性がある</t>
    <phoneticPr fontId="9"/>
  </si>
  <si>
    <t>10月度携帯みなし条件登録漏れ</t>
    <phoneticPr fontId="9"/>
  </si>
  <si>
    <t>通信事業部</t>
    <phoneticPr fontId="9"/>
  </si>
  <si>
    <t>10月度の携帯みなし条件が登録されていなかった。</t>
    <phoneticPr fontId="9"/>
  </si>
  <si>
    <t>条件登録時に「2」登録、ではなく「１」チェックで登録されており、その結果で報告していたから。また、ワークフローでの結果の確認、通信事業部での報告内容の確認もされていなかった。</t>
    <phoneticPr fontId="9"/>
  </si>
  <si>
    <t>経理藤本さんにてみなし計算用のデータを投入。</t>
    <phoneticPr fontId="9"/>
  </si>
  <si>
    <t>A型仕入先登録ミス</t>
    <phoneticPr fontId="9"/>
  </si>
  <si>
    <t>取引先より提出された登録用紙の仕入先コードに誤りがあった</t>
    <phoneticPr fontId="9"/>
  </si>
  <si>
    <t>【A型・B型・SP】JANコード記入ミス</t>
    <phoneticPr fontId="9"/>
  </si>
  <si>
    <t>取引先の人為的ミス</t>
    <phoneticPr fontId="9"/>
  </si>
  <si>
    <t>正しいデータを受領し、登録を行った</t>
    <phoneticPr fontId="9"/>
  </si>
  <si>
    <t>バイヤーによる実績送信及びG型申請漏れ</t>
    <phoneticPr fontId="9"/>
  </si>
  <si>
    <t>NEC　</t>
    <phoneticPr fontId="22"/>
  </si>
  <si>
    <t>10月に申請すべきG型が漏れた</t>
    <phoneticPr fontId="9"/>
  </si>
  <si>
    <t>　前提とし、バイヤーによる実績送信が禁止されているにも関わらず、指摘されるまで実績を送信していた。　10/6に取引先からバイヤーに対して実績送信依頼があったが、バイヤーが実績送信を忘れており締めに間に合わず、結果として10月に申請すべきG型を11月に申請した。</t>
    <phoneticPr fontId="9"/>
  </si>
  <si>
    <t>10月計上にしG型処理</t>
    <phoneticPr fontId="9"/>
  </si>
  <si>
    <t>契約未締結企業への仕入先及び口座情報変更依頼の差し戻し</t>
    <phoneticPr fontId="9"/>
  </si>
  <si>
    <t>ソフマップ担当（廣瀬）・経理部</t>
    <phoneticPr fontId="9"/>
  </si>
  <si>
    <t>・既存取引先（株）デジタルバンクの法人解散に伴い「登録内容変更依頼書」を提出した。・別企業の（株）サムライパートナーズへの事業引き受け目的で、取引先コード名称変更、振込口座変更の内容が記入されていた。・「登録内容変更依頼書」は経理で処理され、（株）サムライパートナーズの口座情報に変更された。・「登録内容変更依頼書」は、仕入先コード変更の処理のため、商品統合管理室に回付された。・（株）サムライパートナーズとの取引契約はないため、既存取引先間での商流変更ではなく、新規取引先の開設が適切と判断し、経理部に説明の上、差し戻した。・変更先の取引先の調査／承認、契約締結が済んでいないため、信用リスク及び不正行為リスクが懸念される。</t>
    <phoneticPr fontId="9"/>
  </si>
  <si>
    <t>バイヤー：
・取引先の情報変更（商号変更や口座変更）と誤認している。
・事業引き受け企業と取引を開始するにあたり、契約締結、信用調査、与信調査をする必要性の認識が不足している。
経理部：
・取引先の情報変更（商号変更や口座変更）と誤認している。
・「登録内容変更依頼書」の受理時に、引き受け企業との取引有無を確認するプロセスが不足している。
・「登録内容変更依頼書」では受理してはいけない依頼であった。
申請書／プロセス：
・「登録内容変更依頼書」の適用ルールが整備と周知徹底されていない。
・ルールを逸脱した申請があった場合に、その内容を確認・評価・判断する仕組みやプロセスが不足している。</t>
    <phoneticPr fontId="9"/>
  </si>
  <si>
    <t>契約未締結企業への仕入先及び口座情報変更依頼の差し戻しをした</t>
    <phoneticPr fontId="9"/>
  </si>
  <si>
    <t>アクリル板に頭から突っ込んだ件</t>
    <phoneticPr fontId="9"/>
  </si>
  <si>
    <t>アクリル板</t>
    <phoneticPr fontId="9"/>
  </si>
  <si>
    <t>頭から突っ込んだ</t>
    <phoneticPr fontId="9"/>
  </si>
  <si>
    <t>視界に入らなかった</t>
    <phoneticPr fontId="9"/>
  </si>
  <si>
    <t>情報共有を行い、注意喚起をする。</t>
    <phoneticPr fontId="9"/>
  </si>
  <si>
    <t>不良交換手数料登録漏れ</t>
    <phoneticPr fontId="9"/>
  </si>
  <si>
    <t>朝日電器　</t>
    <phoneticPr fontId="22"/>
  </si>
  <si>
    <t>取引先（朝日電器）</t>
    <phoneticPr fontId="9"/>
  </si>
  <si>
    <t>5月度は先方未送信、6月度は送信したとの事だが受信履歴なし</t>
    <phoneticPr fontId="9"/>
  </si>
  <si>
    <t>新規取引申請書の重複申請</t>
    <phoneticPr fontId="9"/>
  </si>
  <si>
    <t>三晃　</t>
    <phoneticPr fontId="22"/>
  </si>
  <si>
    <t>ビック酒販担当バイヤー</t>
    <phoneticPr fontId="9"/>
  </si>
  <si>
    <t>取引先：（株）三晃　ビック酒販（契約担当各部門）　ビックカメラ（契約担当各部門）</t>
    <phoneticPr fontId="9"/>
  </si>
  <si>
    <t>取引契約締結済みの取引先と、新たに取引契約を開始しようとした。
商品取引基本契約書と機密保持契約書を新たに押印し、新規取引申請書を提出した。
仕入先コード発行時の重複チェックにより、同名取引先があることが発覚。</t>
    <phoneticPr fontId="9"/>
  </si>
  <si>
    <t>・既存の仕入先コードを利用することで対応。
・仕入先コードに紐づく企業情報は最新情報に更新。
・新たに締結した契約書は、法務部に提出するよう担当バイヤーに依頼済み。</t>
    <phoneticPr fontId="9"/>
  </si>
  <si>
    <t>H型の登録が締め日当日のギリギリに処理をしている</t>
    <phoneticPr fontId="9"/>
  </si>
  <si>
    <t>H型</t>
    <phoneticPr fontId="9"/>
  </si>
  <si>
    <t>H型の登録が、締め日当日になっても、未承認が有り承認後の登録迄に時間が掛かっている</t>
    <phoneticPr fontId="9"/>
  </si>
  <si>
    <t>承認業務が当日になっている為</t>
    <phoneticPr fontId="9"/>
  </si>
  <si>
    <t>運用フローを作成する。</t>
    <phoneticPr fontId="9"/>
  </si>
  <si>
    <t>H型運用の負荷軽減について</t>
    <phoneticPr fontId="9"/>
  </si>
  <si>
    <t>ダイソン　</t>
    <phoneticPr fontId="22"/>
  </si>
  <si>
    <t>取引先様（ダイソン㈱）</t>
    <phoneticPr fontId="9"/>
  </si>
  <si>
    <t>Ｈ型の作成～運用に関して、取引先様へ負荷をかける運用を行っていた。また管理室自身の運用にも負荷を掛けていた</t>
    <phoneticPr fontId="9"/>
  </si>
  <si>
    <t>業務の改善についての考慮が足りなかった為</t>
    <phoneticPr fontId="9"/>
  </si>
  <si>
    <t>今回はインシデントを申請した上で登録。改善につなげる</t>
    <phoneticPr fontId="9"/>
  </si>
  <si>
    <t>H型翌月度持ち越し発生の件</t>
    <phoneticPr fontId="9"/>
  </si>
  <si>
    <t>各取引先様</t>
    <phoneticPr fontId="9"/>
  </si>
  <si>
    <t>Ｈ型の登録が遅れ、一部翌月登録になる分が発生した</t>
    <phoneticPr fontId="9"/>
  </si>
  <si>
    <t>確認が期限当日になった結果、不備が有ったり、確認が必要になった申請分の登録が間に合わなかった</t>
    <phoneticPr fontId="9"/>
  </si>
  <si>
    <t>支払いが間に合うよう確認、取引先へ確認後登録する。12/9で対応する。</t>
    <phoneticPr fontId="9"/>
  </si>
  <si>
    <t>メールディーラーシステム不具合</t>
    <phoneticPr fontId="9"/>
  </si>
  <si>
    <t>メールディーラー</t>
    <phoneticPr fontId="9"/>
  </si>
  <si>
    <t>アクセス出来なくなった。</t>
    <phoneticPr fontId="9"/>
  </si>
  <si>
    <t>メールディーラー内でメール受信が漏れていないるものが無いか、Thunderbirdと突き合わせを実施。メールディーラ側には障害報告書の提出を依頼。今後の対策は検討中（11月10日時点）。緊急時対応フローを作成する。</t>
    <phoneticPr fontId="9"/>
  </si>
  <si>
    <t>マスター変更登録遅れ</t>
    <phoneticPr fontId="9"/>
  </si>
  <si>
    <t>森本化成　</t>
    <phoneticPr fontId="22"/>
  </si>
  <si>
    <t>取引先（森本化成）</t>
    <phoneticPr fontId="9"/>
  </si>
  <si>
    <t>伝単、原価の変更(上昇）が遅れた為、本来より低い単価で支払が行われた</t>
    <phoneticPr fontId="9"/>
  </si>
  <si>
    <t>担当者の申請漏れ</t>
    <phoneticPr fontId="9"/>
  </si>
  <si>
    <t>販促リベート誤登録</t>
    <phoneticPr fontId="9"/>
  </si>
  <si>
    <t>東邦薬品　</t>
    <phoneticPr fontId="22"/>
  </si>
  <si>
    <t>取引先（東邦薬品）</t>
    <phoneticPr fontId="9"/>
  </si>
  <si>
    <t>取引先はＧ型での支払いを想定していたが、販促リベートで登録をしてしまった</t>
    <phoneticPr fontId="9"/>
  </si>
  <si>
    <t>バックマージン（販売支援金）有効期限切れ</t>
    <phoneticPr fontId="9"/>
  </si>
  <si>
    <t>三立舎　</t>
    <phoneticPr fontId="22"/>
  </si>
  <si>
    <t>三立舎</t>
    <phoneticPr fontId="9"/>
  </si>
  <si>
    <t>バックマージン（販売支援金）の有効期限が切れていたが、現在までＧ型で運用・計上していた</t>
    <phoneticPr fontId="9"/>
  </si>
  <si>
    <t>覚書を更新していない</t>
    <phoneticPr fontId="9"/>
  </si>
  <si>
    <t>ゼリア新薬　</t>
    <phoneticPr fontId="22"/>
  </si>
  <si>
    <t>ゼリア新薬</t>
    <phoneticPr fontId="9"/>
  </si>
  <si>
    <t>振込と相殺で取引先から二重で販売支援金をもらってしまった</t>
    <phoneticPr fontId="9"/>
  </si>
  <si>
    <t>即時連携により、システムから適用欄が連携されていなかった為</t>
    <phoneticPr fontId="9"/>
  </si>
  <si>
    <t>　・システム部に確認を行い、摘要欄が即時連携により抜け落ちたことを確認し、　取引先には次月で戻す事をお伝えして終了</t>
    <phoneticPr fontId="9"/>
  </si>
  <si>
    <t>不明</t>
    <phoneticPr fontId="22"/>
  </si>
  <si>
    <t>I型</t>
    <phoneticPr fontId="22"/>
  </si>
  <si>
    <t>0円～10万円未満</t>
    <phoneticPr fontId="22"/>
  </si>
  <si>
    <t>まれに起きる年1度</t>
    <phoneticPr fontId="22"/>
  </si>
  <si>
    <t>低</t>
    <phoneticPr fontId="22"/>
  </si>
  <si>
    <t>当面はＧ型で運用（消化仕入）。Ｇ型提出して頂く際に、【修理バックマージン金額及び販売支援金額】のＰＤＦをエビデンスとして添付頂く。
菱山様に来月以降の対応について、了承頂きました。</t>
    <phoneticPr fontId="9"/>
  </si>
  <si>
    <t>経過観察中</t>
    <phoneticPr fontId="22"/>
  </si>
  <si>
    <t>取引先</t>
    <phoneticPr fontId="22"/>
  </si>
  <si>
    <t>エビデンス不足</t>
    <phoneticPr fontId="22"/>
  </si>
  <si>
    <t>基本作業</t>
    <phoneticPr fontId="22"/>
  </si>
  <si>
    <t>対策基準有効</t>
    <phoneticPr fontId="22"/>
  </si>
  <si>
    <t>イレギュラー、事故対応</t>
    <phoneticPr fontId="22"/>
  </si>
  <si>
    <t>10万円以上～100万円未満</t>
    <phoneticPr fontId="22"/>
  </si>
  <si>
    <t>お客様からクレーム（店舗対応）問題がない</t>
    <phoneticPr fontId="22"/>
  </si>
  <si>
    <t>対策はあるが不十分</t>
    <phoneticPr fontId="22"/>
  </si>
  <si>
    <t>システム開発・運用不備</t>
    <phoneticPr fontId="22"/>
  </si>
  <si>
    <t>その他</t>
    <phoneticPr fontId="22"/>
  </si>
  <si>
    <t>10月度で修正した。</t>
    <phoneticPr fontId="9"/>
  </si>
  <si>
    <t>H型</t>
    <phoneticPr fontId="22"/>
  </si>
  <si>
    <t>人為的ミス</t>
    <phoneticPr fontId="22"/>
  </si>
  <si>
    <t>計上した月：202011予定
入金日付or相殺日付：　20201130支払
ヒアリング対象者：　森本化成ご担当　関様</t>
    <phoneticPr fontId="22"/>
  </si>
  <si>
    <t>Ｈ型で申請がされたが、リベートが発生していない為Ｇ型で修正した。</t>
    <phoneticPr fontId="9"/>
  </si>
  <si>
    <t>要改善</t>
    <phoneticPr fontId="22"/>
  </si>
  <si>
    <t>11月9日17時半頃からメールディーラ側のサーバーの電源が落ちたために、一時的にアクセスできなくなった。11月9日21時ごろ復旧報告有り。</t>
    <phoneticPr fontId="9"/>
  </si>
  <si>
    <t>　計上した月：202011予定</t>
    <phoneticPr fontId="22"/>
  </si>
  <si>
    <t>・ビック酒販は、（株）三晃と、2017年に新規取引契約を締結している。
・当時締結した契約書は、法務保管されておらず行方不明。</t>
    <phoneticPr fontId="22"/>
  </si>
  <si>
    <t>J型</t>
    <phoneticPr fontId="22"/>
  </si>
  <si>
    <t>ご担当者に再送を依頼し、登録をおこなった。</t>
    <phoneticPr fontId="9"/>
  </si>
  <si>
    <t>絆創膏程度けが</t>
    <phoneticPr fontId="22"/>
  </si>
  <si>
    <t>G型</t>
    <phoneticPr fontId="22"/>
  </si>
  <si>
    <t>　計上した月：202011
　入金日付or相殺日付：201120
　ヒアリング対象者：小沼係長(コジマ)</t>
    <phoneticPr fontId="22"/>
  </si>
  <si>
    <t>A型</t>
    <phoneticPr fontId="22"/>
  </si>
  <si>
    <t>　計上した月：202011
　入金日付or相殺日付：自動計算型リベートの為支払いサイト通り
　ヒアリング対象者：シャープモトハシ様、梅田課長or渡辺係長
　備考：一旦誤って依頼されたメールを添付致します</t>
    <phoneticPr fontId="22"/>
  </si>
  <si>
    <t>K型</t>
    <phoneticPr fontId="22"/>
  </si>
  <si>
    <t>取引先に連絡して、G型ファイルで再送頂く様に連絡済み</t>
    <phoneticPr fontId="22"/>
  </si>
  <si>
    <t>I型で、登録出来るのか改めて検証する必要あり
無理な場合は、改めて取引先にレクチャー必要</t>
    <phoneticPr fontId="22"/>
  </si>
  <si>
    <t>商品統合管理室</t>
    <phoneticPr fontId="22"/>
  </si>
  <si>
    <t>100万円以上～1000万円未満</t>
    <phoneticPr fontId="22"/>
  </si>
  <si>
    <t>たまに起きる半年1度</t>
    <phoneticPr fontId="22"/>
  </si>
  <si>
    <t>　計上した月：202006</t>
    <phoneticPr fontId="22"/>
  </si>
  <si>
    <t>計上した月：202011</t>
    <phoneticPr fontId="22"/>
  </si>
  <si>
    <t>マイナスG型を取引先より、提出頂き計上した。</t>
    <phoneticPr fontId="9"/>
  </si>
  <si>
    <t>まず発生しない</t>
    <phoneticPr fontId="22"/>
  </si>
  <si>
    <t>B型</t>
    <phoneticPr fontId="22"/>
  </si>
  <si>
    <t>誰が、何時、何処に、何をを定義
又、確認出来ない場合の暫定対応を定義する</t>
    <phoneticPr fontId="22"/>
  </si>
  <si>
    <t>取引先、メール送信者</t>
    <phoneticPr fontId="22"/>
  </si>
  <si>
    <t>吉橋 章</t>
    <phoneticPr fontId="22"/>
  </si>
  <si>
    <t>受信メールボックスの容量上限</t>
    <phoneticPr fontId="22"/>
  </si>
  <si>
    <t>リターンメールを受信した。</t>
    <phoneticPr fontId="22"/>
  </si>
  <si>
    <t>受信ボックス容量上限のため、</t>
    <phoneticPr fontId="22"/>
  </si>
  <si>
    <t>メンバーのメーラーの設定を確認と変更。システム部へヒアリングをおこなう。</t>
    <phoneticPr fontId="22"/>
  </si>
  <si>
    <t>10/23（金）販売支援金の登録完了、影響金額算出、上長報告
10/26（月）担当バイヤー説明、G型登録依頼</t>
    <phoneticPr fontId="9"/>
  </si>
  <si>
    <t>ナンガ</t>
    <phoneticPr fontId="22"/>
  </si>
  <si>
    <t>バイヤー</t>
    <phoneticPr fontId="22"/>
  </si>
  <si>
    <t>追加や加工作業</t>
    <phoneticPr fontId="22"/>
  </si>
  <si>
    <t>ソニーマーケティングジャパン</t>
    <phoneticPr fontId="22"/>
  </si>
  <si>
    <t>・1クリックWF申請済みへ変更する。
・メールディーラ申請マニュアルを作成。</t>
    <phoneticPr fontId="22"/>
  </si>
  <si>
    <t>データを修正して登録した。</t>
    <phoneticPr fontId="9"/>
  </si>
  <si>
    <t>システム部へ連絡を入れシステム修復の停止を依頼、発生経緯をヒヤリングした。</t>
    <phoneticPr fontId="9"/>
  </si>
  <si>
    <t>H型の運用方法を検討し報告する（役割・運用フロー）</t>
    <phoneticPr fontId="22"/>
  </si>
  <si>
    <t>商品統合管理室・バイヤー</t>
    <phoneticPr fontId="9"/>
  </si>
  <si>
    <t xml:space="preserve">
バイヤーによってやり方が違う。
例：Y係長は先に自身に送って了承得たものを商品統合管理室に送るように言われている
・N係長は「いつも通り今月も商品統合管理室に送ってほしい」と言われている​</t>
    <phoneticPr fontId="9"/>
  </si>
  <si>
    <t>H型で訂正した。</t>
    <phoneticPr fontId="9"/>
  </si>
  <si>
    <t xml:space="preserve">
・取引先・バイヤー
取引先の記入ミスである(M主任ヒヤリング）
今月から取引先の担当変更があった。初めてG型を作成する担当者だった
・照合
施策内容に対してのリベート種別のルール・決めがない
</t>
    <phoneticPr fontId="9"/>
  </si>
  <si>
    <t xml:space="preserve">
取引先へ作成方法のアナウンスを行った。</t>
    <phoneticPr fontId="9"/>
  </si>
  <si>
    <t xml:space="preserve">マイナス計上の上、再計上した。
</t>
    <phoneticPr fontId="9"/>
  </si>
  <si>
    <t xml:space="preserve">
運用をルール化する。
マニュアル記載し、アナウンスする。
</t>
    <phoneticPr fontId="9"/>
  </si>
  <si>
    <t>運用をルール化する。
マニュアル記載し、アナウンスする。</t>
    <phoneticPr fontId="22"/>
  </si>
  <si>
    <t>時々起きる月1度</t>
    <phoneticPr fontId="22"/>
  </si>
  <si>
    <t>資料作成し、勉強会をおこなう。</t>
    <phoneticPr fontId="22"/>
  </si>
  <si>
    <t>有効</t>
    <phoneticPr fontId="22"/>
  </si>
  <si>
    <t>業務不備</t>
    <phoneticPr fontId="22"/>
  </si>
  <si>
    <t>在庫対策費についての説明資料の作成とアナウンスを行う。</t>
    <phoneticPr fontId="22"/>
  </si>
  <si>
    <t>バイヤー平山さんへのヒアリング。事実の収集を行う。
・バイヤーが在庫対策費フラグの存在を知らなかった。ただし原価変更申請時にメール本文へ指示はしている。
・取引先は在庫対策費なしになっているのをしらなかった。
・A型申請ファイルに在庫対策の項目は無い。
・SP条件登録フォームに「在庫対策」の項目あるがA型登録ではファイルを見ないので取引先が「有」と入力しても反映しない。
在庫対策費は自動送信のL型の為漏れが発生した際はG型で申請する方法のみ。</t>
    <phoneticPr fontId="22"/>
  </si>
  <si>
    <t>L型</t>
    <phoneticPr fontId="22"/>
  </si>
  <si>
    <t xml:space="preserve">
 ・H型を作成し取引先から返信頂き合意を得た後、取り込みをした
</t>
    <phoneticPr fontId="9"/>
  </si>
  <si>
    <t>システム部回答をバイヤーへ情報共有した。</t>
    <phoneticPr fontId="22"/>
  </si>
  <si>
    <t>MS店舗コードの組み合わせ確認。
店舗コードが空欄を集計
店舗コードが空欄のパターン化する。</t>
    <phoneticPr fontId="22"/>
  </si>
  <si>
    <t xml:space="preserve">G型で回収予定
登録業務のフローで登録結果の証跡を残す様に運用変更した。
</t>
    <phoneticPr fontId="9"/>
  </si>
  <si>
    <t>対象の金額：￥なし
影響与えた金額：￥なし</t>
    <phoneticPr fontId="22"/>
  </si>
  <si>
    <t>●</t>
    <phoneticPr fontId="22"/>
  </si>
  <si>
    <t>商品統合管理室が商品統合管理室、取引先、バイヤーに対して_x000D_
リベートファイルの内容に不備が有った際に、細かい決め事が定まっていない為、対応者によって、結果に差が出る</t>
    <phoneticPr fontId="22"/>
  </si>
  <si>
    <t>原因：運用ルールが設定されていなかった為_x000D_
_x000D_
一次対応：誰が、何時、何処に、何をを定義
又、確認出来ない場合の暫定対応を定義する</t>
    <phoneticPr fontId="22"/>
  </si>
  <si>
    <t>対象の金額：￥不明_x000D_
影響与えた金額：￥不明</t>
    <phoneticPr fontId="22"/>
  </si>
  <si>
    <t>シャルマンが商品統合管理室に対して_x000D_
C型では申請できないリベートの登録依頼</t>
    <phoneticPr fontId="22"/>
  </si>
  <si>
    <t>原因：単品単位でのリベートでは金額を計算対象にすることができないが、「昨年の実売金額を上回った場合にリベートを発生するようにしてほしい」という取引先からの依頼があった。_x000D_
_x000D_
一次対応：C型では登録できない旨、及び後日G型で申請していただくよう伝えた。</t>
    <phoneticPr fontId="22"/>
  </si>
  <si>
    <t>DVPW1040（ポータブルDVDプレーヤー）がコジマ広島府中店の売場に対して_x000D_
上記展示品が発火した。発火付近の展示品、約20台（金額は不明）</t>
    <phoneticPr fontId="22"/>
  </si>
  <si>
    <t>原因：消防にて現状確認中。_x000D_
_x000D_
一次対応：原因特定までの間対象メーカーのWIZZ全製品の展示を下げていただくよう指示した。他メーカーDVDについては売り場での通電やめて販売している。
事故機：消防→nite製品評価技術基盤（ココ）→ダイワボウ→メーカー
消防からNITEへ解析依頼した。結果まち。
​お客様や店員影響なし
保険関係は、本部へPDFにて申請した。</t>
    <phoneticPr fontId="22"/>
  </si>
  <si>
    <t>商品統合管理室が取引先に対して_x000D_
大容量ファイルのメールが受信出来なかった</t>
    <phoneticPr fontId="22"/>
  </si>
  <si>
    <t>原因：調査中_x000D_
_x000D_
一次対応：受信出来ていないメールは、40㎆
システム部より、メールの受信容量が決まっている為との説明だったが、CCのバイヤーは受信出来ている
次にサーバーの容量の問題だと説明されたが、長廣のサーバーの容量は0㎅の為、サーバー制限の1㎇には達していない</t>
    <phoneticPr fontId="22"/>
  </si>
  <si>
    <t>対象の金額：￥なし_x000D_
影響与えた金額：￥なし</t>
    <phoneticPr fontId="22"/>
  </si>
  <si>
    <t>バイヤーが取引先に対して_x000D_
リベート単価を誤って登録した為、合意していないリベートが発生した</t>
    <phoneticPr fontId="22"/>
  </si>
  <si>
    <t>原因：キャンペーン用紙のリベート単価のリベート単価金額入力を、間違えた2個セットのバンドルでのリベート総額を、リベート単価として記入して登録_x000D_
_x000D_
一次対応：マイナスG型を取引先より、提出頂き計上した。</t>
    <phoneticPr fontId="22"/>
  </si>
  <si>
    <t>対象の金額：￥5482_x000D_
影響与えた金額：￥5482</t>
    <phoneticPr fontId="22"/>
  </si>
  <si>
    <t>商品統合管理室がビックカメラに対して_x000D_
2020年5月計上分の見積金額の算出時に計算ミスを起こした。4-6月期間アップルウォッチのリベート施策において、4月計上分はリベート付与率2％で計算したが、5月は実績好調に伴い付与率3％で算出した。本来であれば5月計上時に4月実績分の1％を再計算して5月に計上すべきであるが、失念して計上しなかった。トーマツ様の指摘により発覚した。</t>
    <phoneticPr fontId="22"/>
  </si>
  <si>
    <t>原因：見積金額算出時に当時使用していたフォーマットには前月に適用した条件がチェックできる項目が無かった。また当時はダブルチェックのチェック項目を決めていなかったことによるチェック不足もあった。_x000D_
_x000D_
一次対応：2020年6月に上記金額を計上した。</t>
    <phoneticPr fontId="22"/>
  </si>
  <si>
    <t>対象の金額：￥5161075_x000D_
影響与えた金額：￥5161075</t>
    <phoneticPr fontId="22"/>
  </si>
  <si>
    <t>商品統合管理室取引先バイヤーが当社、取引先に対して_x000D_
配送費がI型で計上出来ない</t>
    <phoneticPr fontId="22"/>
  </si>
  <si>
    <t>原因：商談録ナンバーが発行出来ていない。計算方法が、I型で登録出来ない可能性がある_x000D_
_x000D_
一次対応：取引先に連絡して、G型ファイルで再送頂く様に連絡済み</t>
    <phoneticPr fontId="22"/>
  </si>
  <si>
    <t>商品統合管理室が通信事業部に対して_x000D_
10月度の携帯みなし条件が登録されていなかった。</t>
    <phoneticPr fontId="22"/>
  </si>
  <si>
    <t>原因：条件登録時に「2」登録、ではなく「１」チェックで登録されており、その結果で報告していたから。また、ワークフローでの結果の確認、通信事業部での報告内容の確認もされていなかった。_x000D_
_x000D_
一次対応：経理藤本さんにてみなし計算用のデータを投入。</t>
    <phoneticPr fontId="22"/>
  </si>
  <si>
    <t>商品統合管理室が取引先　2社に対して_x000D_
・商品出荷停止・他取引先より商品登録情報の閲覧が可能な状態</t>
    <phoneticPr fontId="22"/>
  </si>
  <si>
    <t>シャープがビックカメラに対して_x000D_
A型・B型のJANコードを誤って入力し送付してしまった。登録ミスも発生</t>
    <phoneticPr fontId="22"/>
  </si>
  <si>
    <t>原因：取引先の人為的ミス_x000D_
_x000D_
一次対応：正しいデータを受領し、登録を行った</t>
    <phoneticPr fontId="22"/>
  </si>
  <si>
    <t>バイヤーが商品統合管理室、取引先に対して_x000D_
10月に申請すべきG型が漏れた</t>
    <phoneticPr fontId="22"/>
  </si>
  <si>
    <t>原因：　前提とし、バイヤーによる実績送信が禁止されているにも関わらず、指摘されるまで実績を送信していた。　10/6に取引先からバイヤーに対して実績送信依頼があったが、バイヤーが実績送信を忘れており締めに間に合わず、結果として10月に申請すべきG型を11月に申請した。_x000D_
_x000D_
一次対応：10月計上にしG型処理</t>
    <phoneticPr fontId="22"/>
  </si>
  <si>
    <t>対象の金額：￥972870_x000D_
影響与えた金額：￥972870</t>
    <phoneticPr fontId="22"/>
  </si>
  <si>
    <t>ソフマップ担当（廣瀬）・経理部がに対して_x000D_
・既存取引先（株）デジタルバンクの法人解散に伴い「登録内容変更依頼書」を提出した。・別企業の（株）サムライパートナーズへの事業引き受け目的で、取引先コード名称変更、振込口座変更の内容が記入されていた。・「登録内容変更依頼書」は経理で処理され、（株）サムライパートナーズの口座情報に変更された。・「登録内容変更依頼書」は、仕入先コード変更の処理のため、商品統合管理室に回付された。・（株）サムライパートナーズとの取引契約はないため、既存取引先間での商流変更ではなく、新規取引先の開設が適切と判断し、経理部に説明の上、差し戻した。・変更先の取引先の調査／承認、契約締結が済んでいないため、信用リスク及び不正行為リスクが懸念される。</t>
    <phoneticPr fontId="22"/>
  </si>
  <si>
    <t>原因：バイヤー：
・取引先の情報変更（商号変更や口座変更）と誤認している。
・事業引き受け企業と取引を開始するにあたり、契約締結、信用調査、与信調査をする必要性の認識が不足している。
経理部：
・取引先の情報変更（商号変更や口座変更）と誤認している。
・「登録内容変更依頼書」の受理時に、引き受け企業との取引有無を確認するプロセスが不足している。
・「登録内容変更依頼書」では受理してはいけない依頼であった。
申請書／プロセス：
・「登録内容変更依頼書」の適用ルールが整備と周知徹底されていない。
・ルールを逸脱した申請があった場合に、その内容を確認・評価・判断する仕組みやプロセスが不足している。_x000D_
_x000D_
一次対応：契約未締結企業への仕入先及び口座情報変更依頼の差し戻しをした</t>
    <phoneticPr fontId="22"/>
  </si>
  <si>
    <t>川上がアクリル板に対して_x000D_
頭から突っ込んだ</t>
    <phoneticPr fontId="22"/>
  </si>
  <si>
    <t>原因：視界に入らなかった_x000D_
_x000D_
一次対応：情報共有を行い、注意喚起をする。</t>
    <phoneticPr fontId="22"/>
  </si>
  <si>
    <t>商品統合管理室が取引先（朝日電器）に対して_x000D_
2020年5,6月度が相殺されていない</t>
    <phoneticPr fontId="22"/>
  </si>
  <si>
    <t>原因：5月度は先方未送信、6月度は送信したとの事だが受信履歴なし_x000D_
_x000D_
一次対応：ご担当者に再送を依頼し、登録をおこなった。</t>
    <phoneticPr fontId="22"/>
  </si>
  <si>
    <t>対象の金額：￥15400_x000D_
影響与えた金額：￥15400</t>
    <phoneticPr fontId="22"/>
  </si>
  <si>
    <t>ビック酒販担当バイヤーが取引先：（株）三晃　ビック酒販（契約担当各部門）　ビックカメラ（契約担当各部門）に対して_x000D_
取引契約締結済みの取引先と、新たに取引契約を開始しようとした。
商品取引基本契約書と機密保持契約書を新たに押印し、新規取引申請書を提出した。
仕入先コード発行時の重複チェックにより、同名取引先があることが発覚。</t>
    <phoneticPr fontId="22"/>
  </si>
  <si>
    <t>原因：・ビック酒販は、（株）三晃と、2017年に新規取引契約を締結している。
・当時締結した契約書は、法務保管されておらず行方不明。_x000D_
_x000D_
一次対応：・既存の仕入先コードを利用することで対応。
・仕入先コードに紐づく企業情報は最新情報に更新。
・新たに締結した契約書は、法務部に提出するよう担当バイヤーに依頼済み。</t>
    <phoneticPr fontId="22"/>
  </si>
  <si>
    <t>商品統合管理室が取引先に対して_x000D_
H型の登録が、締め日当日になっても、未承認が有り承認後の登録迄に時間が掛かっている</t>
    <phoneticPr fontId="22"/>
  </si>
  <si>
    <t>原因：承認業務が当日になっている為_x000D_
_x000D_
一次対応：運用フローを作成する。</t>
    <phoneticPr fontId="22"/>
  </si>
  <si>
    <t>商品統合管理室が取引先様（ダイソン㈱）に対して_x000D_
Ｈ型の作成～運用に関して、取引先様へ負荷をかける運用を行っていた。また管理室自身の運用にも負荷を掛けていた</t>
    <phoneticPr fontId="22"/>
  </si>
  <si>
    <t>原因：業務の改善についての考慮が足りなかった為_x000D_
_x000D_
一次対応：今回はインシデントを申請した上で登録。改善につなげる</t>
    <phoneticPr fontId="22"/>
  </si>
  <si>
    <t>商品統合管理室が各取引先様に対して_x000D_
Ｈ型の登録が遅れ、一部翌月登録になる分が発生した</t>
    <phoneticPr fontId="22"/>
  </si>
  <si>
    <t>原因：確認が期限当日になった結果、不備が有ったり、確認が必要になった申請分の登録が間に合わなかった_x000D_
_x000D_
一次対応：支払いが間に合うよう確認、取引先へ確認後登録する。12/9で対応する。</t>
    <phoneticPr fontId="22"/>
  </si>
  <si>
    <t>対象の金額：￥確認中_x000D_
影響与えた金額：￥　確認中</t>
    <phoneticPr fontId="22"/>
  </si>
  <si>
    <t>メールディーラーが商品統合管理室に対して_x000D_
アクセス出来なくなった。</t>
    <phoneticPr fontId="22"/>
  </si>
  <si>
    <t>原因：11月9日17時半頃からメールディーラ側のサーバーの電源が落ちたために、一時的にアクセスできなくなった。11月9日21時ごろ復旧報告有り。_x000D_
_x000D_
一次対応：メールディーラー内でメール受信が漏れていないるものが無いか、Thunderbirdと突き合わせを実施。メールディーラ側には障害報告書の提出を依頼。今後の対策は検討中（11月10日時点）。緊急時対応フローを作成する。</t>
    <phoneticPr fontId="22"/>
  </si>
  <si>
    <t>担当バイヤーが取引先（森本化成）に対して_x000D_
伝単、原価の変更(上昇）が遅れた為、本来より低い単価で支払が行われた</t>
    <phoneticPr fontId="22"/>
  </si>
  <si>
    <t>原因：担当者の申請漏れ_x000D_
_x000D_
一次対応：Ｈ型で申請がされたが、リベートが発生していない為Ｇ型で修正した。</t>
    <phoneticPr fontId="22"/>
  </si>
  <si>
    <t>対象の金額：￥942_x000D_
影響与えた金額：￥942</t>
    <phoneticPr fontId="22"/>
  </si>
  <si>
    <t>担当バイヤーが取引先（東邦薬品）に対して_x000D_
取引先はＧ型での支払いを想定していたが、販促リベートで登録をしてしまった</t>
    <phoneticPr fontId="22"/>
  </si>
  <si>
    <t>原因：確認中_x000D_
_x000D_
一次対応：10月度で修正した。</t>
    <phoneticPr fontId="22"/>
  </si>
  <si>
    <t>対象の金額：￥500_x000D_
影響与えた金額：￥500</t>
    <phoneticPr fontId="22"/>
  </si>
  <si>
    <t>商品統合管理室が三立舎に対して_x000D_
バックマージン（販売支援金）の有効期限が切れていたが、現在までＧ型で運用・計上していた</t>
    <phoneticPr fontId="22"/>
  </si>
  <si>
    <t>原因：覚書を更新していない_x000D_
_x000D_
一次対応：当面はＧ型で運用（消化仕入）。Ｇ型提出して頂く際に、【修理バックマージン金額及び販売支援金額】のＰＤＦをエビデンスとして添付頂く。
菱山様に来月以降の対応について、了承頂きました。</t>
    <phoneticPr fontId="22"/>
  </si>
  <si>
    <t>振込分二重相殺　販売支援金</t>
    <phoneticPr fontId="22"/>
  </si>
  <si>
    <t>ビックカメラ</t>
    <phoneticPr fontId="26"/>
  </si>
  <si>
    <t>マーションジャパン</t>
    <phoneticPr fontId="26"/>
  </si>
  <si>
    <t>11月4日▲41,441円の過入金が発生した。</t>
    <phoneticPr fontId="26"/>
  </si>
  <si>
    <t>インシデント</t>
    <phoneticPr fontId="26"/>
  </si>
  <si>
    <t>商品統合管理室</t>
    <phoneticPr fontId="26"/>
  </si>
  <si>
    <t>三菱電機ＬＮ</t>
    <phoneticPr fontId="26"/>
  </si>
  <si>
    <t>取引先　イーエムアイ</t>
    <phoneticPr fontId="26"/>
  </si>
  <si>
    <t>商品部バイヤー</t>
    <phoneticPr fontId="26"/>
  </si>
  <si>
    <t>P2にてインシデント報告を行った</t>
    <phoneticPr fontId="26"/>
  </si>
  <si>
    <t>なし</t>
    <phoneticPr fontId="26"/>
  </si>
  <si>
    <t>Ｇ型の登録漏れが発生した</t>
    <phoneticPr fontId="26"/>
  </si>
  <si>
    <t>ラネット（楽天モバイル）</t>
    <phoneticPr fontId="26"/>
  </si>
  <si>
    <t>ドウシシヤ</t>
    <phoneticPr fontId="26"/>
  </si>
  <si>
    <t>G型を2重で登録した</t>
    <phoneticPr fontId="26"/>
  </si>
  <si>
    <t>支払差額過入金の発生と対策が漏れた件</t>
    <phoneticPr fontId="22"/>
  </si>
  <si>
    <t>マーションジャパン　</t>
    <phoneticPr fontId="22"/>
  </si>
  <si>
    <t>販売支援金の過少相殺</t>
    <phoneticPr fontId="22"/>
  </si>
  <si>
    <t>新規口座開設の契約書類滞留の件</t>
    <phoneticPr fontId="22"/>
  </si>
  <si>
    <t>イーエムアイ　</t>
    <phoneticPr fontId="22"/>
  </si>
  <si>
    <t>在庫対策費修正</t>
    <phoneticPr fontId="22"/>
  </si>
  <si>
    <t>ラネット（楽天モバイル）</t>
    <phoneticPr fontId="22"/>
  </si>
  <si>
    <t>三菱電機LN</t>
    <phoneticPr fontId="22"/>
  </si>
  <si>
    <t>川上 岳</t>
    <phoneticPr fontId="22"/>
  </si>
  <si>
    <t xml:space="preserve">当社算出時の支払金額と、相殺時の支払金額に差異が発生した為
</t>
    <phoneticPr fontId="22"/>
  </si>
  <si>
    <t xml:space="preserve">相殺済みの9月度販売支援金をＨ型で修正し、正しい金額をＨ型で計上する
</t>
    <phoneticPr fontId="22"/>
  </si>
  <si>
    <t>P2にてインシデント報告を行った</t>
    <phoneticPr fontId="22"/>
  </si>
  <si>
    <t xml:space="preserve">商品部でのインシデント報告が周知されていなかった
</t>
    <phoneticPr fontId="22"/>
  </si>
  <si>
    <t>北郷 直樹</t>
    <phoneticPr fontId="22"/>
  </si>
  <si>
    <t>G型登録漏れ</t>
    <phoneticPr fontId="22"/>
  </si>
  <si>
    <t xml:space="preserve">H型で修正データ投入
</t>
    <phoneticPr fontId="22"/>
  </si>
  <si>
    <t>消化部門に対して在庫対策費が発生した</t>
    <phoneticPr fontId="22"/>
  </si>
  <si>
    <t>ハピネット</t>
    <phoneticPr fontId="22"/>
  </si>
  <si>
    <t>部門コードの記載がなかった。再送いただいた。申請が未着だった。</t>
    <phoneticPr fontId="22"/>
  </si>
  <si>
    <t>ドウシシヤ</t>
    <phoneticPr fontId="22"/>
  </si>
  <si>
    <t>G型重複登録</t>
    <phoneticPr fontId="22"/>
  </si>
  <si>
    <t xml:space="preserve">先方が2重で送信した
</t>
    <phoneticPr fontId="22"/>
  </si>
  <si>
    <t>1億円以上</t>
    <phoneticPr fontId="22"/>
  </si>
  <si>
    <t>商品部</t>
    <phoneticPr fontId="26"/>
  </si>
  <si>
    <t>新規口座開設の契約書類滞留したため、お取引様よりの指摘いただいた</t>
    <phoneticPr fontId="26"/>
  </si>
  <si>
    <t>メーリングリストの受信容量制限が原因
メーリングリスト 10MB迄のファイルを受信可能
個人アドレス 100MB迄のファイルを受信可能
今回の事象は、40MBの為、バイヤーが受信出来てメーリングリストであるshouhinbu-infoは受信出来なかった</t>
    <phoneticPr fontId="9"/>
  </si>
  <si>
    <t>担当バイヤー及び取引先(ドウシシャ様）</t>
    <phoneticPr fontId="26"/>
  </si>
  <si>
    <t>重複したＧ型リベートの修正用データを登録したが、一部登録漏れが有った</t>
    <phoneticPr fontId="26"/>
  </si>
  <si>
    <t>取引先</t>
    <phoneticPr fontId="26"/>
  </si>
  <si>
    <t>取引先が「在庫対策費無し」で登録希望の所「在庫対策費有り」で登録してしまった。</t>
    <phoneticPr fontId="26"/>
  </si>
  <si>
    <t>2ファイル中、1ファイルG型計上されていなかった</t>
    <phoneticPr fontId="26"/>
  </si>
  <si>
    <t>バイヤー　取引先</t>
    <phoneticPr fontId="26"/>
  </si>
  <si>
    <t>受信したG型をWFに申請されていなかった</t>
    <phoneticPr fontId="26"/>
  </si>
  <si>
    <t>取引先　商品統合管理室</t>
    <phoneticPr fontId="26"/>
  </si>
  <si>
    <t>バイヤー</t>
    <phoneticPr fontId="26"/>
  </si>
  <si>
    <t>G型リベート登録時にバイヤーMDコードを本来の担当者とは別の担当者番号で入力した</t>
    <phoneticPr fontId="26"/>
  </si>
  <si>
    <t>長廣 周次朗</t>
    <phoneticPr fontId="22"/>
  </si>
  <si>
    <t>G型登録時MDコードを間違えて登録した</t>
    <phoneticPr fontId="22"/>
  </si>
  <si>
    <t xml:space="preserve">
</t>
    <phoneticPr fontId="22"/>
  </si>
  <si>
    <t>G型リベートをWFで申請されていなかった</t>
    <phoneticPr fontId="22"/>
  </si>
  <si>
    <t xml:space="preserve">
メールディーラーで検知しにくいステータスになっていた為、見落とし
バイヤーからの連絡で発覚
</t>
    <phoneticPr fontId="22"/>
  </si>
  <si>
    <t>申請されたG型ファイルが、一部登録されていなかった</t>
    <phoneticPr fontId="22"/>
  </si>
  <si>
    <t xml:space="preserve">
締め日当日に登録した為、一次対応は終了
</t>
    <phoneticPr fontId="22"/>
  </si>
  <si>
    <t>アップル新製品発売前お渡しの件</t>
    <phoneticPr fontId="22"/>
  </si>
  <si>
    <t>新潟店</t>
    <phoneticPr fontId="26"/>
  </si>
  <si>
    <t xml:space="preserve">発売日確認不足。レジアラートの実施。11/5と11/12に店舗指示にて通達していたが、発生してしまった。
</t>
    <phoneticPr fontId="22"/>
  </si>
  <si>
    <t>小野 英雄</t>
    <phoneticPr fontId="22"/>
  </si>
  <si>
    <t>A型在庫対策費登録ミス</t>
    <phoneticPr fontId="22"/>
  </si>
  <si>
    <t xml:space="preserve">
A型登録時に在庫対策費対象フラグを1(有)から0(無)へ変更し忘れた為。
</t>
    <phoneticPr fontId="22"/>
  </si>
  <si>
    <t xml:space="preserve">
11/18適用にて在庫対策費無しで登録修正済み。
今後、在庫対策費変更を伴うA型登録はその日の内に登録者とは別担当者にてダブルチェックを行う。
対象WFID：202011111271
</t>
    <phoneticPr fontId="22"/>
  </si>
  <si>
    <t>G型マイナスデータ登録ミス</t>
    <phoneticPr fontId="22"/>
  </si>
  <si>
    <t>対象WFID：202011111271</t>
    <phoneticPr fontId="22"/>
  </si>
  <si>
    <t>計上漏れ
[15729-3]　202011090962　バッファロー　　2ファイル受信の内、1ファイルのみ出荷。　WFでは1ファイル申請
→漏れは、電池ファイルが漏れてます</t>
    <phoneticPr fontId="22"/>
  </si>
  <si>
    <t>ヒアリング対象者：取引先　内河さん　北郷さん
備考：
MDコード取違い
[16321-1]　202011090920　キヤノン
→送信ファイル自体から、バイヤー名に誤りが有りました。
[15920-1]　202011050444　ソニー
→ファイル自体は問題無し。どこでMDコードが変わってしまったのか、要確認。</t>
    <phoneticPr fontId="22"/>
  </si>
  <si>
    <t>ビックカメラがゼリア新薬に対して_x000D_
振込と相殺で取引先から二重で販売支援金をもらってしまった</t>
    <phoneticPr fontId="22"/>
  </si>
  <si>
    <t>原因：即時連携により、システムから適用欄が連携されていなかった為_x000D_
_x000D_
一次対応：　・システム部に確認を行い、摘要欄が即時連携により抜け落ちたことを確認し、　取引先には次月で戻す事をお伝えして終了</t>
    <phoneticPr fontId="22"/>
  </si>
  <si>
    <t>対象の金額：￥344603_x000D_
影響与えた金額：￥0</t>
    <phoneticPr fontId="22"/>
  </si>
  <si>
    <t>申請取り下げのため、空行</t>
    <phoneticPr fontId="22"/>
  </si>
  <si>
    <t>WFCSVを
転記する</t>
    <phoneticPr fontId="22"/>
  </si>
  <si>
    <t>期間指定</t>
    <rPh sb="0" eb="2">
      <t>キカン</t>
    </rPh>
    <rPh sb="2" eb="4">
      <t>シテイ</t>
    </rPh>
    <phoneticPr fontId="22"/>
  </si>
  <si>
    <t>実施した対応</t>
    <phoneticPr fontId="22"/>
  </si>
  <si>
    <t>商品統合管理室が担当バイヤー及び取引先(ドウシシャ様）に対して
重複したＧ型リベートの修正用データを登録したが、一部登録漏れが有った</t>
    <phoneticPr fontId="22"/>
  </si>
  <si>
    <t>対象の金額：￥64738_x000D_
影響与えた金額：￥64738</t>
    <phoneticPr fontId="22"/>
  </si>
  <si>
    <t>商品統合管理室が取引先に対して_x000D_
取引先が「在庫対策費無し」で登録希望の所「在庫対策費有り」で登録してしまった。</t>
    <phoneticPr fontId="22"/>
  </si>
  <si>
    <t xml:space="preserve">原因：
A型登録時に在庫対策費対象フラグを1(有)から0(無)へ変更し忘れた為。
一次対応：
11/18適用にて在庫対策費無しで登録修正済み。
今後、在庫対策費変更を伴うA型登録はその日の内に登録者とは別担当者にてダブルチェックを行う。
対象WFID：202011111271
</t>
    <phoneticPr fontId="22"/>
  </si>
  <si>
    <t>対象の金額：￥調査中
影響与えた金額：￥調査中</t>
    <phoneticPr fontId="22"/>
  </si>
  <si>
    <t>新潟店が取引先に対して
約束の不履行。発売日（11/16）前の商品を11/14にお渡ししてしまった。</t>
    <phoneticPr fontId="22"/>
  </si>
  <si>
    <t>原因：発売日確認不足。レジアラートの実施。11/5と11/12に店舗指示にて通達していたが、発生してしまった。
一次対応：AS事業部行方部長/営業部中西部長/商品部佐藤副本部長へ内容の報告。</t>
    <phoneticPr fontId="22"/>
  </si>
  <si>
    <t>対象の金額：￥11880_x000D_
影響与えた金額：￥なし</t>
    <phoneticPr fontId="22"/>
  </si>
  <si>
    <t>商品統合管理室が取引先に対して
2ファイル中、1ファイルG型計上されていなかった</t>
    <phoneticPr fontId="22"/>
  </si>
  <si>
    <t xml:space="preserve">原因：
WF申請ファイル数１だった。WF申請のファイル数の確認はしていない。
一次対応：
締め日当日に登録した為、一次対応は終了
</t>
    <phoneticPr fontId="22"/>
  </si>
  <si>
    <t>商品統合管理室がバイヤー　取引先に対して_x000D_
受信したG型をWFに申請されていなかった</t>
    <phoneticPr fontId="22"/>
  </si>
  <si>
    <t xml:space="preserve">原因：
メールディーラーで検知しにくいステータスになっていた為、見落とし
バイヤーからの連絡で発覚
_x000D_
_x000D_
一次対応：
申請して計上済み
一次対応は終了してます
</t>
    <phoneticPr fontId="22"/>
  </si>
  <si>
    <t xml:space="preserve">原因：
①取引先からのファイルで誤った番号が入力されていた
②データ取り込み時の積み上げ時に変更された
一次対応：修正して、登録をした。
</t>
    <phoneticPr fontId="22"/>
  </si>
  <si>
    <t>商品統合管理室が取引先(ハピネット）及びバイヤー（ﾄｲｽﾞ小野主任）に対して_x000D_
Ｇ型の登録漏れが発生した</t>
    <phoneticPr fontId="22"/>
  </si>
  <si>
    <t xml:space="preserve">原因：部門コードの記載がなかった。再送いただいた。申請が未着だった。_x000D_
_x000D_
一次対応：11月で登録予定
</t>
    <phoneticPr fontId="22"/>
  </si>
  <si>
    <t>対象の金額：￥50398_x000D_
影響与えた金額：￥50398</t>
    <phoneticPr fontId="22"/>
  </si>
  <si>
    <t>11月で登録予定</t>
    <phoneticPr fontId="22"/>
  </si>
  <si>
    <t xml:space="preserve">原因：
マスター変更が発生した為_x000D_
_x000D_
一次対応：H型で修正データ投入
</t>
    <phoneticPr fontId="22"/>
  </si>
  <si>
    <t>対象の金額：￥21652661_x000D_
影響与えた金額：￥21652661</t>
    <phoneticPr fontId="22"/>
  </si>
  <si>
    <t>対象の金額：￥121733_x000D_
影響与えた金額：￥121733</t>
    <phoneticPr fontId="22"/>
  </si>
  <si>
    <t>商品部が取引先　イーエムアイに対して_x000D_
新規口座開設の契約書類滞留したため、お取引様よりの指摘いただいた</t>
    <phoneticPr fontId="22"/>
  </si>
  <si>
    <t>商品部バイヤーが商品統合管理室に対して_x000D_
P2にてインシデント報告を行った</t>
    <phoneticPr fontId="22"/>
  </si>
  <si>
    <t>ビックカメラがマーションジャパンに対して_x000D_
11月4日▲41,441円の過入金が発生した。</t>
    <phoneticPr fontId="22"/>
  </si>
  <si>
    <t xml:space="preserve">原因：原因調査中
_x000D_
_x000D_
一次対応：経理に確認する。
</t>
    <phoneticPr fontId="22"/>
  </si>
  <si>
    <t>対象の金額：￥41441_x000D_
影響与えた金額：￥41441</t>
    <phoneticPr fontId="22"/>
  </si>
  <si>
    <t>商品統合管理室が三菱電機ＬＮに対して_x000D_
販売支援金の過少相殺</t>
    <phoneticPr fontId="22"/>
  </si>
  <si>
    <t xml:space="preserve">原因：当社算出時の支払金額と、相殺時の支払金額に差異が発生した為
_x000D_
_x000D_
一次対応：相殺済みの9月度販売支援金をＨ型で修正し、正しい金額をＨ型で計上する
</t>
    <phoneticPr fontId="22"/>
  </si>
  <si>
    <t>対象の金額：￥92,956（税抜）_x000D_
影響与えた金額：￥　92,956（税抜）</t>
    <phoneticPr fontId="22"/>
  </si>
  <si>
    <t>H型計上登録の進捗を内河さん、北郷さんへ確認する</t>
    <phoneticPr fontId="22"/>
  </si>
  <si>
    <t>登録した。完</t>
    <phoneticPr fontId="22"/>
  </si>
  <si>
    <t>支払いが間に合うよう確認、取引先へ確認後登録する。
12/9で対応する。</t>
    <phoneticPr fontId="22"/>
  </si>
  <si>
    <t>登録している。完</t>
    <phoneticPr fontId="22"/>
  </si>
  <si>
    <t>消防がDVD調査する。
一次対応WIZ製　展示を下げた。全店。
他DVD売り場、通電やめている。販売している。
消防からNITE製品評価技術基盤機構へ解析依頼した。結果まち。
​お客様や店員影響なし
保険関係は、本部へPDFにて申請した。</t>
    <phoneticPr fontId="22"/>
  </si>
  <si>
    <t>商品部共有フォルダ</t>
    <phoneticPr fontId="26"/>
  </si>
  <si>
    <t>不明</t>
    <phoneticPr fontId="26"/>
  </si>
  <si>
    <t>広告宣伝部</t>
    <phoneticPr fontId="26"/>
  </si>
  <si>
    <t>新規取引申請書等が未決済の状態で、取引先コードの取得、インストアJAN登録をおこなった</t>
    <phoneticPr fontId="26"/>
  </si>
  <si>
    <t>バイヤー、取引先</t>
    <phoneticPr fontId="26"/>
  </si>
  <si>
    <t>バイヤーがC型では処理できないリベートを送ってきたが、C型で登録してしまった。</t>
    <phoneticPr fontId="26"/>
  </si>
  <si>
    <t>朝田 博之</t>
    <phoneticPr fontId="22"/>
  </si>
  <si>
    <t>池袋本部＿商品部＿共有フォルダ＿容量不足</t>
    <phoneticPr fontId="22"/>
  </si>
  <si>
    <t xml:space="preserve">データを保存するのみで削除など行っていない為
</t>
    <phoneticPr fontId="22"/>
  </si>
  <si>
    <t>　ヒアリング対象者：広告宣伝部竹井さん
　備考：</t>
    <phoneticPr fontId="22"/>
  </si>
  <si>
    <t>GoToEatキャンペーンTokyo食事券の新規取引申請書等が未決済でのインストアJAN登録</t>
    <phoneticPr fontId="22"/>
  </si>
  <si>
    <t xml:space="preserve">11/18登録依頼、11/20インストアJANのpos反映完了が急遽必要なため、
</t>
    <phoneticPr fontId="22"/>
  </si>
  <si>
    <t>今後登録などの依頼は、余裕をもった相談と依頼する場合は、部署の責任者宛に送付するようにお願いした</t>
    <phoneticPr fontId="22"/>
  </si>
  <si>
    <t xml:space="preserve">
即時連携で、対応済み
202011171706の再申請分
回収データの送るタイミングから見直すべきか、回収前データでチェックして貰う様に、バイヤーに伝達するのか、締め日自体短く出来るのか検討する必要有り</t>
    <phoneticPr fontId="22"/>
  </si>
  <si>
    <t>C型対象外リベートの登録</t>
    <phoneticPr fontId="22"/>
  </si>
  <si>
    <t xml:space="preserve">
バイヤーがリベート種別の型を理解していなかった上、
商品統合管理室の登録者の知識が不足しており、「納品金額の上代」というメールの文言とリベートの不一致に気が付くことができなかった。
</t>
    <phoneticPr fontId="22"/>
  </si>
  <si>
    <t xml:space="preserve">　ヒアリング対象者：システム部タマシロさん
　備考：
</t>
    <phoneticPr fontId="22"/>
  </si>
  <si>
    <t xml:space="preserve">
①取引先からのファイルで誤った番号が入力されていた
②①で誤った番号が入力されていたため、マクロで転記した際、あやまった番号が登録された
</t>
    <phoneticPr fontId="22"/>
  </si>
  <si>
    <t>修正して計上した</t>
    <phoneticPr fontId="22"/>
  </si>
  <si>
    <t xml:space="preserve">
申請して計上した
</t>
    <phoneticPr fontId="22"/>
  </si>
  <si>
    <t>中</t>
    <phoneticPr fontId="22"/>
  </si>
  <si>
    <t>C型</t>
    <phoneticPr fontId="22"/>
  </si>
  <si>
    <t>他部署</t>
    <phoneticPr fontId="22"/>
  </si>
  <si>
    <t>内河 登</t>
    <phoneticPr fontId="22"/>
  </si>
  <si>
    <t>原因：最終日、追加分を手作業で張り付けた際行数が欠けていた。
一次対応：11/30相殺で漏れ分を登録する。11月計上予定</t>
    <phoneticPr fontId="22"/>
  </si>
  <si>
    <t>取引先がバイヤーに対して
G型リベート登録時にバイヤーMDコードを本来の担当者とは別の担当者番号で入力した.シート①が空欄のため、手入力をおこなった。</t>
    <phoneticPr fontId="22"/>
  </si>
  <si>
    <t>100MBサイズ迄受信可能=バイヤーと同じ受信サイズにした。11/10より。完了</t>
    <phoneticPr fontId="22"/>
  </si>
  <si>
    <t>10月度SP（スライド）条件積み上げ、送信漏れ</t>
    <phoneticPr fontId="22"/>
  </si>
  <si>
    <t>ドウシシャ</t>
    <phoneticPr fontId="22"/>
  </si>
  <si>
    <t xml:space="preserve">修正データを投入計上した
</t>
    <phoneticPr fontId="22"/>
  </si>
  <si>
    <t>AS事業部行方部長/営業部中西部長/商品部佐藤副本部長へ内容の報告。
SNS投稿なしを確認した。
ポイントカードなしのため、回収できず。
取引先へ報告はしていない。</t>
    <phoneticPr fontId="22"/>
  </si>
  <si>
    <t>商品部が商品部共有フォルダに対して_x000D_
容量不足による各種作業のデータ保存不可</t>
    <phoneticPr fontId="22"/>
  </si>
  <si>
    <t>原因：データを保存するのみで削除など行っていない為
_x000D_
_x000D_
一次対応：システム部ヘルプデスク　タマシロさんに調査依頼
容量拡大にはシステム作業書を提出し審議が通る必要あり。</t>
    <phoneticPr fontId="22"/>
  </si>
  <si>
    <t>広告宣伝部が商品統合管理室に対して_x000D_
新規取引申請書等が未決済の状態で、取引先コードの取得、インストアJAN登録をおこなった</t>
    <phoneticPr fontId="22"/>
  </si>
  <si>
    <t>原因：11/18登録依頼、11/20インストアJANのpos反映完了が急遽必要なため、
_x000D_
_x000D_
一次対応：今後登録などの依頼は、余裕をもった相談と依頼する場合は、部署の責任者宛に送付するようにお願いした</t>
    <phoneticPr fontId="22"/>
  </si>
  <si>
    <t>商品統合管理室がバイヤー、取引先に対して_x000D_
バイヤーがC型では処理できないリベートを送ってきたが、C型で登録してしまった。</t>
    <phoneticPr fontId="22"/>
  </si>
  <si>
    <t xml:space="preserve">原因：
バイヤーがリベート種別の型を理解していなかった上、
商品統合管理室の登録者の知識が不足しており、「納品金額の上代」というメールの文言とリベートの不一致に気が付くことができなかった。
一次対応：
C型の登録をH型で取り消し、B型で登録。
以降実施分はB型に変更。
</t>
    <phoneticPr fontId="22"/>
  </si>
  <si>
    <t>取引先　バイヤー　商品統合管理室がビックカメラに対して_x000D_
G型ファイル受信締め切り後に複数のファイルを複数受信した</t>
    <phoneticPr fontId="22"/>
  </si>
  <si>
    <t>原因：
事前に、回収前データをラインワークスで共有していたが、確認されていなかった。
回収データの共有が土曜日になり、バイヤーがチェックできたのが、締め日当日になった為
_x000D_
_x000D_
一次対応：
即時連携で、対応済み
202011171706の再申請分
回収データの送るタイミングから見直すべきか、回収前データでチェックして貰う様に、バイヤーに伝達するのか、締め日自体短く出来るのか検討する必要有り</t>
    <phoneticPr fontId="22"/>
  </si>
  <si>
    <t xml:space="preserve">
　ヒアリング対象者：新潟店　江美店長　小関さん
</t>
    <phoneticPr fontId="22"/>
  </si>
  <si>
    <t xml:space="preserve">がに対して_x000D_
</t>
    <phoneticPr fontId="22"/>
  </si>
  <si>
    <t>原因：_x000D_
_x000D_
一次対応：</t>
    <phoneticPr fontId="22"/>
  </si>
  <si>
    <t>対象の金額：￥_x000D_
影響与えた金額：￥</t>
    <phoneticPr fontId="22"/>
  </si>
  <si>
    <t>お客様からクレーム（本部対応）影響あり</t>
    <phoneticPr fontId="22"/>
  </si>
  <si>
    <t xml:space="preserve">契約書を個人で管理し滞留させてしまった。書類不備のため保留にしていた。
</t>
    <phoneticPr fontId="22"/>
  </si>
  <si>
    <t>取引先　イーエムアイ様へ謝罪した。
口座開設開設完了している。</t>
    <phoneticPr fontId="22"/>
  </si>
  <si>
    <t>運用ルール：特にない。個人管理している。</t>
    <phoneticPr fontId="22"/>
  </si>
  <si>
    <t xml:space="preserve">コピペミス。表示されている部分のみをコピペしたため、
</t>
    <phoneticPr fontId="22"/>
  </si>
  <si>
    <t>　計上した月：201111予定未着
　入金日付or相殺日付：20111130
運用作業変更の際は、SLへ判断があっているか確認を行う。</t>
    <phoneticPr fontId="22"/>
  </si>
  <si>
    <t>11/30相殺で漏れ分を登録する。
他への影響なし。
絶対値での一致を再確認する。
運用：マクロを使用するへ変更する。</t>
    <phoneticPr fontId="22"/>
  </si>
  <si>
    <t>インシデントとしてMTGメンバーへ周知をする。</t>
    <phoneticPr fontId="22"/>
  </si>
  <si>
    <t>対象の金額：￥なし_x000D_
影響与えた金額：￥なし</t>
  </si>
  <si>
    <t>一次対応：岡島さんがシステム作業書にてシステム部へ依頼した。
利用しているファイルサーバー変更した。
品質管理チームにて
整理整頓は必要なため運用を作成する。</t>
    <phoneticPr fontId="22"/>
  </si>
  <si>
    <t>システム部ヘルプデスク　タマシロさんに調査依頼
容量拡大にてシステム作業書にてシステム部へ依頼する。
システム部へ依頼し、
利用しているファイルサーバー変更が行われた。</t>
    <phoneticPr fontId="22"/>
  </si>
  <si>
    <t xml:space="preserve">原因：コピペミス。表示されている部分のみをコピペしたため、
運用：マクロを使用する。
修正分の追加すれば全体金額が一致するため、他への影響なし。
</t>
    <phoneticPr fontId="22"/>
  </si>
  <si>
    <t>計上した。完
取引先からのメールを確認した。</t>
    <phoneticPr fontId="22"/>
  </si>
  <si>
    <t>再度各種代行サービスにてアナウンスを行う予定。</t>
    <phoneticPr fontId="22"/>
  </si>
  <si>
    <t>佐藤さんへ事故報告を行う。</t>
    <phoneticPr fontId="22"/>
  </si>
  <si>
    <t xml:space="preserve">原因：商品部でのインシデント報告が周知されていなかった
一次対応：対象者へマニュアルとテンプレをアナウンスをおこなった
</t>
    <phoneticPr fontId="22"/>
  </si>
  <si>
    <t>なぜなぜ分析シート
shouhinbu-info@biccamera.comの運用について議論する</t>
    <phoneticPr fontId="22"/>
  </si>
  <si>
    <t xml:space="preserve">原因：契約書を個人で管理し滞留させてしまった
一次対応：取引先　イーエムアイ様へ謝罪した。
</t>
    <phoneticPr fontId="22"/>
  </si>
  <si>
    <t>エラーチェックを改修し、正しい販売員コードを確認する。</t>
    <phoneticPr fontId="22"/>
  </si>
  <si>
    <t>11月計上予定
絶対値での一致を再確認する。
運用変更を行う。マニュアルある？
運用作業変更の際は、SLへ判断があっているか確認を行う。</t>
    <phoneticPr fontId="22"/>
  </si>
  <si>
    <t>MDコード何に使用している？使いべきなのか？倉地さんのコードではいけないのか？
対象：バイヤー、経理、BOの使用者
倉地さんのコードで登録上の問題はなし、しかしバイヤー側でデータを見る為に使用している。
バイヤー側で了承もらえれば変更可である。
登録上MDコードはシステム上必須項目である。</t>
    <phoneticPr fontId="22"/>
  </si>
  <si>
    <t>通常運用ではない方法で事故報告を行った。別案件のMTG中において商品統合管理室メンバーが事故報告を追加で受けた。</t>
    <phoneticPr fontId="26"/>
  </si>
  <si>
    <t>インシデント報告の運用が共有できていない。</t>
    <phoneticPr fontId="22"/>
  </si>
  <si>
    <t xml:space="preserve">
1.運用を知らなかったため適切な案内ができなかった。
2.口頭にて事故報告を受けた。
</t>
    <phoneticPr fontId="22"/>
  </si>
  <si>
    <t xml:space="preserve">わくわくわんぱく会、インシデント会にて再アナウンスを行う。
</t>
    <phoneticPr fontId="22"/>
  </si>
  <si>
    <t>商品部、商品統合管理室が商品統合管理室に対して_x000D_
通常運用ではない方法で事故報告を行った。別案件のMTG中において商品統合管理室メンバーが事故報告を追加で受けた。</t>
  </si>
  <si>
    <t xml:space="preserve">原因：
1.運用を知らなかったため適切な案内ができなかった。
2.口頭にて事故報告を受けた。
_x000D_
_x000D_
一次対応：わくわくわんぱく会、インシデント会にて再アナウンスを行う。
</t>
  </si>
  <si>
    <t>インシデントの報告内容が不足しているため事故概要の共有が遅延した</t>
    <phoneticPr fontId="22"/>
  </si>
  <si>
    <t xml:space="preserve">備考：報告の目的は、被報告者が事象を把握すること。
</t>
    <phoneticPr fontId="22"/>
  </si>
  <si>
    <t>報告者が不在だと事故概要が把握できないため、事故概要の共有が遅延した。インシデント会の事前説明が長くなった。対応遅延のリスクがある。</t>
    <phoneticPr fontId="26"/>
  </si>
  <si>
    <t>インシデントの報告内容が不足しているため、非報告者が事故内容を理解できない。</t>
    <phoneticPr fontId="22"/>
  </si>
  <si>
    <t>商品統合管理室が商品統合管理室に対して_x000D_
報告者が不在だと事故概要が把握できないため、事故概要の共有が遅延した。インシデント会の事前説明が長くなった。対応遅延のリスクがある。</t>
  </si>
  <si>
    <t>原因：インシデントの報告内容が不足しているため、非報告者が事故内容を理解できない。_x000D_
_x000D_
一次対応：インシデントとして報告を上げてメンバーへ協力を要請する。</t>
  </si>
  <si>
    <t>バイヤー取引先</t>
    <phoneticPr fontId="26"/>
  </si>
  <si>
    <t>12月のB型登録で、登録漏れがあった</t>
    <phoneticPr fontId="26"/>
  </si>
  <si>
    <t>洗替計上時に7月～9月に見積した金額をマイナス計上した際、各部門毎の金額及び法人別の金額において、見積計上時の金額と洗替時のマイナス金額にズレが発生した。</t>
    <phoneticPr fontId="26"/>
  </si>
  <si>
    <t xml:space="preserve">
</t>
    <phoneticPr fontId="22"/>
  </si>
  <si>
    <t>岡島 大輔</t>
    <phoneticPr fontId="22"/>
  </si>
  <si>
    <t xml:space="preserve">10月洗替計上時にマイナス計上する金額の按分をMSに依頼した為。7-9月見積計上時の按分済金額をマイナス計上すべきであった。
</t>
    <phoneticPr fontId="22"/>
  </si>
  <si>
    <t>商品統合管理室（メール窓口）</t>
    <phoneticPr fontId="26"/>
  </si>
  <si>
    <t>取引先・バイヤー</t>
    <phoneticPr fontId="26"/>
  </si>
  <si>
    <t>9月度のI型申請が漏れてしまった</t>
    <phoneticPr fontId="26"/>
  </si>
  <si>
    <t>マイクロソフト9月物流費申請漏れ</t>
    <phoneticPr fontId="22"/>
  </si>
  <si>
    <t>マイクロソフト</t>
    <phoneticPr fontId="22"/>
  </si>
  <si>
    <t>商品統合管理室（メール窓口）が取引先・バイヤーに対して_x000D_
9月度のI型申請が漏れてしまった</t>
  </si>
  <si>
    <t>対象の金額：￥15,356,282円_x000D_
影響与えた金額：￥</t>
  </si>
  <si>
    <t xml:space="preserve">10/15受信。物流費これでいいか？取引先からメールがきた。
返信要請のメールがきた。
先方提示、物流費が項目にはいっているので、支払には、影響はない。
先方提示リストは提示している。川上さん。
依頼の抜け漏れの確認していない。割当していない。
</t>
  </si>
  <si>
    <t xml:space="preserve">原因：
添付ファイルがI型フォーマットではなく、またメール本文から確認の上メールを折り返す意味と捉え、サービス要求管理へ投稿し宛名にあるメンバーへ確認依頼をし、それで完了としてしまった。
一次対応：
11/26にWFへ申請した。　（202011262556）
</t>
  </si>
  <si>
    <t>対象の金額：￥0
影響与えた金額：￥0</t>
  </si>
  <si>
    <t>原因：
原因確認中
一次対応：
漏れていた分を登録して、一次対応は終了。
　ヒアリング対象者：滝川さん
過去の登録について確認しましたが、抜けモレ無し。
アクセスが原因なのか、登録の不備なのか確認中です。</t>
  </si>
  <si>
    <t>商品統合管理室がバイヤー取引先に対して
12月のB型登録で、登録漏れがあった</t>
  </si>
  <si>
    <t xml:space="preserve">ソニー
アクセス＞CSV＞コピー
コピーする行数を間違えて登録をおこなった。バイヤーより発覚。
</t>
  </si>
  <si>
    <t>原因：10月洗替計上時にマイナス計上する金額の按分をMSに依頼した為。7-9月見積計上時の按分済金額をマイナス計上すべきであった。
一次対応：11月計上時に修正計上する</t>
  </si>
  <si>
    <t>ビックカメラに対して
洗替計上時に7月～9月に見積した金額をマイナス計上した際、各部門毎の金額及び法人別の金額において、見積計上時の金額と洗替時のマイナス金額にズレが発生した。</t>
  </si>
  <si>
    <t xml:space="preserve">計上金額とズレが発生した。
</t>
  </si>
  <si>
    <t>対象の金額：￥4798512
影響与えた金額：￥4798512</t>
  </si>
  <si>
    <t>①経理部にも、商品統合管理室にもエラー発見用のツールは無い。今回は支払の業務のところでラネット（楽天モバイル）で在庫対策費が発生しているのを偶々発見したとの事。商品統合管理室では現在在庫対策費の自動発生について特にチェックを行っていない為発見できなかった
②消化部門自体を対象外にする等の対策について議論が進んでおらず、対策が確定していないから
③初期状態ではすべての部門が対象になっている。消化部門について対象外にするとの決まりがまだ無い為</t>
  </si>
  <si>
    <t>岩田 直子</t>
    <phoneticPr fontId="22"/>
  </si>
  <si>
    <t xml:space="preserve">
添付ファイルがI型フォーマットではなく、またメール本文から確認の上メールを折り返す意味と捉え、サービス要求管理へ投稿し宛名にあるメンバーへ確認依頼をし、それで完了としてしまった。
</t>
    <phoneticPr fontId="22"/>
  </si>
  <si>
    <t xml:space="preserve">
</t>
    <phoneticPr fontId="22"/>
  </si>
  <si>
    <t>B型登録漏れ</t>
    <phoneticPr fontId="22"/>
  </si>
  <si>
    <t>10月計上時のアップルの洗替計上における○○</t>
    <phoneticPr fontId="22"/>
  </si>
  <si>
    <t>【対象となる金額】
法人別金額
ビック：￥1,773,371
コジマ：￥2,272,074
ソフマップ：￥738,703
エアビック：￥14,364
※部門別は集計中
【会計に影響を与えた金額】(絶対値)
ビック：￥1,773,371
コジマ：￥2,272,074
ソフマップ：￥738,703
エアビック：￥14,364
　入金日付or相殺日付：20201110
　ヒアリング対象者：内部統制室
　備考：</t>
    <phoneticPr fontId="22"/>
  </si>
  <si>
    <t>　ヒアリング対象者：森山さん？安原さん？、鯨井さん
　備考：
通常運用とは、メールテンプレートを使用してサンダーバードにてshouhinbu-info@biccamera.comへの報告です。</t>
    <phoneticPr fontId="22"/>
  </si>
  <si>
    <t>商品統合管理室がラネット（楽天モバイル）に対して
消化部門に対して在庫対策費が発生した</t>
    <phoneticPr fontId="22"/>
  </si>
  <si>
    <t>WIZZ</t>
    <phoneticPr fontId="22"/>
  </si>
  <si>
    <t xml:space="preserve">原因特定までの間対象メーカーのWIZZ全製品の展示を下げていただくよう指示した。他メーカーDVDについては売り場での通電やめて販売している。
事故機：消防→nite製品評価技術基盤（ココ）→ダイワボウ→メーカー
</t>
    <phoneticPr fontId="9"/>
  </si>
  <si>
    <t>一次ヒアリングをおこなった。
消防からNITEへ解析依頼した。結果まち。
​お客様や店員影響なし
保険関係は、本部へPDFにて申請した。</t>
    <phoneticPr fontId="22"/>
  </si>
  <si>
    <t>販促リベートの金額登録間違い</t>
    <phoneticPr fontId="22"/>
  </si>
  <si>
    <t>通信事業部での10月度見込みの作成に影響。金額面での実影響は無し。
　今後の対策としては
　登録後の確認フローの徹底。
　①登録→②確認依頼→③確認返答受領までを前月に終了させるように変更する。</t>
    <phoneticPr fontId="22"/>
  </si>
  <si>
    <t>重要</t>
    <phoneticPr fontId="22"/>
  </si>
  <si>
    <t>１.なぜ、他部署で発見できた事故を商品統合管理室では発見できないのか？
２.なぜ、事故報告されていた問題が再発させてしまったのか？
３.なぜ、在庫対策費が消化部門に登録され自動計算されて計上されてしまったのか？
リベート金額がおおきいか？感覚で在庫がないのではないか？
在庫対策費が発生しないリスト作成する。
在庫対策費だけ、別MTGにてエスカレーションを行う。</t>
    <phoneticPr fontId="22"/>
  </si>
  <si>
    <t xml:space="preserve">
C型の登録をH型で取り消し、B型で登録。
以降実施分はB型に変更した。
</t>
    <phoneticPr fontId="22"/>
  </si>
  <si>
    <t>インシデントとして報告を上げてメンバーへ協力を要請した。</t>
    <phoneticPr fontId="22"/>
  </si>
  <si>
    <t>運用手順を書き出しして、運用を見直す。手順書の作成。</t>
    <phoneticPr fontId="22"/>
  </si>
  <si>
    <t xml:space="preserve">
原因確認中
</t>
    <phoneticPr fontId="22"/>
  </si>
  <si>
    <t xml:space="preserve">
漏れていた分を登録して、一次対応は終了。
</t>
    <phoneticPr fontId="22"/>
  </si>
  <si>
    <t>ＥＣ事業部</t>
    <phoneticPr fontId="26"/>
  </si>
  <si>
    <t>.comサイト上で値引きの対象外商品が対象の様に見えていた</t>
    <phoneticPr fontId="26"/>
  </si>
  <si>
    <t>取引先(角田無線)、バイヤー</t>
    <phoneticPr fontId="26"/>
  </si>
  <si>
    <t>同じ案件をJ型とG型とで二重計上してしまった</t>
    <phoneticPr fontId="26"/>
  </si>
  <si>
    <t>角田無線</t>
    <phoneticPr fontId="22"/>
  </si>
  <si>
    <t>長谷川 智子</t>
    <phoneticPr fontId="22"/>
  </si>
  <si>
    <t>角田無線_J型展示品_二重計上</t>
    <phoneticPr fontId="22"/>
  </si>
  <si>
    <t xml:space="preserve">
</t>
    <phoneticPr fontId="22"/>
  </si>
  <si>
    <t>同時購入キャンペーン条件付き販売商品対応</t>
    <phoneticPr fontId="22"/>
  </si>
  <si>
    <t xml:space="preserve">条件付き販売商品は商品マスタ上でキャンペーン値引き対象外に設定しており、対応済みとの認識だったと思われる
</t>
    <phoneticPr fontId="22"/>
  </si>
  <si>
    <t>J型マイナス計上が業務として問題ないか？H型で計上行ける？
計上できるかをNRIへヒアリング
J型マイナス計上は、運用がない。
運用とは、長谷川さん、
WFで申請
室長承認
内部統制にも運用を共有</t>
    <phoneticPr fontId="22"/>
  </si>
  <si>
    <t>　計上した月：202011（マイナス）
　入金日付or相殺日付：20201220（マイナス）
　ヒアリング対象者：
　備考：漏れ分拡売費はG型
導入リベートはJ型で計上</t>
    <phoneticPr fontId="22"/>
  </si>
  <si>
    <t>条件付き販売商品を予めリストから抽出の際、手作業で削除した。削除方法：アンサー抽出の際「含まない」設定する。</t>
    <phoneticPr fontId="22"/>
  </si>
  <si>
    <t>パナソニック</t>
    <phoneticPr fontId="22"/>
  </si>
  <si>
    <t>　計上した月：　-
　入金日付or相殺日付：　-
　ヒアリング対象者：　商品部　渡邉課長、金澤課長
　備考：</t>
    <phoneticPr fontId="22"/>
  </si>
  <si>
    <t>販売支援金の登録で重複があった</t>
    <phoneticPr fontId="26"/>
  </si>
  <si>
    <t>バイヤー、ヘルプデスク</t>
    <phoneticPr fontId="26"/>
  </si>
  <si>
    <t>リベート確定額登録で重複登録があった</t>
    <phoneticPr fontId="22"/>
  </si>
  <si>
    <t>新商品発注ミス</t>
  </si>
  <si>
    <t>発売日当日15時まで商品が店舗に入荷されなかった。</t>
  </si>
  <si>
    <t>新製品発注に関するルール不備</t>
  </si>
  <si>
    <t>【H＆B】マッサージチェア6件売り越し/手配不可の件</t>
  </si>
  <si>
    <t>9月増税前の売上が想定以上に跳ね、受注済みの、
パナソニック完了品のマッサージチェアが6点手配が出来ない事が分かりました。</t>
  </si>
  <si>
    <t/>
  </si>
  <si>
    <t>【PC】Surface Pro 7 PIM登録ミスによるECサイト誤表記について</t>
  </si>
  <si>
    <t>​Surface Pro 7 PIM登録ミスによるECサイト誤表記が発生いたしました。</t>
  </si>
  <si>
    <t>＜＜ 問題点 ＞＞
　・マイクロソフトからの初期資料に不備が多い、後日修正が計4回
　・商品情報修正がPIM登録者へ伝わっていない</t>
  </si>
  <si>
    <t>【PC】BICの用紙出荷不可</t>
  </si>
  <si>
    <t>台風19号の影響により、出荷不可になりました。
復旧の目処がたっていないそうです。</t>
  </si>
  <si>
    <t xml:space="preserve">【商品統合管理】 通信事業部POS販促登録ダブリ </t>
  </si>
  <si>
    <t>【現象】
・ワイモバイルのカウントJANをスキャンするとPOS販促が二重で発動する
・二重発動した企画コードを探しだし、一方を加賀谷主任が修正すると双方動作せず。原因は不明
【問題点】
・通信事業部内で販促企画コードの共有がなされていない
OPGで当該販促を検索するのに
時間が掛かってしまった
・手値引を行ったため、来月初に別途費用請求する業務が発生した
・ガジェットの検索機能（JANコードから企画コードが検索できない）
​</t>
  </si>
  <si>
    <t>通信事業部○○主任がキャンペーン設定した際、当該カウントJANにあらかじめ別の
POS販促が登録されていたことに気付かなかった</t>
  </si>
  <si>
    <t>【家電』(期ズレ)リベート計上漏れ</t>
  </si>
  <si>
    <t>家電グループにおいて、4月度に計上するはずだったDM販促費を、計上漏れとして9月計上で申請をあげてきています。
申請ID；201910070424</t>
  </si>
  <si>
    <t>【コジマ営業部】(期ズレ)リベート計上漏れ</t>
  </si>
  <si>
    <t>コジマのイベント販促協賛リベートで6月計上分に計上漏れが発覚（仕入先より指摘を受け発覚）。
申請ID；201910080438</t>
  </si>
  <si>
    <t>コジマのイベント協賛（ポイント施策）で7月計上分のリベートに計上漏れが発覚（仕入先より指摘にて発覚）。
申請ID；201910080429</t>
  </si>
  <si>
    <t>【商品統合管理】(期ズレ)リベート種別2301データ提供料登録漏れ</t>
  </si>
  <si>
    <t>シャープMJ㈱Dynabookの4～6月のデータ提供料の登録が行われていませんでした。
申請ID；201910040130</t>
  </si>
  <si>
    <t>【全体R】(期ズレ)全体リベート計上漏れ</t>
  </si>
  <si>
    <t>東芝からのメールは9/4に来ていたが、副本部長宛のみで担当バイヤーには来ていなかったため、計上漏れになった。
申請ID；201910080525</t>
  </si>
  <si>
    <t>【家電】(期ズレ)リベート計上漏れ</t>
  </si>
  <si>
    <t>8月計上分としてリベート交渉し、金額の合意までしていたが、担当バイヤー及び仕入先営業ともに計上月期中の処理を失念した為に発生した計上漏事故。
申請ID；201910080510</t>
  </si>
  <si>
    <t>【エンタ】(期ズレ)リベート計上漏れ</t>
  </si>
  <si>
    <t>8月度計上すべきリベートに漏れが発生。
7月度に実施した施策に対して、8月申請のG型に計上しているだろうと思い込み、結果未計上となった。
申請ID；201910100584</t>
  </si>
  <si>
    <t>【ドラッグ】センターフィーの計上漏れ</t>
  </si>
  <si>
    <t>覚書合意前に発生したセンターフィの計上漏れが発生。
申請ID；201910010007、201910090540</t>
  </si>
  <si>
    <t>【AV】(期ズレ)8月計上分リベート計上漏れ</t>
  </si>
  <si>
    <t>8月締め作業時の申請忘れの為。
申請ID；201910100581</t>
  </si>
  <si>
    <t>【PC】(期ズレ)リベート計上漏れ</t>
  </si>
  <si>
    <t>8月計上分のG型リベート（物流費）の計上漏れ。9/5に取引先からエビデンスのメールが来ていたが、見落とした。
申請ID；201910100564</t>
  </si>
  <si>
    <t>【H&amp;B】(期ズレ)リベート計上漏れ</t>
  </si>
  <si>
    <t>内容：販売奨励金リベート7月、8月計上分の計上漏れ
理由：バイヤー担当引継ぎ（竹内課長→小林主任）の際に該当リベートを漏らしてしまった。
申請ID；201910020013</t>
  </si>
  <si>
    <t>内容：実売リベート　8月計上分の計上漏れ。
理由：バイヤー担当引継ぎの際に該当リベートを漏らしてしまった。
申請ID；201910020012</t>
  </si>
  <si>
    <t>【ドラッグ】(期ズレ)リベート計上漏れ</t>
  </si>
  <si>
    <t>内容：5月計上分のG型リベート計上漏れ
詳細：6月にG型リベート申請運用が変更された際、メンバー間の業務引継ぎにミスがあった為発生した
申請ID；201910090539</t>
  </si>
  <si>
    <t>部長間引き継ぎ漏れ
申請ID；201910090558</t>
  </si>
  <si>
    <t>全体リベート。後任者への引継ぎ漏れ。
旧WF481691</t>
  </si>
  <si>
    <t>【コンタクト】別取引先への計上</t>
  </si>
  <si>
    <t>G型ファイルの仕入先コード記入ミス。別の取引先コードを入れてしまった。
旧WF481992</t>
  </si>
  <si>
    <t>【商品統合管理】計上処理業務忘れ</t>
  </si>
  <si>
    <t>計上処理業務忘れ
旧WF482212</t>
  </si>
  <si>
    <t>【受注超過】
発売日に商品未渡し発生</t>
  </si>
  <si>
    <t xml:space="preserve">ECで大量に受注が入り、商品確保できず、発売日にお届けできず。
取引先もバイヤーも特殊な商品な為、商談はぜず、メールのみでのやりとりのみだった。初回入荷はさぜず、ECで掲載して受注のみで実施。各社ポイント1%とECのモール店では掲載不可の条件だったが、当社は最初に誤ってポイント10％で登録。また、ECモール店（アマゾン・楽天ビック）にも掲載してしまい、「どこよりもお得に購入できる」とTwitterなどにも投稿され拡散された事もあり、ECでの受注が一気に上がった。代理店の商品確保数未確認だった為、ECでの受注数が取引先の手配数を超過してしまい、発売日にお届けできなかった。.
</t>
  </si>
  <si>
    <t>主因
①発売日お渡し可能在庫の未確認と
　 発注ミス
②メーカー販売条件の確認ミス
（ポイント1％指定・モール掲載不可）
③担当者の商品把握漏れ
　 及びPIM事前登録漏れ
④責任者の2次確認の不徹底
2019年11月22日（金）予約開始のところ、遅れて11月23日（土）にPIM承認を行う。又PIM登録時、ポイントの変更漏れが発生(本来は1％のところ10％で登録)、代理店の商品確保数を確認していなかった為、ECの受注数が代理店の手配数を超過してしまった為、発売日未渡しが発生。</t>
  </si>
  <si>
    <t>【個人情報漏洩】
TV再販時、個人情報漏洩</t>
  </si>
  <si>
    <t>取引先のリサイクルショップ「げんきの平和堂にTVを販売した際、個人情報を削除せず販売。</t>
  </si>
  <si>
    <t xml:space="preserve">11月28　有楽町店の「声メール」にてお問合せ頂く。
【メール内容】
購入されたTVに傷があり、交換した際に引き取ったTVより個人情報が漏洩したと思われます。御社のデーター消去の規定、個人情報の取り扱いはどの様になっているにか。
【経緯】
6月19日　LG　「OLED55E9PJA」有楽町店にて購入　
7月6日　お届け。その際、TVに傷が付いていた為交換する事に。
7月20日　引取り交換終了。
11月27日　ネット動画サイトより、お客様のIDにてアクセスされ、プラン変更・ユーザー登録が行われたとお客様にメッセージが届く。
11月28日　お客様に身に覚えが無い為、動画サービスに連絡。登録ID・パスワード・アクセス切断などを実施。その際、引き上げたTVからアクセスされていた事が発覚。（NETFLIX）
お客様が登録されたコンテンツ「NETFLIX」「YouTube」「DAZN」
傷が付いていた為、メーカー返品不可で滞留していた。メーカー返品不可+・アウトレットに引き上げられない商品は、「げんきの平和堂」に売却している。今回、10月2日に「げんきの平和堂」に査定してもらい、販売。（法人営業部を通し販売。）※「げんきの平和堂」は当社と取引契約を結んでいる。主に、当社で再販が困難な商品を販売している。
その後、「げんきの平和堂」のECサイトにて販売。
「平和堂」で購入した方が断定できたので、「げんきの平和堂」からそのお客様に連絡して頂き、商品回収。回収後、「げんきの平和堂」→有楽町店に引き上げた商品を送って頂き、中身を確認した後、お客様にご連絡。お客様の了承のもと、TVを初期状態に設定する。（個人情報が残って入れば完全に消去する。）（回収TVが有楽町店に12/11到着予定。
（お客様の要望）
・引取り交換で回収されたTVはどの様に取り扱いされているのか。
・データーが何故消去されなかったのか。
・回収されたTVの購入者は
・個人情報の削除。
・ログインしているコンテンツで、どの項目（名前・メールアドレス等）の個人情報が洩れていたのか。
・上記3コンテンツ以外に残っているのか。
（対応者）松下代理・法務部　甘利・商品部　梅田・黒木・営業部　和田課長
</t>
  </si>
  <si>
    <t>【PB開発】
CDラジオ　異物混入</t>
  </si>
  <si>
    <t>コイズミCDラジカセ　SDB4810K（ＰＢ商品）購入のお客様より、付属品でない電池が入っており、更にその電池から液漏れが発生した。
2019年9月30日：お客様がコジマいわき店で、コイズミCDラジカセ　SDB4810Kを購入。商品は贈答用。
2019年11月　贈答先の方が、開梱。付属品でない電池が入っており、更にその電池から液漏れが発生。
2019年11月11日：購入したお客様がコジマいわき店に来店。お客様対応は商品交換し対応終了。コジマいわき店で商品の回収を行いメーカーに発送、商品部に連絡。
商品部からメーカーに調査依頼実施。
2019年11月25日：小泉成器から商品部に調査内容を回答。回答内容は、工場出荷前検査における電池の抜き忘れであると報告。
2019年11月28日：小泉成器（長谷川部長、石川マネージャー、新原サブマネージャー）が来社し、原因と生産工場が既に閉鎖している旨報告。
当社から事故原因の追究と在庫品の確認を要求した。</t>
  </si>
  <si>
    <t>小泉成器から、工場出荷前検査における電池の抜き忘れであると報告。</t>
  </si>
  <si>
    <t>【PB開発】ORIGNAL BASIC FLASHメモリ
不具合</t>
  </si>
  <si>
    <t>ORIGNAL BASIC USBメモリ（バッファロー製）において、一定のロットで不具合（書き込み不良）が発生。
2019年6月1日：商品発売
2019年11月8日：有楽町の担当者からUSBメモリを8本購入したお客様から4本動作しないと、商品企画部に連絡あり
同日　バッファローに対し、調査を依頼
2019年11月11日：調査する旨を、バッファローから、ビックカメラへ連絡
2019年12月4日： 調査結果が来ないため、再打診
2019年12月6日：バッファローから報告書提出
報告内容だけでは、真因が不明なため、再度説明を求める。
次回商談　12/9</t>
  </si>
  <si>
    <t>複数購買しているNANDフラッシュメモリチップの一部とそれを制御するファームウェア間において、メモリ不具合を補完する機能に問題が発生。
その結果、データ書き込みが終了するのに２分程かかる。それがどのタイミングで何回発生するかは個体差があり、一概には言えない。</t>
  </si>
  <si>
    <t>【リベート計上漏れ】さくら製作所CPリベート担当者認知ミスによる計上漏れ</t>
  </si>
  <si>
    <t>G型申請漏れ家電担当者
【詳細】
仕入先：2120さくら製作所
40周年CPリベート￥545,257-(税別)
本日さくら製作所から電話連絡があった為発覚
【対応】
10月計上で入力し11月末支払いに変更します。
さくら製作所様に確認済です。</t>
  </si>
  <si>
    <t>バイヤーでの認知ミス（ヒューマン・エラー）</t>
  </si>
  <si>
    <t>【POSキャンペーン未申請】担当者認知ミスによる、店頭でのキャンペーン未発動、レジでの混乱、</t>
  </si>
  <si>
    <t>キャンペーン申請漏れによるキャンペーンの未発動 企画カテゴリ：PC
企画名：【PC】PC本体週末特価（1101-04）
期間：11/1～11/4
内容：11/1開始のキャンペーン・クーポンが発動しない。
対応：11/1朝10時過ぎ、バイヤーより申請書を提出いただき設定。</t>
  </si>
  <si>
    <t>POS販促登録での登録担当者の認知ミス（ヒューマン・エラー）、POS販促申請及び承認登録フロー不備、ルール不備・、マニュアル不備</t>
  </si>
  <si>
    <t>【POSキャンペーン登録】担当者認知ミス（誤認識）による、POS販促登録ミス。不適切なポイントアップ販売。</t>
  </si>
  <si>
    <t>メガセールキャンペーン登録要件漏れ ◆事象
11/8・9実施のメガセールダイソンクリーナーにおいて
ECで実施している3%ポイントアップクーポンが発動してしまう
※本来は対象外
◆原因
ECのみ使用していたセットJANをクーポン対象外へ設定してなかったため
ポイントアップ試作がセットJANも対象となることは認識していなかった
◆対応
登録担当者がセットJANを対象外設定とし、システム即時連携を実施
◆防止策
システム作業依頼書にて仕様書を入手。商品統合管理室が挙動条件を把握する</t>
  </si>
  <si>
    <t>【誤登録・システム障害】商品登録時に間違えた登録（バラ換算登録）が行われた。商品購入時に間違えたPOS価格設定で反映されていた。</t>
  </si>
  <si>
    <t>バラ換算システムの登録不備により、11/1BOに不具合が発生
バラ換算を使用している部署は、酒販とドラッグ
システム部においても、バラ換算システムの内容を理解している担当者がいない。登録後のシステム障害により販売ロスが発生していた。在庫高に影響したため、営業利益額の修正があった。</t>
  </si>
  <si>
    <t>ロット販売などがあるお酒など特殊な商品登録でのシステム障害及び登録担当者の認知ミス</t>
  </si>
  <si>
    <t>【契約・覚書】契約締結遅延により、リベート計上漏れが発生した</t>
  </si>
  <si>
    <t>計上漏れ（ドラッグ） 仕入先：ウエニ貿易
金額：￥215,799（９月分）、￥95,194（10月分）合計￥310,993
ドラッグ事業部担当
理由：上記の金額は９月～来年２月までのリベート覚書に則った金額のG型であるが、その覚書の締結完了が11月になってしまった為、計上できなかった。（締結が遅れた理由：覚書の内容や文言について折り合いをつけるのに時間がかかった）
両方10月に計上します</t>
  </si>
  <si>
    <t>取引先との商品売買取引などの新規契約/契約変更/条件変更に関する業務フロー及びルール不備/マニュアル不備</t>
  </si>
  <si>
    <t>【製品不具合】購入者への身体影響</t>
  </si>
  <si>
    <t>名古屋ゲートタワー店　メディリフトアイの件 事故報告です。
■11/18（月）15時
120店（名古屋ゲートタワー店）の中村代理より、
「ヤーマンメディリフトアイ」をご購入された方から、
「目元が熱くなり、赤みが出たので返品をしたい」とのお申し出があった旨を連絡頂きました。
（※メディリフトアイは2種類のEMS、40℃のヒーターで目元を温めて、ケアをする製品です）
お客様の目元は少し、赤みがあり、
店舗判断で商品の返品をお受けし、病院へ行かれる事をお勧めしました。
明日の15時にお客様と、名古屋ゲートタワー店中村代理が立ち合いの元、
病院へ行く事になりました。</t>
  </si>
  <si>
    <t>取り扱い商材への品質チェック方法不備不足</t>
  </si>
  <si>
    <t>【事前登録型リベート（VAN通信費）過剰請求】事前登録型VAN通信費による登録ミスによる過剰請求の発生</t>
  </si>
  <si>
    <t>10月度のVAN通信費が二重で登録されていた。 
VAN通信費のG型を作成する際に使用するExcelファイル「リベート集計表」に不備があった。VAN通信費の覚書締結時にExcelファイルを更新する際の作業ミスが原因。
Excelファイルの不備を全てクリーニングし、今後も月に一度クリーニングを行う。
また今後、VAN通信費を作成する際、セルフチェックと共に他担当者によるチェックも行う旨、川上係長と共有。</t>
  </si>
  <si>
    <t>【POSキャンペーン登録/不適切な販売価格】POSキャンペーン登録ミスによるキャンペーン未発動。</t>
  </si>
  <si>
    <t>【内容】
11/23～24に実施した週末メーカー同時購入キャンペーンに関連して他のキャンペーンとの重複により発動しない等トラブルが発生
【詳細】
①ペアマッチとバンドルのキャンペーンの対象商品
が被る場合、ペアマッチが優先され、バンドルは発
動しない⇒一部商品でキャンペーン値引きが発動し
なかった
②Psas画面では同時購入値引きが画面に表示され
るのに、レジに反映されない
③売価10,000以上の条件について税込、税抜か不明確</t>
  </si>
  <si>
    <t>【リベート計上】10月度計上において本来８％の税率になるよう登録しなければならないリベートが10%で登録されていた</t>
  </si>
  <si>
    <t>【内容】；10月度計上において本来８％の税率になるよう登録しなければならないリベートが10%で登録されていた。
【対応】；該当リベートを経理部と調査確認し、税率10%でマイナス、8％でプラスの登録を行う。
【金額】；対象リベート金額58,191,233円　税抜入力であるリベート金額は影響ゼロ。そのためE列は0円記載
　　　　　　税10%分　5,819,123円　をマイナス
　　　　　　税8%分　　4,655,299円　をプラス
　　　　　　差額　1,163,824　が多く取引先に請求された。</t>
  </si>
  <si>
    <t>リベート登録業務でのルール不備/フロー不備/マニュアル不備</t>
  </si>
  <si>
    <t>【リベート相殺・リベート計上】登録担当者の認知ミスによるリベート計上期間帰属ミス・誤相殺</t>
  </si>
  <si>
    <t>リベート種別：3401看板広告(BS)
原因：2回登録う処理を行ったため。
対応；三菱様に状況をご説明し、訂正データを作成登録。</t>
  </si>
  <si>
    <t>買掛金支払い照査業務及びリベート相殺業務に関するルール不備/フロー不備/マニュアル不備</t>
  </si>
  <si>
    <t>【リベート計上】担当者認知ミスによる計上忘れ</t>
  </si>
  <si>
    <t>担当バイヤーによる9月分での申請を忘れた為。
対応：エビデンスが確認出来、取引先様の了承を頂いている為10月計上を行う。</t>
  </si>
  <si>
    <t>担当者での認知ミス（ヒューマン・エラー）</t>
  </si>
  <si>
    <t>【販促リベート・リベート計上】運用不備による販促リベートの入金漏れ</t>
  </si>
  <si>
    <t>マイクロソフト側が2019年2月開始MDF(PO番号98794617)、2019年6月開始J販促リベート(PO番号98954510)において実績確認が取れなかった為、リベート振込を行っていなかった。いずれも計上済みで未収入金の残高確認により判明。
対応；経理部伊波部長と相談の結果、減額数値をマイナス計上にする事。</t>
  </si>
  <si>
    <t>広告看板や販促品作成にともなうリベートや取引先からの支払いに関するルール不備/フロー不備/マニュアル不備</t>
  </si>
  <si>
    <t>担当バイヤーによる9月の2502：送料助成費の登録忘れ。(取引先様からメールが来ていたが気づかず)
対応：10月計上分で2504：商談録型(送料助成費)を用いて計上。
取引先様からの実績を元に金額算出。税率の関係上、データ登録日を20190930と記載。(取引先様確認済み)</t>
  </si>
  <si>
    <t>【リベート計上】取引先都合により計上ミス</t>
  </si>
  <si>
    <t>取引先から計上年月；201909と記載された、G型登録用紙を照合時発見。支払いは税率８％で行ってほしいと取引先から担当バイヤーへ連絡があり、照合時に伝達を受けた。上記2点の状況から9月計上分のリベートが漏れている(＝リベートインシデント)と判断した。今回は取引先様が自社都合で9月分のリベートを用いた。
対応；取引先からの修正依頼事項(計上年月、データ登録日)を修正し、10月分として計上をおこなった。</t>
  </si>
  <si>
    <t>取引先での計上期間帰属エラー</t>
  </si>
  <si>
    <t>【PB商品調達先の倒産可能性】
新生活TVメーカーFEP社　倒産の可能性</t>
  </si>
  <si>
    <t>【誰が】PB製品のTVメーカーのFEP社
【何をしたか】経営危機。別事業者に経営譲渡した。
【その後】在庫は全数返品予定となった。</t>
  </si>
  <si>
    <t>継続的な信用調査が必要</t>
  </si>
  <si>
    <t>【PB製品の外装不良】
東芝シーリングライトのJANシール添付誤り</t>
  </si>
  <si>
    <t>【誰が】東芝
【何をしているとき】PBのベースとなるモデルに対してJAN・型番変更のためのシール貼りをする時
【何をしたか】誤って全く別の商品に貼ってメーカーが出荷した。</t>
  </si>
  <si>
    <t>メーカーの誤表記</t>
  </si>
  <si>
    <t>【誰が】メーカー
【何をしたか】JANコードを誤ったJANコードを添付して出荷。お客様がご使用できる期間が少なくなる。</t>
  </si>
  <si>
    <t>【PB製品不良】
AC充電器 焦げ</t>
  </si>
  <si>
    <t>【誰が】オズマ社
【何をしたか】USB AC充電器。コンセント根元より火花が出てコンセントが焦げた。
【その後の対応】売場から撤去せずに展開・販売継続を行う。現物はメーカー回収済である。</t>
  </si>
  <si>
    <t>原因確認中</t>
  </si>
  <si>
    <t>【顧客との約束不履行・発売日製品店頭未到着】
発売日に商品を未渡しとなった</t>
  </si>
  <si>
    <t>【何をしたか】商品発売前の在庫確保できず、予約頂いたお客様に商品を渡せてなかった。
製品；VALVE INDEX コントローラー 左右セット
JAN；814585020571　価格39,380円（込）
発売日；2019年11月28日（木）
予約開始；2019年11月23日（土）
EC購買数；119本
引渡し済み；5本
未引渡し；112本</t>
  </si>
  <si>
    <t>ヒューマンエラー（認知・判断ミス）
①発売日お渡し可能在庫の未確認と
　 発注ミス
②メーカー販売条件の確認ミス
（ポイント1％指定・モール掲載不可）
③担当者の商品把握漏れ
　 及びPIM事前登録漏れ
④責任者の2次確認の不徹底</t>
  </si>
  <si>
    <t>【システム障害】
商談ワークフロー・ビジネスチャットサービスの一時停止】</t>
  </si>
  <si>
    <t>【誰が】サービス提供ベンダー（サテライトオフィス社）　【誰に】ビックカメラ
【何をしたか】作業ミスによりビジネスチャット及びワークフローシステムが一時利用できない状態となった。</t>
  </si>
  <si>
    <t>システムベンダーでの作業ミス</t>
  </si>
  <si>
    <t>【システム障害】
社内WIFIネットワークの一部不通</t>
  </si>
  <si>
    <t>【何をしているとき】バイヤーのパソコン数台がネットワークに接続出来なくなった時
【何をしたか】発注業務などに影響した。</t>
  </si>
  <si>
    <t>【POSキャンペーン未発動】
コジマ店舗で行ったキャンペーンが発動いていない</t>
  </si>
  <si>
    <t>【何があった】コジマで行った値引きキャンペーンが発動せず値引きできなかった。
【その後の対応】POSにアナログで値引き処理した。</t>
  </si>
  <si>
    <t>フューマンエラー（バイヤーの認知ミス）</t>
  </si>
  <si>
    <t>【POSキャンペーン未発動】
キャンペーンの重複により未発動</t>
  </si>
  <si>
    <t>【何があった】値引きキャンペーンに登録したがPOS値引きが発生しなかった。
【その後の対応】アナログで値引き処理した。</t>
  </si>
  <si>
    <t>ヒューマンエラー（認知ミス）業務知識不足
システム側でアラートが出ない。
登録マニュアルが存在しない</t>
  </si>
  <si>
    <t>【リベート残高計上ミス】
登録作業ミス</t>
  </si>
  <si>
    <t>【何があった】リベート再計上時に、マイナス金額での登録を行った。
経理部からの指摘で発覚した。リベート残高の計上漏れがあった。</t>
  </si>
  <si>
    <t>ヒューマンエラー（認知ミス）</t>
  </si>
  <si>
    <t>【リベート残高計上ミス】
照合時作業(保存漏れ)ミス</t>
  </si>
  <si>
    <t>【何があった】複数(２つ)のG型ファイルが添付された申請を照合したが、片方の添付されたＧ型ファイルの保存漏れが発覚。
リベート残高の計上漏れがあった。</t>
  </si>
  <si>
    <t>照合時のヒューマンエラー（行動ミス）、業務整備不備</t>
  </si>
  <si>
    <t>【リベート残高計上ミス】
照合作業(保存漏れ)ミス</t>
  </si>
  <si>
    <t>【何があった】システム禁則文字が記載されてたリベートファイルが存在した。
禁則文字のあるファイルにあるリベートは、リベート残高の計上漏れがあった。</t>
  </si>
  <si>
    <t>【取引先との約束不履行・請求書未発行】
按分作業での運用不備</t>
  </si>
  <si>
    <t>【誰が】MS　【誰に】バイヤー、商品統合管理室、経理
【何をしたか】按分処理されず数日間放置された。
【その後】確認番号が発行できず、請求書の発行送付が遅延した。</t>
  </si>
  <si>
    <t>マニュアルが存在しない。業務代行できない。</t>
  </si>
  <si>
    <t>【リベート残高計上ミス】
見積計算ミス</t>
  </si>
  <si>
    <t>【何をしたか】見積すべき対象製品の認識漏れした。
【その後】リベート残高見積計上金額を過大に計上した。</t>
  </si>
  <si>
    <t>【ヒューマンエラー】判断ミス</t>
  </si>
  <si>
    <t>【税計上ミス】
税率登録作業不備</t>
  </si>
  <si>
    <t>【何をしたか】9月実績を元にした税率8%のリベートを10%で登録し計上した。</t>
  </si>
  <si>
    <t>【ヒューマンエラー】行動ミス</t>
  </si>
  <si>
    <t>【福箱】
掲載商品との販売商品に差異</t>
  </si>
  <si>
    <t>【誰が】商品部
【何をしたか】チラシのイラスト表記にマウスが入っていたが、実際にはマウスは入っていない機種だった。(海外パソコン・国内パソコン福箱共に）
【対応】基本イラストはイメージですの注釈にてご説明対応。
・池西のお客様は納得されなかった為、個別対応(980円)のマウスをご用意し謝罪。
※今後、チラシ関連のイラスト表記は基本本体のみ。アクセサリー掲載時はチラシ担当者と事前確認。</t>
  </si>
  <si>
    <t>チラシ入校時に事前確認が不足</t>
  </si>
  <si>
    <t>【福箱】
売価設定ミス</t>
  </si>
  <si>
    <t>【誰が】商品部
【何をしたか】福箱の価格登録が通常商品よりも高くなっていた。
【対応】福箱商材を急遽特価として値段を下げた</t>
  </si>
  <si>
    <t>商材の価格設定時に確認が不足した</t>
  </si>
  <si>
    <t>【福箱】
法人間での商品格差発生</t>
  </si>
  <si>
    <t>【誰が】商品部
【何をしたか】手配した商品がビックカメラの福袋とコジマの福袋の内容で本体が同じで同梱物と価格に違いがあった
ビックカメラ：iPad + カバー +フィルム ＝ 29,800
コジマ：iPad ＝ 34,800
【対応】ご購入頂いたお客様へは、地域価格の違いとしてご案内・商材のチラシ確認時に他のチラシとの差もあわせて確認を行う</t>
  </si>
  <si>
    <t>商材の地域格差の配慮などが不足した</t>
  </si>
  <si>
    <t>【システム障害】
発注データ送信遅延</t>
  </si>
  <si>
    <t>【誰が】システム部
【何をしたか】朝一番の発注データ送信が遅延しました。
【どのくらい】朝一番の発注が取引先に連携されていない。発注一覧（加工）_200106.xlsx
【その後】現在は発注データ送信済み。取引先に個別に連絡を行い、再受注のお願いをしていただいています。</t>
  </si>
  <si>
    <t>システム障害</t>
  </si>
  <si>
    <t>【G型リベート計上】
グルメカードプレゼントをリベート計上しようとしていた</t>
  </si>
  <si>
    <t>【誰が】コジマ営業部
【何をしたか】グルメカードプレゼントに伴うリベートを計上しようとしていた。
【どのくらい】610,000円
【その後】対象のG型申請を差戻。</t>
  </si>
  <si>
    <t>販促にともなう販促費交渉と獲得しや会計計上の承認ルールやプロセスがない</t>
  </si>
  <si>
    <t>【リベート見積もり計上】
アップルの見積金額ミス</t>
  </si>
  <si>
    <t>【誰が】岡島
【何をしたか】11月計上分、期間リベート【Mac成果連動型販売助成金プログラム】において、見積計上金額のミスをした。
【どのくらい】￥6,168,678
【その後】12月見積計上時に￥6,168,678を差し引いて算出する。</t>
  </si>
  <si>
    <t>①プログラム対象外機種を含めて算出した。
②リベート単価の間違いがあった。</t>
  </si>
  <si>
    <t>【POSキャンペーン登録】
4Ｋ対応テレビ買い替えキャンペーン未発動</t>
  </si>
  <si>
    <t>【誰が】小島係長
【何をしたか】キャンペーン発動しないため、ポイント相当を付与した。
【どのくらい】2万ポイント相当
【その後】他に同様の連絡を受けたことはないとの事。</t>
  </si>
  <si>
    <t>キャンペーン設定は出来ているため不明
POSキャンペーン発動の確認は行っていない
その後の調査はできていない</t>
  </si>
  <si>
    <t>【G型リベート計上】
データ登録日入力ミスによる税率差額の発生</t>
  </si>
  <si>
    <t>【誰が】シャープマーケティングジャパン㈱
【何をしたか】データ登録日20190106だった事で税率が変更になってしまう。
【どのくらい】0
【その後】ﾃﾞｰﾀ登録日を20190106から20200106に変更登録。
　　リベート金額￥－310000して+￥310000-入れ直し</t>
  </si>
  <si>
    <t>照合時及び、回収時チェック漏れ</t>
  </si>
  <si>
    <t>【システム障害】
店間振替指示</t>
  </si>
  <si>
    <t>【誰が】システム部
【何をしたか】店間振替指示が作成できなくなりました。
【どのくらい】明日以降は可能とのことです。​
【その後】店間振替NOは日替わり処理で初期化される。明日以降なら問題なし。コジマなどは、店舗に商品が届かず欠品している可能性がある</t>
  </si>
  <si>
    <t>システム障害、拠点間での在庫移動が行えない</t>
  </si>
  <si>
    <t>【リベート計上会社間配賦ルール整備不備】
12月按分鈴木部長ご指摘事項</t>
  </si>
  <si>
    <t>【誰が】北郷
【何をしたか】使用していない店番が入っていた。通し番号が重複していた。
【その後】共有をお願い致します。</t>
  </si>
  <si>
    <t>エクセルの作業ミスによるもの
リベートファイルルール設定の不備</t>
  </si>
  <si>
    <t>【システム障害】
店間振替指示の再発</t>
  </si>
  <si>
    <t>【誰が】システム部
【何をしたか】店間振替指示が作成できなくなりました。
【どのくらい】明日以降は可能とのことです。​
【その後】このエラーが起きる可能性を下げる方法を模索中。コジマなどは、店舗に商品が届かず欠品している可能性がある</t>
  </si>
  <si>
    <t>【リベート計上会社間配布ミス】
グロス型センター配賦分</t>
  </si>
  <si>
    <t>【誰が】​経理部
【何をしたか】センター配賦分を実売実績店舗に再配布していた。
【その後】センター店番を照合からMS提出までの間にチェックし実売按分対象に切り替える。伊波部長に確認済み。</t>
  </si>
  <si>
    <t>リベート配賦ルールの不備</t>
  </si>
  <si>
    <t>【G型リベート計上漏れ】
パナソニック9月度分グロス型登録漏れ</t>
  </si>
  <si>
    <t>【誰が】​商品統合管理室	
【何をしたか】全体リベート追加分のメールを見逃してしまい、申請から漏らしてしまった。
【その後】1月度で計上予定</t>
  </si>
  <si>
    <t>通常全体リベートに関するメールは1件の為、すべて登録済みと勘違い。</t>
  </si>
  <si>
    <t>【職場環境】
労働安全衛生規則違反</t>
  </si>
  <si>
    <t>【誰が】​商品統合管理室	
【何をしたか】職場環境が悪化しているとメンバーから相談された。
【どのくらい】労働安全衛生規則違反の疑い。事業者に罰則がかかる可能性がある。</t>
  </si>
  <si>
    <t>オフィスの面積に対して人口密度が高いため。</t>
  </si>
  <si>
    <t>【商品企画部】
amadanaモバイルバッテリー
同梱ケーブル誤り</t>
  </si>
  <si>
    <t>コンピュケースジャパン製のamadanaモバイルバッテリー（型番：ATMBA100PD-SV/BK2色、JAN：4541995026454、4541995026461）
パッケージ記載の付属ケーブルはMicro-B、実際はType-Cが付属していた。12月の発売時から全数が対象。ビックカメラ納品済みは2アイテムで4000台。うち販売済みは169台（1月5日まで）
1月6日、天神1号館からの指摘で発覚。店舗にて充電する際に気づいたとのこと。店舗には全数返品を指示。販売済み分については法務部確認の上、特に対応しないこととした。ベースとなったNB品は今回のType-Cケーブルが付属しており、USB-IF認証はないものの品質には問題ない為。店舗連絡で返品指示。</t>
  </si>
  <si>
    <t>【商品企画部】
UNIQ社製マウス電池液漏れ</t>
  </si>
  <si>
    <t>【商品企画部】
BASICトースターパッケージ表記誤り</t>
  </si>
  <si>
    <t>シィーネット製　ORIGINAL BASICトースターのパッケージ誤表記。
SOT901BK BL/PK 2色　JAN:4571102091563,4571102091570
1月23日、メーカーより、パッケージに誤表記があったとして報告。中国の工場が、最終稿の一つ前のデータを印刷していたことが原因。重量、内寸などスペックに誤り。法務部相談の上、販売は継続。緊急対策としてシール上貼りした商品を2月6日目途に入荷。
1月24日、バイヤーより店舗に返品を指示。</t>
  </si>
  <si>
    <t>【POSキャンペーン申請不備】
キャンペーン対象外登録漏れ</t>
  </si>
  <si>
    <t>【誰が】岡山係長　【誰に】グループ全店
【何をしているとき】
【何をしたか】2月からソニー製品が対象になっているはずだがキャンペーン発動しない
【対応】佐々木係長より商品統合管理室に申請が行われて即時反映</t>
  </si>
  <si>
    <t>【G型計上不備】
リベート額間違い</t>
  </si>
  <si>
    <t>【誰が】スカパーJSAT（株）　【誰に】ビックカメラ
【何をしているとき】月次締め作業中
【何をしたか】G型登録用紙に記載し、計上した金額と振込入金額が異なっていた。
【対応】1月度計上で修正分のG型登録用紙を計上。</t>
  </si>
  <si>
    <t>【PIM登録不備】
ビジュアル新商品</t>
  </si>
  <si>
    <t>【誰が】コジマEC　【誰に】お客様
【何をしているとき】
【何をしたか】告知解禁日前にコジマDショッピング店に掲載が上がってしまう
【対応】</t>
  </si>
  <si>
    <t>【誰が】鈴木係長　【誰に】ビック全店・Airbic全店
【何をしているとき】
【何をしたか】Airbic店舗より住設事業部宛てに同キャンペーンが発動しない
【対応】ビック法人のみ設定済みだったのでAirbicに設定をコピーして登録。</t>
  </si>
  <si>
    <t>【システム部】
システム機器申請書の不履行</t>
  </si>
  <si>
    <t>【誰が】システム部　【誰に】商品統合管理室
【何をしているとき】
【何をしたか】付属品にHDMIケーブルと記載していたが、未着荷
【対応】別途手配いただくこととなった。</t>
  </si>
  <si>
    <t>【リベート計上不備】
VAN通信費の誤登録</t>
  </si>
  <si>
    <t>【誰が】商品統合管理室　【誰に】赤ん坊カンパニー
【何をしているとき】
【何をしたか】仕入のない取引先に対してVAN通信費の作成が行われた。
【対応】マイナス処理するG型登録用紙を作成し計上</t>
  </si>
  <si>
    <t>【システム部】
システム修理依頼書の対応漏れ</t>
  </si>
  <si>
    <t>【誰が】システム部　【誰に】依頼担当者
【何をしているとき】システム機器修理依頼書の対応
【何をしたか】新業務アプリが使えない端末を送付した。
【対応】店舗対応が出来なかった為、別担当者に着手いただいた。</t>
  </si>
  <si>
    <t>【G型リベート計上漏れ】
リベート計上漏れ発覚</t>
  </si>
  <si>
    <t>【誰が】営業企画小沼　【誰に】コジマ
【何をしているとき】
【何をしたか】12月度NECのG型で12月計上分の計上忘れ
【対応】メーカー支払い日は2月20日
【金額】500,000</t>
  </si>
  <si>
    <t>500,000</t>
  </si>
  <si>
    <t>【G型リベート計上漏れ】
2018年のリベート計上漏れ</t>
  </si>
  <si>
    <t>【誰が】DeNAライフサイエンス　【誰に】ビックカメラ
【何をしているとき】
【何をしたか】2018年6月～8月の販売支援金の支払いがされていないため、支払いをしたいと連絡があった。
【対応】2月計上にてリベート計上を実施。取引先様との了承ずみ
【金額】33,133</t>
  </si>
  <si>
    <t>33,133</t>
  </si>
  <si>
    <t>【G型リベート登録不備】
返品処理ミスに伴うリベートの発生</t>
  </si>
  <si>
    <t>【誰が】　【誰に】
【何をしているとき】
【何をしたか】テレワンの担当者からリベートデータが届いた。
【対応】原因と返品商品の行方を確認中
【金額】-159</t>
  </si>
  <si>
    <t>159</t>
  </si>
  <si>
    <t>【G型リベート登録不備】
リベート計上漏れ発覚</t>
  </si>
  <si>
    <t>【誰が】バイヤー　【誰に】キャノン・商品統合管理室
【何をしているとき】
【何をしたか】G型申請漏れがあった
【対応】1月計上にて計上
【金額】19,609,265</t>
  </si>
  <si>
    <t>19,609,265</t>
  </si>
  <si>
    <t>【POSキャンペーンシステム不具合】
抽選レシートクーポンが一時的に出力されない</t>
  </si>
  <si>
    <t>【誰が】ビックカメラ　【誰に】お客様
【何をしているとき】社販時値引き率が15%引きで発動されるため値引き設定変更をPIM上で行ったら
【何をしたか】レシートクーポンが出力されなくなった。
【対応】社販値引き率、15%⇒10%引きに即日変更。お客様にはEC上やチラシ、QRコードからアクセス可能な旨をお伝えした。</t>
  </si>
  <si>
    <t>【誤発注】
プロモーションセール商材の誤発注</t>
  </si>
  <si>
    <t>【誰が】黒木　【誰に】ビックカメラ
【何をしているとき】
【何をしたか】発注推奨値3,061ピースをそのまま確定し、3,061ピース発注してしまった。
【対応】新アラートにてV-LINKに上がって来る為、発注数量が上がる事はありません。</t>
  </si>
  <si>
    <t>【G型リベート不備】
部門未入力の件</t>
  </si>
  <si>
    <t>【誰が】商品統合管理室　【誰に】
【何をしているとき】G型の按分
【何をしたか】部門別のリベート額がバイヤーの想定と乖離が出た。
【対応】キャンペーン実績データをもとに、赤黒修正を実施。</t>
  </si>
  <si>
    <t>【G型按分】
税率修正</t>
  </si>
  <si>
    <t>【誰が】MS　
【何をしているとき】G型の按分
【何をしたか】軽減税率部門への按分が行われた
【対応】修正</t>
  </si>
  <si>
    <t>【ガジェット機能不足】
販促リベートにおいて率条件が設定できない</t>
  </si>
  <si>
    <t>【誰が】ガジェット　　【誰に】商品統合管理室
【何をしているとき】販促リベートを登録する際
【何をしたか】リベートの登録方法が「額」のみで「率」での登録が出来ない
【対応】自動計算分を増やす、率条件やそれ以外にも必要な条件の登録方法を検討する</t>
  </si>
  <si>
    <t>取引先への過相殺</t>
    <phoneticPr fontId="22"/>
  </si>
  <si>
    <t>実物販売である時計の販売での展示リベート(J型)が請求され相殺前に担当者できずいた。（ヒアリハット）</t>
    <phoneticPr fontId="22"/>
  </si>
  <si>
    <t>J型運用でのダブルチェックが行えていない</t>
    <phoneticPr fontId="22"/>
  </si>
  <si>
    <t>過剰な値引き販売</t>
    <phoneticPr fontId="22"/>
  </si>
  <si>
    <t>POS自動値引きキャンペーンで誤登録により、意図しない値引が発生した。</t>
    <phoneticPr fontId="22"/>
  </si>
  <si>
    <t>POS自動値引きキャンペーン登録方法での事前チェックが行えていない。登録マニュアルに不備</t>
    <phoneticPr fontId="22"/>
  </si>
  <si>
    <t>売価登録ミス</t>
    <phoneticPr fontId="22"/>
  </si>
  <si>
    <t>メガセール商材の原価登録時に売価が変更された。メガセール前にセール価格で販売した。</t>
    <phoneticPr fontId="22"/>
  </si>
  <si>
    <t>原価変更登録時に売価を反映している</t>
    <phoneticPr fontId="22"/>
  </si>
  <si>
    <t>A型</t>
    <rPh sb="1" eb="2">
      <t>ガタ</t>
    </rPh>
    <phoneticPr fontId="9"/>
  </si>
  <si>
    <t>その他</t>
    <rPh sb="2" eb="3">
      <t>タ</t>
    </rPh>
    <phoneticPr fontId="9"/>
  </si>
  <si>
    <t>K型</t>
    <rPh sb="1" eb="2">
      <t>ガタ</t>
    </rPh>
    <phoneticPr fontId="9"/>
  </si>
  <si>
    <t>G型</t>
    <rPh sb="1" eb="2">
      <t>ガタ</t>
    </rPh>
    <phoneticPr fontId="9"/>
  </si>
  <si>
    <t>I型</t>
    <rPh sb="1" eb="2">
      <t>ガタ</t>
    </rPh>
    <phoneticPr fontId="9"/>
  </si>
  <si>
    <t>B型</t>
    <rPh sb="1" eb="2">
      <t>ガタ</t>
    </rPh>
    <phoneticPr fontId="9"/>
  </si>
  <si>
    <t>J型</t>
    <rPh sb="1" eb="2">
      <t>ガタ</t>
    </rPh>
    <phoneticPr fontId="9"/>
  </si>
  <si>
    <t>G型</t>
    <phoneticPr fontId="22"/>
  </si>
  <si>
    <t>なし</t>
    <phoneticPr fontId="22"/>
  </si>
  <si>
    <t>A型</t>
    <phoneticPr fontId="22"/>
  </si>
  <si>
    <t>I型</t>
    <phoneticPr fontId="22"/>
  </si>
  <si>
    <t>B型</t>
    <phoneticPr fontId="22"/>
  </si>
  <si>
    <t>H型</t>
    <phoneticPr fontId="22"/>
  </si>
  <si>
    <t>J型</t>
    <phoneticPr fontId="22"/>
  </si>
  <si>
    <t xml:space="preserve">原因：先方が2重で送信した
一次対応：修正データを投入
</t>
    <phoneticPr fontId="22"/>
  </si>
  <si>
    <t>商品統合管理室がドウシシヤに対して
G型を2重で登録した</t>
    <phoneticPr fontId="22"/>
  </si>
  <si>
    <t>必須</t>
  </si>
  <si>
    <t>入力日付</t>
  </si>
  <si>
    <t>取引先バイヤー</t>
    <phoneticPr fontId="26"/>
  </si>
  <si>
    <t xml:space="preserve">
元々は9/9にOPGのみに届いたメール(9/18に再送受)の見落しによる8月計上漏れ。8月の在庫締めは既に過ぎていたが最終締めはまだだったのでG型で計上した
→アクシデント報告：202009161602
その後、J型の9月計上を行う際に対象から外さなければならないのに含めてしまった
メール集約のダブルチェック体制が不充分であった
（具体的には、一人は対象から外していたが、もう一人は含めてしまっていた。差分があった際、その差分の内容の確認まで行なっておらず、含めている方を正としていた）
</t>
    <phoneticPr fontId="22"/>
  </si>
  <si>
    <t xml:space="preserve">
H型を投入した。
</t>
    <phoneticPr fontId="22"/>
  </si>
  <si>
    <t>ソニー</t>
    <phoneticPr fontId="22"/>
  </si>
  <si>
    <t>　計上した月：202011
　入金日付or相殺日付：1210
　ヒアリング対象者：門矢さん
　備考：
WF	202011040124で申請</t>
    <phoneticPr fontId="22"/>
  </si>
  <si>
    <t>EC販売分に発生しないはずの物流協賛金が発生した。</t>
    <phoneticPr fontId="26"/>
  </si>
  <si>
    <t>実績送信すべきメールが送信されなかった。</t>
    <phoneticPr fontId="26"/>
  </si>
  <si>
    <t>カワダトイズ</t>
    <phoneticPr fontId="26"/>
  </si>
  <si>
    <t>実績配信のご送信</t>
    <phoneticPr fontId="26"/>
  </si>
  <si>
    <t xml:space="preserve">マイクロソフト様お支払いプログラム変更に関して </t>
    <phoneticPr fontId="22"/>
  </si>
  <si>
    <t>ビックカメラ、経理、法務部、計上金額</t>
    <phoneticPr fontId="26"/>
  </si>
  <si>
    <t>プログラムの内容が人件費に関わるとバイヤーが認識しなかった為。</t>
    <phoneticPr fontId="22"/>
  </si>
  <si>
    <t>田端 英夫</t>
    <phoneticPr fontId="22"/>
  </si>
  <si>
    <t>ドリームワークス【3993】物流協賛金発生</t>
    <phoneticPr fontId="22"/>
  </si>
  <si>
    <t>ドリームワークス</t>
    <phoneticPr fontId="26"/>
  </si>
  <si>
    <t xml:space="preserve">物流協賛金の条件登録がセンター27拠点に設定されており、ビックカメラ.comでの販売用として発注した商品が船橋EC(861)に納品されたため。
（取引先の商品は立川アウトドアとビックカメラ.comにて販売している。両店には店直納品をおこなっており物流協賛金は発生しない。)
取引先からは「EC販売分としての納品分には物流協賛金は発生しない認識」と頂いております。
</t>
    <phoneticPr fontId="22"/>
  </si>
  <si>
    <t xml:space="preserve"> 現状確認事項がある為今後予定を記載
・担当バイヤーにどういう認識で物流協賛金覚書を結んだのか確認
　店直納品のみを想定したのであれば物流協賛金の覚書は不要だったと思われる。
・バイヤー、取引先との認識齟齬による登録不要条件なのであれば、H型で11月計上分として取消、条件停止の再締結。条件停止までの12月発生分に関してもH型を投入。
12/7に担当バイヤーが出勤予定なのでヒアリング実施し、対応決定。
</t>
    <phoneticPr fontId="22"/>
  </si>
  <si>
    <t>高</t>
    <phoneticPr fontId="22"/>
  </si>
  <si>
    <t>実績送信、メールの送信漏れが発生した。</t>
    <phoneticPr fontId="22"/>
  </si>
  <si>
    <t xml:space="preserve">移動するフォルダの間違いと移動するメールの間違い。
運用フロー
1.メールを「作業」フォルダへ移動
2.照合、送信
3.送信済みを「済」フォルダへ移動
4.管理表へ進捗
「作業」フォルダ・・・照合を行うデータを格納
「済」フォルダ・・・送信済みを格納
</t>
    <phoneticPr fontId="22"/>
  </si>
  <si>
    <t>カワダトイズ</t>
    <phoneticPr fontId="22"/>
  </si>
  <si>
    <t>田畑 広実</t>
    <phoneticPr fontId="22"/>
  </si>
  <si>
    <t>カワダトイズ販売支援金の洗い替え発生</t>
    <phoneticPr fontId="22"/>
  </si>
  <si>
    <t>算出元となる金額(決済金額税抜10％)が変更になった
10/12登録　￥7895
　　　　　決済金額￥62,390,132（リベート金額￥623,901）
12/2時点
　　　　　決済金額￥63,179,609（リベート金額￥631,796）
（相殺は12/10支払時に発生)</t>
    <phoneticPr fontId="22"/>
  </si>
  <si>
    <t xml:space="preserve">
　計上した月：202011
　入金日付or相殺日付：12/10支払にて
　ヒアリング対象者：経理、システム部
　備考：
</t>
    <phoneticPr fontId="22"/>
  </si>
  <si>
    <t>梅田 武</t>
    <phoneticPr fontId="22"/>
  </si>
  <si>
    <t>【インシデント報告】実績配信の誤送信</t>
    <phoneticPr fontId="22"/>
  </si>
  <si>
    <t>11月の実績を取引先様へ送信時、他の取引先様へ誤送信してしまった件
象印マホービン様に送る実績をタイガー魔法瓶様へ送ってしまった。
三菱電機様に送る実績を、三菱電機様・タイガー魔法瓶様2社に送ってしまった。
12/4 11:00頃、象印マホービンの営業担当より、11月の実績が送信されていない旨の連絡を頂く。商品統合管理室から12/3に送信されていた認識だった為、商品統合管理室の送信したメールを確認。象印マホービン様にお送りしたメールの宛先が、タイガー魔法瓶の営業様だった。他に無いか確認したところ、三菱電機ライフネットワーク様にお送りしたメールの宛先が三菱電機ライフネットワーク様とタイガー魔法瓶様が含まれていた。①象印マホービン様にお送りするメールが　→　タイガー魔法瓶様へ送信②三菱電機ライフネットワーク様にお送りするメールが　→　三菱電機ライフネットワーク様・タイガー魔法瓶様に送信</t>
    <phoneticPr fontId="26"/>
  </si>
  <si>
    <t xml:space="preserve">
メール文面作成後、保存する流れで作業しているが、先にタイガー魔法瓶様の文面を作成し、その後、添付資料を削除し、宛先・宛先メールアドレス・タイトル名・添付資料を変更していた。
三菱電機ライフネットワークに送信する際に、タイガー魔法瓶様のアドレスが残っている事に気が付かず送信。
象印マホービン様には、社名が似ていた為タイガー魔法瓶様のアドレスが残っていたが、誤ってそのまま送信してしまった。
統合管理室でも、宛名まで確認出来ておらずそのまま送信してしまった。
</t>
    <phoneticPr fontId="22"/>
  </si>
  <si>
    <t>象印、三菱電機、タイガー</t>
    <phoneticPr fontId="22"/>
  </si>
  <si>
    <t>商品統合管理室がバイヤー、ヘルプデスクに対して_x000D_
商品統合管理室の誰が休日に出勤しているのか把握出来ない</t>
    <phoneticPr fontId="22"/>
  </si>
  <si>
    <t>先週、土日出勤バイヤーにキャンペーンでなにか困っていましたか？
何か商品統合管理室でできることはありますか？
アンケート形式をヒアリングを行う。
納期：12/18</t>
    <phoneticPr fontId="22"/>
  </si>
  <si>
    <t xml:space="preserve">サービスデスクの業務は何か？
仮説：商品統合管理室への依頼の投げ方が不明なのでは？。
各種代行サービスでの使い方が不明？。
</t>
    <phoneticPr fontId="22"/>
  </si>
  <si>
    <t>商品統合管理室が取引先に対して_x000D_
販売支援金の登録で重複があった</t>
    <phoneticPr fontId="22"/>
  </si>
  <si>
    <t>対象の金額：￥285775_x000D_
影響与えた金額：￥0</t>
    <phoneticPr fontId="22"/>
  </si>
  <si>
    <t xml:space="preserve">請求支払型、先方提示。
富士通ゼネラル
新業務nextにて
CSVを取り込んだが、空白だった
再度新業務nextで入力したため、重複した。
</t>
    <phoneticPr fontId="22"/>
  </si>
  <si>
    <t>①受信ファイルの保存漏れ
②保存したが積み上げ漏れ
③積み上げたがＭＳへの送信漏れの３要因が考えられる　</t>
    <phoneticPr fontId="22"/>
  </si>
  <si>
    <t>商品統合管理室がＭＳ、バイヤーに対して
ＳＰ明細作成用データの積み上げ漏れ、ＭＳへの送信漏れ</t>
    <phoneticPr fontId="22"/>
  </si>
  <si>
    <t>原因：確認中　形跡からすると①受信ファイルの保存漏れ　②保存したが積み上げ漏れ　③積み上げたがＭＳへの送信漏れ　の３要因が考えられる　
一次対応：ＳＰ明細作成の際のチェックで発覚。修正したうえで送信済み</t>
    <phoneticPr fontId="22"/>
  </si>
  <si>
    <t>対象の金額：￥不明
影響与えた金額：￥不明</t>
    <phoneticPr fontId="22"/>
  </si>
  <si>
    <t>メーリングリストの受信制限を個人アドレスと同じ100MBに設定して貰う
11/10より→特例として、システム部内で許可が下りた為、受信容量制限を引き上げます
100MBサイズ迄受信可能=バイヤーと同じ受信サイズになった。</t>
    <phoneticPr fontId="22"/>
  </si>
  <si>
    <t>販売支援金の過少相殺した。</t>
    <phoneticPr fontId="26"/>
  </si>
  <si>
    <t xml:space="preserve">事前に、回収前データをラインワークスで共有していたが、確認されていなかった。
回収データの共有が土曜日になり、バイヤーがチェックできたのが、締め日当日になった為
</t>
    <phoneticPr fontId="22"/>
  </si>
  <si>
    <t>原因：取引先より提出された登録用紙の仕入先コードに誤りがあった
一次対応：・適切な取引先への修正
新業務　→　CSV取込にて即時変更、修正済（11/5）
PIM　   →　システム作業依頼書必要、依頼書作成後P2にて依頼済(11/5)
システム部作業完了。11/6
・チェックフロー追加
登録時「仕入先コード+自社メーカーコード紐付エラー」が出た際に以下フローを追加。</t>
    <phoneticPr fontId="22"/>
  </si>
  <si>
    <t>・商品出荷停止
・他取引先より商品登録情報の閲覧が可能な状態を引き起こした。</t>
    <phoneticPr fontId="9"/>
  </si>
  <si>
    <t>・適切な取引先コードへの修正した。
新業務　→　CSV取込にて即時変更、修正済した。（11/5）
PIM　   →　システム作業依頼書必要、依頼書作成後P2にて依頼。11/6システム部作業完了。
・チェックフローの追加をした。
登録時「仕入先コード+自社メーカーコード紐付エラー」が出た際、</t>
    <phoneticPr fontId="9"/>
  </si>
  <si>
    <t>A型・B型のJANコードを誤って入力し送付してしまった。</t>
    <phoneticPr fontId="9"/>
  </si>
  <si>
    <t>なぜ在庫対策費フラグを変更しなくてはいけないのか？（前任者よりヒアリング関さん、三田野さん）
伝単、原価更新フラグ　1でないとなぜシステムで弾くのか？
過去事案在庫対策費を修正しているので、この件と関連性を調査する。
マスターでは、在庫対策費除外フラグとなっているが
業務フロー分析をする。
　・アクセスのプログラム内容について確認する。
　・各マスター登録（在庫対策費除外フラグなど）が反映されているか？</t>
    <phoneticPr fontId="22"/>
  </si>
  <si>
    <t>取引先(ハピネット）及びバイヤー</t>
    <phoneticPr fontId="26"/>
  </si>
  <si>
    <t>マスター変更が発生した為</t>
    <phoneticPr fontId="22"/>
  </si>
  <si>
    <t>経理部藤本主任に確認　支払の際に注意している仕入先
ラネット各社、MS、Apple　との事です</t>
    <phoneticPr fontId="22"/>
  </si>
  <si>
    <t>キャンペーン用紙のリベート単価のリベート単価金額入力を、間違えた2個セットのバンドルでのリベート総額を、リベート単価として記入して登録したため、</t>
    <phoneticPr fontId="9"/>
  </si>
  <si>
    <t>取引先との約束の不履行が発生した。発売日前の商品を11/14にお渡ししてしまった。
11/15　新潟店、在庫確認していた際に1台不足していた。
確認をしたところ、発売日前に販売していたことが発覚した。</t>
    <phoneticPr fontId="26"/>
  </si>
  <si>
    <t xml:space="preserve">J型で計上した分をJ型でマイナス計上を行う(12/9までに実施)
</t>
    <phoneticPr fontId="22"/>
  </si>
  <si>
    <t>商品統合管理室、商品部</t>
    <phoneticPr fontId="26"/>
  </si>
  <si>
    <t>ゼリア新薬</t>
    <phoneticPr fontId="26"/>
  </si>
  <si>
    <t>7923(株)ルミカ</t>
    <phoneticPr fontId="26"/>
  </si>
  <si>
    <t>VAN通信費の請求漏れが起きた</t>
    <phoneticPr fontId="26"/>
  </si>
  <si>
    <t>　ウエニ貿易</t>
    <phoneticPr fontId="26"/>
  </si>
  <si>
    <t>　商品統合管理室</t>
    <phoneticPr fontId="26"/>
  </si>
  <si>
    <t xml:space="preserve">
A型ファイルおよび、メールの文面含めどこにも在庫対策費発生なしの文言の記載がなかった為
</t>
    <phoneticPr fontId="22"/>
  </si>
  <si>
    <t>J型展示品_メール送信データ作成不備</t>
    <phoneticPr fontId="22"/>
  </si>
  <si>
    <t>取引先（東芝・三菱）</t>
    <phoneticPr fontId="26"/>
  </si>
  <si>
    <t>11/28に送信したデータを12/2に再送信してしまった。</t>
    <phoneticPr fontId="26"/>
  </si>
  <si>
    <t xml:space="preserve">
データ作成中のミス
11/28に送信した分を削除して12/2に送信しなければならなかったが
削除する分と送付する分を逆にしてしまった
</t>
    <phoneticPr fontId="22"/>
  </si>
  <si>
    <t>ゼリア新薬</t>
    <phoneticPr fontId="22"/>
  </si>
  <si>
    <t xml:space="preserve">ゼリア新薬　振込G型　G型リベート内容一部記載漏れ </t>
    <phoneticPr fontId="22"/>
  </si>
  <si>
    <t>　カワダトイズ・バイヤー</t>
    <phoneticPr fontId="26"/>
  </si>
  <si>
    <t xml:space="preserve">
　C型をH型で設定しなおし、その後G型で頂くようにバイヤーに依頼した。
今後についてはB型の0702で対応頂くように依頼した。
</t>
    <phoneticPr fontId="22"/>
  </si>
  <si>
    <t>門矢 里美</t>
    <phoneticPr fontId="22"/>
  </si>
  <si>
    <t>ルミカVAN通信費請求漏れ</t>
    <phoneticPr fontId="22"/>
  </si>
  <si>
    <t>●</t>
  </si>
  <si>
    <t xml:space="preserve"> 運用変更をおこなう。（長廣さん）
納期：コメントください。</t>
    <phoneticPr fontId="22"/>
  </si>
  <si>
    <t xml:space="preserve">
　計上した月：202011
　入金日付or相殺日付：
　ヒアリング対象者：伊藤係長、カワダトイズ
　備考：
</t>
    <phoneticPr fontId="22"/>
  </si>
  <si>
    <t xml:space="preserve">
　計上した月：202011
　入金日付or相殺日付：
　ヒアリング対象者：
　備考：
</t>
    <phoneticPr fontId="22"/>
  </si>
  <si>
    <t xml:space="preserve">
　計上した月：202011
　入金日付or相殺日付：202012
　ヒアリング対象者：片桐主任
　備考：
</t>
    <phoneticPr fontId="22"/>
  </si>
  <si>
    <t>実績配信のご送信が2020/12/03に対して
11月の実績を取引先様へ送信時、他の取引先様へ誤送信してしまった件
象印マホービン様に送る実績をタイガー魔法瓶様へ送ってしまった。
三菱電機様に送る実績を、三菱電機様・タイガー魔法瓶様2社に送ってしまった。
12/4 11:00頃、象印マホービンの営業担当より、11月の実績が送信されていない旨の連絡を頂く。商品統合管理室から12/3に送信されていた認識だった為、商品統合管理室の送信したメールを確認。象印マホービン様にお送りしたメールの宛先が、タイガー魔法瓶の営業様だった。他に無いか確認したところ、三菱電機ライフネットワーク様にお送りしたメールの宛先が三菱電機ライフネットワーク様とタイガー魔法瓶様が含まれていた。①象印マホービン様にお送りするメールが　→　タイガー魔法瓶様へ送信②三菱電機ライフネットワーク様にお送りするメールが　→　三菱電機ライフネットワーク様・タイガー魔法瓶様に送信</t>
    <phoneticPr fontId="22"/>
  </si>
  <si>
    <t>原因：
メール文面作成後、保存する流れで作業しているが、先にタイガー魔法瓶様の文面を作成し、その後、添付資料を削除し、宛先・宛先メールアドレス・タイトル名・添付資料を変更していた。
三菱電機ライフネットワークに送信する際に、タイガー魔法瓶様のアドレスが残っている事に気が付かず送信。
象印マホービン様には、社名が似ていた為タイガー魔法瓶様のアドレスが残っていたが、誤ってそのまま送信してしまった。
統合管理室でも、宛名まで確認出来ておらずそのまま送信してしまった。
一次対応：</t>
    <phoneticPr fontId="22"/>
  </si>
  <si>
    <t>ヒアリングを行う。
WFへ直接申請しいている理由は？
申請方法が分かりにくかった。</t>
    <phoneticPr fontId="22"/>
  </si>
  <si>
    <t>バイヤーがビックカメラ、経理、法務部、計上金額に対して
マイクロソフト様の販売応援メンバー（業務委託）の人件費に関して、従来はマイクロソフト様→広告代理店（クリエイティブバンク様）に支払われていたが、先方の10月からの方針変更により、広告代理店ではなく当社に対し、マーケティング費用として支払うことしか出来なくなった。これを受けてバイヤー（森山）が稟議申請を行い、当社からクリエイティブバンク様へ費用を支払うことに関して承認を受けた。※費用については2021年2月末にマイクロソフト様から当社に全額支払われる為、当社負担金額は0円。※販売応援メンバー（業務委託）は10月から店舗で勤務中。しかしながら、当社からクリエイティブバンク様に支払いをすることに関して、当社としては人件費として計上することになるのではないか？と人事部 岩見部長よりご指摘を頂いた。</t>
    <phoneticPr fontId="22"/>
  </si>
  <si>
    <t xml:space="preserve">原因：プログラムの内容が人件費に関わるとバイヤーが認識しなかった為。
一次対応：法務部 相澤部長にご報告・ご相談。
まずクリエイティブバンク様との契約書が無いことから、契約書作成が必要。
鯨井さんに契約書作成を依頼中。
経理部 久保課長にご報告・ご相談。
契約書の内容を確認次第、どのように計上するか判断するとのこと。
上記内容について岩見部長にご報告済み。
</t>
    <phoneticPr fontId="22"/>
  </si>
  <si>
    <t>対象の金額：￥45,064,000円_x000D_
影響与えた金額：￥なし</t>
    <phoneticPr fontId="22"/>
  </si>
  <si>
    <t>エビデンスが定義できていいない。
会計処理をどのようにおこなうのか？必要なものが定義できていいない。会計するには、照合が必要である。リベートにて入金されるので、処理方法を決まる。証跡を決める。</t>
    <phoneticPr fontId="22"/>
  </si>
  <si>
    <t>ドリームワークスに対して
EC販売分に発生しないはずの物流協賛金が発生した。</t>
    <phoneticPr fontId="22"/>
  </si>
  <si>
    <t xml:space="preserve">原因：物流協賛金の条件登録がセンター27拠点に設定されており、ビックカメラ.comでの販売用として発注した商品が船橋EC(861)に納品されたため。
（取引先の商品は立川アウトドアとビックカメラ.comにて販売している。両店には店直納品をおこなっており物流協賛金は発生しない。)
取引先からは「EC販売分としての納品分には物流協賛金は発生しない認識」と頂いております。
一次対応： 現状確認事項がある為今後予定を記載
・担当バイヤーにどういう認識で物流協賛金覚書を結んだのか確認
　店直納品のみを想定したのであれば物流協賛金の覚書は不要だったと思われる。
・バイヤー、取引先との認識齟齬による登録不要条件なのであれば、H型で11月計上分として取消、条件停止の再締結。条件停止までの12月発生分に関してもH型を投入。
12/7に担当バイヤーが出勤予定なのでヒアリング実施し、対応決定。
</t>
    <phoneticPr fontId="22"/>
  </si>
  <si>
    <t>対象の金額：￥2939_x000D_
影響与えた金額：￥0</t>
    <phoneticPr fontId="22"/>
  </si>
  <si>
    <t>商品統合管理室がバイヤーに対して_x000D_
実績送信すべきメールが送信されなかった。</t>
    <phoneticPr fontId="22"/>
  </si>
  <si>
    <t>原因：移動するフォルダの間違いと移動するメールの間違い。
運用フロー
1.メールを「作業」フォルダへ移動
2.照合、送信
3.送信済みを「済」フォルダへ移動
4.管理表へ進捗
「作業」フォルダ・・・照合を行うデータを格納
「済」フォルダ・・・送信済みを格納
一次対応：対象メールに対して、実績送信を行う。管理表より送信漏れがないかを全件確認する。</t>
    <phoneticPr fontId="22"/>
  </si>
  <si>
    <t>商品統合管理室がカワダトイズに対して_x000D_
販売支援金の修正</t>
    <phoneticPr fontId="22"/>
  </si>
  <si>
    <t>原因：算出元となる金額(決済金額税抜10％)が変更になった
10/12登録　￥7895
　　　　　決済金額￥62,390,132（リベート金額￥623,901）
12/2時点
　　　　　決済金額￥63,179,609（リベート金額￥631,796）
（相殺は12/10支払時に発生)
一次対応：金額の修正をおこなった。</t>
    <phoneticPr fontId="22"/>
  </si>
  <si>
    <t>対象の金額：￥7895_x000D_
影響与えた金額：￥0</t>
    <phoneticPr fontId="22"/>
  </si>
  <si>
    <t xml:space="preserve">8月度、631,796を再登録おこなった。KSAS内での金額が変更になった際のアラートがないため、発生した。
</t>
    <phoneticPr fontId="22"/>
  </si>
  <si>
    <t>商品統合管理室が取引先バイヤーに対して_x000D_
B型の登録区分を取引先の意図と違う内容で登録した取引先としては、リベート発動中の条件の金額を変更したい登録時、新規で登録した</t>
    <phoneticPr fontId="22"/>
  </si>
  <si>
    <t xml:space="preserve">原因：
B型の登録の際、「適用欄」に全店記載があったため
_x000D_
_x000D_
一次対応：
H型を投入した。
</t>
    <phoneticPr fontId="22"/>
  </si>
  <si>
    <t>対象の金額：￥3819108_x000D_
影響与えた金額：￥3819108</t>
    <phoneticPr fontId="22"/>
  </si>
  <si>
    <t>通常運用外でのインシデント報告が発生した。</t>
    <phoneticPr fontId="22"/>
  </si>
  <si>
    <t xml:space="preserve">
ヒアリング内容
1.慌てていたため、報告方法を忘れてしまった。
2.マニュアルに明記されておらず、申請方法が不明慮だった。
</t>
    <phoneticPr fontId="22"/>
  </si>
  <si>
    <t xml:space="preserve">
支払い差額報告書についての問い合わせとして経理に送られていたが
商品統合管理室にはメール送信されていなかった為漏れてしまった。
→取引先から再度の問い合わせとして、商品統合管理室宛に来た為発覚
</t>
    <phoneticPr fontId="22"/>
  </si>
  <si>
    <t xml:space="preserve">
データを抽出して取引先に送信して終了
</t>
    <phoneticPr fontId="22"/>
  </si>
  <si>
    <t>宛先に商品統合管理室が入っていなかった？</t>
    <phoneticPr fontId="22"/>
  </si>
  <si>
    <t>　ビックカメラ</t>
    <phoneticPr fontId="26"/>
  </si>
  <si>
    <t>　ブリコラージュ</t>
    <phoneticPr fontId="26"/>
  </si>
  <si>
    <t>　問い合わせに対して、回答が遅れた</t>
    <phoneticPr fontId="26"/>
  </si>
  <si>
    <t>　東邦薬品</t>
    <phoneticPr fontId="26"/>
  </si>
  <si>
    <t xml:space="preserve">
第一三共と東邦薬品の認識の不一致により発生
</t>
    <phoneticPr fontId="22"/>
  </si>
  <si>
    <t xml:space="preserve">
H型作成して終了
</t>
    <phoneticPr fontId="22"/>
  </si>
  <si>
    <t>中野 京介</t>
    <phoneticPr fontId="22"/>
  </si>
  <si>
    <t>　カワダトイズ・バイヤーが　商品統合管理室に対して_x000D_
　C型での設定の仕方が分からずリベート設定を間違えてしまった</t>
    <phoneticPr fontId="22"/>
  </si>
  <si>
    <t xml:space="preserve">原因：
　C型についての理解が足りなかった為
一次対応：
　C型をH型で設定しなおし、その後G型で頂くようにバイヤーに依頼した。
今後についてはB型の0702で対応頂くように依頼した。
</t>
    <phoneticPr fontId="22"/>
  </si>
  <si>
    <t>対象の金額：￥42030_x000D_
影響与えた金額：￥42030</t>
    <phoneticPr fontId="22"/>
  </si>
  <si>
    <t>①41期現状の事故がないかを確認する。
②バイヤー、取引先で認識していない登録がおきているか？リスト（条件、金額）を作成し、バイヤーへ確認依頼する。
納期：コメントください。内河さん
12/15締め日までには
③マニュアルを確認、チェックリストを確認し、B型との違いを洗い出す。
今回の事象きづけなかった理由を確定させる。
納期：コメントください。</t>
    <phoneticPr fontId="22"/>
  </si>
  <si>
    <t>C型の理解度とは？達成リベート
取引先は、納品したらリベートが発生する認識。設定方法に誤りがあったため、
ラダー？組まれていなかった。
なぜ取引先が認識していない登録がされた？
照合されているのか？
メンバーがC型登録マニュアルありますか？B型と同じフローにしていた。
チェックリストがある？B型と同じものを使用していた。
どこがB型とC型でチェックのちがいがある？
今回の事象に関しての対策があるか？
C型→B型へ運用をみなおす。リスクがたかいため、</t>
    <phoneticPr fontId="22"/>
  </si>
  <si>
    <t>商品統合管理室が7923(株)ルミカに対して_x000D_
VAN通信費の請求漏れが起きた</t>
    <phoneticPr fontId="22"/>
  </si>
  <si>
    <t>原因：台帳追加が随時でなかったため、月次中に締結されたものが翌月まで反映されず、1か月のズレが生じた
一次対応：台帳追加は随時行うよう運用ルールを設定する。</t>
    <phoneticPr fontId="22"/>
  </si>
  <si>
    <t>対象の金額：￥2000_x000D_
影響与えた金額：￥2000</t>
    <phoneticPr fontId="22"/>
  </si>
  <si>
    <t>内河さん、
マニュアルPPTがある。
随時追加を行う。
ダブルチェックは、どうしますか？
台帳の更新は随時できていた。
月次のG型申請が行えなかった。
間に合わなかった
もれなし。NRIよりのデータから算出している。このデータを利用して漏れなしを確認できる。その他の事故はない</t>
    <phoneticPr fontId="22"/>
  </si>
  <si>
    <t>　ヒアリング対象者：梅田さん
　備考：</t>
    <phoneticPr fontId="22"/>
  </si>
  <si>
    <t xml:space="preserve">
　計上した月：202011
　入金日付or相殺日付：
　ヒアリング対象者：川野係長
　備考：
</t>
    <phoneticPr fontId="22"/>
  </si>
  <si>
    <t>　ウエニ貿易が　商品統合管理室に対して_x000D_
　本来発生するべきではない在庫対策費が発生した。</t>
    <phoneticPr fontId="22"/>
  </si>
  <si>
    <t xml:space="preserve">原因：
A型ファイルおよび、メールの文面含めどこにも在庫対策費発生なしの文言の記載がなかった為
一次対応：
　H型を作成して、バイヤーより取引先に送信頂き終了
</t>
    <phoneticPr fontId="22"/>
  </si>
  <si>
    <t>対象の金額：￥49420_x000D_
影響与えた金額：￥49420</t>
    <phoneticPr fontId="22"/>
  </si>
  <si>
    <t>決算、事故ないかの確認
①40期H型をいれてない、過去発生した事故取引先リストにおいて、ほかに発生していないか？
②41期はじめて事故発生した取引先リストに対して、チェックをいれる。
在庫対策費、納品時単価差異
内河さん、
納期：コメントください。
②現状の運用フローを共有する。運用フロー上の問題箇所を共有する。明確にする。原因の深堀をきめる。</t>
    <phoneticPr fontId="22"/>
  </si>
  <si>
    <t>商品統合管理室、商品部が取引先（東芝・三菱）に対して_x000D_
11/28に送信したデータを12/2に再送信してしまった。</t>
    <phoneticPr fontId="22"/>
  </si>
  <si>
    <t>原因：
データ作成中のミス
11/28に送信した分を削除して12/2に送信しなければならなかったが
削除する分と送付する分を逆にしてしまった
一次対応：
正しいデータを再送済み</t>
    <phoneticPr fontId="22"/>
  </si>
  <si>
    <t>MTGにて運用フロー説明したあと、
現状の問題点、どこが問題なのかをあらいだす。いつ？設定する。吉橋
同事例の確認は？直近3か月間納期：コメント
なぜ取引先は2回要望しているのか？背景をヒアリングする。</t>
    <phoneticPr fontId="22"/>
  </si>
  <si>
    <t xml:space="preserve">作成したデータの送信するまえのデータの確認のダブルチェックはしていない。現状の運用の流れの確認。
11/28、12/2にまたおくるのは？
取引先からの要望。
</t>
    <phoneticPr fontId="22"/>
  </si>
  <si>
    <t>ゼリア新薬がビックカメラに対して
　10/6に受信のG型ファイルに、9月計上分　11/27・11/30・12/28振込予定リベートの一部記載が漏れていた。</t>
    <phoneticPr fontId="22"/>
  </si>
  <si>
    <t xml:space="preserve">原因：仕入先担当者の記載漏れのため、
一次対応：
　12/7に仕入先よりG型ファイルをメールにて商品統合管理へ送信いただき、11月度分として計上申請した。
</t>
    <phoneticPr fontId="22"/>
  </si>
  <si>
    <t>対象の金額：￥142427_x000D_
影響与えた金額：￥142427</t>
    <phoneticPr fontId="22"/>
  </si>
  <si>
    <t>このリベートの目的、期間、発生条件の確認、商談時の覚書、メモはないのか？
なぜ抜け漏れが発生したのか？
バイヤー側で検知できなかったのは、なぜか？
見込み値への記載はなかったのか？</t>
    <phoneticPr fontId="22"/>
  </si>
  <si>
    <t>ブリコラージュ</t>
    <phoneticPr fontId="22"/>
  </si>
  <si>
    <t>公正取引委員会</t>
    <phoneticPr fontId="26"/>
  </si>
  <si>
    <t>当社のリベート四種。在庫対策費、粗利保証（SP条件表によって粗利率設定されるもの）、スライド保証（交渉目安額をベースとするもの）、販売支援金。</t>
    <phoneticPr fontId="26"/>
  </si>
  <si>
    <t>リベートを不当として、優越的地位の濫用と認定され、その是正と共に同リベートのやり取りが行われている取引先との取引額全てを対象とした課徴金の支払い。</t>
    <phoneticPr fontId="26"/>
  </si>
  <si>
    <t>優越的地位の濫用に係る当社リベートのリスクについて</t>
    <phoneticPr fontId="22"/>
  </si>
  <si>
    <t xml:space="preserve">
当社が当該リベートを頂くことについて、独占禁止法上「優越的地位の濫用」と認定されるリスクがあると考えられる為。
</t>
    <phoneticPr fontId="22"/>
  </si>
  <si>
    <t xml:space="preserve">対応・対策検討中。
越的地位の濫用が認められた取引先からの入荷金額を元に算出されるが、優越的地位の濫用が認められるリスクのある取引先の線引きが出来ておらず、試算未了。取引金額の多寡によって線引きを行う考え方を検討中。
あくまでも当社が公正取引委員会からの優越的地位の濫用の認定を受けた場合の可能性であり、実際に何かしらの被疑を受けているわけではない。
また、対象のリベートにリスクがある場合でも、リベートの性質によっては、やめることで当社バイヤーとメーカー営業との間の交渉で当社が不利になる可能性がある為（在庫対策費等）、出来る限り当該リベートをとりやめる方向には持って行かず、当該リベートの発生には合理的理由があるとする論理的主張を用意しておく方針で検討中。
</t>
    <phoneticPr fontId="22"/>
  </si>
  <si>
    <t>アイロボットご担当者</t>
    <phoneticPr fontId="26"/>
  </si>
  <si>
    <t>AS事業部</t>
    <phoneticPr fontId="26"/>
  </si>
  <si>
    <t>ソニーインタラクティブエンターテインメント</t>
    <phoneticPr fontId="26"/>
  </si>
  <si>
    <t>10月計上のG型を作成した単品の売り上げに対する施策であった。販売数量＊リベート単価の単価を誤ってしまった。</t>
    <phoneticPr fontId="26"/>
  </si>
  <si>
    <t>住設事業部</t>
    <phoneticPr fontId="26"/>
  </si>
  <si>
    <t>商品統合管理室以外が誤ってリベート登録をおこなった</t>
    <phoneticPr fontId="22"/>
  </si>
  <si>
    <t xml:space="preserve">
新業務NEXT「仕入先リベート条件登録」において
11月度のリベート登録に関するログを確認したところ、住設事業部所属時のリベート登録ログを発見した。
ヒアリングの結果、何かのリベートを確認した際に誤って登録ボタンを押してしまったとのこと
</t>
    <phoneticPr fontId="22"/>
  </si>
  <si>
    <t xml:space="preserve">ＢＯの条件登録者にも名前が表示されない、登録は行われていないことを確認した。
</t>
    <phoneticPr fontId="22"/>
  </si>
  <si>
    <t>A型　伝単原価変更　登録漏れ</t>
    <phoneticPr fontId="22"/>
  </si>
  <si>
    <t>【G型】10月計上分のG型を修正_ソニーインタラクティブ</t>
    <phoneticPr fontId="22"/>
  </si>
  <si>
    <t>アップル新店（BicStyle愛知東郷）什器リベート計上遅れ</t>
    <phoneticPr fontId="22"/>
  </si>
  <si>
    <t xml:space="preserve">店でも検品し経理でも検品し（同時に検品を行った為）で起こったため
お店側が依頼されたことを忘れてしまったのではないか？
経理は店から依頼があった為検品したが、同時に検品してしまいました
</t>
    <phoneticPr fontId="22"/>
  </si>
  <si>
    <t>経理に確認する。
経理側で対応するとのこと</t>
    <phoneticPr fontId="22"/>
  </si>
  <si>
    <t xml:space="preserve">
　計上した月：202011
　入金日付or相殺日付：
　ヒアリング対象者：ソニーインタラクティブ原様
　備考：
添付ファイルにて誤ったG型＆メールを添付する</t>
    <phoneticPr fontId="22"/>
  </si>
  <si>
    <t xml:space="preserve">
　入金日付or相殺日付：
　ヒアリング対象者：廣川さん、嶋田さん
　備考：ロールの見直しについては対応が決まりしだい共有を行うとの報告を受けた
</t>
    <phoneticPr fontId="22"/>
  </si>
  <si>
    <t xml:space="preserve">
　計上した月：202012
　入金日付or相殺日付：
　ヒアリング対象者：アイロボットご担当者、風戸バイヤー、金澤課長
　備考：
</t>
    <phoneticPr fontId="22"/>
  </si>
  <si>
    <t xml:space="preserve">
　計上した月：202011（予定）
　入金日付or相殺日付：20201110
　ヒアリング対象者：AS事業部、アップル
　備考：不足エビデンス
契約書（APR契約）、什器補填金額（リベート）を証明する資料、アップル指定工事業者を示す資料
</t>
    <phoneticPr fontId="22"/>
  </si>
  <si>
    <t>商品部が商品統合管理室に対して_x000D_
通常運用外でのインシデント報告が発生した。WFへ直接報告を申請した。</t>
    <phoneticPr fontId="22"/>
  </si>
  <si>
    <t xml:space="preserve">原因：
ヒアリング内容
1.慌てていたため、報告方法を忘れてしまった。
2.マニュアルに明記されておらず、申請方法が不明慮だった。
一次対応：
一次対応として、マニュアルを訂正し、再アナウンスを行う。
</t>
    <phoneticPr fontId="22"/>
  </si>
  <si>
    <t>　ビックカメラが　ブリコラージュに対して_x000D_
　問い合わせに対して、回答が遅れた</t>
    <phoneticPr fontId="22"/>
  </si>
  <si>
    <t xml:space="preserve">原因：
支払い差額報告書についての問い合わせとして経理に送られていたが
商品統合管理室にはメール送信されていなかった為漏れてしまった。
→取引先から再度の問い合わせとして、商品統合管理室宛に来た為発覚
一次対応：
データを抽出して取引先に送信して終了
</t>
    <phoneticPr fontId="22"/>
  </si>
  <si>
    <t>対象の金額：￥0_x000D_
影響与えた金額：￥0</t>
    <phoneticPr fontId="22"/>
  </si>
  <si>
    <t>　東邦薬品が　ビックカメラに対して_x000D_
　販促リベートでもらう話だったが、第一三共からビックカメラに直接振り込みされた</t>
    <phoneticPr fontId="22"/>
  </si>
  <si>
    <t xml:space="preserve">原因：
第一三共と東邦薬品の認識の不一致により発生
_x000D_
_x000D_
一次対応：
H型作成して終了
</t>
    <phoneticPr fontId="22"/>
  </si>
  <si>
    <t>対象の金額：￥200_x000D_
影響与えた金額：￥200</t>
    <phoneticPr fontId="22"/>
  </si>
  <si>
    <t>取引先へヒアリングする。
納期コメントお願いします。</t>
    <phoneticPr fontId="22"/>
  </si>
  <si>
    <t xml:space="preserve">バイヤー認識、東邦薬品よりリベートもらう認識。
商談録があるのか？証憑、提案書など
あるのかを確認を行う。
</t>
    <phoneticPr fontId="22"/>
  </si>
  <si>
    <t>A型インストアJANの返信メールを誤って関係のない取引先に送信してしまった。</t>
    <phoneticPr fontId="26"/>
  </si>
  <si>
    <t>経理部</t>
    <phoneticPr fontId="26"/>
  </si>
  <si>
    <t>本来12月度で登録すべきところを11月度で登録してしまった</t>
    <phoneticPr fontId="26"/>
  </si>
  <si>
    <t>SBCS</t>
    <phoneticPr fontId="22"/>
  </si>
  <si>
    <t>アイロボット</t>
    <phoneticPr fontId="22"/>
  </si>
  <si>
    <t>A型　伝単原価変更　登録漏れ（ヤマニ　スポーツ）</t>
    <phoneticPr fontId="22"/>
  </si>
  <si>
    <t>ヤマニ　スポーツ</t>
    <phoneticPr fontId="22"/>
  </si>
  <si>
    <t>１、9/23依頼（10/2適用）のA型伝単原価変更登録が漏れた
WFID：202009232034ヤマニ
２、伝単原価変更をバイヤーが行っていた</t>
    <phoneticPr fontId="26"/>
  </si>
  <si>
    <t>A型　インストアJAN返信メール誤送信</t>
    <phoneticPr fontId="22"/>
  </si>
  <si>
    <t>仕入先（SBSC）</t>
    <phoneticPr fontId="26"/>
  </si>
  <si>
    <t>計上すべきリベート金額の計算が間違っていた。</t>
    <phoneticPr fontId="26"/>
  </si>
  <si>
    <t xml:space="preserve">
　12/9に仕入先よりG型ファイルをメールにて商品統合管理へ送信いただき、11月度分として計上申請した。
　12/7合計4,978,735円　12/9修正した合計5,364,735円
</t>
    <phoneticPr fontId="22"/>
  </si>
  <si>
    <t>ソニーインタラクティブエンターテインメントがビックカメラに対して
10月計上のG型を作成した単品の売り上げに対する施策であった。販売数量＊リベート単価の単価を誤ってしまった。</t>
    <phoneticPr fontId="22"/>
  </si>
  <si>
    <t xml:space="preserve">原因：
取引先でG型作成時に誤ったリベート単価を入力した。
バイヤーは中身をチェックしていない（客観的事実、ヒヤリング未実施）
照合側も検知できなかった
一次対応：
修正G型を投入。202012040680にて照合＆計上予定。
-21,020(10月度分を次月マイナス） 14,672 （11月度に正しい金額をプラス）
</t>
    <phoneticPr fontId="22"/>
  </si>
  <si>
    <t>対象の金額：￥6348_x000D_
影響与えた金額：￥6348</t>
    <phoneticPr fontId="22"/>
  </si>
  <si>
    <t xml:space="preserve">取引先のご指摘、問い合わせがあった。
</t>
    <phoneticPr fontId="22"/>
  </si>
  <si>
    <t>商品統合管理室が取引先に対して
11/2依頼のA型伝単原価変更登録が漏れたWFID：202011020087[13986-1]リンクスインターナショナル</t>
    <phoneticPr fontId="22"/>
  </si>
  <si>
    <t xml:space="preserve">原因：
・A型専用トークへの登録依頼忘れ
・WF申請のA型未登録依頼チェック忘れ
一次対応：
</t>
    <phoneticPr fontId="22"/>
  </si>
  <si>
    <t>対象の金額：￥不明（調査中）_x000D_
影響与えた金額：￥不明（調査中）</t>
    <phoneticPr fontId="22"/>
  </si>
  <si>
    <t>一次対応：
別案件で登録したもので上書きされている。
現状、トークに投稿したかどうかの確認は行われていない。
WF申請＞承認済みを漏れの確認していない。
A型専用トークに流したものを登録おこなう。</t>
    <phoneticPr fontId="22"/>
  </si>
  <si>
    <t>住設事業部が商品統合管理室に対して_x000D_
誤ってリベート登録をおこなった</t>
    <phoneticPr fontId="22"/>
  </si>
  <si>
    <t xml:space="preserve">原因：
新業務NEXT「仕入先リベート条件登録」において
11月度のリベート登録に関するログを確認したところ、住設事業部のリベート登録したログを内部統制室で発見した。
内部統制室ヒアリングの結果、何かのリベートを確認した際に誤って登録ボタンを押してしまったとのこと
一次対応：ＢＯの条件登録者にも名前が表示されない、登録は行われていないことを確認した。
</t>
    <phoneticPr fontId="22"/>
  </si>
  <si>
    <t>権限でわりふって、登録できない仕組みにする。報告を受けた</t>
    <phoneticPr fontId="22"/>
  </si>
  <si>
    <t>　ヒアリング対象者：小野さん</t>
    <phoneticPr fontId="22"/>
  </si>
  <si>
    <t xml:space="preserve">
　計上した月：202011、202012
　入金日付or相殺日付：20210131
　ヒアリング対象者：北郷さん
　備考：
</t>
    <phoneticPr fontId="22"/>
  </si>
  <si>
    <t>公正取引委員会が当社のリベート四種。在庫対策費、粗利保証（SP条件表によって粗利率設定されるもの）、スライド保証（交渉目安額をベースとするもの）、販売支援金。に対して_x000D_
リベートを不当として、優越的地位の濫用と認定され、その是正と共に同リベートのやり取りが行われている取引先との取引額全てを対象とした課徴金の支払い。</t>
    <phoneticPr fontId="22"/>
  </si>
  <si>
    <t xml:space="preserve">原因：
当社が当該リベートを頂くことについて、独占禁止法上「優越的地位の濫用」と認定されるリスクがあると考えられる為。
一次対応：対応・対策検討中。
越的地位の濫用が認められた取引先からの入荷金額を元に算出されるが、優越的地位の濫用が認められるリスクのある取引先の線引きが出来ておらず、試算未了。取引金額の多寡によって線引きを行う考え方を検討中。
あくまでも当社が公正取引委員会からの優越的地位の濫用の認定を受けた場合の可能性であり、実際に何かしらの被疑を受けているわけではない。
また、対象のリベートにリスクがある場合でも、リベートの性質によっては、やめることで当社バイヤーとメーカー営業との間の交渉で当社が不利になる可能性がある為（在庫対策費等）、出来る限り当該リベートをとりやめる方向には持って行かず、当該リベートの発生には合理的理由があるとする論理的主張を用意しておく方針で検討中。
</t>
    <phoneticPr fontId="22"/>
  </si>
  <si>
    <t>アイロボットご担当者がビックカメラに対して_x000D_
実売助成費条件を間違って作成、送信した</t>
    <phoneticPr fontId="22"/>
  </si>
  <si>
    <t xml:space="preserve">原因：12月から儒害するのを失念していた
一次対応：条件を12/6までで停止。発生済みの実績はＨ型で修正。未出荷分はNRIに依頼し取消済み
</t>
    <phoneticPr fontId="22"/>
  </si>
  <si>
    <t>対象の金額：￥11786945
影響与えた金額：￥11786945</t>
    <phoneticPr fontId="22"/>
  </si>
  <si>
    <t>取引先所有のファイルを前データを流用して作成したため、該当商品を除外する必要があったが、除外していなかった。</t>
    <phoneticPr fontId="22"/>
  </si>
  <si>
    <t>AS事業部がビックカメラに対して_x000D_
アップルから新店の什器補填のリベートの通知があったが、照合が出来ず、10月計上で計上できなかった。</t>
    <phoneticPr fontId="22"/>
  </si>
  <si>
    <t xml:space="preserve">原因：エビデンスが不足していた為。
一次対応：AS事業部にエビデンスとなる資料を用意して頂いた。またアップルからヒヤリングを行った。
</t>
    <phoneticPr fontId="22"/>
  </si>
  <si>
    <t>対象の金額：￥￥41,817,928_x000D_
影響与えた金額：￥￥41,817,928</t>
    <phoneticPr fontId="22"/>
  </si>
  <si>
    <t>11月計上した</t>
    <phoneticPr fontId="22"/>
  </si>
  <si>
    <t xml:space="preserve">いままでなかったケース。
新店にかんする契約書がなかった。
リベートに関する資料もなかった。
業者指定の資料がなかった。
商談録がない。
以上の証憑がないため、計上に間に合わなかった。
</t>
    <phoneticPr fontId="22"/>
  </si>
  <si>
    <t>倉地さん、田端さん、吉橋にてMTGを行った。12/15以降始動開始</t>
    <phoneticPr fontId="22"/>
  </si>
  <si>
    <t>ドリームワークス</t>
    <phoneticPr fontId="22"/>
  </si>
  <si>
    <t>ヒアリングを行った。
＜対応＞（12月11日追記）
特になし、物流協賛金発生で問題ない。
もともとセンター納品を使用予定だったのを、発注時に店直納品にしていた為。
先方も支払いの意志を確認した。</t>
    <phoneticPr fontId="22"/>
  </si>
  <si>
    <t>金額の修正をおこなった。
事故には、当たらない。
事故ではないことを認識あわせした。
マニュアルに記載する。</t>
    <phoneticPr fontId="22"/>
  </si>
  <si>
    <t>ウエニ貿易</t>
    <phoneticPr fontId="22"/>
  </si>
  <si>
    <t>一次対応として、マニュアルを訂正し、再アナウンスを行う。</t>
    <phoneticPr fontId="22"/>
  </si>
  <si>
    <t>東邦薬品</t>
    <phoneticPr fontId="22"/>
  </si>
  <si>
    <t>ソニーインタラクティブ</t>
    <phoneticPr fontId="22"/>
  </si>
  <si>
    <t>11月計上予定。
ヒアリングする。取引先の作業ミス。</t>
    <phoneticPr fontId="22"/>
  </si>
  <si>
    <t>リンクスインターナショナル</t>
    <phoneticPr fontId="22"/>
  </si>
  <si>
    <t xml:space="preserve">
アクシデントで再報告する。
バイヤーが伝単原価変更していた。
理由は？
ヒアリングをおこなう。スポーツ事業部へ</t>
    <phoneticPr fontId="22"/>
  </si>
  <si>
    <t xml:space="preserve">一次対応：取引先へ謝罪をする。メールを送信する。緊急対応にて、連絡を取る。
</t>
    <phoneticPr fontId="22"/>
  </si>
  <si>
    <t xml:space="preserve">
取引先へ謝罪をした。</t>
    <phoneticPr fontId="22"/>
  </si>
  <si>
    <t>修正済みを確認した。</t>
    <phoneticPr fontId="22"/>
  </si>
  <si>
    <t>11月度で登録したデータを打ち消し、12月度で再修正した</t>
    <phoneticPr fontId="22"/>
  </si>
  <si>
    <t>案件名</t>
    <rPh sb="0" eb="2">
      <t>アンケン</t>
    </rPh>
    <rPh sb="2" eb="3">
      <t>メイ</t>
    </rPh>
    <phoneticPr fontId="7"/>
  </si>
  <si>
    <t>メールが受信出来ていなかった</t>
    <phoneticPr fontId="26"/>
  </si>
  <si>
    <t>任天堂販売様との「機密データ開示に関する契約書」の締結後に、登録担当へ登録依頼していなかった。データ提供開始は11月1日。</t>
    <phoneticPr fontId="26"/>
  </si>
  <si>
    <t>伝単・原価変更を、商品統合管理室以外のメンバーが行っていた</t>
    <phoneticPr fontId="26"/>
  </si>
  <si>
    <t>伝単・原価変更登録が行われずに、1次承認がされていた。2次承認が遅れた為、適用開始希望日日迄に変更されていなかった</t>
    <phoneticPr fontId="26"/>
  </si>
  <si>
    <t>A型の2次承認が滞留しており、決算報告ギリギリになって確認を行った約800件残っていた</t>
    <phoneticPr fontId="26"/>
  </si>
  <si>
    <t>ソニー様</t>
    <phoneticPr fontId="26"/>
  </si>
  <si>
    <t xml:space="preserve">G型の訂正を実施した。
また、G型送付時は必ずCCでバイヤーにもメールするように依頼。
</t>
    <phoneticPr fontId="22"/>
  </si>
  <si>
    <t>商品統合管理室、システム部</t>
    <phoneticPr fontId="26"/>
  </si>
  <si>
    <t>鈴木 郁</t>
    <phoneticPr fontId="22"/>
  </si>
  <si>
    <t>機密データ開示のリベート登録依頼漏れ</t>
    <phoneticPr fontId="22"/>
  </si>
  <si>
    <t xml:space="preserve">
前任者から契約管理担当に「機密データ開示に関する契約書」の登録作業の業務引継ぎが無かったため、登録依頼することの認識が無かった。
初期導入費用　10万円月額費用　　　　　5万円
</t>
    <phoneticPr fontId="22"/>
  </si>
  <si>
    <t>12/1適用開始希望でした。
伝単・原価を下げる依頼だったので、12/1～12/11迄に入荷実績が有る場合は、G型が必要。
入荷実績を確認した結果、入荷実績が0だっため、G型は不要。登録漏れの為、ｲﾝｼﾃﾞﾝﾄとして申請します
ヒアリング対象者：中野理恵子さん
備考：
WF202011161632
申請日11/16
1次承認11/17
2次承認12/12</t>
    <phoneticPr fontId="22"/>
  </si>
  <si>
    <t xml:space="preserve">
12/13適用で変更登録済み
伝単・原価を下げる依頼だったので、12/1～12/11迄に入荷実績が有る場合は、G型が必要。
入荷実績を確認した結果、入荷実績が0だっため、G型は不要。登録漏れの為、ｲﾝｼﾃﾞﾝﾄとして申請します
</t>
    <phoneticPr fontId="22"/>
  </si>
  <si>
    <t>データ提供料の年度更新に伴う月額単価修正が遅れた
 (119,091*3か月分＝357273)</t>
    <phoneticPr fontId="26"/>
  </si>
  <si>
    <t xml:space="preserve">12/4に修正依頼を受けていたが、失念していた
</t>
    <phoneticPr fontId="22"/>
  </si>
  <si>
    <t>商品統合管理室が経理部に対して
データ提供料の年度更新に伴う月額単価修正が遅れた
 (119,091*3か月分＝357273)</t>
    <phoneticPr fontId="22"/>
  </si>
  <si>
    <t xml:space="preserve">原因：ソニー担当営業様の単純な記載ミス。
正）2853 ソニーマーケITを、
誤）2811 ソニーマーケで記載した。
登録担当者はそのままG型登録した為、2811 ソニーマーケに請求が行った。
※バイヤーの大橋にはCCでG型メールが行っていなかった。
一次対応：G型の訂正を実施した。
また、G型送付時は必ずCCでバイヤーにもメールするように依頼。
</t>
    <phoneticPr fontId="22"/>
  </si>
  <si>
    <t xml:space="preserve">影響を与えた計上月　202009、202010
　計上した月：202011
　入金日付or相殺日付：2020/12/31（振込）
　ヒアリング対象者：
　備考：
</t>
    <phoneticPr fontId="22"/>
  </si>
  <si>
    <t>ヒアリング対象者：大橋</t>
    <phoneticPr fontId="22"/>
  </si>
  <si>
    <t>商品統合管理室が取引先に対して_x000D_
１、9/23依頼（10/2適用）のA型伝単原価変更登録が漏れた
WFID：202009232034ヤマニ
２、伝単原価変更をバイヤーが行っていた</t>
    <phoneticPr fontId="22"/>
  </si>
  <si>
    <t xml:space="preserve">原因：
１、「A型専用トークへの登録依頼忘れ」「WF申請のA型未登録依頼チェック忘れ」
２、詳細不明、調査中
バイヤーが10/2適用で伝単原価変更していた為
一次対応：未着
</t>
    <phoneticPr fontId="22"/>
  </si>
  <si>
    <t xml:space="preserve">一次対応：未着
バイヤーが10/2適用で伝単原価変更していた。運用外のため、インシデント。現在は権限がない。
202012101385と同事例。
</t>
    <phoneticPr fontId="22"/>
  </si>
  <si>
    <t>商品統合管理室が取引先に対して_x000D_
A型インストアJANの返信メールを誤って関係のない取引先に送信してしまった。</t>
    <phoneticPr fontId="22"/>
  </si>
  <si>
    <t xml:space="preserve">原因：
A型インストアJANの返信メール作成時に関係のない取引先の受信メールをベースとして返信してしまった為（詳細調査中）
一次対応：
</t>
    <phoneticPr fontId="22"/>
  </si>
  <si>
    <t>商品統合管理室が経理部に対して_x000D_
本来12月度で登録すべきところを11月度で登録してしまった</t>
    <phoneticPr fontId="22"/>
  </si>
  <si>
    <t>原因：確認漏れの為。_x000D_
_x000D_
一次対応：11月度で登録したデータを打ち消し、12月度で再修正</t>
    <phoneticPr fontId="22"/>
  </si>
  <si>
    <t>対象の金額：￥117867945_x000D_
影響与えた金額：￥0</t>
    <phoneticPr fontId="22"/>
  </si>
  <si>
    <t xml:space="preserve">業務フローどうなっている？
ダブルチェックはしているか？
</t>
    <phoneticPr fontId="22"/>
  </si>
  <si>
    <t>仕入先（SBSC）が商品部に対して
計上すべきリベート金額の計算が間違っていた。</t>
    <phoneticPr fontId="22"/>
  </si>
  <si>
    <t xml:space="preserve">原因：12/7、受信のG型ファイルに金額記載ミスがあった。
エビデンス単価金額、対象商品がちがっていたため、
計上すべきリベート金額の計算が間違っていた。
一次対応：
　12/9に仕入先よりG型ファイルをメールにて商品統合管理へ送信いただき、11月度分として計上申請した。
　12/7合計4,978,735円　12/9修正した合計5,364,735円
</t>
    <phoneticPr fontId="22"/>
  </si>
  <si>
    <t>対象の金額：￥386000_x000D_
影響与えた金額：￥386000</t>
    <phoneticPr fontId="22"/>
  </si>
  <si>
    <t>＜対応＞（12月11日追記）
特になし、物流協賛金発生で問題ない。
もともとセンター納品を使用予定だったのを、発注時に店直納品にしていた為。先方も支払いの意志を確認した。</t>
    <phoneticPr fontId="22"/>
  </si>
  <si>
    <t>商品統合管理室がビックカメラに対して_x000D_
A型の2次承認が滞留しており、決算報告ギリギリになって確認を行った約800件残っていた</t>
    <phoneticPr fontId="22"/>
  </si>
  <si>
    <t>原因：
原因確認中
業務設計が不十分？
人的リソース不足？
業務工数が多い？
一次対応：
統合管理室全体で2次承認を行った。
1次対応は終了。
2次承認を行っていった結果、ｲﾝｼﾃﾞﾝﾄ・アクシデントが合計3件発生した
※別途報告済み
202012121631
202012111574
202012101504
原因追及と改善を行う。</t>
    <phoneticPr fontId="22"/>
  </si>
  <si>
    <t>2次承認完了</t>
    <phoneticPr fontId="22"/>
  </si>
  <si>
    <t>商品統合管理室が取引先バイヤーに対して_x000D_
伝単・原価変更登録が行われずに、1次承認がされていた。2次承認が遅れた為、適用開始希望日日迄に変更されていなかった</t>
    <phoneticPr fontId="22"/>
  </si>
  <si>
    <t xml:space="preserve">原因：
調査中
一次対応：
12/13適用で変更登録済み
伝単・原価を下げる依頼だったので、12/1～12/11迄
入荷実績を確認した結果、入荷実績が0だっため、G型は不要。登録漏れの為、ｲﾝｼﾃﾞﾝﾄとして申請します
</t>
    <phoneticPr fontId="22"/>
  </si>
  <si>
    <t>対象の金額：￥357273_x000D_
影響与えた金額：￥238182</t>
    <phoneticPr fontId="22"/>
  </si>
  <si>
    <t xml:space="preserve">12/4経理から依頼。岡島さん
サービス要求管理への投稿は？
していない。
月額単価修正のフローがない。
</t>
    <phoneticPr fontId="22"/>
  </si>
  <si>
    <t>ソニー様がビックカメラに対して_x000D_
G型フォーマットの取引先コードを記載ミスした。</t>
    <phoneticPr fontId="22"/>
  </si>
  <si>
    <t>対象の金額：￥130000_x000D_
影響与えた金額：￥0</t>
    <phoneticPr fontId="22"/>
  </si>
  <si>
    <t>商品統合管理室、システム部がバイヤーに対して_x000D_
メールが受信出来ていなかった</t>
    <phoneticPr fontId="22"/>
  </si>
  <si>
    <t xml:space="preserve">原因：
調査中
一次対応：
システム部に調査依頼を行います。
受信状況
岩田さん　×
中野理　　×
長廣　　　〇
</t>
    <phoneticPr fontId="22"/>
  </si>
  <si>
    <t>契約管理担当が登録担当に対して_x000D_
任天堂販売様との「機密データ開示に関する契約書」の締結後に、登録担当へ登録依頼していなかった。データ提供開始は11月1日。</t>
    <phoneticPr fontId="22"/>
  </si>
  <si>
    <t xml:space="preserve">原因：
前任者から契約管理担当に「機密データ開示に関する契約書」の登録作業の業務引継ぎが無かったため、登録依頼することの認識が無かった。
初期導入費用　10万円月額費用　　　　　5万円
一次対応：
12月11日：
登録担当に締結済み契約書をＰＤＦで提供。
11月計上に間に合うよう、登録担当側でKSAS上でデータ提供料が未計上を確認し、代行G型ファイル作成、申請。
データ提供料台帳(エクセルデータ)の記帳。
</t>
    <phoneticPr fontId="22"/>
  </si>
  <si>
    <t>対象の金額：￥150000_x000D_
影響与えた金額：￥0円</t>
    <phoneticPr fontId="22"/>
  </si>
  <si>
    <t>現状をヒアリングして、業務フロー分析する。
現状の問題を資料化する。
吉橋
納期：コメントする。</t>
    <phoneticPr fontId="22"/>
  </si>
  <si>
    <t>契約は鈴木さん、業務フローをもらう。
金額変更等、北郷さん
登録は、門矢さん。
ツール内河さん
台帳へ記載を依頼するフローがなかった。
オリコン、VANも同等の流れ
新規ビジネス要件が発生した場合の対応フローがない。
オリコン、VAN以外の既存業務、
洗い出しする。事故発生しないと現状がわからない。</t>
    <phoneticPr fontId="22"/>
  </si>
  <si>
    <t>バイヤーがビックカメラに対して_x000D_
伝単・原価変更を、商品統合管理室以外のメンバーが行っていた</t>
    <phoneticPr fontId="22"/>
  </si>
  <si>
    <t xml:space="preserve">原因：
確認中
バイヤーが10/2適用で伝単原価変更していた。運用外のため、インシデント。現在は権限がない。
一次対応：
登録担当者にヒアリング予定
ヒアリング対象者：吉田主任
</t>
    <phoneticPr fontId="22"/>
  </si>
  <si>
    <t>担当バイヤー及び取引先（カワダ トイズ）</t>
    <phoneticPr fontId="26"/>
  </si>
  <si>
    <t>11月修正予定が登録漏れの他12月修正になってしまった</t>
    <phoneticPr fontId="26"/>
  </si>
  <si>
    <t>販売員コードを手作業による修正をした際にあやまった販売員コードを入力した</t>
    <phoneticPr fontId="26"/>
  </si>
  <si>
    <t>G型の重複計上が発生した</t>
    <phoneticPr fontId="26"/>
  </si>
  <si>
    <t xml:space="preserve">
2次承認までは問題なし。その後の下流工程ではないか原因調査中
</t>
    <phoneticPr fontId="22"/>
  </si>
  <si>
    <t>ダイワボウ</t>
    <phoneticPr fontId="22"/>
  </si>
  <si>
    <t>　ダイワボウ</t>
    <phoneticPr fontId="26"/>
  </si>
  <si>
    <t xml:space="preserve">
　商流変更前に発注したものが商流変更後に納品された為。
</t>
    <phoneticPr fontId="22"/>
  </si>
  <si>
    <t>カワダ トイズ</t>
    <phoneticPr fontId="22"/>
  </si>
  <si>
    <t>在庫対策費修正漏れ（カワダトイズ）</t>
    <phoneticPr fontId="22"/>
  </si>
  <si>
    <t xml:space="preserve">アクシデント報告のみ行い修正を行っていなかった為
</t>
    <phoneticPr fontId="22"/>
  </si>
  <si>
    <t xml:space="preserve">
1.シート①の販売員コードが空欄or*****だった
2.手作業で記入した。
運用ルール（例外処理をする際は、担当長より指名された人間が作業する。作業後ダブルチェックする）が周知されていなかった。
</t>
    <phoneticPr fontId="22"/>
  </si>
  <si>
    <t xml:space="preserve">
　計上した月：202012（予定）
　入金日付or相殺日付：20210110
　ヒアリング対象者：
　備考：
運用フローは？タスク管理は？</t>
    <phoneticPr fontId="22"/>
  </si>
  <si>
    <t>リクルート</t>
    <phoneticPr fontId="22"/>
  </si>
  <si>
    <t>2020年10月分G型計上漏れ（リクルート）</t>
    <phoneticPr fontId="22"/>
  </si>
  <si>
    <t xml:space="preserve">
　計上した月：202011
　入金日付or相殺日付：20201231予定
　ヒアリング対象者：岡島さん
　備考：
リベート申請がAS事業部から来ている。業務フローは？通常の申請と異なっている。取引先ではないが？
なぜ代行作成Gなのか？
</t>
    <phoneticPr fontId="22"/>
  </si>
  <si>
    <t>回収データといわれている計上予定データのフォーマットが分かりにくかった</t>
    <phoneticPr fontId="26"/>
  </si>
  <si>
    <t>利用する側の利便性に対する考慮不足</t>
    <phoneticPr fontId="22"/>
  </si>
  <si>
    <t>エレコム11月計上G型ファイル計上遅れ</t>
    <phoneticPr fontId="22"/>
  </si>
  <si>
    <t>11月計上G型ファイル計上遅れが発生した</t>
    <phoneticPr fontId="26"/>
  </si>
  <si>
    <t>H型登録漏れ</t>
    <phoneticPr fontId="22"/>
  </si>
  <si>
    <t>　大阪プラスチックモデル</t>
    <phoneticPr fontId="26"/>
  </si>
  <si>
    <t>　H型の登録漏れが発生した</t>
    <phoneticPr fontId="26"/>
  </si>
  <si>
    <t xml:space="preserve">
３次承認が登録後に行われるフローだったが二次承認時に二回承認されてしまっていた為
</t>
    <phoneticPr fontId="22"/>
  </si>
  <si>
    <t xml:space="preserve">
　H型の登録を行った。
</t>
    <phoneticPr fontId="22"/>
  </si>
  <si>
    <t>12/14G型マイナス登録した。</t>
    <phoneticPr fontId="22"/>
  </si>
  <si>
    <t xml:space="preserve">原因：12/4に修正依頼を受けていたが、失念していた
一次対応：Ｇ型にてマイナスデータ登録した
</t>
    <phoneticPr fontId="22"/>
  </si>
  <si>
    <t xml:space="preserve">原因：
調査中
一次対応：会計に影響が出ない様に、経理で対応済み。
取引先には、月次集計データでは重複はあるが支払いには、影響がなかった事を連絡した。
取引先斎藤様にも確認して、問題無し確認済み。
</t>
    <phoneticPr fontId="22"/>
  </si>
  <si>
    <t xml:space="preserve">原因：
以前、行っていた周知連絡が無い為
一次対応：
乙津課長にて対応を検討する
</t>
    <phoneticPr fontId="22"/>
  </si>
  <si>
    <t xml:space="preserve">
サービスデスク乙津課長にて対応を検討する
エクセルのシフト表に担当業務の欄が追加されたのを確認した
</t>
    <phoneticPr fontId="22"/>
  </si>
  <si>
    <t>エレコム</t>
    <phoneticPr fontId="22"/>
  </si>
  <si>
    <t xml:space="preserve">
　計上した月：202011
　入金日付or相殺日付：　12/31　合計787,514
　ヒアリング対象者：　商品部予実在庫管理　倉橋 </t>
    <phoneticPr fontId="22"/>
  </si>
  <si>
    <t>ソニー担当営業様の単純な記載ミス。
正）2853 ソニーマーケITを、
誤）2811 ソニーマーケで記載した。
登録担当者はそのままG型登録した為、2811 ソニーマーケに請求が行った。
※バイヤーの大橋にはCCでG型メールが行っていなかった。
部門によって取引先コードを使い分けている。取引先にて手入力していた。</t>
    <phoneticPr fontId="22"/>
  </si>
  <si>
    <t>仕入先</t>
    <phoneticPr fontId="26"/>
  </si>
  <si>
    <t>変更後の仕入先（新仕入先）がPIMで編集等が行えない。今回10/28より仕入先変更した新仕入先よりバイヤー伝いにPIMの編集が行えない旨の連絡が来ております。</t>
    <phoneticPr fontId="26"/>
  </si>
  <si>
    <t>9/25依頼（10/1適用）のA型伝単原価変更登録が漏れたWFID：202009252214（パナソニックエアコン）</t>
    <phoneticPr fontId="26"/>
  </si>
  <si>
    <t>12/11依頼（12/12適用）のA型伝単原価変更登録にて誤って売価変更登録をしてしまった。（売価変更はバイヤー→ＭＳにて行うルール）メールID：[21234-1]　WFID：202012111576（バッファロー）</t>
    <phoneticPr fontId="26"/>
  </si>
  <si>
    <t xml:space="preserve">
旧OPGチームでは月1回～2回の頻度でPIM仕入先変更のシステム作業依頼を出していたが、商品統合管理室に業務移管してから手が回らずシステム作業依頼が滞ってしまった為。
</t>
    <phoneticPr fontId="22"/>
  </si>
  <si>
    <t>　NRI</t>
    <phoneticPr fontId="26"/>
  </si>
  <si>
    <t xml:space="preserve">
　NRIでのデータ抽出の手順間違い。
</t>
    <phoneticPr fontId="22"/>
  </si>
  <si>
    <t xml:space="preserve">
　再度データを抽出した。
</t>
    <phoneticPr fontId="22"/>
  </si>
  <si>
    <t>お客様</t>
    <phoneticPr fontId="26"/>
  </si>
  <si>
    <t xml:space="preserve">
店舗に対しては、
作成した『お詫び文POP』をチラシを設置している場所に掲載した。
ECに対しては、
チラシ自体の売価を変更して、『お詫び文POP』もあわせて掲載した。
</t>
    <phoneticPr fontId="22"/>
  </si>
  <si>
    <t>A型　伝単原価変更　登録漏れ（パナソニック）</t>
    <phoneticPr fontId="22"/>
  </si>
  <si>
    <t xml:space="preserve">登録用紙不備があり取引先に再送を依頼
　　　　↓
取引先が間違えたデータを再送した
　　　　↓
メール窓口では、検知できず間違えたデータを再送分として申請した。
間違えたデータにて登録処理をおこなった。(クローズ)
　　　　↓
初めの依頼分が未再送、未申請、未登録（クローズされた為、後追いせず）
</t>
    <phoneticPr fontId="22"/>
  </si>
  <si>
    <t xml:space="preserve">
登録されていなかった依頼を12/15適用で登録済（WFID:202012141703）（取引先、バイヤー確認済み）
</t>
    <phoneticPr fontId="22"/>
  </si>
  <si>
    <t xml:space="preserve">
　計上した月：
　入金日付or相殺日付：
　ヒアリング対象者：小野さん、田中さん
　備考：
申請書に売価の記載がある場合、削除する。漏れると事故になる。
取引先より同ファイルで売価変更の依頼がある。
今回の依頼はどうだった？作業者田中さん7番のため、不明</t>
    <phoneticPr fontId="22"/>
  </si>
  <si>
    <t xml:space="preserve">
登録用紙に売価が記入されている場合は、
売価記入を削除してから登録を行う運用であったが、
対象行を削除せずに登録を行ってしまった為。
</t>
    <phoneticPr fontId="22"/>
  </si>
  <si>
    <t xml:space="preserve">
　計上した月：202011
　入金日付or相殺日付：
　ヒアリング対象者：内河主任・北郷主任
　備考：202012091341の一部が重複
3次出荷フォルダまでは問題なし</t>
    <phoneticPr fontId="22"/>
  </si>
  <si>
    <t>商流変更とは？
一次対応は？</t>
    <phoneticPr fontId="22"/>
  </si>
  <si>
    <t xml:space="preserve">
　計上した月：
　入金日付or相殺日付：
　ヒアリング対象者：滝川さん
　備考：
販売員コードを取得するエクセルファイルを使用した？
コピペでなく手打ちした？</t>
    <phoneticPr fontId="22"/>
  </si>
  <si>
    <t xml:space="preserve">
　計上した月：-
　入金日付or相殺日付：
　ヒアリング対象者：北郷さん
　備考：
データフォーマット変更は、変更する前に、サンプル案をレビューしましょう。
</t>
    <phoneticPr fontId="22"/>
  </si>
  <si>
    <t xml:space="preserve">
　計上した月：202012
　入金日付or相殺日付：
　ヒアリング対象者：2次承認を2回行った方
　備考：
</t>
    <phoneticPr fontId="22"/>
  </si>
  <si>
    <t xml:space="preserve">H型にて修正をした。
B社＞A社＞ビックカメラ
B社＞ビックカメラ
中間マージンを減らすため、
発注時から納品までの間に原価がさがると納品時単価差異が発生する仕組みである。
発注単価、納品単価
なぜ請求してはいけないのか？
</t>
    <phoneticPr fontId="22"/>
  </si>
  <si>
    <t>原因：
　商流変更前に発注したものが商流変更後に納品された為。
一次対応：
H型にて修正をした。</t>
    <phoneticPr fontId="22"/>
  </si>
  <si>
    <t xml:space="preserve">原因：メールの見落とし（AS事業部から岡島宛のP2メールを見落とした）
G型ファイル申請までの流れは、
①リクルートが請求書を経理とAS事業部に配信
②ASから岡島宛にP2メール
③岡島がG型ファイル作成・申請
※担当バイヤーは神崎課長であるが、長期休業中の為岡島が代行してG型ファイルの申請をしている。
※経理部からの指摘で発覚
一次対応：11月に計上した
</t>
    <phoneticPr fontId="22"/>
  </si>
  <si>
    <t>原因：利用する側の利便性に対する考慮不足
一次対応：未実施　確認しやすいフォーマットの作成を行う</t>
    <phoneticPr fontId="22"/>
  </si>
  <si>
    <t xml:space="preserve">原因：
旧OPGチームでは月1回～2回の頻度でPIM仕入先変更のシステム作業依頼を出していたが、商品統合管理室に業務移管してから手が回らずシステム作業依頼が滞ってしまった為。
一次対応：
12/14までのPIM仕入先変更はシステム部依頼済み。
今後の対策は検討中
</t>
    <phoneticPr fontId="22"/>
  </si>
  <si>
    <t xml:space="preserve">原因：GARMINの営業より頂いた新商品情報をもとに入力した。
Retail Meisterを通して、GARMINのウェアラブルウォッチの売価を入力した。
その際に、4SKUの商品に対して税抜き価格を誤って入力した。
一次対応：
店舗に対しては、
作成した『お詫び文POP』をチラシを設置している場所に掲載した。
ECに対しては、
チラシ自体の売価を変更して、『お詫び文POP』もあわせて掲載した。
</t>
    <phoneticPr fontId="22"/>
  </si>
  <si>
    <t>商品統合管理室が取引先に対して
9/25依頼（10/1適用）のA型伝単原価変更登録が漏れたWFID：202009252214（パナソニックエアコン）</t>
    <phoneticPr fontId="22"/>
  </si>
  <si>
    <t xml:space="preserve">原因：登録用紙不備があり取引先に再送を依頼
　　　　↓
取引先が間違えたデータを再送した
　　　　↓
メール窓口では、検知できず間違えたデータを再送分として申請した。
間違えたデータにて登録処理をおこなった。(クローズ)
　　　　↓
初めの依頼分が未再送、未申請、未登録（クローズされた為、後追いせず）
一次対応：
登録されていなかった依頼を12/15適用で登録済（WFID:202012141703）（取引先、バイヤー確認済み）
</t>
    <phoneticPr fontId="22"/>
  </si>
  <si>
    <t xml:space="preserve">原因：
登録用紙に売価が記入されている場合は、
売価記入を削除してから登録を行う運用であったが、
対象行を削除せずに登録を行ってしまった為。
一次対応：
バイヤーへ報告の後、ＭＳへ修正の売価変更を依頼済み
売価変更は翌日適用開始だった為事前に修正完了、影響なし。
発生原因については現在確認中
</t>
    <phoneticPr fontId="22"/>
  </si>
  <si>
    <t>作業者田中さんへヒアリングをする。</t>
    <phoneticPr fontId="22"/>
  </si>
  <si>
    <t>補足コメントお願いします。（内河さん）
ヒアリングを行う。（小野さん）</t>
    <phoneticPr fontId="22"/>
  </si>
  <si>
    <t>PIM仕入先変更のシステム作業依頼とは？</t>
    <phoneticPr fontId="22"/>
  </si>
  <si>
    <t>何のデータなのか？
何がどう間違えたのか？
手順とは？論理的な問題なのか？
ただしいかどうかの検証は行えるのか？</t>
    <phoneticPr fontId="22"/>
  </si>
  <si>
    <t>ビックカメラがに対して_x000D_
G型の重複計上が発生した</t>
    <phoneticPr fontId="22"/>
  </si>
  <si>
    <t xml:space="preserve">原因：
2次承認までは問題なし。その後の下流工程ではないか原因調査中
一次対応：
wf:202012141739にて申請計上
</t>
    <phoneticPr fontId="22"/>
  </si>
  <si>
    <t>対象の金額：￥30000_x000D_
影響与えた金額：￥30000</t>
    <phoneticPr fontId="22"/>
  </si>
  <si>
    <t>計上されているデータの重複していないを確認する
方法は？BOから
割当　内河さん
納期　15：00</t>
    <phoneticPr fontId="22"/>
  </si>
  <si>
    <t xml:space="preserve">調査中。
積み上げ時は、1データ。
原因特定に時間どれくらい？
経理は昼までには、との回答
新業務の取り込み履歴をみる。
通常、積み上げる＞登録
今回は？
</t>
    <phoneticPr fontId="22"/>
  </si>
  <si>
    <t>　ビックカメラが　ダイワボウに対して_x000D_
商流変更前に発注した商品が商流変更後に納品されたため原価が変更されており納品時単価差異が発生した</t>
    <phoneticPr fontId="22"/>
  </si>
  <si>
    <t>対象の金額：￥7240_x000D_
影響与えた金額：￥0</t>
    <phoneticPr fontId="22"/>
  </si>
  <si>
    <t>1.現状の時系列でまとめる。
いつだれがなにをした。
2..問題の場所を特定する。
納期：コメントお願いします。</t>
    <phoneticPr fontId="22"/>
  </si>
  <si>
    <t>商品統合管理室が担当バイヤー及び取引先（カワダ トイズ）に対して
11月修正予定が登録漏れ。12月修正になってしまった</t>
    <phoneticPr fontId="22"/>
  </si>
  <si>
    <t xml:space="preserve">原因：アクシデント報告のみ行い修正を行っていなかった為
_x000D_
_x000D_
一次対応：12月計上予定
</t>
    <phoneticPr fontId="22"/>
  </si>
  <si>
    <t>対象の金額：￥1350_x000D_
影響与えた金額：￥1350</t>
    <phoneticPr fontId="22"/>
  </si>
  <si>
    <t>H型を計上する。</t>
    <phoneticPr fontId="22"/>
  </si>
  <si>
    <t xml:space="preserve">11月計上はできなかったか？
計上はできる。
なぜ？計上しなかったか？
</t>
    <phoneticPr fontId="22"/>
  </si>
  <si>
    <t>商品統合管理室がバイヤーに対して_x000D_
販売員コードを手作業による修正をした際にあやまった販売員コードを入力した</t>
    <phoneticPr fontId="22"/>
  </si>
  <si>
    <t xml:space="preserve">原因：
1.シート①の販売員コードが空欄or*****だった
2.手作業で記入した。
運用ルール（例外処理をする際は、担当長より指名された人間が作業する。作業後ダブルチェックする）が周知されていなかった。
一次対応：
販売員コード修正して、赤黒処理を行う。
</t>
    <phoneticPr fontId="22"/>
  </si>
  <si>
    <t>ヒアリングを行う。滝川さん
業務改善MTGにて報告します。
中野さんへバトンタッチ</t>
    <phoneticPr fontId="22"/>
  </si>
  <si>
    <t>商品統合管理室がビックカメラに対して_x000D_
G型リベートの申請漏れが発生した</t>
    <phoneticPr fontId="22"/>
  </si>
  <si>
    <t>対象の金額：￥￥889,068_x000D_
影響与えた金額：￥￥889,068</t>
    <phoneticPr fontId="22"/>
  </si>
  <si>
    <t xml:space="preserve">計上完了。
取引先から商品統合管理室へメール送付する。CCはAS事業部へ
</t>
    <phoneticPr fontId="22"/>
  </si>
  <si>
    <t>商品統合管理室がバイヤーに対して_x000D_
回収データといわれている計上予定データのフォーマットが分かりにくかった</t>
    <phoneticPr fontId="22"/>
  </si>
  <si>
    <t>商品部が商品統合管理室に対して_x000D_
11月計上G型ファイル計上遅れが発生した</t>
    <phoneticPr fontId="22"/>
  </si>
  <si>
    <t xml:space="preserve">原因：エレコムからの計上予定金額の確定への回答をしていなかった為
一次対応：
12/11に仕入先よりG型ファイルをメールにて商品統合管理へ送信いただき、11月度分として計上申請した。
</t>
    <phoneticPr fontId="22"/>
  </si>
  <si>
    <t>対象の金額：￥787,514円　_x000D_
影響与えた金額：￥0円</t>
    <phoneticPr fontId="22"/>
  </si>
  <si>
    <t>ヒアリングを行った。</t>
    <phoneticPr fontId="22"/>
  </si>
  <si>
    <t>商談を電話にて行っているが、
回答が未回答のため、取引先がG型送付できなかった。
回答確認のタイミングや運用はルールはない。個別対応で発生ベースである。</t>
    <phoneticPr fontId="22"/>
  </si>
  <si>
    <t>　商品統合管理室が　大阪プラスチックモデルに対して_x000D_
　H型の登録漏れが発生した</t>
    <phoneticPr fontId="22"/>
  </si>
  <si>
    <t xml:space="preserve">原因：
３次承認が登録後に行われるフローだったが二次承認時に二回承認されてしまっていた為
_x000D_
_x000D_
一次対応：
　H型の登録を行った。
</t>
    <phoneticPr fontId="22"/>
  </si>
  <si>
    <t>対象の金額：￥1983_x000D_
影響与えた金額：￥1983</t>
    <phoneticPr fontId="22"/>
  </si>
  <si>
    <t>商品統合管理室が仕入先に対して_x000D_
変更後の仕入先（新仕入先）がPIMで編集等が行えない。今回10/28より仕入先変更した新仕入先よりバイヤー伝いにPIMの編集が行えない旨の連絡が来ております。</t>
    <phoneticPr fontId="22"/>
  </si>
  <si>
    <t xml:space="preserve">小野さんが、一人で担当していた。
システム作業依頼書の提出が遅延。
12/17作業開始予定。システム部より連絡があった。
</t>
    <phoneticPr fontId="22"/>
  </si>
  <si>
    <t>　NRIが　ビックカメラに対して_x000D_
　取引先へ、正しいデータが送信されなかった</t>
    <phoneticPr fontId="22"/>
  </si>
  <si>
    <t xml:space="preserve">原因：
　NRIでのデータ抽出の手順間違い。
_x000D_
_x000D_
一次対応：
　再度データを抽出した。
</t>
    <phoneticPr fontId="22"/>
  </si>
  <si>
    <t>NRIへヒアリング行う。
システム部より過去分の調査依頼した。（いつ回答がくる？）
納期：コメントお願いします。</t>
    <phoneticPr fontId="22"/>
  </si>
  <si>
    <t>EDI請求明細は、取引先へNRIより送信している。
商品統合管理室にて発覚。
算出手順を間違えた。
何社くらい影響があった？3社
システム部より過去分の調査依頼した。
NRIにて調査中</t>
    <phoneticPr fontId="22"/>
  </si>
  <si>
    <t>商品部がお客様に対して_x000D_
4SKUのウェアラブルウォッチが税抜き記載でチラシ発行した。</t>
    <phoneticPr fontId="22"/>
  </si>
  <si>
    <t>対象の金額：￥53600_x000D_
影響与えた金額：￥0</t>
    <phoneticPr fontId="22"/>
  </si>
  <si>
    <t>リテールマイスター（システム）へ情報を入れる＞広告宣伝部で校正、レイアウトし業者で印刷する。
手配りチラシ。25000部。擦り直しなし
ＷＥＢチラシ
すでに販売中の商品
チラシ影響でどのくらい販売されたか不明。
ガーミン様から税抜き価格が提示される
通常マスター金額を参照して入力するが、
新製品なので値崩れがない判断から確認しなかった。
今後の対策：
マスターから金額を閲覧して入力するようルールを変更する。</t>
    <phoneticPr fontId="22"/>
  </si>
  <si>
    <t>在庫対策費が発生するところが、
10/1変更依頼。10/1時点の在庫対策費が発生していなかった。
原価が下がった場合、
調整分として、G型で支払われている。
今後は、小野さんより</t>
    <phoneticPr fontId="22"/>
  </si>
  <si>
    <t>商品統合管理室がバイヤーに対して_x000D_
12/11依頼（12/12適用）のA型伝単原価変更登録にて誤って売価変更登録をしてしまった。（売価変更はバイヤー→ＭＳにて行うルール）メールID：[21234-1]　WFID：202012111576（バッファロー）</t>
    <phoneticPr fontId="22"/>
  </si>
  <si>
    <t>メーカーコード作成した後に、依頼者に登録した情報を返信するがメーカーコードが一部違うコードを入力して返信してしまった。A型の2次承認時に発覚しました。</t>
    <phoneticPr fontId="26"/>
  </si>
  <si>
    <t xml:space="preserve">
登録した正しいメーカーコードを返信しましたので、
一次対応としては、終了。
ヒアリング対象者：間瀬さん</t>
    <phoneticPr fontId="22"/>
  </si>
  <si>
    <t>フローの見直しを行う。（田端さん）12/23</t>
    <phoneticPr fontId="22"/>
  </si>
  <si>
    <t>ふくい</t>
    <phoneticPr fontId="22"/>
  </si>
  <si>
    <t>対応優先度MAP</t>
    <rPh sb="0" eb="2">
      <t>タイオウ</t>
    </rPh>
    <rPh sb="2" eb="5">
      <t>ユウセンド</t>
    </rPh>
    <phoneticPr fontId="26"/>
  </si>
  <si>
    <t>対応優先度における納期目安</t>
  </si>
  <si>
    <t>ランク</t>
    <phoneticPr fontId="26"/>
  </si>
  <si>
    <t>分類</t>
    <rPh sb="0" eb="2">
      <t>ブンルイ</t>
    </rPh>
    <phoneticPr fontId="26"/>
  </si>
  <si>
    <t>割当
対象者</t>
    <rPh sb="3" eb="6">
      <t>タイショウシャシャ</t>
    </rPh>
    <phoneticPr fontId="26"/>
  </si>
  <si>
    <t>割当
タイミング</t>
    <phoneticPr fontId="26"/>
  </si>
  <si>
    <t>室長報告</t>
    <rPh sb="0" eb="2">
      <t>シツチョウ</t>
    </rPh>
    <rPh sb="2" eb="4">
      <t>ホウコク</t>
    </rPh>
    <phoneticPr fontId="26"/>
  </si>
  <si>
    <t>アクション</t>
    <phoneticPr fontId="26"/>
  </si>
  <si>
    <t>納期</t>
    <phoneticPr fontId="26"/>
  </si>
  <si>
    <t>B</t>
    <phoneticPr fontId="26"/>
  </si>
  <si>
    <t>A</t>
    <phoneticPr fontId="26"/>
  </si>
  <si>
    <t>S</t>
    <phoneticPr fontId="26"/>
  </si>
  <si>
    <t>OL以上</t>
    <rPh sb="2" eb="4">
      <t>イジョウ</t>
    </rPh>
    <phoneticPr fontId="26"/>
  </si>
  <si>
    <t>インシデント会</t>
    <rPh sb="6" eb="7">
      <t>カイ</t>
    </rPh>
    <phoneticPr fontId="26"/>
  </si>
  <si>
    <t>有</t>
    <phoneticPr fontId="26"/>
  </si>
  <si>
    <t>なぜなぜ分析シート、課題解決</t>
    <rPh sb="4" eb="6">
      <t>ブンセキシー</t>
    </rPh>
    <rPh sb="10" eb="12">
      <t>カダイ</t>
    </rPh>
    <rPh sb="12" eb="14">
      <t>カイケツ</t>
    </rPh>
    <phoneticPr fontId="26"/>
  </si>
  <si>
    <t>当月内解決</t>
    <phoneticPr fontId="26"/>
  </si>
  <si>
    <t>なぜなぜ分析シート、課題解決</t>
    <rPh sb="4" eb="6">
      <t>ブンセキシー</t>
    </rPh>
    <phoneticPr fontId="26"/>
  </si>
  <si>
    <t>数か月での解決</t>
    <rPh sb="0" eb="1">
      <t>スウ</t>
    </rPh>
    <rPh sb="2" eb="3">
      <t>ゲツ</t>
    </rPh>
    <phoneticPr fontId="26"/>
  </si>
  <si>
    <t>C</t>
    <phoneticPr fontId="26"/>
  </si>
  <si>
    <t>アクシデント
インシデント</t>
    <phoneticPr fontId="26"/>
  </si>
  <si>
    <t>期内解決</t>
    <rPh sb="0" eb="1">
      <t>キ</t>
    </rPh>
    <phoneticPr fontId="26"/>
  </si>
  <si>
    <t>全員</t>
    <rPh sb="0" eb="2">
      <t>ゼンイン</t>
    </rPh>
    <phoneticPr fontId="26"/>
  </si>
  <si>
    <t>事象発見時</t>
    <rPh sb="0" eb="2">
      <t>ジショウ</t>
    </rPh>
    <rPh sb="2" eb="4">
      <t>ハッケン</t>
    </rPh>
    <rPh sb="4" eb="5">
      <t>ジ</t>
    </rPh>
    <phoneticPr fontId="26"/>
  </si>
  <si>
    <t>一次対応、一次ヒアリング</t>
    <rPh sb="0" eb="2">
      <t>イチジ</t>
    </rPh>
    <rPh sb="2" eb="4">
      <t>タイオウ</t>
    </rPh>
    <rPh sb="5" eb="7">
      <t>イチジ</t>
    </rPh>
    <phoneticPr fontId="26"/>
  </si>
  <si>
    <t>即日対応</t>
    <rPh sb="0" eb="2">
      <t>ソクジツ</t>
    </rPh>
    <rPh sb="2" eb="4">
      <t>タイオウ</t>
    </rPh>
    <phoneticPr fontId="26"/>
  </si>
  <si>
    <t>判定方法</t>
  </si>
  <si>
    <t>重要度</t>
  </si>
  <si>
    <t>緊急度</t>
  </si>
  <si>
    <t>1.計上・・・高</t>
    <phoneticPr fontId="26"/>
  </si>
  <si>
    <t>1.4半期決算影響・・・高</t>
    <phoneticPr fontId="26"/>
  </si>
  <si>
    <t>2.支払・・・中</t>
    <phoneticPr fontId="26"/>
  </si>
  <si>
    <t>2.月次決算影響・・・中</t>
    <phoneticPr fontId="26"/>
  </si>
  <si>
    <t>3.契約・・・高</t>
    <phoneticPr fontId="26"/>
  </si>
  <si>
    <t>3.決算に影響なし・・・低</t>
    <phoneticPr fontId="26"/>
  </si>
  <si>
    <t>4.会計以外
　 バイヤー、取引先、お客様に影響・・・高</t>
    <rPh sb="2" eb="4">
      <t>カイケイ</t>
    </rPh>
    <rPh sb="4" eb="6">
      <t>イガイ</t>
    </rPh>
    <rPh sb="19" eb="21">
      <t>キャクサマ</t>
    </rPh>
    <phoneticPr fontId="26"/>
  </si>
  <si>
    <t>5.その他・・・低</t>
    <phoneticPr fontId="26"/>
  </si>
  <si>
    <t xml:space="preserve">
　計上した月：202011
　入金日付or相殺日付：　1/5合計4,978,735円　1/5修正合計5,364,735円
　ヒアリング対象者：　商品部予実在庫管理　倉橋　SBSC　高木様　
原因：
エクセルで管理しているが、ファイル数が多いため、参照ファイルを間違えた。
前月のファイル（達成型のリベート）を参照したがそもそも今回のリベートの期間と異なっていた。
ファイルがあっていると思い込んでいた。今回は、期間リベートだった。
対策：
管理します。</t>
    <phoneticPr fontId="22"/>
  </si>
  <si>
    <t>12/7、受信のG型ファイルに金額記載ミスがあった。
エビデンス単価金額、対象商品がちがっていたため、
計上すべきリベート金額の計算が間違っていた。
エクセルで管理しているが、ファイル数が多いため、参照ファイルを間違えた。
前月のファイル（達成型のリベート）を参照したがそもそも今回のリベートの期間と異なっていた。
ファイルがあっていると思い込んでいた。今回は、期間リベートだった。</t>
    <phoneticPr fontId="22"/>
  </si>
  <si>
    <t xml:space="preserve">仕入先担当者の記載漏れのため、
引継ぎでの情報共有の祖語があった。
10月から担当から引き継いだ。
期間リベートは掲載しないと聞いたが、実際は記載する運用だった。
</t>
    <phoneticPr fontId="22"/>
  </si>
  <si>
    <t>　計上した月：202011
　入金日付or相殺日付：11/27　33,193円　11/30　71,820円　12/28　37,414円
　ヒアリング対象者：　商品部HLH専門　中村、ゼリア新薬　柳沢様
　備考：現在は変更になり、西尾様、運用していた管理表を変更した。(現状は項目別になっていた為、日付軸に変更した。）
条件管理表（エクセル）
支払種類　商品の進捗　NB　毎月発生リベート金額、期間リベート金額　年間契約リベート金額　
対策：
中村さんより提案いただいた
日付で見える化をして抜け漏れがないようにする。</t>
    <phoneticPr fontId="22"/>
  </si>
  <si>
    <t>東芝・三菱</t>
    <phoneticPr fontId="22"/>
  </si>
  <si>
    <t xml:space="preserve">
　H型を作成して、バイヤー経由で取引先から送信頂き終了
</t>
    <phoneticPr fontId="22"/>
  </si>
  <si>
    <t>正しいデータを再送し、登録完了した</t>
    <phoneticPr fontId="22"/>
  </si>
  <si>
    <t xml:space="preserve">
　12/7に仕入先よりG型ファイルをメールにて商品統合管理へ送信いただき、11月度分として計上申請した。
取引先にて日付で見える化をして抜け漏れがないようにする。と報告を受けた
</t>
    <phoneticPr fontId="22"/>
  </si>
  <si>
    <t xml:space="preserve">
　取引先がC型についての理解が足りなかった為
</t>
    <phoneticPr fontId="22"/>
  </si>
  <si>
    <t>通常運用外でのインシデント報告が発生した。
バイヤーが直接WFへインシデント報告をした。</t>
    <phoneticPr fontId="26"/>
  </si>
  <si>
    <t>実売助成費条件を間違って作成、取引先へ送信した</t>
    <phoneticPr fontId="26"/>
  </si>
  <si>
    <t>12月から除外するのを失念していた</t>
    <phoneticPr fontId="22"/>
  </si>
  <si>
    <t>条件を12/6までで停止。発生済みの実績はＨ型で修正した。
未出荷分に関して、NRIに依頼し取消完了した。</t>
    <phoneticPr fontId="22"/>
  </si>
  <si>
    <t xml:space="preserve">アップルから新店の什器補填のリベートの通知があったが、
エビデンスが不足していた為。
</t>
    <phoneticPr fontId="22"/>
  </si>
  <si>
    <t xml:space="preserve">
修正G型を投入。202012040680にて照合＆計上した。
-21,020(10月度分を次月マイナス） 14,672 （11月度に正しい金額をプラス）
</t>
    <phoneticPr fontId="22"/>
  </si>
  <si>
    <t>AS事業部にエビデンスとなる資料を用意して頂いた。またアップルからヒヤリングを行った。認識合わせを行った。
不足していたエビデンス
契約書（APR契約）、什器補填金額（リベート）を証明する資料、アップル指定工事業者を示す資料。
11月計上した。</t>
    <phoneticPr fontId="22"/>
  </si>
  <si>
    <t>対策無し</t>
    <phoneticPr fontId="22"/>
  </si>
  <si>
    <t>11/2依頼のA型伝単原価変更登録が漏れた
WFID：202011020087[13986-1]リンクスインターナショナル</t>
    <phoneticPr fontId="26"/>
  </si>
  <si>
    <t xml:space="preserve">
・A型専用トークへの登録依頼が抜けていた
・WF申請のA型未登録依頼チェックが未着だった
</t>
    <phoneticPr fontId="22"/>
  </si>
  <si>
    <t>バイヤーが誤ってリベート登録をおこなった</t>
    <phoneticPr fontId="26"/>
  </si>
  <si>
    <t>ロールの見直しについては対応が決まりしだい共有を行うとの報告を受けた。内部統制室嶋田さん</t>
    <phoneticPr fontId="22"/>
  </si>
  <si>
    <t xml:space="preserve">
１、「A型専用トークへの登録依頼が漏れた」「WF申請のA型未登録依頼チェックが未着だった」
２、詳細不明、調査中
バイヤーが10/2適用で伝単原価変更していた為
</t>
    <phoneticPr fontId="22"/>
  </si>
  <si>
    <t>バイヤーが伝単原価変更していた件は、アクシデントにて再起票する。</t>
    <phoneticPr fontId="22"/>
  </si>
  <si>
    <t xml:space="preserve">
A型インストアJANの返信メール作成時に関係のない取引先の受信メールをベースとして返信してしまった為
</t>
    <phoneticPr fontId="22"/>
  </si>
  <si>
    <t>確認漏れの為。
ダブルチェックの項目にはいっていなかったため</t>
    <phoneticPr fontId="22"/>
  </si>
  <si>
    <t>任天堂</t>
    <phoneticPr fontId="22"/>
  </si>
  <si>
    <t>商品統合管理室　契約管理担当</t>
    <phoneticPr fontId="26"/>
  </si>
  <si>
    <t xml:space="preserve">
12月11日：
登録担当に締結済み契約書をＰＤＦで提供。
11月計上に間に合うよう、登録担当側でKSAS上でデータ提供料が未計上を確認し、代行G型ファイル作成、申請した。
データ提供料台帳(エクセルデータ)の記帳した。
</t>
    <phoneticPr fontId="22"/>
  </si>
  <si>
    <t>BCN</t>
    <phoneticPr fontId="22"/>
  </si>
  <si>
    <t>11月に計上した</t>
    <phoneticPr fontId="22"/>
  </si>
  <si>
    <t xml:space="preserve">
2020/12/25</t>
    <phoneticPr fontId="22"/>
  </si>
  <si>
    <t>計上予定データのフォーマットが分かりにくかった</t>
    <phoneticPr fontId="22"/>
  </si>
  <si>
    <t>一次対応は、未実施　確認しやすいフォーマットの作成を行う</t>
    <phoneticPr fontId="22"/>
  </si>
  <si>
    <t xml:space="preserve">エレコムからの計上予定金額の確定への回答をしていなかった為
商談を電話にて行っているが、
回答確認のタイミングや運用はルールはない。
個別対応で都度都度行っている。
</t>
    <phoneticPr fontId="22"/>
  </si>
  <si>
    <t xml:space="preserve">
12/11に仕入先よりG型ファイルをメールにて商品統合管理へ送信いただき、11月度分として計上した。
</t>
    <phoneticPr fontId="22"/>
  </si>
  <si>
    <t>大阪プラスチックモデル</t>
    <phoneticPr fontId="22"/>
  </si>
  <si>
    <t>A型登録で催促が有った</t>
    <phoneticPr fontId="26"/>
  </si>
  <si>
    <t>HOLTジャパン</t>
    <phoneticPr fontId="26"/>
  </si>
  <si>
    <t>11月計上したリベートの支払予定日が1か月遅れで計上申請された。</t>
    <phoneticPr fontId="26"/>
  </si>
  <si>
    <t xml:space="preserve">
20201218適用で処理済み。
一次対応は終了。
</t>
    <phoneticPr fontId="22"/>
  </si>
  <si>
    <t>A型伝単・原価変更依頼で催促があった</t>
    <phoneticPr fontId="22"/>
  </si>
  <si>
    <t xml:space="preserve">照合時に、支払いサイトズレ前提の施策交渉が行われたリベートが申請されていた。→施策交渉過程で、承認フローや回覧などを行うルールがない。
→商談報告書の記載運用は行われるようになったが、その時点で内容承認されるわけではない
→商談ルールがない為
</t>
    <phoneticPr fontId="22"/>
  </si>
  <si>
    <t>過去発生したプールなど計上不正問題に繋がるリスクがある為、インシデントとして起票管理する。</t>
    <phoneticPr fontId="22"/>
  </si>
  <si>
    <t>【G型】バイヤーと取引先は支払予定日を交渉で自由に決めている</t>
    <phoneticPr fontId="22"/>
  </si>
  <si>
    <t xml:space="preserve">
システムでの自動計算するベースとなる請求額がマイナスだった為
</t>
    <phoneticPr fontId="22"/>
  </si>
  <si>
    <t>仕入れ型の販売支援金計上で、マイナス計上があった</t>
    <phoneticPr fontId="26"/>
  </si>
  <si>
    <t xml:space="preserve">
　計上した月：202012
　備考：
20201217028で申請されていたリストの中に含まれておりました。
マイナス計上分は、削除して登録しました
取引先名は？</t>
    <phoneticPr fontId="22"/>
  </si>
  <si>
    <t xml:space="preserve">原因：
登録の運用ルールが周知されていない？
摘要欄のルールが周知されていない？
問い合わせ窓口が周知されていない？
人的リソース不足で、当日に依頼が来た件が処理しきれていない？
一次対応：
20201218適用で処理済み。
一次対応は終了。
</t>
    <phoneticPr fontId="22"/>
  </si>
  <si>
    <t>原因：照合時に、支払いサイトズレ前提の施策交渉が行われたリベートが申請されていた。→施策交渉過程で、承認フローや回覧などを行うルールがない。
→商談報告書の記載運用は行われるようになったが、その時点で内容承認されるわけではない
→商談ルールがない為
一次対応：過去発生したプールなど計上不正問題に繋がるリスクがある為、インシデントとして起票管理する。</t>
    <phoneticPr fontId="22"/>
  </si>
  <si>
    <t>原因：
原因調査中
一次対応：
登録した正しいメーカーコードを返信しましたので、
一次対応としては、終了。
ヒアリング対象者：間瀬さん</t>
    <phoneticPr fontId="22"/>
  </si>
  <si>
    <t>G型_キヤノン_リベート金額記載間違い</t>
    <phoneticPr fontId="22"/>
  </si>
  <si>
    <t>翌日適用開始で登録する所、誤って即日適用開始で登録してしまった。</t>
    <phoneticPr fontId="26"/>
  </si>
  <si>
    <t>　取引先</t>
    <phoneticPr fontId="26"/>
  </si>
  <si>
    <t>エレコム</t>
    <phoneticPr fontId="26"/>
  </si>
  <si>
    <t xml:space="preserve">
・登録後すぐに気付いた為、元の金額に戻し翌日適用開始で再登録済み。
・発売前新商品の為在庫無し、影響なし（バイヤー確認）
</t>
    <phoneticPr fontId="22"/>
  </si>
  <si>
    <t>エンドー</t>
    <phoneticPr fontId="22"/>
  </si>
  <si>
    <t>A型_エンドー_本来の帳合先でない取引先に発注された</t>
    <phoneticPr fontId="22"/>
  </si>
  <si>
    <t xml:space="preserve">2017年に新規登録された際、PIM上にて在庫対策外の設定がされていた為。誰が設定したかは確認できず。
</t>
    <phoneticPr fontId="22"/>
  </si>
  <si>
    <t>A型_エレコム_原価変更した商品の在庫対策費が発生しなかった</t>
    <phoneticPr fontId="22"/>
  </si>
  <si>
    <t>在庫対策費に対する対策は？
同取引先での同事例は？
12月以前は？
上した月：202012予定
　入金日付or相殺日付：
　ヒアリング対象者：
　備考：
１．2017年3月頃　新規登録
２．2020/12/7　取引先より原価変更申請メール受信（12/11付変更依頼）
３．2020/12/11　原価変更
４．2020/12/16　取引先より問合せ
５．</t>
    <phoneticPr fontId="22"/>
  </si>
  <si>
    <t xml:space="preserve">通常、支払時相殺処理での入金であるが、イレギュラーでリベート1件を振込での支払いしたいとの取引先からの依頼があった。経理部で請求書発行をしていたが、支払時に相殺処理を行ってしまった。その後振込入金が取引先からあった為、2重で入金されてしまった。
</t>
    <phoneticPr fontId="22"/>
  </si>
  <si>
    <t xml:space="preserve">キヤノン担当営業様の記載ミス
</t>
    <phoneticPr fontId="22"/>
  </si>
  <si>
    <t xml:space="preserve">上した月：
　入金日付or相殺日付：
　ヒアリング対象者：大橋さん
　備考：
</t>
    <phoneticPr fontId="22"/>
  </si>
  <si>
    <t>キヤノン担当営業様　</t>
    <phoneticPr fontId="26"/>
  </si>
  <si>
    <t xml:space="preserve">
　システム上発生するため
</t>
    <phoneticPr fontId="22"/>
  </si>
  <si>
    <t>　武田産業</t>
    <phoneticPr fontId="26"/>
  </si>
  <si>
    <t>　先方が認識していない、納品時単価差異が発生した。
１．発注
２．納品　納品時の原価変更済み
３．原価が下がっていたため納品時単価差異が発生
４．
５．</t>
    <phoneticPr fontId="26"/>
  </si>
  <si>
    <t>12/11付で原価変更した商品の在庫対策費が発生しなかった。取引先からの問合せで発覚
１．2017年3月頃　新規登録
２．2020/12/7　取引先より原価変更申請メール受信（12/11付変更依頼）
３．2020/12/11　原価変更
４．2020/12/16　取引先より問合せ
５．</t>
    <phoneticPr fontId="26"/>
  </si>
  <si>
    <t>1件誤発注発生（本来の帳合先でない取引先に発注された）。
１．12/18　バイヤー（トイズ田村係長）からの問合せ
２．同日　倉地室長に承認を得て、イレギュラー対応で登録変更実施
３．12/19　元の登録に反映予定</t>
    <phoneticPr fontId="26"/>
  </si>
  <si>
    <t>上した月：202012
　入金日付or相殺日付：
　ヒアリング対象者：高野係長
　備考：
インシデント？
一次対応は？
商流変更したのは、ビックカメラ要望？
商流変更する際の運用は？</t>
    <phoneticPr fontId="22"/>
  </si>
  <si>
    <t xml:space="preserve">
　計上した月：202011
　入金日付or相殺日付：
　ヒアリング対象者：
　備考：WF：202012030425
</t>
    <phoneticPr fontId="22"/>
  </si>
  <si>
    <t>商品統合管理室が取引先に対して_x000D_
メーカーコード作成した後に、依頼者に登録した情報を返信するがメーカーコードが一部違うコードを入力して返信してしまった。A型の2次承認時に発覚しました。</t>
    <phoneticPr fontId="22"/>
  </si>
  <si>
    <t>返信メールにて、
ふくいメーカーコード紐づけの依頼があった。
60社あったが、一件づつ手作業で登録している。ダブルチェックが2次承認。返信後＞一次登録した＞2次承認。</t>
    <phoneticPr fontId="22"/>
  </si>
  <si>
    <t>汎用EDI料金の返金を要求された</t>
    <phoneticPr fontId="22"/>
  </si>
  <si>
    <t xml:space="preserve">原因：
登録時「適用開始日」欄を空欄のまま登録してしまった為。
※空欄で登録すると即日適用開始になります
一次対応：
・登録後すぐに気付いた為、元の金額に戻し翌日適用開始で再登録済み。
・発売前新商品の為在庫無し、影響なし（バイヤー確認）
</t>
    <phoneticPr fontId="22"/>
  </si>
  <si>
    <t>ビックカメラが　取引先に対して
1件誤発注発生（本来の帳合先でない取引先に発注された）。
１．12/18　バイヤー（トイズ田村係長）からの問合せ
２．同日　倉地室長に承認を得て、イレギュラー対応で登録変更実施
３．12/19　元の登録に反映予定</t>
    <phoneticPr fontId="22"/>
  </si>
  <si>
    <t xml:space="preserve">原因：一定期間取引が無いことにより自動発動する「共通売価戻し」によって原価・帳合先登録が初回登録に戻ってしまった為。
一次対応：A型登録変更
</t>
    <phoneticPr fontId="22"/>
  </si>
  <si>
    <t xml:space="preserve">共通売価戻しとは？発動するとなぜ初回登録に戻ってしまうのか？
</t>
    <phoneticPr fontId="22"/>
  </si>
  <si>
    <t>　ビックカメラが　武田産業に対して
　先方が認識していない、納品時単価差異が発生した。
１．発注
２．納品　納品時の原価変更済み
３．原価が下がっていたため納品時単価差異が発生
４．
５．</t>
    <phoneticPr fontId="22"/>
  </si>
  <si>
    <t>経理部が取引先に対して
相殺処理をしたため、振込と2重入金された</t>
    <phoneticPr fontId="22"/>
  </si>
  <si>
    <t xml:space="preserve">原因：通常、支払時相殺処理での入金であるが、イレギュラーでリベート1件を振込での支払いしたいとの取引先からの依頼があった。経理部で請求書発行をしていたが、支払時に相殺処理を行ってしまった。その後振込入金が取引先からあった為、2重で入金されてしまった。
一次対応：12月支払時に返金処理
</t>
    <phoneticPr fontId="22"/>
  </si>
  <si>
    <t>キヤノン担当営業様　が商品統合管理室に対して
G型フォーマットの金額記載ミス。「9月-11月/交換レンズ/売上　3カ月達成報奨（ビックカメラ）」　誤　\1,479,779　　⇒　正　\1,479,778　※リベート商談NO. 202012110000230　エビデンスとG型フォーマットで1円の差異。商品統合管理室でのチェックでも　発覚しなかった。</t>
    <phoneticPr fontId="22"/>
  </si>
  <si>
    <t xml:space="preserve">原因：キヤノン担当営業様の記載ミス
一次対応：G型の訂正を実施した。
</t>
    <phoneticPr fontId="22"/>
  </si>
  <si>
    <t xml:space="preserve">原因：2017年に新規登録された際、PIM上にて在庫対策外の設定がされていた為。誰が設定したかは確認できず。
一次対応：一括仕入リベート（G型フォーマット）にて対応予定
</t>
    <phoneticPr fontId="22"/>
  </si>
  <si>
    <t>対象の金額：￥8570_x000D_
影響与えた金額：￥8570</t>
    <phoneticPr fontId="22"/>
  </si>
  <si>
    <t>商品統合管理室が取引先に対して_x000D_
翌日適用開始で登録する所、誤って即日適用開始で登録してしまった。</t>
    <phoneticPr fontId="22"/>
  </si>
  <si>
    <t>ビックカメラがエレコムに対して_x000D_
12/11付で原価変更した商品の在庫対策費が発生しなかった。取引先からの問合せで発覚
１．2017年3月頃　新規登録
２．2020/12/7　取引先より原価変更申請メール受信（12/11付変更依頼）
３．2020/12/11　原価変更
４．2020/12/16　取引先より問合せ
５．</t>
    <phoneticPr fontId="22"/>
  </si>
  <si>
    <t>対象の金額：￥￥5,384,474_x000D_
影響与えた金額：￥￥5,384,474</t>
    <phoneticPr fontId="22"/>
  </si>
  <si>
    <t>対象の金額：￥￥5,727_x000D_
影響与えた金額：￥￥5,727</t>
    <phoneticPr fontId="22"/>
  </si>
  <si>
    <t>対象の金額：￥1円_x000D_
影響与えた金額：￥1円</t>
    <phoneticPr fontId="22"/>
  </si>
  <si>
    <t>商品統合管理室がバイヤーに対して_x000D_
A型登録で催促が有った</t>
    <phoneticPr fontId="22"/>
  </si>
  <si>
    <t>HOLTジャパンがビックカメラに対して_x000D_
11月計上したリベートの支払予定日が1か月遅れで計上申請された。</t>
    <phoneticPr fontId="22"/>
  </si>
  <si>
    <t>対象の金額：￥104752_x000D_
影響与えた金額：￥0</t>
    <phoneticPr fontId="22"/>
  </si>
  <si>
    <t>ビックカメラが取引先に対して_x000D_
仕入れ型の販売支援金計上で、マイナス計上があった</t>
    <phoneticPr fontId="22"/>
  </si>
  <si>
    <t xml:space="preserve">原因：
システムでの自動計算するベースとなる請求額がマイナスだった為
_x000D_
_x000D_
一次対応：
マイナス計上の為、別途申請した
</t>
    <phoneticPr fontId="22"/>
  </si>
  <si>
    <t>対象の金額：￥409_x000D_
影響与えた金額：￥409</t>
    <phoneticPr fontId="22"/>
  </si>
  <si>
    <t xml:space="preserve">H型作成した。取引先へ送付する。
ビックカメラの都合による商流変更。
マイナス計上時にエビデンスとしてインシデント報告がいる。
マイナス処理が発生しない
発注単価と納品単価の差異に差があると自動的に発生する。
</t>
    <phoneticPr fontId="22"/>
  </si>
  <si>
    <t>共通売価戻しとは、システム部へ回答要請。
初回登録A
B社へ変更した。A社へもどってしまった。</t>
    <phoneticPr fontId="22"/>
  </si>
  <si>
    <t xml:space="preserve">振込の文言があるものは、経理へ確認している、振込の運用フローが明確でないため、
振込のフローを明示する。
</t>
    <phoneticPr fontId="22"/>
  </si>
  <si>
    <t>取引先様</t>
    <phoneticPr fontId="26"/>
  </si>
  <si>
    <t>JP</t>
    <phoneticPr fontId="22"/>
  </si>
  <si>
    <t>三菱</t>
    <phoneticPr fontId="22"/>
  </si>
  <si>
    <t xml:space="preserve">現在の運用ではＥＤＩ使用実績が有っても仕入金額が少額、ゼロ、マイナスの場合は作成しない運用となっている
</t>
    <phoneticPr fontId="22"/>
  </si>
  <si>
    <t xml:space="preserve">
キャンペーン実績が届いていないと、連絡を受けた
１．12/21　14:48に第3週キャンペーン実績を送信する
２．12/21　16時頃に、第2週キャンペーン実績が届いていないと連絡を頂く
３．12/14　17:32に送信している履歴は確認出来ている。CCに商品統合管理室をいれている為、送信したメールは受信出来ています。
４．12/21　18：35に改めてメールで第2週の実績を送る
</t>
    <phoneticPr fontId="22"/>
  </si>
  <si>
    <t xml:space="preserve">
送信している履歴は確認出来ている
</t>
    <phoneticPr fontId="22"/>
  </si>
  <si>
    <t xml:space="preserve">
12/21に第2週の実績を送信して1次対応は終了。
</t>
    <phoneticPr fontId="22"/>
  </si>
  <si>
    <t>H型を計上した。
納期：12/21</t>
    <phoneticPr fontId="22"/>
  </si>
  <si>
    <t>原因：
　システム上発生するため
一次対応：
H型を計上した。</t>
    <phoneticPr fontId="22"/>
  </si>
  <si>
    <t xml:space="preserve">
ヒアリング内容
なぜ空欄が発生するのか？
初期値が空欄、適用開始日の記入方法が不明だった
記載していない理由は？
空欄で登録依頼をしても登録されていたので特に気にしていなかった
小野さん
納期：12/21
取引先にて入力しているが、
空欄だと登録すると即日、
運用で空欄の場合、翌日開始にしている。作業者が入力して登録する。2次承認にて確認する。
</t>
    <phoneticPr fontId="22"/>
  </si>
  <si>
    <t>振込のフローを明示する。
課題を抽出する。
品質管理にておこなう。
MTG
納期：12/25</t>
    <phoneticPr fontId="22"/>
  </si>
  <si>
    <t>システム開発不備</t>
    <phoneticPr fontId="22"/>
  </si>
  <si>
    <t>システム運用不備</t>
    <phoneticPr fontId="22"/>
  </si>
  <si>
    <t>記憶エラー</t>
  </si>
  <si>
    <t>認知エラー</t>
    <phoneticPr fontId="22"/>
  </si>
  <si>
    <t>判断エラー</t>
    <phoneticPr fontId="22"/>
  </si>
  <si>
    <t>行動エラー</t>
    <phoneticPr fontId="22"/>
  </si>
  <si>
    <t>あえて型エラー</t>
    <phoneticPr fontId="22"/>
  </si>
  <si>
    <t>1.記憶エラー・・・失念、思い込みミス</t>
  </si>
  <si>
    <t>2.認知エラー・・・見落とし、失念</t>
  </si>
  <si>
    <t>3.判断エラー・・・思い込みミス</t>
  </si>
  <si>
    <t>4.行動エラー・・・手入力ミス、ファイル移動ミス、保存ミス、コピペみす</t>
  </si>
  <si>
    <t>5.あえて型エラー・・・運用ルール違反</t>
  </si>
  <si>
    <t>ルミカ</t>
    <phoneticPr fontId="22"/>
  </si>
  <si>
    <t>記憶エラー</t>
    <phoneticPr fontId="22"/>
  </si>
  <si>
    <t>NRIへヒアリング行う。
システム部より過去分の調査依頼した。</t>
    <phoneticPr fontId="22"/>
  </si>
  <si>
    <t>武田産業</t>
    <phoneticPr fontId="22"/>
  </si>
  <si>
    <t>2020/07（202010,11も同様）
上した月：-
　入金日付or相殺日付：
　ヒアリング対象者：滝川さん
　備考：今まで上記の運用を行っていましたが、今回ＪＰ様より問合せをいただき、またＮＲＩからのデータに誤りがあることも発覚しており、改めて見直しが必要と考えます
課題：同事例で他取引先への横軸での展開はどうする？</t>
    <phoneticPr fontId="22"/>
  </si>
  <si>
    <t xml:space="preserve">
H型を計上した。</t>
    <phoneticPr fontId="22"/>
  </si>
  <si>
    <t>キヤノン</t>
    <phoneticPr fontId="22"/>
  </si>
  <si>
    <t>G型フォーマットの金額記載ミス。「9月-11月/交換レンズ/売上　3カ月達成報奨（ビックカメラ）」　
誤　\1,479,779　　⇒　正　\1,479,778　
※リベート商談NO. 202012110000230　エビデンスとG型フォーマットで1円の差異。照合でのチェックでも発覚しなかった。</t>
    <phoneticPr fontId="26"/>
  </si>
  <si>
    <t>ヒアリングを行う。
該当ファイルを確認する。
中野さんへバトンタッチ
納期：12/25</t>
    <phoneticPr fontId="22"/>
  </si>
  <si>
    <t>インペリアル・ブランズ・ジャパン</t>
    <phoneticPr fontId="22"/>
  </si>
  <si>
    <t>相殺処理をしたため、振込と2重入金された
１．日時確認中：取引先からの依頼で請求書発行
２．11/4：支払時相殺処理
３．11/30：取引先から振込入金
４．
５．</t>
    <phoneticPr fontId="26"/>
  </si>
  <si>
    <t xml:space="preserve">現状をヒアリングお願いします。
取引先は振込依頼をどこにしたのか？
なぜ相殺処理を防げなかったのか？
上した月：
　入金日付or相殺日付：
　ヒアリング対象者：経理部小林主任
　備考：
</t>
    <phoneticPr fontId="22"/>
  </si>
  <si>
    <t xml:space="preserve">
登録時「適用開始日」欄を空欄のまま登録してしまった為。
※空欄で登録すると即日適用開始になります
ヒアリング内容
初期値が空欄、適用開始日の記入方法が不明だった
空欄で登録依頼をしても登録されていたので特に気にしていなかった</t>
    <phoneticPr fontId="22"/>
  </si>
  <si>
    <t>取引先にてヒアリングを行った
なぜ空欄が発生するのか？　→  初期値が空欄、適用開始日の記入方法が不明だった
記載していない理由は？  →　空欄で登録依頼をしても登録されていたので特に気にしていなかった
​</t>
    <phoneticPr fontId="22"/>
  </si>
  <si>
    <t>マイナス計上のフローがない。
承認フローが定義されていなかった。
返品だけがあった場合は、現状もらった分を返金する運用である。（マイナス計上をしている）
その運用がただしいのか？</t>
    <phoneticPr fontId="22"/>
  </si>
  <si>
    <t>修正をお願いしたかったが、納期のギャップがあった。
事実の確認お願いします。
登録フローはあるあ、修正の際のフローがない。</t>
    <phoneticPr fontId="22"/>
  </si>
  <si>
    <t>登録したメーカーコードと違うコードを取引先へ回答した</t>
    <phoneticPr fontId="22"/>
  </si>
  <si>
    <t>ヒアリング対象者：間瀬さん
ふくいメーカーコード紐づけの依頼があった。
60社あったが、一件づつ手作業で登録している。
フロー：作業＞取引先へ返信後＞一次承認（登録）＞2次承認（ダブルチェック）</t>
    <phoneticPr fontId="22"/>
  </si>
  <si>
    <t>バッファロー</t>
    <phoneticPr fontId="22"/>
  </si>
  <si>
    <t xml:space="preserve">
マイナス計上の申請した
</t>
    <phoneticPr fontId="22"/>
  </si>
  <si>
    <t>GARMIN</t>
    <phoneticPr fontId="22"/>
  </si>
  <si>
    <t>4SKUのウェアラブルウォッチが税抜き記載でチラシ発行した。
2SKU
（誤）28,800⇒（正）31,680円
2SKU
（誤）24,800⇒（正）27,280円</t>
    <phoneticPr fontId="26"/>
  </si>
  <si>
    <t>GARMINの営業より頂いた新商品情報をもとに入力した。
Retail Meisterを通して、GARMINのウェアラブルウォッチの売価を入力した。
その際に、4SKUの商品に対して税抜き価格を誤って入力した。
すでに販売中の商品。チラシ影響でどのくらい販売されたか不明。
ガーミン様から税抜き価格が提示される
通常マスター金額を参照して入力するが、新製品なので値崩れがない判断から確認しなかった。</t>
    <phoneticPr fontId="22"/>
  </si>
  <si>
    <t>商品は、販売されているのか？
　計上した月：202101
　入金日付or相殺日付：
　ヒアリング対象者：商品部大條　GARMINの営業木村様
　備考：
リテールマイスター（システム）へ情報を入れる＞広告宣伝部で校正、レイアウトし業者で印刷する。
手配りチラシ。25000部。擦り直しなし
ＷＥＢチラシ
すでに販売中の商品
チラシ影響でどのくらい販売されたか不明。
ガーミン様から税抜き価格が提示される
通常マスター金額を参照して入力するが、
新製品なので値崩れがない判断から確認しなかった。
今後の対策：
マスターから金額を閲覧して入力するようルールを変更する。</t>
    <phoneticPr fontId="22"/>
  </si>
  <si>
    <t xml:space="preserve">
12/14までのPIM仕入先変更はシステム部依頼済み。
フローの見直しを行う。
</t>
    <phoneticPr fontId="22"/>
  </si>
  <si>
    <t>決算影響がないを確認した。
取引先作成できるかを確認。</t>
    <phoneticPr fontId="22"/>
  </si>
  <si>
    <t xml:space="preserve">
販売員コード修正して、赤黒処理を行った。
</t>
    <phoneticPr fontId="22"/>
  </si>
  <si>
    <t xml:space="preserve">WFからA型専用トークへの依頼漏れがないかをチェック（申請担当者、登録担当者双方にて毎日）
</t>
    <phoneticPr fontId="22"/>
  </si>
  <si>
    <t>①決算、計上に漏れがないか？
もれなし。
②現状の運用フローを共有する。運用フロー上の問題箇所を共有する。明確にする。原因の深堀をきめる。</t>
    <phoneticPr fontId="22"/>
  </si>
  <si>
    <t>富士通ゼネラル</t>
    <phoneticPr fontId="22"/>
  </si>
  <si>
    <t>H型にて修正</t>
    <phoneticPr fontId="22"/>
  </si>
  <si>
    <t>商流変更前に発注した商品が商流変更後に納品されたため原価が変更されており納品時単価差異が発生した
1：ビックカメラから、６月にダイワボウに発注
2：10月1日から仕入れ先をダイワボウ経由からLGに変更。
 　→原価もこの際に下がる
3：ダイワボウに発注した商品が11月に納品される。
 　→納品された際に、発注単価と納品時の単価に差があり納品時単価差異が発生
4：ダイワボウから問い合わせがあり発覚
5：納品時単価差異をH型にて修正。</t>
    <phoneticPr fontId="26"/>
  </si>
  <si>
    <t xml:space="preserve">
業務手順の中に、コピーと手打ち入力があり、コピーする際に別のメーカーコードをコピーして貼り付けた。
</t>
    <phoneticPr fontId="22"/>
  </si>
  <si>
    <t xml:space="preserve"> 対策：指さし確認をおこなう様にする</t>
    <phoneticPr fontId="22"/>
  </si>
  <si>
    <t xml:space="preserve">
ひとつ前に行った作業のデータを上書きせずにアクセス取込をおこなった為。
</t>
    <phoneticPr fontId="22"/>
  </si>
  <si>
    <t xml:space="preserve">
指さし確認を行う</t>
    <phoneticPr fontId="22"/>
  </si>
  <si>
    <t>方針：契約書通りの運用をアナウンスをする。実務担当の判断でおこなっていた。取引先へ連絡をする。相談として、請求させていただきたい。支払方法を経理と相談する。
納期：12/22
取引先回答：7月度についてはお支払いただけるとの回答をいただきました。
10、11月のVAN通信費については本日時点では保留です。
理由：10月からJP様より仕入れていた商品は別の仕入先（03578　電商卸様）からの仕入に変更になっているとの事（電商卸さまからは11月よりVAN通信費をいただいておりました）。
7月度分については仕入実績が無い為、支払方法を経理部に相談させていただき、
①振込でお支払いいただく
②電商卸様の支払から相殺させていただく　の2択でお伝えした、
取引先回答期限：12/24
※JP様と電商卸様の関係を伺いましたが、「直接の関係は無し」との事で、②は難しそうです。</t>
    <phoneticPr fontId="22"/>
  </si>
  <si>
    <t>商品統合管理</t>
    <phoneticPr fontId="26"/>
  </si>
  <si>
    <t>経理部及び関連部署</t>
    <phoneticPr fontId="26"/>
  </si>
  <si>
    <t>東芝ＣＭ</t>
    <phoneticPr fontId="26"/>
  </si>
  <si>
    <t>ソフマップなんば店</t>
    <phoneticPr fontId="26"/>
  </si>
  <si>
    <t>今野産業</t>
    <phoneticPr fontId="26"/>
  </si>
  <si>
    <t>機密情報の取扱いに関する確認の法務確認</t>
    <phoneticPr fontId="26"/>
  </si>
  <si>
    <t>契約管理担当（バイヤー、取引先含む）</t>
    <phoneticPr fontId="26"/>
  </si>
  <si>
    <t>タイガーと四半期リベートの契約を締結した（期間11/1～2/28、12/1～8/31）。本来は月次で見積計上を行うべきであるが、現状では見積業務の追加は不可能である。
１．
２．
３．
４．
５．</t>
    <phoneticPr fontId="22"/>
  </si>
  <si>
    <t xml:space="preserve">現在行っているマイクロソフト、アップルの見積金額算出作業は、計上期間最終日までの日数が掛かっている状況である為、現状のフローの中での見積計上追加は困難である。
また、このタイガーの期間リベート施策の合理的見積り計上が可能であるか検証が出来ていない。
</t>
    <phoneticPr fontId="22"/>
  </si>
  <si>
    <t xml:space="preserve">上した月：
　入金日付or相殺日付：
　ヒアリング対象者：
　備考：
</t>
    <phoneticPr fontId="22"/>
  </si>
  <si>
    <t xml:space="preserve">上した月：202011
　入金日付or相殺日付：-
　ヒアリング対象者：-
　備考：
確認中の項目
</t>
    <phoneticPr fontId="22"/>
  </si>
  <si>
    <t>登録済みのＧ型リベートの修正データを登録した際、プラス分を先に登録（12/14）、翌日（12/15）に即時連携でマイナスデータを登録したが、マイナスデータのみ12/20の相殺に間に合わず、結果的に11月の支払い上2重で相殺されてしまった
１．登録済みのＧ型でMD担当者コードの間違いが発覚
２．締め最終日に修正データを登録
３．12/22に東芝CMから2重に相殺されているのでは？と経理部に相談が入る
４．修正の赤黒データのうち、黒（プラス）のみが12/20払いで相殺され、赤（マイナス）は相殺対象に入っていなかったことが発覚　※プラスマイナスゼロの処理内容の為、余裕をもって2021/1/20相殺が正しかったと思われます
５．</t>
    <phoneticPr fontId="22"/>
  </si>
  <si>
    <t xml:space="preserve">マイナスデータの登録が遅れた為
</t>
    <phoneticPr fontId="22"/>
  </si>
  <si>
    <t xml:space="preserve">経理部と相談し12/24着金で返金を行うことに決定。先方もご了承済み。　※返金手続き完了
</t>
    <phoneticPr fontId="22"/>
  </si>
  <si>
    <t xml:space="preserve">上した月：202011
　入金日付or相殺日付：2020/12/24
　ヒアリング対象者：経理部小林主任
　備考：
</t>
    <phoneticPr fontId="22"/>
  </si>
  <si>
    <t>入荷検品登録が重複した為、入荷数量に間違いが発生。その結果販売支援金にも影響し間違った金額が計上された。（対象は消化部門）
１．11/27　取引先営業様立会で入荷検品処理、物品受領書を営業様に渡した（Sなんば店丸谷さん）
２．11/29　上記と同じ発注№分を同じ数量を入荷検品処理（処理者Sなんば店廣瀬さん（アルバイト））（入荷実績データにて確認。理由は本人休みの為未確認）
３．12/2　システムより今野産業へ販売支援金自動メール送信
４．12/16　今野産業様よりメール問合せで発覚
５．</t>
    <phoneticPr fontId="22"/>
  </si>
  <si>
    <t>上した月：202012予定
　入金日付or相殺日付：
　ヒアリング対象者：
　備考：
原因の確認中について</t>
    <phoneticPr fontId="22"/>
  </si>
  <si>
    <t>鯨井 智揮</t>
    <phoneticPr fontId="22"/>
  </si>
  <si>
    <t>機密情報の取扱いに関する確認_「条件付承認」について</t>
    <phoneticPr fontId="22"/>
  </si>
  <si>
    <t xml:space="preserve">
・機密情報の取扱いに関する確認において、「条件付承認」というステータスがあり、「今後改善されることを前提として承認する」という状態を意味する。
・「条件付」になっている取引先についての管理がなされていない。
</t>
    <phoneticPr fontId="22"/>
  </si>
  <si>
    <t>上した月：
　入金日付or相殺日付：
　ヒアリング対象者：
　備考：
一次対応について</t>
    <phoneticPr fontId="22"/>
  </si>
  <si>
    <t xml:space="preserve">トーマツへ報告予定のアクシデントリストに記載の不備があった
１．経理部へ要望を確認した
２．アクシデントリストを作成した。
３．経理部へアクシデントリストの収録内容の確認をおこなった。問題なしとの回答を得た
４．アクシデントリストを作成後メンバーへレビューを依頼した
５．室長承認を依頼した。
６．経理部よりトーマツに送りますと言われた
</t>
    <phoneticPr fontId="22"/>
  </si>
  <si>
    <t xml:space="preserve">経理部へ要望をヒアリングした際、目的の深堀ができていなかったため、
</t>
    <phoneticPr fontId="22"/>
  </si>
  <si>
    <t xml:space="preserve">経理への決算影響報告は、品質管理メンバーにレビュー後に送付する。
</t>
    <phoneticPr fontId="22"/>
  </si>
  <si>
    <t xml:space="preserve">
システム部に調査依頼を行います。
受信状況
岩田さん　×
中野理　　×
長廣　　　〇
メーラーの設定を再度行って完了した。
</t>
    <phoneticPr fontId="22"/>
  </si>
  <si>
    <t xml:space="preserve">
biccam02個人用メールアドレスだった。
受信したメールをサーバーに残す設定が外れているメンバーがいた為、
該当メンバーがメール受信したタイミングで、
他のメンバーが受信出来なくなってしまった。
</t>
    <phoneticPr fontId="22"/>
  </si>
  <si>
    <t xml:space="preserve">A型登録変更した。
</t>
    <phoneticPr fontId="22"/>
  </si>
  <si>
    <t>一定期間取引が無いことにより自動発動する「共通売価戻し」によって原価・帳合先登録が初回登録に戻ってしまった為。
システム部より仕様書を入手した。
在庫が無い状態で7か月以上発注、法人見積、展示品が無い場合、売価、仕入先伝単が削除される仕様である。</t>
    <phoneticPr fontId="22"/>
  </si>
  <si>
    <t>メールの見落とした（AS事業部から岡島宛のP2メールを見落とした）</t>
    <phoneticPr fontId="22"/>
  </si>
  <si>
    <t>G型リベートの申請漏れが発生した
G型ファイル申請までの流れは、
①リクルートが請求書を経理とAS事業部に配信
②ASから岡島宛にP2メール
③岡島がG型ファイル作成・申請
※担当バイヤーは神崎課長であるが、長期休業中の為岡島が代行してG型ファイルの申請をしている。
※経理部からの指摘で発覚</t>
    <phoneticPr fontId="26"/>
  </si>
  <si>
    <t>商品統合管理室が取引先様に対して
7月のＶＡＮ通信費が相殺されていないが、大丈夫かと問い合わせをいただいた⇒ＶＡＮ通信費が登録されていなかった
１．以前に経理部より仕入実績が無いのにリベートをいただくべきでは無いのではとの話をいただく
２．それ以来仕入実績が少額、ゼロ、マイナスの場合はリベート自体を作成しない運用になっていた
３．上記運用が先方に周知されておらず問い合わせをいただいた
４．
５．</t>
    <phoneticPr fontId="22"/>
  </si>
  <si>
    <t xml:space="preserve">原因：現在の運用ではＥＤＩ使用実績が有っても仕入金額が少額、ゼロ、マイナスの場合は作成しない運用となっている
一次対応： 対応中
</t>
    <phoneticPr fontId="22"/>
  </si>
  <si>
    <t>対象の金額：￥6000
影響与えた金額：￥6000</t>
    <phoneticPr fontId="22"/>
  </si>
  <si>
    <t xml:space="preserve">取引先とバイヤーとの合意したものを登録するのが我々の仕事。
経理部からの指摘に従うのは、いいか？合意内容にそっているのか？
業務命令にそって合意内容を変更するのであれば、問題ない。
覚書には、記載がない。請求しない定義の記載がない。
他事例に関して、横展開するか？
取引先は、何目的で問い合わせした？現金と計上誤謬課題？
支払方法の定義がない。赤残？
</t>
    <phoneticPr fontId="22"/>
  </si>
  <si>
    <t xml:space="preserve">商品統合管理室が取引先に対して
キャンペーン実績が届いていないと、連絡を受けた
１．12/21　14:48に第3週キャンペーン実績を送信する
２．12/21　16時頃に、第2週キャンペーン実績が届いていないと連絡を頂く
３．12/14　17:32に送信している履歴は確認出来ている。CCに商品統合管理室をいれている為、送信したメールは受信出来ています。
４．12/21　18：35に改めてメールで第2週の実績を送る
</t>
    <phoneticPr fontId="22"/>
  </si>
  <si>
    <t xml:space="preserve">原因：
送信している履歴は確認出来ている
一次対応：
12/21に第2週の実績を送信して1次対応は終了。
</t>
    <phoneticPr fontId="22"/>
  </si>
  <si>
    <t>ヒアリング内容
14分のめーるは受信していない。
エラーメールは？
システム部回答：送信完了している。
ヒアリング対象者：取引先小川様
メールが受信出来ていないのか、見落としなのか確認必要
確認納期12/22</t>
    <phoneticPr fontId="22"/>
  </si>
  <si>
    <t>運用ルールに関して軽減できるかどうか検討するMTGを行う。</t>
    <phoneticPr fontId="22"/>
  </si>
  <si>
    <t xml:space="preserve">
摘要開始日について、周知が十分にされていなかった為。
該当申請分は、摘要開始日空欄で送信。
催促された方は、摘要開始日の項目自体把握されていなかった為、商品統合管理室に連絡を行っていた
</t>
    <phoneticPr fontId="22"/>
  </si>
  <si>
    <t>ビックカメラ(システム)</t>
    <phoneticPr fontId="26"/>
  </si>
  <si>
    <t>取引先、バイヤー</t>
    <phoneticPr fontId="26"/>
  </si>
  <si>
    <t xml:space="preserve">業務フロー未構築の為。
</t>
    <phoneticPr fontId="22"/>
  </si>
  <si>
    <t xml:space="preserve">至急業務フローを構築する必要がある。
</t>
    <phoneticPr fontId="22"/>
  </si>
  <si>
    <t xml:space="preserve">リベート無しで登録、リベートは期間後に実績作成し他リベートで請求。原因調査をシステム作業依頼書で提出予定
</t>
    <phoneticPr fontId="22"/>
  </si>
  <si>
    <t>システム作業依頼書提出納期は？</t>
    <phoneticPr fontId="22"/>
  </si>
  <si>
    <t xml:space="preserve">
biccam02メール一部受信者の受信設定項目「ダウンロード後もサーバーにメッセージを残す」設定が有効になっていなかった為。
</t>
    <phoneticPr fontId="22"/>
  </si>
  <si>
    <t xml:space="preserve">
・対象受信者の「ダウンロード後もサーバーにメッセージを残す」設定を有効にしました。
・上記対象期間に受信したメールからWF申請されていない+登録されていないものを抽出後申請+登録予定。
</t>
    <phoneticPr fontId="22"/>
  </si>
  <si>
    <t>12/4～12/23の期間biccam02メールが一部受信されなかった。</t>
    <phoneticPr fontId="22"/>
  </si>
  <si>
    <t>WFID:202012111595
biccam02アドレスを受信しているメンバーで、受信出来ているメンバーと出来ていないメンバーがいる
20200539
同事例でしょうか？今回のインシデント理由は？</t>
    <phoneticPr fontId="22"/>
  </si>
  <si>
    <t>商品統合管理室が経理部及び関連部署に対して
　本来12時終了予定だったが、18じまで掛かってしまった
１．確認中
２．
３．
４．
５．</t>
    <phoneticPr fontId="22"/>
  </si>
  <si>
    <t>商品統合管理室が東芝ＣＭに対して
登録済みのＧ型リベートの修正データを登録した際、プラス分を先に登録（12/14）、翌日（12/15）に即時連携でマイナスデータを登録したが、マイナスデータのみ12/20の相殺に間に合わず、結果的に11月の支払い上2重で相殺されてしまった
１．登録済みのＧ型でMD担当者コードの間違いが発覚
２．締め最終日に修正データを登録
３．12/22に東芝CMから2重に相殺されているのでは？と経理部に相談が入る
４．修正の赤黒データのうち、黒（プラス）のみが12/20払いで相殺され、赤（マイナス）は相殺対象に入っていなかったことが発覚　※プラスマイナスゼロの処理内容の為、余裕をもって2021/1/20相殺が正しかったと思われます
５．</t>
    <phoneticPr fontId="22"/>
  </si>
  <si>
    <t>締め日に対する対策を検討する。
202012222563へ同事例のため、クローズ</t>
    <phoneticPr fontId="22"/>
  </si>
  <si>
    <t>メールアドレスの運用で、カイゼンシート作成する。
納期：12/30</t>
    <phoneticPr fontId="22"/>
  </si>
  <si>
    <t>商品統合管理がビックカメラに対して
タイガーと四半期リベートの契約を締結した（期間11/1～2/28、12/1～8/31）。本来は月次で見積計上を行うべきであるが、現状では見積業務の追加は不可能である。
１．
２．
３．
４．
５．</t>
    <phoneticPr fontId="22"/>
  </si>
  <si>
    <t xml:space="preserve">原因：現在行っているマイクロソフト、アップルの見積金額算出作業は、計上期間最終日までの日数が掛かっている状況である為、現状のフローの中での見積計上追加は困難である。
また、このタイガーの期間リベート施策の合理的見積り計上が可能であるか検証が出来ていない。
一次対応：未定
</t>
    <phoneticPr fontId="22"/>
  </si>
  <si>
    <t>見える化が必要である。
品質管理にておこなう。
内部統制室、経理部へ情報共有</t>
    <phoneticPr fontId="22"/>
  </si>
  <si>
    <t>見積計上が必要なもの。
トーマツからの期待値：見積計上、会計基準にのとった計上をしてほしい。ないぶとうせ
契約締結時、見積計上が必要なものだった。
現状他にも見積計上が必要な契約があるかもしれない。
リベートの覚書、契約時にどのように会計処理をおこなうかを決めるひつようがある。</t>
    <phoneticPr fontId="22"/>
  </si>
  <si>
    <t xml:space="preserve">原因：確認中
_x000D_
_x000D_
一次対応：今後の対策を検討予定
</t>
    <phoneticPr fontId="22"/>
  </si>
  <si>
    <t>いままで、最終日締め日前12時の登録は即時連携していた。即時でないと登録反映が翌日になる。
その日の業務が遅延する場合のフローは？
CSV2000行まで
当日の即時連携は禁止になった</t>
    <phoneticPr fontId="22"/>
  </si>
  <si>
    <t xml:space="preserve">原因：マイナスデータの登録が遅れた為
一次対応：経理部と相談し12/24着金で返金を行うことに決定。先方もご了承済み。　※返金手続き完了
</t>
    <phoneticPr fontId="22"/>
  </si>
  <si>
    <t>対象の金額：￥19609382_x000D_
影響与えた金額：￥0</t>
    <phoneticPr fontId="22"/>
  </si>
  <si>
    <t xml:space="preserve">金澤さん、販売員コードがちがっていた。
日をまたいだため、マイナス分が締め日24時以降になってしまった。
即時連携だった。登録が日をまたいだ。
赤黒処理の場合のルールはありますか？
</t>
    <phoneticPr fontId="22"/>
  </si>
  <si>
    <t>ソフマップなんば店が今野産業に対して
入荷検品登録が重複した為、入荷数量に間違いが発生。その結果販売支援金にも影響し間違った金額が計上された。（対象は消化部門）
１．11/27　取引先営業様立会で入荷検品処理、物品受領書を営業様に渡した（Sなんば店丸谷さん）
２．11/29　上記と同じ発注№分を同じ数量を入荷検品処理（処理者Sなんば店廣瀬さん（アルバイト））（入荷実績データにて確認。理由は本人休みの為未確認）
３．12/2　システムより今野産業へ販売支援金自動メール送信
４．12/16　今野産業様よりメール問合せで発覚
５．</t>
    <phoneticPr fontId="22"/>
  </si>
  <si>
    <t xml:space="preserve">原因：確認中（入荷検品した担当に23日ヒヤリング予定）
一次対応：H型にて修正予定
</t>
    <phoneticPr fontId="22"/>
  </si>
  <si>
    <t>対象の金額：￥￥1,523
影響与えた金額：￥￥1,523</t>
    <phoneticPr fontId="22"/>
  </si>
  <si>
    <t>27日検品したデータ出力されて用紙を放置されていた。収納すべきものだった。
店舗のオペレーション上の問題
2重検品のインシデント報告をする。</t>
    <phoneticPr fontId="22"/>
  </si>
  <si>
    <t>機密情報の取扱いに関する確認の法務確認が契約管理担当（バイヤー、取引先含む）に対して
・新規取引手続進めている取引先について、機密情報の取扱いに関する確認がほとんど空欄で回答された。
・法務室より指摘を受け、さらに現状の回答内容から、通常の承認にはならず、「条件付承認」となる見通しを頂いた。
・「条件付承認」となった場合にその「条件」を履行する仕組みや体制がないまま、契約締結、取引開始が行われてしまう状況。
１．三越から紹介された取引先との契約締結手続を進めていた。バイヤーが店舗からの要望を受けて早めのスピード感で進めていた。
２．機密情報の取扱いに関する確認の回答がほとんど空欄であった。</t>
    <phoneticPr fontId="22"/>
  </si>
  <si>
    <t xml:space="preserve">原因：
・機密情報の取扱いに関する確認において、「条件付承認」というステータスがあり、「今後改善されることを前提として承認する」という状態を意味する。
・「条件付」になっている取引先についての管理がなされていない。
一次対応：
対応出来てない。
</t>
    <phoneticPr fontId="22"/>
  </si>
  <si>
    <t>対象の金額：￥0
影響与えた金額：￥0</t>
    <phoneticPr fontId="22"/>
  </si>
  <si>
    <t>一次対応：インシデントとして共有する。条件付承認に関して</t>
    <phoneticPr fontId="22"/>
  </si>
  <si>
    <t xml:space="preserve">取引先側の機密情報管理に関んしてのアンケートをおくったが、
回答に空欄があったため、
法務からしてきいただいた。
すでに回答していた内容にも不足がある。
条件付き承認になっている。
今後追跡する必要があるが、追跡されていない。
何かリスクがあるのか？
条件に満たしていないので、機密情報管理が課題がある可能性がある。
契約担当
条件付き承認とは？
履行できる管理体制　仕組みと体制がない。
</t>
    <phoneticPr fontId="22"/>
  </si>
  <si>
    <t xml:space="preserve">商品統合管理室が経理部に対して
トーマツへ報告予定のアクシデントリストに記載の不備があった
１．経理部へ要望を確認した
２．アクシデントリストを作成した。
３．経理部へアクシデントリストの収録内容の確認をおこなった。問題なしとの回答を得た
４．アクシデントリストを作成後メンバーへレビューを依頼した
５．室長承認を依頼した。
６．経理部よりトーマツに送りますと言われた
</t>
    <phoneticPr fontId="22"/>
  </si>
  <si>
    <t xml:space="preserve">原因：経理部へ要望をヒアリングした際、目的の深堀ができていなかったため、
一次対応：経理への決算影響報告は、品質管理メンバーにレビュー後に送付する。
</t>
    <phoneticPr fontId="22"/>
  </si>
  <si>
    <t>共通売価戻しとは？システム部へ回答要請した。
納期：コメント12/25予定</t>
    <phoneticPr fontId="22"/>
  </si>
  <si>
    <t>システム部調査依頼する。
納期：コメントお願いします。</t>
    <phoneticPr fontId="22"/>
  </si>
  <si>
    <t>システム作業依頼書にて調査依頼をする。
納期：コメントお願いします。</t>
    <phoneticPr fontId="22"/>
  </si>
  <si>
    <t>品質管理にて業務フローを作成する。インシデントとして問題点を報告お願いします。（朝田さん）</t>
    <phoneticPr fontId="22"/>
  </si>
  <si>
    <t>-</t>
    <phoneticPr fontId="26"/>
  </si>
  <si>
    <t>商品部、商品統合管理室</t>
    <phoneticPr fontId="26"/>
  </si>
  <si>
    <t>パナソニック</t>
    <phoneticPr fontId="26"/>
  </si>
  <si>
    <t>請求書等の作成フローが定まっていない
１．仕入先（三菱LN）より請求書の作成依頼を受けた
２．経理部に請求書の作成を依頼
３．外部送信承認依頼の際に流れについて室長よりご指摘をいただいた
４．
５．</t>
    <phoneticPr fontId="22"/>
  </si>
  <si>
    <t xml:space="preserve">その都度の対応を行っていた為
</t>
    <phoneticPr fontId="22"/>
  </si>
  <si>
    <t xml:space="preserve">インシデントに上げ、フォーマット、フローの作成につなげる
</t>
    <phoneticPr fontId="22"/>
  </si>
  <si>
    <t>三菱LN</t>
    <phoneticPr fontId="22"/>
  </si>
  <si>
    <t>・展示品リベートについて管理の仕組みがない。
・バイヤーや取引先が把握していない展示品が存在する。
・拡売費10％は取引先と合意していない。
・導入Rは覚書が無いところがある。30社中19社が無し
・拡売費は覚書がない。
・メール送付先担当一覧が最新ではない
・バイヤーの担当一覧が最新ではない
・導入Rの料率を設定するための新業務NEXTのメニューが商品統合管理室にない
・返信メール受領した際の支払サイトの修正している例がある。
・承認する内容の定義がない</t>
    <phoneticPr fontId="22"/>
  </si>
  <si>
    <t>J型_なし_J型運用におけるインシデント</t>
    <phoneticPr fontId="22"/>
  </si>
  <si>
    <t xml:space="preserve">アクセスのリベート金額の計算工程に入っていたため、
慣例に基づき過去実績を反映したリベート条件を計算に加味している
</t>
    <phoneticPr fontId="22"/>
  </si>
  <si>
    <t xml:space="preserve">
インシデントとして報告し、解決スケジュールの検討を行う。</t>
    <phoneticPr fontId="22"/>
  </si>
  <si>
    <t>I型_パナソニック_販売支援金リベート率が覚書と実態とで相違がある</t>
    <phoneticPr fontId="22"/>
  </si>
  <si>
    <t xml:space="preserve">
販売支援金の契約書に納入金額の5％と書かれているが
実態は、I型販売支援金2.5％、G型(推進費として)2.5％ で行なっていた。
１．乙津課長がG型の削減を調査していて発覚
２．会計処理の観点を経理室へ相談
３．会計処理（仕入に基づくリベートを売上げ値引で計上）は
　　税務上及び内部統制上に問題がある可能性がある
４．早急に覚書通りの運用（販売支援金として5％）に変更が必要</t>
    <phoneticPr fontId="22"/>
  </si>
  <si>
    <t xml:space="preserve">
1月計上分から覚書通りの運用に変更予定で調整中
</t>
    <phoneticPr fontId="22"/>
  </si>
  <si>
    <t>商品統合管理室がビックカメラに対して
リベート有のPOS販促の登録フロー、ルールが不明確である為、取引先合意無しで登録されている状況である。
１．
２．
３．
４．
５．</t>
    <phoneticPr fontId="22"/>
  </si>
  <si>
    <t xml:space="preserve">原因：業務フロー未構築の為。
一次対応：至急業務フローを構築する必要がある。
</t>
    <phoneticPr fontId="22"/>
  </si>
  <si>
    <t>経理久保課長より問い合わせ、
posキャンペーンのリベートに関して、エビデンスがあるのか？
全て取引先経由で依頼してもらう。
現状の申請状況を変更できないか？</t>
    <phoneticPr fontId="22"/>
  </si>
  <si>
    <t>ビックカメラ(システム)が取引先、バイヤーに対して
予期しないエラー
１．取引先からリベート有りのキャンペーン申請
２．ガジェットに取り込むとエラーを表示
３．エラー内容をシステム部ヘルプデスクに相談
４．バイヤーのに報告、相談
５．ヘルプデスクから報告、対策案を実行するも解決せず
６．バイヤーと相談した。不備が解消できないため、暫定で該当商品のリベート登録せずキャンペーンを登録。</t>
    <phoneticPr fontId="22"/>
  </si>
  <si>
    <t xml:space="preserve">原因：不明、確認中
一次対応：リベート無しで登録、リベートは期間後に実績作成し他リベートで請求。原因調査をシステム作業依頼書で提出予定
</t>
    <phoneticPr fontId="22"/>
  </si>
  <si>
    <t xml:space="preserve">ガジェットへリベート登録データを登録した際に、仕入先マスタにないとエラーが出た。
システム部回答：
商品マスタに紐づく仕入先マスタを読みに行っているのでは？
</t>
    <phoneticPr fontId="22"/>
  </si>
  <si>
    <t>商品統合管理室がバイヤーに対して_x000D_
12/4～12/23の期間biccam02メールが一部受信されなかった。</t>
    <phoneticPr fontId="22"/>
  </si>
  <si>
    <t xml:space="preserve">原因：
biccam02メール一部受信者の受信設定項目「ダウンロード後もサーバーにメッセージを残す」設定が有効になっていなかった為。
一次対応：
・対象受信者の「ダウンロード後もサーバーにメッセージを残す」設定を有効にしました。
・上記対象期間に受信したメールからWF申請されていない+登録されていないものを抽出後申請+登録予定。
</t>
    <phoneticPr fontId="22"/>
  </si>
  <si>
    <t xml:space="preserve">申請登録ずみ。期間内の受信メールの漏れはなかった。
同事例です。
以前OPGで使用していた。
メールアドレスの運用は、カイゼンシート
</t>
    <phoneticPr fontId="22"/>
  </si>
  <si>
    <t xml:space="preserve">
品質管理MTG
即時連携する場合、
倉地さん＞久保さん、伊波さんへ報告</t>
    <phoneticPr fontId="22"/>
  </si>
  <si>
    <t>キャンペーン登録の休日状況が分からない</t>
    <phoneticPr fontId="22"/>
  </si>
  <si>
    <t xml:space="preserve">
以前、行っていたキャンペーン登録の休日対応の周知連絡が無い為
</t>
    <phoneticPr fontId="22"/>
  </si>
  <si>
    <t>キャンペーン登録担当の休日状況が分からない</t>
    <phoneticPr fontId="26"/>
  </si>
  <si>
    <t xml:space="preserve">会計に影響が出ない様に、経理で対応済み。
取引先には、月次集計データでは重複はあるが支払いには、影響がなかった事を連絡。
取引先斎藤様にも確認して、問題無し確認済み。
</t>
    <phoneticPr fontId="22"/>
  </si>
  <si>
    <t xml:space="preserve">
B型の登録の際、「適用欄」に全店記載があったため
</t>
    <phoneticPr fontId="22"/>
  </si>
  <si>
    <t>ソニーB型登録不備</t>
    <phoneticPr fontId="22"/>
  </si>
  <si>
    <t>B型の登録区分を取引先の意図と違う内容で登録した取引先としては、リベート発動中の条件の金額を変更したかった。
登録時、新規で登録した</t>
    <phoneticPr fontId="26"/>
  </si>
  <si>
    <t>クリエイティブバンク様とMTGをおこなった。12/25
2重派遣には当たらない回答を得た。回答理由のエビデンスを請求した。
臨時承認データ一覧より項目「仮払い」について分析を行う。</t>
    <phoneticPr fontId="22"/>
  </si>
  <si>
    <t>対象メールに対して、実績送信を行う。管理表より送信漏れがないかを全件確認した。</t>
    <phoneticPr fontId="22"/>
  </si>
  <si>
    <t>販売支援金の修正をおこなった</t>
    <phoneticPr fontId="26"/>
  </si>
  <si>
    <t>メール作成ルールを検討する。
運用ルールを追加する。照合時に宛先を確認します。</t>
    <phoneticPr fontId="22"/>
  </si>
  <si>
    <t>取引先の知識不足による認識しない在庫対策費の発生</t>
    <phoneticPr fontId="22"/>
  </si>
  <si>
    <t>取引先の知識不足による申請書作成時不備。
認識していない在庫対策費が発生した。</t>
    <phoneticPr fontId="26"/>
  </si>
  <si>
    <t>10/6に受信のG型ファイルに、9月計上分　11/27・11/30・12/28振込予定。
リベートの一部記載が漏れていた。</t>
    <phoneticPr fontId="26"/>
  </si>
  <si>
    <t>取引先による登録リベート種別間違い</t>
    <phoneticPr fontId="22"/>
  </si>
  <si>
    <t>　取引先がC型での設定の仕方が分からずリベート設定を間違えてしまった</t>
    <phoneticPr fontId="26"/>
  </si>
  <si>
    <t xml:space="preserve">台帳追加が随時でなかったため、
月次中に締結されたものが翌月まで反映されず、1か月のズレが生じた
</t>
    <phoneticPr fontId="22"/>
  </si>
  <si>
    <t>問い合わせに対して回答が遅れた</t>
    <phoneticPr fontId="22"/>
  </si>
  <si>
    <t>　販促リベートでもらう話だったが、第一三共からビックカメラへ直接振り込みが行われた</t>
    <phoneticPr fontId="26"/>
  </si>
  <si>
    <t>取引先の認識不一致によるリベートの入金をいただいた</t>
    <phoneticPr fontId="22"/>
  </si>
  <si>
    <t>照合が出来ず、10月度で計上できなかった。</t>
    <phoneticPr fontId="26"/>
  </si>
  <si>
    <t xml:space="preserve">
取引先でG型作成時に誤ったリベート単価を入力した。
バイヤーは中身をチェックしていなかった
照合側も検知できなかった
</t>
    <phoneticPr fontId="22"/>
  </si>
  <si>
    <t>アイロボット実売助成費月度違いで登録をした</t>
    <phoneticPr fontId="22"/>
  </si>
  <si>
    <t>SBCS　取引先によるリベート金額の計算不備</t>
    <phoneticPr fontId="22"/>
  </si>
  <si>
    <t>G型登録の取引先コード記載不備</t>
    <phoneticPr fontId="22"/>
  </si>
  <si>
    <t>G型フォーマットの取引先コードを記載を間違えた。</t>
    <phoneticPr fontId="26"/>
  </si>
  <si>
    <t>biccam02のメール受信不備</t>
    <phoneticPr fontId="22"/>
  </si>
  <si>
    <t xml:space="preserve">バイヤーが10/2適用で伝単原価変更していた。運用外のため、インシデント。現在は権限がない。
</t>
    <phoneticPr fontId="22"/>
  </si>
  <si>
    <t>商品統合管理室以外にて伝単・原価変更が行われた</t>
    <phoneticPr fontId="22"/>
  </si>
  <si>
    <t>BCNデータ提供料金額の修正が遅延した</t>
    <phoneticPr fontId="22"/>
  </si>
  <si>
    <t>A型の2次承認作業が滞留した</t>
    <phoneticPr fontId="22"/>
  </si>
  <si>
    <t xml:space="preserve">
統合管理室全体で2次承認を行った。
1次対応は終了。
2次承認を行っていった結果、ｲﾝｼﾃﾞﾝﾄ・アクシデントが合計3件発生した
※別途報告済み
202012121631
202012111574
202012101504
原因追及と改善を行う。1/10</t>
    <phoneticPr fontId="22"/>
  </si>
  <si>
    <t>【G型】重複計上_ソニーインタラクティブ_重複計上</t>
    <phoneticPr fontId="22"/>
  </si>
  <si>
    <t xml:space="preserve">
wf:202012141739にて申請計上した
</t>
    <phoneticPr fontId="22"/>
  </si>
  <si>
    <t>仕入先変更による納品時単価差異の発生</t>
    <phoneticPr fontId="22"/>
  </si>
  <si>
    <t>G型手作業による販売員コードの入力不備</t>
    <phoneticPr fontId="22"/>
  </si>
  <si>
    <t>A型　PIM仕入先変更の遅延が発生</t>
    <phoneticPr fontId="22"/>
  </si>
  <si>
    <t>汎用EDIのNRIからのデータ抽出不備</t>
    <phoneticPr fontId="22"/>
  </si>
  <si>
    <t>　取引先へ、汎用EDIの正しいデータが抽出されなかった</t>
    <phoneticPr fontId="26"/>
  </si>
  <si>
    <t>マスターから金額を閲覧して入力するようルールを変更する。</t>
    <phoneticPr fontId="22"/>
  </si>
  <si>
    <t>ウェアラブルウォッチの売価を税抜き価格で記載した</t>
    <phoneticPr fontId="22"/>
  </si>
  <si>
    <t>再度アナウンスを行います。1/10</t>
    <phoneticPr fontId="22"/>
  </si>
  <si>
    <t>I型販売支援金でマイナス計上があった</t>
    <phoneticPr fontId="22"/>
  </si>
  <si>
    <t>A型_ハピネット_伝単原価変更登録不備</t>
    <phoneticPr fontId="22"/>
  </si>
  <si>
    <t>G型_インペリアル・ブランズ・ジャパン_相殺と振込が重なり2重入金になった</t>
    <phoneticPr fontId="22"/>
  </si>
  <si>
    <t>G型_㈱JP　ドラッグ（02349）_VAN通信費登録漏れ</t>
    <phoneticPr fontId="22"/>
  </si>
  <si>
    <t>7月のＶＡＮ通信費が相殺されていないと取引先より指摘いただいた
確認したところＶＡＮ通信費が登録されていなかった
１．以前に経理部より仕入実績が無いのにリベートをいただくべきでは無いのではとの話をいただく
２．それ以来仕入実績が少額、ゼロ、マイナスの場合はリベート自体を作成しない運用になっていた
３．上記運用が先方に周知されておらず問い合わせをいただいた
４．
５．</t>
    <phoneticPr fontId="22"/>
  </si>
  <si>
    <t>なし_三菱_取引先のキャンペーン実績データの受信不備</t>
    <phoneticPr fontId="22"/>
  </si>
  <si>
    <t>テストメールを送信する。14日と同じ状態で送る12/22
12/23　8:02に返信メールを受信したので対応終了。</t>
    <phoneticPr fontId="22"/>
  </si>
  <si>
    <t>タイガー</t>
    <phoneticPr fontId="22"/>
  </si>
  <si>
    <t>G型_タイガー_期間リベートの見積計上業務におけるリソース不備</t>
    <phoneticPr fontId="22"/>
  </si>
  <si>
    <t>内部統制室、経理部へ情報共有を行う。</t>
    <phoneticPr fontId="22"/>
  </si>
  <si>
    <t>なし_なし_11月締め業務の遅延</t>
    <phoneticPr fontId="22"/>
  </si>
  <si>
    <t>内部統制室、経理部へ情報共有する。
​</t>
    <phoneticPr fontId="22"/>
  </si>
  <si>
    <t>東芝</t>
    <phoneticPr fontId="22"/>
  </si>
  <si>
    <t>G型_東芝CM_G型マイナス分登録漏れ</t>
    <phoneticPr fontId="22"/>
  </si>
  <si>
    <t>今野産業</t>
    <phoneticPr fontId="22"/>
  </si>
  <si>
    <t>I型_今野産業_入荷検品登録不備による販売支援金金額間違い</t>
    <phoneticPr fontId="22"/>
  </si>
  <si>
    <t xml:space="preserve">店舗のオペレーション上の問題。2重検品のインシデント報告をする。）
</t>
    <phoneticPr fontId="22"/>
  </si>
  <si>
    <t>事前リスク
・新規取引手続進めている取引先について、機密情報の取扱いに関する確認がほとんど空欄で回答された。
・法務室より指摘を受け、さらに現状の回答内容から、通常の承認にはならず、「条件付承認」となる見通しを頂いた。
・「条件付承認」となった場合にその「条件」を履行する仕組みや体制がないまま、契約締結、取引開始が行われてしまう状況。
１．三越から紹介された取引先との契約締結手続を進めていた。バイヤーが店舗からの要望を受けて早めのスピード感で進めていた。
２．機密情報の取扱いに関する確認の回答がほとんど空欄であった。</t>
    <phoneticPr fontId="22"/>
  </si>
  <si>
    <t xml:space="preserve">インシデントとして報告する
</t>
    <phoneticPr fontId="22"/>
  </si>
  <si>
    <t>なし_なし_トーマツへ提出予定のアクシデントリスト記載不備</t>
    <phoneticPr fontId="22"/>
  </si>
  <si>
    <t>なし_なし_リベートつきPOSキャンペーン登録の業務不備</t>
    <phoneticPr fontId="22"/>
  </si>
  <si>
    <t xml:space="preserve">リベート有のPOS販促の登録フロー、ルールが不明確である為、取引先合意無しで登録されている状況である。
</t>
    <phoneticPr fontId="22"/>
  </si>
  <si>
    <t>キャンペーン登録時に予期しないエラーが発生した
１．取引先からリベート有りのキャンペーン申請
２．ガジェットに取り込むとエラーを表示
３．エラー内容をシステム部ヘルプデスクに相談
４．バイヤーのに報告、相談
５．ヘルプデスクから報告、対策案を実行するも解決せず
６．バイヤーと相談した。不備が解消できないため、暫定で該当商品のリベート登録せずキャンペーンを登録。</t>
    <phoneticPr fontId="22"/>
  </si>
  <si>
    <t>A型_biccam02 メール受信設定不備</t>
    <phoneticPr fontId="22"/>
  </si>
  <si>
    <t xml:space="preserve">決算時に、リベートの運用口頭の確認した
</t>
    <phoneticPr fontId="22"/>
  </si>
  <si>
    <t xml:space="preserve">契約書、受領書等のエビデンスを、BSイレブンとの履行、請求状況を確認する。
北郷さん　納期：12/25
BSイレブンで行っている業務フローを作成する。＞書面で確認する
北郷さん　納期：12/
商品統合管理室にて請求書の依頼を受けることは、慣例でおこなっていたが、これからもおこなうか？検討する。
</t>
    <phoneticPr fontId="22"/>
  </si>
  <si>
    <t>なし_三菱LN_請求書の作成依頼を受けた</t>
    <phoneticPr fontId="22"/>
  </si>
  <si>
    <t>品質管理にて解決スケジュールの検討を行う。</t>
    <phoneticPr fontId="22"/>
  </si>
  <si>
    <t>取引先と過去実績に基づいてリベート金額を計算していた。確定金額は取引先と合意している。</t>
    <phoneticPr fontId="22"/>
  </si>
  <si>
    <t>システムへ5%の条件登録をする。
納期：1/1
みなしの％の確認する。
概算式についてMTGを行う
東芝と日立が該当。それ以外も調査する。</t>
    <phoneticPr fontId="22"/>
  </si>
  <si>
    <t xml:space="preserve">
登録した当時のログがないため、原因不明。
</t>
    <phoneticPr fontId="22"/>
  </si>
  <si>
    <t>アイロボット実売助成費条件設定不備</t>
    <phoneticPr fontId="22"/>
  </si>
  <si>
    <t>A型伝単・原価変更登録を行う前に1次承認をおこなった。</t>
    <phoneticPr fontId="22"/>
  </si>
  <si>
    <t>作業不備による売価変更登録が行われた（バッファロー）</t>
    <phoneticPr fontId="22"/>
  </si>
  <si>
    <t>H型_武田産業_原価が下がっていたため納品時単価差異が発生した</t>
    <phoneticPr fontId="22"/>
  </si>
  <si>
    <t>【PB商品製品外装不良】
ウィルスバスターJAN誤り</t>
    <phoneticPr fontId="22"/>
  </si>
  <si>
    <t>【H&amp;B】(期ズレ)リベート計上漏れ</t>
    <phoneticPr fontId="22"/>
  </si>
  <si>
    <t>加賀ソルネット帳合・UNIQ社製乾電池式マウスの電池液漏れ。
BCM318G　計5色　380円（処分価格。元売価は1,880円）　（JAN:4580207543761,4580207543778,4580207543785,4580207543792,4580207543808）
12月27日、本店パソコン館にマウスの電池が粉を吹いているとしてお客様持ちこみにて返品対応。累計販売台数約1.5万台で初めての事案であり、12月は返品履歴がない為、商品部PCグループにて販売継続と判断。電池の消費期限は2022年。
1月19日、ビックロにてご購入のお客様が電池から液漏れとしてツイッターに投稿。翌日1月20日ビックロにて返品を受ける。メーカーにて売り場在庫確認したところもう1点を発見。同日、法務部相談の上、全店に売場撤去を指示。メーカーに対しビックロからの回収依頼と原因分析を依頼。
2月7日、取引先より報告予定。</t>
    <phoneticPr fontId="22"/>
  </si>
  <si>
    <t>B型_ 三菱_リベート条件登録不備（漏れ、重複）</t>
    <phoneticPr fontId="22"/>
  </si>
  <si>
    <t>正しくない条件でB型リベート条件登録が行われた。
別型番商品に、同一JANが2行入力されており、一方に重複登録、一方には条件登録漏れが発生した。
１．取引先より11月B型条件を受信。
２．登録時にはJANが重複しているのは検知できず登録実施。←ルールはある？
３．二次承認、三次承認でも検知されず。
４．12月度でも同様の事象が発生していたが、検知されず。
５．1月度登録時、登録後の内容確認で発見。</t>
    <phoneticPr fontId="22"/>
  </si>
  <si>
    <t xml:space="preserve">取引先JAN入力不備、登録時確認不備
</t>
    <phoneticPr fontId="22"/>
  </si>
  <si>
    <t xml:space="preserve">202011、202012
上した月：202011、202012
　入金日付or相殺日付：未定
　ヒアリング対象者：取引先
　備考：
12月より担当が変わっており、そのまま引き継いだので内容確認せず送っていたとのこと。清算に関してはバイヤーと相談する。
影響金額月別
11月93,800
12月46,800
登録内容に関する運用ルールは？
</t>
    <phoneticPr fontId="22"/>
  </si>
  <si>
    <t>なし_レノボ_売価提出不備によるクーポンの重複値引きの発動</t>
    <phoneticPr fontId="22"/>
  </si>
  <si>
    <t xml:space="preserve">
MSはCM・チラシに関しては提出された売価を元に変更を行う為
（この時バイヤーへ確認は行わない）、値引き後の価格に売価変更された。
店頭とECの設定の違いをバイヤーが伝えていなかった為。 </t>
    <phoneticPr fontId="22"/>
  </si>
  <si>
    <t xml:space="preserve">
CM・チラシの売価について、変更前にMSからバイヤーに確認して頂く流れに変更。
</t>
    <phoneticPr fontId="22"/>
  </si>
  <si>
    <t>店頭とECの設定の違いとは？売価をMSへ送付する際の違い。
販売されたのか？担当バイヤーへ確認する。</t>
    <phoneticPr fontId="22"/>
  </si>
  <si>
    <t>DELL㈱</t>
    <phoneticPr fontId="26"/>
  </si>
  <si>
    <t xml:space="preserve">
・DELLとの間でEDI連携を行わなくなった為、１２月分のシステム利用料の計上を取り消す必要が出てきた。バイヤーからの相談を受け、Ｈ型で取り消す方針を伝えていたが、「そもそもシステム利用料の計上は翌月に入ってからである為、Ｈ型でマイナスをかけるよりも計上自体をなくした方が良い」とのご指摘を頂いた。
・その為のエビデンスとして覚書に対する解約合意書を取り交わす必要があるものの、年末で対応出来ないことから、取り急ぎメールにて合意を確認することとなった。
１．バイヤーより、DELLとの取引は１１月に商流が切り替わった為に、既にEDI連携の必要がないものの、コジマの取引のみ必要ないのに連携が残ってしまっているとの相談を受ける。
２．結果的にバイヤーとコジマ営業と先方との話し合いによって連携そのものは取りやめる。
３．１２月分に発生する分のシステム利用料を取り消して欲しい旨の要望を頂く。Ｈ型でマイナスする方針を伝える。
４．システム利用料の計上運用を伝えられ、そもそもの計上を止められるとの話を頂く。
５．その為のエビデンスとして先方との解約の合意が必要であるが、時間がない。取り急ぎ先方に連絡し、上記Ｈ型でマイナスかける方針を撤回し、メールでの合意を求める。</t>
    <phoneticPr fontId="22"/>
  </si>
  <si>
    <t xml:space="preserve">
システム利用料の計上の運用を把握していなかった。
</t>
    <phoneticPr fontId="22"/>
  </si>
  <si>
    <t xml:space="preserve">
取引先へ、EDIの解約についてメールで合意する。
</t>
    <phoneticPr fontId="22"/>
  </si>
  <si>
    <t xml:space="preserve">上した月：
　入金日付or相殺日付：
　ヒアリング対象者：鯨井さん、川嶋さん、田端さん
　備考：今後解約合意のメール回答を頂く為、それを元に年明けに計上しない様に対応必要。
</t>
    <phoneticPr fontId="22"/>
  </si>
  <si>
    <t>Ｈ型_DELL_システム利用料について</t>
    <phoneticPr fontId="22"/>
  </si>
  <si>
    <t>商品統合管理室が取引先に対して
請求書等の作成フローが定まっていない
１．仕入先（三菱LN）より請求書の作成依頼を受けた
２．経理部に請求書の作成を依頼
３．外部送信承認依頼の際に流れについて室長よりご指摘をいただいた
４．
５．</t>
    <phoneticPr fontId="22"/>
  </si>
  <si>
    <t xml:space="preserve">原因：その都度の対応を行っていた為
一次対応：インシデントに上げ、フォーマット、フローの作成する
</t>
    <phoneticPr fontId="22"/>
  </si>
  <si>
    <t xml:space="preserve">バイヤーから経理へ依頼をしている。
作成用のフローやフォーマットがなかった。
請求書の発行。物品受領書に対して作成する。契約書は？
G型
BSイレブン小島さん＞取引先＞経理部
</t>
    <phoneticPr fontId="22"/>
  </si>
  <si>
    <t>商品部が取引先に対して
取引先と過去実績に基づいてリベート金額を計算していた。確定金額は取引先と合意している。
１．
２．
３．
４．
５．</t>
    <phoneticPr fontId="22"/>
  </si>
  <si>
    <t>原因：アクセスのリベート金額の計算工程に入っていたため、
慣例に基づき過去実績を反映したリベート条件を計算に加味している
一次対応：
インシデントとして報告し、解決スケジュールの検討を行う。</t>
    <phoneticPr fontId="22"/>
  </si>
  <si>
    <t>商品部、商品統合管理室がパナソニックに対して
販売支援金の契約書に納入金額の5％と書かれているが
実態は、I型販売支援金2.5％、G型(推進費として)2.5％ で行なっていた。
１．乙津課長がG型の削減を調査していて発覚
２．会計処理の観点を経理室へ相談
３．会計処理（G型を仕入に基づくリベートを売上げ値引で計上）は
　　税務上及び内部統制上に問題がある可能性がある
４．早急に覚書通りの運用（販売支援金として5％）に変更が必要</t>
    <phoneticPr fontId="22"/>
  </si>
  <si>
    <t xml:space="preserve">原因：
記録が無いので今となっては不明。過去の商談時にそのように決めたと思われる。
一次対応：
1月計上分から覚書通りの運用に変更予定で調整中
</t>
    <phoneticPr fontId="22"/>
  </si>
  <si>
    <t>取引先との販売支援金の条件登録を契約書では5％のところ2.5％登録している。過去より運用を続けている。契約書通りに登録されていない。登録時にエビデンスと照合していないのでは？
伊波さん要望：計上科目を把握したうえで計上する。
先方算出
類似案件がないか？課題
東芝と日立が該当。それ以外も調査する必要がある。</t>
    <phoneticPr fontId="22"/>
  </si>
  <si>
    <t>商品統合管理室取引先</t>
    <phoneticPr fontId="26"/>
  </si>
  <si>
    <t>総務部</t>
    <phoneticPr fontId="26"/>
  </si>
  <si>
    <t>商品統合管理室メンバー</t>
    <phoneticPr fontId="26"/>
  </si>
  <si>
    <t>商品統合管理室人事総務担当</t>
    <phoneticPr fontId="26"/>
  </si>
  <si>
    <t>バイヤー、経理室</t>
    <phoneticPr fontId="26"/>
  </si>
  <si>
    <t xml:space="preserve">
現状の問い合わせのフローを確認する。フローを確認する変更。
業務フローの作成。
岡島さん、品質管理MTGをおこなう。12/29</t>
    <phoneticPr fontId="22"/>
  </si>
  <si>
    <t>B型_ｼｬｰﾌﾟ_B型の登録が開始日迄に登録出来ていなかった</t>
    <phoneticPr fontId="22"/>
  </si>
  <si>
    <t xml:space="preserve">
土曜日開始のB型の登録が開始日迄に登録出来ていなかった
１．12/25(金)20：45に、12/26開始のB型ファイルを受信する
２．12/27(日)に、長廣でメールを確認して、12/27(日)開始で登録する
</t>
    <phoneticPr fontId="22"/>
  </si>
  <si>
    <t xml:space="preserve">
1.申請担当が居ない時間［金曜日20:45］に、送信された
2.土曜日に出勤していた統合管理室メンバーの業務の中が定まっていなかった為、メールチェックしていなかた。
</t>
    <phoneticPr fontId="22"/>
  </si>
  <si>
    <t xml:space="preserve">
WF202012273093で申請
12/27開始で登録して、1次対応は完了
12/26分については、12月計上のG型で回収。バイヤーと取引先双方で合意済み</t>
    <phoneticPr fontId="22"/>
  </si>
  <si>
    <t xml:space="preserve">
　ヒアリング対象者：家成さん
</t>
    <phoneticPr fontId="22"/>
  </si>
  <si>
    <t>なし_なし_順送りによるリスク分析作業の遅延</t>
    <phoneticPr fontId="22"/>
  </si>
  <si>
    <t>順送りによるリスク分析作業の遅延
１．総務部へ稟議承認データの抽出依頼した
２．総務部より回答、システム部へ依頼しほしい
３．システム部へ作業依頼書を送付した。
４．システム部回答：抽出権限が無いため、総務部へ依頼して下さい。
５．総務部へ再度、データの抽出依頼した</t>
    <phoneticPr fontId="22"/>
  </si>
  <si>
    <t xml:space="preserve">アナウンスが適切ではなかった。抽出権限の有無を知らなかった。
</t>
    <phoneticPr fontId="22"/>
  </si>
  <si>
    <t xml:space="preserve">インシデントとして報告し共有を行った
</t>
    <phoneticPr fontId="22"/>
  </si>
  <si>
    <t>なし_なし_人事総務連絡の遅延が発生</t>
    <phoneticPr fontId="22"/>
  </si>
  <si>
    <t>人事総務連絡の遅延が発生した。
１．MTG時間に不在だったメンバーへ電話連絡をした
２．メンバーより12時出勤と聞いた
３．室長へ出勤時間を口頭で通達した。
４．そのままクローズした。
５．</t>
    <phoneticPr fontId="22"/>
  </si>
  <si>
    <t xml:space="preserve">該当メンバーのlineworks投稿忘れ。出退勤情報がLW上でトークされている認識はあったが投稿しなかった。
</t>
    <phoneticPr fontId="22"/>
  </si>
  <si>
    <t xml:space="preserve">
週明け、人事総務担当からヒアリングを受け、仔細の報告を行った。
</t>
    <phoneticPr fontId="22"/>
  </si>
  <si>
    <t>I型販売支援金_ハクバ写真産業_計上遅れ</t>
    <phoneticPr fontId="22"/>
  </si>
  <si>
    <t xml:space="preserve">
2020年7月分の販売支援金が登録されていなかった
１．経理室より指摘が入り発覚
２．
３．
４．
５．</t>
    <phoneticPr fontId="22"/>
  </si>
  <si>
    <t xml:space="preserve">
支払のタイミングでしか確認するフローが無かった
(ハクバ写真産業は5か月後相殺である為、5か月後にしか確認していなかった)
</t>
    <phoneticPr fontId="22"/>
  </si>
  <si>
    <t>がDELL㈱に対して
・DELLとの間でEDI連携を行わなくなった為、１２月分のシステム利用料の計上を取り消す必要が出てきた。バイヤーからの相談を受け、Ｈ型で取り消す方針を伝えていたが、「そもそもシステム利用料の計上は翌月に入ってからである為、Ｈ型でマイナスをかけるよりも計上自体をなくした方が良い」とのご指摘を頂いた。
・その為のエビデンスとして覚書に対する解約合意書を取り交わす必要があるものの、年末で対応出来ないことから、取り急ぎメールにて合意を確認することとなった。
１．バイヤーより、DELLとの取引は１１月に商流が切り替わった為に、既にEDI連携の必要がないものの、コジマの取引のみ必要ないのに連携が残ってしまっているとの相談を受ける。
２．結果的にバイヤーとコジマ営業と先方との話し合いによって連携そのものは取りやめる。
３．１２月分に発生する分のシステム利用料を取り消して欲しい旨の要望を頂く。Ｈ型でマイナスする方針を伝える。
４．システム利用料の計上運用を伝えられ、そもそもの計上を止められるとの話を頂く。
５．その為のエビデンスとして先方との解約の合意が必要であるが、時間がない。取り急ぎ先方に連絡し、上記Ｈ型でマイナスかける方針を撤回し、メールでの合意を求める。</t>
    <phoneticPr fontId="22"/>
  </si>
  <si>
    <t xml:space="preserve">原因：
システム利用料の計上の運用を把握していなかった。
一次対応：
取引先へ、EDIの解約についてメールで合意する。
</t>
    <phoneticPr fontId="22"/>
  </si>
  <si>
    <t>取引先より依頼があった。
契約を変更する際の運用がないので、メンバーが判断せざる負えない状況だった。
問い合わせがあった。バイヤーから直接きた。軸がズレてしまう可能性があった。知識の差で判断が一様でない。</t>
    <phoneticPr fontId="22"/>
  </si>
  <si>
    <t>商品統合管理室がバイヤー、取引先に対して
正しくない条件でB型リベート条件登録が行われた。
別型番商品に、同一JANが2行入力されており、一方に重複登録、一方には条件登録漏れが発生した。
１．取引先より11月B型条件を受信。
２．登録時にはJANが重複しているのは検知できず登録実施。←ルールはある？
３．二次承認、三次承認でも検知されず。
４．12月度でも同様の事象が発生していたが、検知されず。
５．1月度登録時、登録後の内容確認で発見。</t>
    <phoneticPr fontId="22"/>
  </si>
  <si>
    <t xml:space="preserve">原因：取引先JAN入力不備、登録時確認不備
一次対応：1月度は重複条件を取消、正しい条件で登録。
過去分に関してはバイヤー、取引先に連絡。今後清算方針決定。
</t>
    <phoneticPr fontId="22"/>
  </si>
  <si>
    <t>対象の金額：￥140400_x000D_
影響与えた金額：￥140400</t>
    <phoneticPr fontId="22"/>
  </si>
  <si>
    <t xml:space="preserve">清算方針をバイヤーから確認する。
納期：1/-
</t>
    <phoneticPr fontId="22"/>
  </si>
  <si>
    <t>目視確認。今回は、一行目に記載されていた。最初と最終行は確認している。新業務ネクスト
JANコードを検索をおこなう。
最上段と最下段が登録されていれば、登録漏れがない。
重複登録は、行っていない。
重複して登録したものが、重複してはいけないものか判断できない。
登録内容に関しては、バイヤー2次承認。チェックリストある。</t>
    <phoneticPr fontId="22"/>
  </si>
  <si>
    <t>バイヤーがビックカメラに対して
該当商品を12/10開始のCM商材として提出した際に、
ECは12/11までクーポン適用後の価格であることを明記しておらず、
値引き後の売価を記載していた。
値引き後の売価から更にクーポン値引きが発動した。</t>
    <phoneticPr fontId="22"/>
  </si>
  <si>
    <t xml:space="preserve">原因：
MSはCM・チラシに関しては提出された売価を元に変更を行う為
（この時バイヤーへ確認は行わない）、値引き後の価格に売価変更された。
店頭とECの設定の違いをバイヤーが伝えていなかった為。 
一次対応：
CM・チラシの売価について、変更前にMSからバイヤーに確認して頂く流れに変更。
</t>
    <phoneticPr fontId="22"/>
  </si>
  <si>
    <t>対象の金額：￥12380400_x000D_
影響与えた金額：￥0</t>
    <phoneticPr fontId="22"/>
  </si>
  <si>
    <t>納期：12/28
ヒアリングをする。</t>
    <phoneticPr fontId="22"/>
  </si>
  <si>
    <t xml:space="preserve">ヒアリング対象者：取引先　土曜日出勤メンバー
取引先ヒアリング結果
・登録窓口の締め時間について、把握されていたか？
　→前日の19時迄に送信すると認識している
・今回のメールが遅れたのはなぜか？
　→送り忘れていた
・受付時間外に送信された場合は、バイヤー等に連絡を取ってほしいとお願いしていたが把握されていたか？
　→それは、把握していない。今回は駄目かもしれないが、送ってみた。
統合管理室メンバーヒアリング結果
・受信したメールをチェックしていたか？
　→行っていない。
・メールディーラーについて、使用方法は把握していたか？
　→自身が普段利用しているフォルダについては把握してるが、その他は普段注視していない。
対策案
取引先には、送信される時間を厳守して欲しい事と、イレギュラー時は、バイヤー等に連絡を取って連携して欲しいと伝達済み。
統合管理室としては、土日の業務ﾒﾆｭｰが定まっていなかった為、業務メニュー（最低限此処はチェックして欲しいリスト）を、作成して共有していく
</t>
    <phoneticPr fontId="22"/>
  </si>
  <si>
    <t xml:space="preserve">
バイヤーへ報告の後、ＭＳへ修正の売価変更を依頼済み
売価変更は翌日適用開始だった為事前に修正完了、影響なし。
取り込み前確認の運用ルールを追加を検討する。</t>
    <phoneticPr fontId="22"/>
  </si>
  <si>
    <t>スポーツ事業部へ事実確認のため、ヒアリングをおこなう。その後対策行う。1月予定</t>
    <phoneticPr fontId="22"/>
  </si>
  <si>
    <t>ハクバ写真産業</t>
    <phoneticPr fontId="22"/>
  </si>
  <si>
    <t>202008月分(9月計上分)からは仕入型(当月相殺)へ変更になっている為、今後は発生しない。</t>
    <phoneticPr fontId="22"/>
  </si>
  <si>
    <t>①経理へMTGと行い確認する。みなし計上。請求支払型の確定計上がいつなのか？事故に当たる認識なのか？
納期：
②同時事例の一覧作成。
納期：
③現状のフローの可視化</t>
    <phoneticPr fontId="22"/>
  </si>
  <si>
    <t xml:space="preserve">上した月：202012
　入金日付or相殺日付：2021/1/20
　ヒアリング対象者：
　備考：
</t>
    <phoneticPr fontId="22"/>
  </si>
  <si>
    <t xml:space="preserve">①A,B型の土日の申請数の算出。
金19時以降の申請数
②月-金で対応する要望を提出する。
納期：1/11-15
</t>
    <phoneticPr fontId="22"/>
  </si>
  <si>
    <t>ｼｬｰﾌﾟ</t>
    <phoneticPr fontId="22"/>
  </si>
  <si>
    <t>レノボ</t>
    <phoneticPr fontId="22"/>
  </si>
  <si>
    <t>該当商品を12/10開始のCM商材として提出した際に、
ECは12/11までクーポン適用後の価格であることを明記しておらず、
値引き後の売価を記載していた。
値引き後の売価から更にクーポン値引きが発動した。</t>
    <phoneticPr fontId="22"/>
  </si>
  <si>
    <t xml:space="preserve">
業務設計が不十分だった
人的リソース不足だった
</t>
    <phoneticPr fontId="22"/>
  </si>
  <si>
    <t>現在は権限がないため、今後発生しない。</t>
    <phoneticPr fontId="22"/>
  </si>
  <si>
    <t xml:space="preserve">
登録担当者にヒアリング予定。
</t>
    <phoneticPr fontId="22"/>
  </si>
  <si>
    <t>202012101504で申請しているｲﾝｼﾃﾞﾝﾄ案件に関連するアクシデント事案です。
ヒアリング対象者：吉田主任</t>
    <phoneticPr fontId="22"/>
  </si>
  <si>
    <t>リベート確定額登録で、重複する理由が分からない為原因は、NRIに引き続き調査して貰います。</t>
    <phoneticPr fontId="22"/>
  </si>
  <si>
    <t xml:space="preserve">
リベート確定額登録で、重複する理由が分からない為原因は、
NRIに引き続き調査して貰います。
納期：コメントください。</t>
    <phoneticPr fontId="22"/>
  </si>
  <si>
    <t>加賀谷 剛</t>
    <phoneticPr fontId="26"/>
  </si>
  <si>
    <t>なし_取引先各社_システム利用変更等に関する覚書</t>
    <phoneticPr fontId="22"/>
  </si>
  <si>
    <t>アスク</t>
    <phoneticPr fontId="22"/>
  </si>
  <si>
    <t>アイ・オー・データ、ハクバ</t>
    <phoneticPr fontId="22"/>
  </si>
  <si>
    <t>A型_無し_組み合わせJAN登録がされていなかった</t>
    <phoneticPr fontId="22"/>
  </si>
  <si>
    <t>　取引先各社</t>
    <phoneticPr fontId="26"/>
  </si>
  <si>
    <t xml:space="preserve">
過去に、システム変更に関する覚書を153社結んでいる
内容が、EDIを利用しない事に関する覚書であり、現在は利用していない事に対して
料金の請求は行っていない。
その為、覚書について見直しが必要である。
</t>
    <phoneticPr fontId="22"/>
  </si>
  <si>
    <t xml:space="preserve">
調査中
</t>
    <phoneticPr fontId="22"/>
  </si>
  <si>
    <t xml:space="preserve">
組み合わせJAN登録がされていなかった
１．12/28_福袋の組み合わせJAN登録依頼が来てWF申請（WF202012283172）
２．12/28_登録完了として1次承認してバイヤーに返信
３．12/31_バイヤーよりレジで発動されないと連絡が入る
４．12/31_子JANの登録がされていなかった為、発動しない事を確認
</t>
    <phoneticPr fontId="22"/>
  </si>
  <si>
    <t xml:space="preserve">
組み合わせJAN登録の業務フローが固まっていない為
登録の大まかな流れ
①親JANを登録する…PIMを使用
↓
②子JANを登録する…新業務アプリを使用
①→②の間に、登録待ちの時間が発生する。時間はPIMの登録タイミングによってバラバラ。
</t>
    <phoneticPr fontId="22"/>
  </si>
  <si>
    <t xml:space="preserve">
子JANの登録を行い1次対応終了
</t>
    <phoneticPr fontId="22"/>
  </si>
  <si>
    <t xml:space="preserve">
販促リベートの条件登録が確認出来ない
ガジェット上では確認〇
新業務ネクストでは確認出来ず×
BOでは確認出来ず×
1/1追記
新業務ネクストで確認出来ましたが、BOでは確認出来ず。
１．12/29_取引先から依頼のメール来てWF申請（WF20201229243）
２．12/30_ガジェットから登録
３．12/31_2次承認時に、発見
</t>
    <phoneticPr fontId="22"/>
  </si>
  <si>
    <t xml:space="preserve">システム部には、各システムにはどのタイミングで条件が見える様になるのかを確認してもらいます。
調査中
</t>
    <phoneticPr fontId="22"/>
  </si>
  <si>
    <t xml:space="preserve">
システム作業依頼書でシステム部に問い合わせ中。
リベート条件は登録出来ているのか、いないのか断定できない為、現状はシステム部の回答待ち
</t>
    <phoneticPr fontId="22"/>
  </si>
  <si>
    <t xml:space="preserve">データ積み上げの際に11月25日受信分が漏れたも思われる
</t>
    <phoneticPr fontId="22"/>
  </si>
  <si>
    <t>ヒアリング対象者：中野理恵子さん</t>
    <phoneticPr fontId="22"/>
  </si>
  <si>
    <t xml:space="preserve">品質管理にて、対応スケジュールを作成する。対象153社でいいのか？法務締結の経緯、覚書の認識に関してのヒアリング。
納期：1/16-
</t>
    <phoneticPr fontId="22"/>
  </si>
  <si>
    <t>商品統合管理室がバイヤー、経理室に対して
2020年7月分の販売支援金が登録されていなかった
１．経理室より指摘が入り発覚
２．
３．
４．
５．</t>
    <phoneticPr fontId="22"/>
  </si>
  <si>
    <t>原因：
支払のタイミングでしか確認するフローが無かった
(ハクバ写真産業は5か月後相殺である為、5か月後にしか確認していなかった)
一次対応：即日登録を行う。12/29予定
474,810円（みなし額との差221円）</t>
    <phoneticPr fontId="22"/>
  </si>
  <si>
    <t>対象の金額：￥474810_x000D_
影響与えた金額：￥474810</t>
    <phoneticPr fontId="22"/>
  </si>
  <si>
    <t>みなし計上はされている。請求支払型の確定計上がいつなのか？
これが事故定義はあるか？
誤謬扱いになるのか？
確定登録できていないCSVで一括で取得できる。（長廣さん）</t>
    <phoneticPr fontId="22"/>
  </si>
  <si>
    <t>商品統合管理室メンバーが商品統合管理室人事総務担当に対して
人事総務連絡の遅延が発生した。
１．MTG時間に不在だったメンバーへ電話連絡をした
２．メンバーより12時出勤と聞いた
３．室長へ出勤時間を口頭で通達した。
４．そのままクローズした。
５．</t>
    <phoneticPr fontId="22"/>
  </si>
  <si>
    <t xml:space="preserve">原因：該当メンバーのlineworks投稿忘れ。出退勤情報がLW上でトークされている認識はあったが投稿しなかった。
一次対応：
週明け、人事総務担当からヒアリングを受け、仔細の報告を行った。
</t>
    <phoneticPr fontId="22"/>
  </si>
  <si>
    <t>総務部が商品統合管理室に対して
順送りによるリスク分析作業の遅延
１．総務部へ稟議承認データの抽出依頼した
２．総務部より回答、システム部へ依頼しほしい
３．システム部へ作業依頼書を送付した。
４．システム部回答：抽出権限が無いため、総務部へ依頼して下さい。
５．総務部へ再度、データの抽出依頼した</t>
    <phoneticPr fontId="22"/>
  </si>
  <si>
    <t xml:space="preserve">原因：アナウンスが適切ではなかった。抽出権限の有無を知らなかった。
_x000D_
_x000D_
一次対応：インシデントとして報告し共有を行った
</t>
    <phoneticPr fontId="22"/>
  </si>
  <si>
    <t xml:space="preserve">商品統合管理室取引先がバイヤーに対して
土曜日開始のB型の登録が開始日迄に登録出来ていなかった
１．12/25(金)20：45に、12/26開始のB型ファイルを受信する
２．12/27(日)に、長廣でメールを確認して、12/27(日)開始で登録する
</t>
    <phoneticPr fontId="22"/>
  </si>
  <si>
    <t>原因：
1.申請担当が居ない時間［金曜日20:45］に、送信された
2.土曜日に出勤していた統合管理室メンバーの業務の中が定まっていなかった為、メールチェックしていなかた。
一次対応：
WF202012273093で申請
12/27開始で登録して、1次対応は完了
12/26分については、12月計上のG型で回収。バイヤーと取引先双方で合意済み</t>
    <phoneticPr fontId="22"/>
  </si>
  <si>
    <t>対象の金額：￥6240_x000D_
影響与えた金額：￥0</t>
    <phoneticPr fontId="22"/>
  </si>
  <si>
    <t xml:space="preserve">土曜日における業務のフロー
引継ぎが十分でなかった。
土曜日に申請を受ける定義はない。申請は月金。土日申請8件、月末20件。テスト期間を設ける。
</t>
    <phoneticPr fontId="22"/>
  </si>
  <si>
    <t>サンダーバード</t>
    <phoneticPr fontId="26"/>
  </si>
  <si>
    <t xml:space="preserve">システム部へ確認するも原因不明。サンダーバードのバージョンが関係しているのでは？とのこと
</t>
    <phoneticPr fontId="22"/>
  </si>
  <si>
    <t>商品統合管理室がバイヤーに対して
SPリベートの計算から漏れていた
１．1/1SPリベート明細を作成、保存、ハクバ分が無いように見えると連絡をいただく
２．1/2メールの受信状況と保存ファイル、積み上げデータを確認
３．11/25受信分が積み上げデータに入っていないことを確認
４．追加データを作成、バイヤーに送付
５．</t>
    <phoneticPr fontId="22"/>
  </si>
  <si>
    <t xml:space="preserve">原因：データ積み上げの際に11月25日受信分が漏れたも思われる
一次対応：データの追加作成、バイヤー送信
</t>
    <phoneticPr fontId="22"/>
  </si>
  <si>
    <t>対象の金額：￥84125_x000D_
影響与えた金額：￥0</t>
    <phoneticPr fontId="22"/>
  </si>
  <si>
    <t>現状、手作業でなぜ行ったのか？
ヒアリングする。運用上追加は手作業が必要だった。
①現状の業務フローを可視化する。
②問題の所在を明らかにする。
納期：本日1/4コメントする。北郷さん、内河さん</t>
    <phoneticPr fontId="22"/>
  </si>
  <si>
    <t>スライド分は、現行やっている。
MSより送付されたものを使用。
受信分として、保存されている。
積み上げしたデータにはなかった。
実績送信EDIでミスが発生している。複数人で運用できている？
WFを使用している？
業務の集約化がなぜできていないのか？マクロで一日毎積み上げる。追加で手作業で積み上げていた。
なぜ一日なのか？
担当が出勤時に作業していた。</t>
    <phoneticPr fontId="22"/>
  </si>
  <si>
    <t>対象の金額：￥0_x000D_
影響与えた金額：￥0</t>
    <phoneticPr fontId="22"/>
  </si>
  <si>
    <t xml:space="preserve">ビックカメラが取引先に対して
販促リベートの条件登録が確認出来ない
ガジェット上では確認〇
新業務ネクストでは確認出来ず×
BOでは確認出来ず×
1/1追記
新業務ネクストで確認出来ましたが、BOでは確認出来ず。
１．12/29_取引先から依頼のメール来てWF申請（WF20201229243）
２．12/30_ガジェットから登録
３．12/31_2次承認時に、発見
</t>
    <phoneticPr fontId="22"/>
  </si>
  <si>
    <t xml:space="preserve">原因：システム部には、各システムにはどのタイミングで条件が見える様になるのかを確認してもらいます。
調査中
一次対応：
システム作業依頼書でシステム部に問い合わせ中。
リベート条件は登録出来ているのか、いないのか断定できない為、現状はシステム部の回答待ち
</t>
    <phoneticPr fontId="22"/>
  </si>
  <si>
    <t>対象の金額：￥不明_x000D_
影響与えた金額：￥不明</t>
    <phoneticPr fontId="22"/>
  </si>
  <si>
    <t>回答待ち、
WFの2次承認が進められない。
リベートの取れ漏れの発生可能性がある。
B型は、即日反映、BOは翌日
疑問：販促リベートの場合いつ反映なのか？反映されているのか？
販促リベートの条件登録が確認出来ないと何に影響するのか？何が事故なのか？</t>
    <phoneticPr fontId="22"/>
  </si>
  <si>
    <t xml:space="preserve">商品統合管理室がバイヤーに対して
組み合わせJAN登録がされていなかった
１．12/28_福袋の組み合わせJAN登録依頼が来てWF申請（WF202012283172）
２．12/28_登録完了として1次承認してバイヤーに返信
３．12/31_バイヤーよりレジで発動されないと連絡が入る
４．12/31_子JANの登録がされていなかった為、発動しない事を確認
</t>
    <phoneticPr fontId="22"/>
  </si>
  <si>
    <t xml:space="preserve">原因：
組み合わせJAN登録の業務フローが固まっていない為
登録の大まかな流れ
①親JANを登録する…PIMを使用
↓
②子JANを登録する…新業務アプリを使用
①→②の間に、登録待ちの時間が発生する。時間はPIMの登録タイミングによってバラバラ。
一次対応：
子JANの登録を行い1次対応終了
</t>
    <phoneticPr fontId="22"/>
  </si>
  <si>
    <t>対象の金額：￥0
影響与えた金額：￥0</t>
    <phoneticPr fontId="22"/>
  </si>
  <si>
    <t xml:space="preserve">
業務フローの見える化</t>
    <phoneticPr fontId="22"/>
  </si>
  <si>
    <t>作業者へのヒアリング内容
親じゃん登録待ち時に別作業をおこなったため、子じゃん登録業務を失念した。</t>
    <phoneticPr fontId="22"/>
  </si>
  <si>
    <t xml:space="preserve">　ビックカメラが　取引先各社に対して
過去に、システム変更に関する覚書を153社結んでいる
内容が、EDIを利用しない事に関する覚書であり、現在は利用していない事に対して
料金の請求は行っていない。
その為、覚書について見直しが必要である。
</t>
    <phoneticPr fontId="22"/>
  </si>
  <si>
    <t xml:space="preserve">原因：
調査中
一次対応：
</t>
    <phoneticPr fontId="22"/>
  </si>
  <si>
    <t xml:space="preserve">ライカジャパンの問題は？
VAN算出根拠となる覚書が見つからなかった。
類似事案のとしてインシデントを上げた。
EDI使用していない＞使用するへ変更したときの覚書
システム変更に関する覚書を元に計算している。
PDFにて更新している。
システム変更に関する覚書のフォーマットは確認できていない。153社
＝類似事案なのか？
</t>
    <phoneticPr fontId="22"/>
  </si>
  <si>
    <t xml:space="preserve">バイヤーのもっている口頭、メール、文書が覚書。すべてが登録している。覚書にて運用を行っている。
</t>
    <phoneticPr fontId="22"/>
  </si>
  <si>
    <t>システム部に確認依頼したが、改善せず。
通常のメールの送受信は可能。</t>
    <phoneticPr fontId="22"/>
  </si>
  <si>
    <t>商品部（トイズ担当）</t>
    <phoneticPr fontId="26"/>
  </si>
  <si>
    <t>取引先（ハピネット）</t>
    <phoneticPr fontId="26"/>
  </si>
  <si>
    <t>内部統制室</t>
    <phoneticPr fontId="26"/>
  </si>
  <si>
    <t>法務室</t>
    <phoneticPr fontId="26"/>
  </si>
  <si>
    <t>一部の取引先</t>
    <phoneticPr fontId="26"/>
  </si>
  <si>
    <t>ＪＢＳ船橋センター社員</t>
    <phoneticPr fontId="26"/>
  </si>
  <si>
    <t>新業務アプリ 305 仕入先マスタメンテ（住所）の画面下部 連絡先 ０３返品先</t>
    <phoneticPr fontId="26"/>
  </si>
  <si>
    <t>ガードフォースジャパン</t>
    <phoneticPr fontId="22"/>
  </si>
  <si>
    <t>クリエイティブバンク</t>
    <phoneticPr fontId="22"/>
  </si>
  <si>
    <t xml:space="preserve">発生自体は通常の流れだが、単価違いについて承知の上で別の仕入先に発注しており、本来は当月計上での修正が必要だった。
</t>
    <phoneticPr fontId="22"/>
  </si>
  <si>
    <t xml:space="preserve">上した月：
　入金日付or相殺日付：
　ヒアリング対象者：B型登録担当者
　備考：
</t>
    <phoneticPr fontId="22"/>
  </si>
  <si>
    <t xml:space="preserve">商品統合管理室メンバー以外が登録しているように見えるため、
仮説：エクセルのIDコピーをオートフィルでおこなった。
</t>
    <phoneticPr fontId="22"/>
  </si>
  <si>
    <t xml:space="preserve">
1.作業担当の判定の不備がないと思い込みがあった。
2.在庫締め日の認識が薄かった。指摘されるまで気づかなかった。
3.インシデント、アクシデントの判定が一目でわかるもの状態ではなかった。
</t>
    <phoneticPr fontId="22"/>
  </si>
  <si>
    <t xml:space="preserve">
アクシデント報告抽出定義
条件1：アクシデント
条件2：発生日が月初から締め日まで
条件3：リベート、支払業務
条件4：前年度影響したもの
条件5：含まない。影響月が当月より前だが、当月計上完了したもの
条件6：含まない。締め日以降、翌月計上
</t>
    <phoneticPr fontId="22"/>
  </si>
  <si>
    <t xml:space="preserve">
定義の作成とリストの抽出を同時に行っていた。
一目で把握できるように文章化されていなかった。
手作業でリストの選定をおこなっていた。
</t>
    <phoneticPr fontId="22"/>
  </si>
  <si>
    <t xml:space="preserve">例　在庫締め日に関するインシデント、アクシデント判定
12/16　アクシデント　A型_エレコム_原価変更した商品の在庫対策費が発生しなかった。
　→発生日が在庫締め日以降のため、12月度計上予定です。
　→正：インシデント
インシデント、アクシデント判定定義
条件1：発生日が月初から締め日まで、当月内計上完了→インシデント
条件2：発生日が月初から締め日まで、翌月以降計上予定→アクシデント
条件3：リベート・支払以外、修正を行うことで部署外に影響が出ないもの→インシデント
条件4：リベート・支払以外、修正をおこなっても部署外に影響が出るもの→アクシデント
注意：在庫締め日10前後、通常締め日15日前後
</t>
    <phoneticPr fontId="22"/>
  </si>
  <si>
    <t xml:space="preserve">
　備考：発生日については、アンケート送付から回答受付の期間が長期である為に不明瞭。法務室担当者から問い合わせ頂いた日付を記載。
</t>
    <phoneticPr fontId="22"/>
  </si>
  <si>
    <t xml:space="preserve">
・本件アンケートの対象取引先を示したリストがあるが、リスト内の対象取引先が追加または削除されることはなく、同じ取引先に送られている。
・運用においてはアンケート送付前に法務から商品統合管理室に当該リストが送られ、更新を求められるが、あくまでも取引先毎の担当者及び連絡先の更新でしかなく、対象取引先そのものの更新ではない。
</t>
    <phoneticPr fontId="22"/>
  </si>
  <si>
    <t>なし_クリエイティブバンク_法務チェック依頼提出時に見解作成の要請を受けた</t>
    <phoneticPr fontId="22"/>
  </si>
  <si>
    <t xml:space="preserve">
※問題点
１．ルール以上のサービスレベルの高い個別対応が部署外から要求されたこと
２．個人の判断でそれに従ったこと
３．個人の個別対応が組織の当たり前対応に誤って解釈された
４．今後、当たり前対応ができない場合に、非難されるリスクがある</t>
    <phoneticPr fontId="22"/>
  </si>
  <si>
    <t xml:space="preserve">
・見解の添付は、法務的見識がある個人が善意で行っていた
・見解添付が無いことに対し、法務チェック依頼のルールを超えた要請が個人に対して行われた
</t>
    <phoneticPr fontId="22"/>
  </si>
  <si>
    <t>アウトルックを推奨しないのは？アウトルック使用時の問題があった場合サポートしない理由は？
問題があった場合責任、権限はどうなる？
①アウトルックをインストール状況を確認する。アウトルックで業務を遂行する。
②システム部へ
アウトルックの権限と使用に関して明確になっていない。
担当：吉橋
納期：1/5</t>
    <phoneticPr fontId="22"/>
  </si>
  <si>
    <t xml:space="preserve">ＪＢＳ船橋センター社員が新業務アプリ 305 仕入先マスタメンテ（住所）の画面下部 連絡先 ０３返品先に対して
返品先住所を変更しようとしたところ、既に変更されていた
１．2020年12月15日、取引先から倉庫移転の案内がＥメールで届いた。移転日1月５日
２．2021年1月5日、情報変更しようとしたところ、既に変更されていることを確認
３．システム作業依頼で操作ログを抽出し、ＪＢＳ社員が12月24日に変更したことが判明
４．システム部から画面単位の権限管理台帳を入手し、更新権限が付与されていることを確認
※問題点
１．移転案内は担当バイヤー宛に届いている。取引先が別途センターに案内を送っているかは把握できない。
２．センターは取引先と業務上連携があるため、個別に連絡先や住所の変更をした方が効率が良い場面があるのではないかと思われる（推定）
３．バイヤーは既存の取引先の管理業務を担っていないため、移転等の情報を積極的に把握しコントロールしよとはしていない（商品目線が強い）
４．経理情報の変更についても同様な事例が見受けられる
５．取引先との窓口と役割が業務単位で分散しており横連携が取れていない
</t>
    <phoneticPr fontId="22"/>
  </si>
  <si>
    <t xml:space="preserve">原因：
メニュー305の更新権限が総合物流室（025）にも付与されているため 
他に更新権限が付与されているグループ
・新コンタクト本部（０４５）
・生毛工房商品部電算（061）
・商品部電算（031）
・商品統合管理室（032）
・システム部（075）
一次対応：
</t>
    <phoneticPr fontId="22"/>
  </si>
  <si>
    <t xml:space="preserve">法務室が商品統合管理室に対して
法務チェック依頼提出に際し、契約管理担当の見解を添付するよう要請された
１．法務チェック依頼の提出
２．契約管理担当の見解添付要請された
３．見解を作成し提出した
</t>
    <phoneticPr fontId="22"/>
  </si>
  <si>
    <t xml:space="preserve">原因：
・見解の添付は、法務的見識がある個人が善意で行っていた
・見解添付が無いことに対し、法務チェック依頼のルールを超えた要請が個人に対して行われた
一次対応：
</t>
    <phoneticPr fontId="22"/>
  </si>
  <si>
    <t>商品部（トイズ担当）が取引先（ハピネット）に対して
マスター上の仕入先（カワダ」）とは別（ハピネット）から仕入れた為単価違いから納品時単価差異が発生した
１．11/21納品時単価差異が発生
２．1/5トイズ担当者より問合せあり、メールで商品統合管理室宛てに上げていただくよう依頼
３．内容確認
４．
５．</t>
    <phoneticPr fontId="22"/>
  </si>
  <si>
    <t xml:space="preserve">原因：商品統合管理室メンバー以外が登録しているように見えるため、
仮説：エクセルのIDコピーをオートフィルでおこなった。
一次対応：ヒアリングを行い、原因を特定する。
</t>
    <phoneticPr fontId="22"/>
  </si>
  <si>
    <t>内統制室から提供データには、商品統合管理室とは異なる入力者販売員番号の記載があった。内部統制上の誤解を与えた。
1.取引先から実売助成費ファイルを受信する
2.内容を照合していく
3.内容に問題が無ければ、下記を記入する。
　・商談ナンバー、
　・手書き商談ナンバー、
　・データ登録日、
　・MDコード、
　・入力者コード</t>
    <phoneticPr fontId="22"/>
  </si>
  <si>
    <t xml:space="preserve">商品統合管理室が
インシデント、アクシデント判定不備が発生し、報告書の修正を行った
１．報告者がインシデント、アクシデントの判定を行う。
２．ｗｆへインシデント報告をする。
３．リスク管理報告書作成する。
４．作成担当が内容を精査する。
５．品質管理レビュー時に判定不備が発覚した。
</t>
    <phoneticPr fontId="22"/>
  </si>
  <si>
    <t xml:space="preserve">原因：
1.作業担当の判定の不備がないと思い込みがあった。
2.在庫締め日の認識が薄かった。指摘されるまで気づかなかった。
3.インシデント、アクシデントの判定が一目でわかるもの状態ではなかった。
一次対応：インシデント、アクシデント判定定義を文章化する、判定の簡略化を行う。
</t>
    <phoneticPr fontId="22"/>
  </si>
  <si>
    <t xml:space="preserve">商品統合管理室が経理部に対して
アクシデント報告の記載に不備が発生した。アクシデントリストを抽出する定義の作成過程で対象リストが追加されなかった。
1.リスト作成、品質管理レビュー、室長承認後経理へ送付
2.経理からの返信に対して抽出要件が違うのでは?とアドバイスをもらう
3.品質管理にて抽出要件定義を行いつつリストの選出をする(ココで該当リストが外された)
4.経理への21日まで分再送付した
5.途中略
6.1/4追加分を含めたリスク管理報告書作成した。
7.品質管理レビュー時に確認要請をいただいた。
8.調査の結果、アクシデントリストの不備が発覚した。
</t>
    <phoneticPr fontId="22"/>
  </si>
  <si>
    <t xml:space="preserve">原因：
定義の作成とリストの抽出を同時に行っていた。
一目で把握できるように文章化されていなかった。
手作業でリストの選定をおこなっていた。
一次対応：
</t>
    <phoneticPr fontId="22"/>
  </si>
  <si>
    <t>法務室が一部の取引先に対して
・年一回法務室が実施している個人情報の「委託先管理アンケート」について。対象外となるメーカー直送を行っていない取引先にアンケートを送ってしまった。
１．法務室にてアンケート担当者が当該リストを商品統合管理室にお送りする。
２．商品統合管理室よりリスト内の取引先の担当者及び連絡先の情報を更新して返送。
３．法務室より、リスト内の対象取引先へアンケートを送付。
４．一部の取引先から「現在メーカー直送は行っておらず個人情報管理を委託されることもない為対象外である」旨の返答を頂く。
５．</t>
    <phoneticPr fontId="22"/>
  </si>
  <si>
    <t xml:space="preserve">原因：
・本件アンケートの対象取引先を示したリストがあるが、リスト内の対象取引先が追加または削除されることはなく、同じ取引先に送られている。
・運用においてはアンケート送付前に法務から商品統合管理室に当該リストが送られ、更新を求められるが、あくまでも取引先毎の担当者及び連絡先の更新でしかなく、対象取引先そのものの更新ではない。
一次対応：
</t>
    <phoneticPr fontId="22"/>
  </si>
  <si>
    <t>①品質管理にて、商品統合管理室内での課題の優先順位きめる。
②品質管理にて、問題を分析する担当を決める。
③スケジュールを決める。
④問題を分析する。</t>
    <phoneticPr fontId="22"/>
  </si>
  <si>
    <t>なし_なし_個人情報委託先管理アンケートを対象外の委託先への送付した</t>
    <phoneticPr fontId="22"/>
  </si>
  <si>
    <t>納品時単価差異の担当を決める。
在庫対策費の担当を決める。
①担当を決める。
品質管理MTGをおこなう。
納期：1/6</t>
    <phoneticPr fontId="22"/>
  </si>
  <si>
    <t xml:space="preserve">上した月：202012予定
　入金日付or相殺日付：-
　ヒアリング対象者：トイズ　伊藤さん。藤井さん
　備考：
</t>
    <phoneticPr fontId="22"/>
  </si>
  <si>
    <t>①ヒアリング
担当：長廣さん
納期：1/6
②カイゼンシート
担当：長廣さん、滝川さん
納期：コメント</t>
    <phoneticPr fontId="22"/>
  </si>
  <si>
    <t>サンダーバードが商品統合管理室に対して
実績送信でメール作成のツールを使用する際、マクロが連動せず、
　　　　　　　　サンダーバードのメール作成画面が立ち上がらなかった
１．実績ファイルの添付とメール作成ができるマクロを使用して実績送信に取り掛かる
２．メール作成のマクロを使用すると、メール画面が立ち上がるはずが立ち上がらず
３．何度試してみても、アカウント設定画面が表示される
４．
５．</t>
    <phoneticPr fontId="22"/>
  </si>
  <si>
    <t xml:space="preserve">原因：システム部へ確認するも原因不明。サンダーバードのバージョンが関係しているのでは？とのこと
_x000D_
_x000D_
一次対応：システム部に確認依頼したが、改善せず。
</t>
    <phoneticPr fontId="22"/>
  </si>
  <si>
    <t>セキュリティチェック要請のため、システム作業依頼書を送付する。
担当：吉橋
納期：1/6</t>
    <phoneticPr fontId="22"/>
  </si>
  <si>
    <t>委託先管理アンケートの目的は？
個人情報の管理が適切に行われていることを監督する必要があるが、監督が行えていない可能性がある。背景：
個人情報を管理していただいている委託先には、個人情報を適切に管理されているかを監督する必要がある。
現状：北郷さん、いままで行っていた。乙津さんが前回。
りすく：監督できない可能性がある。
商品部商品統合管理室にて属人化している。適切に行われていない。</t>
    <phoneticPr fontId="22"/>
  </si>
  <si>
    <t xml:space="preserve">影響度：間違えた場合返品先へただしく返品されない。
リスク：返品した商品が流出する可能性がある。返送した商品の返金がおこなわれない可能性がある。
間違えた返送先に送られる可能性がある。
変更するのは、本来どこが？
現状：登録グループで変更していた。物流側でも変更していた。
</t>
    <phoneticPr fontId="22"/>
  </si>
  <si>
    <t>①法務室へヒアリングをする。法務見解付与についての要望と目的を調査する。本田係長
担当：吉橋
納期：1/12
②業務の依頼に関する定義、フローを作成する。
担当：
納期：</t>
    <phoneticPr fontId="22"/>
  </si>
  <si>
    <t>現状、法務より該当メンバーが対応する場合は、継続的に記載していた。
現状、商品統合管理室ないにおいて、
依頼された＞担当が判断し実施している。
業務の依頼に関するフローや定義がない。
法務からの要請は、目的が不明慮であった。法務見解は、善意での行為で、標準化されていないため、担当者の工数がかかる。
業務で請け負うのか？善意のままか？それとも廃止するか？を決める。</t>
    <phoneticPr fontId="22"/>
  </si>
  <si>
    <t xml:space="preserve">原因：発生自体は通常の流れだが、単価違いについて承知の上で別の仕入先に発注しており、本来は当月計上での修正が必要だった。
一次対応：Ｈ型で12月修正予定
</t>
    <phoneticPr fontId="22"/>
  </si>
  <si>
    <t>対象の金額：￥48000_x000D_
影響与えた金額：￥48000</t>
    <phoneticPr fontId="22"/>
  </si>
  <si>
    <t>4半期決算に影響している？する。
経理へ報告。遅れた理由は、翌々10日ばらいのため、発生していない認識だった。
発注はバイヤーが変えている？
発注先を変更する時のフローは？</t>
    <phoneticPr fontId="22"/>
  </si>
  <si>
    <t>仮説：修正前の登録でご入力があったのでは？
商談ナンバーが現状確認できないため、修正後の登録
内部統制室へ添付されたデータは、どこの情報なのかをヒアリング？
作業者へ手順をヒアリング</t>
    <phoneticPr fontId="22"/>
  </si>
  <si>
    <t>①インシデント、アクシデント判定定義を文章化する、判定の簡略化を行う。
担当：吉橋
納期：1/6</t>
    <phoneticPr fontId="22"/>
  </si>
  <si>
    <t>①再発を防ぐため、定義の文章化をおこなう。仕組みを作成する。
担当：吉橋
納期：1/6</t>
    <phoneticPr fontId="22"/>
  </si>
  <si>
    <t xml:space="preserve">①品質管理にて、商品統合管理室内での課題の優先順位きめる。
②品質管理にて、問題を分析する担当を決める。
③スケジュールを決める。
④問題を分析する。
仮説１．取引先の管理が行えてない可能性が高い。
</t>
    <phoneticPr fontId="22"/>
  </si>
  <si>
    <t xml:space="preserve">
※問題点
１．移転案内は担当バイヤー宛に届いている。取引先が別途センターに案内を送っているかは把握できない。
２．センターは取引先と業務上連携があるため、個別に連絡先や住所の変更をした方が効率が良い場面があるのではないかと思われる（推定）
３．バイヤーは既存の取引先の管理業務を担っていないため、移転等の情報を積極的に把握しコントロールしよとはしていない（商品目線が強い）
４．経理情報の変更についても同様な事例が見受けられる
５．取引先との窓口と役割が業務単位で分散しており横連携が取れていない</t>
    <phoneticPr fontId="22"/>
  </si>
  <si>
    <t xml:space="preserve">11/26にWFへ申請　（202011262556）
</t>
    <phoneticPr fontId="22"/>
  </si>
  <si>
    <t>12月修正予定</t>
    <phoneticPr fontId="22"/>
  </si>
  <si>
    <t>「ＲＩＰＳ」システム</t>
    <phoneticPr fontId="26"/>
  </si>
  <si>
    <t>「ＲＩＰＳ」で実績を抽出しているバイヤー</t>
    <phoneticPr fontId="26"/>
  </si>
  <si>
    <t>ヤスダ</t>
    <phoneticPr fontId="22"/>
  </si>
  <si>
    <t>グッドスマイルカンパニー</t>
    <phoneticPr fontId="26"/>
  </si>
  <si>
    <t>グッドスマイルカンパニー</t>
    <phoneticPr fontId="22"/>
  </si>
  <si>
    <t>ヤスダ</t>
    <phoneticPr fontId="26"/>
  </si>
  <si>
    <t xml:space="preserve">
なぜ放置されていたのか？原因を確認する。
</t>
    <phoneticPr fontId="22"/>
  </si>
  <si>
    <t>回答メールを送信した。
なぜ放置されていたのか？原因を確認する。</t>
    <phoneticPr fontId="22"/>
  </si>
  <si>
    <t>A型_ヤスダ_伝単・原価・標準価格変更において取引先希望日が適用されなかった</t>
    <phoneticPr fontId="22"/>
  </si>
  <si>
    <t xml:space="preserve">
1/5依頼の登録用紙の適用日は1/5(依頼日当日)だった為ルール通り1/6(翌日)へ変更し登録。
1/6に上記修正依頼が来た際に登録用紙の適用日が2/5だった為、取引先に確認した所2/5適用希望で有る事が判明(この際メール本文にも2/5適用希望がある事が判明)
</t>
    <phoneticPr fontId="22"/>
  </si>
  <si>
    <t xml:space="preserve">仮説：商品マスター上の「共通売価戻し」をいう仕組みが影響している可能性が高い
</t>
    <phoneticPr fontId="22"/>
  </si>
  <si>
    <t xml:space="preserve">上した月：-
　入金日付or相殺日付：
　ヒアリング対象者：システム部山本さん、宇津木さん
　備考：
　考えられるリスク：該当のメニューで抽出したデータを元にリベート額を算出していた場合、仕入先「0」分を計算対象から漏らしている可能性が有る
</t>
    <phoneticPr fontId="22"/>
  </si>
  <si>
    <t xml:space="preserve">　備考：
リスク：現在「個人情報の管理を委託している（≒メーカー直送を実施している）仕入先」について、適正に管理されていない可能性があると思われ、個人情報事故の発生やプライバシーマーク更新時にJIPDECから指摘を受ける可能性がある。
</t>
    <phoneticPr fontId="22"/>
  </si>
  <si>
    <t>なし_なし_個人情報管理を委託している取引先の情報が適切に管理されていない</t>
    <phoneticPr fontId="22"/>
  </si>
  <si>
    <t xml:space="preserve">
メーカー直送のある取引先が管理されていない。
・アンケート送付前に法務から商品統合管理室へ依頼があるが、先方担当者及び連絡先の情報の更新を回答するのみで「リストの追加または削除」は行われていない。</t>
    <phoneticPr fontId="22"/>
  </si>
  <si>
    <t>リスク：
業務が遂行できない。
要因：
オペレーションリーダーが不在時のフローがない。</t>
    <phoneticPr fontId="22"/>
  </si>
  <si>
    <t xml:space="preserve">メール本文に記載する運用やめられないか？
リスク：
登録内容の抜け漏れが発生する。
メール本文まで確認するのは、作業の負担が大きい。メリットがない。
</t>
    <phoneticPr fontId="22"/>
  </si>
  <si>
    <t>上した月：
　入金日付or相殺日付：
　ヒアリング対象者：
　備考：藤本さん
回答が遅れることによるリスクは？
誤謬リスク。取引先からの問い合わせ対応が遅延したためにリベートの計上ミスが発生する可能性がある</t>
    <phoneticPr fontId="22"/>
  </si>
  <si>
    <t>緊急度</t>
    <rPh sb="0" eb="3">
      <t>キンキュウド</t>
    </rPh>
    <phoneticPr fontId="22"/>
  </si>
  <si>
    <t>再発性</t>
    <rPh sb="0" eb="3">
      <t>サイハツセイ</t>
    </rPh>
    <phoneticPr fontId="22"/>
  </si>
  <si>
    <t>対応優先度</t>
    <rPh sb="0" eb="2">
      <t>タイオウ</t>
    </rPh>
    <rPh sb="2" eb="5">
      <t>ユウセンド</t>
    </rPh>
    <phoneticPr fontId="22"/>
  </si>
  <si>
    <t>緊急性</t>
    <rPh sb="0" eb="3">
      <t>キンキュウセイ</t>
    </rPh>
    <phoneticPr fontId="22"/>
  </si>
  <si>
    <t>当月内対応</t>
    <phoneticPr fontId="26"/>
  </si>
  <si>
    <t>数か月内対応</t>
    <rPh sb="0" eb="1">
      <t>スウ</t>
    </rPh>
    <rPh sb="2" eb="3">
      <t>ゲツ</t>
    </rPh>
    <phoneticPr fontId="26"/>
  </si>
  <si>
    <t>期内対応</t>
    <rPh sb="0" eb="1">
      <t>キ</t>
    </rPh>
    <phoneticPr fontId="26"/>
  </si>
  <si>
    <t>1週間内対応</t>
    <rPh sb="1" eb="3">
      <t>シュウカン</t>
    </rPh>
    <rPh sb="3" eb="4">
      <t>ナイ</t>
    </rPh>
    <rPh sb="4" eb="6">
      <t>タイオウ</t>
    </rPh>
    <phoneticPr fontId="22"/>
  </si>
  <si>
    <t>対応優先度</t>
    <rPh sb="0" eb="2">
      <t>タイオウ</t>
    </rPh>
    <rPh sb="2" eb="5">
      <t>ユウセンド</t>
    </rPh>
    <phoneticPr fontId="22"/>
  </si>
  <si>
    <t xml:space="preserve">商品部が取引先に対して
・商品部の取引先において、個人情報委託先管理アンケートの対象となる「個人情報の管理を委託先している取引先」の対象が適切に管理されていない。
１．法務室にてプライバシーマーク更新の準備を行う。
２．アンケート担当者が業務改善を検討する。
３．法務室から上記対象リスト等、商品部内での運用についての問い合わせがあり、直近で当該リストの更新を行われていたメンバーへ相談した。
４．上記の運用のリスクが判明した。
</t>
    <phoneticPr fontId="22"/>
  </si>
  <si>
    <t>原因：
メーカー直送のある取引先が管理されていない。
・アンケート送付前に法務から商品統合管理室へ依頼があるが、先方担当者及び連絡先の情報の更新を回答するのみで「リストの追加または削除」は行われていない。
一次対応：インシデントとして共有を行う。</t>
    <phoneticPr fontId="22"/>
  </si>
  <si>
    <t>法務部へ回答
課題優先度をつける
バイヤーへヒアリング
業務のフローを作成する。
担当：品質管理
納期：1/-</t>
    <phoneticPr fontId="22"/>
  </si>
  <si>
    <t xml:space="preserve">法務質問：バイヤーはメーカー直送を把握しているのか？
個人で管理しているのか？
回答：業務が設計されてないので管理していない。
</t>
    <phoneticPr fontId="22"/>
  </si>
  <si>
    <t>「ＲＩＰＳ」システムが「ＲＩＰＳ」で実績を抽出しているバイヤーに対して
仕入先コード「0」の実績が有ることが発覚した
１．11/21　門脇バイヤーよりRIPSメニュー「RIUR0014」で抽出したデータの中に仕入先コード「0」のデータが有るので調べてほしい　と依頼を受ける
２．11/21　システム部に口頭及びＰ２メールで確認を依頼する
３．11/26　システム部管理部に聞いてほしいと回答をいただく
４．1/5システム部宇津木課長に相談する
５．「共通売価戻し」により「0」になっているとの回答をいただく</t>
    <phoneticPr fontId="22"/>
  </si>
  <si>
    <t>原因：仮説：商品マスター上の「共通売価戻し」をいう仕組みが影響している可能性が高い
一次対応：インシデントとして調査対象に上げる</t>
    <phoneticPr fontId="22"/>
  </si>
  <si>
    <t>課題優先度をつける。
担当：品質管理
納期：1/-</t>
    <phoneticPr fontId="22"/>
  </si>
  <si>
    <t>共通売価戻しとは？
ホーム掲示板提出物へ（岡島さん）</t>
    <phoneticPr fontId="22"/>
  </si>
  <si>
    <t>商品統合管理室が商品統合管理室に対して
担当者が不在になった際、他の担当者が業務を代行しようとしたが、出来なかった
１．担当者が不在になった
２．代行業務をで行えるか確認した
3.代行業務を行えなかった。</t>
    <phoneticPr fontId="22"/>
  </si>
  <si>
    <t xml:space="preserve">原因：
1.業務を任せきりになっていた
2.業務の手順書がなかった
一次対応：
担当者が復帰した為、一旦対応終了
</t>
    <phoneticPr fontId="22"/>
  </si>
  <si>
    <t>課題優先度をづけを行う
オペレーションリーダーが不在時のフローを作成する。
手順書を作成する。
担当：品質管理
納期：1/-</t>
    <phoneticPr fontId="22"/>
  </si>
  <si>
    <t xml:space="preserve">商品統合管理室がヤスダに対して
伝単・原価・標準価格変更を取引先希望日とは違う日にちで適用してしまった。
取引先希望適用日2/5　→　実際の適用日1/6
１．1/5登録依頼、1/6適用で登録
２．1/6取引先から修正依頼、2/5適用希望判明した
３．1/7適用で変更前修正登録した（一旦変更前に戻す）
４．1/7に2/5適用で正しい登録
</t>
    <phoneticPr fontId="22"/>
  </si>
  <si>
    <t xml:space="preserve">原因：
1/5依頼の登録用紙の適用日は1/5(依頼日当日)だった為ルール通り1/6(翌日)へ変更し登録。
1/6に上記修正依頼が来た際に登録用紙の適用日が2/5だった為、取引先に確認した所2/5適用希望で有る事が判明(この際メール本文にも2/5適用希望がある事が判明)
一次対応：A型登録対応
伝単・原価・標準価格を1/7適用にて一旦変更前に戻す。
在庫対策費フラグが0になっている。
1へ修正し、1/7に金額が戻ったのを確認後2/5適用にて正しい登録を行う予定。
経理対応
1/7に確認後対応依頼予定
</t>
    <phoneticPr fontId="22"/>
  </si>
  <si>
    <t>一次対応をおこなう。
商品が販売されているか？影響度を調査する。
担当：小野さん
納期：1/7</t>
    <phoneticPr fontId="22"/>
  </si>
  <si>
    <t xml:space="preserve">経理部がグッドスマイルカンパニーに対して
再三問い合わせをもらっていたが、回答がなされなかった。
１．取引先より連絡が来ていた
２．気づかず放置されてしまっていた
３．商品統合管理室に送信された
４．藤本さんに確認後回答した
</t>
    <phoneticPr fontId="22"/>
  </si>
  <si>
    <t>原因：
なぜ放置されていたのか？原因を確認する。
一次対応：回答メールを送信した。
なぜ放置されていたのか？原因を確認する。</t>
    <phoneticPr fontId="22"/>
  </si>
  <si>
    <t xml:space="preserve">お問い合わせ窓口フローに追加する
担当：品質管理
納期：1/-
</t>
    <phoneticPr fontId="22"/>
  </si>
  <si>
    <t>経理へメールがきていた。
納品時単価差異の発生について、
取引先への対応を適時行う。
問題なかった。</t>
    <phoneticPr fontId="22"/>
  </si>
  <si>
    <t>一次対応、即日</t>
    <rPh sb="2" eb="4">
      <t>タイオウ</t>
    </rPh>
    <rPh sb="5" eb="7">
      <t>ソクジツ</t>
    </rPh>
    <phoneticPr fontId="26"/>
  </si>
  <si>
    <t>キャンペーンの対象になった仕入先</t>
    <phoneticPr fontId="26"/>
  </si>
  <si>
    <t>グループリスク管理室</t>
    <phoneticPr fontId="26"/>
  </si>
  <si>
    <t>lineworks</t>
    <phoneticPr fontId="26"/>
  </si>
  <si>
    <t>決算影響なし</t>
    <phoneticPr fontId="22"/>
  </si>
  <si>
    <t>月次決算影響する</t>
    <phoneticPr fontId="22"/>
  </si>
  <si>
    <t>4半期決算影響する</t>
    <phoneticPr fontId="22"/>
  </si>
  <si>
    <t>ユーザーに影響する</t>
    <phoneticPr fontId="22"/>
  </si>
  <si>
    <t xml:space="preserve">該当実績データに空行やゴミが含まれていたため、データ容量が送信上限を超えていた。
</t>
    <phoneticPr fontId="22"/>
  </si>
  <si>
    <t>なし_なし_ECの買い替えキャンペーンに於いてリベートの請求がされていなかった件</t>
    <phoneticPr fontId="22"/>
  </si>
  <si>
    <t xml:space="preserve">上した月：-
　入金日付or相殺日付：-
　ヒアリング対象者：EC事業部小出課長
　備考：
</t>
    <phoneticPr fontId="22"/>
  </si>
  <si>
    <t>なし_なし_部長承認後のためリスク管理報告書の追加分を次月報告へ繰り越した</t>
    <phoneticPr fontId="22"/>
  </si>
  <si>
    <t xml:space="preserve">部長承認後に収録すべき事象の発生が発覚したため、
グループリスク管理室への提出期限が迫っていたため、
</t>
    <phoneticPr fontId="22"/>
  </si>
  <si>
    <t xml:space="preserve">インシデントとして報告し、報告内容を次月へ繰り越した。
</t>
    <phoneticPr fontId="22"/>
  </si>
  <si>
    <t>なし_なし_lineworksのサーバー障害のためlineworksへログインできない。</t>
    <phoneticPr fontId="22"/>
  </si>
  <si>
    <t xml:space="preserve">WEB上で通知があった。認証サービスにおいて、一部障害が発生した。
</t>
    <phoneticPr fontId="22"/>
  </si>
  <si>
    <t xml:space="preserve">P2、zoomチャット、MTGを活用した。
</t>
    <phoneticPr fontId="22"/>
  </si>
  <si>
    <t>再発している</t>
    <rPh sb="0" eb="2">
      <t>サイハツ</t>
    </rPh>
    <phoneticPr fontId="22"/>
  </si>
  <si>
    <t>送信前のデータ確認について議論を行う。MTG
担当：田端さん、吉橋
納期：1/11</t>
    <phoneticPr fontId="22"/>
  </si>
  <si>
    <t>①緊急時対応プランへ対応内容を作成する。
②レビュー
担当：吉橋
納期：1/15</t>
    <phoneticPr fontId="22"/>
  </si>
  <si>
    <t>バイヤーが商品統合管理室に対して
実績データの容量が送信制限を超えていたため実績送付ができなかった
１．バイヤーは共有フォルダへメールデータを格納した
２．実績送信担当がデータを確認した
３．容量が送信上限を超えていたため、メンバーへクリプト便を依頼した
４．メンバーより添付データにゴミが含まれていることをアドバイスいただいた
５．バイヤーへ削除依頼をおこなった
６.実績を送信した</t>
    <phoneticPr fontId="22"/>
  </si>
  <si>
    <t xml:space="preserve">原因：該当実績データに空行やゴミが含まれていたため、データ容量が送信上限を超えていた。
一次対応：インシデント報告を行い、送信前のデータ確認について議論を行う。
</t>
    <phoneticPr fontId="22"/>
  </si>
  <si>
    <t>ＥＣ事業部がキャンペーンの対象になった仕入先に対して
リベートの請求が出来ていなかった
１．1/4　ＥＣ事業部小出課長より今まで請求が出来ていなかったが、どんなデータが有れば請求ができるか分からないので実績データを見てほしいと依頼を受ける
２．1/4　商品統合管理室にデータを送っていただくようお願いする
３．1/5　データ受信　
４．対応検討中
確認中　※受信したデータを元にﾎﾟｲﾝﾄ付与額を全額請求できるとした場合：3,070,000</t>
    <phoneticPr fontId="22"/>
  </si>
  <si>
    <t xml:space="preserve">原因：確認中
_x000D_
_x000D_
一次対応：検討中
</t>
    <phoneticPr fontId="22"/>
  </si>
  <si>
    <t>対象の金額：￥3070000_x000D_
影響与えた金額：￥0</t>
    <phoneticPr fontId="22"/>
  </si>
  <si>
    <t xml:space="preserve">EC事業分いて請求していただきたいリベートを請求していなかった。
３者にて合意できているのか？
請求方法は？フローは？
</t>
    <phoneticPr fontId="22"/>
  </si>
  <si>
    <t>商品統合管理室がグループリスク管理室に対して
リスク管理報告書の追加分を次月報告へ繰り越した
１．1/5　リスク管理報告書の部長承認依頼をした
２．1/6　部長承認が下りた
３．1/6　インシデント発生報告があった
４．1/6　インシデント情報には、発生日が12月前月分と記載されていた。</t>
    <phoneticPr fontId="22"/>
  </si>
  <si>
    <t xml:space="preserve">原因：部長承認後に収録すべき事象の発生が発覚したため、
グループリスク管理室への提出期限が迫っていたため、
一次対応：インシデントとして報告し、報告内容を次月へ繰り越した。
</t>
    <phoneticPr fontId="22"/>
  </si>
  <si>
    <t xml:space="preserve">lineworksがビックカメラに対して
lineworksのサーバー障害のためlineworksへログインできない。
１．出勤報告時にlineworksがログインできないことが発覚した
２．室長へ電話連絡した
３．P2にてzoomURLを送付した
４．zoomMTGにて朝会を開催した
５．業務の進行に関して認識合わせをおこなった。
</t>
    <phoneticPr fontId="22"/>
  </si>
  <si>
    <t xml:space="preserve">原因：WEB上で通知があった。認証サービスにおいて、一部障害が発生した。
一次対応：P2、zoomチャット、MTGを活用した。
</t>
    <phoneticPr fontId="22"/>
  </si>
  <si>
    <t>全員にもれなく連絡を行う。方法</t>
    <phoneticPr fontId="22"/>
  </si>
  <si>
    <t>メール送信時にアラートが出るもの、送信上限を超えたデータについて確認する。</t>
    <phoneticPr fontId="22"/>
  </si>
  <si>
    <t>経理室</t>
    <phoneticPr fontId="26"/>
  </si>
  <si>
    <t>担当バイヤー、商品統合管理室</t>
    <phoneticPr fontId="26"/>
  </si>
  <si>
    <t>ビックカメラ商品統合管理室？システム？</t>
    <phoneticPr fontId="26"/>
  </si>
  <si>
    <t>コジマ</t>
    <phoneticPr fontId="26"/>
  </si>
  <si>
    <t>G型_ラネット_エビデンスの履行状況を確認せず取引先の申請通りマイナス計上を承認した</t>
    <phoneticPr fontId="22"/>
  </si>
  <si>
    <t>セレン</t>
    <phoneticPr fontId="26"/>
  </si>
  <si>
    <t>G型_パナソニック_SL指名者以外が販売員コード空欄を手作業にて入力した。</t>
    <phoneticPr fontId="22"/>
  </si>
  <si>
    <t xml:space="preserve">
G型不良交換手数料、販売員コードが空欄だった
10日払いの案件だった。
コロナ影響による退勤勧告のため、作業時間が限られていた。
</t>
    <phoneticPr fontId="22"/>
  </si>
  <si>
    <t>インシデントとして報告を行い、承認作業を完了した。</t>
    <phoneticPr fontId="22"/>
  </si>
  <si>
    <t xml:space="preserve">上した月：
　入金日付or相殺日付：
　ヒアリング対象者：
　備考：
G型_パナソニック_10日払いの案件、コロナ影響による退勤勧告のため2次承認前に登録作業をおこなった
と同事象内の案件
</t>
    <phoneticPr fontId="22"/>
  </si>
  <si>
    <t xml:space="preserve">上した月：
　入金日付or相殺日付：
　ヒアリング対象者：吉橋
　備考：
G型_パナソニック_SL指名者以外が販売員コード空欄を手作業にて入力した。
と同事象内の案件
</t>
    <phoneticPr fontId="22"/>
  </si>
  <si>
    <t>G型_パナソニック_10日払いの案件、コロナ影響による退勤勧告のため2次承認前に登録作業をおこなった</t>
    <phoneticPr fontId="22"/>
  </si>
  <si>
    <t xml:space="preserve">
10日払いの案件だった。
コロナ影響による退勤勧告のため、作業時間が限られていた。
</t>
    <phoneticPr fontId="22"/>
  </si>
  <si>
    <t>インシデントとして報告を行い、登録作業を完了した。</t>
    <phoneticPr fontId="22"/>
  </si>
  <si>
    <t xml:space="preserve">上した月：202012
　入金日付or相殺日付：20210131
　ヒアリング対象者：システム部安部係長（予定）
　備考：
</t>
    <phoneticPr fontId="22"/>
  </si>
  <si>
    <t>ＢＯシステム</t>
    <phoneticPr fontId="26"/>
  </si>
  <si>
    <t>調査中</t>
    <phoneticPr fontId="22"/>
  </si>
  <si>
    <t xml:space="preserve">上した月：
　入金日付or相殺日付：
　ヒアリング対象者：藤井さん、島田さん、１次承認田畑さん、２次承認倉地さん
　備考：
</t>
    <phoneticPr fontId="22"/>
  </si>
  <si>
    <t xml:space="preserve">
A型変更の際に、在庫対策費発生無しの旨を記載する運用であるが、
取引先の記載が漏れた為、発生してしまった。
</t>
    <phoneticPr fontId="22"/>
  </si>
  <si>
    <t>以前までは貸出品登録の設定金額が5万円でしたが2万円に設定金額を下げます。メーカー実機貸出品の更なる管理強化を図ってまいります。
登録しないものに関しては、見本シールを添付する。</t>
    <phoneticPr fontId="22"/>
  </si>
  <si>
    <t xml:space="preserve">上した月：
　入金日付or相殺日付：
　ヒアリング対象者：コジマ営業企画室 染野様、堀田様
　備考：
</t>
    <phoneticPr fontId="22"/>
  </si>
  <si>
    <t xml:space="preserve">店舗判断にて貸出展示品の廃棄をした
</t>
    <phoneticPr fontId="22"/>
  </si>
  <si>
    <t xml:space="preserve">メーカー貸出機に対する認識が甘く、管理体制が不適切だったため、
商品完了後に店舗倉庫の販促品置き場に保管しておりましたが、倉庫整理の際に誤って廃棄してしまった。
</t>
    <phoneticPr fontId="22"/>
  </si>
  <si>
    <t>G型_ラネット_取引先が±反対の金額でリベートの申請を行った</t>
    <phoneticPr fontId="22"/>
  </si>
  <si>
    <t>件数</t>
    <rPh sb="0" eb="2">
      <t>ケンスウ</t>
    </rPh>
    <phoneticPr fontId="22"/>
  </si>
  <si>
    <t>①システム部へ確認する。
担当：長廣さん
納期：1/13</t>
    <phoneticPr fontId="22"/>
  </si>
  <si>
    <t>同案件のため、todoは記載済み</t>
    <phoneticPr fontId="22"/>
  </si>
  <si>
    <t>ラネット</t>
    <phoneticPr fontId="22"/>
  </si>
  <si>
    <t>現行のフローを確認する。
1.空欄時SLへ連絡する。
2.SLから作業者への指名は、質問者。
3.ダブルチェックをする。
4.新業務next等で確認する。
担当：吉橋
納期：1/12</t>
    <phoneticPr fontId="22"/>
  </si>
  <si>
    <t>シフトを調整するMTGをおこなった。朝の開始時間を調整して、
退勤時間は20：00を守る。</t>
    <phoneticPr fontId="22"/>
  </si>
  <si>
    <t>システム部へ確認する。
担当：北郷さん
納期：1/13</t>
    <phoneticPr fontId="22"/>
  </si>
  <si>
    <t>品質管理にて再発性を加味したインシデントリストの作成している。
作成リストにて対応する。
掲示板、todoを掲載します。
納期：1/12
担当：吉橋</t>
    <phoneticPr fontId="22"/>
  </si>
  <si>
    <t>フジ医療器</t>
    <phoneticPr fontId="22"/>
  </si>
  <si>
    <t>セレン</t>
    <phoneticPr fontId="22"/>
  </si>
  <si>
    <t>MTG社、バイヤー</t>
    <phoneticPr fontId="26"/>
  </si>
  <si>
    <t>押印申請者、申請者部署長、商品統合管理室契約担当、法務室、押印者の関わる担当者全て</t>
    <phoneticPr fontId="26"/>
  </si>
  <si>
    <t>任天堂販売株式会社様</t>
    <phoneticPr fontId="26"/>
  </si>
  <si>
    <t>取引先(オーディオテクニカ）様</t>
    <phoneticPr fontId="26"/>
  </si>
  <si>
    <t>エテュセ社、バイヤー</t>
    <phoneticPr fontId="26"/>
  </si>
  <si>
    <t>G型_マクセル＆セツプランニング_計上後の修正依頼があった</t>
    <phoneticPr fontId="22"/>
  </si>
  <si>
    <t>マクセル＆セツプランニング</t>
    <phoneticPr fontId="22"/>
  </si>
  <si>
    <t>G型_MTG_担当者単位でデータ提供料を申請してきた</t>
    <phoneticPr fontId="22"/>
  </si>
  <si>
    <t>MTG</t>
    <phoneticPr fontId="22"/>
  </si>
  <si>
    <t>なし_任天堂販売_コジマ契約書にビックカメラの誤押印</t>
    <phoneticPr fontId="22"/>
  </si>
  <si>
    <t>任天堂販売</t>
    <phoneticPr fontId="22"/>
  </si>
  <si>
    <t>福西電機</t>
    <phoneticPr fontId="22"/>
  </si>
  <si>
    <t>オーディオテクニカ</t>
    <phoneticPr fontId="22"/>
  </si>
  <si>
    <t>G型_ハピネット/セガ/ダイキン/LG_仕入に対してのリベートを拡売費で登録している</t>
    <phoneticPr fontId="22"/>
  </si>
  <si>
    <t>ハピネット/セガ/ダイキン/LG</t>
    <phoneticPr fontId="22"/>
  </si>
  <si>
    <t>エテュセ</t>
    <phoneticPr fontId="22"/>
  </si>
  <si>
    <t>福西電機</t>
    <phoneticPr fontId="26"/>
  </si>
  <si>
    <t xml:space="preserve">
マスタに登録されている、原価よりも高い金額で仕入れを行った差異に伝票単価と原価に差があった為、システムにより自動計算された為発生
</t>
    <phoneticPr fontId="22"/>
  </si>
  <si>
    <t xml:space="preserve">
マスタに登録されている通常の商流以外から仕入れを行った為。
</t>
    <phoneticPr fontId="22"/>
  </si>
  <si>
    <t>ビックカメラ</t>
    <phoneticPr fontId="22"/>
  </si>
  <si>
    <t>事後</t>
    <phoneticPr fontId="22"/>
  </si>
  <si>
    <t xml:space="preserve">上した月：202012
　入金日付or相殺日付：
　ヒアリング対象者：片桐さん
　備考：再申請ID：202101120983、202101121012 </t>
    <phoneticPr fontId="22"/>
  </si>
  <si>
    <t xml:space="preserve">上した月：202012
　入金日付or相殺日付：
　ヒアリング対象者：
　備考：202101070548 202012_MTG	[24225-1]交渉目安額合意翌月20日～末日	片桐（愛）
</t>
    <phoneticPr fontId="22"/>
  </si>
  <si>
    <t>商品統合管理室</t>
    <phoneticPr fontId="22"/>
  </si>
  <si>
    <t xml:space="preserve">上した月：202012
　入金日付or相殺日付：20210131
　ヒアリング対象者：
　備考：
</t>
    <phoneticPr fontId="22"/>
  </si>
  <si>
    <t>H型_東邦薬品_販促リベートが発生し、振込分との重複が発生した</t>
    <phoneticPr fontId="22"/>
  </si>
  <si>
    <t xml:space="preserve">上した月：202012
　入金日付or相殺日付：
　ヒアリング対象者：
　備考：
</t>
    <phoneticPr fontId="22"/>
  </si>
  <si>
    <t xml:space="preserve">
全員のチェック漏れ
</t>
    <phoneticPr fontId="22"/>
  </si>
  <si>
    <t>運用不備</t>
    <phoneticPr fontId="22"/>
  </si>
  <si>
    <t>0円～10万円未満</t>
    <phoneticPr fontId="22"/>
  </si>
  <si>
    <t>お客様からクレーム（店舗対応）問題がない</t>
    <phoneticPr fontId="22"/>
  </si>
  <si>
    <t>まず発生しない</t>
    <phoneticPr fontId="22"/>
  </si>
  <si>
    <t>対策無し</t>
    <phoneticPr fontId="22"/>
  </si>
  <si>
    <t>高</t>
    <phoneticPr fontId="22"/>
  </si>
  <si>
    <t>要改善</t>
    <phoneticPr fontId="22"/>
  </si>
  <si>
    <t>10万円以上～100万円未満</t>
    <phoneticPr fontId="22"/>
  </si>
  <si>
    <t>まれに起きる年1度</t>
    <phoneticPr fontId="22"/>
  </si>
  <si>
    <t>時々起きる月1度</t>
    <phoneticPr fontId="22"/>
  </si>
  <si>
    <t>対策はあるが不十分</t>
    <phoneticPr fontId="22"/>
  </si>
  <si>
    <t>たまに起きる半年1度</t>
    <phoneticPr fontId="22"/>
  </si>
  <si>
    <t xml:space="preserve">上した月：202012
　入金日付or相殺日付：20210120
　ヒアリング対象者：オーディオテクニカ内藤様、商品部佐々木係長
　備考：
</t>
    <phoneticPr fontId="22"/>
  </si>
  <si>
    <t>G型_オーディオテクニカ_スーパー社販対応のG型が「9901その他勘定振替」で申請、登録された</t>
    <phoneticPr fontId="22"/>
  </si>
  <si>
    <t xml:space="preserve">担当者様にお話を伺ったところ、以前に同じ内容で申請したことが有り、そのファイルを使ったとの事。こちらのデータを確認すると9901種別で入れた後マイナスが入っていた⇒取引先様への周知が出来ていなかったのが原因の一つと考えられる
</t>
    <phoneticPr fontId="22"/>
  </si>
  <si>
    <t>商品部、取引先</t>
    <phoneticPr fontId="26"/>
  </si>
  <si>
    <t xml:space="preserve">
確認中
</t>
    <phoneticPr fontId="22"/>
  </si>
  <si>
    <t>経過観察中</t>
    <phoneticPr fontId="22"/>
  </si>
  <si>
    <t>低</t>
    <phoneticPr fontId="22"/>
  </si>
  <si>
    <t>対策基準有効</t>
    <phoneticPr fontId="22"/>
  </si>
  <si>
    <t>不明</t>
    <phoneticPr fontId="22"/>
  </si>
  <si>
    <t xml:space="preserve">
今まで半年に1回同様の処理をしてきた。前回2020年6月に計上実績有。
</t>
    <phoneticPr fontId="22"/>
  </si>
  <si>
    <t>上した月：202012
　入金日付or相殺日付：
　ヒアリング対象者：
　備考：202101080593 	202012_エテュセ</t>
    <phoneticPr fontId="22"/>
  </si>
  <si>
    <t>G型_エテュセ_担当者単位でデータ提供料を申請してきた</t>
    <phoneticPr fontId="22"/>
  </si>
  <si>
    <t>原因：
今まで半年に1回同様の処理をしてきた。前回2020年6月に計上実績有。
一次対応：12月計上は行う。現状確認と本来の手順を確認しどこの手順に問題があるか調査する。MTGと同時案</t>
    <phoneticPr fontId="22"/>
  </si>
  <si>
    <t xml:space="preserve">商品部、取引先がビックカメラに対して
仕入に対してのリベートを拡売費で登録している
１．Ｇ型の1次承認を行った
２．摘要欄に仕入に対してのリベートと記載が有るが、種別は拡売費になっている
３．Ksasで確認すると過去の計上も同じ内容で計上されていた
</t>
    <phoneticPr fontId="22"/>
  </si>
  <si>
    <t>取引先(オーディオテクニカ）様がビックカメラに対して
リベート種別を間違って申請した（本来1801グロス型のところ9901その他勘定振替）。
１．オーディオテクニカ担当者様が9901種別でG型を作成
２．そのままの種別で登録
３．9901種別のG型を確認した経理部担当者より「1801では？」問い合わせを受ける
４．先方に確認。前例に倣って作成したとのご回答
５．9901種別でマイナス、1801種別でプラス　の修正処理を実行予定</t>
    <phoneticPr fontId="22"/>
  </si>
  <si>
    <t>ビックカメラが福西電機に対して
本来発生すべきでない納品時単価差異が発生した
１．商品の発注を行う
２．発注単価に金額入力
３．原価と差があり納品時単価差異が発生
４．
５．</t>
    <phoneticPr fontId="22"/>
  </si>
  <si>
    <t>原因：調査中
一次対応：お客様対応は、手動Pアップで会計したので、一時対応は終了。
今回は、4％Pアップ。約5400円分
発動しない原因が何なのかを調査する　1/13納期
1/11　メンバーより登録自体は間違いなく登録されている事を確認しました。
今回は、Sキーが絡んでいる為、再売等について確認する必要が発生。</t>
    <phoneticPr fontId="22"/>
  </si>
  <si>
    <t>品質管理にて優先度をつけて対応を行う。</t>
    <phoneticPr fontId="22"/>
  </si>
  <si>
    <t>品質管理にてMTGを行い、対策を検討する。1/18-</t>
    <phoneticPr fontId="22"/>
  </si>
  <si>
    <t xml:space="preserve">セレンがビックカメラに対して_x000D_
メール本文に在庫対策費に関しての文言が抜けていたため、取引先の意図しないリベートが発生した。
１.取引先よりA型送付された
２.登録おこなった。
３.在庫対策費発生
４.その後取引先より連絡があり、修正をおこなった。
</t>
    <phoneticPr fontId="22"/>
  </si>
  <si>
    <t>原因：
A型登録の際に、在庫対策費発生無しの旨を記載する運用であるが、
取引先の記載が漏れた為、発生してしまった。
一次対応：H型で訂正をおこなう</t>
    <phoneticPr fontId="22"/>
  </si>
  <si>
    <t xml:space="preserve">在庫対策費、記載を忘れていた。
</t>
    <phoneticPr fontId="22"/>
  </si>
  <si>
    <t xml:space="preserve">取引先が商品統合管理室に対して
±反対の金額でリベートの申請を行った
１．取引先よりG型データが送付された
２．１次承認をおこなった。エビデンスの金額は一致していた。
３．２次承認時に、マイナス計上の履行状況について、どのような経緯でマイナスなのか？確認要請が出た
４．バイヤーへ確認をおこなった。
５．再送データの符号が±反対であった。
</t>
    <phoneticPr fontId="22"/>
  </si>
  <si>
    <t>原因：調査中
一次対応：
取引先から再送分を受領し、登録をおこなった。
マイナス計上時の一次照合の現行の運用状況を確認する。
振込金額調整、返品分以外のマイナス計上の調査を行う。</t>
    <phoneticPr fontId="22"/>
  </si>
  <si>
    <t>対象の金額：￥751408_x000D_
影響与えた金額：￥0</t>
    <phoneticPr fontId="22"/>
  </si>
  <si>
    <t>ビックカメラ商品統合管理室？システム？がお客様に対して
登録されていたキャンペーンがレジで発動しなかった。
・キャンペーン内容
Windows買い替えキャンペーン
win7ﾊﾟｿｺﾝ持ち込みで、5000Pプレゼント
親企画コード
【事象発生の経緯】
１．1/10　船橋FACE店の担当者から、キャンペーンが発動しないと連絡を受ける
２．JANコードから企画コードを検索出来ない為、時間を要す事を伝える。
３．お客様対応では手動でキャンペーンのPアップと近しいポイントアップして貰う
４．企画コードを探して詳細を確認した処、対象に含まれている事を確認する
５．担当者に他のJANを試して頂いた処、発動する事を確認する。
発動している場合は、ダイナキーで『買い替えキャンペーン』が表示される
未発動の商品は、ダイナキーで『買い替え5000円値引き』のみが表示される</t>
    <phoneticPr fontId="22"/>
  </si>
  <si>
    <t>対象の金額：￥5400_x000D_
影響与えた金額：￥0</t>
    <phoneticPr fontId="22"/>
  </si>
  <si>
    <t>Sキーとは？
お会計の打ち直し、Sキーと呼んでいる。全返品。会計を取り消し。
再売り。会計の一部商品だけ、商品を変更する。
レジの操作条件においてキャンペーン発動するしないがある。</t>
    <phoneticPr fontId="22"/>
  </si>
  <si>
    <t xml:space="preserve">ＢＯシステムが担当バイヤー、商品統合管理室に対して
1/8に登録したグロス型リベートのうち、1ファイル(ｺﾅﾐﾃﾞｼﾞﾀﾙｴﾝﾀﾃｲﾒﾝﾄ)分のデータがＢＯで抽出できなかった（経理のリベートシステム上では反映されている）
１.1/8リベート登録
２.1/9ＢＯで登録済みのリベートデータを抽出し、登録前金額と差が無いか確認したところ差額が有った
3.調査したところ該当分(WF： 202101050172 ）が漏れていたことが判明した
4.システム部に電話にて相談したが、担当者不在との事で週明け(1/12）に確認する。
</t>
    <phoneticPr fontId="22"/>
  </si>
  <si>
    <t xml:space="preserve">原因：確認中
一次対応：システム部担当者に確認予定
</t>
    <phoneticPr fontId="22"/>
  </si>
  <si>
    <t>対象の金額：￥7763000_x000D_
影響与えた金額：￥0</t>
    <phoneticPr fontId="22"/>
  </si>
  <si>
    <t xml:space="preserve">商品統合管理室が経理室に対して
G型2次承認前に登録作業をおこなった
１．メンバーが未承認案件を発見した。20：00過ぎ
２．WF申請されていたが、管理表への記載がなかった。
３．データを調査したところ、10日払いの案件とわかった。
４．1次承認を行った。
５．登録作業を行った。
６．2次承認を翌日へ持ち越した。
</t>
    <phoneticPr fontId="22"/>
  </si>
  <si>
    <t>原因：
10日払いの案件だった。
コロナ影響による退勤勧告のため、作業時間が限られていた。
一次対応：インシデントとして報告を行い、登録作業を完了した。</t>
    <phoneticPr fontId="22"/>
  </si>
  <si>
    <t>商品統合管理室が商品統合管理室に対して
販売員コード空欄を手作業にて入力した。
１．メンバーが未承認案件を発見した。20：00過ぎ
２．WF申請されていたが、管理表への記載がなかった。
３．データを調査したところ、10日払いの案件とわかった。
４．1次承認を行った。
５．販売員コードが空欄であることが発覚した。
６．手作業にて入力後、メンバーへダブルチェックを依頼した。</t>
    <phoneticPr fontId="22"/>
  </si>
  <si>
    <t>原因：
G型不良交換手数料、販売員コードが空欄だった
10日払いの案件だった。
コロナ影響による退勤勧告のため、作業時間が限られていた。
一次対応：インシデントとして報告を行い、承認作業を完了した。</t>
    <phoneticPr fontId="22"/>
  </si>
  <si>
    <t>現行の運用について、空欄時の作業。
空欄時SLへ連絡する。
SL作業者への指名は、質問者。
ダブルチェックをする。
新業務nextで確認する。</t>
    <phoneticPr fontId="22"/>
  </si>
  <si>
    <t xml:space="preserve">商品統合管理室がビックカメラに対して
取引先の申請通りにマイナス計上を承認した
１．取引先から申請データを受領した
２．一次承認にてエビデンスとリベート金額の一致を確認し承認した
３．2次承認時マイナス金額の履行状況について室長より質問があった
４．マイナス計上時のリスクが問題提起された
</t>
    <phoneticPr fontId="22"/>
  </si>
  <si>
    <t>原因：
現行の照合は、リベート金額とエビデンスの金額が一致しているを確認し承認している。
マイナス計上の場合も上記のルールにそって照合している。
履行状況の確認は行っていない。
一次対応：インシデントとして報告を行う。
マイナス計上時の一次照合の現行の運用状況を確認する。
振込金額調整、返品分以外のマイナス計上の調査を行う。</t>
    <phoneticPr fontId="22"/>
  </si>
  <si>
    <t>返品であれば、返品実績をみる。
マイナスデータの算出された経緯が承認に必要である。
リスク：不正により資金の流出の可能性がある。</t>
    <phoneticPr fontId="22"/>
  </si>
  <si>
    <t>①経理へヒアリング
9901に計上できるもの、できないものを確認する。
計上科目上どれに当たるか？
②G型9901に関する照合内容の確認。商品統合管理室では、チェック方法がないので、ルールを決める。
担当：北郷さん
納期：①1/22</t>
    <phoneticPr fontId="22"/>
  </si>
  <si>
    <t xml:space="preserve">
第一三共から振込がされる金額が、東邦薬品にリベートの請求が行われてしまった為
キャンペーンの販促リベートと重複してしまい発生した
</t>
    <phoneticPr fontId="22"/>
  </si>
  <si>
    <t>事前にチェックするようにはしているが、確認が漏れていたの事</t>
    <phoneticPr fontId="22"/>
  </si>
  <si>
    <t>ランク</t>
    <phoneticPr fontId="22"/>
  </si>
  <si>
    <t>評点</t>
    <rPh sb="0" eb="2">
      <t>ヒョウテン</t>
    </rPh>
    <phoneticPr fontId="26"/>
  </si>
  <si>
    <t>影響度</t>
    <rPh sb="0" eb="3">
      <t>エイキョウド</t>
    </rPh>
    <phoneticPr fontId="26"/>
  </si>
  <si>
    <t>頻度</t>
    <rPh sb="0" eb="2">
      <t>ヒンド</t>
    </rPh>
    <phoneticPr fontId="26"/>
  </si>
  <si>
    <t>３・４</t>
    <phoneticPr fontId="26"/>
  </si>
  <si>
    <t>５・６</t>
    <phoneticPr fontId="26"/>
  </si>
  <si>
    <t>７・８</t>
    <phoneticPr fontId="26"/>
  </si>
  <si>
    <t>９・１０</t>
    <phoneticPr fontId="26"/>
  </si>
  <si>
    <t>影響度</t>
    <rPh sb="0" eb="3">
      <t>エイキョウド</t>
    </rPh>
    <phoneticPr fontId="22"/>
  </si>
  <si>
    <t>頻度</t>
    <rPh sb="0" eb="2">
      <t>ヒンド</t>
    </rPh>
    <phoneticPr fontId="22"/>
  </si>
  <si>
    <t>アドレス</t>
    <phoneticPr fontId="22"/>
  </si>
  <si>
    <t>初期値</t>
    <rPh sb="0" eb="3">
      <t>ショキチ</t>
    </rPh>
    <phoneticPr fontId="22"/>
  </si>
  <si>
    <t>判定値</t>
    <rPh sb="0" eb="2">
      <t>ハンテイ</t>
    </rPh>
    <rPh sb="2" eb="3">
      <t>チ</t>
    </rPh>
    <phoneticPr fontId="22"/>
  </si>
  <si>
    <t>算出ランク</t>
    <rPh sb="0" eb="2">
      <t>サンシュツ</t>
    </rPh>
    <phoneticPr fontId="22"/>
  </si>
  <si>
    <t>再発
算出ランク</t>
    <rPh sb="0" eb="2">
      <t>サイハツ</t>
    </rPh>
    <rPh sb="3" eb="5">
      <t>サンシュツ</t>
    </rPh>
    <phoneticPr fontId="22"/>
  </si>
  <si>
    <t>エビデンス不足</t>
    <phoneticPr fontId="22"/>
  </si>
  <si>
    <t>追加や加工作業</t>
    <phoneticPr fontId="22"/>
  </si>
  <si>
    <t>課題の優先順位きめる。問題を分析する担当を決め、スケジュールの調整を行う。</t>
    <phoneticPr fontId="22"/>
  </si>
  <si>
    <t>判断エラー</t>
    <phoneticPr fontId="22"/>
  </si>
  <si>
    <t>整備不備</t>
    <phoneticPr fontId="22"/>
  </si>
  <si>
    <t>取引先</t>
    <phoneticPr fontId="22"/>
  </si>
  <si>
    <t>なし</t>
    <phoneticPr fontId="22"/>
  </si>
  <si>
    <t>100万円以上～1000万円未満</t>
    <phoneticPr fontId="22"/>
  </si>
  <si>
    <t>イレギュラー、事故対応</t>
    <phoneticPr fontId="22"/>
  </si>
  <si>
    <t>エテュセ社、バイヤーがビックカメラに対して
月次G型照合時に、担当者単位で作成したデータ提供料を発見した
摘要欄”POSデータ提供料”
１．月次G型照合で照合担当者から不審なものがあると相談受ける
２．摘要欄”POSデータ提供料”だった。商品統合管理室で代行作成しているデータ提供料の契約のもので別のものであることが関係者から発覚
３.代行作成する元となる台帳には記載がなかった為、重複の心配はない
４．12月計上はこのまま進めるものとする
５．EDIのデータ提供料とは別であった。契約書はない。商談の中で取り交わされた</t>
    <phoneticPr fontId="22"/>
  </si>
  <si>
    <t>対象の金額：￥75000_x000D_
影響与えた金額：￥0</t>
    <phoneticPr fontId="22"/>
  </si>
  <si>
    <t>当社から送っている実績データ送付費用。会計上請求して問題ないか？計算方法、計上開始時期、
請求の妥当性の証明。イレギュラーでリベート種類が増える原因ではないか？継続性があるのか？
③会社方針として、商品原価へ転換する。なぜリベートなのか？</t>
    <phoneticPr fontId="22"/>
  </si>
  <si>
    <t>原因：
確認中
一次対応：一次対応として、過去事例に基づき計上します。12月計上予定。
後日、他に類似事例が無いか調査する
WF番号
202101120932_ハピネット
202101120933_ハピネット
202101120934_ダイキン
202101120935_セガ
202101120952_LG</t>
    <phoneticPr fontId="22"/>
  </si>
  <si>
    <t>パナソニックリベートが販売支援金がI型＋G型で計上していた。
仕入れに基づくものは、拡売費ではない。</t>
    <phoneticPr fontId="22"/>
  </si>
  <si>
    <t xml:space="preserve">原因：担当者様にお話を伺ったところ、以前に同じ内容で申請したことが有り、そのファイルを使ったとの事。こちらのデータを確認すると9901種別で入れた後マイナスが入っていた⇒取引先様への周知が出来ていなかったのが原因の一つと考えられる
一次対応：リベート種別の修正を行う。赤黒登録を行う。
</t>
    <phoneticPr fontId="22"/>
  </si>
  <si>
    <t>対象の金額：￥248419_x000D_
影響与えた金額：￥0</t>
    <phoneticPr fontId="22"/>
  </si>
  <si>
    <t xml:space="preserve">以前使用データには、9901と記載があったため、そのまま作成した。
このデータに対して、今回と同様の修正を行っている。
仮説：先方への周知がされていなかったのでは？
経理で気づけたのは？チェックリストがあるのか？
9901のエビデンスは？
チェック方法があるか？ないか？
仮説：9901になるものは、経理部へ確認する。
</t>
    <phoneticPr fontId="22"/>
  </si>
  <si>
    <t>原因：
マスタに登録されている、原価よりも高い金額で仕入れを行った差異に伝票単価と原価に差があった為、システムにより自動計算された為発生
一次対応：H型登録完了した。</t>
    <phoneticPr fontId="22"/>
  </si>
  <si>
    <t>対象の金額：￥80300_x000D_
影響与えた金額：￥80300</t>
    <phoneticPr fontId="22"/>
  </si>
  <si>
    <t>1000万円以上～1億円未満</t>
    <phoneticPr fontId="22"/>
  </si>
  <si>
    <t>マイクロソフト様の販売応援メンバー（業務委託）の人件費に関して、
マイクロソフト様→広告代理店（クリエイティブバンク様）に支払われていた。
先方の都合により10月から
広告代理店ではなくビックカメラに対し、マーケティング費用として支払うことになった。稟議申請承認済み。
※販売応援メンバー（業務委託）は10月から店舗で勤務実施中。
該当バイヤーは、人件費として計上することになるのではないか？と人事部 岩見部長よりご指摘を頂いた。</t>
    <phoneticPr fontId="26"/>
  </si>
  <si>
    <t>法務部 相澤部長にご報告・ご相談。
まずクリエイティブバンク様との契約書が無いことから、契約書作成が必要。
鯨井さんに契約書作成を依頼中。
経理部 久保課長にご報告・ご相談。
契約書の内容を確認次第、どのように計上するか判断するとのこと。
上記内容について岩見部長にご報告済み。</t>
    <phoneticPr fontId="22"/>
  </si>
  <si>
    <t>入金日付or相殺日付：2020年2月末予定
ヒアリング対象者：森山さん
備考：
※費用については2021年2月末にマイクロソフト様から当社に全額支払われる為、当社負担金額は0円。</t>
    <phoneticPr fontId="22"/>
  </si>
  <si>
    <t>B型</t>
    <phoneticPr fontId="22"/>
  </si>
  <si>
    <t>基本作業</t>
    <phoneticPr fontId="22"/>
  </si>
  <si>
    <t>マイクロソフト</t>
    <phoneticPr fontId="22"/>
  </si>
  <si>
    <t>バイヤー</t>
    <phoneticPr fontId="22"/>
  </si>
  <si>
    <t>I型</t>
    <phoneticPr fontId="22"/>
  </si>
  <si>
    <t>G型</t>
    <phoneticPr fontId="22"/>
  </si>
  <si>
    <t>その他</t>
    <phoneticPr fontId="22"/>
  </si>
  <si>
    <t>約600万円（詳細確認中）</t>
    <phoneticPr fontId="22"/>
  </si>
  <si>
    <t>4－6月リベート施策のリベート金額に間違いがあった。青木・岡島の見積金額バックテストの際に発覚。</t>
    <phoneticPr fontId="22"/>
  </si>
  <si>
    <t>施策対象機種の一部のカウントが漏れていた（詳細確認中）。</t>
    <phoneticPr fontId="22"/>
  </si>
  <si>
    <t>A型</t>
    <phoneticPr fontId="22"/>
  </si>
  <si>
    <t>L型</t>
    <phoneticPr fontId="22"/>
  </si>
  <si>
    <t>1億円以上</t>
    <phoneticPr fontId="9"/>
  </si>
  <si>
    <t>J型</t>
    <phoneticPr fontId="22"/>
  </si>
  <si>
    <t>K型</t>
    <phoneticPr fontId="22"/>
  </si>
  <si>
    <t>H型</t>
    <phoneticPr fontId="22"/>
  </si>
  <si>
    <t>人為的ミス</t>
    <phoneticPr fontId="22"/>
  </si>
  <si>
    <t>ソニーIT</t>
    <phoneticPr fontId="22"/>
  </si>
  <si>
    <t>ソニーIエンタ</t>
    <phoneticPr fontId="22"/>
  </si>
  <si>
    <t>他部署</t>
    <phoneticPr fontId="22"/>
  </si>
  <si>
    <t>システム開発・運用不備</t>
    <phoneticPr fontId="22"/>
  </si>
  <si>
    <t>Apple</t>
    <phoneticPr fontId="22"/>
  </si>
  <si>
    <t>シネックスジャパン</t>
    <phoneticPr fontId="22"/>
  </si>
  <si>
    <t>申請取り下げのため、空行</t>
    <phoneticPr fontId="9"/>
  </si>
  <si>
    <t>ソニーマーケティング</t>
    <phoneticPr fontId="22"/>
  </si>
  <si>
    <t>アマナビ</t>
    <phoneticPr fontId="22"/>
  </si>
  <si>
    <t>他にも在庫対策費のインシデントがあったのでバイヤーと取引先へ説明会など機会を設ける必要がある</t>
    <phoneticPr fontId="22"/>
  </si>
  <si>
    <t>モンベル</t>
    <phoneticPr fontId="22"/>
  </si>
  <si>
    <t>三菱・テクタイト</t>
    <phoneticPr fontId="22"/>
  </si>
  <si>
    <t>アスク</t>
    <phoneticPr fontId="22"/>
  </si>
  <si>
    <t>カワダ</t>
    <phoneticPr fontId="22"/>
  </si>
  <si>
    <t>花王</t>
    <phoneticPr fontId="22"/>
  </si>
  <si>
    <t>CFD販売</t>
    <phoneticPr fontId="22"/>
  </si>
  <si>
    <t>①記入方法が分からなかった。かつ前任者もやっていなかった要件を言われた。（1801と5301を分けてG型を作ってほしい）
→一度教えて頂いたので、来月は大丈夫そうである。説明書やマニュアルあってもあまり読まないと思う。要望として言っていいのであれば、困った時に聞ける窓口がほしい。
②バイヤーの合計金額の合意はするものの中身の目を通さず（了承なく）、商品統合管理室に送っているからかもしれない。</t>
    <phoneticPr fontId="22"/>
  </si>
  <si>
    <t>シィーネット</t>
    <phoneticPr fontId="22"/>
  </si>
  <si>
    <t>マクセル</t>
    <phoneticPr fontId="22"/>
  </si>
  <si>
    <t>テレホンリース</t>
    <phoneticPr fontId="22"/>
  </si>
  <si>
    <t>・1クリックWF申請済みへ変更する。
・メールディーラ申請マニュアルを作成。</t>
    <phoneticPr fontId="22"/>
  </si>
  <si>
    <t>ＳＬＳ</t>
    <phoneticPr fontId="22"/>
  </si>
  <si>
    <t>アトラス</t>
    <phoneticPr fontId="22"/>
  </si>
  <si>
    <t>任天堂</t>
    <phoneticPr fontId="22"/>
  </si>
  <si>
    <t>改修内容：PSASにて発売日前着は出荷不可にする。日程等は、後送。</t>
    <phoneticPr fontId="22"/>
  </si>
  <si>
    <t>ＭＳ、バイヤー</t>
    <phoneticPr fontId="22"/>
  </si>
  <si>
    <t>ＳＰ明細作成の際のチェックで発覚。修正したうえで送信済み</t>
    <phoneticPr fontId="22"/>
  </si>
  <si>
    <t>ＳＰ明細作成用データの積み上げ漏れ、ＭＳへの送信漏れが発生した。</t>
    <phoneticPr fontId="22"/>
  </si>
  <si>
    <t>対応の運用ルールの設定を行う。</t>
    <phoneticPr fontId="22"/>
  </si>
  <si>
    <t>2020年5,6月度の不良交換手数料を相殺していない</t>
    <phoneticPr fontId="9"/>
  </si>
  <si>
    <t>お店側が依頼されたことを忘れてしまったのではないか？
経理は店から依頼があった為検品したが、同時に検品してしまいました</t>
    <phoneticPr fontId="22"/>
  </si>
  <si>
    <t xml:space="preserve">マニュアルとテンプレを使用する運用ルールのアナウンスをおこなった
</t>
    <phoneticPr fontId="22"/>
  </si>
  <si>
    <t xml:space="preserve">11月計上で登録予定
</t>
    <phoneticPr fontId="22"/>
  </si>
  <si>
    <t>在庫対策費だけ、別MTGにてエスカレーションを行う。日程調整中。</t>
    <phoneticPr fontId="22"/>
  </si>
  <si>
    <t>インシデントとしてフライング販売MTGメンバーへ周知をした。</t>
    <phoneticPr fontId="22"/>
  </si>
  <si>
    <t>11月計上予定</t>
    <phoneticPr fontId="22"/>
  </si>
  <si>
    <t xml:space="preserve">WF申請ファイル数１だった。WF申請時のG型ファイル数のダブルチェックはしていない。
</t>
    <phoneticPr fontId="22"/>
  </si>
  <si>
    <t>ただしい販売員コードをチェックできるよう照合用ツール、エラーチェックを改修した。</t>
    <phoneticPr fontId="22"/>
  </si>
  <si>
    <t>G型ファイル受信締め切り後にG型ファイルを送信した</t>
    <phoneticPr fontId="22"/>
  </si>
  <si>
    <t>G型ファイル受信締め切り後にファイルを送信した</t>
    <phoneticPr fontId="26"/>
  </si>
  <si>
    <t>容量不足による各種作業のデータ保存不可が発生した。</t>
    <phoneticPr fontId="26"/>
  </si>
  <si>
    <t>1.現状分析をおこなう。
MSと内部統制と按分がズレるに関してのMTGを行う。
計上した時と按分した時に差が発生する。インシデントへ変更する。
内容確認後アクシデントへエスカレーションするかを決定。</t>
    <phoneticPr fontId="22"/>
  </si>
  <si>
    <t>運用手順を書き出しして、運用を見直す。手順書の作成する。</t>
    <phoneticPr fontId="22"/>
  </si>
  <si>
    <t xml:space="preserve">
　ヒアリング対象者：滝川さん
過去の登録について確認しましたが、抜けモレ無し。
アクセスが原因なのか、登録の不備なのか確認中です。</t>
    <phoneticPr fontId="22"/>
  </si>
  <si>
    <t>誰が商品登録マスター対象外にしている？
条件付き販売商品はだれが登録している？
現状確認をおこなう。.comの画面上どうなっているか？田端さん。</t>
    <phoneticPr fontId="22"/>
  </si>
  <si>
    <t>運用のなぜなぜ分析。
類似案件の確認。</t>
    <phoneticPr fontId="22"/>
  </si>
  <si>
    <t>システム開発不備</t>
    <phoneticPr fontId="22"/>
  </si>
  <si>
    <t>認知エラー</t>
    <phoneticPr fontId="22"/>
  </si>
  <si>
    <t>現在のフローでは、リクルートからAS事業部宛てに見積書が送られている。今後はこのメールに商品統合管理室も加えてもらうこととする。</t>
    <phoneticPr fontId="22"/>
  </si>
  <si>
    <t>　本来12時終了予定だったが、18時まで掛かってしまった
１．確認中
２．
３．
４．
５．</t>
    <phoneticPr fontId="22"/>
  </si>
  <si>
    <t>DELL</t>
    <phoneticPr fontId="22"/>
  </si>
  <si>
    <t>今後解約合意のメール回答を頂く為、それを元に年明けに計上しない様に対応する。</t>
    <phoneticPr fontId="22"/>
  </si>
  <si>
    <t>リベート型</t>
  </si>
  <si>
    <t>影響を与えた
計上月</t>
    <phoneticPr fontId="22"/>
  </si>
  <si>
    <t>対象の金額</t>
  </si>
  <si>
    <t xml:space="preserve">データの追加作成、バイヤー送信した。
</t>
    <phoneticPr fontId="22"/>
  </si>
  <si>
    <t xml:space="preserve">上した月：-
　入金日付or相殺日付：-
　ヒアリング対象者：（カメラ渡邉さん、PC岡山さん）
　備考：
</t>
    <phoneticPr fontId="22"/>
  </si>
  <si>
    <t>なし_なし_マクロが作動せずサンダーバードのメール作成画面が立ち上がらなかった</t>
    <phoneticPr fontId="22"/>
  </si>
  <si>
    <t>納品時単価差異_ハピネット_マスター登録にない仕入先から発注したため納品時単価差異が発生</t>
    <phoneticPr fontId="22"/>
  </si>
  <si>
    <t>B型_なし_内部統制室から提供データに商品統合管理室とは異なる入力者販売員番号の記載があった</t>
    <phoneticPr fontId="22"/>
  </si>
  <si>
    <t>なし_なし_インシデント、アクシデント判定定義不足のため報告書の修正を行った</t>
    <phoneticPr fontId="22"/>
  </si>
  <si>
    <t>なし_なし_経理へのアクシデント報告に対して、該当事象がリストが追加されなかった。</t>
    <phoneticPr fontId="22"/>
  </si>
  <si>
    <t>なし_ガードフォースジャパン_更新権限が付与されているため商品統合管理室以外で返品先情報が更新されていた</t>
    <phoneticPr fontId="22"/>
  </si>
  <si>
    <t xml:space="preserve">
メニュー305の更新権限が総合物流室（025）にも付与されているため 
他に更新権限が付与されているグループ
・新コンタクト本部（０４５）
・生毛工房商品部電算（061）
・商品部電算（031）
・商品統合管理室（032）
・システム部（075）
</t>
    <phoneticPr fontId="22"/>
  </si>
  <si>
    <t>なし_グッドスマイルカンパニー_商品統合管理室へ問い合わせメールがきていないため回答ができなかった</t>
    <phoneticPr fontId="22"/>
  </si>
  <si>
    <t>G型_なし_G型照合管理業務はSL担当者しか遂行出来なかった</t>
    <phoneticPr fontId="22"/>
  </si>
  <si>
    <t xml:space="preserve">
1.業務を任せきりになっていた
2.業務の手順書がなかった
3.サブリーダーの割当に課題がある
</t>
    <phoneticPr fontId="22"/>
  </si>
  <si>
    <t>なし_なし_RIPSの実売データに仕入先コード「0」の実績が含まれていた件</t>
    <phoneticPr fontId="22"/>
  </si>
  <si>
    <t>なし_なし_実績データの容量が送信制限を超えていたためメール送信できなかった</t>
    <phoneticPr fontId="22"/>
  </si>
  <si>
    <t xml:space="preserve">インシデント報告を行い、送信前のデータ確認について議論を行った。
</t>
    <phoneticPr fontId="22"/>
  </si>
  <si>
    <t xml:space="preserve">
現行の照合は、リベート金額とエビデンスの金額が一致しているを確認し承認している。マイナス計上の場合も上記のルールにそって照合している。
マイナス金額が発生した履行状況の確認は行っていない。
</t>
    <phoneticPr fontId="22"/>
  </si>
  <si>
    <t>なし_なし_1/8に登録を完了したG型がBOに反映されていなかった</t>
    <phoneticPr fontId="22"/>
  </si>
  <si>
    <t>なし_フジ医療器_コジマ店舗判断にて貸出展示品の廃棄をした</t>
    <phoneticPr fontId="22"/>
  </si>
  <si>
    <t>L型_セレン_メール本文に在庫対策費に関しての文言が抜けていたため、取引先の意図しないリベートが発生した。</t>
    <phoneticPr fontId="22"/>
  </si>
  <si>
    <t>HOLTジャパン</t>
    <phoneticPr fontId="22"/>
  </si>
  <si>
    <t>G型_HOLTジャパン_課税区分を非課税区分で請求を行った</t>
    <phoneticPr fontId="22"/>
  </si>
  <si>
    <t xml:space="preserve">
データ登録日を対象の部門が存在しない日付で記入したため、非課税部門として扱われた。
非課税で請求を行ってしまった
</t>
    <phoneticPr fontId="22"/>
  </si>
  <si>
    <t>押印申請者、申請者部署長、商品統合管理室契約担当、法務室、押印者の関わる担当者全てが任天堂販売株式会社様に対して
「販売協賛の覚書」（相手方作成のフォーマット）に任天堂販売様とコジマとの契約が記載されていたが、法務チェック依頼と押印申請依頼をビックカメラとして手続きを行い、ビックカメラ商品本部長印を押印した
１．ビックカメラの法務チェック依頼が申請され、処理された
２．ビックカメラの押印依頼が申請され、処理された
３．商品統合管理室で、ビックカメラ商品本部長印を代理押印した
４．バイヤーに返却する際に、コジマ契約であることに気が付いた
５．バイヤーから先方に確認していただき、先方要望では、仕入支払い統合しているのでビックの押印が望ましいとの回答を得た
６．契約書上はコジマ契約になるため、ビックの押印で問題が無いかどうかを法務室に確認中</t>
    <phoneticPr fontId="22"/>
  </si>
  <si>
    <t>原因：
全員のチェック漏れ
一次対応：
法務室に確認中</t>
    <phoneticPr fontId="22"/>
  </si>
  <si>
    <t>経理室からシステム部→NRIへ、現状のヒアリングする。
担当：経理室藤本さん
納期：目安をコメントお願いいたします。</t>
    <phoneticPr fontId="22"/>
  </si>
  <si>
    <t>ビックカメラがゼリア新薬に対して_x000D_
本来発生すべきでない納品時単価差異が発生した
１．仕入れ先に商品の発注をマスタより高い単価で行った
２．マスタと違う為納品時単価差異が発生
３．取引先から問い合わせがあり発覚
４．
５．</t>
    <phoneticPr fontId="22"/>
  </si>
  <si>
    <t>原因：
マスタに登録されている通常の商流以外から仕入れを行った為。
一次対応：
H型登録完了</t>
    <phoneticPr fontId="22"/>
  </si>
  <si>
    <t>対象の金額：￥194524_x000D_
影響与えた金額：￥194524</t>
    <phoneticPr fontId="22"/>
  </si>
  <si>
    <t>ビックカメラが商品統合管理室に対して
本来発生すべきでない販促リベートが発生し、振込分との重複が発生した
１．バイヤーと取引先の間で商談が行われた
２．当初、東邦薬品から貰う予定の為販促リベートにて登録した
３．その後、第一三共からの振り込みでしか対応が出来ないとの連絡があり修正の
　　必要性が発生した
４．その為、販促キャンペーンが終了するまで継続的に修正が発生している
５．継続的に修正が必要な案件となる。</t>
    <phoneticPr fontId="22"/>
  </si>
  <si>
    <t xml:space="preserve">原因：
第一三共から振込がされる金額が、東邦薬品に請求が行われてしまった為
キャンペーンの販促リベートと重複してしまい発生した
継続事案のため、インシデント報告を行った。
一次対応：
　・H型を作成して一次対応終了
</t>
    <phoneticPr fontId="22"/>
  </si>
  <si>
    <t>対象の金額：￥800_x000D_
影響与えた金額：￥800</t>
    <phoneticPr fontId="22"/>
  </si>
  <si>
    <t>継続事案のため、インシデント報告を行った。</t>
    <phoneticPr fontId="22"/>
  </si>
  <si>
    <t>MTG社、バイヤーがビックカメラに対して_x000D_
月次G型照合時に、担当者単位で作成したデータ提供料を発見した
摘要欄”POSデータ提供料”
１．月次G型照合で照合担当者から不審なものがあると相談受ける
２．摘要欄”POSデータ提供料”だった。商品統合管理室で代行作成しているデータ提供料の契約のものであることが関係者から発覚
３.代行作成する元となる台帳には記載がなかった為、重複の心配はない
４．12月計上はこのまま進めるものとする
５．契約書締結から、台帳への記帳がされなかったようである。</t>
    <phoneticPr fontId="22"/>
  </si>
  <si>
    <t xml:space="preserve">原因：
バイヤー電話不通。ヒヤリング未実施
_x000D_
_x000D_
一次対応：12月計上は行う。現状確認と本来の手順を確認しどこの手順に問題があるか調査する。
</t>
    <phoneticPr fontId="22"/>
  </si>
  <si>
    <t>対象の金額：￥100_x000D_
影響与えた金額：￥0</t>
    <phoneticPr fontId="22"/>
  </si>
  <si>
    <t>バイヤーがビックカメラに対して
計上されたデータの修正依頼があった
１．商品統合管理室メンバーにバイヤーから修正依頼があった
２．内容確認すると、計上されたデータが誤っていた
３．マクセル＝部門コード誤り、セツプランニング＝リベート金額間違い
４．再送を頂き、再申請をした
５．ヒヤリングしたところ、事前に中身をチェックしているが、誤ってしまったとの事</t>
    <phoneticPr fontId="22"/>
  </si>
  <si>
    <t>原因：事前にチェックするようにはしているが、確認が漏れていたの事（一次ヒヤリング）
一次対応：
照合完了。12月計上予定</t>
    <phoneticPr fontId="22"/>
  </si>
  <si>
    <t xml:space="preserve">コジマが取引先に対して_x000D_
店舗判断にて貸出展示品の廃棄をした
</t>
    <phoneticPr fontId="22"/>
  </si>
  <si>
    <t>原因：メーカー貸出機に対する認識が甘く、管理体制が不適切だったため、
商品完了後に店舗倉庫の販促品置き場に保管しておりましたが、倉庫整理の際に誤って廃棄してしまった。
一次対応：以前までは貸出品登録の設定金額が5万円でしたが2万円に設定金額を下げます。メーカー実機貸出品の更なる管理強化を図ってまいります。
登録しないものに関しては、見本シールを添付する。</t>
    <phoneticPr fontId="22"/>
  </si>
  <si>
    <t xml:space="preserve">ビックカメラがHOLTジャパンに対して
取引先にリベートの請求を非課税で行ってしまった
１．通常のG型として処理
２．取引先の振込完了後、取引先より連絡があり発覚した
３．調査した所、データ登録日が原因だったことが判明
</t>
    <phoneticPr fontId="22"/>
  </si>
  <si>
    <t>原因：
データ登録日を対象の部門が存在しない日付で記入したため、非課税部門として扱われた。
非課税で請求を行ってしまった
一次対応：G型で赤黒にて修正、12月計上予定</t>
    <phoneticPr fontId="22"/>
  </si>
  <si>
    <t>対象の金額：￥104752_x000D_
影響与えた金額：￥104752</t>
    <phoneticPr fontId="22"/>
  </si>
  <si>
    <t>リスク：新規部門コードができた場合、過去実績のない、データがない。
対象の部門が存在しない日付で記入→非課税になるロジックが不明
影響した計上月は、2020/10？</t>
    <phoneticPr fontId="22"/>
  </si>
  <si>
    <t>商品統合管理室 又は エプソン</t>
    <phoneticPr fontId="26"/>
  </si>
  <si>
    <t>エプソン</t>
    <phoneticPr fontId="26"/>
  </si>
  <si>
    <t>ＭＳ</t>
    <phoneticPr fontId="26"/>
  </si>
  <si>
    <t>経理室、商品統合管理室</t>
    <phoneticPr fontId="26"/>
  </si>
  <si>
    <t>担当バイヤー</t>
    <phoneticPr fontId="26"/>
  </si>
  <si>
    <t>取引先様（ゼット㈱）</t>
    <phoneticPr fontId="26"/>
  </si>
  <si>
    <t>確認中</t>
    <phoneticPr fontId="26"/>
  </si>
  <si>
    <t>エプソン</t>
    <phoneticPr fontId="22"/>
  </si>
  <si>
    <t>KEF</t>
    <phoneticPr fontId="22"/>
  </si>
  <si>
    <t>日立</t>
    <phoneticPr fontId="22"/>
  </si>
  <si>
    <t>ゼット</t>
    <phoneticPr fontId="22"/>
  </si>
  <si>
    <t>ハピネット</t>
    <phoneticPr fontId="26"/>
  </si>
  <si>
    <t>日立</t>
    <phoneticPr fontId="26"/>
  </si>
  <si>
    <t>バイヤー各取引先</t>
    <phoneticPr fontId="26"/>
  </si>
  <si>
    <t>商品統合管理室　</t>
    <phoneticPr fontId="26"/>
  </si>
  <si>
    <t xml:space="preserve">上した月：
　入金日付or相殺日付：
　ヒアリング対象者：エプソン 富岡様
　備考：
</t>
    <phoneticPr fontId="22"/>
  </si>
  <si>
    <t>上した月：
　入金日付or相殺日付：
　ヒアリング対象者：商品部 黒木さん
　備考：作成手順が複雑煩雑な為、今までも同じ事象（データ作成がうまくいかずメール送信が遅れる）が度々発生している。</t>
    <phoneticPr fontId="22"/>
  </si>
  <si>
    <t xml:space="preserve">
データ作成の手順が複雑煩雑な為。
発生の時点で気付けず後になって発覚する為、予定に対して遅れが発生。
</t>
    <phoneticPr fontId="22"/>
  </si>
  <si>
    <t xml:space="preserve">上した月：-
　入金日付or相殺日付：-
　ヒアリング対象者：内河さん
　備考：
</t>
    <phoneticPr fontId="22"/>
  </si>
  <si>
    <t>J型展示品_なし_データ作成作業の遅延による一斉メールの送信が遅延した</t>
    <phoneticPr fontId="22"/>
  </si>
  <si>
    <t xml:space="preserve">ＭＳに送信する納期に間に合わせる為、
照合が終わった分から数ファイルに分かれた積み上げ済みファイルを手作業で1つのファイルに纏めた際に１ファイルの添付を漏らしたと考えられる。
また書式の不備についてはリベート金額部分が文字列になっており、今までに無かった事例だった為チェックの対象になっていなかった。
</t>
    <phoneticPr fontId="22"/>
  </si>
  <si>
    <t>なし_なし_マスタが多数存在する</t>
    <phoneticPr fontId="22"/>
  </si>
  <si>
    <t xml:space="preserve">
各業務の独自管理がされている為
</t>
    <phoneticPr fontId="22"/>
  </si>
  <si>
    <t xml:space="preserve">
インシデントとして報告をあげる。課題として共有する。
</t>
    <phoneticPr fontId="22"/>
  </si>
  <si>
    <t>上した月：
　入金日付or相殺日付：
　ヒアリング対象者：経理室 小林さん
　備考：取引先とビックとで仕入額が異なる原因は検品が間違っていることが多い、その確認は商品センターや納品店舗に確認してみないと分からない。
確認対象が多いので手間/確認対象が少額、等の場合は基本的にはビックの金額に合わせてもらっているとの事。</t>
    <phoneticPr fontId="22"/>
  </si>
  <si>
    <t>なし_なし_支払差額報告書の問合せ対応手順が不明、仕入明細閲覧期間が短い</t>
    <phoneticPr fontId="22"/>
  </si>
  <si>
    <t xml:space="preserve">
運用フローが未設定。役割と責任の定義がない。
現状、取引先への案内としては問合せ先は商品統合管理室となっている。
</t>
    <phoneticPr fontId="22"/>
  </si>
  <si>
    <t>上した月：202011
　入金日付or相殺日付：検討中
　ヒアリング対象者：スポーツ　高野バイヤー
　備考：
240929（在庫対策費全額）</t>
    <phoneticPr fontId="22"/>
  </si>
  <si>
    <t>商談で半額しか請求しないはずだったマークダウン対策費について在庫対策費が自動発生した結果、全額相殺してしまった。
１．11/16　在庫対策費発生
２．1/14　取引先より担当バイヤーに相談のメール
３．1/14　担当バイヤーより商品統合管理室に相談を受ける
４．1/15　責任者より室長に相談をしていただく</t>
    <phoneticPr fontId="22"/>
  </si>
  <si>
    <t xml:space="preserve">半額しか請求できないことを失念していてそのまま在庫対策費を発生させてしまった
</t>
    <phoneticPr fontId="22"/>
  </si>
  <si>
    <t xml:space="preserve">
H型？データの登録を行う。
</t>
    <phoneticPr fontId="22"/>
  </si>
  <si>
    <t>G型_なし_登録済みデータを再登録したため重複登録が発生した</t>
    <phoneticPr fontId="22"/>
  </si>
  <si>
    <t>L型_ゼット㈱_独自の商談にて計上方法が変更されたため取引先の意図しない在庫対策費が発生した</t>
    <phoneticPr fontId="22"/>
  </si>
  <si>
    <t xml:space="preserve">上した月：202012
　入金日付or相殺日付：
　ヒアリング対象者：金澤課長
　備考：
</t>
    <phoneticPr fontId="22"/>
  </si>
  <si>
    <t>G型_日立_取引先からの重複申請によるリベート重複登録が発生した</t>
    <phoneticPr fontId="22"/>
  </si>
  <si>
    <t xml:space="preserve">
日立から同内容のメールが二回送信されていた。
</t>
    <phoneticPr fontId="22"/>
  </si>
  <si>
    <t xml:space="preserve">上した月：202012
　入金日付or相殺日付：
　ヒアリング対象者：小野主任、ハピネットはま様
　備考：
</t>
    <phoneticPr fontId="22"/>
  </si>
  <si>
    <t>G型_ハピネット_取引先が誤ったリベート種別を記載したため修正が発生した</t>
    <phoneticPr fontId="22"/>
  </si>
  <si>
    <t xml:space="preserve">
バイヤーと取引先での認識齟齬により発生した。
</t>
    <phoneticPr fontId="22"/>
  </si>
  <si>
    <t xml:space="preserve">上した月：
　入金日付or相殺日付：
　ヒアリング対象者：辻さん
　備考：
リスク：
最新のフォーマットがわからず、適切なフォーマットの案内ができない。
</t>
    <phoneticPr fontId="22"/>
  </si>
  <si>
    <t>なし_なし_各リベート種別のファイル場所が不明</t>
    <phoneticPr fontId="22"/>
  </si>
  <si>
    <t xml:space="preserve">ファイルの格納場所が指定されておらず、複数場所にあり最新ファイルがどこにあるかわからない
</t>
    <phoneticPr fontId="22"/>
  </si>
  <si>
    <t>納品時単価差異</t>
    <rPh sb="0" eb="2">
      <t>ノウヒン</t>
    </rPh>
    <rPh sb="2" eb="3">
      <t>ジ</t>
    </rPh>
    <rPh sb="3" eb="5">
      <t>タンカ</t>
    </rPh>
    <rPh sb="5" eb="7">
      <t>サイ</t>
    </rPh>
    <phoneticPr fontId="22"/>
  </si>
  <si>
    <t>posキャンペーン登録</t>
    <rPh sb="0" eb="11">
      <t>ポｓキャンペーントウロク</t>
    </rPh>
    <phoneticPr fontId="22"/>
  </si>
  <si>
    <t>見積計上</t>
    <rPh sb="0" eb="4">
      <t>ミツモリケイジョウ</t>
    </rPh>
    <phoneticPr fontId="22"/>
  </si>
  <si>
    <t>納品時単価差異</t>
    <phoneticPr fontId="22"/>
  </si>
  <si>
    <t>G型_なし_MSに送信する按分元データの貼付漏れ、不備データが有った件</t>
    <phoneticPr fontId="22"/>
  </si>
  <si>
    <t>J型_エプソン_送付したデータが取引先にてロックがかかっていたため開かなかった</t>
    <phoneticPr fontId="22"/>
  </si>
  <si>
    <t>A型_KEF_伝単・原価変更で誤った金額を申請したため、間違った金額が登録された</t>
    <phoneticPr fontId="22"/>
  </si>
  <si>
    <t xml:space="preserve">
当月内で処理する為、ｲﾝｼﾃﾞﾝﾄとして報告致します。
アクシデントとして報告する必要が有る場合は、お知らせください
ヒアリング対象者：取引先担当者</t>
    <phoneticPr fontId="22"/>
  </si>
  <si>
    <t>なし_福西電機_マスター登録以外の仕入先へ発注したため納品時単価差異が発生した</t>
    <phoneticPr fontId="22"/>
  </si>
  <si>
    <t>なし_ゼリア新薬_マスタに登録されている取引先以外から商品を仕入れたため納品時単価差異が発生した</t>
    <phoneticPr fontId="22"/>
  </si>
  <si>
    <t>担当バイヤー及び取引先</t>
    <phoneticPr fontId="26"/>
  </si>
  <si>
    <t>経理部、商品統合管理室</t>
    <phoneticPr fontId="26"/>
  </si>
  <si>
    <t>経理室・内部統制室</t>
    <phoneticPr fontId="26"/>
  </si>
  <si>
    <t>G型_オーディオテクニカ_9901「その他勘定振替」マイナスリベート登録漏れの件</t>
    <phoneticPr fontId="22"/>
  </si>
  <si>
    <t>B型_山善_ラインワークスの専用ノートに同じ申請内容が重複して記載が有り、重複登録した</t>
    <phoneticPr fontId="22"/>
  </si>
  <si>
    <t>山善</t>
    <phoneticPr fontId="22"/>
  </si>
  <si>
    <t>なし_住設事業部関連の複数取引先_業者コードと取り違えた取引先コード取得</t>
    <phoneticPr fontId="22"/>
  </si>
  <si>
    <t xml:space="preserve">積み上げファイルはグロス型(1801）とそれ以外でシートが分かれており、グロス型のみをＭＳに送信し、グロス型以外は商品統合管理室でそのまま登録する運用になっているが、グロス以外の登録を失念したと思われる
</t>
    <phoneticPr fontId="22"/>
  </si>
  <si>
    <t xml:space="preserve">上した月：202101（予定）
　入金日付or相殺日付：20210220
　ヒアリング対象者：経理部小林主任
　備考：1/20の支払時は現在プラス分が1801、9901で2重で入っている為、9901分の相殺を除外して頂き、「滞留」に一時的に残していただいている状況。1月計上で打ち消す予定
</t>
    <phoneticPr fontId="22"/>
  </si>
  <si>
    <t xml:space="preserve">仮説：申請者が今回の業務の施策と目的、申請理由を正しく理解していないのではないか。
仮説：「業者コード」と「取引先コード」の申請フォーマットと酷似しており、違いに気が付かなかったのではないか。
仮説：業務フロー上、申請者の上長の承認が無いため、事前に取引形態、申請内容の確認ができていないのではないか。
</t>
    <phoneticPr fontId="22"/>
  </si>
  <si>
    <t xml:space="preserve">上した月：
　入金日付or相殺日付：
　ヒアリング対象者：
　備考：
添付ファイルあり
添付ファイルのパスワード：３０４８
</t>
    <phoneticPr fontId="22"/>
  </si>
  <si>
    <t xml:space="preserve">上した月：-
　入金日付or相殺日付：-
　ヒアリング対象者：-
　備考：
・室長より作業の段取りについてご指摘をいただいた。 
・G型申請後も日に７０件前後の申請があり調査への着手が毎月遅れてしまうため、今後は作業計画を立てて業務を行う。
</t>
    <phoneticPr fontId="22"/>
  </si>
  <si>
    <t>なし_なし_11月度滞留リベートリストの返信遅延</t>
    <phoneticPr fontId="22"/>
  </si>
  <si>
    <t xml:space="preserve">
段取りが練られていなかった
工数不足（WF申請を優先して着手が遅れた）
lineworks室長承認フローの定義不足
</t>
    <phoneticPr fontId="22"/>
  </si>
  <si>
    <t>J型_なし_不良交換手数料の登録がスケジュールに対して遅延した件</t>
    <phoneticPr fontId="22"/>
  </si>
  <si>
    <t xml:space="preserve">Ｇ型の登録業務が15日に変更になり、その業務を優先した為
</t>
    <phoneticPr fontId="22"/>
  </si>
  <si>
    <t xml:space="preserve">上した月：202012
　入金日付or相殺日付：-
　ヒアリング対象者：-
　備考：
</t>
    <phoneticPr fontId="22"/>
  </si>
  <si>
    <t xml:space="preserve">12月度登録済み
</t>
    <phoneticPr fontId="22"/>
  </si>
  <si>
    <t xml:space="preserve">商品統合管理室がバイヤーに対して_x000D_
リベートファイルが格納されている場所が明示されていない
１．ファイルが多数あるが、最新のファイルがどこに？判断が付かないため、送ることができない。例、G型フォーマットを取引先へ送付している。
</t>
    <phoneticPr fontId="22"/>
  </si>
  <si>
    <t xml:space="preserve">原因：ファイルの格納場所が指定されておらず、複数場所にあり最新ファイルがどこにあるかわからない
_x000D_
_x000D_
一次対応：
商品統合管理室内にあるフォルダを伝えた
</t>
    <phoneticPr fontId="22"/>
  </si>
  <si>
    <t>取引先がビックカメラに対して
誤った金額のA型ファイルを送ってきて、登録した為在庫対策費が発生した。
１．1/15_17：31　KEFから1/18適用でA型依頼　
２．WF202101151384で申請
３．1/18_11：31　KEFから誤りがあった為修正ファイルが再送される
４．修正内容から、在庫状況と在庫対策費フラグを確認し、在庫対策費が発生する事を確認</t>
    <phoneticPr fontId="22"/>
  </si>
  <si>
    <t xml:space="preserve">原因：
登録した原因
取引先が送ってきた依頼のファイルを登録した為
金額が誤っていた原因
確認中
一次対応：
1/19適用で伝単・原価は修正します。
H型を投入して在庫対策費分の修正を行います。
↑
此処迄が1次対応とします。　1次対応は1/22迄
</t>
    <phoneticPr fontId="22"/>
  </si>
  <si>
    <t>対象の金額：￥確認中_x000D_
影響与えた金額：￥0</t>
    <phoneticPr fontId="22"/>
  </si>
  <si>
    <t>原価を下げる依頼だった。
原画が下がった分だけ在庫対策費が発生する。
納品時単価差異ない。</t>
    <phoneticPr fontId="22"/>
  </si>
  <si>
    <t xml:space="preserve">ハピネットが商品統合管理室　に対して
リベート種別コードを間違えてしまった為、取引先が誤った種別を記載した
１．取引先より、G型の申請があり登録を行った。
２．回収データから確認した所、登録種別が違う事にバイヤーが気づいた
３．バイヤーが取引先に連絡を行い、取引先から商品統合管理室に連絡
４．修正が発生した
</t>
    <phoneticPr fontId="22"/>
  </si>
  <si>
    <t xml:space="preserve">原因：
バイヤーと取引先での認識齟齬により発生した。
一次対応：
マイナスのG型の登録を行った
</t>
    <phoneticPr fontId="22"/>
  </si>
  <si>
    <t>対象の金額：￥1725000_x000D_
影響与えた金額：￥0</t>
    <phoneticPr fontId="22"/>
  </si>
  <si>
    <t>バイヤー1801を要請した。取引先が独自に判断して種別を変更して申請した。
広告費チラシで拡売費？種別の定義がない。</t>
    <phoneticPr fontId="22"/>
  </si>
  <si>
    <t xml:space="preserve">日立がビックカメラに対して
リベートの二重登録が行われた
１．日立から８日にメールの送信が来る　その後１２日にもメールが来る
２．それぞれ別日の為そのまま照合を行い登録を行った
３．回収データのチェックにより重複分を発見した
</t>
    <phoneticPr fontId="22"/>
  </si>
  <si>
    <t xml:space="preserve">原因：
日立から同内容のメールが二回送信されていた。
一次対応：
マイナスのG型の登録を行った。
</t>
    <phoneticPr fontId="22"/>
  </si>
  <si>
    <t>対象の金額：￥66613020
影響与えた金額：￥0</t>
    <phoneticPr fontId="22"/>
  </si>
  <si>
    <t>なぜ照合時に重複がわからなかったか？</t>
    <phoneticPr fontId="22"/>
  </si>
  <si>
    <t xml:space="preserve">がに対して
</t>
    <phoneticPr fontId="22"/>
  </si>
  <si>
    <t xml:space="preserve">原因：
_x000D_
_x000D_
一次対応：
</t>
    <phoneticPr fontId="22"/>
  </si>
  <si>
    <t xml:space="preserve">商品統合管理室がバイヤー各取引先に対して
すでに登録済みデータの登録を行ってしまった
１．G型を鈴木部長に按分して頂く
２．按分データを登録した
３．回収データ作成の際に二重登録が発覚した
</t>
    <phoneticPr fontId="22"/>
  </si>
  <si>
    <t xml:space="preserve">原因：
確認中
一次対応：
G型データのマイナス登録を行う。
</t>
    <phoneticPr fontId="22"/>
  </si>
  <si>
    <t>対象の金額：￥43595791_x000D_
影響与えた金額：￥0</t>
    <phoneticPr fontId="22"/>
  </si>
  <si>
    <t>担当バイヤーが取引先様（ゼット㈱）に対して
商談で半額しか請求しないはずだった
マークダウン対策費について在庫対策費が自動発生した結果、全額相殺してしまった。
１．11/16　在庫対策費発生
２．1/14　取引先より担当バイヤーに相談のメール
３．1/14　担当バイヤーより商品統合管理室に相談を受ける
４．1/15　責任者より室長に相談をしていただく</t>
    <phoneticPr fontId="22"/>
  </si>
  <si>
    <t xml:space="preserve">原因：半額しか請求できないことを失念していてそのまま在庫対策費を発生させてしまった
一次対応：バイヤーと室長の話し合いにより例外的なので対応はしない
</t>
    <phoneticPr fontId="22"/>
  </si>
  <si>
    <t>対象の金額：￥240929
影響与えた金額：￥0</t>
    <phoneticPr fontId="22"/>
  </si>
  <si>
    <t>いただいて、金銭に対して担当レベルでおこなっていた。今後は、承認を取ったうえで返金に対応する。
決裁者を決定したうえでおこなう。定義を行う。</t>
    <phoneticPr fontId="22"/>
  </si>
  <si>
    <t>経理室、商品統合管理室が取引先に対して
①支払差額報告書の内容を確認したいという問合せに対し
どこの部署がどのように対応するかが不明
②内容確認をするための仕入明細データの閲覧・取得期間が1ヶ月であり、支払日からすると1ヶ月以上前のものが必要なことが多い為、データの依頼が無くならない
１．㈱中越より支払差額報告書の内容（仕入額）確認の問合せ
２．この問合せ対応は経理でないのか？を経理へ確認→経理に聞かれても答えられる内容ではない
３．取引先へ仕入明細をご自身で見て確認して下さいと依頼→1ヶ月前までしか見れない
４．仕入明細を送付して完了</t>
    <phoneticPr fontId="22"/>
  </si>
  <si>
    <t xml:space="preserve">原因：
運用フローが未設定。役割と責任の定義がない。
現状、取引先への案内としては問合せ先は商品統合管理室となっている。
一次対応：
仕入明細を送付した
</t>
    <phoneticPr fontId="22"/>
  </si>
  <si>
    <t>相殺額の内容を確認するもの。
システムで自動送信だった。
ユーザー要望に応えられていない。
相殺なので、商品統合管理室が管轄する。</t>
    <phoneticPr fontId="22"/>
  </si>
  <si>
    <t xml:space="preserve">ビックカメラに対して
各業務においてそれぞれマスタが存在し、更新がされるものが一部のみ
最新のものではなく、取引先からも修正依頼が来ている。
</t>
    <phoneticPr fontId="22"/>
  </si>
  <si>
    <t xml:space="preserve">原因：
各業務の独自管理がされている為
一次対応：
インシデントとして報告をあげる。課題として共有する。
</t>
    <phoneticPr fontId="22"/>
  </si>
  <si>
    <t xml:space="preserve">商品統合管理室がＭＳに対して
１ファイル分のデータ貼付漏れと１か所の書式の不備が有るデータを送信した
１．積み上げファイルを1つにまとめる際、１ファイル分を漏らす
２．マクロを使用したまとめファイルとの差分をチェックした際に差額が有ることが発覚。また一部データに不備が有ることが発覚。該当の１ファイル分が漏れていた事とリベート額に文字列が入っていた事が分かった
３．データを修正してＭＳにデータを再送
</t>
    <phoneticPr fontId="22"/>
  </si>
  <si>
    <t xml:space="preserve">原因：ＭＳに送信する納期に間に合わせる為、
照合が終わった分から数ファイルに分かれた積み上げ済みファイルを手作業で1つのファイルに纏めた際に１ファイルの添付を漏らしたと考えられる。
また書式の不備についてはリベート金額部分が文字列になっており、今までに無かった事例だった為チェックの対象になっていなかった。
一次対応：ＭＳにデータを再送した
</t>
    <phoneticPr fontId="22"/>
  </si>
  <si>
    <t>対象の金額：￥605059_x000D_
影響与えた金額：￥0</t>
    <phoneticPr fontId="22"/>
  </si>
  <si>
    <t>フローありますか？マクロ化をすすめている。スケジュールに関しての定義はない。</t>
    <phoneticPr fontId="22"/>
  </si>
  <si>
    <t>商品統合管理室が取引先、バイヤーに対して
送付データの作成がうまくいかず一斉メール送信の日が遅れた。1/4予定→1/6に遅れ
１．拡売費のデータ作成時に、取引先コードの抜け漏れが発覚
２．原因究明→商品マスタが最新でないことが分かり→最新に更新
３．拡売費・導入R 両方のデータに展示JANの重複が発覚
４．原因究明→原価変更時に作成したデータを使用するが、そのデータが間違っていた
５．原価変更業務引継ぎ時に抜けがあった→原価変更データを作り直し反映</t>
    <phoneticPr fontId="22"/>
  </si>
  <si>
    <t xml:space="preserve">原因：
データ作成の手順が複雑煩雑な為。
発生の時点で気付けず後になって発覚する為、予定に対して遅れが発生。
一次対応：
間違いの元となった商品マスタ・原価変更データを更新した
</t>
    <phoneticPr fontId="22"/>
  </si>
  <si>
    <t>商品統合管理室 又は エプソンがエプソンに対して
J型展示品リベートデータが送信できたが、ファイルがひらなかった。
１．一斉送信で送付した
２．添付ファイルのPWが不明との連絡あり（PWは設定していない）
３．個別で再送した
４．添付ファイルのPWが不明との連絡あり（PWは設定していない）
５．先月まではPWをかけて送付していたので先月と同じPWをかけて再送
６．添付ファイルのPWが不明との連絡あり。連絡したPWでは開かないとの事</t>
    <phoneticPr fontId="22"/>
  </si>
  <si>
    <t xml:space="preserve">原因：
不明
一次対応：
エプソンは毎回展示品リベートはB型で処理しているとの事で、メール文面のみで返信をいただき終了
</t>
    <phoneticPr fontId="22"/>
  </si>
  <si>
    <t>例外処理を行い際のフローは？
B型処理でよいのか？
取引先からデータの回収できていない。課題：返信があって添付ファイルがないもの。</t>
    <phoneticPr fontId="22"/>
  </si>
  <si>
    <t>不明（約15万程度）</t>
    <phoneticPr fontId="26"/>
  </si>
  <si>
    <t>取引先（個別の事案としては「湘南モノレール㈱」）</t>
    <phoneticPr fontId="26"/>
  </si>
  <si>
    <t>商品統合管理室滞留リベート調査担当者</t>
    <phoneticPr fontId="26"/>
  </si>
  <si>
    <t>サードウェーブ</t>
    <phoneticPr fontId="22"/>
  </si>
  <si>
    <t>I型_福助㈱_販売支援金・センターフィの赤残未解消について</t>
    <phoneticPr fontId="22"/>
  </si>
  <si>
    <t>福助</t>
    <phoneticPr fontId="22"/>
  </si>
  <si>
    <t>なし_湘南モノレール㈱_消化仕入取引を行う場合のリベート覚書について</t>
    <phoneticPr fontId="22"/>
  </si>
  <si>
    <t>湘南モノレール</t>
    <phoneticPr fontId="22"/>
  </si>
  <si>
    <t>K型_サードウェーブ_取引先の請求書送付忘れによる12月度計上漏れの発生</t>
    <phoneticPr fontId="22"/>
  </si>
  <si>
    <t>取引先が12月度よりBTO取次リベートを始めたが、請求書を経理に送付し忘れたため、計上から漏れた。
K型の条件締結後のフローの未整備により条件登録がされていなかったため</t>
    <phoneticPr fontId="22"/>
  </si>
  <si>
    <t xml:space="preserve">上した月：202101
　入金日付or相殺日付：
　ヒアリング対象者：経理藤本主任
　備考：計上漏れの理由は取引先の請求書の送付忘れ。
ただし、K型の条件締結後のフローの未整備により条件登録がされていなかったため
計上漏れに気づけなかった（登録しておけばみなし計算されるのでチェックのトリガーになる）
</t>
    <phoneticPr fontId="22"/>
  </si>
  <si>
    <t xml:space="preserve">
後継品をそれぞれ発注予定です。
上記より、相殺予定
</t>
    <phoneticPr fontId="22"/>
  </si>
  <si>
    <t>上した月：
　入金日付or相殺日付：
　ヒアリング対象者：ドラッグ小林バイヤー
　備考：
福助様の件、途中経過です。
先月・今月と発注した商品がすべて廃盤商品だった為
納品出来ていなかったとのことでした。
昨日新規登録が完了したので、後継品をそれぞれ発注予定です。
改廃表を頂き次第、各店分を発注しますので
それで相殺出来るかと思われます。
発注完了次第、改めて発注残をお送り致します。</t>
    <phoneticPr fontId="22"/>
  </si>
  <si>
    <t xml:space="preserve">
消化仕入による取引開始の場合の運用が定まっておらず、雛形通りの内容で進んでしまう為。
</t>
    <phoneticPr fontId="22"/>
  </si>
  <si>
    <t xml:space="preserve">
赤残で滞留している取引先への働きかけも含めて商品統合管理室内での対応について検討する。</t>
    <phoneticPr fontId="22"/>
  </si>
  <si>
    <t>なし_なし_滞留リベート調査における赤残の扱いについて経理室との認識祖語</t>
    <phoneticPr fontId="22"/>
  </si>
  <si>
    <t xml:space="preserve">
認識の相違
</t>
    <phoneticPr fontId="22"/>
  </si>
  <si>
    <t xml:space="preserve">上した月：
　入金日付or相殺日付：
　ヒアリング対象者：経理・小林主任
　備考：今後、赤残で滞留している取引先への働きかけも含めて商品統合管理室内での対応について検討が必要。
</t>
    <phoneticPr fontId="22"/>
  </si>
  <si>
    <t>作業項目案を作成し、対応方針と担当決めについて部署内に提案した</t>
    <phoneticPr fontId="22"/>
  </si>
  <si>
    <t>なし_なし_仕入先コード統廃合時のルール、作業項目、担当が決まっていない</t>
    <phoneticPr fontId="22"/>
  </si>
  <si>
    <t xml:space="preserve">
仕入先コード統廃合時のルール、作業項目、担当者が決まっていないため
</t>
    <phoneticPr fontId="22"/>
  </si>
  <si>
    <t>高</t>
    <phoneticPr fontId="22"/>
  </si>
  <si>
    <t>11月計上時に修正計上した</t>
    <phoneticPr fontId="22"/>
  </si>
  <si>
    <t>商品統合管理室が担当バイヤー及び取引先に対して
リベート種別の修正の為（9901⇒1801、WF202101131113でｲﾝｼﾃﾞﾝﾄ報告済）修正用のG型を作成、承認後積み上げファイルにも保存されていたが、プラス分(1801分）だけが登録され、マイナス分(9901分）の登録を漏らしていた
１．1/13　経理部より該当のリベートについて、種別が間違っていないか(9901⇒1801）確認依頼を受ける
２．1/13　バイヤーと仕入先担当者様に確認を取ったところ、1801が正しいと判明。修正用G型を申請。承認を受け、積み上げファイルに保存
３．1/15　プラス（1801）のみ登録
４．1/19　経理部よりまだ修正されていないのでは？と話をいただく
５．1/19　マイナス（9901）の未登録を確認</t>
    <phoneticPr fontId="22"/>
  </si>
  <si>
    <t xml:space="preserve">原因：積み上げファイルはグロス型(1801）とそれ以外でシートが分かれており、グロス型のみをＭＳに送信し、グロス型以外は商品統合管理室でそのまま登録する運用になっているが、グロス以外の登録を失念したと思われる
一次対応：1月計上で登録予定
</t>
    <phoneticPr fontId="22"/>
  </si>
  <si>
    <t>対象の金額：￥248419_x000D_
影響与えた金額：￥248419</t>
    <phoneticPr fontId="22"/>
  </si>
  <si>
    <t xml:space="preserve">商品統合管理室が商品統合管理室に対して
ラインワークスの専用ノートに同じ申請内容が重複して記載が有り、重複登録した
１．1/19WFへ申請WF202101191604、202101191606
２．1/19　ラインワークスへ投稿。※この際に同じ内容を重複して記載
３．1/19　担当者がラインワークスの投稿を確認して、照合と登録業務を行う
４．1/19　別の担当者がノートを見直した際に、重複記載を発見
５．1/19　登録状況確認すると2重で登録されていた
</t>
    <phoneticPr fontId="22"/>
  </si>
  <si>
    <t xml:space="preserve">原因：
ラインワークス専用ノートへの投稿前に気付いて消したつもりだったが
残っていた。
一次対応：
重複登録分を取消を掛けて1次対応は完了。
ラインワークスへの起票は何故行うのか、確認する
</t>
    <phoneticPr fontId="22"/>
  </si>
  <si>
    <t xml:space="preserve">ラインワークスへの起票は何故行うのか、確認する。
現状：G型以外リベートがWF上の申請がわかりにく。
進捗管理、作業割当、期限内処理のため、
</t>
    <phoneticPr fontId="22"/>
  </si>
  <si>
    <t xml:space="preserve">住設事業部が経理部、商品統合管理室に対して
誤って取引先コード申請、取得をおこなった。
1.ＴＳＳの契約先の工事配送業者を、ＴＳＳからビックカメラが地位継承して引継ぐ施策対応した。
2.住設事業室が配送工事業者用の「業者コード」を申請すべきところ、誤って「取引先コード」の新規取得申請を行った。申請は承認され、取引先コードを払い出した。
3.都合昨年11月から計9社、9件の取引先コードを払い出した。
　なお、「業者コード」がどのようなものなのかは確認していない。
4.10社目の申請で、既に取引先コードが払い出されている取引先であることが分かり、申請が取り下げられた。
5.申請の承認ルートである経理室に取り下げの旨を連携したところ、誤った申請が他にもあることが発覚した。
</t>
    <phoneticPr fontId="22"/>
  </si>
  <si>
    <t xml:space="preserve">原因：仮説：申請者が今回の業務の施策と目的、申請理由を正しく理解していないのではないか。
仮説：「業者コード」と「取引先コード」の申請フォーマットと酷似しており、違いに気が付かなかったのではないか。
仮説：業務フロー上、申請者の上長の承認が無いため、事前に取引形態、申請内容の確認ができていないのではないか。
一次対応：
・昨年2月以降の住設からの申請20件を抽出し、経理室に連携した。
・業者コードの再申請は経理室からお願いいただく。
・業者コードの申請対応フローには商品統合管理室は含まれない。
</t>
    <phoneticPr fontId="22"/>
  </si>
  <si>
    <t xml:space="preserve">商品統合管理室が経理室・内部統制室に対して
経理から依頼された11月度滞留リベートリストに、調査結果を記載して1/18に経理室へ返送する手はずになっていたが返送が遅延してしまった。
１．1/7　経理よりP2にて滞留リベート調査用のリスト受領
２．1/13（水）に着手開始
３．1/14（木）に中野主任へMTGの依頼
４．1/15（金）にMTG（メンバー中野主任のみ）、方向性を相談する
５．同日滞留案件の担当者の割り出しとLINEWORKSで内容確認の依頼を行う
６. 1/18（月）引き続き担当者割り出しと確認依頼を行い、各担当者からの返答をリストへ記載。
７. 同日16：00過ぎ、室長承認を得るためLINEWORKSへ投稿
８. 承認間に合わず返送遅延発生。1/20までに返送すると経理へP2メールを送付。
</t>
    <phoneticPr fontId="22"/>
  </si>
  <si>
    <t>原因：
段取りが練られていなかった
工数不足（WF申請を優先して着手が遅れた）
lineworks室長承認フローの定義不足
一次対応：1/20までに返送すると経理へP2メールを送付した。</t>
    <phoneticPr fontId="22"/>
  </si>
  <si>
    <t>商品統合管理室が商品統合管理室に対して
Ｊ型（不良交換手数料）の登録がスケジュールだと1/15(金)の予定だったが、1/18(月)になってしまった
１．1/12確認書メール送信
２．1/15スケジュール上の登録予定日だったがＧ型の登録を行い、Ｊ型の登録は行わなかった（上長に報告なし）
３．1/18登録完了
４．
５．</t>
    <phoneticPr fontId="22"/>
  </si>
  <si>
    <t xml:space="preserve">原因：Ｇ型の登録業務が15日に変更になり、その業務を優先した為
一次対応：12月度登録済み
</t>
    <phoneticPr fontId="22"/>
  </si>
  <si>
    <t>対象の金額：￥1915500_x000D_
影響与えた金額：￥0</t>
    <phoneticPr fontId="22"/>
  </si>
  <si>
    <t xml:space="preserve">上した月：
　入金日付or相殺日付：
　ヒアリング対象者：
　備考：五十嵐さん
</t>
    <phoneticPr fontId="22"/>
  </si>
  <si>
    <t xml:space="preserve">上した月：
　入金日付or相殺日付：
　ヒアリング対象者：田村係長
　備考：
</t>
    <phoneticPr fontId="22"/>
  </si>
  <si>
    <t xml:space="preserve">
冬季商品をメインに扱っているため4月以降入荷がなかった。
先月・今月と発注した商品がすべて廃盤商品だった為
納品出来ていなかったとのことでした。
</t>
    <phoneticPr fontId="22"/>
  </si>
  <si>
    <t>事象の経緯</t>
    <rPh sb="0" eb="2">
      <t>ジショウ</t>
    </rPh>
    <rPh sb="3" eb="5">
      <t>ケイイ</t>
    </rPh>
    <phoneticPr fontId="22"/>
  </si>
  <si>
    <t>再発性フラグ</t>
    <phoneticPr fontId="22"/>
  </si>
  <si>
    <t>担当</t>
    <rPh sb="0" eb="2">
      <t>タントウ</t>
    </rPh>
    <phoneticPr fontId="22"/>
  </si>
  <si>
    <t>納期</t>
    <rPh sb="0" eb="2">
      <t>ノウキ</t>
    </rPh>
    <phoneticPr fontId="22"/>
  </si>
  <si>
    <t>判定用関数数値</t>
    <rPh sb="0" eb="3">
      <t>ハンテイヨウ</t>
    </rPh>
    <rPh sb="3" eb="5">
      <t>カンスウ</t>
    </rPh>
    <rPh sb="5" eb="7">
      <t>スウチ</t>
    </rPh>
    <phoneticPr fontId="22"/>
  </si>
  <si>
    <t>事象の経緯</t>
    <rPh sb="0" eb="2">
      <t>ジショウ</t>
    </rPh>
    <rPh sb="3" eb="5">
      <t>ケイイ</t>
    </rPh>
    <phoneticPr fontId="22"/>
  </si>
  <si>
    <t>大分類</t>
    <phoneticPr fontId="22"/>
  </si>
  <si>
    <t>担当</t>
    <phoneticPr fontId="22"/>
  </si>
  <si>
    <t>納期</t>
    <phoneticPr fontId="22"/>
  </si>
  <si>
    <t>WFID:202101191581</t>
    <phoneticPr fontId="22"/>
  </si>
  <si>
    <t>フラグ</t>
    <phoneticPr fontId="22"/>
  </si>
  <si>
    <t>一次対応内容</t>
    <rPh sb="0" eb="2">
      <t>イチジ</t>
    </rPh>
    <rPh sb="2" eb="4">
      <t>タイオウ</t>
    </rPh>
    <phoneticPr fontId="22"/>
  </si>
  <si>
    <t>ログ</t>
    <phoneticPr fontId="22"/>
  </si>
  <si>
    <t>経理・商品統合管理室</t>
    <phoneticPr fontId="26"/>
  </si>
  <si>
    <t>ソニーマーケティング</t>
    <phoneticPr fontId="26"/>
  </si>
  <si>
    <t>リズム時計　</t>
    <phoneticPr fontId="26"/>
  </si>
  <si>
    <t xml:space="preserve">
G型の記載金額を誤って記載した
</t>
    <phoneticPr fontId="22"/>
  </si>
  <si>
    <t xml:space="preserve">
原価リベートと実売助成費の両方が発生した
</t>
    <phoneticPr fontId="22"/>
  </si>
  <si>
    <t xml:space="preserve">
１．取引先から返品単価の修正依頼が経理へあった
２．赤黒処理後、納品時単価差異発生
３．経理からバイヤーへ単価の修正のみ依頼を行った
４．バイヤーは経理から依頼された商品の単価修正を実施（取引先よりA型申請あり）
５．商品統合管理室へはH型についての相談や、申請は行われていなかったため納品時単価差異が残り続けた
</t>
    <phoneticPr fontId="22"/>
  </si>
  <si>
    <t xml:space="preserve">
１．1/23　店舗、バイヤーからの問い合わせを受ける
２．内容確認後一時対応完了
</t>
    <phoneticPr fontId="22"/>
  </si>
  <si>
    <t xml:space="preserve">
１．ソニーからG型の申請があった
２．1/22に商品部宛に記載を間違えてしまったと電話があった
３．すでに相殺済みの為、一月計上にて返金手続き
４．バイヤーへヒヤリングしたが金額の確認はしていなく、あくまでこの件は取引先のミスという認識であった
</t>
    <phoneticPr fontId="22"/>
  </si>
  <si>
    <t>ユーイング</t>
    <phoneticPr fontId="22"/>
  </si>
  <si>
    <t>計算するベースとなる請求額がマイナスだった為</t>
    <phoneticPr fontId="22"/>
  </si>
  <si>
    <t>福岡 淳子</t>
    <phoneticPr fontId="22"/>
  </si>
  <si>
    <t xml:space="preserve">
販売支援金計上で、マイナス計上があった
</t>
    <phoneticPr fontId="22"/>
  </si>
  <si>
    <t xml:space="preserve">
納品時単価差異発生に対して経理と担当者間で連携が取れていなかった
</t>
    <phoneticPr fontId="22"/>
  </si>
  <si>
    <t>ソルインターナショナル</t>
    <phoneticPr fontId="22"/>
  </si>
  <si>
    <t>上した月：
　入金日付or相殺日付：2月末
　ヒアリング対象者：内河主任・田中課長・中島係長・平松主任・経理小林主任、戸塚さん
　備考：</t>
    <phoneticPr fontId="22"/>
  </si>
  <si>
    <t xml:space="preserve">
納品時単価差異の申請・修正漏れ
</t>
    <phoneticPr fontId="22"/>
  </si>
  <si>
    <t>I型_㈱ユーイング_計算するベースとなる請求額がマイナスのため、販売支援金がマイナス計上となった</t>
    <phoneticPr fontId="22"/>
  </si>
  <si>
    <t>マイナス計上の為、インシデント報告をおこなった。</t>
    <phoneticPr fontId="22"/>
  </si>
  <si>
    <t>A型登録は、商品統合管理室業務。なぜ経理へ依頼がいったのか？
登録チーム何か聞いていませんか？
現状のヒアリングは？</t>
    <phoneticPr fontId="22"/>
  </si>
  <si>
    <t>H型_ソルインターナショナル_取引先のA型申請先間違いによる納品時単価差異の発生と訂正計上未対応による赤残の発生</t>
    <phoneticPr fontId="22"/>
  </si>
  <si>
    <t xml:space="preserve">
　取引先の人為的な記載ミス
</t>
    <phoneticPr fontId="22"/>
  </si>
  <si>
    <t xml:space="preserve">上した月：202101
　入金日付or相殺日付：20210210
　ヒアリング対象者：五十嵐主任、ソニー北村さん
　備考：
</t>
    <phoneticPr fontId="22"/>
  </si>
  <si>
    <t>G型_ソニー_取引先の申請書記載ミスによるG型記載金額の間違いが発生した</t>
    <phoneticPr fontId="22"/>
  </si>
  <si>
    <t>リズム時計</t>
    <phoneticPr fontId="22"/>
  </si>
  <si>
    <t xml:space="preserve">
バイヤーと取引先との間で認識が合わず、原価リベートと実売助成費の登録を行ってしまった。　その為、取引先の想定していないリベートが発生した。
</t>
    <phoneticPr fontId="22"/>
  </si>
  <si>
    <t xml:space="preserve">
１．今までは原価リベートでもらっていた金額を実売助成費でもらえるように交渉した
２．取引先の了承が得られたため、取引先から実売助成費の申請を商品統合管理室へおこなった
３．A型の変更がされていなかった為、両方発生してしまった
</t>
    <phoneticPr fontId="22"/>
  </si>
  <si>
    <t>上した月：202101
　入金日付or相殺日付：
　ヒアリング対象者：五十嵐主任
　備考：</t>
    <phoneticPr fontId="22"/>
  </si>
  <si>
    <t>B型_リズム時計_取引先への案内不足によりA型申請が行われなかったため、実売助成費と原価リベートが重複した</t>
    <phoneticPr fontId="22"/>
  </si>
  <si>
    <t xml:space="preserve">上した月：-
　入金日付or相殺日付：
　ヒアリング対象者：各店舗ご担当者、佐々木バイヤー、竹國バイヤー、高野バイヤー、金子主任、早瀬主任、ＭＳ柏崎係長
　備考：
</t>
    <phoneticPr fontId="22"/>
  </si>
  <si>
    <t>取引先が経理室、商品統合管理室に対して
K型での計上漏れ
１．取引先と業務委託契約を締結（BTOの取次に関して）
２．藤本主任がサードウェーブとのやり取りを思い出し取引先に確認。
３．取引先が請求書を送付し忘れていたことが発覚（アクシデント）
４．12月度計上は締まっている為、1月度でリベートを計上
５．取引先からの請求書待ち</t>
    <phoneticPr fontId="22"/>
  </si>
  <si>
    <t xml:space="preserve">原因：取引先が12月度よりBTO取次リベートを始めたが、請求書を経理に送付し忘れたため、計上から漏れた。
K型の条件締結後のフローの未整備により条件登録がされていなかったため
一次対応：支払日を1月末にして、リベートを1月度分として計上予定
</t>
    <phoneticPr fontId="22"/>
  </si>
  <si>
    <t>対象の金額：￥不明（約15万程度）_x000D_
影響与えた金額：￥不明（約15万程度）</t>
    <phoneticPr fontId="22"/>
  </si>
  <si>
    <t>取引先がビックカメラに対して
4月以降、赤残として販売支援金・センターフィが滞留している。
１．4月計上以降赤残で滞留。
２．先方債務認識なしということで担当バイヤーへ確認の依頼。
３．冬季商品を扱う取引先のため4月以降の発注・入荷がなかったため相殺されなかったことが判明し、バイヤー経由で発注依頼。
４．1月発注としてあがっているが、納品金額が一定以上に満たないため出荷されていない。⇒現状赤残未解消の状態。</t>
    <phoneticPr fontId="22"/>
  </si>
  <si>
    <t xml:space="preserve">原因：
冬季商品をメインに扱っているため4月以降入荷がなかった。
一次対応：
後継品をそれぞれ発注予定です。
上記より、相殺予定
</t>
    <phoneticPr fontId="22"/>
  </si>
  <si>
    <t>対象の金額：￥180_x000D_
影響与えた金額：￥0</t>
    <phoneticPr fontId="22"/>
  </si>
  <si>
    <t>商品統合管理室、商品部が取引先（個別の事案としては「湘南モノレール㈱」）に対して
新規取引開始の為の契約書締結の手続きにおいて、消化仕入取引を行う取引先との間で、雛形通りの「納入金額に〇〇％を乗じた」（＝仕入型）の内容で押印申請が起案されていた。
１．商品部田村係長から新規取引開始時の押印依頼を受ける。
２．消化仕入取引であるものの、販売支援金の覚書が雛形通りの内容である為に「仕入」に準拠した自動計上の仕入型になってしまうことが発覚。鈴木課長より、「請求金額に〇〇％を乗じた」の請求支払型とする様ご指示頂く。
３．物流協賛金の取扱いについて相談。販売支援金も物流協賛金も、自動計上では消化仕入取引の内容通りに計上されない場合がある旨を長谷川さんより共有頂く。
４．19日のインシデント会にて本件共有した所、本件取引のビジネスがどのように行われるのか確認する旨のご指示を頂く。
５．田村係長にヒアリング。以下の内容を確認。
・商品はプラレールのOEM商品。
・通常通りセンターは利用する。
・先方とのやり取りにより、「当社が仕入れて販売するという一般的な商品取引ではなく、販売を委託される」という内容になった。（消化仕入基本契約書の締結なので「販売委託」にはならない為、押印依頼票からその記載は除いて頂く予定。先方は押印頂いている以上、「販売委託」ではなく「消化仕入」で問題ない。）
・今後プラレール以外のOEM商品を取引する可能性があり、それらの商品は不動在庫化するおそれがあるものである為、当社としても「消化仕入」の方が都合がいいとのこと。</t>
    <phoneticPr fontId="22"/>
  </si>
  <si>
    <t>原因：
消化仕入による取引開始の場合の運用が定まっておらず、雛形通りの内容で進んでしまう為。
一次対応：</t>
    <phoneticPr fontId="22"/>
  </si>
  <si>
    <t xml:space="preserve">商品統合管理室滞留リベート調査担当者が経理室に対して
赤残で滞留している取引先（リベート）の扱いについて経理室との認識祖語があった
１．10月度の滞留リベート調査リストの経理室コメント欄「赤残」に対する回答を「請求書発行依頼をお願い致します」に統一して返送。
２．昨日、別件で経理とコンタクトを取った際に1のことに言及された。
経理室へ丸投げするのは違うのではないか？
赤残が出ている場合はバイヤー経由で取引先に働きかける必要があるのではないか。(その上で赤残解消見込みがつかないものがあればもちろんその処理は必要となる）
以上のことから商品統合管理室でこそ管理するべきものだという認識である。
</t>
    <phoneticPr fontId="22"/>
  </si>
  <si>
    <t>原因：
認識の相違
一次対応：
赤残について商品統合管理室、経理室との認識合わせを行う。</t>
    <phoneticPr fontId="22"/>
  </si>
  <si>
    <t xml:space="preserve">バイヤー、取引先が商品統合管理室に対して
新会社 セイコータイムクリエーション株式会社が発足 クロック事業と設備時計・スポーツ計時計測事業を経営統合https://www.seiko.co.jp/news/holdings/2020/202012151600.html
?
対象：02613 「セイコークロック」
担当バイヤー：五十嵐さん
?
経営統合
・4月1日に「セイコークロック」が「セイコータイムシステム」に吸収合併される。
・クロック事業もそのまま引き継がれる。
・同日に「セイコータイムシステム」が「セイコークリエーション」に商号変更する。
?
対応方針（五十嵐さん案）
・仕入先CD：02613 「セイコークロック」を継続して利用する。
・「セイコークロック」を「セイコークリエーション」に変更する。
・「セイコークロック」の契約は「セイコークリエーション」に引き継ぐ。
?
やること？
①仕入先CDは2613を継続する。仕入先情報の変更。（商品統合管理室）
②買掛金の支払い先口座名義変更のタイミング調整（経理室）
③交渉中の契約書締結（基本契約、機密保持契約）は、新会社での契約を希望（商品統合管理室）
?
やらないこと。
④既存契約の整理。原則、吸収合併先に自動承継と見做されるので不要
⑤帳合変更。仕入先CDが変更ないため不要
?
少なくとも、五十嵐さんは、上記①③の対応を、商品統合管理室の担当を案内して取引先と進めて欲しがっています。
③については検討できていないようです。
１．バイヤーから、取引先の吸収合併における契約書の締結に関して、相談を受ける
２．仕入先コードの扱いについて言及が無かったため、取引先と商品の扱いをどのような対応とするのかヒアリングした
３．作業項目案を作成し、対応方針と担当決めについて部署内に提案した（サービス要求管理に記載）
</t>
    <phoneticPr fontId="22"/>
  </si>
  <si>
    <t>原因：
仕入先コード統廃合時のルール、作業項目、担当者が決まっていないため
一次対応：作業項目案を作成し、対応方針と担当決めについて部署内に提案した</t>
    <phoneticPr fontId="22"/>
  </si>
  <si>
    <t>原因：計算するベースとなる請求額がマイナスだった為
一次対応：マイナス計上の為、インシデント報告をおこなった。</t>
    <phoneticPr fontId="22"/>
  </si>
  <si>
    <t>対象の金額：￥153
影響与えた金額：￥0</t>
    <phoneticPr fontId="22"/>
  </si>
  <si>
    <t xml:space="preserve">原因：
納品時単価差異発生に対して経理と担当者間で連携が取れていなかった
_x000D_
_x000D_
一次対応：取引先へH型の送付を依頼し、申請した。
</t>
    <phoneticPr fontId="22"/>
  </si>
  <si>
    <t>対象の金額：￥429980_x000D_
影響与えた金額：￥429980</t>
    <phoneticPr fontId="22"/>
  </si>
  <si>
    <t xml:space="preserve">原因：確認中　
一次対応：①②③④⑤それぞれ状況の確認、一次対応実施した
</t>
    <phoneticPr fontId="22"/>
  </si>
  <si>
    <t xml:space="preserve">原因：
バイヤーと取引先との間で認識が合わず、原価リベートと実売助成費の登録を行ってしまった。　その為、取引先の想定していないリベートが発生した。
_x000D_
_x000D_
一次対応：
H型を作成し、取引先から返信をもらい登録　1月分の実米助成費の修正した？
</t>
    <phoneticPr fontId="22"/>
  </si>
  <si>
    <t>対象の金額：￥433743_x000D_
影響与えた金額：￥0</t>
    <phoneticPr fontId="22"/>
  </si>
  <si>
    <t xml:space="preserve">原因：
　取引先の人為的な記載ミス
_x000D_
_x000D_
一次対応：
マイナスのG型の申請を行い1月計上で返金予定
</t>
    <phoneticPr fontId="22"/>
  </si>
  <si>
    <t>対象の金額：￥165750_x000D_
影響与えた金額：￥165750</t>
    <phoneticPr fontId="22"/>
  </si>
  <si>
    <t>販売支援金、センターフィーに関して、「請求金額に〇〇％を乗じた」の請求支払型の契約を行う？</t>
    <phoneticPr fontId="22"/>
  </si>
  <si>
    <t>請求できないか？なぜ請求しないのか？180円のため、相殺することする。</t>
    <phoneticPr fontId="22"/>
  </si>
  <si>
    <t>グレー帯</t>
    <rPh sb="3" eb="4">
      <t>オビ</t>
    </rPh>
    <phoneticPr fontId="22"/>
  </si>
  <si>
    <t>身体的数値</t>
    <rPh sb="0" eb="3">
      <t>シンタイテキ</t>
    </rPh>
    <rPh sb="3" eb="5">
      <t>スウチ</t>
    </rPh>
    <phoneticPr fontId="22"/>
  </si>
  <si>
    <t>経済的数値</t>
    <rPh sb="0" eb="3">
      <t>ケイザイテキ</t>
    </rPh>
    <rPh sb="3" eb="5">
      <t>スウチ</t>
    </rPh>
    <phoneticPr fontId="22"/>
  </si>
  <si>
    <t>信用度数値</t>
    <phoneticPr fontId="22"/>
  </si>
  <si>
    <t>対策基準数値</t>
    <rPh sb="0" eb="2">
      <t>タイサク</t>
    </rPh>
    <rPh sb="2" eb="4">
      <t>キジュン</t>
    </rPh>
    <rPh sb="4" eb="6">
      <t>スウチ</t>
    </rPh>
    <phoneticPr fontId="22"/>
  </si>
  <si>
    <t>発生頻度数値</t>
    <rPh sb="0" eb="2">
      <t>ハッセイ</t>
    </rPh>
    <rPh sb="2" eb="4">
      <t>ヒンド</t>
    </rPh>
    <rPh sb="4" eb="6">
      <t>スウチ</t>
    </rPh>
    <phoneticPr fontId="22"/>
  </si>
  <si>
    <t>エビデンス不足</t>
    <phoneticPr fontId="22"/>
  </si>
  <si>
    <t>他部署</t>
    <phoneticPr fontId="22"/>
  </si>
  <si>
    <t>行動エラー</t>
  </si>
  <si>
    <t xml:space="preserve">
取引先にリベートの請求を非課税で行ってしまった
</t>
    <phoneticPr fontId="22"/>
  </si>
  <si>
    <t>商品統合管理室</t>
    <phoneticPr fontId="22"/>
  </si>
  <si>
    <t xml:space="preserve">SPリベートの計算から漏れていた
</t>
    <phoneticPr fontId="22"/>
  </si>
  <si>
    <t xml:space="preserve">
１．1/1SPリベート明細を作成、保存、カメラ渡邉さんよりハクバ分が無いように見えると連絡をいただく
２．1/2メールの受信状況と保存ファイル、積み上げデータを確認
３．11/25受信分が積み上げデータに入っていないことを確認
４．追加データを作成、バイヤーに送付</t>
  </si>
  <si>
    <t xml:space="preserve">実績送信でメール作成のツールを使用する際、マクロが連動せず、サンダーバードのメール作成画面が立ち上がらなかった
</t>
    <phoneticPr fontId="22"/>
  </si>
  <si>
    <t xml:space="preserve">
１．実績ファイルの添付とメール作成ができるマクロを使用して実績送信に取り掛かる
２．メール作成のマクロを使用すると、メール画面が立ち上がるはずが立ち上がらず
３．何度試してみても、アカウント設定画面が表示される</t>
  </si>
  <si>
    <t>他部署</t>
  </si>
  <si>
    <t>他部署</t>
    <phoneticPr fontId="22"/>
  </si>
  <si>
    <t>システム開発不備</t>
  </si>
  <si>
    <t xml:space="preserve">マスター上の仕入先（カワダ」）とは別（ハピネット）から仕入れた為単価違いから納品時単価差異が発生した
</t>
    <phoneticPr fontId="22"/>
  </si>
  <si>
    <t xml:space="preserve">入力者販売員番号の入力不備のため、内部統制上の誤解を与えた。
</t>
    <phoneticPr fontId="22"/>
  </si>
  <si>
    <t>エビデンス不足</t>
    <phoneticPr fontId="22"/>
  </si>
  <si>
    <t xml:space="preserve">インシデント、アクシデント判定不備が発生し、報告書の修正を行った
</t>
    <phoneticPr fontId="22"/>
  </si>
  <si>
    <t xml:space="preserve">
１．報告者がインシデント、アクシデントの判定を行う。
２．ｗｆへインシデント報告をする。
３．リスク管理報告書作成する。
４．作成担当が内容を精査する。
５．品質管理レビュー時に判定不備が発覚した。
</t>
    <phoneticPr fontId="22"/>
  </si>
  <si>
    <t xml:space="preserve">アクシデント報告の記載に不備が発生した。アクシデントリストを抽出する定義の作成過程で対象リストが追加されなかった。
</t>
    <phoneticPr fontId="22"/>
  </si>
  <si>
    <t>判断エラー</t>
    <phoneticPr fontId="22"/>
  </si>
  <si>
    <t xml:space="preserve">
・年一回法務室が実施している個人情報の「委託先管理アンケート」について。対象外となるメーカー直送を行っていない取引先にアンケートを送ってしまった。
</t>
    <phoneticPr fontId="22"/>
  </si>
  <si>
    <t xml:space="preserve">
返品先住所を変更しようとしたところ、既に変更されていた
</t>
    <phoneticPr fontId="22"/>
  </si>
  <si>
    <t xml:space="preserve">
１．2020年12月15日、取引先から倉庫移転の案内がＥメールで届いた。移転日1月５日
２．2021年1月5日、情報変更しようとしたところ、既に変更されていることを確認
３．システム作業依頼で操作ログを抽出し、ＪＢＳ社員が12月24日に変更したことが判明
４．システム部から画面単位の権限管理台帳を入手し、更新権限が付与されていることを確認</t>
  </si>
  <si>
    <t xml:space="preserve">
法務チェック依頼提出に際し、契約管理担当の見解を添付するよう要請された
</t>
    <phoneticPr fontId="22"/>
  </si>
  <si>
    <t>取引先</t>
    <phoneticPr fontId="22"/>
  </si>
  <si>
    <t xml:space="preserve">
再三問い合わせをもらっていたが、回答がなされなかった。
</t>
    <phoneticPr fontId="22"/>
  </si>
  <si>
    <t xml:space="preserve">
１．取引先より連絡が来ていた
２．気づかず放置されてしまっていた
３．商品統合管理室に送信された
４．藤本さんに確認後回答した</t>
  </si>
  <si>
    <t>認知エラー</t>
    <phoneticPr fontId="22"/>
  </si>
  <si>
    <t xml:space="preserve">
伝単・原価・標準価格変更を取引先希望日とは違う日にちで適用してしまった。
取引先希望適用日2/5　→　実際の適用日1/6
</t>
    <phoneticPr fontId="22"/>
  </si>
  <si>
    <t xml:space="preserve">
担当者が不在になった際、他の担当者が業務を代行しようとしたが、出来なかった
</t>
    <phoneticPr fontId="22"/>
  </si>
  <si>
    <t>仕入先コード「0」の実績が有ることが発覚した</t>
    <phoneticPr fontId="22"/>
  </si>
  <si>
    <t xml:space="preserve">
１．11/21　門脇バイヤーよりRIPSメニュー「RIUR0014」で抽出したデータの中に仕入先コード「0」のデータが有るので調べてほしい　と依頼を受ける
２．11/21　システム部に口頭及びＰ２メールで確認を依頼する
３．11/26　システム部管理部に聞いてほしいと回答をいただく
４．1/5システム部宇津木課長に相談する
５．「共通売価戻し」により「0」になっているとの回答をいただく</t>
    <phoneticPr fontId="22"/>
  </si>
  <si>
    <t xml:space="preserve">
・商品部の取引先において、個人情報委託先管理アンケートの対象となる「個人情報の管理を委託先している取引先」の対象が適切に管理されていない。
</t>
    <phoneticPr fontId="22"/>
  </si>
  <si>
    <t xml:space="preserve">
１．法務室にてプライバシーマーク更新の準備を行う。
２．アンケート担当者が業務改善を検討する。
３．法務室から上記対象リスト等、商品部内での運用についての問い合わせがあり、直近で当該リストの更新を行われていたメンバーへ相談した。
４．上記の運用のリスクが判明した。</t>
    <phoneticPr fontId="22"/>
  </si>
  <si>
    <t xml:space="preserve">実績データの容量が送信制限を超えていたため実績送付ができなかった
</t>
    <phoneticPr fontId="22"/>
  </si>
  <si>
    <t>１．バイヤーは共有フォルダへメールデータを格納した
２．実績送信担当がデータを確認した
３．容量が送信上限を超えていたため、メンバーへクリプト便を依頼した
４．メンバーより添付データにゴミが含まれていることをアドバイスいただいた
５．バイヤーへ削除依頼をおこなった
６.実績を送信した</t>
    <phoneticPr fontId="22"/>
  </si>
  <si>
    <t>リベートの請求が出来ていなかった
確認中　※受信したデータを元にﾎﾟｲﾝﾄ付与額を全額請求できるとした場合：3,070,000</t>
    <phoneticPr fontId="22"/>
  </si>
  <si>
    <t>１．1/5　リスク管理報告書の部長承認依頼をした
２．1/6　部長承認が下りた
３．1/6　インシデント発生報告があった
４．1/6　インシデント情報には、発生日が12月前月分と記載されていた</t>
  </si>
  <si>
    <t xml:space="preserve">リスク管理報告書の追加分を次月報告へ繰り越した
</t>
    <phoneticPr fontId="22"/>
  </si>
  <si>
    <t xml:space="preserve">lineworksのサーバー障害のためlineworksへログインできない。
</t>
    <phoneticPr fontId="22"/>
  </si>
  <si>
    <t>１．出勤報告時にlineworksがログインできないことが発覚した
２．室長へ電話連絡した
３．P2にてzoomURLを送付した
４．zoomMTGにて朝会を開催した
５．業務の進行に関して認識合わせをおこなった。</t>
  </si>
  <si>
    <t xml:space="preserve">取引先の申請通りにマイナス計上を承認した
</t>
    <phoneticPr fontId="22"/>
  </si>
  <si>
    <t>１．取引先から申請データを受領した
２．一次承認にてエビデンスとリベート金額の一致を確認し承認した
３．2次承認時マイナス金額の履行状況について室長より質問があった
４．マイナス計上時のリスクが問題提起された</t>
    <phoneticPr fontId="22"/>
  </si>
  <si>
    <t xml:space="preserve">販売員コード空欄を手作業にて入力した。
</t>
    <phoneticPr fontId="22"/>
  </si>
  <si>
    <t>１．メンバーが未承認案件を発見した。20：00過ぎ
２．WF申請されていたが、管理表への記載がなかった。
３．データを調査したところ、10日払いの案件とわかった。
４．1次承認を行った。
５．販売員コードが空欄であることが発覚した。
６．手作業にて入力後、メンバーへダブルチェックを依頼した。</t>
  </si>
  <si>
    <t xml:space="preserve">G型2次承認前に登録作業をおこなった
</t>
    <phoneticPr fontId="22"/>
  </si>
  <si>
    <t>１．メンバーが未承認案件を発見した。20：00過ぎ
２．WF申請されていたが、管理表への記載がなかった。
３．データを調査したところ、10日払いの案件とわかった。
４．1次承認を行った。
５．登録作業を行った。
６．2次承認を翌日へ持ち越した。</t>
  </si>
  <si>
    <t xml:space="preserve">1/8に登録したグロス型リベートのうち、1ファイル(ｺﾅﾐﾃﾞｼﾞﾀﾙｴﾝﾀﾃｲﾒﾝﾄ)分のデータがＢＯで抽出できなかった（経理のリベートシステム上では反映されている）
</t>
    <phoneticPr fontId="22"/>
  </si>
  <si>
    <t>登録されていたキャンペーンがレジで発動しなかった。
・キャンペーン内容
Windows買い替えキャンペーン
win7ﾊﾟｿｺﾝ持ち込みで、5000Pプレゼント
親企画コード
発動している場合は、ダイナキーで『買い替えキャンペーン』が表示される
未発動の商品は、ダイナキーで『買い替え5000円値引き』のみが表示される</t>
    <phoneticPr fontId="22"/>
  </si>
  <si>
    <t xml:space="preserve">±反対の金額でリベートの申請を行った
</t>
    <phoneticPr fontId="22"/>
  </si>
  <si>
    <t>１．取引先よりG型データが送付された
２．１次承認をおこなった。エビデンスの金額は一致していた。
３．２次承認時に、マイナス計上の履行状況について、どのような経緯でマイナスなのか？確認要請が出た
４．バイヤーへ確認をおこなった。
５．再送データの符号が±反対であった。</t>
    <phoneticPr fontId="22"/>
  </si>
  <si>
    <t xml:space="preserve">メール本文に在庫対策費に関しての文言が抜けていたため、取引先の意図しないリベートが発生した。
</t>
    <phoneticPr fontId="22"/>
  </si>
  <si>
    <t>１.取引先よりA型送付された
２.登録おこなった。
３.在庫対策費発生
４.その後取引先より連絡があり、修正をおこなった。</t>
    <phoneticPr fontId="22"/>
  </si>
  <si>
    <t xml:space="preserve">計上されたデータの修正依頼があった
</t>
    <phoneticPr fontId="22"/>
  </si>
  <si>
    <t>１．商品統合管理室メンバーにバイヤーから修正依頼があった
２．内容確認すると、計上されたデータが誤っていた
３．マクセル＝部門コード誤り、セツプランニング＝リベート金額間違い
４．再送を頂き、再申請をした
５．ヒヤリングしたところ、事前に中身をチェックしているが、誤ってしまったとの事</t>
    <phoneticPr fontId="22"/>
  </si>
  <si>
    <t xml:space="preserve">
月次G型照合時に、担当者単位で作成したデータ提供料を発見した
摘要欄”POSデータ提供料”
</t>
    <phoneticPr fontId="22"/>
  </si>
  <si>
    <t>１．月次G型照合で照合担当者から不審なものがあると相談受ける
２．摘要欄”POSデータ提供料”だった。商品統合管理室で代行作成しているデータ提供料の契約のものであることが関係者から発覚
３.代行作成する元となる台帳には記載がなかった為、重複の心配はない
４．12月計上はこのまま進めるものとする
５．契約書締結から、台帳への記帳がされなかったようである。</t>
    <phoneticPr fontId="22"/>
  </si>
  <si>
    <t xml:space="preserve">
本来発生すべきでない販促リベートが発生し、振込分との重複が発生した
</t>
    <phoneticPr fontId="22"/>
  </si>
  <si>
    <t>１．バイヤーと取引先の間で商談が行われた
２．当初、東邦薬品から貰う予定の為販促リベートにて登録した
３．第一三共からの振り込みでしか対応が出来ないとの連絡があった
４．販促キャンペーンが終了するまで継続的に修正が発生している</t>
  </si>
  <si>
    <t xml:space="preserve">
本来発生すべきでない納品時単価差異が発生した
</t>
    <phoneticPr fontId="22"/>
  </si>
  <si>
    <t xml:space="preserve">
１．仕入れ先に商品の発注をマスタより高い単価で行った
２．マスタと違う為納品時単価差異が発生
３．取引先から問い合わせがあり発覚</t>
  </si>
  <si>
    <t xml:space="preserve">
「販売協賛の覚書」（相手方作成のフォーマット）に任天堂販売様とコジマとの契約が記載されていたが、法務チェック依頼と押印申請依頼をビックカメラとして手続きを行い、ビックカメラ商品本部長印を押印した
</t>
    <phoneticPr fontId="22"/>
  </si>
  <si>
    <t>１．ビックカメラの法務チェック依頼が申請され、処理された
２．ビックカメラの押印依頼が申請され、処理された
３．商品統合管理室で、ビックカメラ商品本部長印を代理押印した
４．バイヤーに返却する際に、コジマ契約であることに気が付いた
５．バイヤーから先方に確認していただき、先方要望では、仕入支払い統合しているのでビックの押印が望ましいとの回答を得た
６．契約書上はコジマ契約になるため、ビックの押印で問題が無いかどうかを法務室に確認中</t>
    <phoneticPr fontId="22"/>
  </si>
  <si>
    <t xml:space="preserve">
本来発生すべきでない納品時単価差異が発生した
</t>
    <phoneticPr fontId="22"/>
  </si>
  <si>
    <t>１．商品の発注を行う
２．発注単価にシステムへ金額入力した
３．原価と差があり納品時単価差異が発生した</t>
  </si>
  <si>
    <t xml:space="preserve">リベート種別を間違って申請した（本来1801グロス型のところ9901その他勘定振替）。
</t>
    <phoneticPr fontId="22"/>
  </si>
  <si>
    <t xml:space="preserve">
１．オーディオテクニカ担当者様が9901種別でG型を作成
２．そのままの種別で登録
３．9901種別のG型を確認した経理部担当者より「1801では？」問い合わせを受ける
４．先方に確認。前例に倣って作成したとのご回答
５．9901種別でマイナス、1801種別でプラス　の修正処理を実行予定</t>
    <phoneticPr fontId="22"/>
  </si>
  <si>
    <t xml:space="preserve">
仕入に対してのリベートを拡売費で登録している
</t>
    <phoneticPr fontId="22"/>
  </si>
  <si>
    <t xml:space="preserve">
１．Ｇ型の1次承認を行った
２．摘要欄に仕入に対してのリベートと記載が有るが、種別は拡売費になっている
３．Ksasで確認すると過去の計上も同じ内容で計上されていた</t>
    <phoneticPr fontId="22"/>
  </si>
  <si>
    <t>１．月次G型照合で照合担当者から不審なものがあると相談受ける
２．摘要欄”POSデータ提供料”だった。商品統合管理室で代行作成しているデータ提供料の契約のものであることが関係者から発覚
３.代行作成する元となる台帳には記載がなかった為、重複の心配はない
４．12月計上はこのまま進めるものとする
５．EDIのデータ提供料とは別であった。契約書はない。商談の中で取り交わされた</t>
    <phoneticPr fontId="22"/>
  </si>
  <si>
    <t xml:space="preserve">
J型展示品リベートデータが送信できない
</t>
    <phoneticPr fontId="22"/>
  </si>
  <si>
    <t xml:space="preserve">
１．一斉送信で送付した
２．添付ファイルのPWが不明との連絡あり（PWは設定していない）
３．個別で再送した
４．添付ファイルのPWが不明との連絡あり（PWは設定していない）
５．先月まではPWをかけて送付していたので先月と同じPWをかけて再送
６．添付ファイルのPWが不明との連絡あり。連絡したPWでは開かないとの事</t>
    <phoneticPr fontId="22"/>
  </si>
  <si>
    <t xml:space="preserve">
送付データの作成がうまくいかず一斉メール送信の日が遅れた。1/4予定→1/6に遅れ
</t>
    <phoneticPr fontId="22"/>
  </si>
  <si>
    <t>１．拡売費のデータ作成時に、取引先コードの抜け漏れが発覚
２．原因究明→商品マスタが最新でないことが分かり→最新に更新
３．拡売費・導入R 両方のデータに展示JANの重複が発覚
４．原因究明→原価変更時に作成したデータを使用するが、そのデータが間違っていた
５．原価変更業務引継ぎ時に抜けがあった→原価変更データを作り直し反映</t>
    <phoneticPr fontId="22"/>
  </si>
  <si>
    <t>データ作成の手順が複雑煩雑な為。カイゼンシートを作成する。
課題優先度をつける。その他J型運用と合わせておこなう。</t>
    <phoneticPr fontId="22"/>
  </si>
  <si>
    <t>中野</t>
    <phoneticPr fontId="22"/>
  </si>
  <si>
    <t>①1/18</t>
    <phoneticPr fontId="22"/>
  </si>
  <si>
    <t xml:space="preserve">①現状確認と本来の手順を確認する。商談はいつでしたか？合意内容はリベート発生条件、計算方法は？合意内容がいつから発生したのか？合意内容を記載した商談録はありますか？
履行状況の確認。
②会社方針として、商品原価へ転換する。なぜリベートなのか？
</t>
    <phoneticPr fontId="22"/>
  </si>
  <si>
    <t xml:space="preserve">J型をJ型で運用していない。
B型やG型を計上している。協議をして定義をお粉。
取引先から添付ファイルの回収は？
</t>
    <phoneticPr fontId="22"/>
  </si>
  <si>
    <t xml:space="preserve">１ファイル分のデータ貼付漏れと１か所の書式の不備が有るデータを送信した
</t>
    <phoneticPr fontId="22"/>
  </si>
  <si>
    <t xml:space="preserve">課題の優先度をつける。業務フローない。
スケジュールに関しての定義はない。
書式確認、元G型データと積み上げデータ
</t>
    <phoneticPr fontId="22"/>
  </si>
  <si>
    <t xml:space="preserve">
各業務においてそれぞれマスタが存在し、更新がされるものが一部のみ
最新のものではなく、取引先からも修正依頼が来ている。
</t>
    <phoneticPr fontId="22"/>
  </si>
  <si>
    <t xml:space="preserve">
①支払差額報告書の内容を確認したいという問合せに対し
どこの部署がどのように対応するかが不明
②内容確認をするための仕入明細データの閲覧・取得期間が1ヶ月であり、支払日からすると1ヶ月以上前のものが必要なことが多い為、データの依頼が無くならない
</t>
    <phoneticPr fontId="22"/>
  </si>
  <si>
    <t>課題の優先度をつける。
今後は、承認を取ったうえで返金に対応する。業務の定義をおこなう</t>
    <phoneticPr fontId="22"/>
  </si>
  <si>
    <t xml:space="preserve">
すでに登録済みデータの登録を行ってしまった
</t>
    <phoneticPr fontId="22"/>
  </si>
  <si>
    <t xml:space="preserve">
　確認中
</t>
    <phoneticPr fontId="22"/>
  </si>
  <si>
    <t>原因の確認を行う。</t>
    <phoneticPr fontId="22"/>
  </si>
  <si>
    <t xml:space="preserve">
リベートの二重登録が行われた
</t>
    <phoneticPr fontId="22"/>
  </si>
  <si>
    <t xml:space="preserve">
マイナスのG型の登録を行った。
</t>
    <phoneticPr fontId="22"/>
  </si>
  <si>
    <t xml:space="preserve">
リベート種別コードを間違えてしまった為、取引先が誤った種別を記載した
</t>
    <phoneticPr fontId="22"/>
  </si>
  <si>
    <t>長廣</t>
    <phoneticPr fontId="22"/>
  </si>
  <si>
    <t>課題の優先度をつける。
金額が誤っていた原因</t>
    <phoneticPr fontId="22"/>
  </si>
  <si>
    <t xml:space="preserve">
1/19適用で伝単・原価は修正します。
H型を投入して在庫対策費分の修正した。
</t>
    <phoneticPr fontId="22"/>
  </si>
  <si>
    <t>未定</t>
    <phoneticPr fontId="22"/>
  </si>
  <si>
    <t xml:space="preserve">
誤った金額のA型ファイルを送ってきて、登録した為在庫対策費が発生した。
</t>
    <phoneticPr fontId="22"/>
  </si>
  <si>
    <t>１．1/15_17：31　KEFから1/18適用でA型依頼　
２．WF202101151384で申請
３．1/18_11：31　KEFから誤りがあった為修正ファイルが再送される
４．修正内容から、在庫状況と在庫対策費フラグを確認し、在庫対策費が発生する事を確認</t>
    <phoneticPr fontId="22"/>
  </si>
  <si>
    <t xml:space="preserve">
リベートファイルが格納されている場所が明示されていない
</t>
    <phoneticPr fontId="22"/>
  </si>
  <si>
    <t xml:space="preserve">
１．ファイルが多数あるが、最新のファイルがどこに？判断が付かないため、送ることができない。例、G型フォーマットを取引先へ送付している。</t>
    <phoneticPr fontId="22"/>
  </si>
  <si>
    <t xml:space="preserve">リベート種別の修正の為（9901⇒1801、WF202101131113でｲﾝｼﾃﾞﾝﾄ報告済）修正用のG型を作成、承認後積み上げファイルにも保存されていたが、プラス分(1801分）だけが登録され、マイナス分(9901分）の登録を漏らしていた
</t>
    <phoneticPr fontId="22"/>
  </si>
  <si>
    <t>１．1/19ラインワークスへ申請WF202101191604、202101191606
２．1/19　ラインワークスへ投稿。※この際に同じ内容を重複して記載
３．1/19　担当者がラインワークスの投稿を確認して、照合と登録業務を行う
４．1/19　別の担当者がノートを見直した際に、重複記載を発見
５．1/19　登録状況確認すると2重で登録されていた</t>
    <phoneticPr fontId="22"/>
  </si>
  <si>
    <t xml:space="preserve">
ラインワークスの専用ノートに同じ申請内容が重複して記載が有り、重複登録した
</t>
    <phoneticPr fontId="22"/>
  </si>
  <si>
    <t>業者コードとは？品質管理にて優先度をつけて対応する。</t>
    <phoneticPr fontId="22"/>
  </si>
  <si>
    <t xml:space="preserve">誤って取引先コード申請、取得をおこなった。
</t>
    <phoneticPr fontId="22"/>
  </si>
  <si>
    <t>1.ＴＳＳの契約先の工事配送業者を、ＴＳＳからビックカメラが地位継承して引継ぐ施策対応した。
2.住設事業室が配送工事業者用の「業者コード」を申請すべきところ、誤って「取引先コード」の新規取得申請を行いった。申請は承認され、取引先コードを払い出した。
3.都合昨年11月から計9社、9件の取引先コードを払い出した。
　なお、「業者コード」がどのようなものなのかは確認していない。
4.10社目の申請で、既に取引先コードが払い出されている取引先であることが分かり、申請が取り下げられた。
5.申請の承認ルートである経理室に取り下げの旨を連携したところ、誤った申請が他にもあることが発覚した。</t>
    <phoneticPr fontId="22"/>
  </si>
  <si>
    <t xml:space="preserve">
経理から依頼された11月度滞留リベートリストに、調査結果を記載して1/18に経理室へ返送する手はずになっていたが返送が遅延してしまった。
</t>
    <phoneticPr fontId="22"/>
  </si>
  <si>
    <t xml:space="preserve">１．1/7　経理よりP2にて滞留リベート調査用のリスト受領
２．1/13（水）に着手開始
３．1/14（木）に中野主任へMTGの依頼
４．1/15（金）にMTG（メンバー中野主任のみ）、方向性を相談する
５．同日滞留案件の担当者の割り出しとLINEWORKSで内容確認の依頼を行う
６. 1/18（月）引き続き担当者割り出しと確認依頼を行い、各担当者からの返答をリストへ記載。
７. 同日16：00過ぎ、室長承認を得るためLINEWORKSへ投稿
８. 承認間に合わず返送遅延発生。1/20までに返送すると経理へP2メールを送付。
</t>
    <phoneticPr fontId="22"/>
  </si>
  <si>
    <t>岩田</t>
    <phoneticPr fontId="22"/>
  </si>
  <si>
    <t>送付遅延の連絡を行う。</t>
    <phoneticPr fontId="22"/>
  </si>
  <si>
    <t xml:space="preserve">Ｊ型（不良交換手数料）の登録がスケジュールだと1/15(金)の予定だったが、1/18(月)になってしまった
</t>
    <phoneticPr fontId="22"/>
  </si>
  <si>
    <t xml:space="preserve">１．1/12確認書メール送信
２．1/15スケジュール上の登録予定日だったがＧ型の登録を行い、Ｊ型の登録は行わなかった（上長に報告なし）
３．1/18登録完了
</t>
    <phoneticPr fontId="22"/>
  </si>
  <si>
    <t xml:space="preserve">K型での計上漏れ
</t>
    <phoneticPr fontId="22"/>
  </si>
  <si>
    <t xml:space="preserve">
4月以降、赤残として販売支援金・センターフィが滞留している。
</t>
    <phoneticPr fontId="22"/>
  </si>
  <si>
    <t>１．4月計上以降赤残で滞留。
２．先方債務認識なしということで担当のバイヤーへ確認の依頼。
３．冬季商品を扱う取引先のため4月以降の発注・入荷がなかったため相殺されなかったことが判明し、バイヤー経由で発注依頼。
４．1月発注としてあがっているが、納品金額が一定以上に満たないため出荷されていない。⇒現状赤残未解消の状態。</t>
  </si>
  <si>
    <t xml:space="preserve">
新規取引開始の為の契約書締結の手続きにおいて、消化仕入取引を行う取引先との間で、雛形通りの「納入金額に〇〇％を乗じた」（＝仕入型）の内容で押印申請が起案されていた。
</t>
    <phoneticPr fontId="22"/>
  </si>
  <si>
    <t>１．商品部バイヤーから新規取引開始時の押印依頼を受ける。
２．消化仕入取引であるものの、販売支援金の覚書が雛形通りの内容である為に「仕入」に準拠した自動計上の仕入型になってしまうことが発覚。「請求金額に〇〇％を乗じた」の請求支払型とする様ご指示頂く。
３．物流協賛金の取扱いについて相談。販売支援金も物流協賛金も、自動計上では消化仕入取引の内容通りに計上されない場合がある旨を長谷川さんより共有頂く。
４．19日のインシデント会にて本件共有した所、本件取引のビジネスがどのように行われるのか確認する旨のご指示を頂く。
５．バイヤーにヒアリング。以下の内容を確認。
・商品はプラレールのOEM商品。
・通常通りセンターは利用する。
・先方とのやり取りにより、「当社が仕入れて販売するという一般的な商品取引ではなく、販売を委託される」という内容になった。（消化仕入基本契約書の締結なので「販売委託」にはならない為、押印依頼票からその記載は除いて頂く予定。先方は押印頂いている以上、「販売委託」ではなく「消化仕入」で問題ない。）
・今後プラレール以外のOEM商品を取引する可能性があり、それらの商品は不動在庫化するおそれがあるものである為、当社としても「消化仕入」の方が都合がいいとのこと。</t>
    <phoneticPr fontId="22"/>
  </si>
  <si>
    <t>品質管理</t>
    <phoneticPr fontId="22"/>
  </si>
  <si>
    <t>①2021/1/21</t>
    <phoneticPr fontId="22"/>
  </si>
  <si>
    <t>販売支援金、センターフィーに関して、新規契約は行わない。</t>
    <phoneticPr fontId="22"/>
  </si>
  <si>
    <t>品質管理にて方針を決定する。
①方針を決定
②佐藤さんへ、確認する
③バイヤーへ通達</t>
    <phoneticPr fontId="22"/>
  </si>
  <si>
    <t xml:space="preserve">
赤残で滞留している取引先（リベート）の扱いについて経理室との認識祖語があった
</t>
    <phoneticPr fontId="22"/>
  </si>
  <si>
    <t>１．10月度の滞留リベート調査リストの経理室コメント欄「赤残」に対する回答を「請求書発行依頼をお願い致します」に統一して返送。
２．昨日、別件で経理とコンタクトを取った際に1のことに言及された。
経理室へ丸投げするのは違うのではないか？
赤残が出ている場合はバイヤー経由で取引先に働きかける必要があるのではないか。(その上で赤残解消見込みがつかないものがあればもちろんその処理は必要となる）
以上のことから商品統合管理室でこそ管理するべきものだという認識である。と指摘を受けた</t>
  </si>
  <si>
    <t xml:space="preserve">
赤残の定義、処理方法、経理室へ見解をまとめていただく。
背景：久保さんと赤残の出た場合、取引先へ請求するということで認識合わせをしている。
①メールする
</t>
    <phoneticPr fontId="22"/>
  </si>
  <si>
    <t xml:space="preserve">
新会社 セイコータイムクリエーション株式会社が発足 クロック事業と設備時計・スポーツ計時計測事業を経営統合https://www.seiko.co.jp/news/holdings/2020/202012151600.html
対象：02613 「セイコークロック」
経営統合
・4月1日に「セイコークロック」が「セイコータイムシステム」に吸収合併される。
・クロック事業もそのまま引き継がれる。
・同日に「セイコータイムシステム」が「セイコークリエーション」に商号変更する。
対応方針（バイヤー案）
・仕入先CD：02613 「セイコークロック」を継続して利用する。
・「セイコークロック」を「セイコークリエーション」に変更する。
・「セイコークロック」の契約は「セイコークリエーション」に引き継ぐ。
やること？
①仕入先CDは2613を継続する。仕入先情報の変更。（商品統合管理室）
②買掛金の支払い先口座名義変更のタイミング調整（経理室）
③交渉中の契約書締結（基本契約、機密保持契約）は、新会社での契約を希望（商品統合管理室）
やらないこと。
④既存契約の整理。原則、吸収合併先に自動承継と見做されるので不要
⑤帳合変更。仕入先CDが変更ないため不要
少なくとも、五十嵐さんは、上記①③の対応を、商品統合管理室の担当を案内して取引先と進めて欲しがっています。
③については検討できていないようです。
</t>
    <phoneticPr fontId="22"/>
  </si>
  <si>
    <t>１．バイヤーから、取引先の吸収合併における契約書の締結に関して、相談を受ける
２．仕入先コードの扱いについて言及が無かったため、取引先と商品の扱いをどのような対応とするのかヒアリングした
３．作業項目案を作成し、対応方針と担当決めについて部署内に提案した（サービス要求管理に記載）</t>
    <phoneticPr fontId="22"/>
  </si>
  <si>
    <t>再発案件。</t>
    <phoneticPr fontId="22"/>
  </si>
  <si>
    <t xml:space="preserve">インシデント、アクシデント判定定義を文章化する、判定の簡略化を行っている。
</t>
    <phoneticPr fontId="22"/>
  </si>
  <si>
    <t xml:space="preserve">再発を防ぐため、定義の文章化をおこなう。仕組みを作成している。
</t>
    <phoneticPr fontId="22"/>
  </si>
  <si>
    <t xml:space="preserve">
１．法務室にてアンケート担当者が当該リストを商品統合管理室にお送りする。
２．商品統合管理室よりリスト内の取引先の担当者及び連絡先の情報を更新して返送。
３．法務室より、リスト内の対象取引先へアンケートを送付。
４．一部の取引先から「現在メーカー直送は行っておらず個人情報管理を委託されることもない為対象外である」旨の返答を頂く。</t>
    <phoneticPr fontId="22"/>
  </si>
  <si>
    <t>インシデントとして調査対象に上げた。
課題解決の優先順位付けをおこなった。</t>
    <phoneticPr fontId="22"/>
  </si>
  <si>
    <t>マイナス計上時の一次照合の現行の運用状況を確認する。
振込金額調整、返品分以外のマイナス計上の調査を行う。</t>
    <phoneticPr fontId="22"/>
  </si>
  <si>
    <t>①取引先がへ原因を確認を行う。
②申請時の記入ミスを照合で拾えるか？を検討する。
③マイナス計上時の一次照合の現行の運用状況を確認する。
④振込金額調整、返品分以外のマイナス計上の調査を行う。
⑤履行状況の確認方法の調査する。
⑥マイナス計上時運用ルールを作成する。
⑦レビュー
担当：吉橋
納期：③1/13</t>
    <phoneticPr fontId="22"/>
  </si>
  <si>
    <t>ビックの押印で問題が無いかどうかを法務室に確認する。</t>
    <phoneticPr fontId="22"/>
  </si>
  <si>
    <t>法務室に確認する。</t>
    <phoneticPr fontId="22"/>
  </si>
  <si>
    <t xml:space="preserve">
１．1/18　横尾マネージャーより冷蔵庫と洗濯機の数字が予定と合わない。パナソニックのG型が登録されていないのでは？　と問い合わせを受ける
２．1/18　再度横尾課長から連絡があり、パナソニックのご担当者が送信を忘れていたので、すぐ送ってもらうので、登録して欲しいとのお話しをいただく
３．1/18　パナソニックからメールを受信
４．1/18　登録完了</t>
    <phoneticPr fontId="22"/>
  </si>
  <si>
    <t>バイヤー、商品統合管理室</t>
    <phoneticPr fontId="22"/>
  </si>
  <si>
    <t>ＰＣＭＣ</t>
    <phoneticPr fontId="22"/>
  </si>
  <si>
    <t>冷蔵庫、洗濯機カテゴリーのＧ型ファイルの送信をしていなかった</t>
    <phoneticPr fontId="22"/>
  </si>
  <si>
    <t>失念の為</t>
    <phoneticPr fontId="22"/>
  </si>
  <si>
    <t xml:space="preserve">【影響を与えた対象年月】202012
　計上した月：202012
　入金日付or相殺日付：20210210
　ヒアリング対象者：横尾マネージャー
　備考：Ｇ型の仕入先別、グループ別の推移表を配信する等が考えられると思います
</t>
    <phoneticPr fontId="22"/>
  </si>
  <si>
    <t>記憶エラー</t>
    <phoneticPr fontId="22"/>
  </si>
  <si>
    <t>G型_PCMC_取引先の申請忘れによるG型登録漏れの件</t>
    <phoneticPr fontId="22"/>
  </si>
  <si>
    <t xml:space="preserve">
商品統合管理室内にあるフォルダをアナウンスした。
</t>
    <phoneticPr fontId="22"/>
  </si>
  <si>
    <t xml:space="preserve">
重複登録分を取消をおこなった。
</t>
    <phoneticPr fontId="22"/>
  </si>
  <si>
    <t xml:space="preserve">
ラインワークス専用ノートへの投稿前に気付いて消したつもりだったが残っていた。
G型以外リベートがWF上の申請がわかりにく。
進捗管理、作業割当、期限内処理のため、
</t>
    <phoneticPr fontId="22"/>
  </si>
  <si>
    <t xml:space="preserve">
・昨年2月以降の住設からの申請20件を抽出し、経理室に連携した。
・業者コードの再申請は経理室からお願いいただくようくようアナウンスを行った。
</t>
    <phoneticPr fontId="22"/>
  </si>
  <si>
    <t>・経理室にて申請内容を精査し、要不要の切り分けを行っていただく。
・不要な申請に伴う払い出した「取引先コード」は、取引中止の対応を行う。
・取引中止の対応は具体的な手順の引継ぎを受けていない。商品および残金が無いことを確認の上、停止日の設定を行う。</t>
    <phoneticPr fontId="22"/>
  </si>
  <si>
    <t>1/20までに返送すると経理へP2メールを送付した。</t>
  </si>
  <si>
    <t xml:space="preserve">
１．毎月２日に加賀ソルネットより、リベート対象外商品が送信されてくる
２．今回送信がなかった
３．稟議書作成の際に田畑さんから指摘があり発覚
４．取引先に確認したら送信から漏れていた事が判明
５．H型を送信頂き、１月計上にて訂正</t>
    <phoneticPr fontId="22"/>
  </si>
  <si>
    <t>商品統合管理室及び担当バイヤー</t>
    <phoneticPr fontId="26"/>
  </si>
  <si>
    <t xml:space="preserve">今まで同じようなキャンペーンを行ってきたが、考慮していなかった
</t>
    <phoneticPr fontId="22"/>
  </si>
  <si>
    <t xml:space="preserve">GOPRO本体と液晶フィルム同時購入でフィルムが500円（価格指定）という内容（ペアマッチ）のキャンペーンだったが、本体が500円、フィルムが0円になってしまった
</t>
    <phoneticPr fontId="22"/>
  </si>
  <si>
    <t xml:space="preserve">
１．1/23　キャンペーンの発動を確認していた店舗担当者から商品部宛てに連絡が有り、本部出勤していた佐々木バイヤーから内容を伺う
２．1/23　該当キャンペーンの申請書を確認し、内容に不備は無いように見えたが、一応Psas画面で該当商品を入力したところ問い合わせの通りになった
３．1/23　担当の大橋バイヤーに連絡。状況を報告し検討した結果、今の条件を停止し、ＰＯＳ販促手動型に変更することに決定
４．1/23　処理を完了。カメラ事業部担当者より各店舗に伝達。
５．</t>
    <phoneticPr fontId="22"/>
  </si>
  <si>
    <t xml:space="preserve">価格指定の場合はＡとＢの合計金額を入力する必要が有ったが、担当バイヤー、商品統合管理室担当者とも指定（AorB）した商品の売価が変更になる仕組みだと認識していた為
</t>
    <phoneticPr fontId="22"/>
  </si>
  <si>
    <t xml:space="preserve">条件を停止、手動型のキャンペーンに変更
</t>
    <phoneticPr fontId="22"/>
  </si>
  <si>
    <t>加賀ソルネット</t>
    <phoneticPr fontId="22"/>
  </si>
  <si>
    <t>加賀ソルネット</t>
    <phoneticPr fontId="26"/>
  </si>
  <si>
    <t>低</t>
    <phoneticPr fontId="22"/>
  </si>
  <si>
    <t xml:space="preserve">補填用のキャンペーン企画を別途作成する。
</t>
    <phoneticPr fontId="22"/>
  </si>
  <si>
    <t xml:space="preserve">0.お客様より「プレゼントなのにポイントが減るのはおかしいのでは？」との問い合わせが有った
１．1/23　店舗から担当バイヤーに上記内容で相談が入る
２．1/23　担当バイヤーより相談を受ける
３．1/23　検討の結果、ポイント企画手動型で値引き分のポイントを添付するキャンペーン企画を追加
</t>
    <phoneticPr fontId="22"/>
  </si>
  <si>
    <t xml:space="preserve">電動自転車を買われたお客様に「サイクル安心パック」をプレゼントするキャンペーンで、売価分を自転車本体から値引く形で登録を行っていたが、その場合値引いた分ポイントが減ることになる。
</t>
    <phoneticPr fontId="22"/>
  </si>
  <si>
    <t xml:space="preserve">
取引先担当の送信忘れにより発生
</t>
    <phoneticPr fontId="22"/>
  </si>
  <si>
    <t>H型_加賀ソルネット_取引先の申請忘れによる訂正漏れ</t>
    <phoneticPr fontId="22"/>
  </si>
  <si>
    <t xml:space="preserve">
取引先のH型の申請忘れによる訂正漏れが発生した
</t>
    <phoneticPr fontId="22"/>
  </si>
  <si>
    <t xml:space="preserve">①②③それぞれ状況の確認、一次対応実施した
</t>
    <phoneticPr fontId="22"/>
  </si>
  <si>
    <t xml:space="preserve">
①週末特価のリスト売価になっていない　2件⇒　ＭＳに一部のリストが届いていなかった。ＭＳが対応した
②ＡＶ学割キャンペーンで一部対象商品依頼漏れ　⇒　対象商品追加した
③ビューティーﾊﾞﾚﾝﾀｲﾝ関連キャンペーンが発動しない　⇒　AirBICからの問い合わせだったが、元々対象になっていなかった　⇒　新たに対象に追加した
</t>
    <phoneticPr fontId="22"/>
  </si>
  <si>
    <t>１．リベート算出時に、マイナス金額があった
２．マイナス計上はcsv取込みができないので、別途WF申請をした</t>
  </si>
  <si>
    <t xml:space="preserve">上した月：202101
　入金日付or相殺日付：YYYY/MM/DD
　ヒアリング対象者：加賀ソルネット　小池さん　田畑さん川上係長
　備考：
</t>
    <phoneticPr fontId="22"/>
  </si>
  <si>
    <t xml:space="preserve">上した月：-
　入金日付or相殺日付：-
　ヒアリング対象者：柏店カメラご担当者、大橋バイヤー
　備考：WF202101232119の再記載分です
</t>
    <phoneticPr fontId="22"/>
  </si>
  <si>
    <t xml:space="preserve">上した月：-
　入金日付or相殺日付：-
　ヒアリング対象者：スポーツ高野バイヤー
　備考：WF202101232119の際記載分になります
</t>
    <phoneticPr fontId="22"/>
  </si>
  <si>
    <t xml:space="preserve">がに対して
①登録内容不備：GOPRO本体と液晶フィルム同時購入でフィルム500円（価格指定）が正解のところ、本体が500円、フィルム0円に　⇒　手動型に変更した
②週末特価のリスト売価になっていない　2件⇒　ＭＳに一部のリストが届いていなかった。ＭＳが対応した
③ＡＶ学割キャンペーンで一部対象商品依頼漏れ　⇒　対象商品追加した
④ビューティーﾊﾞﾚﾝﾀｲﾝ関連キャンペーンが発動しない　⇒　AirBICからの問い合わせだったが、元々対象になっていなかった　⇒　新たに対象に追加した
⑤スポーツ　ペアマッチでアクセをプレゼント（100%値引き）との内容だったが、プレゼントなのに値引き分ポイントが減るのはおかしいとのお客様からのご指摘　⇒　別途ポイント企画キャンペーンを追加登録して対応した
１．1/23　店舗、バイヤーからの問い合わせを受ける
２．内容確認後一時対応完了
</t>
    <phoneticPr fontId="22"/>
  </si>
  <si>
    <t xml:space="preserve">リズム時計　がビックカメラに対して_x000D_
原価リベートと実売助成費の両方が発生した
_x000D_
１．今までは原価リベートでもらっていた金額を実売助成費でもらえるように交渉した
２．取引先の了承が得られたため、取引先から実売助成費の申請を商品統合管理室へおこなった
３．A型の変更がされていなかった為、両方発生してしまった
</t>
    <phoneticPr fontId="22"/>
  </si>
  <si>
    <t xml:space="preserve">ソニーマーケティングがビックカメラに対して_x000D_
G型の記載金額を誤って記載した
_x000D_
１．ソニーからG型の申請があった
２．1/22に商品部宛に記載を間違えてしまったと電話があった
３．すでに相殺済みの為、一月計上にて返金手続き
４．バイヤーへヒヤリングしたが金額の確認はしていなく、あくまでこの件は取引先のミスという認識であった
</t>
    <phoneticPr fontId="22"/>
  </si>
  <si>
    <t xml:space="preserve">バイヤーが経理・商品統合管理室に対して_x000D_
納品時単価差異の申請・修正漏れ
_x000D_
１．取引先から返品単価の修正依頼が経理へあった
２．赤黒処理後、納品時単価差異発生
３．経理からバイヤーへ単価の修正のみ依頼を行った
４．バイヤーは経理から依頼された商品の単価修正を実施（取引先よりA型申請あり）
５．商品統合管理室へはH型についての相談や、申請は行われていなかったため納品時単価差異が残り続けた
</t>
    <phoneticPr fontId="22"/>
  </si>
  <si>
    <t xml:space="preserve">ビックカメラが取引先に対して_x000D_
販売支援金計上で、マイナス計上があった
_x000D_
</t>
    <phoneticPr fontId="22"/>
  </si>
  <si>
    <t>①1/21</t>
    <phoneticPr fontId="22"/>
  </si>
  <si>
    <t>K型の条件締結後のフローの未整備により条件登録がされていなかったため</t>
    <phoneticPr fontId="22"/>
  </si>
  <si>
    <t>1801とそれ以外の登録フローとマイナス登録時のフローを確認する。
発生都度の登録のため、もれたのではないか？</t>
    <phoneticPr fontId="22"/>
  </si>
  <si>
    <t>課題の優先度をつける。
バイヤー1801を要請した。取引先が独自に判断して種別を変更して申請した。</t>
    <phoneticPr fontId="22"/>
  </si>
  <si>
    <t>内河</t>
    <phoneticPr fontId="22"/>
  </si>
  <si>
    <t>課題の優先度をつける。
業務の定義、フローがない。
ユーザー要望にシステムが応えられていない。</t>
    <phoneticPr fontId="22"/>
  </si>
  <si>
    <t>マスタが複数存在するため、一元管理できていない。情報の取得に無理むだがある。</t>
    <phoneticPr fontId="22"/>
  </si>
  <si>
    <t>北郷</t>
    <phoneticPr fontId="22"/>
  </si>
  <si>
    <t>長谷川</t>
    <phoneticPr fontId="22"/>
  </si>
  <si>
    <t>鯨井</t>
    <phoneticPr fontId="22"/>
  </si>
  <si>
    <t>①1/15</t>
    <phoneticPr fontId="22"/>
  </si>
  <si>
    <t>エレコム・タイガー</t>
    <phoneticPr fontId="26"/>
  </si>
  <si>
    <t>G型_エレコム・タイガー_先方都合による支払いサイト延長</t>
    <phoneticPr fontId="22"/>
  </si>
  <si>
    <t xml:space="preserve">
仕入相殺の支払日を延長させた。
</t>
    <phoneticPr fontId="22"/>
  </si>
  <si>
    <t xml:space="preserve">
１．毎月のルーチンとしてG型の支払予定日とシステム登録されている支払いサイトの乖離を調査している。（目的は備考欄）
２．12月計上において、計上後確認した。
３．乖離があった取引社数は58社（計上全数は268社）
４．上記の内、過去8月計上から初の取引先は14社あった。
５．14社にヒヤリングしたところ、記入ミス（12社）、先方社内都合（2社）が発覚。
システム仕様の不足、厳格な延長禁止ルールはない為、問題管理の為インシデントを起票</t>
    <phoneticPr fontId="22"/>
  </si>
  <si>
    <t xml:space="preserve">上した月：2021/12
　入金日付or相殺日付：YYYY/MM/DD
　ヒアリング対象者：取引先（メール）
　備考：添付ファイルにデータを添付
</t>
    <phoneticPr fontId="22"/>
  </si>
  <si>
    <t>バイヤー及び店舗担当者</t>
    <phoneticPr fontId="26"/>
  </si>
  <si>
    <t>なし</t>
    <phoneticPr fontId="22"/>
  </si>
  <si>
    <t>ティアック</t>
    <phoneticPr fontId="22"/>
  </si>
  <si>
    <t>なし_パナソニック_条件付き販売商品の定義、ルール、フローがない</t>
    <phoneticPr fontId="22"/>
  </si>
  <si>
    <t>パナソニック</t>
    <phoneticPr fontId="22"/>
  </si>
  <si>
    <t>モントルー</t>
    <phoneticPr fontId="22"/>
  </si>
  <si>
    <t>モントルー</t>
    <phoneticPr fontId="26"/>
  </si>
  <si>
    <t xml:space="preserve">
１．店舗担当者から「三菱の新しい冷蔵庫が対象になっていないようだ」との問い合わせをいただく
２．冷蔵庫担当の竹國バイヤーに確認し追加の依頼をいただく
３．キャンペーン対象に追加
</t>
    <phoneticPr fontId="22"/>
  </si>
  <si>
    <t xml:space="preserve">
１．12月3日に原価変更を行った際に在庫対策費発生
２．12月25日に原価を戻した
３．支払いの際に金額が少ない為、取引先から連絡があり発覚
</t>
    <phoneticPr fontId="22"/>
  </si>
  <si>
    <t xml:space="preserve">
１．取引先より問合せ連絡を受けた
２．Ksasで確認し登録が無いことが判明</t>
    <phoneticPr fontId="22"/>
  </si>
  <si>
    <t xml:space="preserve">
１．取引先より、条件付き販売商品に関してのメールを受領した
２．2/1より販売価格が変更となる通知であった
３．条件付き販売商品の定義、ルール、フローがないことが発覚した
</t>
    <phoneticPr fontId="22"/>
  </si>
  <si>
    <t xml:space="preserve">
在庫対策費発生しないようにフラグ付けをA型で原価変更する際に設定していなかった。　
バイヤー側で取引先に説明していなかった。
</t>
    <phoneticPr fontId="22"/>
  </si>
  <si>
    <t xml:space="preserve">
１．12月21日受信のメールを見落していた
２．件数の少ない都度登録の際にはダブルチェックをしていなかった
３．10日払いが間近に迫っていて焦っていた
</t>
    <phoneticPr fontId="22"/>
  </si>
  <si>
    <t xml:space="preserve">条件付き販売商品の定義、ルール、フローがないため
</t>
    <phoneticPr fontId="22"/>
  </si>
  <si>
    <t xml:space="preserve">
１．メールディーラーの追従機能(過去メールの振分けに追従する)
により異なるフォルダに振分けられた(過去メールの件名が間違っていた)
２．上記に気付いて手動でフォルダ移動した際、後で登録しようと思っていて忘れた
</t>
    <phoneticPr fontId="22"/>
  </si>
  <si>
    <t>事後</t>
    <phoneticPr fontId="22"/>
  </si>
  <si>
    <t>メールディーラー</t>
    <phoneticPr fontId="26"/>
  </si>
  <si>
    <t xml:space="preserve">
J型計上が遅れた、取引先への支払が遅れた
</t>
    <phoneticPr fontId="22"/>
  </si>
  <si>
    <t>1/31登録予定</t>
    <phoneticPr fontId="22"/>
  </si>
  <si>
    <t>上した月：2021/01
　入金日付or相殺日付：2021/2/28予定
　ヒアリング対象者：
　備考：</t>
    <phoneticPr fontId="22"/>
  </si>
  <si>
    <t>整備不備</t>
    <phoneticPr fontId="22"/>
  </si>
  <si>
    <t>経過観察中</t>
    <phoneticPr fontId="22"/>
  </si>
  <si>
    <t>まず発生しない</t>
    <phoneticPr fontId="22"/>
  </si>
  <si>
    <t>対策はあるが不十分</t>
    <phoneticPr fontId="22"/>
  </si>
  <si>
    <t>低</t>
    <phoneticPr fontId="22"/>
  </si>
  <si>
    <t xml:space="preserve">上した月：YYYY/MM
　入金日付or相殺日付：YYYY/MM/DD
　ヒアリング対象者：
　備考：
</t>
    <phoneticPr fontId="22"/>
  </si>
  <si>
    <t xml:space="preserve">例外処理として、会計処理に影響を与える可能性が発生した
</t>
    <phoneticPr fontId="22"/>
  </si>
  <si>
    <t xml:space="preserve">インシデントとして報告し課題として優先度をつけ対応を行う。
</t>
    <phoneticPr fontId="22"/>
  </si>
  <si>
    <t>上した月：2020/12
　入金日付or相殺日付：2021/2/10予定
　ヒアリング対象者：
　備考：該当メールの前後のメールは登録されていることを確認した</t>
    <phoneticPr fontId="22"/>
  </si>
  <si>
    <t xml:space="preserve">上した月：202101
　入金日付or相殺日付：YYYY/MM/DD
　ヒアリング対象者：
　備考：
</t>
    <phoneticPr fontId="22"/>
  </si>
  <si>
    <t>運用不備</t>
    <phoneticPr fontId="22"/>
  </si>
  <si>
    <t>お客様からクレーム（店舗対応）問題がない</t>
    <phoneticPr fontId="22"/>
  </si>
  <si>
    <t>たまに起きる半年1度</t>
    <phoneticPr fontId="22"/>
  </si>
  <si>
    <t xml:space="preserve">上した月：-
　入金日付or相殺日付：-
　ヒアリング対象者：竹國バイヤー、門脇バイヤー
　備考：単純に10,000円以下で対象商品を選定すると商品数が多くなり、登録や修正でデータを呼び出す際に時間が掛かる為、出来るだけ商品を絞る目的で取っている運用だったと思います。
</t>
    <phoneticPr fontId="22"/>
  </si>
  <si>
    <t xml:space="preserve">2/1発売の三菱の新しい冷蔵庫が値引き対象になっていなかった
</t>
    <phoneticPr fontId="22"/>
  </si>
  <si>
    <t xml:space="preserve">ＲＩＰＳのアンサーメニューで対象商品を抽出するが、「在庫が１以上の商品」という条件が有る為対象から漏れたと考えられる
</t>
    <phoneticPr fontId="22"/>
  </si>
  <si>
    <t>キャンペーン対象に追加した</t>
    <phoneticPr fontId="22"/>
  </si>
  <si>
    <t>なし_なし_対象商品の抽出条件を誤っていたため週末同時購入CPで三菱の新商品が対象に入っていなかった</t>
    <phoneticPr fontId="22"/>
  </si>
  <si>
    <t>ＲＩＰＳのアンサーメニューで対象商品を抽出するが、「在庫が１以上の商品」とは？
在庫の有り無しで対象商品がきまる？</t>
    <phoneticPr fontId="22"/>
  </si>
  <si>
    <t>0円～10万円未満</t>
    <phoneticPr fontId="22"/>
  </si>
  <si>
    <t>H型_モントルー_バイヤーのアナウンス不足による取引先の意図しない在庫対策費が発生した</t>
    <phoneticPr fontId="22"/>
  </si>
  <si>
    <t xml:space="preserve">
バイヤーのアナウンス不足による取引先の意図しない在庫対策費が発生した
</t>
    <phoneticPr fontId="22"/>
  </si>
  <si>
    <t>J型展示品_シャープ_申請メールの見落としによる12月計上漏れが発生した</t>
    <phoneticPr fontId="22"/>
  </si>
  <si>
    <t xml:space="preserve">
申請メールの見落としによる12月計上漏れが発生した
</t>
    <phoneticPr fontId="22"/>
  </si>
  <si>
    <t>J型展示品_ティアック_メールディーラー追従機能による誤振分けと失念による登録漏れが発生した</t>
    <phoneticPr fontId="22"/>
  </si>
  <si>
    <t xml:space="preserve">
１．12月のJ型送料のメールの件名が展示品であった為展示品フォルダに振分けられた
２．中身は送料なのでその旨コメントを付けて送料フォルダに手動で移動した
３．1月に届いた展示品のメール(中身も展示品)が、12月のものに追従して送料フォルダに振分けられた
４．1/15に気付いて手動で展示品フォルダへ移動した
５．後で(1/31支払に間に合うように)登録しようと思っていて忘れた</t>
    <phoneticPr fontId="22"/>
  </si>
  <si>
    <t>メールディーラーの追従機能とは？同事例が発生する可能性があるので設定変更ができる？もともと1月計上予定？</t>
    <phoneticPr fontId="22"/>
  </si>
  <si>
    <t xml:space="preserve">原因：
取引先担当の送信忘れにより発生
_x000D_
_x000D_
一次対応：
H型にて修正
</t>
    <phoneticPr fontId="22"/>
  </si>
  <si>
    <t>対象の金額：￥236842_x000D_
影響与えた金額：￥236842</t>
    <phoneticPr fontId="22"/>
  </si>
  <si>
    <t>商品統合管理室が担当バイヤーに対して_x000D_
GOPRO本体と液晶フィルム同時購入でフィルムが500円（価格指定）という内容（ペアマッチ）のキャンペーンだったが、本体が500円、フィルムが0円になってしまった
_x000D_
１．1/23　キャンペーンの発動を確認していた店舗担当者から商品部宛てに連絡が有り、本部出勤していた佐々木バイヤーから内容を伺う
２．1/23　該当キャンペーンの申請書を確認し、内容に不備は無いように見えたが、一応Psas画面で該当商品を入力したところ問い合わせの通りになった
３．1/23　担当の大橋バイヤーに連絡。状況を報告し検討した結果、今の条件を停止し、ＰＯＳ販促手動型に変更することに決定
４．1/23　処理を完了。カメラ事業部担当者より各店舗に伝達。
５．</t>
    <phoneticPr fontId="22"/>
  </si>
  <si>
    <t xml:space="preserve">原因：価格指定の場合はＡとＢの合計金額を入力する必要が有ったが、担当バイヤー、商品統合管理室担当者とも指定（AorB）した商品の売価が変更になる仕組みだと認識していた為
_x000D_
_x000D_
一次対応：条件を停止、手動型のキャンペーンに変更
</t>
    <phoneticPr fontId="22"/>
  </si>
  <si>
    <t xml:space="preserve">商品統合管理室及び担当バイヤーがお客様に対して_x000D_
電動自転車を買われたお客様に「サイクル安心パック」をプレゼントするキャンペーンで、売価分を自転車本体から値引く形で登録を行っていたが、その場合値引いた分ポイントが減ることになる。
_x000D_
0.お客様より「プレゼントなのにポイントが減るのはおかしいのでは？」との問い合わせが有った
１．1/23　店舗から担当バイヤーに上記内容で相談が入る
２．1/23　担当バイヤーより相談を受ける
３．1/23　検討の結果、ポイント企画手動型で値引き分のポイントを添付するキャンペーン企画を追加
</t>
    <phoneticPr fontId="22"/>
  </si>
  <si>
    <t xml:space="preserve">原因：今まで同じようなキャンペーンを行ってきたが、考慮していなかった
_x000D_
_x000D_
一次対応：補填用のキャンペーン企画を別途作成する。
</t>
    <phoneticPr fontId="22"/>
  </si>
  <si>
    <t>エレコム・タイガー</t>
    <phoneticPr fontId="22"/>
  </si>
  <si>
    <t xml:space="preserve">インシデント起票後、この後室長承認頂き対応終了
</t>
    <phoneticPr fontId="22"/>
  </si>
  <si>
    <t>行動エラー</t>
    <phoneticPr fontId="22"/>
  </si>
  <si>
    <t>商品統合管理室</t>
    <phoneticPr fontId="22"/>
  </si>
  <si>
    <t>エビデンス不足</t>
    <phoneticPr fontId="22"/>
  </si>
  <si>
    <t xml:space="preserve">
１．取引先より、G型の申請があり登録を行った。
２．回収データから確認した所、登録種別が違う事にバイヤーが気づいた
３．バイヤーが取引先に連絡を行い、取引先から商品統合管理室に連絡
４．修正が発生した</t>
    <phoneticPr fontId="22"/>
  </si>
  <si>
    <t xml:space="preserve">
１．日立から８日にメールの送信が来る　その後１２日にもメールが来る
２．それぞれ別日の為そのまま照合を行い登録を行った
３．回収データのチェックにより重複分を発見した</t>
    <phoneticPr fontId="22"/>
  </si>
  <si>
    <t xml:space="preserve">
１．G型を鈴木部長に按分して頂く
２．按分データを登録した
３．回収データ作成の際に二重登録が発覚した</t>
    <phoneticPr fontId="22"/>
  </si>
  <si>
    <t xml:space="preserve">責任者と室長の話し合いにより例外的に対応することになった。
</t>
    <phoneticPr fontId="22"/>
  </si>
  <si>
    <t xml:space="preserve">
12月計上で登録した。</t>
    <phoneticPr fontId="22"/>
  </si>
  <si>
    <t xml:space="preserve">
仕入明細を送付した。
</t>
    <phoneticPr fontId="22"/>
  </si>
  <si>
    <t>１．㈱中越より支払差額報告書の内容（仕入額）確認の問合せ
２．この問合せ対応は経理でないのか？を経理へ確認→経理に聞かれても答えられる内容ではない
３．取引先へ仕入明細をご自身で見て確認して下さいと依頼→1ヶ月前までしか見れない
４．仕入明細を送付して完了</t>
    <phoneticPr fontId="22"/>
  </si>
  <si>
    <t xml:space="preserve">ＭＳにデータを再送した。
</t>
    <phoneticPr fontId="22"/>
  </si>
  <si>
    <t xml:space="preserve">
１．積み上げファイルを1つにまとめる際、１ファイル分を漏らす
２．マクロを使用したまとめファイルとの差分をチェックした際に差額が有ることが発覚。また一部データに不備が有ることが発覚。該当の１ファイル分が漏れていた事とリベート額に文字列が入っていた事が分かった
３．データを修正してＭＳにデータを再送</t>
    <phoneticPr fontId="22"/>
  </si>
  <si>
    <t xml:space="preserve">
間違いの元となったデータを更新した。
</t>
    <phoneticPr fontId="22"/>
  </si>
  <si>
    <t>12月計上にて登録した。</t>
    <phoneticPr fontId="22"/>
  </si>
  <si>
    <t>現状確認と本来の手順を確認しどこの手順に問題があるか調査する。MTGと同時案</t>
    <phoneticPr fontId="22"/>
  </si>
  <si>
    <t>一次対応として、過去事例に基づき計上する。
WF番号
202101120932_ハピネット
202101120933_ハピネット
202101120934_ダイキン
202101120935_セガ
202101120952_LG</t>
    <phoneticPr fontId="22"/>
  </si>
  <si>
    <t>リベート種別を赤黒にて修正登録を行った。</t>
    <phoneticPr fontId="22"/>
  </si>
  <si>
    <t>12月計上登録した。</t>
    <phoneticPr fontId="22"/>
  </si>
  <si>
    <t>品質管理チームにてMTGを行い、対策を検討する。</t>
    <phoneticPr fontId="22"/>
  </si>
  <si>
    <t>H型で訂正をおこなった。</t>
    <phoneticPr fontId="22"/>
  </si>
  <si>
    <t xml:space="preserve">インシデントとして共有を行った。
</t>
    <phoneticPr fontId="22"/>
  </si>
  <si>
    <t>１.1/8リベート登録
２.1/9ＢＯで登録済みのリベートデータを抽出し、登録前金額と差が無いか確認したところ差額が有った
3.調査したところ該当分(WF： 202101050172 ）が漏れていたことが判明した
4.システム部に電話にて相談したが、担当者不在との事で週明け(1/12）に確認する。</t>
    <phoneticPr fontId="22"/>
  </si>
  <si>
    <t>インシデントとして共有を行った。</t>
    <phoneticPr fontId="22"/>
  </si>
  <si>
    <t>マイナス計上時の一次照合の現行の運用状況を確認する。
振込金額調整、返品分以外のマイナス計上の調査を行う。</t>
    <phoneticPr fontId="22"/>
  </si>
  <si>
    <t xml:space="preserve">
１．担当者が不在になった
２．代行業務をで行えるか確認した</t>
    <phoneticPr fontId="22"/>
  </si>
  <si>
    <t xml:space="preserve">
担当者が復帰した為、対応終了。
</t>
    <phoneticPr fontId="22"/>
  </si>
  <si>
    <t xml:space="preserve">
１．法務チェック依頼の提出
２．契約管理担当の見解添付要請された
３．見解を作成し提出した</t>
    <phoneticPr fontId="22"/>
  </si>
  <si>
    <t xml:space="preserve">
法務室へ、要望についてヒアリングをする。（未着）</t>
    <phoneticPr fontId="22"/>
  </si>
  <si>
    <t>取引先が参照する実績データの見方を誤ったため</t>
    <phoneticPr fontId="22"/>
  </si>
  <si>
    <t>現状確認と本来の手順を確認しどこの手順に問題があるか調査する。バイヤー電話不通。ヒヤリング未実施</t>
    <phoneticPr fontId="22"/>
  </si>
  <si>
    <t xml:space="preserve">
登録した原因
取引先が送ってきた依頼のファイルを登録した為
</t>
    <phoneticPr fontId="22"/>
  </si>
  <si>
    <t>不明</t>
    <phoneticPr fontId="22"/>
  </si>
  <si>
    <t xml:space="preserve">先方社内処理都合
</t>
    <phoneticPr fontId="22"/>
  </si>
  <si>
    <t>加賀ソルネットがビックカメラに対して
取引先のH型の申請忘れによる訂正漏れが発生した
１．毎月２日に加賀ソルネットより、リベート対象外商品が送信されてくる
２．今回送信がなかった
３．稟議書作成の際にメンバーから指摘があり発覚
４．取引先に確認したら送信から漏れていた事が判明
５．H型を送信頂き、１月計上にて訂正</t>
    <phoneticPr fontId="22"/>
  </si>
  <si>
    <t xml:space="preserve">原因：
在庫対策費発生しないようにフラグ付けをA型で原価変更する際に設定していなかった。　
バイヤー側で取引先に説明していなかった。
一次対応：
　H型を作成して取引先に確認もらい1月度訂正予定
</t>
    <phoneticPr fontId="22"/>
  </si>
  <si>
    <t xml:space="preserve">原因：
１．12月21日受信のメールを見落していた
２．件数の少ない都度登録の際にはダブルチェックをしていなかった
３．10日払いが間近に迫っていて焦っていた
一次対応：1/31登録予定
</t>
    <phoneticPr fontId="22"/>
  </si>
  <si>
    <t xml:space="preserve">商品統合管理室がバイヤー及び店舗担当者に対して_x000D_
2/1発売の三菱の新しい冷蔵庫が値引き対象になっていなかった
_x000D_
１．店舗担当者から「三菱の新しい冷蔵庫が対象になっていないようだ」との問い合わせをいただく
２．冷蔵庫担当の竹國バイヤーに確認し追加の依頼をいただく
３．キャンペーン対象に追加
</t>
    <phoneticPr fontId="22"/>
  </si>
  <si>
    <t>原因：ＲＩＰＳのアンサーメニューで対象商品を抽出するが、「在庫が１以上の商品」という条件が有る為対象から漏れたと考えられる
_x000D_
_x000D_
一次対応：キャンペーン対象に追加した</t>
    <phoneticPr fontId="22"/>
  </si>
  <si>
    <t xml:space="preserve">ビックカメラがモントルーに対して_x000D_
バイヤーのアナウンス不足による取引先の意図しない在庫対策費が発生した
_x000D_
１．12月3日に原価変更を行った際に在庫対策費発生
２．12月25日に原価を戻した
３．支払いの際に金額が少ない為、取引先から連絡があり発覚
</t>
    <phoneticPr fontId="22"/>
  </si>
  <si>
    <t>対象の金額：￥1439874_x000D_
影響与えた金額：￥1439874</t>
    <phoneticPr fontId="22"/>
  </si>
  <si>
    <t>商品統合管理室が取引先、バイヤーに対して_x000D_
申請メールの見落としによる12月計上漏れが発生した
_x000D_
１．取引先より問合せ連絡を受けた
２．Ksasで確認し登録が無いことが判明</t>
    <phoneticPr fontId="22"/>
  </si>
  <si>
    <t>対象の金額：￥251986_x000D_
影響与えた金額：￥251986</t>
    <phoneticPr fontId="22"/>
  </si>
  <si>
    <t>件数の少ない都度登録の際とは？
受信メールが遅れて届いた分の登録フローがない。ルールがない。受信都度登録すべき所。</t>
    <phoneticPr fontId="22"/>
  </si>
  <si>
    <t xml:space="preserve">取引先、バイヤーがビックカメラに対して_x000D_
例外処理として、会計処理に影響を与える可能性が発生した
_x000D_
１．取引先より、条件付き販売商品に関してのメールを受領した
２．2/1より販売価格が変更となる通知であった
３．条件付き販売商品の定義、ルール、フローがないことが発覚した
</t>
    <phoneticPr fontId="22"/>
  </si>
  <si>
    <t xml:space="preserve">原因：条件付き販売商品の定義、ルール、フローがないため
_x000D_
_x000D_
一次対応：インシデントとして報告し課題として優先度をつけ対応を行う。
</t>
    <phoneticPr fontId="22"/>
  </si>
  <si>
    <t>メールディーラーが取引先、バイヤーに対して_x000D_
J型計上が遅れた、取引先への支払が遅れた
_x000D_
１．12月のJ型送料のメールの件名が展示品であった為展示品フォルダに振分けられた
２．中身は送料なのでその旨コメントを付けて送料フォルダに手動で移動した
３．1月に届いた展示品のメール(中身も展示品)が、12月のものに追従して送料フォルダに振分けられた
４．1/15に気付いて手動で展示品フォルダへ移動した
５．後で(1/31支払に間に合うように)登録しようと思っていて忘れた</t>
    <phoneticPr fontId="22"/>
  </si>
  <si>
    <t>原因：
１．メールディーラーの追従機能(過去メールの振分けに追従する)
により異なるフォルダに振分けられた(過去メールの件名が間違っていた)
２．上記に気付いて手動でフォルダ移動した際、後で登録しようと思っていて忘れた
_x000D_
_x000D_
一次対応：1/31登録予定</t>
    <phoneticPr fontId="22"/>
  </si>
  <si>
    <t>対象の金額：￥67595_x000D_
影響与えた金額：￥0</t>
    <phoneticPr fontId="22"/>
  </si>
  <si>
    <t>エレコム・タイガーがビックカメラに対して_x000D_
仕入相殺の支払日を延長させた。
_x000D_
１．毎月のルーチンとしてG型の支払予定日とシステム登録されている支払いサイトの乖離を調査している。（目的は備考欄）
２．12月計上において、計上後確認した。
３．乖離があった取引社数は58社（計上全数は268社）
４．上記の内、過去8月計上から初の取引先は14社あった。
５．14社にヒヤリングしたところ、記入ミス（12社）、先方社内都合（2社）が発覚。
システム仕様の不足、厳格な延長禁止ルールはない為、問題管理の為インシデントを起票</t>
    <phoneticPr fontId="22"/>
  </si>
  <si>
    <t xml:space="preserve">原因：先方社内処理都合（としか回答得られなかった。）
_x000D_
_x000D_
一次対応：インシデント起票後、この後室長承認頂き終了
</t>
    <phoneticPr fontId="22"/>
  </si>
  <si>
    <t>対象の金額：￥15617334_x000D_
影響与えた金額：￥0</t>
    <phoneticPr fontId="22"/>
  </si>
  <si>
    <t xml:space="preserve">不明、システム部へ確認中
商品マスタの登録内容がPOSサーバー(PLUマスタ？)に連動されていない可能性。引き続き富士通に調査継続依頼中。
</t>
    <phoneticPr fontId="22"/>
  </si>
  <si>
    <t>低</t>
    <phoneticPr fontId="22"/>
  </si>
  <si>
    <t>posキャンペーン登録_なし_バイヤーが意図した内容と異なるキャンペーン条件が登録された</t>
    <phoneticPr fontId="22"/>
  </si>
  <si>
    <t xml:space="preserve">
バイヤーが意図した内容と異なるキャンペーン条件が登録された
</t>
    <phoneticPr fontId="22"/>
  </si>
  <si>
    <t xml:space="preserve">
１．1/29カワダ様よりA型登録依頼（伝単原価変更）
２．1/29に2/1適用にて登録(在庫対策費有りにて)
３．2/1ダブルチェックにてメール本文に「在庫対策費無し」確認
</t>
    <phoneticPr fontId="22"/>
  </si>
  <si>
    <t xml:space="preserve">
取引先が「在庫対策費無し」で登録希望の所「在庫対策費有り」で登録してしまった。
</t>
    <phoneticPr fontId="22"/>
  </si>
  <si>
    <t xml:space="preserve">
1.取引先から実売助成費ファイルを受信する
2.内容を照合していく
3.内容に問題が無ければ、下記を記入する。
　・商談ナンバー、
　・手書き商談ナンバー、
　・データ登録日、
　・MDコード、
　・入力者コード</t>
    <phoneticPr fontId="22"/>
  </si>
  <si>
    <t xml:space="preserve">オートフィル機能を使用していた事が入力の原因だった。
</t>
    <phoneticPr fontId="22"/>
  </si>
  <si>
    <t xml:space="preserve">
EDIを検討したが導入しなかった為。
→導入しなかった経緯は、1,2年前システム部から「もう少しでデータが新しくなる」と言われた。「であれば、新しくなってから導入導入する」とMTGが先伸ばしたからである。その後、再度導入を薦めるきっかけタイミングがなかった為、現在までに至る。POSデータは現在商品統合管理室が自動で作成して送付して頂いている
</t>
    <phoneticPr fontId="22"/>
  </si>
  <si>
    <t>⓪他に類似事例が無いか調査する。
⓪対応優先度をつける。
①12月分を調査する。
②原因確認を行う。</t>
    <phoneticPr fontId="22"/>
  </si>
  <si>
    <t>EC独自で行っているキャンペーンでバイヤーと情報の共有が出来ていなかった為</t>
    <phoneticPr fontId="22"/>
  </si>
  <si>
    <t>１．1/4　ＥＣ事業部小出課長より今まで請求が出来ていなかったが、どんなデータが有れば請求ができるか分からないので実績データを見てほしいと依頼を受ける
２．1/4　商品統合管理室にデータを送っていただくようお願いする
３．1/5　データ受信　
４．対応検討中</t>
    <phoneticPr fontId="22"/>
  </si>
  <si>
    <t>小出課長よりデータを受信済み。ＥＣ、商品部チーフマネージャー、商品統合管理室で今後の運用について検討中</t>
    <phoneticPr fontId="22"/>
  </si>
  <si>
    <t>システム部担当者、経理担当者に確認する。</t>
    <phoneticPr fontId="22"/>
  </si>
  <si>
    <t>ビックカメラ滞留在庫商品の売価</t>
    <phoneticPr fontId="26"/>
  </si>
  <si>
    <t>なし_ambie株式会社_返品先変更のための確認行為がバイヤーから敬遠された</t>
    <phoneticPr fontId="22"/>
  </si>
  <si>
    <t xml:space="preserve">
取引先から受けた返品先変更の内容確認を担当バイヤーにしたところ、遠回しに敬遠された。
</t>
    <phoneticPr fontId="22"/>
  </si>
  <si>
    <t xml:space="preserve">
１．取引先から shouhinbu-info@biccamera.com　にメールが届き、keiyaku@biccamera.comに転送していただいた。
２．メールの依頼内容を確認し情報変更しようとした。
３．今回変更とならない電話番号の登録情報が、取引先から開示された番号と異なっていることが分かった。
４．取引先のご担当と思われるバイヤーに確認の依頼をした。
５．バイヤーから遠回しに、取引先と直接やり取りするフォーマットは無いのか？と、都度バイヤーに確認することを遠回しに敬遠された。
６．バイヤーに事情を説明してご納得いただいた。
</t>
    <phoneticPr fontId="22"/>
  </si>
  <si>
    <t xml:space="preserve">
・変更無しという電話番号が登録情報と異なっており、その理由や背景が不明なため。
・取引先の管理業務が存在していないため。
・バイヤーが忙しいため。
・バイヤーは、取引先とのすべての窓口ではないため。
・バイヤーは取引先の情報を正しく保つことを業務や役割として担っていないため。
・契約管理担当から取引先に直接連絡した場合は、当社内のこれまでの状況と取引先の状況を把握していない状態での会話となるため、誤った結論に至るか、最悪トラブルを引き起こす可能性があるので、バイヤーに確認しようという判断をしたため。
</t>
    <phoneticPr fontId="22"/>
  </si>
  <si>
    <t>なし_なし_滞留在庫の対象商品の選定まちがいによる誤値引きが発生した</t>
    <phoneticPr fontId="22"/>
  </si>
  <si>
    <t xml:space="preserve">
　１．1/19　滞留在庫リスト作成（★すでにこのリストを作成する際に不要な商品が含まれていた）
　　　　　　バイヤーにリストを配信し、明細の確認を依頼
　２．1/22　リスト回収
　３．1/28　ビックカメラ・ソフマップの売価変更予約依頼
　４．1/29　売価変更
　５．2/1　 バイヤーから調査依頼
　６．2/1　 リスト確認：AirBicはAirBic独自に販売0日数を持っているという事を確認
　６. 2/1   19:00 対象商品の売価戻し依頼　※ビックカメラのみ
　７．2/2　 本来の売価に修正
．</t>
    <phoneticPr fontId="22"/>
  </si>
  <si>
    <t xml:space="preserve">・滞留在庫：法人別に販売0日数が２年以上の商品
・抽出条件である販売0日数に対して、法人毎に設定されている認識であった。
（ビックカメラ、コジマ、ソフマップ）
・しかし、AirBicについては、異なる法人として独自に販売0日数を持っているという仕様を
　　　把握していなかった為、AirBicの店舗で対象となった商品をビックカメラ全店で値引き対象としてしまった
</t>
    <phoneticPr fontId="22"/>
  </si>
  <si>
    <t xml:space="preserve">1/29　19:00頃に本来の値引率の売価に戻した 
</t>
    <phoneticPr fontId="22"/>
  </si>
  <si>
    <t>なし_なし_設定ミスによる滞留在庫を低い売価に変更してしまった</t>
    <phoneticPr fontId="22"/>
  </si>
  <si>
    <t xml:space="preserve">
　１．1/19　滞留在庫リスト作成
　　　　　　バイヤーにリストを配信し、明細の確認を依頼
　２．1/22　バイヤーからリスト回収
　　　　　（★回収したリストに対し、以前からの追加値下げであることを分かるようにしようとした際に値下げ率の記載ミスが発生）
　３．1/28　ビックカメラ・ソフマップの売価変更予約依頼
　４．1/29　売価変更
　５．1/29　12:00　カメラバイヤーより売価の調査依頼がある
　６. 1/29  14:00～16：00　リストチェック　値引率が誤っていることに気付く
　７. 1/29  17:00 売価戻し依頼　※コジマは売価変更実施前につき未然に対応できた
　８．1/29　19:00 本来の値引率で売価変更
</t>
    <phoneticPr fontId="22"/>
  </si>
  <si>
    <t xml:space="preserve">1/18に受信した原価変更依頼に対し、一部登録漏れがあった
</t>
    <phoneticPr fontId="22"/>
  </si>
  <si>
    <t xml:space="preserve">登録者が登録後、自身で2次確認を行った際、誤って予約取消処理をしてしまった。
</t>
    <phoneticPr fontId="22"/>
  </si>
  <si>
    <t xml:space="preserve">
１．2/1摘要開始でA型の申請がされた
２．2/1に発注があった際に金額差があり、東芝受注センターでエラーになり発覚
３．確認した所、A型変更の際にJANが間違っていたことが原因と発覚
４．A型で正しいJANに2/2付けで変更また、在庫対策費発生無し
５．H型で在庫対策費の修正と本来の分をG型で追加</t>
    <phoneticPr fontId="22"/>
  </si>
  <si>
    <t xml:space="preserve">
１．1/5登録依頼、1/6適用で登録
２．1/6修正依頼、2/5適用希望判明
３．1/7適用で修正登録（一旦変更前に戻す）
４．1/7に2/5適用で正しい登録</t>
    <phoneticPr fontId="22"/>
  </si>
  <si>
    <t>東芝</t>
    <phoneticPr fontId="26"/>
  </si>
  <si>
    <t xml:space="preserve">
発生すべきでない在庫対策費と納品時単価差異が発生した。
</t>
    <phoneticPr fontId="22"/>
  </si>
  <si>
    <t>ambie</t>
    <phoneticPr fontId="22"/>
  </si>
  <si>
    <t xml:space="preserve">
A型のマスタ登録時に間違ったJANで申請され承認登録されたため発生した。
</t>
    <phoneticPr fontId="22"/>
  </si>
  <si>
    <t>A型_東芝_誤ったJANでマスタ登録の申請がされたため、意図しない在庫対策費と納品時単価差異が発生した</t>
    <phoneticPr fontId="22"/>
  </si>
  <si>
    <t>確認中</t>
    <phoneticPr fontId="22"/>
  </si>
  <si>
    <t>タカラトミー</t>
    <phoneticPr fontId="22"/>
  </si>
  <si>
    <t>A型_タカラトミー_誤って予約取消処理をしたため原価変更登録が一部漏れた</t>
    <phoneticPr fontId="22"/>
  </si>
  <si>
    <t>緊急登録をおこなった。在庫対策費は非対象だった為、発生せず。</t>
    <phoneticPr fontId="22"/>
  </si>
  <si>
    <t>備考：
・契約管理の担当者は、バイヤーが取引先との仕入、返品、連絡等の取引を滞りなく行えるよう、依頼された内容に留まらず、自分で調査をしておかしいと思った箇所まで対象に、早く正しく対応しようと努力しているが、周囲の協力が十分ではない。この状況が長く続くことは組織として大変危険である。
・取引先とスムーズに連携できるような情報変更のフォーマットの作成には、項目数が多いことと、当社独自の内容もあるため、取引先に開示し理解できるよう翻訳した項目レイアウトを組む必要がある。現状そこに着手できる工数が捻出できない。
・ 既存登録情報も異なっている／間違っているケースも散見され、情報の棚卸しをした方が良い。</t>
    <phoneticPr fontId="22"/>
  </si>
  <si>
    <t xml:space="preserve">
確認中。本日1月分を一斉送信で送付したので後追いします。
</t>
    <phoneticPr fontId="22"/>
  </si>
  <si>
    <t xml:space="preserve">
A型登録時に在庫対策費対象フラグを1(有)から0(無)へ変更し忘れた為。
</t>
    <phoneticPr fontId="22"/>
  </si>
  <si>
    <t xml:space="preserve">
2/1に2/2適用にて「在庫対策費無し」に修正登録済。
2/2～影響確認予定
</t>
    <phoneticPr fontId="22"/>
  </si>
  <si>
    <t>A型_カワダ_登録間違いによる在庫対策費の発生</t>
    <phoneticPr fontId="22"/>
  </si>
  <si>
    <t>posキャンペーン登録</t>
    <phoneticPr fontId="22"/>
  </si>
  <si>
    <t>申請期間外の依頼のため実績データ送信ができなかった</t>
    <phoneticPr fontId="22"/>
  </si>
  <si>
    <t>なし_ハピネット_申請期間外の依頼のため実績データ送信ができなかった</t>
    <phoneticPr fontId="22"/>
  </si>
  <si>
    <t xml:space="preserve">
１．1/25バイヤーからLINEWORKSの各種代行サービスに実績送信依頼があった。
２．2/1取引先より商品統合管理室宛てに実績が送られてこないとの問合せがあった
３．2/1バイヤーからの送信依頼の際に記載された共有フォルダを確認したが、該当データ見つからず。データを捜索した結果、過去分フォルダにて発見した。
未送信のメールが、過去分フォルダへ移動されていた。</t>
    <phoneticPr fontId="22"/>
  </si>
  <si>
    <t>現状の運用において申請開始が当月1日からであったが、バイヤーは前月の25日依頼をしたいた。
依頼メールを月単位で管理するため、月末にフォルダの管理を行っていた。</t>
    <phoneticPr fontId="22"/>
  </si>
  <si>
    <t>一月計上予定。
メール本文に在庫対策費あり、なし。備考欄に記載。どちらか。定義が決まっていない。原価が下がった日、摘要開始日に計算される。日割り</t>
    <phoneticPr fontId="22"/>
  </si>
  <si>
    <t>一月計上予定。
販売支援金、センターフィーの修正分、対象外設定が単品ごとが不可のため、</t>
    <phoneticPr fontId="22"/>
  </si>
  <si>
    <t xml:space="preserve">上した月：202102
　入金日付or相殺日付：YYYY/MM/DD
　ヒアリング対象者：
　備考：
</t>
    <phoneticPr fontId="22"/>
  </si>
  <si>
    <t xml:space="preserve">
１．11/21納品時単価差異が発生
２．1/5トイズ担当者より問合せあり、メールで商品統合管理室宛てに上げていただくよう依頼
３．内容確認した</t>
    <phoneticPr fontId="22"/>
  </si>
  <si>
    <t>1.リスト作成、品質管理レビュー、室長承認後経理へ送付
2.経理からの返信に対してメンバーから抽出要件が違うのでは?とアドバイスをもらう
3.品質管理にて抽出要件定義を行いつつリストの選出をする(ココで該当リストが外された)
4.経理への21日まで分再送付した
5.途中略
6.1/4追加分を含めたリスク管理報告書作成した。
7.品質管理レビュー時に確認要請をいただいた。
8.調査の結果、アクシデントリストの不備が発覚した。</t>
    <phoneticPr fontId="22"/>
  </si>
  <si>
    <t>今回は、4％Pアップ。約5400円分
発動しない原因が何なのかを調査する　1/13納期
1/11　メンバーより登録自体は間違いなく登録されている事を確認しました。
今回は、Sキーが絡んでいる為、再売等について確認する必要が発生。</t>
    <phoneticPr fontId="22"/>
  </si>
  <si>
    <t>コジマへ貸出展示品の運用ルール等現状調査をおこなう。</t>
    <rPh sb="15" eb="16">
      <t>トウ</t>
    </rPh>
    <rPh sb="16" eb="18">
      <t>ゲンジョウ</t>
    </rPh>
    <rPh sb="18" eb="20">
      <t>チョウサ</t>
    </rPh>
    <phoneticPr fontId="22"/>
  </si>
  <si>
    <t xml:space="preserve">
１．通常のG型として処理
２．取引先の振込完了後、取引先より連絡があり発覚した
３．調査した所、データ登録日が原因だったことが判明した</t>
    <phoneticPr fontId="22"/>
  </si>
  <si>
    <t>商品部（バイヤー）、商品統合管理室?</t>
    <phoneticPr fontId="26"/>
  </si>
  <si>
    <t>㈱ハピネット?</t>
    <phoneticPr fontId="26"/>
  </si>
  <si>
    <t>なし_ユーイング_取引先廃業に伴う統合管理室の業務が定義されていない</t>
    <phoneticPr fontId="22"/>
  </si>
  <si>
    <t xml:space="preserve">
　ヒアリング対象者：中村バイヤー　取引先
　備考：
</t>
    <phoneticPr fontId="22"/>
  </si>
  <si>
    <t>B型_東邦薬品_合意していない商品の実売助成費が登録されていた</t>
    <phoneticPr fontId="22"/>
  </si>
  <si>
    <t xml:space="preserve">
双方で合意していない単品実売助成費登録が登録された
</t>
    <phoneticPr fontId="22"/>
  </si>
  <si>
    <t xml:space="preserve">
１．1/28　バイヤーから、実売助成費の取り消しについて質問を受ける
２．取消について説明した処、1月分を取り消し出来るのか質問を受ける
３．既に登録されてるのであれば、条件の期間変更は出来るが、取り消しは出来ないと説明する
４. 期間を確認すると1/1開始だったので実売助成費が発生しているのであれば、H型での訂正になると説明する
WF202101282642で取消と期間変更を行っております</t>
    <phoneticPr fontId="22"/>
  </si>
  <si>
    <t xml:space="preserve">
取引先が廃業する際に、商品統合管理室はどの様な業務が発生するのか
定義されていない
</t>
    <phoneticPr fontId="22"/>
  </si>
  <si>
    <t xml:space="preserve">
１．2/1_取引先が廃業するアナウンスがバイヤーからP2で共有された
２．2/3_室内で情報を共有した
３．廃業に伴う商品統合管理室の業務が、何なのか明確な回答が出来なかった
</t>
    <phoneticPr fontId="22"/>
  </si>
  <si>
    <t xml:space="preserve">
業務が定義されていない為
</t>
    <phoneticPr fontId="22"/>
  </si>
  <si>
    <t xml:space="preserve">
インシデント報告を行った。</t>
    <phoneticPr fontId="22"/>
  </si>
  <si>
    <t>なし_㈱ハピネット_取引先との認識祖語により意図しないセンターフィーが発生した</t>
    <phoneticPr fontId="22"/>
  </si>
  <si>
    <t xml:space="preserve">①
・先方からの要望「見た目がほぼ同一の商品に対して、混在して納入するのを防ぐ為」とのこと。
・上記の方法として、納品方法を「センター」と「店舗」で分けるという趣旨で先方からご提案頂いた
②
・現運用において、バイヤーから仕入先ＣＤの追加依頼→申請に回す。仕入先ＣＤを追加することの是非についてルールがない。
・「センター一括納品の方が当社にメリットが多い為、出来るだけセンター一括納品にすべき」会社方針が現場に落とし込まれていなかった。
③
・ゲーム商品は「店直納品」基本である事情を知らなかった。
</t>
    <phoneticPr fontId="22"/>
  </si>
  <si>
    <t xml:space="preserve">・㈱ハピネットのゲーム様の仕入先ＣＤ（05156）の納入を「センター一括納品」に変更した所、当社バイヤーと先方営業担当の認識に齟齬があり、本当は「特定の商品のみをセンター納品に変える」という話であったと判明した。
・本来店直納品となるはずだったものがセンター一括納品となり、物流協賛金にも計上されてしまった。
・上記の当社バイヤーと先方営業担当でお話ししていた「特定の商品のみをセンター納品に変える」という対応は、当社の同一の仕入先ＣＤ内では実現不可能であり、納品の方法を分けるには仕入先ＣＤによって分けるしかない為、バイヤーから仕入先ＣＤを追加してセンター納品の対象をそちらに移し、元の仕入先ＣＤの納品設定は元に戻す様要望を頂き、その為に必要なことが何かを商品統合管理室で整理して回答することになる。
・2/1の商品統合管理室アクシデント報告において、上記必要な対応を洗い出すが、室長より「会社の方針としてセンター一括納品の方がメリットが多く、出来るだけセンター一括納品にする必要がある。本件についても仕入先ＣＤを追加するのではなく、当該仕入先ＣＤ全てにおいてセンター一括納品を提案すべき」との方針を頂く。
・上記仕入先ＣＤを追加することについての案内を出したものの、上記アクシデント報告会で頂いた方針をバイヤーにお伝えした所、「既に先方に提案し、決定頂いたことを後から撤回して『全てセンター一括納品』と新たに提案するのは難しく、先方にとってもメリットがある形での提案（具体的には費用等の試算等と言及）が出来る資料等が必要である」との話を頂く。現場で案内したことが会社の方針と一致しておらず、バイヤー・先方営業間で決まった話を撤回することとなってしまう。
[2/3追記]
③センター一括納品に変更したことによる対象とならないゲーム製品の納品への影響
・田尻主任から「当該仕入先ＣＤをセンター一括納品に変更したことで、（先方の想定では対象外であった）ゲーム製品の納品に不都合が出ている」旨の連絡を頂いた。
・通常、ゲームを取り扱う仕入先ＣＤにおいては、センター経由にした場合に納品遅延の事故が起こり得ることから、基本的には「店直納品」で設定している。
・今回の28日の設定変更により、メーカー側は「ゲーム製品も含めて一括納品」と言う認識がなかったことから、納入商品について、これまで通り店舗へ発送し、納品を受けた店舗側で「センター納品とされている商品が店直納品で届いた」ことにより、混乱があったとのこと。
・「店直納品」に戻して欲しいとの要望を頂いた。
</t>
    <phoneticPr fontId="22"/>
  </si>
  <si>
    <t xml:space="preserve">原因：現状の運用において申請開始が当月1日からであったが、バイヤーは前月の25日依頼をしたいた。
依頼メールを月単位で管理するため、月末にフォルダの管理を行っていた。
一次対応：取引先に実績を送信した。
</t>
    <phoneticPr fontId="22"/>
  </si>
  <si>
    <t xml:space="preserve">原因：・滞留在庫：法人別に販売0日数が２年以上の商品
・抽出条件である販売0日数に対して、法人毎に設定されている認識であった。
（ビックカメラ、コジマ、ソフマップ）
・しかし、AirBicについては、異なる法人として独自に販売0日数を持っているという仕様を
　　　把握していなかった為、AirBicの店舗で対象となった商品をビックカメラ全店で値引き対象としてしまった
一次対応：2/2 朝方に対象商品の売価戻し実施した。
</t>
    <phoneticPr fontId="22"/>
  </si>
  <si>
    <t>原因：
・変更無しという電話番号が登録情報と異なっており、その理由や背景が不明なため。
・取引先の管理業務が存在していないため。
・バイヤーが忙しいため。
・バイヤーは、取引先とのすべての窓口ではないため。
・バイヤーは取引先の情報を正しく保つことを業務や役割として担っていないため。
・契約管理担当から取引先に直接連絡した場合は、当社内のこれまでの状況と取引先の状況を把握していない状態での会話となるため、誤った結論に至るか、最悪トラブルを引き起こす可能性があるので、バイヤーに確認しようという判断をしたため。
一次対応：バイヤーに事情を説明してご協力をお願いした。</t>
    <phoneticPr fontId="22"/>
  </si>
  <si>
    <t>どこに問題があったのか？取引先の申請？バイヤーの商談？</t>
    <phoneticPr fontId="22"/>
  </si>
  <si>
    <t xml:space="preserve">取引先ご担当者が入力の際に「対象取引日」を”20210105"のところ"20200105"と入力してしまい、その日付に入力された部門"573120”が存在しなかった為、エラーが発生しBOの実績に反映されなかった
</t>
    <phoneticPr fontId="22"/>
  </si>
  <si>
    <t xml:space="preserve">商品統合管理室が取引先、バイヤーに対して_x000D_
取引先が「在庫対策費無し」で登録希望の所「在庫対策費有り」で登録してしまった。
_x000D_
１．1/29カワダ様よりA型登録依頼（伝単原価変更）
２．1/29に2/1適用にて登録(在庫対策費有りにて)
３．2/1ダブルチェックにてメール本文に「在庫対策費無し」確認
</t>
    <phoneticPr fontId="22"/>
  </si>
  <si>
    <t xml:space="preserve">原因：
A型登録時に在庫対策費対象フラグを1(有)から0(無)へ変更し忘れた為。
_x000D_
_x000D_
一次対応：
2/1に2/2適用にて「在庫対策費無し」に修正登録済。
2/2～影響確認予定
</t>
    <phoneticPr fontId="22"/>
  </si>
  <si>
    <t xml:space="preserve">商品統合管理室　契約管理担当が担当バイヤーに対して_x000D_
取引先から受けた返品先変更の内容確認を担当バイヤーにしたところ、遠回しに敬遠された。
_x000D_
１．取引先から shouhinbu-info@biccamera.com　にメールが届き、keiyaku@biccamera.comに転送していただいた。
２．メールの依頼内容を確認し情報変更しようとした。
３．今回変更とならない電話番号の登録情報が、取引先から開示された番号と異なっていることが分かった。
４．取引先のご担当と思われるバイヤーに確認の依頼をした。
５．バイヤーから遠回しに、取引先と直接やり取りするフォーマットは無いのか？と、都度バイヤーに確認することを遠回しに敬遠された。
６．バイヤーに事情を説明してご納得いただいた。
</t>
    <phoneticPr fontId="22"/>
  </si>
  <si>
    <t>商品部がビックカメラに対して_x000D_
滞留在庫の値引き対象商品の選定の際、値引きを行う必要のない商品を値引きした
_x000D_
　１．1/19　滞留在庫リスト作成（★すでにこのリストを作成する際に不要な商品が含まれていた）
　　　　　　バイヤーにリストを配信し、明細の確認を依頼
　２．1/22　リスト回収
　３．1/28　ビックカメラ・ソフマップの売価変更予約依頼
　４．1/29　売価変更
　５．2/1　 バイヤーから調査依頼
　６．2/1　 リスト確認：AirBicはAirBic独自に販売0日数を持っているという事を確認
　６. 2/1   19:00 対象商品の売価戻し依頼　※ビックカメラのみ
　７．2/2　 本来の売価に修正
．</t>
    <phoneticPr fontId="22"/>
  </si>
  <si>
    <t>対象の金額：￥416054_x000D_
影響与えた金額：￥416037</t>
    <phoneticPr fontId="22"/>
  </si>
  <si>
    <t xml:space="preserve">商品部がビックカメラ滞留在庫商品の売価に対して_x000D_
滞留在庫値引き対象商品の売価を、本来の値引率よりも低い売価に変更してしまった
_x000D_
　１．1/19　滞留在庫リスト作成
　　　　　　バイヤーにリストを配信し、明細の確認を依頼
　２．1/22　バイヤーからリスト回収
　　　　　（★回収したリストに対し、以前からの追加値下げであることを分かるようにしようとした際に値下げ率の記載ミスが発生）
　３．1/28　ビックカメラ・ソフマップの売価変更予約依頼
　４．1/29　売価変更
　５．1/29　12:00　カメラバイヤーより売価の調査依頼がある
　６. 1/29  14:00～16：00　リストチェック　値引率が誤っていることに気付く
　７. 1/29  17:00 売価戻し依頼　※コジマは売価変更実施前につき未然に対応できた
　８．1/29　19:00 本来の値引率で売価変更
</t>
    <phoneticPr fontId="22"/>
  </si>
  <si>
    <t xml:space="preserve">原因：滞留在庫：法人別に販売0日数が２年以上の商品であった
売価値引率の設定(記載)ミスをした
_x000D_
_x000D_
一次対応：1/29　19:00頃に本来の値引率の売価に戻した 
</t>
    <phoneticPr fontId="22"/>
  </si>
  <si>
    <t>対象の金額：￥93907_x000D_
影響与えた金額：￥62695</t>
    <phoneticPr fontId="22"/>
  </si>
  <si>
    <t xml:space="preserve">商品統合管理室が取引先、バイヤーに対して_x000D_
1/18に受信した原価変更依頼に対し、一部登録漏れがあった
_x000D_
１．2/2バイヤーの指摘により発覚
２．2/2小野主任に連絡し、緊急対応にて登録処理をおこなった。
</t>
    <phoneticPr fontId="22"/>
  </si>
  <si>
    <t>原因：登録者が登録後、自身で2次確認を行った際、誤って予約取消処理をしてしまった。
_x000D_
_x000D_
一次対応：緊急登録をおこなった。在庫対策費は非対象だった為、発生せず。</t>
    <phoneticPr fontId="22"/>
  </si>
  <si>
    <t>対象の金額：￥￥0_x000D_
影響与えた金額：￥￥0</t>
    <phoneticPr fontId="22"/>
  </si>
  <si>
    <t>東芝がビックカメラに対して_x000D_
発生すべきでない在庫対策費と納品時単価差異が発生した。
_x000D_
１．2/1摘要開始でA型の申請がされた
２．2/1に発注があった際に金額差があり、東芝受注センターでエラーになり発覚
３．確認した所、A型変更の際にJANが間違っていたことが原因と発覚
４．A型で正しいJANに2/2付けで変更また、在庫対策費発生無し
５．H型で在庫対策費の修正と本来の分をG型で追加</t>
    <phoneticPr fontId="22"/>
  </si>
  <si>
    <t xml:space="preserve">原因：
A型のマスタ登録時に間違ったJANで申請され承認登録されたため発生した。
_x000D_
_x000D_
一次対応：
H型で訂正し、G型でプラス分を登録予定
</t>
    <phoneticPr fontId="22"/>
  </si>
  <si>
    <t>対象の金額：￥確認中_x000D_
影響与えた金額：￥確認中</t>
    <phoneticPr fontId="22"/>
  </si>
  <si>
    <t>商品統合管理室が取引先、バイヤーに対して_x000D_
申請期間外の依頼のため実績データ送信ができなかった_x000D_
１．1/25バイヤーからLINEWORKSの各種代行サービスに実績送信依頼があった。
２．2/1取引先より商品統合管理室宛てに実績が送られてこないとの問合せがあった
３．2/1バイヤーからの送信依頼の際に記載された共有フォルダを確認したが、該当データ見つからず。データを捜索した結果、過去分フォルダにて発見した。
未送信のメールが、過去分フォルダへ移動されていた。</t>
    <phoneticPr fontId="22"/>
  </si>
  <si>
    <t xml:space="preserve">バイヤーがビックカメラに対して_x000D_
バイヤーが意図した内容と異なるキャンペーン条件が登録された
_x000D_
１．EC事業部から、2/1開始のキャンペーン登録についての問い合わせ有り。
※問い合わせ内容はビッコマのエラーメッセージについて
２．問い合わせ対応終了後、キャンペーン登録内容を確認した際、疑問点が生じた為、
申請内容と登録内容を確認する→申請内容通りに登録されている事を確認
。
３.念の為、ドラッグ担当者に登録内容について確認する。
３．ドラッグ担当より、今の登録内容だと意図した内容と違う登録になっていると報告を受ける
４．登録内容を修正する。
登録内容の詳細は、特記事項に記載します
</t>
    <phoneticPr fontId="22"/>
  </si>
  <si>
    <t>原因：
確認中。
キャンペーン内容
同時購入で、最大10％引きキャンペーン
企画コード67402
内容
該当商品を3個同時購入で5％引き
該当商品を5個以上同時購入で10％引き
申請時の条件でキャンペーンが発動した場合
3個同時購入で、3個目だけ5％引き
5個以上同時購入で、5個目だけ10％引き
バイヤーが意図しているキャンペーンが発動した場合
3個同時購入で、3個全てが5％引き
5個同時購入で、5個全てが10％引き_x000D_
_x000D_
一次対応：登録内容を修正した。</t>
    <phoneticPr fontId="22"/>
  </si>
  <si>
    <t>JTB商事</t>
    <phoneticPr fontId="22"/>
  </si>
  <si>
    <t>トラスコ中山</t>
    <phoneticPr fontId="22"/>
  </si>
  <si>
    <t>トラスコ中山</t>
    <phoneticPr fontId="26"/>
  </si>
  <si>
    <t>G型_JTB商事_取引先の税込み金額での申請による修正計上が発生した</t>
    <phoneticPr fontId="22"/>
  </si>
  <si>
    <t>G型フォーマットにおいて税込み金額での申請による修正計上が発生した。</t>
    <phoneticPr fontId="22"/>
  </si>
  <si>
    <t xml:space="preserve">税別金額を記載するところ、税込み金額を記載してしまった。
</t>
    <phoneticPr fontId="22"/>
  </si>
  <si>
    <t>A型_トラスコ中山_取引先の申請ミスによる意図しない在庫対策費の発生</t>
    <phoneticPr fontId="22"/>
  </si>
  <si>
    <t xml:space="preserve">
取引先の意図しない在庫対策費が発生した。
</t>
    <phoneticPr fontId="22"/>
  </si>
  <si>
    <t xml:space="preserve">
１．A型変更依頼が商品統合管理室に届く
２．メンバーが内容を確認し、在庫対策費なしの文言がなかった為在庫対策費ありで登録
３．その為、取引先の意図しない在庫対策費が発生した。
４．12月と2月で発生した。</t>
    <phoneticPr fontId="22"/>
  </si>
  <si>
    <t xml:space="preserve">
A型変更の際に在庫対策費の発生無しの文言をトラスコ中山側で記載し忘れた為発生
</t>
    <phoneticPr fontId="22"/>
  </si>
  <si>
    <t>12月￥156,651　２月￥609,468
上した月：202101・202102
　入金日付or相殺日付：YYYY/MM/DD
　ヒアリング対象者：
　備考：</t>
    <phoneticPr fontId="22"/>
  </si>
  <si>
    <t xml:space="preserve">上した月：2021/01
　入金日付or相殺日付：YYYY/MM/DD
　ヒアリング対象者：
　備考：
</t>
    <phoneticPr fontId="22"/>
  </si>
  <si>
    <t>商品部（バイヤー）、商品統合管理室?が㈱ハピネット?に対して_x000D_
①取引先との認識祖語により意図しないセンターフィーが発生した
②現場の案内によりバイヤー・先方間で決まった話を撤回する事象が発生した
③センター一括納品へ変更したことにより、納品遅延の可能性が発生し、お客役様へご迷惑をかけるリスクが発生した
_x000D_
１．担当者がバイヤーより「センター納品に切り替えたい為、物流協賛金に関する覚書の締結を行う」ことの相談を頂く。
２．覚書の内容につき、雛形通りでは実態と乖離する部分があり、２度当該覚書の内容について差し戻しが発生するも、最終的には実態に沿った形での締結となる。
３．上記覚書の締結によってリベート条件の設定及び当該仕入先ＣＤに対する納品方法のステータスを「センター一括納品」に変更。
４．先方から「対象外の商品が物流協賛金の自動計上に含まれている」旨の連絡を頂く。
５．バイヤーから先方に確認をとった所、認識の齟齬が発覚し、「先方の要望通りに納品を分ける方法はないか」を担当者に問い合わせる。
６．担当者より上記の要望に対応する方法を商品統合管理室内及びシステム部にて相談。「同一の仕入先ＣＤ内では商品によって納品方法を分ける方法はなく、仕入先ＣＤ自体を分けるしか方法がないこと」が判明し、その旨バイヤーに回答。
７．バイヤーより仕入先ＣＤ追加発行の要望を頂き、その為に必要な手続は何か。「センター納品の対象を追加仕入先ＣＤに移すパターン」と「センター納品の対象外を追加仕入先ＣＤに移すパターン」の両方の場合を確認するように要望を頂く。
８．担当者が契約管理担当内で相談した結果、「両方確認ではなく、先方と話して方針を決めてから要望を出して欲しい」との回答を行う。
９．バイヤーが先方と相談し、「センター納品の対象を追加仕入先ＣＤに移すパターン」である旨の方針を決定し、改めて商品統合管理室に必要な手続が何か相談。
10．担当者より必要な手続及びその詳細を定める為、本件を（口頭で）アクシデント報告に上げた所、室長より「センター一括納品に統一すべき」との方針を頂く。
11．バイヤーに上記方針をお伝えした所、バイヤーと先方営業担当で決定したことをひっくり返す形になることを問題視。提案方法等の相談を頂く。
[2/3追記]
12．本件はゲームを取り扱う仕入先ＣＤである為に、不都合が発生している旨の連絡を田尻主任から頂く。ゲームを取り扱う仕入先ＣＤは基本的に「店直納品」である為、「センター一括納品」から元に戻して欲しいとのこと。</t>
    <phoneticPr fontId="22"/>
  </si>
  <si>
    <t>原因：①
・先方からの要望「見た目がほぼ同一の商品に対して、混在して納入するのを防ぐ為」とのこと。
・上記の方法として、納品方法を「センター」と「店舗」で分けるという趣旨で先方からご提案頂いた
②
・現運用において、バイヤーから仕入先ＣＤの追加依頼→申請に回す。仕入先ＣＤを追加することの是非についてルールがない。
・「センター一括納品の方が当社にメリットが多い為、出来るだけセンター一括納品にすべき」会社方針が現場に落とし込まれていなかった。
③
・ゲーム商品は「店直納品」基本である事情を知らなかった。
一次対応：
対応協議中。</t>
    <phoneticPr fontId="22"/>
  </si>
  <si>
    <t>②マイクロソフト、ハピネットMTG
①バイヤー葛西さん、藤井さんMTGを行う。
何がリスクの原因なのか？ヒアリングと認識合わせ</t>
    <phoneticPr fontId="22"/>
  </si>
  <si>
    <t xml:space="preserve">取引先へヒアリングした。
納入を分けたい。マイクロソフトより指摘を受けるため、
バイヤー：混在リスクに関して、処理にばらつきがある。
納入経路を分けたとして、店舗運用で混在しないリスクは減らない。
</t>
    <phoneticPr fontId="22"/>
  </si>
  <si>
    <t xml:space="preserve">取引先　商品統合管理室がビックカメラに対して
取引先が廃業する際に、商品統合管理室はどの様な業務が発生するのか
定義されていない
１．2/1_取引先が廃業するアナウンスがバイヤーからP2で共有された
２．2/3_室内で情報を共有した
３．廃業に伴う商品統合管理室の業務が、何なのか明確な回答が出来なかった
</t>
    <phoneticPr fontId="22"/>
  </si>
  <si>
    <t>原因：
業務が定義されていない為
一次対応：
インシデント報告を行った。</t>
    <phoneticPr fontId="22"/>
  </si>
  <si>
    <t>経理の課題、支払、赤残がある
在庫リスク
製品安全保障、商品の回収、お客様の安心安全の確保</t>
    <phoneticPr fontId="22"/>
  </si>
  <si>
    <t>①基本契約に関してタスク発生はあるのか？通知を流すか？。法務室へ確認する。
②現状のリベート登録は、どのようにするのか？計上するか？経理へ
この件久保さんとMTGを行う。
経理室　久保さんとMTG
2/5　14：00
③在庫リスク
18：00MTG仮決め、全員参加</t>
    <phoneticPr fontId="22"/>
  </si>
  <si>
    <t>①鯨井
②倉地
③倉地</t>
    <phoneticPr fontId="22"/>
  </si>
  <si>
    <t xml:space="preserve">2/28廃業する。WEBにて通知。26日まで連絡が付く
①横尾さんより相談があった。
リコール商品、製品の保証がなくなるため、
法務へ取り次いだ。経産省へ相談必要が出た。まだ連絡は未着。
ビック側でリコール保険に加入していないのか？
②回収が不可になる可能性がある。金額を算出する必要がある。
・返品のタイミング：
・返品代金をお支払い頂くタイミング：
・返品先住所：
・返品対象は「当社が有する貴社製品の在庫及び展示品全て」
書面を提出し、納入価格での引き取り。
</t>
    <phoneticPr fontId="22"/>
  </si>
  <si>
    <t>廃業についての対応：
登録、支払、契約を分けて行う。
経理へヒアリング
廃業の際の業務が緊急なのか？行ったことが過去あるのか？
リスクは？
在庫どうするか？安原さん。安全保障
商品統合管理室として緊急として対応することが何か？
登録情報の管理において、緊急度があるのか？B型発生、リベートの相殺、赤残がある。</t>
    <phoneticPr fontId="22"/>
  </si>
  <si>
    <t>取引先バイヤーがビックカメラに対して
双方で合意していない単品実売助成費登録が登録された
１．1/28　バイヤーから、実売助成費の取り消しについて質問を受ける
２．取消について説明した処、1月分を取り消し出来るのか質問を受ける
３．既に登録されてるのであれば、条件の期間変更は出来るが、取り消しは出来ないと説明する
４. 期間を確認すると1/1開始だったので実売助成費が発生しているのであれば、H型での訂正になると説明する
WF202101282642で取消と期間変更を行っております</t>
    <phoneticPr fontId="22"/>
  </si>
  <si>
    <t xml:space="preserve">原因：
B型ファイルに記載があった為、
何故、記載されているのかは、確認必要
一次対応：
H型の投入を行う
</t>
    <phoneticPr fontId="22"/>
  </si>
  <si>
    <t>対象の金額：￥15,810円_x000D_
影響与えた金額：￥0</t>
    <phoneticPr fontId="22"/>
  </si>
  <si>
    <t>どこに問題があったのか？取引先の申請？バイヤーの商談？
ヒアリング対象：中村さん、</t>
    <phoneticPr fontId="22"/>
  </si>
  <si>
    <t>H型申請済み</t>
    <phoneticPr fontId="22"/>
  </si>
  <si>
    <t xml:space="preserve">
①取引先との認識祖語により意図しないセンターフィーが発生した
②現場の案内によりバイヤー・先方間で決まった話を撤回する事象が発生した
③センター一括納品へ変更したことにより、納品遅延の可能性が発生し、お客様へご迷惑をかけるリスクが発生した
</t>
    <phoneticPr fontId="22"/>
  </si>
  <si>
    <t>取引先様（7030 山善 住設建材部）　</t>
    <phoneticPr fontId="26"/>
  </si>
  <si>
    <t>商品部渡辺係長、ネスレネスプレッソ㈱</t>
    <phoneticPr fontId="26"/>
  </si>
  <si>
    <t>ネスレネスプレッソ㈱、商品部渡辺係長</t>
    <phoneticPr fontId="26"/>
  </si>
  <si>
    <t>ソフマップ法人営業部</t>
    <phoneticPr fontId="26"/>
  </si>
  <si>
    <t>ダイワボウ情報システム（株）</t>
    <phoneticPr fontId="26"/>
  </si>
  <si>
    <t>納品時単価差異_山善 住設建材部_対象外にすべき仕入先で納品時単価差異リベートが発生した件</t>
    <phoneticPr fontId="22"/>
  </si>
  <si>
    <t xml:space="preserve">発生させてはいけない納品時単価差異リベートが発生した
</t>
    <phoneticPr fontId="22"/>
  </si>
  <si>
    <t xml:space="preserve">上した月：202012、202101
　入金日付or相殺日付：-
　ヒアリング対象者：経理室藤本主任、住設事業部高田主任（予定）
　備考：
</t>
    <phoneticPr fontId="22"/>
  </si>
  <si>
    <t xml:space="preserve">上した月：YYYY/MM
　入金日付or相殺日付：YYYY/MM/DD
　ヒアリング対象者：
　備考：
添付ファイルは該当の契約書そのものではなく、関係資料として頂いているデータです。
本データの詳細含めご確認をお願いします。
何故か電子署名の手続きを通したかのような表示が出ますが、信頼性が低いとの表示が出る不明瞭なものである為（法務に相談しましたが分かりませんでした）、有効なものとは扱わず、紙の契約で締結進めるのが良いと思われます。
?該当の契約書そのものは鯨井が預かっております（収入印紙つき）。ただし上記のとおり１部しかなく、もう１部不明です。バイヤーから先方への確認は試みておりますが、連絡つかないとのことです。
原契約は保管済み契約書からのご確認をお願いします。
</t>
    <phoneticPr fontId="22"/>
  </si>
  <si>
    <t xml:space="preserve">
ネスレネスプレッソ様から「過去締結するはずだった契約書の締結」を打診されている。
[内容]
・「確認書」という名前の契約書の更新に係る契約。
・①「商品取引基本契約書」と②「（有楽町にスタッフ派遣する旨の条項が入った）覚書」の2種が元々締結されている。
・①は有効期間が雛形通りの自動更新ではなく（元々は）１年毎に更新の確認を書面で行う合意となっている。
・②は有効期間が①の終了まで、とされております。
・⇒その為、①の方を更新することでスタッフの派遣が定められた②の方の期間も延長される、という仕組み。
?
[今後のタスク]
・あまりにも遡る期間が長い為、このまま契約管理担当として押印依頼を受け付けていいか検討。?上記の</t>
    <phoneticPr fontId="22"/>
  </si>
  <si>
    <t xml:space="preserve">
・先方の対応遅延
・コロナ禍
【事象発生の経緯】
１．2020年春に、渡辺係長が先方より「1年ほど前に締結しなくてはならなかった契約書（「確認書」という名称。店舗に入っている取引先スタッフに関する契約の更新を確認するもので、日付は「2019年4月30日」）を今締結して欲しい」との打診を受ける。紙の契約書を受領。
２．コロナ禍により、同対応が遅延。さらに1年近く遅れる。
３．取引先を引き継いだ香取係長が本件も引き継ぐ。先方と当社とで１年ずつ２年程遅れている状態だが問題ないか鯨井に相談頂く。
４．本件「確認書」は単に取引先スタッフの派遣に関する話だけでなく、「商品取引基本契約書」そのものの更新を規定するものであったことが判明。そのままでは当該取引先との契約がないかのような状態となる為、原契約の確認を行う。
５．上記の[内容]が判明。対応検討中。</t>
    <phoneticPr fontId="22"/>
  </si>
  <si>
    <t xml:space="preserve">により２年近く遅れている「2019年4月30日」の契約書を今押印依頼に回して締結までして問題ないか、法務に（場合によっては商品統合管理室内でも）相談。
・本件１部しかない為、もう１部どうなったか確認。
・当時の担当者である渡辺係長と話し合い（最優先）。
?
</t>
    <phoneticPr fontId="22"/>
  </si>
  <si>
    <t xml:space="preserve">上した月：2021/01
　入金日付or相殺日付：YYYY/MM/DD
　ヒアリング対象者：経理室藤本さん、田端
　備考：
</t>
    <phoneticPr fontId="22"/>
  </si>
  <si>
    <t xml:space="preserve">
１．12月21日経理室にてAS事業部からのリベート明細メールを受信
２．上記は保存せず。
３．1月13日経理室にてAS事業部からの請求明細を受信、商品統合管理室との共有フォルダに保存
４．3で保存されたメールを基に商品統合管理室にてK型ファイルを作成、登録
５．2月5日経理室にて登録依頼のメールの間違いに気づく</t>
    <phoneticPr fontId="22"/>
  </si>
  <si>
    <t xml:space="preserve">上した月：YYYY/MM
　入金日付or相殺日付：YYYY/MM/DD
　ヒアリング対象者：ソフマップ法人営業部　相原 裕二 
　備考：
</t>
    <phoneticPr fontId="22"/>
  </si>
  <si>
    <t xml:space="preserve">発注データが原因でエラーを起こし、1日間ダイワボウでデータ受信できなかった。
受信できなかったデータには、発注経理清算にかかわる実績データも含まれていた。 
</t>
    <phoneticPr fontId="22"/>
  </si>
  <si>
    <t xml:space="preserve">発注データの住所情報に意図しない文字列が入っていた。
</t>
    <phoneticPr fontId="22"/>
  </si>
  <si>
    <t>アップルジャパン</t>
    <phoneticPr fontId="22"/>
  </si>
  <si>
    <t>ソフマップ法人営業部がダイワボウ情報システム（株）に対して
発注データが原因でエラーを起こし、1日間ダイワボウでデータ受信できなかった。
受信できなかったデータには、発注経理清算にかかわる実績データも含まれていた。 
１．
２．
３．
４．
５．</t>
    <phoneticPr fontId="22"/>
  </si>
  <si>
    <t>経理室が商品統合管理室に対して
K型リベートの計上金額間違い
１．12月21日経理室にてAS事業部からのリベート明細メールを受信
２．上記は保存せず。
３．1月13日経理室にてAS事業部からの請求明細を受信、商品統合管理室との共有フォルダに保存
４．3で保存されたメールを基に商品統合管理室にてK型ファイルを作成、登録
５．2月5日経理室にて登録依頼のメールの間違いに気づく</t>
    <phoneticPr fontId="22"/>
  </si>
  <si>
    <t>商品部、ネスレネスプレッソ㈱がネスレネスプレッソ㈱、商品部渡辺係長に対して
ネスレネスプレッソ様から「過去締結するはずだった契約書の締結」を打診されている。
[内容]
・「確認書」という名前の契約書の更新に係る契約。
・①「商品取引基本契約書」と②「（有楽町にスタッフ派遣する旨の条項が入った）覚書」の2種が元々締結されている。
・①は有効期間が雛形通りの自動更新ではなく（元々は）１年毎に更新の確認を書面で行う合意となっている。
・②は有効期間が①の終了まで、とされております。
・⇒その為、①の方を更新することでスタッフの派遣が定められた②の方の期間も延長される、という仕組み。
?
[今後のタスク]
・あまりにも遡る期間が長い為、このまま契約管理担当として押印依頼を受け付けていいか検討。?上記の
・先方の対応遅延
・コロナ禍
【事象発生の経緯】
１．2020年春に、渡辺係長が先方より「1年ほど前に締結しなくてはならなかった契約書（「確認書」という名称。店舗に入っている取引先スタッフに関する契約の更新を確認するもので、日付は「2019年4月30日」）を今締結して欲しい」との打診を受ける。紙の契約書を受領。
２．コロナ禍により、同対応が遅延。さらに1年近く遅れる。
３．取引先を引き継いだ香取係長が本件も引き継ぐ。先方と当社とで１年ずつ２年程遅れている状態だが問題ないか鯨井に相談頂く。
４．本件「確認書」は単に取引先スタッフの派遣に関する話だけでなく、「商品取引基本契約書」そのものの更新を規定するものであったことが判明。そのままでは当該取引先との契約がないかのような状態となる為、原契約の確認を行う。
５．上記の[内容]が判明。対応検討中。</t>
    <phoneticPr fontId="22"/>
  </si>
  <si>
    <t xml:space="preserve">原因：により２年近く遅れている「2019年4月30日」の契約書を今押印依頼に回して締結までして問題ないか、法務に（場合によっては商品統合管理室内でも）相談。
・本件１部しかない為、もう１部どうなったか確認。
・当時の担当者である渡辺係長と話し合い（最優先）。
?
一次対応：
なし
</t>
    <phoneticPr fontId="22"/>
  </si>
  <si>
    <t>商品統合管理室が取引先様（7030 山善 住設建材部）　に対して
発生させてはいけない納品時単価差異リベートが発生した
１．2/5　経理室藤本さんより発生しないはずの（山善 住設建材部）で納品時単価差異が発生していると話をいただく。「発生対象の商品は全てインストアJANでお客様宅に伺った結果、売価や原価が変更になることがよく有る為、経理室の方で仕入実績自体を変更する為、納品時単価差異を請求すると2重になってしまう」との事
２．2/5　住設の担当バイヤーと連絡がつかない為、2/8に詳細を確認し、修正用のH型ファイルを作成予定　※12、1月分ともに経理室の方で気付いた為、稟議書の相殺対象から外していただいているとの事です
３．
４．
５．</t>
    <phoneticPr fontId="22"/>
  </si>
  <si>
    <t>次月より、メールは商品統合管理室へ送付いただく。</t>
    <phoneticPr fontId="22"/>
  </si>
  <si>
    <t>①2/10</t>
    <phoneticPr fontId="22"/>
  </si>
  <si>
    <t>トラスコ中山がビックカメラに対して
取引先の意図しない在庫対策費が発生した。
１．A型変更依頼が商品統合管理室に届く
２．メンバーが内容を確認し、在庫対策費なしの文言がなかった為在庫対策費ありで登録
３．その為、取引先の意図しない在庫対策費が発生した。
４．12月と2月で発生した。</t>
    <phoneticPr fontId="22"/>
  </si>
  <si>
    <t>対象の金額：￥766119_x000D_
影響与えた金額：￥766119</t>
    <phoneticPr fontId="22"/>
  </si>
  <si>
    <t>バイヤー宮澤さんより取引先へアナウンスしていたが、
はっせいしてしまった。</t>
    <phoneticPr fontId="22"/>
  </si>
  <si>
    <t xml:space="preserve">取引先様がビックカメラに対して
G型フォーマットにおいて税込み金額での申請による修正計上が発生した。
１．2/2　JTB商事松浦様から連絡いただいた
２．2/4　修正G型ファイルをJTB商事様から受信した
</t>
    <phoneticPr fontId="22"/>
  </si>
  <si>
    <t xml:space="preserve">原因：税別金額を記載するところ、税込み金額を記載してしまった。
一次対応：1月計上で修正計上予定（12月計上金額をマイナス計上し、正しい金額をプラス計上）
</t>
    <phoneticPr fontId="22"/>
  </si>
  <si>
    <t>対象の金額：￥98
影響与えた金額：￥98</t>
    <phoneticPr fontId="22"/>
  </si>
  <si>
    <t>システム部宇津木さんと連携している。
ただしいデータを送付する。EDIにて
手作業でのデータ作成は行わない。
I型申請されているので、データ送付されているかを確認する。</t>
    <phoneticPr fontId="22"/>
  </si>
  <si>
    <t>ダイワボウ情報システム</t>
    <phoneticPr fontId="22"/>
  </si>
  <si>
    <t>倉地</t>
    <phoneticPr fontId="22"/>
  </si>
  <si>
    <t>田端</t>
    <phoneticPr fontId="22"/>
  </si>
  <si>
    <t xml:space="preserve">K型リベートの計上金額間違いが発生した
</t>
    <phoneticPr fontId="22"/>
  </si>
  <si>
    <t>①MTGスケジュール調整をする。
MTGをおこなう。</t>
    <phoneticPr fontId="22"/>
  </si>
  <si>
    <t>NRIへ確認をする。</t>
    <phoneticPr fontId="22"/>
  </si>
  <si>
    <t xml:space="preserve">仮説：対象外にする為の処理が出来ていない為と思われる
</t>
    <phoneticPr fontId="22"/>
  </si>
  <si>
    <t>ネスレネスプレッソ</t>
    <phoneticPr fontId="22"/>
  </si>
  <si>
    <t xml:space="preserve">
展開が変更されていなかった為、商談で実売助成が取消になったが、
B型ファイルに記載、申請があった。
取引先との約束事が、守られていなかった為。
実売助成を登録する条件として、展開変更が条件だった。
</t>
    <phoneticPr fontId="22"/>
  </si>
  <si>
    <t>なし_ダイワボウ情報システム（株）_発注関連データ受信時エラーの発生</t>
    <phoneticPr fontId="22"/>
  </si>
  <si>
    <t xml:space="preserve">原因：発注データの住所情報に意図しない文字列が入っていた。
_x000D_
_x000D_
一次対応：法人営業部にて伝票作成時はＰＤＦデータからコピー＆ペーストをしない。
</t>
    <phoneticPr fontId="22"/>
  </si>
  <si>
    <t xml:space="preserve">ビックカメラが送信しているデータに改行、不備があった。
発注入力画面にて改行がはいったデータが送付された。
ダイワボウのみ。月次、納品データが受信できずに遅延した。
ダイワボウへ請求書が発行できない。納品データにもとづくI型リベートが計上できない。お客さまへ影響した。
ダイワボウさんよりデータ再取得したので申請している。
</t>
    <phoneticPr fontId="22"/>
  </si>
  <si>
    <t>K型_アップルジャパン_計上金額間違い</t>
    <phoneticPr fontId="22"/>
  </si>
  <si>
    <t xml:space="preserve">原因：登録の為に格納するメールデータを間違えた。
_x000D_
_x000D_
一次対応：1月度計上にて差分投入による訂正を実施予定
</t>
    <phoneticPr fontId="22"/>
  </si>
  <si>
    <t>対象の金額：￥13563046_x000D_
影響与えた金額：￥13563046</t>
    <phoneticPr fontId="22"/>
  </si>
  <si>
    <t>なし_ネスレネスプレッソ㈱_過去締結すべきだった契約書の締結</t>
    <phoneticPr fontId="22"/>
  </si>
  <si>
    <t>取引先で更新を失念していた。一年ほど、
コロナ影響にて、
香取さん、渡辺さん</t>
    <phoneticPr fontId="22"/>
  </si>
  <si>
    <t xml:space="preserve">原因：確認中（対象外にする為の処理が出来ていない為と思われる）
建材部一部消費リフォーム、インストアJANでマスタ登録をする。
住設と経理室とのやり取りで修正が発生している。システムでの金額も発生しているため、不備になる。
一次対応：確認中
</t>
    <phoneticPr fontId="22"/>
  </si>
  <si>
    <t>対象の金額：￥106959_x000D_
影響与えた金額：￥106959</t>
    <phoneticPr fontId="22"/>
  </si>
  <si>
    <t>建材部一部消費リフォーム、インストアJANでマスタ登録をする。
住設と経理室とのやり取りで修正が発生している。システムでの金額も発生しているため、不備になる。
該当商品：成約ごとにインストアJANを作成する。
対象の部門を除外にしないのか？
メンバーアドバイス、この取引先はリベートは扱っていない。</t>
    <phoneticPr fontId="22"/>
  </si>
  <si>
    <t>仕入先コードを追加して、センター納品と店直納品をわける形取引先の要望に対応する。
現状一つの仕入先コードでの設定が不可のため、</t>
    <phoneticPr fontId="22"/>
  </si>
  <si>
    <t>新横浜店</t>
    <phoneticPr fontId="26"/>
  </si>
  <si>
    <t>　森川産業</t>
    <phoneticPr fontId="26"/>
  </si>
  <si>
    <t xml:space="preserve">
１．バイヤーから商品の発注を仕入れ先と合意した金額で発注した。
２．納品時に発注単価と違う為、納品時単価差異が発生
３．マスタ登録されている取引先と違う為マスタとの差異が発生した。
</t>
    <phoneticPr fontId="22"/>
  </si>
  <si>
    <t>発注単価の登録金額が、納品時のマスタ単価より高い場合に納品時単価差異が発生した。
また、マスタの帳合先と違う場合に発生する事がおおい</t>
    <phoneticPr fontId="22"/>
  </si>
  <si>
    <t xml:space="preserve">
取引先の意図しないリベート、納品時単価差異が発生した
</t>
    <phoneticPr fontId="22"/>
  </si>
  <si>
    <t>森川産業</t>
    <phoneticPr fontId="22"/>
  </si>
  <si>
    <t>納品時単価差異_森川産業_納品時単価がマスタ発注単価の登録金額と異なるため取引先の意図しないリベートが発生した</t>
    <phoneticPr fontId="22"/>
  </si>
  <si>
    <t>発売日厳守の商品を発売日前に販売した</t>
    <phoneticPr fontId="22"/>
  </si>
  <si>
    <t xml:space="preserve">
１．商品ランクD（総仕入数量500本程度）の商品だが、1/28・29に発売日が分かれていた為、がレジアラートを申請・設定した
２．1/27（水）新横浜店販売員が、バディミッションBONDの発売日が1/28（木）と思い込み、展開準備した。
３．1/28（木）お客様が売場のダミーカードを持って、レジへ来られた。
４．レジアラートが発動したが、見逃して販売してしまった。
５．1/29（金）0：00時点で「ビックカメラでフライングゲットした」などの書き込みは見当たらず。</t>
    <phoneticPr fontId="22"/>
  </si>
  <si>
    <t xml:space="preserve">
SNS等の書き込みを確認した。1/29（金）0：00時点で「ビックカメラでフライングゲットした」などの書き込みは見当たらず。</t>
    <phoneticPr fontId="22"/>
  </si>
  <si>
    <t xml:space="preserve">店舗でダミーを置いた経緯は？
レジアラートの対応は？
一次対応内容、販売件数
を確認する。
</t>
    <phoneticPr fontId="22"/>
  </si>
  <si>
    <t>Ｈ型で修正済み
商品統合管理室にて課題一覧を作成し、41期中に解決を行う。</t>
    <phoneticPr fontId="22"/>
  </si>
  <si>
    <t xml:space="preserve">インシデント報告を行った。
商品統合管理室にて課題一覧を作成し、41期中に解決を行う。
</t>
    <phoneticPr fontId="22"/>
  </si>
  <si>
    <t>お客様対応は、手動Pアップで会計おこなった。
商品統合管理室にて課題一覧を作成し、41期中に解決を行う。</t>
    <phoneticPr fontId="22"/>
  </si>
  <si>
    <t xml:space="preserve">
H型登録完了した。
商品統合管理室にて課題一覧を作成し、41期中に解決を行う。</t>
    <phoneticPr fontId="22"/>
  </si>
  <si>
    <t>H型登録完了した。
商品統合管理室にて課題一覧を作成し、41期中に解決を行う。</t>
    <phoneticPr fontId="22"/>
  </si>
  <si>
    <t>G型で赤黒にて修正、12月計上した。
商品統合管理室にて課題一覧を作成し、41期中に解決を行う。</t>
    <phoneticPr fontId="22"/>
  </si>
  <si>
    <t xml:space="preserve">
エプソンは毎回展示品リベートはB型で処理しているとの事で、メール文面のみで返信をいただき終了。不備のあったデータを回収して分析をおこなう。
</t>
    <phoneticPr fontId="22"/>
  </si>
  <si>
    <t>取引先へH型の送付を依頼し、申請した。
商品統合管理室にて課題一覧を作成し、41期中に解決を行う。</t>
    <phoneticPr fontId="22"/>
  </si>
  <si>
    <t>上した月：YYYY/MM
　入金日付or相殺日付：YYYY/MM/DD
　ヒアリング対象者：藤井さん、商品部（田尻主任）、宮治さん
　備考：
1/29（金）0：00時点で「ビックカメラでフライングゲットした」などの書き込みは見当たらず。</t>
    <phoneticPr fontId="22"/>
  </si>
  <si>
    <t xml:space="preserve">仕入先変更に関する案件。
バイヤーは、リベート発生を理解している？今は理解している。
事象の発覚経緯は？取引先？チェック時に発覚した
</t>
    <phoneticPr fontId="22"/>
  </si>
  <si>
    <t>上した月：202101
　入金日付or相殺日付：YYYY/MM/DD
　ヒアリング対象者：
　備考：</t>
    <phoneticPr fontId="22"/>
  </si>
  <si>
    <t>取引先ご担当者</t>
    <phoneticPr fontId="26"/>
  </si>
  <si>
    <t>商品統合管理室登録担当者</t>
    <phoneticPr fontId="26"/>
  </si>
  <si>
    <t>なし_なし_期間リベート調査遅延</t>
    <phoneticPr fontId="22"/>
  </si>
  <si>
    <t xml:space="preserve">期間リベートの調査が遅延した
</t>
    <phoneticPr fontId="22"/>
  </si>
  <si>
    <t xml:space="preserve">失念した為
</t>
    <phoneticPr fontId="22"/>
  </si>
  <si>
    <t>なし_ハイセンスジャパン㈱_伝票単価、原価登録ミスに伴うリベート誤発生の件</t>
    <phoneticPr fontId="22"/>
  </si>
  <si>
    <t xml:space="preserve">原価、伝票単価の変更用のデータ作成の際に間違って本来より安い単価を記載し、それを登録した結果、間違った単価で在庫対策費と納品時単価差異が発生した。また1月中間違った単価で仕入が行われた
</t>
    <phoneticPr fontId="22"/>
  </si>
  <si>
    <t xml:space="preserve">ご担当者の記載ミス
</t>
    <phoneticPr fontId="22"/>
  </si>
  <si>
    <t>G型_東芝_先方算出のデータが誤っていた</t>
    <phoneticPr fontId="22"/>
  </si>
  <si>
    <t xml:space="preserve">先方のシステムで算出したデータの誤りによって1月計上のリベート金額が誤っていた
</t>
    <phoneticPr fontId="22"/>
  </si>
  <si>
    <t xml:space="preserve">営業担当者へ電話確認したが、不明とのこと
</t>
    <phoneticPr fontId="22"/>
  </si>
  <si>
    <t xml:space="preserve">
１．調査中
</t>
    <phoneticPr fontId="22"/>
  </si>
  <si>
    <t xml:space="preserve">
　メーカーと合意していない在庫対策費納品時単価差異が発生
</t>
    <phoneticPr fontId="22"/>
  </si>
  <si>
    <t>L型_ラネット_メーカーの意図しない在庫対策費、納品時単価差異の発生</t>
    <phoneticPr fontId="22"/>
  </si>
  <si>
    <t>　ラネット(楽天モバイル)</t>
    <phoneticPr fontId="26"/>
  </si>
  <si>
    <t xml:space="preserve">
納品時単価差異が発生した
</t>
    <phoneticPr fontId="22"/>
  </si>
  <si>
    <t>宮沢模型</t>
    <phoneticPr fontId="26"/>
  </si>
  <si>
    <t>月次への影響は？</t>
    <phoneticPr fontId="22"/>
  </si>
  <si>
    <t xml:space="preserve">
１．1月中旬頃　室長より調査指示を受けた
２．2/9時点　失念した為調査未実施
</t>
    <phoneticPr fontId="22"/>
  </si>
  <si>
    <t xml:space="preserve">
インシデントとして報告を行い、商品統合管理室課題一覧へ掲載し対応を行う。</t>
    <phoneticPr fontId="22"/>
  </si>
  <si>
    <t>原因と経緯を調査後にお願いします。</t>
    <phoneticPr fontId="22"/>
  </si>
  <si>
    <t xml:space="preserve">
１．2/9照合時に、発見。リベート金額が1円、マイナス金額だった為、不審に思い取引先へ確認
２．上記金額はあっているとの事。摘要欄に記載の通り、年末協賛のデータ算出時に誤っていたとの事。（取引先の管理番号が摘要欄に記載）
</t>
    <phoneticPr fontId="22"/>
  </si>
  <si>
    <t>運用不備</t>
    <phoneticPr fontId="22"/>
  </si>
  <si>
    <t>宮沢模型</t>
    <phoneticPr fontId="22"/>
  </si>
  <si>
    <t>経過観察中</t>
    <phoneticPr fontId="22"/>
  </si>
  <si>
    <t xml:space="preserve">上した月：202101
　入金日付or相殺日付：YYYY/MM/DD
　ヒアリング対象者：
　備考：
</t>
    <phoneticPr fontId="22"/>
  </si>
  <si>
    <t>0円～10万円未満</t>
    <phoneticPr fontId="22"/>
  </si>
  <si>
    <t>ハイセンスジャパン</t>
    <phoneticPr fontId="22"/>
  </si>
  <si>
    <t xml:space="preserve">上した月：2021/01（予定）
　入金日付or相殺日付：2021/02/25
　ヒアリング対象者：経理室藤本主任、商品部横尾課長、ハイセンス宮武様
　備考：
</t>
    <phoneticPr fontId="22"/>
  </si>
  <si>
    <t xml:space="preserve">仕入実績の修正、H型登録によるリベート修正完了
</t>
    <phoneticPr fontId="22"/>
  </si>
  <si>
    <t>まず発生しない</t>
    <phoneticPr fontId="22"/>
  </si>
  <si>
    <t>対策無し</t>
    <phoneticPr fontId="22"/>
  </si>
  <si>
    <t xml:space="preserve">
１．2/2～5　ハイセンスご担当者より電話とメールをいただく。発生状況確認の為、リベート実績を抽出、正しい単価との差額を算出。担当バイヤーに確認。修正の方針をご確認いただく。経理室と相談し入荷実績を修正していただく。
２．2/8　修正用のH型データをハイセンスご担当者に送信
３．2/9　ハイセンスよりH型ファイルが送信される
</t>
    <phoneticPr fontId="22"/>
  </si>
  <si>
    <t xml:space="preserve">
１．2/2　JTB商事様から連絡いただいた
２．2/4　修正G型ファイルをJTB商事様から受信した
</t>
    <phoneticPr fontId="22"/>
  </si>
  <si>
    <t xml:space="preserve">
１．担当者がバイヤーより「センター納品に切り替えたい為、物流協賛金に関する覚書の締結を行う」ことの相談を頂く。
２．覚書の内容につき、雛形通りでは実態と乖離する部分があり、２度当該覚書の内容について差し戻しが発生するも、最終的には実態に沿った形での締結となる。
３．上記覚書の締結によってリベート条件の設定及び当該仕入先ＣＤに対する納品方法のステータスを「センター一括納品」に変更。
４．先方から「対象外の商品が物流協賛金の自動計上に含まれている」旨の連絡を頂く。
５．バイヤーから先方に確認をとった所、認識の齟齬が発覚し、「先方の要望通りに納品を分ける方法はないか」を担当者に問い合わせる。
６．担当者より上記の要望に対応する方法を商品統合管理室内及びシステム部にて相談。「同一の仕入先ＣＤ内では商品によって納品方法を分ける方法はなく、仕入先ＣＤ自体を分けるしか方法がないこと」が判明し、その旨バイヤーに回答。
７．バイヤーより仕入先ＣＤ追加発行の要望を頂き、その為に必要な手続は何か。「センター納品の対象を追加仕入先ＣＤに移すパターン」と「センター納品の対象外を追加仕入先ＣＤに移すパターン」の両方の場合を確認するように要望を頂く。
８．担当者が契約管理担当内で相談した結果、「両方確認ではなく、先方と話して方針を決めてから要望を出して欲しい」との回答を行う。
９．バイヤーが先方と相談し、「センター納品の対象を追加仕入先ＣＤに移すパターン」である旨の方針を決定し、改めて商品統合管理室に必要な手続が何か相談。
10．担当者より必要な手続及びその詳細を定める為、本件を（口頭で）アクシデント報告に上げた所、室長より「センター一括納品に統一すべき」との方針を頂く。
11．バイヤーに上記方針をお伝えした所、バイヤーと先方営業担当で決定したことをひっくり返す形になることを問題視。提案方法等の相談を頂く。
[2/3追記]
12．本件はゲームを取り扱う仕入先ＣＤである為に、不都合が発生している旨の連絡をバイヤーから頂く。ゲームを取り扱う仕入先ＣＤは基本的に「店直納品」である為、「センター一括納品」から元に戻して欲しいとのこと。</t>
    <phoneticPr fontId="22"/>
  </si>
  <si>
    <t xml:space="preserve">
１．2/2バイヤーの指摘により発覚
２．2/2メンバーに連絡し、緊急対応にて登録処理をおこなった。
</t>
    <phoneticPr fontId="22"/>
  </si>
  <si>
    <t>なし_宮沢模型_合意していない納品時単価差異が発生の可能性がある。</t>
    <phoneticPr fontId="22"/>
  </si>
  <si>
    <t>新横浜店が取引先に対して
発売日厳守の商品を発売日前に販売した
１．商品ランクD（総仕入数量500本程度）の商品だが、1/28・29に発売日が分かれていた為、がレジアラートを申請・設定した
２．1/27（水）新横浜店販売員が、バディミッションBONDの発売日が1/28（木）と思い込み、展開準備した。
３．1/28（木）お客様が売場のダミーカードを持って、レジへ来られた。
４．レジアラートが発動したが、見逃して販売してしまった。
５．1/29（金）0：00時点で「ビックカメラでフライングゲットした」などの書き込みは見当たらず。</t>
    <phoneticPr fontId="22"/>
  </si>
  <si>
    <t>原因：レジアラートの適切な運用がされていなかったため
一次対応：
SNS等の書き込みを確認した。1/29（金）0：00時点で「ビックカメラでフライングゲットした」などの書き込みは見当たらず。</t>
    <phoneticPr fontId="22"/>
  </si>
  <si>
    <t>吉橋</t>
    <phoneticPr fontId="22"/>
  </si>
  <si>
    <t>再発リスクは減っていない。トレーディングカードの発売日前に販売された。整理券コピー。藤井さん、2/8わんぱく
レジ操作のアナウンスは、お店の経理からしているケースが多い。
店舗へのアナウンスの仕方を検討する。</t>
    <phoneticPr fontId="22"/>
  </si>
  <si>
    <t xml:space="preserve">　ビックカメラが　森川産業に対して
取引先の意図しないリベート、納品時単価差異が発生した
１．バイヤーから商品の発注を仕入れ先と合意した金額で発注した。
２．納品時に発注単価と違う為、納品時単価差異が発生
３．マスタ登録されている取引先と違う為マスタとの差異が発生した。
</t>
    <phoneticPr fontId="22"/>
  </si>
  <si>
    <t xml:space="preserve">原因：発注単価の登録金額が、納品時のマスタ単価より高い場合に納品時単価差異が発生した。
また、マスタの帳合先と違う場合に発生する事がおおい
一次対応：
H型を投入して、修正予定
</t>
    <phoneticPr fontId="22"/>
  </si>
  <si>
    <t>対象の金額：￥23048_x000D_
影響与えた金額：￥23048</t>
    <phoneticPr fontId="22"/>
  </si>
  <si>
    <t>仕入先変更によるもの、
いまは、理解している。
納品時単価差異の事案が発生がおおいため、BOから一覧化し、調査を行った。</t>
    <phoneticPr fontId="22"/>
  </si>
  <si>
    <t>Ｈ型発生ワークフロー番号；202006030085
Ｈ型適用欄；納品時単価差異</t>
    <phoneticPr fontId="22"/>
  </si>
  <si>
    <t>Ｈ型訂正登録型のリベートの計上依頼が取引先からあった。</t>
    <phoneticPr fontId="22"/>
  </si>
  <si>
    <t>未調査</t>
    <phoneticPr fontId="22"/>
  </si>
  <si>
    <t>Ｈ型発生ワークフロー番号；202006030075
Ｈ型適用欄；5月在庫対策費計上金額訂正の為</t>
    <phoneticPr fontId="22"/>
  </si>
  <si>
    <t>Ｈ型発生ワークフロー番号；202006030098
Ｈ型適用欄；在庫対策費修正分</t>
    <phoneticPr fontId="22"/>
  </si>
  <si>
    <t>納品時単価差異</t>
    <phoneticPr fontId="22"/>
  </si>
  <si>
    <t>取引先様及びバイヤー</t>
    <phoneticPr fontId="26"/>
  </si>
  <si>
    <t>ビクセン</t>
    <phoneticPr fontId="26"/>
  </si>
  <si>
    <t>シネックス</t>
    <phoneticPr fontId="26"/>
  </si>
  <si>
    <t>ソニー　本部営業 奥様</t>
    <phoneticPr fontId="26"/>
  </si>
  <si>
    <t>ビクセン</t>
    <phoneticPr fontId="22"/>
  </si>
  <si>
    <t>シネックス</t>
    <phoneticPr fontId="22"/>
  </si>
  <si>
    <t>G型_ソニー_取引先が部門コードを誤って記載したため別部門として計上された</t>
    <phoneticPr fontId="22"/>
  </si>
  <si>
    <t>ﾀﾞｲﾜﾎﾞｳ</t>
    <phoneticPr fontId="22"/>
  </si>
  <si>
    <t>なし_なし_EDI売上在庫実績データの契約から運用開始までのプロセス未整備の件</t>
    <phoneticPr fontId="22"/>
  </si>
  <si>
    <t xml:space="preserve">月額料金体系や契約から運用開始までの流れなどルールが決まっていないまま引き続き業務を行う中、新規の契約希望があり、そのテスト費用についての稟議申請の際、副本部長より稟議申請の内容と月額料金の基準について質問をいただいた
</t>
    <phoneticPr fontId="22"/>
  </si>
  <si>
    <t xml:space="preserve">
１．2/9　シチズン時計㈱の運用開始に向けてイントラマートのテスト費用の稟議申請を行ったが承認をお願いした副本部長より上記内容の問い合わせをいただいた
２．ワクワクわんぱく会において、EDI運用について不透明さの指摘をいただく
</t>
    <phoneticPr fontId="22"/>
  </si>
  <si>
    <t xml:space="preserve">現状の業務の開示が出来ていない為、課題が明確になっておらず、結果ルール化が進んでいない為
</t>
    <phoneticPr fontId="22"/>
  </si>
  <si>
    <t xml:space="preserve">上した月：-
　入金日付or相殺日付：-
　ヒアリング対象者：
　備考：
</t>
    <phoneticPr fontId="22"/>
  </si>
  <si>
    <t xml:space="preserve">上した月：2021/01
　入金日付or相殺日付：YYYY/MM/DD
　ヒアリング対象者：渡邉主任
　備考：202102101299(マイナス金額の申請）202102050783（誤って計上した元のWFID）
情報ないが、展示品リベートの計上を確認した。（中野）
</t>
    <phoneticPr fontId="22"/>
  </si>
  <si>
    <t>G型_ビクセン_取引先のリベート計上認識不足による展示品リベートをG型申請した為重複計上が発生した</t>
    <phoneticPr fontId="22"/>
  </si>
  <si>
    <t>展示品リベートをG型申請した為重複計上が発生した</t>
    <phoneticPr fontId="22"/>
  </si>
  <si>
    <t xml:space="preserve">
１．2/10バイヤーから問い合わせ重複計上の連絡
２．KSASで確認した結果重複計上が確認できた
３．マイナス金額計上＆申請遅延の為、インシデント起票
</t>
    <phoneticPr fontId="22"/>
  </si>
  <si>
    <t xml:space="preserve">上した月：2021/01
　入金日付or相殺日付：YYYY/MM/DD
　ヒアリング対象者：
　備考：202102101297にて申請済み
</t>
    <phoneticPr fontId="22"/>
  </si>
  <si>
    <t>G型_シネックス_取引先のG型申請が提出期限を超えたため業務遅延が発生した</t>
    <phoneticPr fontId="22"/>
  </si>
  <si>
    <t>G型申請が提出期限を超えたため業務遅延が発生した</t>
    <phoneticPr fontId="22"/>
  </si>
  <si>
    <t xml:space="preserve">
１．2/10にG型提出したいと問い合わせがあった
２．申請遅延時のルール通り、インシデント起案しワークフロー申請→照合に進める
３．業務遅延発生
</t>
    <phoneticPr fontId="22"/>
  </si>
  <si>
    <t xml:space="preserve">上した月：2021/01
　入金日付or相殺日付：2021/02/10
　ヒアリング対象者：佐々木さん
　備考：
</t>
    <phoneticPr fontId="22"/>
  </si>
  <si>
    <t xml:space="preserve">G型の部門コードを誤って記載し提出した為、414音響アクセサリーのリベートが412ポータブルで計上された。 
</t>
    <phoneticPr fontId="22"/>
  </si>
  <si>
    <t>取引先、バイヤーへヒアリングを行う。</t>
    <phoneticPr fontId="22"/>
  </si>
  <si>
    <t xml:space="preserve">上した月：202101　202102
</t>
    <phoneticPr fontId="22"/>
  </si>
  <si>
    <t xml:space="preserve">
先方提出のI型リベート登録で、エビデンスとリベート登録金額に相違があるが
そのまま、登録してしまった
</t>
    <phoneticPr fontId="22"/>
  </si>
  <si>
    <t xml:space="preserve">
１．2/8　取引先からメール受信。
２．2/8　1次承認
３．2/9　在庫締め日を迎える
４．2/10　2次承認時に相違を確認
５．2/10　取引先に確認して、ファイルの入力金額が違う事を確認した
</t>
    <phoneticPr fontId="22"/>
  </si>
  <si>
    <t xml:space="preserve">
2/10　正しい金額で再度登録しました。
</t>
    <phoneticPr fontId="22"/>
  </si>
  <si>
    <t xml:space="preserve">　ビックカメラが　ラネット(楽天モバイル)に対して
　メーカーと合意していない在庫対策費納品時単価差異が発生
１．調査中
</t>
    <phoneticPr fontId="22"/>
  </si>
  <si>
    <t>原因：
　調査中
一次対応：
H型を登録した</t>
    <phoneticPr fontId="22"/>
  </si>
  <si>
    <t xml:space="preserve">原因：営業担当者へ電話確認したが、不明とのこと
一次対応：先方の申し出の通り、1月計上で処理した。
</t>
    <phoneticPr fontId="22"/>
  </si>
  <si>
    <t>東芝がビックカメラに対して
先方のシステムで算出したデータの誤りによって1月計上のリベート金額が誤っていた
１．2/9照合時に、発見。リベート金額が1円、マイナス金額だった為、不審に思い取引先へ確認
２．上記金額はあっているとの事。摘要欄に記載の通り、年末協賛のデータ算出時に誤っていたとの事。（取引先の管理番号が摘要欄に記載）
３．
４．
５．</t>
    <phoneticPr fontId="22"/>
  </si>
  <si>
    <t>新業務NEXTのリベート（物流協賛金）条件登録</t>
    <phoneticPr fontId="26"/>
  </si>
  <si>
    <t>不明（確認中）</t>
    <phoneticPr fontId="26"/>
  </si>
  <si>
    <t>Ｉ型_渡商会_物流協賛金の条件登録における料率の誤り</t>
    <phoneticPr fontId="22"/>
  </si>
  <si>
    <t xml:space="preserve">
・渡商会（仕入先CD:08629）とのリベート条件登録について、『物流協賛金に関する覚書』における合意内容は『納入金額の3.0％』であるにも関わらず、新業務NEXTの『商談一覧』（メニュー番号:1014）における『物流協賛金』（リベート種別CD:0601）のリベート条件としては『リベート率：3.2934％』が登録されている。
・通常、『みなしリベート率』がズレることはあっても、『リベート率』そのものはリベート条件登録の変更を行わない限り、変わることはない。
・本件の『リベート率：3.2934％』については『販売支援金』（リベート種別CD:1301）の『みなしリベート率』に同一の料率がある。
※その他、「覚書の合意内容が『納入金額の～』と記載されているにも関わらず『請求支払型』で処理されている」という問題もあるが、別途対応を検討中。
</t>
    <phoneticPr fontId="22"/>
  </si>
  <si>
    <t xml:space="preserve">
１．2020年9月の40期決算時、契約書再締結の対象であった為、契約の締結を推進。
２．物流協賛金に関する覚書については過去に締結済みであったが、『仕入型』か『請求支払型』とで合意内容と実態に差異があることが発覚。
３．先方に確認した所、先方の立場としては『納入金額の3.0％』という合意内容と変わらぬ計上を行っている為問題ないとの見解を頂く。数字として差異が出ていた分があったものの、検収のタイミングの月ズレであるとの説明を受ける。
４．40期の決算対策としては内部監査部に上記３の説明でご納得頂く。
５．その後2021年になって販売支援金に関する覚書の締結を進めるが、上記『【何が起きた？】の※欄』と同様の計上のズレが発覚。両方のリベートにおいて先方との相談を検討するが、さらに物流協賛金のリベート率の問題が発覚。
６．商品統合管理室内でリベート条件登録について見識がある方複数名に相談。『入力ミス』の可能性が推測される。
７．請求支払型であることから、あくまでも新業務NEXT等に表示される条件でしかない為、実際の金銭の発生には影響しない。しかしながら、リベート条件としては『リベート率：3.2934％』であった為、決算にどのような影響を与えるか不明。インシデント報告にて影響相談する方針となる。</t>
    <phoneticPr fontId="22"/>
  </si>
  <si>
    <t xml:space="preserve">
・同リベート率が最初に登録されたのは2019年9月のことであり、現在退職済みの社員が当時の担当者だった。その為、現在は話を聞くことは不可能であり事実不明。以下の様に推測は出来る。
・本件リベート条件を登録された当時の担当者の入力ミスと推測される。
・期変わりのタイミングに行うみなしリベート率の算出と入力の手続きの際に、当時の担当者が、『リベート率』と『みなしリベート率』の欄を誤って入力したものと推測される。
</t>
    <phoneticPr fontId="22"/>
  </si>
  <si>
    <t xml:space="preserve">
同じ名前のメーカーコードを複数作成してしまった。
</t>
    <phoneticPr fontId="22"/>
  </si>
  <si>
    <t xml:space="preserve">
１．取引先、バイヤーよりメーカーコード新規作成依頼
２．メーカーコード新規作成、メール返信
３．旧OPG登録チームよりメーカーコード重複作成の連絡</t>
    <phoneticPr fontId="22"/>
  </si>
  <si>
    <t xml:space="preserve">
メーカーコードを新規で作成した為。
</t>
    <phoneticPr fontId="22"/>
  </si>
  <si>
    <t xml:space="preserve">
１、取引先、バイヤーへ重複訂正連絡（メール）
２、重複メーカーコード訂正登録
３、重複メーカーコード登録商品の訂正登録
４、新規メーカーコード連絡票の訂正
</t>
    <phoneticPr fontId="22"/>
  </si>
  <si>
    <t>B型_アイリスオーヤマ_メール送信遅れにより、リベート開始日に登録が出来なかった</t>
    <phoneticPr fontId="22"/>
  </si>
  <si>
    <t xml:space="preserve">
１．2/10　22：05にメール受信
２．2/11　10：05に受信メール確認
３．B型でリベート開始日が2/10の内容と確認
４．2/11WFに申請
</t>
    <phoneticPr fontId="22"/>
  </si>
  <si>
    <t xml:space="preserve">
取引先からのメール受信が2/10　22：05だった為
</t>
    <phoneticPr fontId="22"/>
  </si>
  <si>
    <t>アイリスオーヤマ</t>
    <phoneticPr fontId="22"/>
  </si>
  <si>
    <t>マーケティング本部 商品部　門脇</t>
    <phoneticPr fontId="26"/>
  </si>
  <si>
    <t>I型_アビー_廃業した取引先のリベート条件を止めて良いのか判断がつかなかった</t>
    <phoneticPr fontId="22"/>
  </si>
  <si>
    <t xml:space="preserve">
廃業した取引先のリベート条件が止めて良いのか、判断が付かなかった
</t>
    <phoneticPr fontId="22"/>
  </si>
  <si>
    <t xml:space="preserve">
取引先廃業時の業務が定義されていなかった為。
</t>
    <phoneticPr fontId="22"/>
  </si>
  <si>
    <t>アビー</t>
    <phoneticPr fontId="22"/>
  </si>
  <si>
    <t xml:space="preserve">2/12 15:00 商品統合管理室岡島係長へ電話で送付漏れ報告
すぐに取引先様から送付いただくようご指示
2/12 15:05 ヤザワコーポレーション様から商品統合管理室へメール送付   
</t>
    <phoneticPr fontId="22"/>
  </si>
  <si>
    <t xml:space="preserve">
１．2/4　1次回答あり
２．2/8　最終回答を門脇宛にメールあり
３．2/8　金額合意
４．今回照明カテゴリのG型フォーマット送付が、渡辺係長から送信している関係で、バイヤー名を変更していただく必要があった。
そのため、名前を変更されたか確認後、統合管理室へ送付依頼していだく流れを
依頼
５．門脇確認後、ヤザワコーポレーション様のみ管理室への送付依頼が漏れてしまった。
</t>
    <phoneticPr fontId="22"/>
  </si>
  <si>
    <t xml:space="preserve">
2/13適用で正しい原価に修正する為に202102121368で申請登録済み
</t>
    <phoneticPr fontId="22"/>
  </si>
  <si>
    <t>A型_パナソニック_PIMでの商品登録時に原価金額を誤って登録した</t>
    <phoneticPr fontId="22"/>
  </si>
  <si>
    <t xml:space="preserve">
PIMを使用しての商品登録時に、原価の入力を誤って登録した
</t>
    <phoneticPr fontId="22"/>
  </si>
  <si>
    <t>BCN</t>
    <phoneticPr fontId="26"/>
  </si>
  <si>
    <t xml:space="preserve">インシデント報告する。ユーイング様御廃業と同事例であるため、課題の統合を行う。
</t>
  </si>
  <si>
    <t>I型</t>
    <phoneticPr fontId="22"/>
  </si>
  <si>
    <t>アビー</t>
    <phoneticPr fontId="22"/>
  </si>
  <si>
    <t xml:space="preserve">
１．2/12　滞留リベート調査で廃業した取引先の実売助成費が発生している事が確認された
２．2/12　実売助成費の条件を停止した
３．2/14　他にも動いている条件が無いか確認した結果、センターフィ仕入型が動いている事を確認した。
４．業務の定義がないため、止める判断ができなかった
５．インシデント報告する
</t>
    <phoneticPr fontId="22"/>
  </si>
  <si>
    <t>低</t>
    <phoneticPr fontId="22"/>
  </si>
  <si>
    <t xml:space="preserve">
既に取引が停止している取引先のB型条件がうごいていた
</t>
    <phoneticPr fontId="22"/>
  </si>
  <si>
    <t xml:space="preserve">
１．経理室から滞留リベートのリストが来る
２．調査を行ったところ、取引中止の取引先のB型が稼働している事が分かった
３．通信事業室に確認した所、倒産している取引先だった
</t>
    <phoneticPr fontId="22"/>
  </si>
  <si>
    <t>B型_アビー_取引が停止した取引先の実売助成費が稼働していた</t>
    <phoneticPr fontId="22"/>
  </si>
  <si>
    <t xml:space="preserve">
B型条件を取引が中止された段階で停止しなかった為。
御廃業時の業務の定義やフローがなかった。
</t>
    <phoneticPr fontId="22"/>
  </si>
  <si>
    <t>ヤザワコーポレーション</t>
    <phoneticPr fontId="22"/>
  </si>
  <si>
    <t xml:space="preserve">上した月：2021年1月
　入金日付or相殺日付：YYYY/MM/DD
　ヒアリング対象者：
　備考：
照明　1,366,682
管球・電球　201,705
電源タップ・電材　788,024
</t>
    <phoneticPr fontId="22"/>
  </si>
  <si>
    <t>ヤザワコーポレーション様から商品統合管理室へG型ファイル送付漏れが発生した。</t>
    <phoneticPr fontId="22"/>
  </si>
  <si>
    <t xml:space="preserve">バイヤーがヤザワコーポレーション様へ商品統合管理室へ送付するようお伝え忘れたため
</t>
    <phoneticPr fontId="22"/>
  </si>
  <si>
    <t>G型_ヤザワコーポレーション_取引先からのG型ファイル送付漏れが発生した</t>
    <phoneticPr fontId="22"/>
  </si>
  <si>
    <t xml:space="preserve">
　振込計上金額を前年度の金額で計上した
</t>
    <phoneticPr fontId="22"/>
  </si>
  <si>
    <t xml:space="preserve">
管理台帳の更新ミス
</t>
    <phoneticPr fontId="22"/>
  </si>
  <si>
    <t xml:space="preserve">
１．定常業務として台帳のデータをもとに作成
２．経理室より振込金額と差があると指摘頂き発覚した
３．１２月分と１月分を修正　
</t>
    <phoneticPr fontId="22"/>
  </si>
  <si>
    <t>インシデント</t>
    <phoneticPr fontId="22"/>
  </si>
  <si>
    <t xml:space="preserve">
取引先の誤入力
本来、756,000円と入力する処、75,600円と入力されてました
</t>
    <phoneticPr fontId="22"/>
  </si>
  <si>
    <t>アクシデント</t>
    <phoneticPr fontId="22"/>
  </si>
  <si>
    <t xml:space="preserve">原因：
　・バイヤー側でマスタに登録されている取引先以外から仕入れを行った際に
　　発注単価がマスタよりも高い場合、納品時単価差異が発生する事を知らなかった
一次対応：
 インシデント報告し、事故判定をおこなう。
</t>
    <phoneticPr fontId="22"/>
  </si>
  <si>
    <t>原因は？</t>
    <phoneticPr fontId="22"/>
  </si>
  <si>
    <t>商品統合管理室にて確認する方法はあった？
PIM上で修正はできない？伝単はできない
発注はあった？</t>
    <phoneticPr fontId="22"/>
  </si>
  <si>
    <t>申請遅延時のルールとは？</t>
    <phoneticPr fontId="22"/>
  </si>
  <si>
    <t>取引先にリベート計上の運用について、どのような認識であった？
J型メール返信＝合意＞申請</t>
    <phoneticPr fontId="22"/>
  </si>
  <si>
    <t>EDIの運用管理は、システム部で行っている認識です。</t>
    <phoneticPr fontId="22"/>
  </si>
  <si>
    <t>原因と経緯を調査</t>
    <phoneticPr fontId="22"/>
  </si>
  <si>
    <t>再発案件2020/9あたり、</t>
    <phoneticPr fontId="22"/>
  </si>
  <si>
    <t>対象の金額：
影響与えた金額：￥1241</t>
    <phoneticPr fontId="22"/>
  </si>
  <si>
    <t>取引先へシステム不備の原因について依頼する。</t>
    <phoneticPr fontId="22"/>
  </si>
  <si>
    <t>中野さん</t>
    <phoneticPr fontId="22"/>
  </si>
  <si>
    <t>12月計上する予定が、リベートの金額の修正があったため2月申請＞１月計上することになった</t>
    <phoneticPr fontId="22"/>
  </si>
  <si>
    <t xml:space="preserve">ビックカメラが宮沢模型に対して
納品時単価差異が発生した
１．バイヤー側で商品をマスタ登録の大阪プラスチックモデルではなく宮沢模型から仕入　　れを行った
２．納品時に納品時単価差異が発生したがバイヤー側で把握していなかった
３．H型の締め日があるので納品時単価差異をメンバーが調査した結果、間違って発生している　事が分かった
</t>
    <phoneticPr fontId="22"/>
  </si>
  <si>
    <t>対象の金額：￥12102
影響与えた金額：￥0</t>
    <phoneticPr fontId="22"/>
  </si>
  <si>
    <t>定例MTGにて対策の提案をする。佐藤さん、熊本さんへ</t>
    <phoneticPr fontId="22"/>
  </si>
  <si>
    <t xml:space="preserve">現場での判断での運用変更は、
継続性が伴わない可能性があるので、
運用を変更する際は、
方針を決めた後、上長の承認をいただく。
</t>
    <phoneticPr fontId="22"/>
  </si>
  <si>
    <t xml:space="preserve">取引先ご担当者が商品統合管理室登録担当者に対して
原価、伝票単価の変更用のデータ作成の際に間違って本来より安い単価を記載し、それを登録した結果、間違った単価で在庫対策費と納品時単価差異が発生した。また1月中間違った単価で仕入が行われた
１．2/2～5　ハイセンスご担当者より電話とメールをいただく。発生状況確認の為、リベート実績を抽出、正しい単価との差額を算出。担当バイヤーに確認。修正の方針をご確認いただく。経理室と相談し入荷実績を修正していただく。
２．2/8　修正用のH型データをハイセンスご担当者に送信
３．2/9　ハイセンスよりH型ファイルが送信される
</t>
    <phoneticPr fontId="22"/>
  </si>
  <si>
    <t xml:space="preserve">原因：ご担当者の記載ミス
一次対応：仕入実績の修正、H型登録によるリベート修正完了
</t>
    <phoneticPr fontId="22"/>
  </si>
  <si>
    <t>対象の金額：￥2373439
影響与えた金額：￥0</t>
    <phoneticPr fontId="22"/>
  </si>
  <si>
    <t>取引先へミスの経緯を確認する。</t>
    <phoneticPr fontId="22"/>
  </si>
  <si>
    <t>北郷さん</t>
    <phoneticPr fontId="22"/>
  </si>
  <si>
    <t xml:space="preserve">商品統合管理室がビックカメラに対して_x000D_
期間リベートの調査が遅延した
_x000D_
１．1月中旬頃　室長より調査指示を受けた
２．2/9時点　失念した為調査未実施
</t>
    <phoneticPr fontId="22"/>
  </si>
  <si>
    <t>原因：失念した為
_x000D_
_x000D_
一次対応：
インシデントとして報告を行い、商品統合管理室課題一覧へ掲載し対応を行う。</t>
    <phoneticPr fontId="22"/>
  </si>
  <si>
    <t>内統制室、森岡さんよりの要望。
背景：トーマツからの指摘によるもの
41期中に完了する予定の案件。
2社以外、
4半期決算月をまたぐリベートに関しては、見積計上などの適切な会計処理をおこなう。G型に混在していないか？合算されていないか？
I型は、登録された条件で自動計算されたみなし計算が入っている。4半期洗替している。</t>
    <phoneticPr fontId="22"/>
  </si>
  <si>
    <t>取引先の手入力において、ミスがあった。
請求金額×１％のところ、
数字を間違えた。
先方提示、エビデンスと照合するが、検知できなかった。
目視確認。</t>
    <phoneticPr fontId="22"/>
  </si>
  <si>
    <t xml:space="preserve">取引先の手入力において、ミスがあった。
請求金額×１％のところ、数字を間違えた。
先方提示、エビデンスと照合するが、検知できなかった。
目視確認。
</t>
    <phoneticPr fontId="22"/>
  </si>
  <si>
    <t xml:space="preserve">原因：取引先の手入力において、ミスがあった。
請求金額×１％のところ、数字を間違えた。
先方提示、エビデンスと照合するが、検知できなかった。目視確認。
一次対応：
2/10　正しい金額で再度登録しました。
</t>
    <phoneticPr fontId="22"/>
  </si>
  <si>
    <t>①現場のヒアリングする。
宮澤さんが担当したヒアリングする。
バイヤー承認があるが、、、機能していない原因は？
②推測：発注は、商品特性上ない可能性がたかい。</t>
    <phoneticPr fontId="22"/>
  </si>
  <si>
    <t xml:space="preserve">原因：
取引先廃業時の業務が定義されていなかった為。
一次対応：インシデント報告する。ユーイング様御廃業と同事例であるため、課題の統合を行う。
</t>
    <phoneticPr fontId="22"/>
  </si>
  <si>
    <t xml:space="preserve">取引先がビックカメラに対して
PIMを使用しての商品登録時に、原価の入力を誤って登録した
１．1/29　取引先がPIMで商品登録おこなった
２．1/30　バイヤー承認通過した
３．1/31　OPG承認通過した
４．2/12　サービスデスクから取引先への指摘で誤入力している事が発覚した
５．2/12　修正の伝単・原価変更依頼表が送信されてきた
</t>
    <phoneticPr fontId="22"/>
  </si>
  <si>
    <t xml:space="preserve">原因：
取引先の誤入力
本来、756,000円と入力する処、75,600円と入力されてました
一次対応：
2/13適用で正しい原価に修正する為に202102121368で申請登録済み
</t>
    <phoneticPr fontId="22"/>
  </si>
  <si>
    <t>現状は、確認方法はない。OPG承認。
バイヤー承認があるが、、、機能していない原因は？
住設の蓄電池商品、宮澤さんが担当した。</t>
    <phoneticPr fontId="22"/>
  </si>
  <si>
    <t xml:space="preserve">商品統合管理室がBCNに対して
　振込計上金額を前年度の金額で計上した
１．定常業務として台帳のデータをもとに作成
２．経理室より振込金額と差があると指摘頂き発覚した
３．１２月分と１月分を修正　
</t>
    <phoneticPr fontId="22"/>
  </si>
  <si>
    <t>対象の金額：￥97980_x000D_
影響与えた金額：￥97980</t>
    <phoneticPr fontId="22"/>
  </si>
  <si>
    <t>対象の金額：￥2356411_x000D_
影響与えた金額：￥0</t>
    <phoneticPr fontId="22"/>
  </si>
  <si>
    <t xml:space="preserve">商品統合管理室がビックカメラに対して
既に取引が停止している取引先のB型条件がうごいていた
１．経理室から滞留リベートのリストが来る
２．調査を行ったところ、取引中止の取引先のB型が稼働している事が分かった
３．通信事業室に確認した所、倒産している取引先だった
</t>
    <phoneticPr fontId="22"/>
  </si>
  <si>
    <t>原因：
B型条件を取引が中止された段階で停止しなかった為。
御廃業時の業務の定義やフローがなかった。
一次対応：
　H型を登録予定
ユーイング様御廃業と同事例のため、統合して対応する。</t>
    <phoneticPr fontId="22"/>
  </si>
  <si>
    <t>対象の金額：￥440_x000D_
影響与えた金額：￥440</t>
    <phoneticPr fontId="22"/>
  </si>
  <si>
    <t>B型の停止の処理まで進んでいる。
終了時期の設定が空欄だった。</t>
    <phoneticPr fontId="22"/>
  </si>
  <si>
    <t xml:space="preserve">商品統合管理室がビックカメラに対して_x000D_
廃業した取引先のリベート条件が止めて良いのか、判断が付かなかった
_x000D_
１．2/12　滞留リベート調査で廃業した取引先の実売助成費が発生している事が確認された
２．2/12　実売助成費の条件を停止した
３．2/14　他にも動いている条件が無いか確認した結果、センターフィ仕入型が動いている事を確認した。
４．業務の定義がないため、止める判断ができなかった
５．インシデント報告する
</t>
    <phoneticPr fontId="22"/>
  </si>
  <si>
    <t xml:space="preserve">原因：
取引先からのメール受信が2/10　22：05だった為
_x000D_
_x000D_
一次対応：
2/11開始で登録しました
　ヒアリング対象者：取引先
</t>
    <phoneticPr fontId="22"/>
  </si>
  <si>
    <t xml:space="preserve">商品統合管理室がビックカメラに対して
先方提出のI型リベート登録で、エビデンスとリベート登録金額に相違があるが
そのまま、登録してしまった
１．2/8　取引先からメール受信。
２．2/8　1次承認
３．2/9　在庫締め日を迎える
４．2/10　2次承認時に相違を確認
５．2/10　取引先に確認して、ファイルの入力金額が違う事を確認した
</t>
    <phoneticPr fontId="22"/>
  </si>
  <si>
    <t>対象の金額：￥48_x000D_
影響与えた金額：￥48</t>
    <phoneticPr fontId="22"/>
  </si>
  <si>
    <t xml:space="preserve">ソニー　本部営業 奥様がビックカメラに対して_x000D_
G型の部門コードを誤って記載し提出した為、414音響アクセサリーのリベートが412ポータブルで計上された。 
_x000D_
</t>
    <phoneticPr fontId="22"/>
  </si>
  <si>
    <t xml:space="preserve">原因：取引先が部門コードを入力ミスしたため_x000D_
_x000D_
一次対応：ソニー営業様より赤黒処理用のG型を提出頂いた。計上予定。
</t>
    <phoneticPr fontId="22"/>
  </si>
  <si>
    <t>対象の金額：￥36293830_x000D_
影響与えた金額：￥0</t>
    <phoneticPr fontId="22"/>
  </si>
  <si>
    <t xml:space="preserve">シネックスがビックカメラに対して_x000D_
G型申請が提出期限を超えたため業務遅延が発生した_x000D_
１．2/10にG型提出したいと問い合わせがあった
２．申請遅延時のルール通り、インシデント起案しワークフロー申請→照合に進める
３．業務遅延発生
</t>
    <phoneticPr fontId="22"/>
  </si>
  <si>
    <t>原因：メーカー側と代理店（シネックス）との金額の調整が難航した為
_x000D_
_x000D_
一次対応：ワークフロー申請し、計上予定。</t>
    <phoneticPr fontId="22"/>
  </si>
  <si>
    <t>対象の金額：￥29958223_x000D_
影響与えた金額：￥0</t>
    <phoneticPr fontId="22"/>
  </si>
  <si>
    <t xml:space="preserve">ビクセンがビックカメラに対して_x000D_
展示品リベートをG型申請した為重複計上が発生した_x000D_
１．2/10バイヤーから問い合わせ重複計上の連絡
２．KSASで確認した結果重複計上が確認できた
３．マイナス金額計上＆申請遅延の為、インシデント起票
</t>
    <phoneticPr fontId="22"/>
  </si>
  <si>
    <t xml:space="preserve">原因：取引先はj型メールにて合意回答しているが、同内容をG型にも申請したため
バイヤーが交渉して展示品拡売費を回答いただけることになったが、先方が間違えて展示品拡売費を返信してさらにG型ファイルも作ってしまったとの事です。
_x000D_
_x000D_
一次対応：マイナスG型を計上予定
</t>
    <phoneticPr fontId="22"/>
  </si>
  <si>
    <t>対象の金額：￥58053_x000D_
影響与えた金額：￥0</t>
    <phoneticPr fontId="22"/>
  </si>
  <si>
    <t xml:space="preserve">商品統合管理室が取引先様及びバイヤーに対して_x000D_
月額料金体系や契約から運用開始までの流れなどルールが決まっていないまま引き続き業務を行う中、新規の契約希望があり、そのテスト費用についての稟議申請の際、副本部長より稟議申請の内容と月額料金の基準について質問をいただいた
_x000D_
１．2/9　シチズン時計㈱の運用開始に向けてイントラマートのテスト費用の稟議申請を行ったが承認をお願いした副本部長より上記内容の問い合わせをいただいた
２．ワクワクわんぱく会において、EDI運用について不透明さの指摘をいただく
</t>
    <phoneticPr fontId="22"/>
  </si>
  <si>
    <t xml:space="preserve">原因：現状の業務の開示が出来ていない為、課題が明確になっておらず、結果ルール化が進んでいない為
_x000D_
_x000D_
一次対応：現状の運用の開示とルールの作成（予定）
</t>
    <phoneticPr fontId="22"/>
  </si>
  <si>
    <t>店業務</t>
    <phoneticPr fontId="26"/>
  </si>
  <si>
    <t>AS事業室</t>
    <phoneticPr fontId="26"/>
  </si>
  <si>
    <t>なし_オーディオテクニカ_新業務アプリの画面を取引先に送付している</t>
    <phoneticPr fontId="22"/>
  </si>
  <si>
    <t xml:space="preserve">
社内システムの画面情報のスクリーンショットを取引先に送信している
</t>
    <phoneticPr fontId="22"/>
  </si>
  <si>
    <t xml:space="preserve">
１．店舗からの返品時に住所誤り等で取引先と連携があったと思われる
２．店業務が新業務アプリの画面スクリーンショットを取り、取引先に送信した
３．取引先からビックに返品先住所変更を依頼した
４．依頼メールに、上記２の画像が添付されていた
</t>
    <phoneticPr fontId="22"/>
  </si>
  <si>
    <t xml:space="preserve">
返品先住所が間違っていた/更新されていなかったため
</t>
    <phoneticPr fontId="22"/>
  </si>
  <si>
    <t xml:space="preserve">販売支援金計上で、マイナス計上があった
</t>
    <phoneticPr fontId="22"/>
  </si>
  <si>
    <t xml:space="preserve">
１．リベート算出時に、マイナス金額があった
２．マイナス計上はcsv取込みができないので、別途WF申請をした
</t>
    <phoneticPr fontId="22"/>
  </si>
  <si>
    <t xml:space="preserve">計算するベースとなる請求額がマイナスだった為
</t>
    <phoneticPr fontId="22"/>
  </si>
  <si>
    <t xml:space="preserve">　行方室長に経緯を口頭で報告しお詫びをした。
</t>
    <phoneticPr fontId="22"/>
  </si>
  <si>
    <t>無し_無し_アップルのリベート計上ミスをAS事業室に報告しなかった</t>
    <phoneticPr fontId="22"/>
  </si>
  <si>
    <t xml:space="preserve">アップルのリベート計上間違い（WF202102050660）があった際、AS事業室への報告が出来ていなかった。
</t>
    <phoneticPr fontId="22"/>
  </si>
  <si>
    <t>サービスデスク</t>
    <phoneticPr fontId="26"/>
  </si>
  <si>
    <t>ビックカメラあべのキューズモール</t>
    <phoneticPr fontId="26"/>
  </si>
  <si>
    <t>KB葛飾店業務担当者</t>
    <phoneticPr fontId="26"/>
  </si>
  <si>
    <t>経理室担当者</t>
    <phoneticPr fontId="26"/>
  </si>
  <si>
    <t>なし_なし_店舗とセンターの最新一覧が存在しない</t>
    <phoneticPr fontId="22"/>
  </si>
  <si>
    <t xml:space="preserve">
取引先に提示できる店舗とセンターの一覧は無いかと聞かれたが、答えられなかった。
</t>
    <phoneticPr fontId="22"/>
  </si>
  <si>
    <t>なし_フジ医療機器_取引先に無断で貸出展示品が廃棄された</t>
    <phoneticPr fontId="22"/>
  </si>
  <si>
    <t xml:space="preserve">取引先に無断で貸出展示品が廃棄した
</t>
    <phoneticPr fontId="22"/>
  </si>
  <si>
    <t xml:space="preserve">店舗様改装時に誤ってを廃棄してしまった
</t>
    <phoneticPr fontId="22"/>
  </si>
  <si>
    <t xml:space="preserve">インシデントとして報告し、原因の調査を行う。
</t>
    <phoneticPr fontId="22"/>
  </si>
  <si>
    <t>G型_ガーミンジャパン㈱_G型データ作成の際に部門を間違って入力した件</t>
    <phoneticPr fontId="22"/>
  </si>
  <si>
    <t xml:space="preserve">本来は「海外ブランド時計(部門コード601013)」で入力すべきところをスマートウオッチ(部門コード273060）で入力してしまい、そのまま登録された
</t>
    <phoneticPr fontId="22"/>
  </si>
  <si>
    <t xml:space="preserve">確認中
</t>
    <phoneticPr fontId="22"/>
  </si>
  <si>
    <t>納品時単価差異_NTTソルマーレ_返品処理のミスに伴う納品時単価差異誤発生の件</t>
    <phoneticPr fontId="22"/>
  </si>
  <si>
    <t xml:space="preserve">店舗での返品処理の際に何かしらの理由で仕入先コードの入力を間違った（正06022_ﾊﾟﾅｿﾆｯｸ⇒誤00622_NTTｿﾙﾏｰﾚ）※12月発生。その後1月に経理室でデータを修正（00622でプラスの入荷実績を投入）した際に1月1日から伝票単価が下がっていた為納品時単価差異がNTTソルマーレの仕入先コードで発生してしまった
</t>
    <phoneticPr fontId="22"/>
  </si>
  <si>
    <t xml:space="preserve">元々は返品の処理ミス、仕組み的には商品マスタ上の仕入先コードと入荷実績の仕入先コードの整合性がチェックされない為
</t>
    <phoneticPr fontId="22"/>
  </si>
  <si>
    <t xml:space="preserve">
１．2/15　担当バイヤーより電話とLINEWORKSで上記内容の連絡をいただく
２．2/15　基本的に追加登録を行わない締め業務最終日だった為、経理部に追加登録の可否を確認したところ「次月にしてほしい」との回答をいただく
３．2/15　担当バイヤーに説明し2月度での部門修正を依頼
</t>
    <phoneticPr fontId="22"/>
  </si>
  <si>
    <t xml:space="preserve">上した月：202101
　入金日付or相殺日付：2021/02/28
　ヒアリング対象者：五十嵐バイヤー、ガーミンご担当者
　備考：
</t>
    <phoneticPr fontId="22"/>
  </si>
  <si>
    <t>ガーミンジャパン㈱</t>
    <phoneticPr fontId="22"/>
  </si>
  <si>
    <t>上した月：2021/01
　入金日付or相殺日付：2021/2/28
　ヒアリング対象者：経理室小林主任
　備考：</t>
    <phoneticPr fontId="22"/>
  </si>
  <si>
    <t>NTTソルマーレ</t>
    <phoneticPr fontId="22"/>
  </si>
  <si>
    <t xml:space="preserve">
１．2/15　経理室より取引の無い仕入先で納品時単価差異が発生しているので、修正して欲しいと依頼を受ける
２．2/16　リベート実績、納品実績を確認したところ、商品はパナソニックのものだと判明。経理室にその旨説明、調べていただいたところ12月の返品処理を修正する為1月に入荷実績を登録していた事が分かった
３．H型で修正予定　※2005年より取引が無い為、支払いへの影響は無し
</t>
    <phoneticPr fontId="22"/>
  </si>
  <si>
    <t>上した月：YYYY/MM
　入金日付or相殺日付：YYYY/MM/DD
　ヒアリング対象者：大條さん
　備考：</t>
    <phoneticPr fontId="22"/>
  </si>
  <si>
    <t>フジ医療機器</t>
    <phoneticPr fontId="22"/>
  </si>
  <si>
    <t>・取引先へ提示（新規開拓時の商談説明や取引中の納品先確認等）したくても、最新の情報を開示できない
・不備不足のある情報開示になり、問い合わせの発生に繋がっている（知らない店舗から発注が来た等）
・商品部として、３法人を統合した同一内容で管理できていない
・物流センターの情報が含まれていない（以前は一部含まれていた）
・新店、移転、閉店の情報がタイムリーに反映されていない
・今井さんや吉田さんが個人的に更新をされているようで属人化している</t>
    <phoneticPr fontId="22"/>
  </si>
  <si>
    <t xml:space="preserve">
店舗センターの一覧を管理しているかどうかを把握していないため。
何人かに聞いて回ったところ、下記フォルダに各法人毎のファイルは置かれているが、最新ではない。
センターの情報は含まれていない。
</t>
    <phoneticPr fontId="22"/>
  </si>
  <si>
    <t>商品統合管理室が新業務NEXTのリベート（物流協賛金）条件登録に対して
・渡商会（仕入先CD:08629）とのリベート条件登録について、『物流協賛金に関する覚書』における合意内容は『納入金額の3.0％』であるにも関わらず、新業務NEXTの『商談一覧』（メニュー番号:1014）における『物流協賛金』（リベート種別CD:0601）のリベート条件としては『リベート率：3.2934％』が登録されている。
・通常、『みなしリベート率』がズレることはあっても、『リベート率』そのものはリベート条件登録の変更を行わない限り、変わることはない。
・本件の『リベート率：3.2934％』については『販売支援金』（リベート種別CD:1301）の『みなしリベート率』に同一の料率がある。
※その他、「覚書の合意内容が『納入金額の～』と記載されているにも関わらず『請求支払型』で処理されている」という問題もあるが、別途対応を検討中。
１．2020年9月の40期決算時、契約書再締結の対象であった為、契約の締結を推進。
２．物流協賛金に関する覚書については過去に締結済みであったが、『仕入型』か『請求支払型』とで合意内容と実態に差異があることが発覚。
３．先方に確認した所、先方の立場としては『納入金額の3.0％』という合意内容と変わらぬ計上を行っている為問題ないとの見解を頂く。数字として差異が出ていた分があったものの、検収のタイミングの月ズレであるとの説明を受ける。
４．40期の決算対策としては内部監査部に上記３の説明でご納得頂く。
５．その後2021年になって販売支援金に関する覚書の締結を進めるが、上記『【何が起きた？】の※欄』と同様の計上のズレが発覚。両方のリベートにおいて先方との相談を検討するが、さらに物流協賛金のリベート率の問題が発覚。
６．商品統合管理室内でリベート条件登録について見識がある方複数名に相談。『入力ミス』の可能性が推測される。
７．請求支払型であることから、あくまでも新業務NEXT等に表示される条件でしかない為、実際の金銭の発生には影響しない。しかしながら、リベート条件としては『リベート率：3.2934％』であった為、決算にどのような影響を与えるか不明。インシデント報告にて影響相談する方針となる。</t>
    <phoneticPr fontId="22"/>
  </si>
  <si>
    <t xml:space="preserve">原因：
・同リベート率が最初に登録されたのは2019年9月のことであり、現在退職済みの社員が当時の担当者だった。その為、現在は話を聞くことは不可能であり事実不明。以下の様に推測は出来る。
・本件リベート条件を登録された当時の担当者の入力ミスと推測される。
・期変わりのタイミングに行うみなしリベート率の算出と入力の手続きの際に、当時の担当者が、『リベート率』と『みなしリベート率』の欄を誤って入力したものと推測される。
一次対応：
なし
</t>
    <phoneticPr fontId="22"/>
  </si>
  <si>
    <t>現場を調査する。ヒアリングをする。スケジュールを作成する。</t>
    <phoneticPr fontId="22"/>
  </si>
  <si>
    <t>一次対応は、どのように対応したのでしょうか？
未回答。</t>
    <phoneticPr fontId="22"/>
  </si>
  <si>
    <t>・取引先へ提示（新規開拓時の商談説明や取引中の納品先確認等）したくても、最新の情報を開示できない
・不備不足のある情報開示になり、問い合わせの発生に繋がっている（知らない店舗から発注が来た等）
・商品部として、３法人を統合した同一内容で管理できていない
・物流センターの情報が含まれていない（以前は一部含まれていた）
・新店、移転、閉店の情報がタイムリーに反映されていない
・在庫今井さんやサービスデスク吉田さんが個人的に更新をされているようで属人化している</t>
    <phoneticPr fontId="22"/>
  </si>
  <si>
    <t>社内システムの画面を社外にそのまま提供する行為は、セキュリティおよびコンプライアンス的側面から抑止した方が良いのではないか。</t>
    <phoneticPr fontId="22"/>
  </si>
  <si>
    <t xml:space="preserve">上した月：2021/01
　入金日付or相殺日付：2021/02/20
　ヒアリング対象者：
　備考：対象WFは、202102050792 
</t>
    <phoneticPr fontId="22"/>
  </si>
  <si>
    <t xml:space="preserve">取引先ご担当者が担当バイヤーに対して
本来は「海外ブランド時計(部門コード601013)」で入力すべきところをスマートウオッチ(部門コード273060）で入力してしまい、そのまま登録された
１．2/15　担当バイヤーより電話とLINEWORKSで上記内容の連絡をいただく
２．2/15　基本的に追加登録を行わない締め業務最終日だった為、経理部に追加登録の可否を確認したところ「次月にしてほしい」との回答をいただく
３．2/15　担当バイヤーに説明し2月度での部門修正を依頼
</t>
    <phoneticPr fontId="22"/>
  </si>
  <si>
    <t>対象の金額：￥119651_x000D_
影響与えた金額：￥0</t>
    <phoneticPr fontId="22"/>
  </si>
  <si>
    <t xml:space="preserve">KB葛飾店業務担当者が経理室担当者に対して
店舗での返品処理の際に何かしらの理由で仕入先コードの入力を間違った（正06022_ﾊﾟﾅｿﾆｯｸ⇒誤00622_NTTｿﾙﾏｰﾚ）※12月発生。その後1月に経理室でデータを修正（00622でプラスの入荷実績を投入）した際に1月1日から伝票単価が下がっていた為納品時単価差異がNTTソルマーレの仕入先コードで発生してしまった
１．2/15　経理室より取引の無い仕入先で納品時単価差異が発生しているので、修正して欲しいと依頼を受ける
２．2/16　リベート実績、納品実績を確認したところ、商品はパナソニックのものだと判明。経理室にその旨説明、調べていただいたところ12月の返品処理を修正する為1月に入荷実績を登録していた事が分かった
３．H型で修正予定　※2005年より取引が無い為、支払いへの影響は無し
</t>
    <phoneticPr fontId="22"/>
  </si>
  <si>
    <t xml:space="preserve">原因：元々は返品の処理ミス、仕組み的には商品マスタ上の仕入先コードと入荷実績の仕入先コードの整合性がチェックされない為
一次対応：H型で修正予定
</t>
    <phoneticPr fontId="22"/>
  </si>
  <si>
    <t>対象の金額：￥1400_x000D_
影響与えた金額：￥1400</t>
    <phoneticPr fontId="22"/>
  </si>
  <si>
    <t xml:space="preserve">ビックカメラあべのキューズモールが取引先に対して
取引先に無断で貸出展示品が廃棄した
</t>
    <phoneticPr fontId="22"/>
  </si>
  <si>
    <t xml:space="preserve">原因：店舗改装時に誤ってを廃棄してしまった
一次対応：インシデントとして報告し、原因の調査を行う。
</t>
    <phoneticPr fontId="22"/>
  </si>
  <si>
    <t>対象の金額：￥20860_x000D_
影響与えた金額：￥0</t>
    <phoneticPr fontId="22"/>
  </si>
  <si>
    <t xml:space="preserve">商品統合管理室がサービスデスクに対して
取引先に提示できる店舗とセンターの一覧は無いかと聞かれたが、答えられなかった。
</t>
    <phoneticPr fontId="22"/>
  </si>
  <si>
    <t>原因：
店舗センターの一覧を管理しているかどうかを把握していないため。
何人かに聞いて回ったところ、下記フォルダに各法人毎のファイルは置かれているが、最新ではない。
センターの情報は含まれていない。
一次対応：</t>
    <phoneticPr fontId="22"/>
  </si>
  <si>
    <t>辻さんからお問い合わせ。
商品部、関係部署として、3法人分の情報を取りまとめて、業務を構築する。今現状は商品統合管理室。安原さんが、在庫の関係で情報の収集発信をしていた。追加変更削除の対応をしている。役割として明確にしたい。
店舗マスタが最新なのか？
最新の一覧が存在しない。会社から承認されたマスタ一覧でまとめられていない。</t>
    <phoneticPr fontId="22"/>
  </si>
  <si>
    <t>商品統合管理室がAS事業室に対して_x000D_
アップルのリベート計上間違い（WF202102050660）があった際、AS事業室への報告が出来ていなかった。
_x000D_
１．2月5日　リベート間違い発覚。アクシデント報告
２．2月15日　AS事業室行方室長から岡島に問合せがあり発覚。
３．
４．
５．</t>
    <phoneticPr fontId="22"/>
  </si>
  <si>
    <t xml:space="preserve">原因：
_x000D_
_x000D_
一次対応：　行方室長に経緯を口頭で報告しお詫びをした。
</t>
    <phoneticPr fontId="22"/>
  </si>
  <si>
    <t xml:space="preserve">商品統合管理室が取引先に対して_x000D_
販売支援金計上で、マイナス計上があった
_x000D_
１．リベート算出時に、マイナス金額があった
２．マイナス計上はcsv取込みができないので、別途WF申請をした
</t>
    <phoneticPr fontId="22"/>
  </si>
  <si>
    <t xml:space="preserve">原因：計算するベースとなる請求額がマイナスだった為
_x000D_
_x000D_
一次対応：マイナス計上の為、別途申請するようにした
</t>
    <phoneticPr fontId="22"/>
  </si>
  <si>
    <t>対象の金額：￥492_x000D_
影響与えた金額：￥492</t>
    <phoneticPr fontId="22"/>
  </si>
  <si>
    <t xml:space="preserve">店業務が取引先に対して_x000D_
社内システムの画面情報のスクリーンショットを取引先に送信している
_x000D_
１．店舗からの返品時に住所誤り等で取引先と連携があったと思われる
２．店業務が新業務アプリの画面スクリーンショットを取り、取引先に送信した
３．取引先からビックに返品先住所変更を依頼した
４．依頼メールに、上記２の画像が添付されていた
</t>
    <phoneticPr fontId="22"/>
  </si>
  <si>
    <t>原因：
返品先住所が間違っていた/更新されていなかったため
_x000D_
_x000D_
一次対応：</t>
    <phoneticPr fontId="22"/>
  </si>
  <si>
    <t xml:space="preserve">原因：バイヤーがヤザワコーポレーション様へ商品統合管理室へ送付するようお伝え忘れたため
一次対応：2/12 15:00 商品統合管理室岡島係長へ電話で送付漏れ報告
すぐに取引先様から送付いただくようご指示
2/12 15:05 ヤザワコーポレーション様から商品統合管理室へメール送付   
</t>
    <phoneticPr fontId="22"/>
  </si>
  <si>
    <t xml:space="preserve"> 1004　花王（ソフィーナ）</t>
    <phoneticPr fontId="26"/>
  </si>
  <si>
    <t>LG</t>
    <phoneticPr fontId="26"/>
  </si>
  <si>
    <t>G型_花王_取引先の申請漏れによるリベート計上漏れの発生</t>
    <phoneticPr fontId="22"/>
  </si>
  <si>
    <t xml:space="preserve">取引先の申請漏れによるG型リベート計上漏れの発生
</t>
    <phoneticPr fontId="22"/>
  </si>
  <si>
    <t xml:space="preserve">
1.2/2　花王ソフィーナよりG型ファイルを受信
　⇒G型ファイルの内容確認のみ行い、宛先の確認を失念
2.2/15　回収データ確認時に、確認を失念
　⇒12月計上まで、1004花王と1009花王の口座が同一だったため、
　回収データの確認を行っていませんでした。
　21年1月より口座が変更されましたが、確認が漏れております。
3.請求書発行のための確認書番号確認時に、計上漏れが発覚致しました。
</t>
    <phoneticPr fontId="22"/>
  </si>
  <si>
    <t xml:space="preserve">
・取引先からのメールの宛先に統合管理室が入っていなかった
・花王グループの口座より化粧品のみの統合口座へ変更があり、バイヤーによる計上確認が漏れていた
</t>
    <phoneticPr fontId="22"/>
  </si>
  <si>
    <t>なし_LG_リベート明細（月合計）の売上日付欄が空欄になっている</t>
    <phoneticPr fontId="22"/>
  </si>
  <si>
    <t xml:space="preserve">リベート明細（月合計）の売上日付欄が空欄になっている
</t>
    <phoneticPr fontId="22"/>
  </si>
  <si>
    <t xml:space="preserve">原因：確認中
一次対応：2月度で対象部門修正予定
</t>
    <phoneticPr fontId="22"/>
  </si>
  <si>
    <t>2月計上。
原因の調査をお願いします。</t>
    <phoneticPr fontId="22"/>
  </si>
  <si>
    <t>発注した際の仕入先コードと入荷時の仕入先コードが違う場合がある。納品時単価差異が発生した場合、H型をいれている。</t>
    <phoneticPr fontId="22"/>
  </si>
  <si>
    <t>管理台帳の更新ミスとは？具体的に、
事故対応のフローがない？
作業フローはない。
滝川さんが担当していた。
事故対応中に更新の漏れがあった。
一次対応内容は？</t>
    <phoneticPr fontId="22"/>
  </si>
  <si>
    <t>9月から新料金。
管理台帳の金額がちがっていたために、
台帳更新して、H型を登録した。
9,10,11も修正している。
インシデントの報告は、12,1</t>
    <phoneticPr fontId="22"/>
  </si>
  <si>
    <t xml:space="preserve">マーケティング本部 商品部　門脇が商品統合管理室に対して
ヤザワコーポレーション様から商品統合管理室へG型ファイル送付漏れが発生した。
１．2/4　1次回答あり
２．2/8　最終回答をバイヤー宛にメールあり
３．2/8　金額合意
４．今回照明カテゴリのG型フォーマット送付が、渡辺係長から送信している関係で、バイヤー名を変更していただく必要があった。
そのため、名前を変更されたか確認後、統合管理室へ送付依頼していだく流れを
依頼
５．門脇確認後、ヤザワコーポレーション様のみ管理室への送付依頼が漏れてしまった。
</t>
    <phoneticPr fontId="22"/>
  </si>
  <si>
    <t xml:space="preserve">取引先がビックカメラに対して
リベート開始日、登録が間に合わなかった。
１．2/10　22：05にメール受信
２．2/11　10：05に受信メール確認
３．B型でリベート開始日が2/10の内容と確認
４．2/11WFに申請
</t>
    <phoneticPr fontId="22"/>
  </si>
  <si>
    <t>商品統合管理室が取引先、バイヤーに対して
同じ名前のメーカーコードを複数作成してしまった。
１．取引先、バイヤーよりメーカーコード新規作成依頼
２．メーカーコード新規作成、メール返信
３．旧OPG登録チームよりメーカーコード重複作成の連絡</t>
    <phoneticPr fontId="22"/>
  </si>
  <si>
    <t xml:space="preserve">原因：
メーカーコードを新規で作成した為。
一次対応：
１、取引先、バイヤーへ重複訂正連絡（メール）
２、重複メーカーコード訂正登録
３、重複メーカーコード登録商品の訂正登録
４、新規メーカーコード連絡票の訂正
</t>
    <phoneticPr fontId="22"/>
  </si>
  <si>
    <t>対象の金額：￥不明（確認中）
影響与えた金額：￥不明（確認中）</t>
    <phoneticPr fontId="22"/>
  </si>
  <si>
    <t>日立様</t>
    <phoneticPr fontId="26"/>
  </si>
  <si>
    <t>承認をしていただいた佐藤副本部長、儘田副本部長及び総務ご担当者</t>
    <phoneticPr fontId="26"/>
  </si>
  <si>
    <t xml:space="preserve">工事助成費の設定不備により工事助成費の未発生
</t>
    <phoneticPr fontId="22"/>
  </si>
  <si>
    <t xml:space="preserve">
１．2020年3月18日日立様からA型登録申請書がバイヤーに送付される。
２．工事助成費欄が空欄だった為、金額と開始終了日付を記入（ここで誤入力されたと推測する、誰が実施したかまでは現状不明）
３．2020年3月25日登録チームが用紙を受け取り、登録を行う。
４．2021年2月13日B型の3次承認時にチェック中の商品の工事助成費の日付が未来日付であるのを発見
５．同取引先で同様の登録が無いかチェックしたところ22SKUで誤登録がされているのが発覚。</t>
    <phoneticPr fontId="22"/>
  </si>
  <si>
    <t xml:space="preserve">登録用紙の誤入力、およびマスタ登録後の確認フロー不備。
</t>
    <phoneticPr fontId="22"/>
  </si>
  <si>
    <t xml:space="preserve">イントラマートにてEDIの売上・在庫実績データ送付前のテスト費用の稟議申請をした際、「リベート情報」を記載をしなかった
</t>
    <phoneticPr fontId="22"/>
  </si>
  <si>
    <t xml:space="preserve">以前承認をいただいた際のデータを元に仕入先コード、仕入先名を変更する形で申請を行った為
</t>
    <phoneticPr fontId="22"/>
  </si>
  <si>
    <t>なし_コネクシオ_販促リベート条件滞留</t>
    <phoneticPr fontId="22"/>
  </si>
  <si>
    <t xml:space="preserve">ビックカメラがLGに対して
リベート明細（月合計）の売上日付欄が空欄になっている
１．
２．
３．
４．
５．
</t>
    <phoneticPr fontId="22"/>
  </si>
  <si>
    <t xml:space="preserve">原因：調査を行います。
一次対応：先方が20日までにデータが欲しいと要望されているため、一次対応としてデータを送付予定です。
</t>
    <phoneticPr fontId="22"/>
  </si>
  <si>
    <t xml:space="preserve">商品部ウェルネスカテゴリ　が 1004　花王（ソフィーナ）に対して
取引先の申請漏れによるG型リベート計上漏れの発生
1.2/2　花王ソフィーナよりG型ファイルを受信
　⇒G型ファイルの内容確認のみ行い、宛先の確認を失念
2.2/15　回収データ確認時に、確認を失念
　⇒12月計上まで、1004花王と1009花王の口座が同一だったため、
　回収データの確認を行っていませんでした。
　21年1月より口座が変更されましたが、確認が漏れております。
3.請求書発行のための確認書番号確認時に、計上漏れが発覚致しました。
</t>
    <phoneticPr fontId="22"/>
  </si>
  <si>
    <t xml:space="preserve">原因：
・取引先からのメールの宛先に統合管理室が入っていなかった
・花王グループの口座より化粧品のみの統合口座へ変更があり、バイヤーによる計上確認が漏れていた
一次対応：・取引先と、メール送信先について再確認致しました。
・回収データと、受信メールの確認を徹底致します。
</t>
    <phoneticPr fontId="22"/>
  </si>
  <si>
    <t>原因</t>
    <rPh sb="0" eb="2">
      <t>ゲンイン</t>
    </rPh>
    <phoneticPr fontId="26"/>
  </si>
  <si>
    <t>原因調査をおこなう。
①取引先へ電話</t>
    <phoneticPr fontId="22"/>
  </si>
  <si>
    <t>コメントをお願いいたします。</t>
    <phoneticPr fontId="22"/>
  </si>
  <si>
    <t xml:space="preserve">
台帳更新して、H型を登録した。</t>
    <phoneticPr fontId="22"/>
  </si>
  <si>
    <t>①取引先へヒアリング
②バイヤーへ事実確認</t>
    <phoneticPr fontId="22"/>
  </si>
  <si>
    <t>長廣さんに運用フローの確認をする。
理由：再発防止の暫定策ああるかどうか？
先方提示の金額がリベート率3％確認する</t>
    <phoneticPr fontId="22"/>
  </si>
  <si>
    <t>仮説：リベート率に、みなしリベート率をあやまって登録した。
先方請求なので、40期決算に影響がないか？先方から来た金額が３％であれば、問題なし。</t>
    <phoneticPr fontId="22"/>
  </si>
  <si>
    <t>北郷さん
内河さん</t>
    <phoneticPr fontId="22"/>
  </si>
  <si>
    <t xml:space="preserve">上した月：YYYY/MM
　入金日付or相殺日付：YYYY/MM/DD
　ヒアリング対象者：システム部
　備考：
</t>
    <phoneticPr fontId="22"/>
  </si>
  <si>
    <t>対象の金額：￥132068_x000D_
影響与えた金額：￥132068</t>
    <phoneticPr fontId="22"/>
  </si>
  <si>
    <t xml:space="preserve">上した月：YYYY/MM
　入金日付or相殺日付：YYYY/MM/DD
　ヒアリング対象者：岩澤
　備考：
</t>
    <phoneticPr fontId="22"/>
  </si>
  <si>
    <t>原因：
管理台帳の更新ミス
一次対応：
台帳更新して、H型を登録した。</t>
    <phoneticPr fontId="22"/>
  </si>
  <si>
    <t>金額影響はなし、バイヤー確認済み。
重複チェックをおこなっているが、もれがあった。同じ取引先に対して、新規で別途作成をしたため、
新業務アプリで確認する。番号は、作成済みを充てる。</t>
    <phoneticPr fontId="22"/>
  </si>
  <si>
    <t>１，２を進行中</t>
    <phoneticPr fontId="22"/>
  </si>
  <si>
    <t>小野さん</t>
    <phoneticPr fontId="22"/>
  </si>
  <si>
    <t>コネクシオ</t>
    <phoneticPr fontId="22"/>
  </si>
  <si>
    <t xml:space="preserve">
販促リベート条件がキャンペーンが終了しているのに販促条件のみ滞留
</t>
    <phoneticPr fontId="22"/>
  </si>
  <si>
    <t>コネクシオ</t>
    <phoneticPr fontId="26"/>
  </si>
  <si>
    <t xml:space="preserve">上した月：-
　入金日付or相殺日付：-
　ヒアリング対象者：倉地室長、吉橋さん
　備考：
</t>
    <phoneticPr fontId="22"/>
  </si>
  <si>
    <t xml:space="preserve">
１．2/17　大塚取締役より承認はされているが、「リベート情報」欄の記載が無い旨、P2メールにてご指摘をいただく
２．2/18　メールを確認し次回より記入する旨記載したお詫びのメールを返信
</t>
    <phoneticPr fontId="22"/>
  </si>
  <si>
    <t>大塚取締役にP2メールをご返信、システム部担当者にテストの実施に向けてNRI様と進めていただくよう依頼、今回テストを行うシチズン時計ご担当者にG型の作成を依頼した。
「リベート情報」欄の記載をおこなう。</t>
    <phoneticPr fontId="22"/>
  </si>
  <si>
    <t>なし_なし_EDIテスト費用の稟議申請の際にリベート情報を入力しなかったためご指摘をいただいた件</t>
    <phoneticPr fontId="22"/>
  </si>
  <si>
    <t>A型_日立_商品マスタ管理不備による工事助成費設定不備、計上漏れが発生した</t>
    <phoneticPr fontId="22"/>
  </si>
  <si>
    <t>当社</t>
    <phoneticPr fontId="26"/>
  </si>
  <si>
    <t>取引先様（HUAWI様、SBC＆S様）</t>
    <phoneticPr fontId="26"/>
  </si>
  <si>
    <t>事後</t>
    <phoneticPr fontId="22"/>
  </si>
  <si>
    <t>なし_なし_取引先様依頼の口座登録申込書作成の業務フローが無い</t>
    <phoneticPr fontId="22"/>
  </si>
  <si>
    <t xml:space="preserve">HUAWI様より当社の振込口座番号の登録をするため、口座登録申込書の提出（HUAWIフォーマットのもの）を求められてるが、申込書に記載する当社の代表者が分からない為、業務を進めることができない。
</t>
    <phoneticPr fontId="22"/>
  </si>
  <si>
    <t xml:space="preserve">
１．2/16　SBC＆S様からHUAWI様の口座登録申込用紙がメールにて送付
</t>
    <phoneticPr fontId="22"/>
  </si>
  <si>
    <t xml:space="preserve">業務フローが無い為。
</t>
    <phoneticPr fontId="22"/>
  </si>
  <si>
    <t xml:space="preserve">商品開発部に申込書の作成を依頼する予定
（今回の申込書提出の理由が、今後発売予定のPB商品のリベート振込の為とのことなので、矢崎部長のお名前で提出してもらう）
</t>
    <phoneticPr fontId="22"/>
  </si>
  <si>
    <t>経理室、法務室</t>
  </si>
  <si>
    <t>インシデント報告を行い、グループリスク管理室へ報告をおこなう。</t>
  </si>
  <si>
    <t>なし_なし_仕入先決定並びに基本契約締結時の職務権限規程違反の恐れ</t>
    <phoneticPr fontId="22"/>
  </si>
  <si>
    <t xml:space="preserve">
仕入先決定時の合議と基本契約締結時の合議が、経理室長、法務室長で運用している。それぞれ経理財務部長の安部専務、総務法務部長の上野部長でなければいけない。
</t>
    <phoneticPr fontId="22"/>
  </si>
  <si>
    <t xml:space="preserve">
１．2020年12月1日、職務権限規程の変更があった
</t>
    <phoneticPr fontId="22"/>
  </si>
  <si>
    <t xml:space="preserve">
2020年12月の組織変更前は経理部長と法務部長であった。
規定変更後も運用変更と申請書の変更がされずに部長職が継続して対応している。
規定変更は取締役会で承認されているはずだが、その細部で合議役職者が変わっていることが周知されていないのではないか。
</t>
    <phoneticPr fontId="22"/>
  </si>
  <si>
    <t xml:space="preserve">
不明　調査中
</t>
    <phoneticPr fontId="22"/>
  </si>
  <si>
    <t>インシデントとして報告をした。
システム作業書依頼のにて原因を調査する。</t>
    <phoneticPr fontId="22"/>
  </si>
  <si>
    <t xml:space="preserve">　・ビックカメラが　・コネクシオに対して
　・販促リベート条件がキャンペーンが終了しているのに販促条件のみ滞留
１．調査中
</t>
    <phoneticPr fontId="22"/>
  </si>
  <si>
    <t xml:space="preserve">原因：
　・不明　調査中
_x000D_
_x000D_
一次対応：
</t>
    <phoneticPr fontId="22"/>
  </si>
  <si>
    <t>原因の調査状況は？
経緯をコメントください。
一次対応は？空欄を埋めてから発表とする。
インシデント報告をした。</t>
    <phoneticPr fontId="22"/>
  </si>
  <si>
    <t>商品統合管理室が承認をしていただいた佐藤副本部長、儘田副本部長及び総務ご担当者に対して
イントラマートにてEDIの売上・在庫実績データ送付前のテスト費用の稟議申請をした際、「リベート情報」を記載をしなかった
１．2/17　大塚取締役より承認はされているが、「リベート情報」欄の記載が無い旨、P2メールにてご指摘をいただく
２．2/18　メールを確認し次回より記入する旨記載したお詫びのメールを返信
３．
４．
５．</t>
    <phoneticPr fontId="22"/>
  </si>
  <si>
    <t xml:space="preserve">原因：以前承認をいただいた際のデータを元に仕入先コード、仕入先名を変更する形で申請を行った為
一次対応：大塚取締役にP2メールをご返信、システム部担当者にテストの実施に向けてNRI様と進めていただくよう依頼、今回テストを行うシチズン時計ご担当者にG型の作成を依頼
</t>
    <phoneticPr fontId="22"/>
  </si>
  <si>
    <t>①EDIテスト費用の審議申請のフローを北郷さんへ共有下さい。
②問題箇所を明らかにする。</t>
    <phoneticPr fontId="22"/>
  </si>
  <si>
    <t>ビックカメラが日立様に対して
工事助成費の設定不備により工事助成費の未発生
１．2020年3月18日日立様からA型登録申請書がバイヤーに送付される。
２．工事助成費欄が空欄だった為、金額と開始終了日付を記入（ここで誤入力されたと推測する、誰が実施したかまでは現状不明）
３．2020年3月25日登録チームが用紙を受け取り、登録を行う。
４．2021年2月13日B型の3次承認時にチェック中の商品の工事助成費の日付が未来日付であるのを発見
５．同取引先で同様の登録が無いかチェックしたところ22SKUで誤登録がされているのが発覚。</t>
    <phoneticPr fontId="22"/>
  </si>
  <si>
    <t xml:space="preserve">原因：登録用紙の誤入力、およびマスタ登録後の確認フロー不備。
一次対応：日立様と話し合いを実施。
　誤った日付に関しては2/19販売分より発生するように内容を修正。
　該当のリベートの支払の可否について協議を継続する。
</t>
    <phoneticPr fontId="22"/>
  </si>
  <si>
    <t>対象の金額：￥265595000_x000D_
影響与えた金額：￥265595000</t>
    <phoneticPr fontId="22"/>
  </si>
  <si>
    <t>①同様の事案が無いか追加調査を行う。
②当時の登録フローを旧OPGグループにヒアリングする。
③現状の登録フローで同様の事案が起こる要素が無いか検査を実施する。</t>
    <phoneticPr fontId="22"/>
  </si>
  <si>
    <t>上した月：　未
　入金日付or相殺日付：未
　ヒアリング対象者：
　TODO：</t>
    <phoneticPr fontId="22"/>
  </si>
  <si>
    <t>NRIが送信している。
空欄があるのか？問い合わせを行う。
月次データに追記が可能かどうかヒアリングする。</t>
    <phoneticPr fontId="22"/>
  </si>
  <si>
    <t>NRIへヒアリング。</t>
    <phoneticPr fontId="22"/>
  </si>
  <si>
    <t>①中野さんへ、担当を依頼する。
バイヤーへのヒアリング
取引先へヒアリング
計上はいつなのか？2月計上？</t>
    <phoneticPr fontId="22"/>
  </si>
  <si>
    <t>EDIテスト費用の審議申請のフローは？</t>
    <phoneticPr fontId="22"/>
  </si>
  <si>
    <t>対象の金額：￥0_x000D_
影響与えた金額：￥0</t>
  </si>
  <si>
    <t>リベートは発生しない。
ガジェット上では停止しているが、データがのこっている。
ガジェットと新業務との連動が不明。</t>
    <phoneticPr fontId="22"/>
  </si>
  <si>
    <t>⓪システム作業書依頼の割当を決める
システム作業書依頼
①原因の調査</t>
    <phoneticPr fontId="22"/>
  </si>
  <si>
    <t>①品質管理</t>
    <phoneticPr fontId="22"/>
  </si>
  <si>
    <t>リベート情報</t>
    <phoneticPr fontId="22"/>
  </si>
  <si>
    <t>マイナス計上の為、別途申請するようにした
御廃業による返品分。今後発生しない。</t>
    <phoneticPr fontId="22"/>
  </si>
  <si>
    <t>低</t>
    <phoneticPr fontId="22"/>
  </si>
  <si>
    <t>運用不備</t>
    <phoneticPr fontId="22"/>
  </si>
  <si>
    <t>0円～10万円未満</t>
    <phoneticPr fontId="22"/>
  </si>
  <si>
    <t>まず発生しない</t>
    <phoneticPr fontId="22"/>
  </si>
  <si>
    <t>お客様からクレーム（店舗対応）問題がない</t>
    <phoneticPr fontId="22"/>
  </si>
  <si>
    <t>対策はあるが不十分</t>
    <phoneticPr fontId="22"/>
  </si>
  <si>
    <t xml:space="preserve">
契約締結を行うためのMTGを設定する。
対応スケジュールを作成した。</t>
    <phoneticPr fontId="22"/>
  </si>
  <si>
    <t>渡商会</t>
    <phoneticPr fontId="22"/>
  </si>
  <si>
    <t xml:space="preserve">
登録チームへリベート条件の変更依頼した。
</t>
    <phoneticPr fontId="22"/>
  </si>
  <si>
    <t>経過観察中</t>
    <phoneticPr fontId="22"/>
  </si>
  <si>
    <t>次月より、メールは商品統合管理室へ送付いただくよう依頼した。</t>
    <phoneticPr fontId="22"/>
  </si>
  <si>
    <t xml:space="preserve">
１．2月5日　リベート間違い発覚。アクシデント報告
２．2月15日　AS事業室行方室長から岡島に問合せがあり発覚。
</t>
    <phoneticPr fontId="22"/>
  </si>
  <si>
    <t>上した月：YYYY/MM
　入金日付or相殺日付：YYYY/MM/DD
　ヒアリング対象者：経理室小林主任、商品統合管理室田端係長
　備考：</t>
    <phoneticPr fontId="22"/>
  </si>
  <si>
    <t xml:space="preserve">
報告のフローがなかった。</t>
    <phoneticPr fontId="22"/>
  </si>
  <si>
    <t xml:space="preserve">B型リベート登録条件の停止をする。
</t>
    <phoneticPr fontId="22"/>
  </si>
  <si>
    <t>システム作業書依頼の割当を決める</t>
  </si>
  <si>
    <t>インシデントとして報告を行う。
マスタが管理が適切に行われていない課題がある。
商品統合管理室の課題として対応を行う。</t>
  </si>
  <si>
    <t xml:space="preserve">
１．2/5　経理室さんより発生しないはずの（山善 住設建材部）で納品時単価差異が発生していると話をいただく。「発生対象の商品は全てインストアJANでお客様宅に伺った結果、売価や原価が変更になることがよく有る為、経理室の方で仕入実績自体を変更する為、納品時単価差異を請求すると2重になってしまう」との事
２．2/5　住設の担当バイヤーと連絡がつかない為、2/8に詳細を確認し、修正用のH型ファイルを作成予定　※12、1月分ともに経理室の方で気付いた為、稟議書の相殺対象から外していただいているとの事です
</t>
    <phoneticPr fontId="22"/>
  </si>
  <si>
    <t>LG</t>
    <phoneticPr fontId="22"/>
  </si>
  <si>
    <t xml:space="preserve">NRIへ調査を行います。
</t>
    <phoneticPr fontId="22"/>
  </si>
  <si>
    <t>先方が20日までにデータが欲しいと要望されているため、一次対応としてデータを送付予定です。
NRIへヒアリングする。</t>
    <phoneticPr fontId="22"/>
  </si>
  <si>
    <t>ワークフローアカウントを新規で発行した。</t>
  </si>
  <si>
    <t>事後</t>
    <phoneticPr fontId="22"/>
  </si>
  <si>
    <t>なし_なし_WFについて異動者の管理（アカウント追加や削除）について、申請方法やフローを明確にできていない</t>
    <phoneticPr fontId="22"/>
  </si>
  <si>
    <t xml:space="preserve">
異動者の管理（アカウント追加や削除）について、申請方法やフローを明確にできていない
</t>
    <phoneticPr fontId="22"/>
  </si>
  <si>
    <t xml:space="preserve">
１．2/22　商品開発部の担当者からEC専門化チーム、商品統合管理室双方にワークフローの申請についての個別に質問が行われた
２．質問を受けた方々から、商品統合管理室メンバーに問い合わせが寄せられる
３．商品統合管理室メンバーがワークフローアカウントを新規で発行する
４．発行した内容を『各種代行サービス』で共有し回答する
</t>
    <phoneticPr fontId="22"/>
  </si>
  <si>
    <t xml:space="preserve">
申請方法・フロー・手順が周知されていない為
※フローや手順がそもそも無いかもしれない
</t>
    <phoneticPr fontId="22"/>
  </si>
  <si>
    <t>他社事例として使用していないものがないかシステム部に確認する。</t>
    <phoneticPr fontId="22"/>
  </si>
  <si>
    <t>なし_なし_利用していないWEBEDI取引先アカウントがあった</t>
    <phoneticPr fontId="22"/>
  </si>
  <si>
    <t>　不明(過去担当部署)</t>
    <phoneticPr fontId="26"/>
  </si>
  <si>
    <t>ビックカメラ、取引先</t>
    <phoneticPr fontId="26"/>
  </si>
  <si>
    <t xml:space="preserve">
　取引先が利用していないWEBEDIのアカウントがあり請求明細に記載がされていた。
</t>
    <phoneticPr fontId="22"/>
  </si>
  <si>
    <t xml:space="preserve">
１．ライカカメラジャパン様からVAN通信費の請求根拠を知りたいとあった。
２．商品統合管理室で調査を行ったところ、システム利用料に関する覚書の発見に至らなかった。
３．ライカカメラジャパン様とMTGを行い、ビックカメラ側から改めて提案をさせて頂く運びとなった
４．ビックカメラから提案書を送付した所、EDIを利用していない為締結出来ないとあった。
５．調査した所、ビックカメラ側でNRIから受け取っているEDI明細には利用している事になっていた。
６．先方は、FAX発注を行っているとの申告があったのでシステム部に確認依頼を行った。
７．WEBEDIを管理しているSCSK社に確認した所、ログインした履歴がなかった。
　　→システム登録は2011年から登録されていた。</t>
    <phoneticPr fontId="22"/>
  </si>
  <si>
    <t xml:space="preserve">
不明調査中
</t>
    <phoneticPr fontId="22"/>
  </si>
  <si>
    <t xml:space="preserve">
今回はどのような対応になりますか？それを一次対応とします。
原因の調査をお願いします。</t>
    <phoneticPr fontId="22"/>
  </si>
  <si>
    <t>登録内容を修正した。</t>
    <phoneticPr fontId="22"/>
  </si>
  <si>
    <t xml:space="preserve">
バイヤーの成立単位について勘違いしていた。
キャンペーン内容
同時購入で、最大10％引きキャンペーン
企画コード67402
内容
該当商品を3個同時購入で5％引き
該当商品を5個以上同時購入で10％引き
申請時の条件でキャンペーンが発動した場合
3個同時購入で、3個目だけ5％引き
5個以上同時購入で、5個目だけ10％引き
バイヤーが意図しているキャンペーンが発動した場合
3個同時購入で、3個全てが5％引き
5個同時購入で、5個全てが10％引き</t>
    <phoneticPr fontId="22"/>
  </si>
  <si>
    <t xml:space="preserve">
H型で訂正しG型の算出　二月計上で登録した
</t>
    <phoneticPr fontId="22"/>
  </si>
  <si>
    <t xml:space="preserve">
H型を投入して、修正した
</t>
    <phoneticPr fontId="22"/>
  </si>
  <si>
    <t>H型を登録。リベート条件の停止済み</t>
    <phoneticPr fontId="22"/>
  </si>
  <si>
    <t>1月度計上において差分計上にて修正済み</t>
    <phoneticPr fontId="22"/>
  </si>
  <si>
    <t xml:space="preserve">
H型登録済み
</t>
    <phoneticPr fontId="22"/>
  </si>
  <si>
    <t xml:space="preserve">原因：
A型変更の際に在庫対策費の発生無しの文言をトラスコ中山側で記載し忘れた為発生
一次対応：
  H型にて修正した。
</t>
    <phoneticPr fontId="22"/>
  </si>
  <si>
    <t xml:space="preserve">1月に修正計上済です。（12月計上金額をマイナス計上し、正しい金額をプラス計上）
</t>
    <phoneticPr fontId="22"/>
  </si>
  <si>
    <t>対象件数</t>
    <rPh sb="2" eb="4">
      <t>ケンスウ</t>
    </rPh>
    <phoneticPr fontId="26"/>
  </si>
  <si>
    <t xml:space="preserve">
抱えている案件に対して部署判断が下せずたらいまわしになっている。
投稿共有した本人が解決に動くしかなく、煩雑な業務が増加している。
</t>
    <phoneticPr fontId="22"/>
  </si>
  <si>
    <t xml:space="preserve">
・ 個別課題の解決までのルールやフローが確立されていない。
・ インシデント会議の場では解決の方向性、手段、担当を明確に定めていない。
・ サービス要求管理に掲載されてからの対応ルールが定められていない。
・ サービス要求管理の掲載案件の進捗管理が日々行われていない。
・ 行動5か条「神速解決」の行動規範が遵守徹底されていない。
</t>
    <phoneticPr fontId="22"/>
  </si>
  <si>
    <t xml:space="preserve">
2月11日「インシデント」起票
　　　　　　タイトル：Ｉ型_渡商会_物流協賛金の条件登録における料率の誤り
2月18日インシデント会実施
　　　　　　サービス要求管理へ記載するよう指示
2月18日「サービス要求管理」に投稿
　　　　　　　タイトル：【】渡商会（仕入先ＣＤ：08629）との
　　　　　　　　　　　　　物流協賛金の条件登録修正のお願い
2月23日「商品統合管理室」に投稿
　　　　　　　タイトル：室長承認のお願い（再締結　渡商会のＣＦ条件登録変更）
</t>
    <phoneticPr fontId="22"/>
  </si>
  <si>
    <t>メンバー</t>
    <phoneticPr fontId="26"/>
  </si>
  <si>
    <t>低</t>
    <phoneticPr fontId="22"/>
  </si>
  <si>
    <t>運用不備</t>
    <phoneticPr fontId="22"/>
  </si>
  <si>
    <t>インシデントとして報告し、課題を共有した</t>
    <phoneticPr fontId="22"/>
  </si>
  <si>
    <t>経過観察中</t>
    <phoneticPr fontId="22"/>
  </si>
  <si>
    <t>0円～10万円未満</t>
    <phoneticPr fontId="22"/>
  </si>
  <si>
    <t>時々起きる月1度</t>
    <phoneticPr fontId="22"/>
  </si>
  <si>
    <t>対策はあるが不十分</t>
    <phoneticPr fontId="22"/>
  </si>
  <si>
    <t>なし_なし_部署方針の決定フローがないため、個別の業務課題対応のたらいまわしが発生した</t>
    <phoneticPr fontId="22"/>
  </si>
  <si>
    <t>どのような対応が望ましいか？</t>
    <phoneticPr fontId="22"/>
  </si>
  <si>
    <t xml:space="preserve">経理室、法務室がビックカメラに対して
仕入先決定時の合議と基本契約締結時の合議が、経理室長、法務室長で運用している。それぞれ経理財務部長の安部専務、総務法務部長の上野部長でなければいけない。
１．2020年12月1日、職務権限規程の変更があった
</t>
    <phoneticPr fontId="22"/>
  </si>
  <si>
    <t>原因：
2020年12月の組織変更前は経理部長と法務部長であった。
規定変更後も運用変更と申請書の変更がされずに部長職が継続して対応している。
規定変更は取締役会で承認されているはずだが、その細部で合議役職者が変わっていることが周知されていないのではないか。
一次対応：インシデント報告を行い、グループリスク管理室へ報告をおこなう。</t>
    <phoneticPr fontId="22"/>
  </si>
  <si>
    <t>経営企画部ヒアリング：
既定の役職は変更しているが、今回は、臨戦態勢なので臨時対応。
変更はしないと前振りがあった。
過去運用どおり対応している。</t>
    <phoneticPr fontId="22"/>
  </si>
  <si>
    <t>グループリスク管理室への報告を行う。</t>
    <phoneticPr fontId="22"/>
  </si>
  <si>
    <t>規定所通りに運用できていない。
過去慣習に基づいて運用している。</t>
    <phoneticPr fontId="22"/>
  </si>
  <si>
    <t xml:space="preserve">当社が取引先様（HUAWI様、SBC＆S様）に対して
HUAWI様より当社の振込口座番号の登録をするため、口座登録申込書の提出（HUAWIフォーマットのもの）を求められてるが、申込書に記載する当社の代表者が分からない為、業務を進めることができない。
１．2/16　SBC＆S様からHUAWI様の口座登録申込用紙がメールにて送付
</t>
    <phoneticPr fontId="22"/>
  </si>
  <si>
    <t xml:space="preserve">原因：業務フローが無い為。
一次対応：商品開発部に申込書の作成を依頼する予定
（今回の申込書提出の理由が、今後発売予定のPB商品のリベート振込の為とのことなので、矢崎部長のお名前で提出してもらう）
</t>
    <phoneticPr fontId="22"/>
  </si>
  <si>
    <t>4月発売予定、PB商品に関する講座登録依頼書。
担当者記載に関する、ビジネス文書での定義がない。進め方が不明なため、再現性が伴わない。マニュアルがない。答えを確認したが、わからなかった。
適切にこたえられる窓口が明示されていなかった。
文書が保存、示されていなかった。
教育されていない。
社内ルールなのか、一般ルールなのかは、自分で調査できる。</t>
    <phoneticPr fontId="22"/>
  </si>
  <si>
    <t>適切にこたえられる窓口が明示されていなかった。
文書が保存、示されていなかった。
教育されていない。
社内ルールなのか、一般ルールなのかは、自分で調査できる。</t>
    <phoneticPr fontId="22"/>
  </si>
  <si>
    <t>上した月：2021年2月
入金日付or相殺日付：2021年3月31日予定
ヒアリング対象者：
　備考：</t>
    <phoneticPr fontId="22"/>
  </si>
  <si>
    <t>コジマ店舗</t>
    <phoneticPr fontId="26"/>
  </si>
  <si>
    <t>ソフマップ自社サイト</t>
    <phoneticPr fontId="26"/>
  </si>
  <si>
    <t>ECサイトの閲覧者・購入者、取引先</t>
    <phoneticPr fontId="26"/>
  </si>
  <si>
    <t>G型_無し_マイナス計上のG型の申請を室長以外の人が決裁していた</t>
    <phoneticPr fontId="22"/>
  </si>
  <si>
    <t xml:space="preserve">マイナスのG型のWF申請に室長以外のメンバーが決裁していた件があったが、理由の記載がなかった。
</t>
    <phoneticPr fontId="22"/>
  </si>
  <si>
    <t>なし_オーディオテクニカ_返品先住所が更新されない</t>
    <phoneticPr fontId="22"/>
  </si>
  <si>
    <t xml:space="preserve">
古い返品先住所を印字した配送伝票を用いて、商品を返品した。
メーカーから、本部での対応を繰り返し要求された。
</t>
    <phoneticPr fontId="22"/>
  </si>
  <si>
    <t>なし_テックウインド_ビデオカードのフライング販売が発生した</t>
    <phoneticPr fontId="22"/>
  </si>
  <si>
    <t xml:space="preserve">「368080 ビデオカード（バルク） 」のフライング販売が発生した
</t>
    <phoneticPr fontId="22"/>
  </si>
  <si>
    <t xml:space="preserve">
１．19:24：商品部宮澤主任より多田マネージャー宛にECで該当品が掲載されていると連絡が入り掲載を落とす
２．19:26：多田マネージャーより中村主任、鈴木社員へ該当品他の掲載、設定状況の確認、販売済商品の出荷止めを指示
３．19:29：多田マネージャーより宮澤主任へ他商品は掲載されていない事を報告
４．19:32：多田マネージャーより濱川へ状況を報告
５．</t>
    <phoneticPr fontId="22"/>
  </si>
  <si>
    <t>I型__アースリボーン＿センターフィーの条件登録時に、対象店舗選択時に宇都宮デポが抜けていた</t>
    <phoneticPr fontId="22"/>
  </si>
  <si>
    <t xml:space="preserve">
センターフィーの条件登録時に、宇都宮デポが対象店舗からぬけていた
</t>
    <phoneticPr fontId="22"/>
  </si>
  <si>
    <t xml:space="preserve">
１．2/22　条件登録の1次承認を行う
２．2/23　条件登録の2次承認を行う
３．2/25　登録時のマニュアルを確認する
４．センターの一覧リストを使用している事を確認
５．リストを確認した結果、宇都宮デポが抜けている事を確認
</t>
    <phoneticPr fontId="22"/>
  </si>
  <si>
    <t xml:space="preserve">
登録時に参照しているセンター一覧が更新されていなかった為
</t>
    <phoneticPr fontId="22"/>
  </si>
  <si>
    <t>アースリボーン</t>
    <phoneticPr fontId="22"/>
  </si>
  <si>
    <t>一次対応は完了
取引先の条件に宇都宮デポを追加済み
リストも更新済み
マニュアルも更新済み</t>
    <phoneticPr fontId="22"/>
  </si>
  <si>
    <t>テックウインド</t>
    <phoneticPr fontId="22"/>
  </si>
  <si>
    <t>　ヒアリング対象者：ソフマップEC担当者（多田マネージャー、上田主任、鈴木係長、鈴木主任、システム担当者（橋本次長、上杉課長）
　備考：　　商品詳細
部門コード　368080       
部門名    　　ビデオカード（バルク）       
JAN    　　0195553058957       
商品名      　ROG-STRIX-RTX3060-O12G-GAMING         
税込売価    80,980        
・ソフマップ自社サイトにて
明後日2/26 AM2:00発売解禁のパソコンパーツ・ビデオカード12商品の内1商品
「ASUS ROG-STRIX-RTX3060-O12G-GAMING（JAN:0195553058957)」を
本日16時54分～17時26分間で4点（限定数４）ソフマップドットコムで販売する件が発生。
現在、原因はシステム部含めて調査中になりますが、他商品(11商品）も
同様の設定の実施を行っており、カートが空き販売してしまった原因に関しては現状特定できておりません。
引き続き担当者のヒアリングを含めて調査致します。
※取引先は「テックウインド」になりますが現在、担当者に連絡がついていない状況です。
本日、改めて状況を説明する予定です。</t>
    <phoneticPr fontId="22"/>
  </si>
  <si>
    <t xml:space="preserve">
2/15 取引先から、コジマ店舗（KB小平店）の返品先住所が誤っている旨、本部での対応を依頼するメールを受信（1回目）。
2/15 担当バイヤーに確認の上、新業務アプリ上の返品先住所を変更。
2/25 取引先から、コジマ店舗（KB相模原店）の返品先住所が誤っている旨、本部での対応を依頼するメールを受信（2回目）。
2/25 KB相模原店にヒアリングし、あらかじめ用意されている「やくじょう」（配送伝票のこと？）を使用したと確認した。該当メーカーの「やくじょう」を作り替えるよう依頼。
</t>
    <phoneticPr fontId="22"/>
  </si>
  <si>
    <t xml:space="preserve">
１．2020/11/16　マイナスG型のWF申請（202011161582）
２．2020/11/16　メンバーが決裁　（理由は失念した）
３．2021/2/25　　内部監査から室長が指摘され発覚
</t>
    <phoneticPr fontId="22"/>
  </si>
  <si>
    <t>理由は、失念した。
WFのコメントに残すべきだったが、運用にはなかった。</t>
    <phoneticPr fontId="22"/>
  </si>
  <si>
    <t>暫定運用で何かできることはないでしょうか？</t>
    <phoneticPr fontId="22"/>
  </si>
  <si>
    <t>インシデントとして報告をおこなった。</t>
    <phoneticPr fontId="22"/>
  </si>
  <si>
    <t xml:space="preserve">商品統合管理室がビックカメラに対して_x000D_
マイナスのG型のWF申請に室長以外のメンバーが決裁していた件があったが、理由の記載がなかった。
_x000D_
１．2020/11/16　マイナスG型のWF申請（202011161582）
２．2020/11/16　メンバーが決裁　（理由は失念した）
３．2021/2/25　　内部監査から室長が指摘され発覚
</t>
  </si>
  <si>
    <t>原因：理由は、失念した。
WFのコメントに残すべきだったが、運用にはなかった。_x000D_
_x000D_
一次対応：インシデントとして報告をおこなった。</t>
  </si>
  <si>
    <t>対象の金額：￥0_x000D_
影響与えた金額：￥￥0</t>
  </si>
  <si>
    <t>対象の金額：￥323,920円_x000D_
影響与えた金額：￥0円</t>
  </si>
  <si>
    <t xml:space="preserve">H型申請済みです。
</t>
    <phoneticPr fontId="22"/>
  </si>
  <si>
    <t xml:space="preserve">
商品マスタ変更の際に在庫対策費なしで登録を行わなかった。
</t>
    <phoneticPr fontId="22"/>
  </si>
  <si>
    <t xml:space="preserve">
１．商品マスタ変更の為、在庫対策費と納品時単価差異が発生　
 　→消化仕入れ部門の為、支払いが発生しない取引
</t>
    <phoneticPr fontId="22"/>
  </si>
  <si>
    <t xml:space="preserve">商品統合管理室がビックカメラに対して
異動者の管理（アカウント追加や削除）について、申請方法やフローを明確にできていない
１．2/22　商品開発部の担当者からEC専門化チーム、商品統合管理室双方にワークフローの申請についての個別に質問が行われた
２．質問を受けた方々から、商品統合管理室メンバーに問い合わせが寄せられる
３．商品統合管理室メンバーがワークフローアカウントを新規で発行する
４．発行した内容を『各種代行サービス』で共有し回答する
</t>
    <phoneticPr fontId="22"/>
  </si>
  <si>
    <t>①2/23</t>
  </si>
  <si>
    <t>アカウント発行は、中野さん</t>
  </si>
  <si>
    <t>ソフマップ自社サイトがECサイトの閲覧者・購入者、取引先に対して
「368080 ビデオカード（バルク） 」のフライング販売が発生した
１．19:24：商品部よりにECで該当品が掲載されていると連絡が入り掲載を落とす
２．19:26：多田マネージャーより中村主任、鈴木社員へ該当品他の掲載、設定状況の確認、販売済商品の出荷止めを指示
３．19:29：多田マネージャーより宮澤主任へ他商品は掲載されていない事を報告
４．19:32：多田マネージャーより濱川へ状況を報告
５．</t>
  </si>
  <si>
    <t xml:space="preserve">原因：EC担当者かシステム的なトラブルか調査中
一次対応：システム部含めて調査中になりますが、担当者のヒアリングを含めて調査致します。
</t>
  </si>
  <si>
    <t xml:space="preserve">コジマ店舗が取引先に対して
古い返品先住所を印字した配送伝票を用いて、商品を返品した。メーカーから、本部での対応を繰り返し要求された。
2/15 取引先から、コジマ店舗（KB小平店）の返品先住所が誤っている旨、本部での対応を依頼するメールを受信（1回目）。
2/15 担当バイヤーに確認の上、新業務アプリ上の返品先住所を変更。
2/25 取引先から、コジマ店舗（KB相模原店）の返品先住所が誤っている旨、本部での対応を依頼するメールを受信（2回目）。
2/25 KB相模原店にヒアリングし、あらかじめ用意されている「やくじょう」（配送伝票のこと？）を使用したと確認した。該当メーカーの「やくじょう」を作り替えるよう依頼。
</t>
  </si>
  <si>
    <t>原因：
・コジマ店舗では、あらかじめ配送伝票を印字して用意している。
・返品発生時に、住所情報の最新確認を行っていない。
・店舗の返品業務を本部側でコントロールできていない。
一次対応：2/25 担当バイヤーおよびコジマ営業企画室に、状況確認と対策実施をメールで依頼。
グループリスク管理室へ現状報告を行う。</t>
  </si>
  <si>
    <t>サンダーバードでCCを確認。</t>
  </si>
  <si>
    <t>原因：
申請方法・フロー・手順が周知されていない為
※フローや手順がそもそも無いかもしれない
一次対応：ワークフローアカウントを新規で発行した。</t>
    <phoneticPr fontId="22"/>
  </si>
  <si>
    <t>更新されていない理由は？状況をお教えください。新規で追加される場合、再発りすくがありますか？</t>
    <phoneticPr fontId="22"/>
  </si>
  <si>
    <t>上した月：YYYY/MM
　入金日付or相殺日付：YYYY/MM/DD
　ヒアリング対象者：
　備考：理由があって岡島が決裁したはずだが、その理由をWFのコメント欄に記載すべきであった。今回してないのでインシデント報告した。</t>
    <phoneticPr fontId="22"/>
  </si>
  <si>
    <t xml:space="preserve">商品統合管理室がメンバーに対して
抱えている案件に対して部署判断が下せずたらいまわしになっている。
投稿共有した本人が解決に動くしかなく、煩雑な業務が増加している。
2月11日「インシデント」起票
　　　　　　タイトル：Ｉ型_渡商会_物流協賛金の条件登録における料率の誤り
2月18日インシデント会実施
　　　　　　サービス要求管理へ記載するよう指示
2月18日「サービス要求管理」に投稿
　　　　　　　タイトル：【】渡商会（仕入先ＣＤ：08629）との
　　　　　　　　　　　　　物流協賛金の条件登録修正のお願い
2月23日「商品統合管理室」に投稿
　　　　　　　タイトル：室長承認のお願い（再締結　渡商会のＣＦ条件登録変更）
</t>
    <phoneticPr fontId="22"/>
  </si>
  <si>
    <t>原因：
・ 個別課題の解決までのルールやフローが確立されていない。
・ インシデント会議の場では解決の方向性、手段、担当を明確に定めていない。
・ サービス要求管理に掲載されてからの対応ルールが定められていない。
・ サービス要求管理の掲載案件の進捗管理が日々行われていない。
・ 行動5か条「神速解決」の行動規範が遵守徹底されていない。
一次対応：インシデントとして報告し、課題を共有した</t>
    <phoneticPr fontId="22"/>
  </si>
  <si>
    <t>対象の金額：￥0_x000D_
影響与えた金額：￥0</t>
    <phoneticPr fontId="22"/>
  </si>
  <si>
    <t>①フロー、ルールがないので、定義を行う。
②インシデント会のルール、解決の方向性は今後提案を行う。
③サービス要求管理ルール、品質管理にて行う。</t>
    <phoneticPr fontId="22"/>
  </si>
  <si>
    <t>①品質管理
②吉橋
③品質管理</t>
    <phoneticPr fontId="22"/>
  </si>
  <si>
    <t>②3/末</t>
    <phoneticPr fontId="22"/>
  </si>
  <si>
    <t>　不明(過去担当部署)がビックカメラ、取引先に対して
　取引先が利用していないWEBEDIのアカウントがあり請求明細に記載がされていた。
１．ライカカメラジャパン様からVAN通信費の請求根拠を知りたいとあった。
２．商品統合管理室で調査を行ったところ、システム利用料に関する覚書の発見に至らなかった。
３．ライカカメラジャパン様とMTGを行い、ビックカメラ側から改めて提案をさせて頂く運びとなった
４．ビックカメラから提案書を送付した所、EDIを利用していない為締結出来ないとあった。
５．調査した所、ビックカメラ側でNRIから受け取っているEDI明細には利用している事になっていた。
６．先方は、FAX発注を行っているとの申告があったのでシステム部に確認依頼を行った。
７．WEBEDIを管理しているSCSK社に確認した所、ログインした履歴がなかった。
　　→システム登録は2011年から登録されていた。</t>
    <phoneticPr fontId="22"/>
  </si>
  <si>
    <t>原因：
不明調査中
一次対応：</t>
    <phoneticPr fontId="22"/>
  </si>
  <si>
    <t>EDIを利用しない覚書があった。
利用している料金をいただいてた。
利用していないアカウントにて料金請求されている。原因は？</t>
    <phoneticPr fontId="22"/>
  </si>
  <si>
    <t xml:space="preserve">①ライカジャパンの件は、個別にMTG行う。室長と方針を決める
②方針を決める。MTGをする。
SCSK様にログイン履歴の確認をしている。利用していない同事例取引先一覧がでてくる。
</t>
    <phoneticPr fontId="22"/>
  </si>
  <si>
    <t>①今回おこなった作業内容でフローを作成するのをサービス要求管理に投稿した。
②フローの作成（品質管理）</t>
    <phoneticPr fontId="22"/>
  </si>
  <si>
    <t>シネックスジャパン様、担当バイヤー</t>
    <phoneticPr fontId="26"/>
  </si>
  <si>
    <t>アイオーデータ</t>
    <phoneticPr fontId="22"/>
  </si>
  <si>
    <t>YKKAP</t>
    <phoneticPr fontId="22"/>
  </si>
  <si>
    <t>　アイ・オー・データ</t>
    <phoneticPr fontId="26"/>
  </si>
  <si>
    <t>　YKKAP</t>
    <phoneticPr fontId="26"/>
  </si>
  <si>
    <t xml:space="preserve">
　在庫対策費が発生した
</t>
    <phoneticPr fontId="22"/>
  </si>
  <si>
    <t xml:space="preserve">
　納品時単価差異が発生した
</t>
    <phoneticPr fontId="22"/>
  </si>
  <si>
    <t xml:space="preserve">
住設の商品で、各案件ごとに商品の金額が変わりひな型の金額として商品マスタに
登録がある為、発注時と納品時に差異が発生し納品時単価差異が発生した。
</t>
    <phoneticPr fontId="22"/>
  </si>
  <si>
    <t xml:space="preserve">
A型の登録原価欄に、売価を記入してしまった為原価が上がってしまった。
その後修正の為に、A型を登録した際に在庫対策費が発生し修正の必要が出た。
</t>
    <phoneticPr fontId="22"/>
  </si>
  <si>
    <t>上した月：-
　入金日付or相殺日付：-
　ヒアリング対象者：登録ご担当者
　備考：
「質問」登録を2回おこなったのか？2名でおこなった。
商品マスタで2重に登録される。商談ナンバーが別々、2行にわたり個別金額が表示される。</t>
    <phoneticPr fontId="22"/>
  </si>
  <si>
    <t xml:space="preserve">1つのB型ファイルの条件を2重で登録した
</t>
    <phoneticPr fontId="22"/>
  </si>
  <si>
    <t xml:space="preserve">
１．2/26　シネックス様より3月のB型条件について2重に登録されているようなので調べてほしいと連絡をいただく
２．2/27　条件を確認したところ、2重で登録されているのを確認した
３．2/27　片方の条件について取消の処理を実施した
</t>
    <phoneticPr fontId="22"/>
  </si>
  <si>
    <t xml:space="preserve">1つの申請に対して、2名が登録を行ったため、
</t>
    <phoneticPr fontId="22"/>
  </si>
  <si>
    <t xml:space="preserve">B型の条件取消処理おこなった。
</t>
    <phoneticPr fontId="22"/>
  </si>
  <si>
    <t>品質管理</t>
  </si>
  <si>
    <t xml:space="preserve">上した月：202102
　入金日付or相殺日付：YYYY/MM/DD
　ヒアリング対象者：
　備考：
「質問」A型の登録原価欄に、売価を記入してしまったのは、どなた？
</t>
    <phoneticPr fontId="22"/>
  </si>
  <si>
    <t xml:space="preserve">
１．間違ったA型の申請を行った
２．原価が高くなりビックカメラが多く支払ってしまっている状態になった
３．A型にて変更を行った
４．その為、在庫対策費が発生してしまった。
</t>
    <phoneticPr fontId="22"/>
  </si>
  <si>
    <t xml:space="preserve">上した月：202102
　入金日付or相殺日付：YYYY/MM/DD
　ヒアリング対象者：
　備考：
「質問」バイヤーは納品時単価差異の発生についてしっている？
YKKAPより直接問い合わせがあった。
</t>
    <phoneticPr fontId="22"/>
  </si>
  <si>
    <t xml:space="preserve">
１．商品を住設事業部の方で発注を行った
２．発注単価が商品マスタに登録されている伝票単価よりも高い金額であった
３．納品時に単価差異がある為、納品時単価差異が発生した。
４．YKKAPでは納品時単価差異が発生する事については了承していない為問い合わせがあり発覚した
５．住設事業部に確認し、修正のH型を登録する方向で話がついた。</t>
    <phoneticPr fontId="22"/>
  </si>
  <si>
    <t xml:space="preserve">マイナスG型を計上した。
</t>
    <phoneticPr fontId="22"/>
  </si>
  <si>
    <t xml:space="preserve">取引先はj型メールにて合意回答しているが、同内容をG型にも申請したため
バイヤーが交渉して展示品拡売費を回答いただけることになったが、先方が間違えて展示品拡売費を返信してさらにG型ファイルも作ってしまったとの事です。
取引先がG型とj型のExcelシートを間違えた為
</t>
    <phoneticPr fontId="22"/>
  </si>
  <si>
    <t xml:space="preserve">メーカー側と代理店（シネックス）との金額の調整が難航した為
仕入先とメーカー間での調整が済むのが、ギリギリになった為
</t>
    <phoneticPr fontId="22"/>
  </si>
  <si>
    <t>ワークフロー申請し、計上した。</t>
    <phoneticPr fontId="22"/>
  </si>
  <si>
    <t xml:space="preserve">ソニー営業様より赤黒処理用のG型を提出頂いた。計上した。
</t>
    <phoneticPr fontId="22"/>
  </si>
  <si>
    <t>取引先が部門コードを入力ミスしたため、
別バイヤーの作成データと混同したため、</t>
    <phoneticPr fontId="22"/>
  </si>
  <si>
    <t>取引先様(富士通CC）</t>
    <phoneticPr fontId="26"/>
  </si>
  <si>
    <t>なし_なし_24社に対して実績送信データ送信時にデータの不足・過多の不備が発生した</t>
    <phoneticPr fontId="22"/>
  </si>
  <si>
    <t xml:space="preserve">24社に対して実績送信データ送信時にデータの不足・過多の不備が発生した
5社送信対象データの添付数が足りなかった。19社送信対象データの添付数が多かった。
</t>
    <phoneticPr fontId="22"/>
  </si>
  <si>
    <t xml:space="preserve">エクセルのオートフィルタの設定幅がたりなかった。添付ファイル数が想定よりもおおかったため、
</t>
    <phoneticPr fontId="22"/>
  </si>
  <si>
    <t xml:space="preserve">上した月：YYYY/MM
　入金日付or相殺日付：YYYY/MM/DD
　ヒアリング対象者：
　備考：
「質問」
「todo」添付ファイル最大値の調査をおこなう。定義をレビューいただく。
「担当」吉橋
「納期」3/20
添付ファイルの最大値の設定の定義をおこなっていなかった。
機密データであることが、担当が返答できなかった。
</t>
    <phoneticPr fontId="22"/>
  </si>
  <si>
    <t xml:space="preserve">上した月：202102
　入金日付or相殺日付：YYYY/MM/DD
　ヒアリング対象者：
　備考：
「質問」
「todo」①取引先へヒアリングをし、フラグの付け忘れが防げるのか提案おこなう。
「担当」内河さん
「納期」3/4
トラスコ中山で3度目になる。
フラグの付け忘れが防げるのかをヒアリングしてみるのは、
バイヤーから注意喚起をおこなっている。
</t>
    <phoneticPr fontId="22"/>
  </si>
  <si>
    <t>　トラスコ中山</t>
    <phoneticPr fontId="26"/>
  </si>
  <si>
    <t xml:space="preserve">上した月：2021/02
　入金日付or相殺日付：-
　ヒアリング対象者：システム部ヘルプデスク
　備考：ダウンロード前にシステム部にトラブルが発生していないか確認を行います
</t>
    <phoneticPr fontId="22"/>
  </si>
  <si>
    <t xml:space="preserve">作成したキャンペーンデータの内容に漏れがあることが発覚した
</t>
    <phoneticPr fontId="22"/>
  </si>
  <si>
    <t xml:space="preserve">
１．3/1　10時前にRIPSよりキャンペーン実績明細を抽出
２．3/1　データ作成、保存
３．3/2　青木さんから自分が作成したデータより行数が少ないと連絡をいただく
４．3/2　ダウンロードした元データの容量自体が少なかった為、再度データをダウンロードし、再作成、青木さんのデータと同じ行数になったことを確認
５．3/2　システム部ヘルプデスクに確認したところその時間は、動きが重たかったので、サーバーの再起動を行った為、データの一部が切れたりすることがあるかもしれないとのこと</t>
    <phoneticPr fontId="22"/>
  </si>
  <si>
    <t xml:space="preserve">RIPSより一括ダウンロードしたが一部データが入っていなかったから
</t>
    <phoneticPr fontId="22"/>
  </si>
  <si>
    <t xml:space="preserve">不良交換送料の確認書の回答をいただいていたが、登録されていなかった
</t>
    <phoneticPr fontId="22"/>
  </si>
  <si>
    <t>資生堂薬品</t>
    <phoneticPr fontId="26"/>
  </si>
  <si>
    <t>商品登録管理室</t>
    <phoneticPr fontId="26"/>
  </si>
  <si>
    <t>フィリップスジャパン</t>
    <phoneticPr fontId="26"/>
  </si>
  <si>
    <t>A型_フィリップスジャパン_伝票単価と原価を同価格であやまって登録してしまったため修正計上が発生した</t>
    <phoneticPr fontId="22"/>
  </si>
  <si>
    <t>サービスデスク</t>
    <phoneticPr fontId="22"/>
  </si>
  <si>
    <t>フィリップスジャパン</t>
    <phoneticPr fontId="22"/>
  </si>
  <si>
    <t>　加賀ソルネット</t>
    <phoneticPr fontId="26"/>
  </si>
  <si>
    <t xml:space="preserve">
販売支援金仕入れ型による対象外の販売支援金の発生
</t>
    <phoneticPr fontId="22"/>
  </si>
  <si>
    <t xml:space="preserve">
納品時単価差異が発生した。
</t>
    <phoneticPr fontId="22"/>
  </si>
  <si>
    <t xml:space="preserve">イハダ実績を、誤って別の取引先へ実績を送信した
</t>
    <phoneticPr fontId="22"/>
  </si>
  <si>
    <t xml:space="preserve">
発注時の単価と納品時の伝票単価に差異があった為
</t>
    <phoneticPr fontId="22"/>
  </si>
  <si>
    <t xml:space="preserve">
発注時と納品時の伝票単価に差があった為
</t>
    <phoneticPr fontId="22"/>
  </si>
  <si>
    <t xml:space="preserve">
商品マスタと違う大阪プラスチックモデルに発注を行った為。
</t>
    <phoneticPr fontId="22"/>
  </si>
  <si>
    <t xml:space="preserve">
１．加賀ソルネットからバイオ商品の仕入れを行った
２．販売支援金仕入れ型が自動計算の為、対象外であるバイオの商品を含めて計算
３．その為、販売支援金がバイオ商品を含めて発生
</t>
    <phoneticPr fontId="22"/>
  </si>
  <si>
    <t xml:space="preserve">上した月：202102
　入金日付or相殺日付：YYYY/MM/DD
　ヒアリング対象者：
　備考：
</t>
    <phoneticPr fontId="22"/>
  </si>
  <si>
    <t>I型_加賀ソルネット_対象外商品の設定ができないため仕入れ型による販売支援金の発生</t>
    <phoneticPr fontId="22"/>
  </si>
  <si>
    <t xml:space="preserve">
販売支援金仕入れ型がシステム自動計算の為、対象外商品の設定ができないため発生する。毎月H型手動にて修正を行っているため
</t>
    <phoneticPr fontId="22"/>
  </si>
  <si>
    <t>なし</t>
    <phoneticPr fontId="22"/>
  </si>
  <si>
    <t xml:space="preserve">
１．商品マスタに登録されている取引先以外の森川産業から仕入れを行った
２．納品時に伝票単価と差異がある為納品時単価差異が発生した。
</t>
    <phoneticPr fontId="22"/>
  </si>
  <si>
    <t xml:space="preserve">
１．商品を通常よりも高い金額で発注を行った
２．納品時の商品マスタの金額が低い為　納品時単価差異が発生した
</t>
    <phoneticPr fontId="22"/>
  </si>
  <si>
    <t xml:space="preserve">
１．商品を高い金額で発注
２．納品の際に、商品マスタに登録されている金額の方が安い為、納品時単価差異が発生
</t>
    <phoneticPr fontId="22"/>
  </si>
  <si>
    <t xml:space="preserve">
１．取引先からバイヤーへ商品登録依頼
２．バイヤーの商品登録をサービスデスクが代行
３．サービスデスクから商品統合管理室へ登録依頼
４．登録内容にリベート(助成費)が含まれている事を確認
</t>
    <phoneticPr fontId="22"/>
  </si>
  <si>
    <t xml:space="preserve">
取引先にPIMの登録権限が無く新規商品登録が出来ない為バイヤーへ登録依頼。
バイヤーの登録をサービスデスク(バイヤーサポート)にて代行登録(登録不備の修正含む)を行っている為。
</t>
    <phoneticPr fontId="22"/>
  </si>
  <si>
    <t xml:space="preserve">
取引先から商品統合管理室宛へ登録依頼を頂ける様にバイヤーへ依頼。
</t>
    <phoneticPr fontId="22"/>
  </si>
  <si>
    <t>低</t>
    <phoneticPr fontId="22"/>
  </si>
  <si>
    <t xml:space="preserve">上した月：YYYY/MM
　入金日付or相殺日付：YYYY/MM/DD
　ヒアリング対象者：フィリップスジャパン(担当営業大橋様)、小林　直輝さん
　備考：
帳合先を変更した。原価リベートと合意していた。担当レベルまで共有されていなかった。取引先情報の管理ができていない。マスタ管理に属する。チェックが独自であった。
調達購買業務を一般事例をしらなかった。
商談録で管理する。
「質問」
「todo」内部統制室とMTG16：00
「担当」倉地さん
「納期」3/4
</t>
    <phoneticPr fontId="22"/>
  </si>
  <si>
    <t xml:space="preserve">修正計上が発生した
</t>
    <phoneticPr fontId="22"/>
  </si>
  <si>
    <t xml:space="preserve">11月から2/28迄の納品分は2月度のG型清算します。
3/1～3/4迄分は3月度のG型清算します。正しい金額へ登録変更が済むのが3/5の為、
</t>
    <phoneticPr fontId="22"/>
  </si>
  <si>
    <t>ダウンロード前にシステム部にトラブルが発生していないか確認を行います</t>
  </si>
  <si>
    <t>なし_なし_サーバーの不具合により抽出データが不足したためキャンペーンデータの内容に不備があることが発覚した件</t>
    <phoneticPr fontId="22"/>
  </si>
  <si>
    <t xml:space="preserve">RIPSより再抽出し、データの再作成をおこなった。
</t>
    <phoneticPr fontId="22"/>
  </si>
  <si>
    <t>WFの運用以前の案件がある。
メールの受信のダブルチェックが行われていないため</t>
    <phoneticPr fontId="22"/>
  </si>
  <si>
    <t>富士通ｸﾗｲｱﾝﾄｺﾝﾋﾟｭｰﾃｨﾝｸﾞ</t>
    <phoneticPr fontId="22"/>
  </si>
  <si>
    <t xml:space="preserve">
１．3/2　先方より2019年6月分他、3件の不良交換手数料について、未計上では？との確認のメールをいただく
２．未計上を確認した。
</t>
    <phoneticPr fontId="22"/>
  </si>
  <si>
    <t>資生堂薬品</t>
    <phoneticPr fontId="22"/>
  </si>
  <si>
    <t xml:space="preserve">
１．実績送信を一斉送信をおこなった。
２．バイヤーより確認依頼があった。予定より添付データの数がおおいのでは？
３．送信済みデータの確認をおこなった。
４．エクセルのオートフィルタ設定によるリストのズレをメンバーが発見した。</t>
    <phoneticPr fontId="22"/>
  </si>
  <si>
    <t xml:space="preserve">
合意のない在庫対策費の発生
</t>
    <phoneticPr fontId="22"/>
  </si>
  <si>
    <t>A型_トラスコ中山_文面に在庫対策費の記載がなかった為在庫対策費の発生した</t>
    <phoneticPr fontId="22"/>
  </si>
  <si>
    <t xml:space="preserve">
A型運用の中でメール本文もしくは、A型ファイルの備考欄に在庫対策費なしの旨を記載頂くとなっているが記載し忘れた為発生。
</t>
    <phoneticPr fontId="22"/>
  </si>
  <si>
    <t xml:space="preserve">
１．トラスコ中山様から、A型変更が届く
２．文面に在庫対策費の記載がなかった為、担当が在庫対策費ありで登録
３．在庫対策費が発生し、修正が必要となった
</t>
    <phoneticPr fontId="22"/>
  </si>
  <si>
    <t>帳合先を変更した。原価リベートと合意していた。担当レベルまで共有されていなかった。取引先情報の管理ができていない。マスタ管理に属する。チェックが独自であった。
調達購買業務を一般事例をしらなかった。
商談録で管理する。</t>
    <phoneticPr fontId="22"/>
  </si>
  <si>
    <t>運用不備</t>
    <phoneticPr fontId="22"/>
  </si>
  <si>
    <t>経過観察中</t>
    <phoneticPr fontId="22"/>
  </si>
  <si>
    <t>対策はあるが不十分</t>
    <phoneticPr fontId="22"/>
  </si>
  <si>
    <t>取引先に実績を送信した。
バイヤーへフォルダ管理作業の告知をおこなった。月末の19：00以降に行う。
作業前に全フォルダを確認した。</t>
    <phoneticPr fontId="22"/>
  </si>
  <si>
    <t>0円～10万円未満</t>
    <phoneticPr fontId="22"/>
  </si>
  <si>
    <t>まれに起きる年1度</t>
    <phoneticPr fontId="22"/>
  </si>
  <si>
    <t xml:space="preserve">
１．EC事業部から、2/1開始のキャンペーン登録についての問い合わせ有り。
※問い合わせ内容はビッコマのエラーメッセージについて
２．問い合わせ対応終了後、キャンペーン登録内容を確認した際、疑問点が生じた為、
申請内容と登録内容を確認する→申請内容通りに登録されている事を確認
。
３.念の為、ドラッグ担当者に登録内容について確認する。
３．ドラッグ担当より、今の登録内容だと意図した内容と違う登録になっていると報告を受ける
４．登録内容を修正する。
</t>
    <phoneticPr fontId="22"/>
  </si>
  <si>
    <t>バイヤーから取引先御廃業の情報をキャッチした場合の業務フロー、関係各所でおこなう作業のチェックリストを作成する。</t>
  </si>
  <si>
    <t>低</t>
    <phoneticPr fontId="22"/>
  </si>
  <si>
    <t xml:space="preserve">
 H型にて修正した。
取引先へ運用ルールのアナウンスを行った。</t>
    <phoneticPr fontId="22"/>
  </si>
  <si>
    <t xml:space="preserve">登録の為に格納するメールデータを経理室が間違えた。
</t>
    <phoneticPr fontId="22"/>
  </si>
  <si>
    <t xml:space="preserve">法人営業部にて伝票作成時はＰＤＦデータからコピー＆ペーストをしない。
余分な文字、改行が混入しないようにする。
</t>
    <phoneticPr fontId="22"/>
  </si>
  <si>
    <t xml:space="preserve">
バイヤー側でマスタに登録されている取引先以外から仕入れを行った際に
発注単価がマスタよりも高い場合、納品時単価差異が発生する事を知らなかった
</t>
    <phoneticPr fontId="22"/>
  </si>
  <si>
    <t xml:space="preserve">
１．バイヤー側で商品をマスタ登録の大阪プラスチックモデルではなく宮沢模型から仕入　　れを行った
２．納品時に納品時単価差異が発生したがバイヤー側で把握していなかった
３．H型の締め日があるので納品時単価差異をメンバーが調査した結果、間違って発生している事が分かった
</t>
    <phoneticPr fontId="22"/>
  </si>
  <si>
    <t xml:space="preserve">
インシデント報告し、事故判定をおこなう。
商品統合管理室定例MTGにて対策の商品部上層部へ提案をする。
バイヤー、商品部上層部へ納品時単価差異発生の仕組みをアナウンスをおこなった。</t>
    <phoneticPr fontId="22"/>
  </si>
  <si>
    <t>先方の申し出の通り、1月計上した。</t>
    <phoneticPr fontId="22"/>
  </si>
  <si>
    <t>原因と経緯を調査をおこなった。
商品統合管理室の課題テーマとして41期中に解決をおこなう。</t>
    <phoneticPr fontId="22"/>
  </si>
  <si>
    <t xml:space="preserve">現状の運用の開示とルール、フローを作成した。
</t>
    <phoneticPr fontId="22"/>
  </si>
  <si>
    <t>I型_ﾀﾞｲﾜﾎﾞｳ_取引先があやまったリベート率で計算し申請をおこなったため、まちがった金額が登録された</t>
    <phoneticPr fontId="22"/>
  </si>
  <si>
    <t>A型_複数社_メーカーコードの既存確認を行わず、新規作成したため複数作成してしまった</t>
    <phoneticPr fontId="22"/>
  </si>
  <si>
    <t xml:space="preserve">
リベート開始日に登録が間に合わなかった。
</t>
    <phoneticPr fontId="22"/>
  </si>
  <si>
    <t xml:space="preserve">
2/11開始で登録しました
</t>
    <phoneticPr fontId="22"/>
  </si>
  <si>
    <t xml:space="preserve">
　ヒアリング対象者：取引先</t>
  </si>
  <si>
    <t>運用不備</t>
    <phoneticPr fontId="22"/>
  </si>
  <si>
    <t>経過観察中</t>
    <phoneticPr fontId="22"/>
  </si>
  <si>
    <t>0円～10万円未満</t>
    <phoneticPr fontId="22"/>
  </si>
  <si>
    <t>まず発生しない</t>
    <phoneticPr fontId="22"/>
  </si>
  <si>
    <t>対策はあるが不十分</t>
    <phoneticPr fontId="22"/>
  </si>
  <si>
    <t>G型_BCN_管理台帳の更新ミスにおける誤った金額でデータ提供料を計上した</t>
    <phoneticPr fontId="22"/>
  </si>
  <si>
    <t xml:space="preserve">
１．1/29　取引先がPIMで商品登録おこなった
２．1/30　バイヤー承認通過した
３．1/31　OPG承認通過した
４．2/12　取引先への指摘で誤入力している事が発覚した
５．2/12　修正の伝単・原価変更依頼表が送信されてきた
</t>
    <phoneticPr fontId="22"/>
  </si>
  <si>
    <t>I型_ユーイング_算出金額がマイナスのため、マイナス計上が発生した</t>
    <phoneticPr fontId="22"/>
  </si>
  <si>
    <t>時々起きる月1度</t>
    <phoneticPr fontId="22"/>
  </si>
  <si>
    <t>吉橋</t>
    <phoneticPr fontId="22"/>
  </si>
  <si>
    <t xml:space="preserve">
・コジマ店舗では、あらかじめ配送伝票を印字して用意している。
・返品発生時に、住所情報の最新確認を行っていない。
・店舗の返品業務を本部側でコントロールできていない。
</t>
    <phoneticPr fontId="22"/>
  </si>
  <si>
    <t>2/25 担当バイヤーおよびコジマ営業企画室に、状況確認と対策実施をメールで依頼。
グループリスク管理室へ現状報告を行う。</t>
    <phoneticPr fontId="22"/>
  </si>
  <si>
    <t>まれに起きる年1度</t>
    <phoneticPr fontId="22"/>
  </si>
  <si>
    <t>①コジマ営業企画室に、状況確認と対策実施依頼の回答。返信いつごろか？</t>
    <phoneticPr fontId="22"/>
  </si>
  <si>
    <t>鈴木さん</t>
    <phoneticPr fontId="22"/>
  </si>
  <si>
    <t>コメント</t>
    <phoneticPr fontId="22"/>
  </si>
  <si>
    <t xml:space="preserve">商品統合管理室がビックカメラに対して
センターフィーの条件登録時に、宇都宮デポが対象店舗からぬけていた
１．2/22　条件登録の1次承認を行う
２．2/23　条件登録の2次承認を行う
３．2/25　登録時のマニュアルを確認する
４．センターの一覧リストを使用している事を確認
５．リストを確認した結果、宇都宮デポが抜けている事を確認
</t>
    <phoneticPr fontId="22"/>
  </si>
  <si>
    <t>原因：
登録時に参照しているセンター一覧が更新されていなかった為
一次対応：一次対応は完了
取引先の条件に宇都宮デポを追加済み
リストも更新済み
マニュアルも更新済み</t>
    <phoneticPr fontId="22"/>
  </si>
  <si>
    <t>対象の金額：￥0
影響与えた金額：￥0</t>
    <phoneticPr fontId="22"/>
  </si>
  <si>
    <t>センター追加、削除が頻繁にあるわけではないので、業務を定義して対応する。</t>
    <phoneticPr fontId="22"/>
  </si>
  <si>
    <t>課題テーマに統合する。</t>
    <phoneticPr fontId="22"/>
  </si>
  <si>
    <t>3/15-</t>
    <phoneticPr fontId="22"/>
  </si>
  <si>
    <t>①割当に関して、なぜ重複作業になったか？作業者へヒアリングする。
②注意喚起をおこなう。内容：lineworksの使用方法とWFの異常値の認識を確認してもらう。</t>
    <phoneticPr fontId="22"/>
  </si>
  <si>
    <t>長廣さん</t>
    <phoneticPr fontId="22"/>
  </si>
  <si>
    <t>②3/3</t>
    <phoneticPr fontId="22"/>
  </si>
  <si>
    <t>住設側で発生しない仕組みをおこなっている。この件を調査する。</t>
    <phoneticPr fontId="22"/>
  </si>
  <si>
    <t>内河さん</t>
    <phoneticPr fontId="22"/>
  </si>
  <si>
    <t>添付ファイル最大値の調査をおこなう。定義をレビューいただく。</t>
    <phoneticPr fontId="22"/>
  </si>
  <si>
    <t>B型_シネックスジャパン_1つの申請に対して2名が登録を行ったため、リベート条件が2重に登録された件</t>
    <phoneticPr fontId="22"/>
  </si>
  <si>
    <t>低</t>
    <phoneticPr fontId="22"/>
  </si>
  <si>
    <t xml:space="preserve">
H型を登録した
住設側で発生しない仕組みをおこなっている。この件を調査する。</t>
    <phoneticPr fontId="22"/>
  </si>
  <si>
    <t>実績データの再送を行った。取引先様へお詫びと削除依頼をおこなった。
添付ファイル最大値の調査をおこない、ツールの列の設定幅を定義する。</t>
    <phoneticPr fontId="22"/>
  </si>
  <si>
    <t>①取引先へヒアリングをし、フラグの付け忘れが防げるのか提案おこなう。</t>
    <phoneticPr fontId="22"/>
  </si>
  <si>
    <t>現状のフローを明らかにする。資料作成する。北郷さんと長廣さん。影響額の確定を行う。</t>
    <phoneticPr fontId="22"/>
  </si>
  <si>
    <t>倉地さん</t>
    <phoneticPr fontId="22"/>
  </si>
  <si>
    <t xml:space="preserve">資生堂薬品様に謝罪し、商品統合管理室に実績再送信依頼した。
誤った添付ファイルについては、削除を依頼しました。
</t>
    <phoneticPr fontId="22"/>
  </si>
  <si>
    <t>なし_資生堂薬品_実績送信データの添付間違いによる誤送信が発生した</t>
    <phoneticPr fontId="22"/>
  </si>
  <si>
    <t>①小野さん</t>
    <phoneticPr fontId="22"/>
  </si>
  <si>
    <t>①3/4</t>
    <phoneticPr fontId="22"/>
  </si>
  <si>
    <t>A型_サービスデスク_申請方法が浸透していないため運用外の新規商品登録依頼が発生した</t>
    <phoneticPr fontId="22"/>
  </si>
  <si>
    <t xml:space="preserve">
サービスデスクより商品統合管理室宛にリベート(助成費)を含んだ新規商品登録の依頼を頂いた
</t>
    <phoneticPr fontId="22"/>
  </si>
  <si>
    <t>取引先から商品統合管理室宛へ登録依頼を頂ける様にバイヤーへ依頼。①文章作成
②バイヤーへ禁止事項を注意喚起する。サービスデスクには機能一覧を提示する。</t>
    <phoneticPr fontId="22"/>
  </si>
  <si>
    <t>内部統制室とMTG16：00</t>
    <phoneticPr fontId="22"/>
  </si>
  <si>
    <t xml:space="preserve">伝票単価と原価を同価格であやまって登録してしまったため
2020年?11月以降の新商品をPIM登録時、伝票単価と原価を同価格で登録してしまった。 
</t>
    <phoneticPr fontId="22"/>
  </si>
  <si>
    <t>ビックカメラバイヤー</t>
    <phoneticPr fontId="26"/>
  </si>
  <si>
    <t xml:space="preserve">
B型の登録が洩れた
</t>
    <phoneticPr fontId="22"/>
  </si>
  <si>
    <t>ソフマップ</t>
    <phoneticPr fontId="26"/>
  </si>
  <si>
    <t>ビックカメラグループ</t>
    <phoneticPr fontId="26"/>
  </si>
  <si>
    <t xml:space="preserve">取引先管理において抜け漏れや書類の重複が発生するリスクがある。
</t>
    <phoneticPr fontId="22"/>
  </si>
  <si>
    <t>ＭＳ担当者</t>
    <phoneticPr fontId="26"/>
  </si>
  <si>
    <t>各バイヤー</t>
    <phoneticPr fontId="26"/>
  </si>
  <si>
    <t xml:space="preserve">按分に使用する実売データをＢＯよりダウンロードした際、特にエラー等は出なかったが、一部ビック店舗の実績が抜けており、そのまま按分に使用した為、間違った比率で店舗別金額を割り振ってしまった
</t>
    <phoneticPr fontId="22"/>
  </si>
  <si>
    <t>リンナイネット　　　　　　　　　　　　　　　　　　　　　　　　　　　　　　　　　　　　　　　　　　　　　　　　　　　　　　　　　　　　　　　　　　　　　　　　　　　　　　　　　　　　　　　　　　　　　　　　　　　　　　　　　　　　　　　　　　　　　　　　　　　　　　　　　　　　　　　　　　　　　　　　　　　　　　　　　　　　　　　　　　　　　　　　　　　　　　　　　　　　　　　　　　　　　　　　　　　　　　　　　　　　　　　　　　　　　　　　　　　　　　　　　　　　　　　　　　　　　　　　　　　　　　　　　　　　　　　　　　　　　　　　　　　　　　　　　　　　　　　　　　　　　　　　　　　　　　　　　　　　　　　　　　　　　　　　　　　　　　　　　　　　　　　　　　　　　　　　　　　　　　　　　　　　　　　　　　　　　　　　　　　　　　　　　　　　　　　　　　　　　　　　　　　　　　　　　　　　　　　　　　　　　　　　　　　　　　　　　　　　　　　　　</t>
    <phoneticPr fontId="22"/>
  </si>
  <si>
    <t>リンナイネットご担当者</t>
    <phoneticPr fontId="26"/>
  </si>
  <si>
    <t>サップ</t>
    <phoneticPr fontId="26"/>
  </si>
  <si>
    <t>スターコーポレーション</t>
    <phoneticPr fontId="22"/>
  </si>
  <si>
    <t xml:space="preserve">
ファイル空欄があったが、取り込み時にエラーとして出てこなかった。
見落としの人的エラー
</t>
    <phoneticPr fontId="22"/>
  </si>
  <si>
    <t xml:space="preserve">ビックと同一の取引先コードで取引先管理をおこなっているため
</t>
    <phoneticPr fontId="22"/>
  </si>
  <si>
    <t xml:space="preserve">インシデントとして、グルーリスク管理室へ報告を行う。
</t>
    <phoneticPr fontId="22"/>
  </si>
  <si>
    <t xml:space="preserve">本来データに不備が有る場合は、ダウンロード時にエラーが出るはずだが、出なかった為気付かなかった
</t>
    <phoneticPr fontId="22"/>
  </si>
  <si>
    <t xml:space="preserve">上した月：2021/02予定
　入金日付or相殺日付：2021/03/31予定
　ヒアリング対象者：リンナイネットご担当者
　備考：
</t>
    <phoneticPr fontId="22"/>
  </si>
  <si>
    <t xml:space="preserve">
　・原価変更をA型にて行った際に、在庫対策費なしで登録を行わなかった
　・発注時には伝票単価にて発注を行ったが上記A型にて、変更を行った為納品時の伝票単価が下がっていた為、納品時単価差異が発生した。
</t>
    <phoneticPr fontId="22"/>
  </si>
  <si>
    <t>なし_なし_ビックと同一の取引先コードで取引先管理を行っているため、抜け漏れ、重複が発生するリスクが発生した。</t>
    <phoneticPr fontId="22"/>
  </si>
  <si>
    <t>G型_なし_按分用元データの不備により按分比率間違いが発生した件</t>
    <phoneticPr fontId="22"/>
  </si>
  <si>
    <t>A型_福西電機_在庫対策費と納品時単価差異の発生</t>
    <phoneticPr fontId="22"/>
  </si>
  <si>
    <t>B型_サップ_取引先が都合2回申請メールを送信したため、実売助成費の重複登録が発生した</t>
    <phoneticPr fontId="22"/>
  </si>
  <si>
    <t>B型_完実電機_取引先が登録区分を一部を空欄で作成したため、登録漏れが発生した</t>
    <phoneticPr fontId="22"/>
  </si>
  <si>
    <t>完実電機</t>
    <phoneticPr fontId="22"/>
  </si>
  <si>
    <t>株式会社スターコーポレーション</t>
    <phoneticPr fontId="26"/>
  </si>
  <si>
    <t xml:space="preserve">
納品時単価差異と在庫対策費が発生した。
在庫　84730　納差3570
</t>
    <phoneticPr fontId="22"/>
  </si>
  <si>
    <t xml:space="preserve">
商品マスタに登録されている仕入れ先以外から仕入れを行った為
</t>
    <phoneticPr fontId="22"/>
  </si>
  <si>
    <t xml:space="preserve">
H型にて3月修正登録予定
</t>
    <phoneticPr fontId="22"/>
  </si>
  <si>
    <t>取引先へのヒアリング</t>
    <phoneticPr fontId="22"/>
  </si>
  <si>
    <t xml:space="preserve">
実売助成費(B型)の登録が二重で登録された
</t>
    <phoneticPr fontId="22"/>
  </si>
  <si>
    <t xml:space="preserve">
１．金額が下がる前に発注を行った。
２．その後、取引先から原価変更の連絡が来た為、登録の原価変更を行った
３．原価変更の際に、在庫対策費の文言の記入をしなかった為在庫対策費が発生した
４．その後、納品時に伝票単価が下がっていた為納品時単価差異が発生した。</t>
    <phoneticPr fontId="22"/>
  </si>
  <si>
    <t xml:space="preserve">
１．按分ご担当者にお電話で伺った内容の為、細かい経緯は不明
</t>
    <phoneticPr fontId="22"/>
  </si>
  <si>
    <t xml:space="preserve">
１．3/3登録依頼受信
２．3/3登録
３．3/4　3次承認時に漏れを発見
</t>
    <phoneticPr fontId="22"/>
  </si>
  <si>
    <t>サップ</t>
    <phoneticPr fontId="22"/>
  </si>
  <si>
    <t>J型_リンナイネット_2020年5月度の不良交換手数料確認書が受信できていなかった件</t>
    <phoneticPr fontId="22"/>
  </si>
  <si>
    <t xml:space="preserve">2月計上で登録した
</t>
    <phoneticPr fontId="22"/>
  </si>
  <si>
    <t>①3/16</t>
  </si>
  <si>
    <t>ダイソン様</t>
    <phoneticPr fontId="26"/>
  </si>
  <si>
    <t xml:space="preserve">
　・取引先と合意した金額でないもので発注した事により支払いに差異が生まれた。
</t>
    <phoneticPr fontId="22"/>
  </si>
  <si>
    <t xml:space="preserve">
　発注金額を商品マスタと同じ金額で発注を行った為発生
</t>
    <phoneticPr fontId="22"/>
  </si>
  <si>
    <t xml:space="preserve">新価格のリベート条件と重複登録が発生した 
</t>
    <phoneticPr fontId="22"/>
  </si>
  <si>
    <t xml:space="preserve">
旧価格に対するB型リベートが9999/12/31設定であり、
新価格に対するB型リベートと重複登録されてしまった。
B型リベート停止・修正の必要性の認識はありませんでした。 
</t>
    <phoneticPr fontId="22"/>
  </si>
  <si>
    <t>J型_リュミエリーナ_送付不要なデータの送付を行った</t>
    <phoneticPr fontId="22"/>
  </si>
  <si>
    <t>　リュミエリーナ</t>
    <phoneticPr fontId="26"/>
  </si>
  <si>
    <t xml:space="preserve">
　送付してはいけない、J型の展示品に関する連絡をしてしまった。
</t>
    <phoneticPr fontId="22"/>
  </si>
  <si>
    <t xml:space="preserve">
　謝罪メールを送付し、送信リストから送信先を削除した
</t>
    <phoneticPr fontId="22"/>
  </si>
  <si>
    <t xml:space="preserve">2020年9月開始のアップルミュージックの施策のリベート入金があったが、計上方法（リベート種別、部門）が決まっていない。
</t>
    <phoneticPr fontId="22"/>
  </si>
  <si>
    <t xml:space="preserve">
１．2/26　倉地室長より調査指示を受けた
２．2/28　AS事業室から頂いた資料を精査し、不明点を纏めAS事業室にメール送信
３．3/8　回答メール受信　不明点が解消した為リベート計上の準備を開始
４．3/9　室長及び経理室久保課長に計上方法を相談。今回に限り「その為勘定」種別で計上することを決定。
５．3/10　室長、副本部長、熊本次長、チーフマネージャー両名に計上する部門コードを相談。岡島が選定して後日報告するよう指示を受けた。
同日、G型ファイルをWF申請した。</t>
    <phoneticPr fontId="22"/>
  </si>
  <si>
    <t xml:space="preserve">「その他勘定」種別でリベート計上し、経理室にて店別売上を計上した。
</t>
    <phoneticPr fontId="22"/>
  </si>
  <si>
    <t>B型_エツミ_取引先が間違った金額で申請したため実売助成費の修正が発生した</t>
    <phoneticPr fontId="22"/>
  </si>
  <si>
    <t>　エツミ</t>
    <phoneticPr fontId="26"/>
  </si>
  <si>
    <t xml:space="preserve">
　実売助成費の金額を間違えて登録を行った
</t>
    <phoneticPr fontId="22"/>
  </si>
  <si>
    <t xml:space="preserve">
　取引先から、間違った金額で申請された。
　　その後、取引先とバイヤーで一部のみ修正となった。
</t>
    <phoneticPr fontId="22"/>
  </si>
  <si>
    <t xml:space="preserve">
B型の重複申請がされ、気づかずに重複登録してしまった
</t>
    <phoneticPr fontId="22"/>
  </si>
  <si>
    <t xml:space="preserve">
１．3/1商談報告書添付ルールを説明した
２．3/3　B型申請　WF202103030347
３．3/4　B型申請　WF202103040661
４．3/9　バイヤー2次承認が行われた
５．3/9　3次承認時に二重ではないかと疑問が生まれた
６．3/10 バイヤーに確認して2重登録だったと確認
</t>
    <phoneticPr fontId="22"/>
  </si>
  <si>
    <t>B型_三菱_B型が重複申請されたが気付かずに登録を行ってしまった</t>
    <phoneticPr fontId="22"/>
  </si>
  <si>
    <t>なし_アップル_アップルミュージックリベート処理方法が決まってない</t>
    <phoneticPr fontId="22"/>
  </si>
  <si>
    <t xml:space="preserve">B型_ダイソン_旧価格のリベート条件終了日が9999/12/31のため新価格のリベート条件と重複登録が発生した </t>
    <phoneticPr fontId="22"/>
  </si>
  <si>
    <t xml:space="preserve">
１．2021/2/1　ドライヤー2SKUが価格改定。
２．新価格に対するB型リベート条件が開始した。
３．旧価格に対するB型リベートが9999/12/31設定が稼働していた
</t>
    <phoneticPr fontId="22"/>
  </si>
  <si>
    <t>　</t>
    <phoneticPr fontId="22"/>
  </si>
  <si>
    <t xml:space="preserve">重複分のB型リベート停止した。H型修正登録した。 </t>
    <phoneticPr fontId="22"/>
  </si>
  <si>
    <t>ダイソン</t>
    <phoneticPr fontId="22"/>
  </si>
  <si>
    <t>低</t>
    <phoneticPr fontId="22"/>
  </si>
  <si>
    <t xml:space="preserve">
１．担当者にてJ型の展示品の導入と拡売費のデータ作成
２．送信リストにデータの付け合せを行い一斉送信
３．リュミエリーナの担当の方から連絡を頂き、発覚
</t>
    <phoneticPr fontId="22"/>
  </si>
  <si>
    <t>リュミエリーナ</t>
    <phoneticPr fontId="22"/>
  </si>
  <si>
    <t xml:space="preserve">
送付リストに含まれていてかつデータが作成された為
取引先とバイヤーがJ型を発生させないことを合意している。
過去使用していた、リストを使用したため、</t>
    <phoneticPr fontId="22"/>
  </si>
  <si>
    <t>AS事業部発信の施策であるが、アップルミュージックを担当する商品部バイヤーがいない。
また、店舗売上に計上できる部門コードが無い。（AS事業室に売上計上する部門はある）
会計上の処理を事前に相談しなかったため、</t>
    <phoneticPr fontId="22"/>
  </si>
  <si>
    <t>中</t>
    <phoneticPr fontId="22"/>
  </si>
  <si>
    <t>①3/15　②3/17</t>
    <phoneticPr fontId="22"/>
  </si>
  <si>
    <t xml:space="preserve">上した月：202103
　入金日付or相殺日付：YYYY/MM/DD
　ヒアリング対象者：
　備考：
商談録が添付されていないメールを送信したため、バイヤーより商談録を翌日添付した。
</t>
    <phoneticPr fontId="22"/>
  </si>
  <si>
    <t xml:space="preserve">
取引先からの2重申請
商品統合管理室の3次承認が遅れた為
商談報告書添付ルールの細かい決め事が定まっていない状態で運用開始した為
商談録が添付されていないメールを送信したため、バイヤーより商談録を翌日添付した。
</t>
    <phoneticPr fontId="22"/>
  </si>
  <si>
    <t xml:space="preserve">一括仕入リベート（G型フォーマット）にて対応完了
</t>
    <phoneticPr fontId="22"/>
  </si>
  <si>
    <t>取引先</t>
    <phoneticPr fontId="22"/>
  </si>
  <si>
    <t>行動エラー</t>
    <phoneticPr fontId="22"/>
  </si>
  <si>
    <t xml:space="preserve">G型にて訂正する。12月計上した。
</t>
    <phoneticPr fontId="22"/>
  </si>
  <si>
    <t>・取引先と、メール送信先について再確認致しました。
・回収データと、受信メールの確認を徹底致します。
2月計上した</t>
    <phoneticPr fontId="22"/>
  </si>
  <si>
    <t xml:space="preserve">
マイナスのG型の申請を行い1月計上で返金した
商品統合管理室にて課題一覧を作成し、41期中に解決を行う。</t>
    <phoneticPr fontId="22"/>
  </si>
  <si>
    <t>１．1/13　経理部より該当のリベートについて、種別が間違っていないか(9901⇒1801）確認依頼を受ける
２．1/13　バイヤーと仕入先担当者様に確認を取ったところ、1801が正しいと判明。修正用G型を申請。承認を受け、積み上げファイルに保存
３．1/15　プラス（1801）のみ登録
４．1/19　経理部よりまだ修正されていないのでは？と話をいただく
５．1/19　マイナス（9901）の未登録を確認</t>
    <phoneticPr fontId="22"/>
  </si>
  <si>
    <t>商品統合管理室</t>
    <phoneticPr fontId="22"/>
  </si>
  <si>
    <t>記憶エラー</t>
    <phoneticPr fontId="22"/>
  </si>
  <si>
    <t>1月計上で登録した
商品統合管理室にて課題一覧を作成し、41期中に解決を行う。</t>
    <phoneticPr fontId="22"/>
  </si>
  <si>
    <t xml:space="preserve">1月度は重複条件を取消、正しい条件で登録した。
過去分に関してはバイヤー、取引先に連絡。今後清算方針決定。
</t>
    <phoneticPr fontId="22"/>
  </si>
  <si>
    <t>支払日を1月末にして、リベートを1月度分として計上した。
商品統合管理室にて課題一覧を作成し、41期中に解決を行う。</t>
    <phoneticPr fontId="22"/>
  </si>
  <si>
    <t>１．取引先と業務委託契約を締結（BTOの取次に関して）
２．経理室がサードウェーブとのやり取りを思い出し取引先に確認。
３．取引先が請求書を送付し忘れていたことが発覚（アクシデント）
４．12月度計上は締まっている為、1月度でリベートを計上
５．取引先からの請求書待ち</t>
    <phoneticPr fontId="22"/>
  </si>
  <si>
    <t xml:space="preserve">日立様と話し合いを実施した。
　誤った日付に関しては2/19販売分より発生するように内容を修正した。
　該当のリベートの支払の可否について協議を継続する。
</t>
    <phoneticPr fontId="22"/>
  </si>
  <si>
    <t xml:space="preserve">
H型にて修正した。
</t>
    <phoneticPr fontId="22"/>
  </si>
  <si>
    <t>取引先へ在庫対策費の運用に関するアナウンスをする</t>
    <phoneticPr fontId="22"/>
  </si>
  <si>
    <t xml:space="preserve">
　H型にて登録した。
</t>
    <phoneticPr fontId="22"/>
  </si>
  <si>
    <t xml:space="preserve">
H型登録した。
</t>
    <phoneticPr fontId="22"/>
  </si>
  <si>
    <t xml:space="preserve">
H型にて修正した。
商品統合管理室にて課題一覧を作成し、41期中に解決を行う。</t>
    <phoneticPr fontId="22"/>
  </si>
  <si>
    <t xml:space="preserve">
H型にて登録修正した。
</t>
    <phoneticPr fontId="22"/>
  </si>
  <si>
    <t>取引先へヒアリングをし、フラグの付け忘れが防げるのか提案おこなう。</t>
    <phoneticPr fontId="22"/>
  </si>
  <si>
    <t xml:space="preserve">
H型の登録を行い修正した。
</t>
    <phoneticPr fontId="22"/>
  </si>
  <si>
    <t xml:space="preserve">
H型の登録した。
</t>
    <phoneticPr fontId="22"/>
  </si>
  <si>
    <t>3/末</t>
    <phoneticPr fontId="22"/>
  </si>
  <si>
    <t>H型とマイナス承認に関する課題として対応する。</t>
    <phoneticPr fontId="22"/>
  </si>
  <si>
    <t xml:space="preserve">A型登録対応
1、伝単・原価・標準価格を1/7適用にて一旦変更前に戻す。
2、1/7に金額が戻ったのを確認後1/8適用にて在庫対策費フラグ戻し登録を行う。
3、1/8に在庫対策費フラグが戻ったのを確認後2/5適用にて正しい登録を行う。
影響確認
1/6の入荷実績が無かった為、影響なし（ビックカメラ、ヤスダ様双方にて確認済）
修正するリベート実績が無い為、終了
</t>
    <phoneticPr fontId="22"/>
  </si>
  <si>
    <t>即日登録を行った。
474,810円（みなし額との差221円）</t>
    <phoneticPr fontId="22"/>
  </si>
  <si>
    <t>1/31登録した。
商品統合管理室にて課題一覧を作成し、41期中に解決を行う。</t>
    <phoneticPr fontId="22"/>
  </si>
  <si>
    <t>エツミ</t>
    <phoneticPr fontId="22"/>
  </si>
  <si>
    <t xml:space="preserve">H型にて修正した。
</t>
    <phoneticPr fontId="22"/>
  </si>
  <si>
    <t xml:space="preserve">H型12月計上した。
</t>
    <phoneticPr fontId="22"/>
  </si>
  <si>
    <t xml:space="preserve">契約書通りの運用をアナウンスをする。実務担当の判断でおこなっていた。取引先へ連絡をする。相談として、請求させていただきたい。支払方法を経理と相談する。
追加登録しない方針の為、修正無し。完了。
</t>
    <phoneticPr fontId="22"/>
  </si>
  <si>
    <t xml:space="preserve">2月度で対象部門修正した。
</t>
    <phoneticPr fontId="22"/>
  </si>
  <si>
    <t xml:space="preserve">計上状況の確認を行う。修正済。
</t>
    <phoneticPr fontId="22"/>
  </si>
  <si>
    <t>グルーリスク管理室へ報告を行う</t>
    <phoneticPr fontId="22"/>
  </si>
  <si>
    <t xml:space="preserve">NRIへ現状の設定を確認をする。修正登録完了。
</t>
    <phoneticPr fontId="22"/>
  </si>
  <si>
    <t xml:space="preserve">12月支払時に返金処理する。完了
</t>
    <phoneticPr fontId="22"/>
  </si>
  <si>
    <t>台帳追加は随時行うよう運用ルールを設定する。完了</t>
    <phoneticPr fontId="22"/>
  </si>
  <si>
    <t xml:space="preserve">
H型を作成し、取引先から返信をもらい登録した。
</t>
    <phoneticPr fontId="22"/>
  </si>
  <si>
    <t xml:space="preserve">
H型を作成して取引先に確認もらい1月度訂正した。
商品統合管理室にて課題一覧を作成し、41期中に解決を行う。</t>
    <phoneticPr fontId="22"/>
  </si>
  <si>
    <t>G型_森川産業_取引先と合意した金額でないもので発注した事により支払いに差異が生まれた</t>
    <phoneticPr fontId="22"/>
  </si>
  <si>
    <t xml:space="preserve">
修正登録した。
</t>
    <phoneticPr fontId="22"/>
  </si>
  <si>
    <t>総件数</t>
    <rPh sb="0" eb="1">
      <t>ソウ</t>
    </rPh>
    <rPh sb="1" eb="3">
      <t>ケンスウ</t>
    </rPh>
    <phoneticPr fontId="22"/>
  </si>
  <si>
    <t>原因の調査を行う。
室長と対応方針をMTGを行う。</t>
    <phoneticPr fontId="22"/>
  </si>
  <si>
    <t>対応予定</t>
    <rPh sb="0" eb="2">
      <t>タイオウ</t>
    </rPh>
    <rPh sb="2" eb="4">
      <t>ヨテイ</t>
    </rPh>
    <phoneticPr fontId="22"/>
  </si>
  <si>
    <t>マイクロソフト様</t>
    <phoneticPr fontId="26"/>
  </si>
  <si>
    <t>担当バイヤー、ＥＣ担当者</t>
    <phoneticPr fontId="26"/>
  </si>
  <si>
    <t>なし_なし_ギフトカード販促におけるリベート計上種別の注意喚起について</t>
    <phoneticPr fontId="22"/>
  </si>
  <si>
    <t xml:space="preserve">経理室からの要望
ギフトカードを販促で使用し、そのリベートが取引先から獲得できる場合、リベート種別を「その他勘定」にしてほしい。
このことをバイヤーに周知してほしいとの事。
</t>
    <phoneticPr fontId="22"/>
  </si>
  <si>
    <t xml:space="preserve">ギフトカード販促は会計上、費用種別で処理している。そのリベートを利益（1801）で計上されると、費用として処理が出来ない為。
</t>
    <phoneticPr fontId="22"/>
  </si>
  <si>
    <t>G型_各取引先_1000円以下の金額の計上遅れの発生</t>
    <phoneticPr fontId="22"/>
  </si>
  <si>
    <t>　各取引先</t>
    <phoneticPr fontId="26"/>
  </si>
  <si>
    <t xml:space="preserve">
　・積み上げ後に1000円以下は按分が出来ない為店番を記入する業務があるが
　　オートフィルターをかけた状態でマクロを実行した為起きた
</t>
    <phoneticPr fontId="22"/>
  </si>
  <si>
    <t xml:space="preserve">
１．3/8頃店舗からサービスデスクに登録依頼が来る
２．3/8頃サービスデスクより取引先へ登録用紙を送って頂く様に依頼(東京クラウンはPIMの登録権限が無い為)
３．3/10になっても来ない為サービスデスクより取引先へ催促するも不備の登録用紙が来る
４．サービスデスクにてバイヤーに確認しながら登録用紙を修正、3/11に商品統合管理室へ登録依頼</t>
    <phoneticPr fontId="22"/>
  </si>
  <si>
    <t xml:space="preserve">
3/11にサービスデスクより商品統合管理室宛に急ぎの新規商品登録依頼を頂いた
</t>
    <phoneticPr fontId="22"/>
  </si>
  <si>
    <t xml:space="preserve">
１．12/20　MS様よりリベート通知
２．12月下旬　バックテストを行ったが、見積計上した金額のと差額の原因が判明できなかった為、MSに問い合わせた。
３．12月下旬　MS様から連絡があり、MS側の間違いがあったことが判明した。
４．1/13　正しい金額にて再通知　
５．1/31　入金</t>
    <phoneticPr fontId="22"/>
  </si>
  <si>
    <t xml:space="preserve">正しい金額を確認してからリベート計上した。
</t>
    <phoneticPr fontId="22"/>
  </si>
  <si>
    <t xml:space="preserve">G型リベート計上の際、誤って税込み金額を計上してしまった。
</t>
    <phoneticPr fontId="22"/>
  </si>
  <si>
    <t xml:space="preserve">上記金額をマイナス計上し正しい金額を計上した
</t>
    <phoneticPr fontId="22"/>
  </si>
  <si>
    <t xml:space="preserve">3/13～14のタイガー、ブラウンの週末同時購入キャンペーンで値引き率が間違って登録された　5％⇒10％、10％⇒15％
</t>
    <phoneticPr fontId="22"/>
  </si>
  <si>
    <t xml:space="preserve">
１．3/9　G型ファイルWF申請
２．3/12　経理からの指摘により発覚
</t>
    <phoneticPr fontId="22"/>
  </si>
  <si>
    <t>G型_アップル_入金明細に税別などの表記がなかったため、誤って税込金額で計上した</t>
    <phoneticPr fontId="22"/>
  </si>
  <si>
    <t>岡島さん。</t>
    <phoneticPr fontId="22"/>
  </si>
  <si>
    <t xml:space="preserve">上した月：2021/02
　入金日付or相殺日付：YYYY/MM/DD
　ヒアリング対象者：
　備考：
アップルミュージックの施策リベート。代行業者から来ている。
「質問」アップルからのエビデンスは、全て税込み？税別で通知きている。エビデンスの確認ルールは？税の記載がない場合は？外資系はよくあるケース。
</t>
    <phoneticPr fontId="22"/>
  </si>
  <si>
    <t>取引先からの入金明細に税別などの表記が無く、確認を怠った為。
代行業者から入金明細が来ている。</t>
    <phoneticPr fontId="22"/>
  </si>
  <si>
    <t>なし</t>
    <phoneticPr fontId="22"/>
  </si>
  <si>
    <t>低</t>
    <phoneticPr fontId="22"/>
  </si>
  <si>
    <t>岡島さん</t>
    <phoneticPr fontId="22"/>
  </si>
  <si>
    <t>確定金額の間違いがあったのでMS様今後の対策をきく</t>
    <phoneticPr fontId="22"/>
  </si>
  <si>
    <t xml:space="preserve">上した月：2021/01
　入金日付or相殺日付：2021/01/31　経理確認
　ヒアリング対象者：マイクロソフト山本様
　備考：当初通知金額￥10,302,000　再通知金額￥8,529,000　差額－￥1,773,000
当初通知直後に間違いが発覚した為、リベート計上、入金ともに正しい金額にて遅れなく処理された。
※MS様からのお詫びメールを添付。
本国でおこなっている。今回対象外のキャンペーンにはいっていない機種をふくんでしまったため、
「質問」MS様での計算方法は？手動で計算している。
</t>
    <phoneticPr fontId="22"/>
  </si>
  <si>
    <t>マイクロソフト様より通知のあったリベート金額が間違っていたことが発覚した。
当初通知金額￥10,302,000　再通知金額￥8,529,000
差額￥1,773,000</t>
    <phoneticPr fontId="22"/>
  </si>
  <si>
    <t>A型_東京クラウン_新規商品登録依頼</t>
    <phoneticPr fontId="22"/>
  </si>
  <si>
    <t>東京クラウン</t>
    <phoneticPr fontId="22"/>
  </si>
  <si>
    <t xml:space="preserve">
3/8頃店舗からサービスデスクに登録依頼が来ておりましたが、サービスデスクから取引先への依頼に対し取引先が一向に正しい登録用紙を送ってこない為、サービスデスクより急ぎの登録依頼となった。
</t>
    <phoneticPr fontId="22"/>
  </si>
  <si>
    <t xml:space="preserve">
3/11にサービスデスクからの依頼で登録を行う。
（3/12に東京クラウンから商品統合管理室宛てに合意の意味も含めて登録依頼を送って頂く事を条件として）
3/12、東京クラウンより登録依頼を受信、サービスデスク依頼分、取引先依頼分　登録内容相違なしを確認し終了。
</t>
    <phoneticPr fontId="22"/>
  </si>
  <si>
    <t xml:space="preserve">上した月：YYYY/MM
　入金日付or相殺日付：YYYY/MM/DD
　ヒアリング対象者：
　備考：
サービスデスクからの申請は運用外である。新規登録依頼、
「質問」店舗から申請があった理由は？店舗に情報がないので、
</t>
    <phoneticPr fontId="22"/>
  </si>
  <si>
    <t>①吉橋　②岡島さん</t>
  </si>
  <si>
    <t>①倉地さんと相談②MTGの設定をお願いします。品質管理メンバー、岡島さん</t>
  </si>
  <si>
    <t xml:space="preserve">上した月：YYYY/MM
　入金日付or相殺日付：YYYY/MM/DD
　ヒアリング対象者：
　備考：現状は、経理室でチェックして、該当のリベートは経理で処理しているが、手間が掛かっていること。また目視確認なのでモレのリスクがある為、バイヤーに周知して頂き、G型ファイル申請時に「その他勘定」種別で登録してもらいたいとの事。
</t>
    <phoneticPr fontId="22"/>
  </si>
  <si>
    <t xml:space="preserve">
１.3/11　経理室小林主任より相談を受けた。
２.現状は、経理室でチェックして、該当のリベートは経理で処理している。
３.目視確認なのでモレのリスクがある。
バイヤーに周知して頂き、G型ファイル申請時に「その他勘定」種別で登録してもらいたいとの事。</t>
    <phoneticPr fontId="22"/>
  </si>
  <si>
    <t>インシデントとして報告を行った。今後の方針を決定する。</t>
    <phoneticPr fontId="22"/>
  </si>
  <si>
    <t>期間</t>
    <rPh sb="0" eb="2">
      <t>キカン</t>
    </rPh>
    <phoneticPr fontId="22"/>
  </si>
  <si>
    <t>金額</t>
    <rPh sb="0" eb="2">
      <t>キンガク</t>
    </rPh>
    <phoneticPr fontId="22"/>
  </si>
  <si>
    <t>合計</t>
    <rPh sb="0" eb="2">
      <t>ゴウケイ</t>
    </rPh>
    <phoneticPr fontId="22"/>
  </si>
  <si>
    <t>運用不備</t>
    <phoneticPr fontId="22"/>
  </si>
  <si>
    <t>●</t>
    <phoneticPr fontId="22"/>
  </si>
  <si>
    <t>0円～10万円未満</t>
    <phoneticPr fontId="22"/>
  </si>
  <si>
    <t>対策はあるが不十分</t>
    <phoneticPr fontId="22"/>
  </si>
  <si>
    <t>認知エラー</t>
  </si>
  <si>
    <t>判断エラー</t>
  </si>
  <si>
    <t>バイヤーに事情を説明してご協力をお願いした。</t>
    <phoneticPr fontId="22"/>
  </si>
  <si>
    <t>経過観察中</t>
    <phoneticPr fontId="22"/>
  </si>
  <si>
    <t>お客様からクレーム（店舗対応）問題がない</t>
    <phoneticPr fontId="22"/>
  </si>
  <si>
    <t>まず発生しない</t>
    <phoneticPr fontId="22"/>
  </si>
  <si>
    <t>商品部ウェルネス</t>
    <phoneticPr fontId="26"/>
  </si>
  <si>
    <t>L型_アイオーデータ_取引先があやまった申請をしたため、在庫対策費が発生した</t>
    <phoneticPr fontId="22"/>
  </si>
  <si>
    <t>納期</t>
  </si>
  <si>
    <t>担当</t>
  </si>
  <si>
    <t>ダイソン(担当営業瀬山様)</t>
    <phoneticPr fontId="26"/>
  </si>
  <si>
    <t>商品部AVCグループ</t>
    <phoneticPr fontId="26"/>
  </si>
  <si>
    <t>㈱ハピネット・マーケティング</t>
    <phoneticPr fontId="26"/>
  </si>
  <si>
    <t xml:space="preserve">B型リベートの登録漏れ
</t>
    <phoneticPr fontId="22"/>
  </si>
  <si>
    <t xml:space="preserve">
2021/1/21　新規登録。
売価に対する15%をB型登録する予定であったが、メール送信漏れ。 </t>
    <phoneticPr fontId="22"/>
  </si>
  <si>
    <t xml:space="preserve">決算締め日当日に即時連携にてリベートの計上を行った
</t>
    <phoneticPr fontId="22"/>
  </si>
  <si>
    <t xml:space="preserve">締め日当日までリベートのチェックの実施、エビデンスの回収が出来なかったため。
①リベート計上に対するエビデンス不足の為（ダイソン)
②取引先の送付漏れ（パナソニック）
③商品統合管理室でのリベートメールの処理ミス
</t>
    <phoneticPr fontId="22"/>
  </si>
  <si>
    <t xml:space="preserve">
　・締め日の前に申請をもらっていたが、登録から漏れていた
</t>
    <phoneticPr fontId="22"/>
  </si>
  <si>
    <t xml:space="preserve">
　・最終のチェックを行ったあとに取引先から申請が来ていた為処理の遅れが発生した。
</t>
    <phoneticPr fontId="22"/>
  </si>
  <si>
    <t>ハピネット・マーケティング</t>
    <phoneticPr fontId="22"/>
  </si>
  <si>
    <t xml:space="preserve">送信メール添付ファイルに不必要な情報を残したまま送信した。
</t>
    <phoneticPr fontId="22"/>
  </si>
  <si>
    <t xml:space="preserve">データー加工ミス、削除忘れをして保存送信したため。
</t>
    <phoneticPr fontId="22"/>
  </si>
  <si>
    <t xml:space="preserve">取引先へ削除依頼をした。正しいデータを送付した。未開封であった。
</t>
    <phoneticPr fontId="22"/>
  </si>
  <si>
    <t>三菱ライフネットワーク</t>
    <phoneticPr fontId="22"/>
  </si>
  <si>
    <t xml:space="preserve">取引先から追加再送されたG型の登録漏れ
</t>
    <phoneticPr fontId="22"/>
  </si>
  <si>
    <t xml:space="preserve">
１．3月4日13時9分、G型のメールが届く
２．3月5日1次照合実施した
３．3月5日13時58分に追記分のメールが届く
４．3月8日ワークフローに追記メールのコメント、ラインワークスで担当者にメンションコメント
５．3月9日2次照合実施されるもコメントはチェックされず
６. バイヤーから追記分が入ってないとの指摘で発覚
７. 2月分で計上できるようファイルの再送依頼を実施</t>
    <phoneticPr fontId="22"/>
  </si>
  <si>
    <t xml:space="preserve">2月度で計上した
</t>
    <phoneticPr fontId="22"/>
  </si>
  <si>
    <t>CFD</t>
    <phoneticPr fontId="22"/>
  </si>
  <si>
    <t>B型_ダイソン_取引先へのメールが未送信のため、B型リベートの登録漏れが発生した</t>
    <phoneticPr fontId="22"/>
  </si>
  <si>
    <t>H型_三菱ライフネットワーク_申請された時点での最短計上月の登録が間に合わなかった</t>
    <phoneticPr fontId="22"/>
  </si>
  <si>
    <t>なし_ハピネット・マーケティング_送信メール添付ファイルに不用な情報残したまま送信した</t>
    <phoneticPr fontId="22"/>
  </si>
  <si>
    <t>G型_CFD_追加リベートがあった場合のフローが定義されていないため、計上漏れが発生した</t>
    <phoneticPr fontId="22"/>
  </si>
  <si>
    <t>なし_なし_即時連携にて計上を行った</t>
    <phoneticPr fontId="22"/>
  </si>
  <si>
    <t>三菱ライフネットワーク</t>
    <phoneticPr fontId="26"/>
  </si>
  <si>
    <t>●</t>
    <phoneticPr fontId="22"/>
  </si>
  <si>
    <t>田端さん</t>
  </si>
  <si>
    <t>田端さん、中野さん、長廣さんMTGをおこなう。暫定運用について</t>
  </si>
  <si>
    <t xml:space="preserve">上した月：2021/02
　入金日付or相殺日付：YYYY/MM/DD
　ヒアリング対象者：宮澤バイヤー
　備考：
上記の対応は3月15日11時段階の対応予定です。即時連携が不可の場合は3月での計上予定。取引先としては2月計上に入れなくても構わないとのこと。（2月分を3月に合算計上でも可）バイヤーにも説明済み。
個人的見解
G型照合の際、既に1次照合済みの案件に関しては目が届きにくい。2次照合の際も申請番号とファイル件数のみチェックしているので追記されたファイルかどうかはわからない。
照合済みの案件に対して、コメント追記が適切であったかは現状のフローでは判断できない。追加再送メールの案件に関しては、ファイルは正しいものが保存されているかはチェックが必要ではないかと考えます。（ワークフロー内に再送フラグを立てるなどする）
</t>
    <phoneticPr fontId="22"/>
  </si>
  <si>
    <t>再送追記のメールのアナウンスが見逃された
リスク：
①再送の場合、ただしいデータが保存されていないリスクがある。
②一次承認通過した後の追加や再送の場合、フローがないため抜け漏れのリスクがある。</t>
    <phoneticPr fontId="22"/>
  </si>
  <si>
    <t xml:space="preserve">上した月：YYYY/MM
　入金日付or相殺日付：YYYY/MM/DD
　ヒアリング対象者：伊藤さん
　備考：
「質問」送信時のファイルの作成ルールありましたでしょうか？ない。
</t>
    <phoneticPr fontId="22"/>
  </si>
  <si>
    <t xml:space="preserve">
１．12日の18：36分に申請が上がった
２．その後にチェックが行われず、15日に確認した際に登録されていない事が発覚した。
</t>
    <phoneticPr fontId="22"/>
  </si>
  <si>
    <t xml:space="preserve">上した月：202103
　入金日付or相殺日付：YYYY/MM/DD
　ヒアリング対象者：
　備考：
実売助成費なのでG型と同じ納期締め日で運用している。過去分のインシデントの未計上。
取引先から申請がきた。WFへ申請された。
「質問」締め日の運用はどのように？申請の締め切りは？
</t>
    <phoneticPr fontId="22"/>
  </si>
  <si>
    <t>2020年12月度</t>
    <phoneticPr fontId="26"/>
  </si>
  <si>
    <t xml:space="preserve">上した月：2021/02
　入金日付or相殺日付：YYYY/MM/DD
　ヒアリング対象者：
　備考：
・金曜にリベートのチェックを各部署に依頼し、月曜日までに報告では即時連携は必然
・チェックの依頼を早期化、あるいは取引先からの提出期限の段階でチェック依頼をかけよう業務工程の追加を検討する必要がある。
「質問」
「todo」①締め日の対策、金曜チェック月曜報告の場合の暫定ルールの作成②コジマ営業部の染野さんへ対策案の提示を依頼
「担当」田端さん
「納期」
</t>
    <phoneticPr fontId="22"/>
  </si>
  <si>
    <t>低</t>
    <phoneticPr fontId="22"/>
  </si>
  <si>
    <t>3/22-</t>
  </si>
  <si>
    <t>バイヤーへヒアリングを行います。</t>
  </si>
  <si>
    <t xml:space="preserve">上した月：2021/03
　入金日付or相殺日付：YYYY/MM/DD
　ヒアリング対象者：小林さん
　備考：
2/1～2/28分
販売144台×単価8,100円
1,166,400円
3/1～3/14分
販売122台×単価8,100円
988,200円
【対象SKU】
取引先コード：3065
部門コード：271021
部門名：カールドライヤー
JANコード　型番　色規格　B型単価
5025155038093　HS01COMPFN　ﾋﾟﾝｸ　8,100 
</t>
    <phoneticPr fontId="22"/>
  </si>
  <si>
    <t xml:space="preserve">上した月：-
　入金日付or相殺日付：-
　ヒアリング対象者：金澤チーフマネージャー、小林バイヤー、ＥＣご担当者
　備考：
</t>
    <phoneticPr fontId="22"/>
  </si>
  <si>
    <t xml:space="preserve">
１．3/13　担当バイヤーより値引き率が間違っていると連絡をいただく
２．3/13　登録状況を確認し、値引き率を修正
３．3/13　修正終了の旨担当バイヤー、ＥＣ担当者にご連絡　※営業開始前に修正完了
</t>
    <phoneticPr fontId="22"/>
  </si>
  <si>
    <t xml:space="preserve">前回分のキャンペーンシートを流用して作成したため、
</t>
    <phoneticPr fontId="22"/>
  </si>
  <si>
    <t>値引き率を修正した。
今後、白紙のキャンペーンシートを使用して作成する。運用ルールの変更を行った。</t>
    <phoneticPr fontId="22"/>
  </si>
  <si>
    <t>運用不備</t>
    <phoneticPr fontId="22"/>
  </si>
  <si>
    <t>0円～10万円未満</t>
    <phoneticPr fontId="22"/>
  </si>
  <si>
    <t>まず発生しない</t>
    <phoneticPr fontId="22"/>
  </si>
  <si>
    <t>各取引先</t>
    <phoneticPr fontId="22"/>
  </si>
  <si>
    <t xml:space="preserve">上した月：202102
　入金日付or相殺日付：YYYY/MM/DD
　ヒアリング対象者：
　備考：計上
</t>
    <phoneticPr fontId="22"/>
  </si>
  <si>
    <t xml:space="preserve">
1000円以下の金額の計上遅れが発生
</t>
    <phoneticPr fontId="22"/>
  </si>
  <si>
    <t>内河さん</t>
    <phoneticPr fontId="22"/>
  </si>
  <si>
    <t>オートフィルターを解除してから実行するようにプログラムの書き換えを行った</t>
    <phoneticPr fontId="22"/>
  </si>
  <si>
    <t xml:space="preserve">
オートフィルターを解除してから実行するように構文の書き換えを行い対策した。
</t>
    <phoneticPr fontId="22"/>
  </si>
  <si>
    <t>G型</t>
    <phoneticPr fontId="22"/>
  </si>
  <si>
    <t xml:space="preserve">
１．積み上げを行い、店番記入マクロを実行した所フィルターがあり計上に遅れが生じた
２．オートフィルターをかかった状態のため、店番を記入がされなかった
</t>
    <phoneticPr fontId="22"/>
  </si>
  <si>
    <t xml:space="preserve">
H型にて訂正した
</t>
    <phoneticPr fontId="22"/>
  </si>
  <si>
    <t xml:space="preserve">
１．取引先からB型の申請
２．B型の金額が間違えていた事がバイヤーと取引先で認識した。
３．金額が大きいところのみ修正をする事で合意した。
</t>
    <phoneticPr fontId="22"/>
  </si>
  <si>
    <t>上した月：202102
　入金日付or相殺日付：YYYY/MM/DD
　ヒアリング対象者：
　備考：</t>
    <phoneticPr fontId="22"/>
  </si>
  <si>
    <t>対策基準有効</t>
    <phoneticPr fontId="22"/>
  </si>
  <si>
    <t>経過観察中</t>
    <phoneticPr fontId="22"/>
  </si>
  <si>
    <t>対応済み</t>
    <rPh sb="0" eb="2">
      <t>タイオウ</t>
    </rPh>
    <rPh sb="2" eb="3">
      <t>ズ</t>
    </rPh>
    <phoneticPr fontId="22"/>
  </si>
  <si>
    <t xml:space="preserve">
①
１．取引先からのメールの照合時に摘要欄とエビデンスがマッチしないことが発覚
２．土日だったため担当者にエビデンスの提出を依頼できなかった。
３．3月15日担当者連絡し、エビデンスを回収
４．登録を実施
②
１．コジマ営業部の染野さんから、取引先からG型が送付し忘れているものがあると連絡
２．早急に送付してもらうよう連絡、
③商品統合管理室でのリベートメールの取り扱いフローの不備による照合漏れ</t>
    <phoneticPr fontId="22"/>
  </si>
  <si>
    <t>①登録を実施
②コジマへ対策案の提示を依頼する
③暫定運用ルールについてMTGを行う</t>
    <phoneticPr fontId="22"/>
  </si>
  <si>
    <t>①締め日の対策、金曜チェック月曜報告の場合の暫定ルールの作成②コジマ営業部の染野さんへ対策案の提示を依頼</t>
    <phoneticPr fontId="22"/>
  </si>
  <si>
    <t>田端さん</t>
    <phoneticPr fontId="22"/>
  </si>
  <si>
    <t>旧OPGチーム</t>
    <phoneticPr fontId="26"/>
  </si>
  <si>
    <t>当社、各取引先</t>
    <phoneticPr fontId="26"/>
  </si>
  <si>
    <t>取引先様、バイヤー（柳沼課長）</t>
    <phoneticPr fontId="26"/>
  </si>
  <si>
    <t xml:space="preserve">
「初期不良品等の返品に関する覚書」に定められた初期不良品返品時の手数料（送料助成費（不良品））に関して、適正に処理がされていなかった。以下懸念事項。
・基本的には全ての取引先と締結している覚書であるものの、同リベートが発生している取引先は限られた一部のみである様に見える。
・覚書別紙に記載された手数料の対象となる部門コードが古く、運用開始時から更新されていないものと思われる（例：ゲーム部門にSwitchがない、等）。
・覚書別紙の一覧には「その他」との項目があり、その手数料は「別途協議」と記載されているが、数名のバイヤー（ほとんど全ての取扱い商品が「その他」に該当するトイズ担当等）に確認した所、そのような協議を行っていないとのこと。また、そもそもこの覚書に関して何らの協議や手続も行ったことがないとのこと。
</t>
    <phoneticPr fontId="22"/>
  </si>
  <si>
    <t xml:space="preserve">
１．商品部ウェルネスグループの遠藤係長が、新規取引開始を交渉中の取引先「サフィロジャパン㈱」から、新規取引開始時の書類一式について、詳細な質問を頂く。
２．遠藤係長より、契約管理チームに上記質問に関する相談を頂く。
３．（詳細に複数の質問を頂いていた為）関係各部署に確認の上、回答を作成する。しかし、一部の質問に関しては情報の確認が不十分であり保留として遠藤係長に回答。
４．保留の質問の内の１つが「初期不良品等の返品に関する覚書」に関して「手数料は送料と別に発生するのか否か」という内容のものであったことから、最終的に北郷主任に相談。
５．同リベートは「確認書」による手続で処理しているが、「初期不良品等の返品に関する覚書」の締結状況と本件処理の対象は一致しておらず、新しく締結した場合に更新されることはない、ことが判明。</t>
    <phoneticPr fontId="22"/>
  </si>
  <si>
    <t xml:space="preserve">室長承認をあげずに取引先にメール（実績データ）を送信した
</t>
    <phoneticPr fontId="22"/>
  </si>
  <si>
    <t xml:space="preserve">G型ファイルに記載のリベート金額の合計額にミスがあった。
</t>
    <phoneticPr fontId="22"/>
  </si>
  <si>
    <t xml:space="preserve">
１．3/12　柳沼課長よりBOの金額とG型ファイルの金額に違いがあると問合せがあった
２．3/16　メンバーが原因を確認したところ、G型ファイルの不備であることを確認した
３．3/16　柳沼課長、及び取引先営業様に報告しお詫びした。
</t>
    <phoneticPr fontId="22"/>
  </si>
  <si>
    <t xml:space="preserve">ファイルフォーマットの不備。
リベート金額記入欄の1つのセルのみ文字列設定になっている為
</t>
    <phoneticPr fontId="22"/>
  </si>
  <si>
    <t xml:space="preserve">バイヤー及び取引先営業様に報告しお詫びした。計上に問題はなし。
</t>
    <phoneticPr fontId="22"/>
  </si>
  <si>
    <t>Ｊ型_サフィロジャパン(株)_新規取引先質問事項と送料助成費リベートについて</t>
    <phoneticPr fontId="22"/>
  </si>
  <si>
    <t>G型_シィーネット_フォーマットのセル一つが文字列設定だったため合計金額にカウントされなかった</t>
    <phoneticPr fontId="22"/>
  </si>
  <si>
    <t xml:space="preserve">上した月：YYYY/MM
　入金日付or相殺日付：YYYY/MM/DD
　ヒアリング対象者：
　備考：
仕入先が追加されていない、部門コードが追加されていない。
該当部門にないものは、類似部門を手作業で行っている。
全ての覚書に対して、実務請求している内容が異なっている。
覚書の内容に不足がある。実務側：取引先へ請求できない。漏れではない。
ポイント：過去分を追加請求するかどうか
「質問」起きた事象は質問に対して回答ができなかった？
「todo」?MTGする①取引先、遠藤係長へ回答をする。②影響額の算出（保留）
「担当」?倉地さん、鯨井さん、北郷さん①鯨井さん　②北郷さん（保留）
「納期」3/23-
</t>
    <phoneticPr fontId="22"/>
  </si>
  <si>
    <t xml:space="preserve">
取引先、バイヤーへ回答をする。
</t>
    <phoneticPr fontId="22"/>
  </si>
  <si>
    <t xml:space="preserve">
旧OPGチームにて、適正な運用が構築されていなかった為（と推測される）。
仕入先が追加されていない、部門コードが追加されていない。
該当部門にないものは、類似部門を手作業で行っている。</t>
    <phoneticPr fontId="22"/>
  </si>
  <si>
    <t>J型</t>
    <phoneticPr fontId="22"/>
  </si>
  <si>
    <t>サフィロジャパン(株)</t>
    <phoneticPr fontId="22"/>
  </si>
  <si>
    <t>低</t>
    <phoneticPr fontId="22"/>
  </si>
  <si>
    <t xml:space="preserve">
１．3/5　マイクロソフト様にメールを送信した
</t>
    <phoneticPr fontId="22"/>
  </si>
  <si>
    <t xml:space="preserve">上した月：YYYY/MM
　入金日付or相殺日付：YYYY/MM/DD
　ヒアリング対象者：
　備考：皆さまにご迷惑をお掛けるするかたちになりました。反省しております。申し訳ございませんでした。
内部統制として、実績送信は担当が行う。
「質問」バイヤーへ依頼したが、バイヤーが手が空いていないため、途中経過の実績データ。
</t>
    <phoneticPr fontId="22"/>
  </si>
  <si>
    <t>なし_なし_実績送信する際の運用を知らないため部外メールを送信した</t>
    <phoneticPr fontId="22"/>
  </si>
  <si>
    <t>実績送信する際の運用を知らなかったため、</t>
    <phoneticPr fontId="22"/>
  </si>
  <si>
    <t xml:space="preserve">バイヤーと同様に実績送信のフローよりメール送信を依頼する。
</t>
    <phoneticPr fontId="22"/>
  </si>
  <si>
    <t xml:space="preserve">上した月：2021/02
　入金日付or相殺日付：YYYY/MM/DD
　ヒアリング対象者：
　備考：不備内容はリベート金額記入欄の1つのセルのみ文字列設定になっている為、合計金額にカウントされてなかった。
「質問」新型フォーマット？
</t>
    <phoneticPr fontId="22"/>
  </si>
  <si>
    <t>運用不備</t>
    <phoneticPr fontId="22"/>
  </si>
  <si>
    <t>●</t>
    <phoneticPr fontId="22"/>
  </si>
  <si>
    <t>たまに起きる半年1度</t>
    <phoneticPr fontId="22"/>
  </si>
  <si>
    <t>対策はあるが不十分</t>
    <phoneticPr fontId="22"/>
  </si>
  <si>
    <t>経過観察中</t>
    <phoneticPr fontId="22"/>
  </si>
  <si>
    <t>0円～10万円未満</t>
    <phoneticPr fontId="22"/>
  </si>
  <si>
    <t>まず発生しない</t>
    <phoneticPr fontId="22"/>
  </si>
  <si>
    <t>J型_富士通ｸﾗｲｱﾝﾄｺﾝﾋﾟｭｰﾃｨﾝｸﾞ_メール受信の確認漏れによる不良交換手数料が未計上だった件</t>
    <phoneticPr fontId="22"/>
  </si>
  <si>
    <t>上した月：202102予定
　入金日付or相殺日付：確認中
　ヒアリング対象者：
　備考：
WFの運用以前の案件がある。
メールの受信のダブルチェックが行われている。
何時から運用しているのか？不明
メールディーラーを使用して確認を行っている。
ファイルの積み上げを複数人で行っているか？</t>
    <phoneticPr fontId="22"/>
  </si>
  <si>
    <t>吉橋</t>
    <phoneticPr fontId="22"/>
  </si>
  <si>
    <t>バイヤーへヒアリングを行う。事実確認</t>
    <phoneticPr fontId="22"/>
  </si>
  <si>
    <t>3/末</t>
  </si>
  <si>
    <t xml:space="preserve">上した月：202102
　入金日付or相殺日付：YYYY/MM/DD
　ヒアリング対象者：
　備考：
H型の納品時単価差異の補正業務が発生する。エビデンスのため、
H型とマイナス承認に関する課題として対応する。
</t>
    <phoneticPr fontId="22"/>
  </si>
  <si>
    <t xml:space="preserve">上した月：YYYY/MM
　入金日付or相殺日付：YYYY/MM/DD
　ヒアリング対象者：
　備考：
バイヤーからリベートを含んだ申請用紙を受領しない運用。取引先から送付してもらう運用である。
</t>
    <phoneticPr fontId="22"/>
  </si>
  <si>
    <t>①金額の確認②指差し確認の実施のアナウンス③ファイル空欄の差し戻しの定義</t>
    <phoneticPr fontId="22"/>
  </si>
  <si>
    <t>①3/15②3/11</t>
    <phoneticPr fontId="22"/>
  </si>
  <si>
    <t xml:space="preserve">上した月：YYYY/MM
　入金日付or相殺日付：YYYY/MM/DD
　ヒアリング対象者：佐々木バイヤー
　備考：WF202103030491分
「質問」金額はいくら？ファイル空欄とは？
</t>
    <phoneticPr fontId="22"/>
  </si>
  <si>
    <t>グルーリスク管理室へ報告を行う</t>
    <phoneticPr fontId="22"/>
  </si>
  <si>
    <t xml:space="preserve">
１．ソフマップ　齋藤とMTGをおこなった。オンキヨー製品の修理及び部品の納入の契約案件に関して、
２．修理に関して、同一の取引先コードを使用し管理しているとのこと
３．ビックとは別に修理業務契約書、機密保持契約書、アンケートの契約を締結している。
</t>
    <phoneticPr fontId="22"/>
  </si>
  <si>
    <t>お客様からクレーム（店舗対応）問題がない</t>
    <phoneticPr fontId="22"/>
  </si>
  <si>
    <t xml:space="preserve">上した月：YYYY/MM
　入金日付or相殺日付：YYYY/MM/DD
　ヒアリング対象者：
　備考：
</t>
    <phoneticPr fontId="22"/>
  </si>
  <si>
    <t xml:space="preserve">3/10修正済み。NRIで修正した
</t>
    <phoneticPr fontId="22"/>
  </si>
  <si>
    <t xml:space="preserve">上した月：2021/02　予定
　入金日付or相殺日付：-
　ヒアリング対象者：ＭＳ鈴木部長
　備考：データダウンロード時の注意事項を把握し、改善するのが目的です
</t>
    <phoneticPr fontId="22"/>
  </si>
  <si>
    <t>取引先より、メールデータをもらい現状確認をおこなう。</t>
    <phoneticPr fontId="22"/>
  </si>
  <si>
    <t>北郷さん</t>
    <phoneticPr fontId="22"/>
  </si>
  <si>
    <t>2020年5月度の確認書が届いておらず、登録が出来なかった
確認書の返送をもって計上確認のためインシデント扱い</t>
    <phoneticPr fontId="22"/>
  </si>
  <si>
    <t xml:space="preserve">
１．3/8　仕入先ご担当者よりメールで未計上だったとの連絡をいただく
２．3/8　未登録の旨確認。7/13に送信しているとの内容だったが、それらしきメールの受信が無かった
３．3/8　ご担当者に電話で確認したところ、件名等を間違って展示品の内容で送ってしまっていたとの事だった為、再度確認したが、やはり受信していなかった
</t>
    <phoneticPr fontId="22"/>
  </si>
  <si>
    <t>①3/16</t>
    <phoneticPr fontId="22"/>
  </si>
  <si>
    <t xml:space="preserve">上した月：202102
　入金日付or相殺日付：YYYY/MM/DD
　ヒアリング対象者：
　備考：
コジマ法人営業室長より請求しない。と方針があった。
</t>
    <phoneticPr fontId="22"/>
  </si>
  <si>
    <t xml:space="preserve">
１．11日に取引先データ作成担当が確認の為別担当に送るはずのものを商品統合管理室に送付した
２．1/25に取引先別担当の方が、送り忘れたと思い改めて商品統合管理室に送信した
３．それぞれで送付した為、二重で登録されてしまった
</t>
    <phoneticPr fontId="22"/>
  </si>
  <si>
    <t xml:space="preserve">上した月：202102
　入金日付or相殺日付：YYYY/MM/DD
　ヒアリング対象者：
　備考
先方の運用：当社へ送付する前に営業部へ送る。CCにはいったため。気づかなかった。
</t>
    <phoneticPr fontId="22"/>
  </si>
  <si>
    <t xml:space="preserve">
取引先が都合二回、ビックカメラに送付したため
当社へ送付する前に営業部へ送る。CCにはいったため。気づかなかった。</t>
    <phoneticPr fontId="22"/>
  </si>
  <si>
    <t xml:space="preserve">
１．商品を商品マスタよりも高い金額にて発注を行った
２．商品が納品された際の伝票単価が発注金額よりも低い為、発生した
</t>
    <phoneticPr fontId="22"/>
  </si>
  <si>
    <t xml:space="preserve">上した月：202103
　入金日付or相殺日付：YYYY/MM/DD
　ヒアリング対象者：
　備考：
</t>
    <phoneticPr fontId="22"/>
  </si>
  <si>
    <t xml:space="preserve">
１．バイヤー側で商品マスタと同じ金額で発注
２．取引先と合意した金額ではなかった為修正の必要が発生
３．H型にて申請が来たが、修正する納品時単価差異がない為G型に切り替えた
４．正常な処理は入荷明細の変更になる。</t>
    <phoneticPr fontId="22"/>
  </si>
  <si>
    <t>課題テーマにて対応する。同時事例がないか？</t>
    <phoneticPr fontId="22"/>
  </si>
  <si>
    <t>8/末</t>
    <phoneticPr fontId="22"/>
  </si>
  <si>
    <t xml:space="preserve">展示品をださない。値引き交渉しない取引先。バイヤーと合意している。J型が発生しないを合意済み。過去も送信していた。
過去使用していた、リストを使用した。
「質問」リュミエリーナの担当の方からの連絡内容は？
</t>
    <phoneticPr fontId="22"/>
  </si>
  <si>
    <t xml:space="preserve">上した月：2021/02
　入金日付or相殺日付：2021/03/02入金
　ヒアリング対象者：AS事業室(行方室長、金井主任)、EC事業部（清水主任）、経理室(久保課長、小林主任、藤本主任)、商品部(佐藤副本部長、熊本次長、渡邉課長、金澤課長)
　備考：来月以降はK型で処理するよう準備を進める
会計上の処理を事前に相談しなかったため、
</t>
    <phoneticPr fontId="22"/>
  </si>
  <si>
    <t>来月以降はK型で処理するよう準備を進める</t>
    <phoneticPr fontId="22"/>
  </si>
  <si>
    <t>こちらで見積した金額との開きが大きかった為、MS様に問い合わせたところ発覚した。
今回対象外のキャンペーンにはいっていない機種をふくんでしまったため、</t>
    <phoneticPr fontId="22"/>
  </si>
  <si>
    <t>経理</t>
    <phoneticPr fontId="26"/>
  </si>
  <si>
    <t>　・ビックカメラ</t>
    <phoneticPr fontId="26"/>
  </si>
  <si>
    <t>　・アビー</t>
    <phoneticPr fontId="26"/>
  </si>
  <si>
    <t>　・森川産業</t>
    <phoneticPr fontId="26"/>
  </si>
  <si>
    <t xml:space="preserve">
J型（送料助成費・展示品拡売費）の一部の取引先の支払予定日が登録済みの支払サイトと相違していた。
</t>
    <phoneticPr fontId="22"/>
  </si>
  <si>
    <t xml:space="preserve">
１．滞留リベート調査リスト内の経理コメントに「支払予定日設定ミス」と記された取引先が複数あった。
２．対象の取引先が提出してきたJ型申請書に記された支払予定日と、登録済みの支払サイトに相違があることを確認。
３．J型担当者へヒヤリング→前述のツールについての説明を受ける
</t>
    <phoneticPr fontId="22"/>
  </si>
  <si>
    <t xml:space="preserve">
先方から提出された申請書に記載されている支払予定日が相違していたが、申請前チェックから漏れてしまい誤った日付のまま計上された。
チェック方法：チェック用のExcelで関数（VLOOKUP）を用いた一括チェック。ツールの仕様上、計上月日より支払予定日が未来の日付の場合、誤った日付のまま計上されてしまう（※説明していただいた長谷川さんが不在の為、ツールの詳細は不明です）
</t>
    <phoneticPr fontId="22"/>
  </si>
  <si>
    <t xml:space="preserve">
今後の対応策として、内河さんにマクロを作成していただき、積み上げ時に支払い予定日のチェックを行う。※五十日から外れた支払い予定日にアラートをかける。
</t>
    <phoneticPr fontId="22"/>
  </si>
  <si>
    <t xml:space="preserve">
　・実売助成費が発生した
</t>
    <phoneticPr fontId="22"/>
  </si>
  <si>
    <t xml:space="preserve">
　・実売助成費の条件が、9999/12/31で残っていた為取引が中止されても発動していた。
</t>
    <phoneticPr fontId="22"/>
  </si>
  <si>
    <t xml:space="preserve">
　H型にて発生している実売助成費の修正
　B型にて登録されている条件の停止
</t>
    <phoneticPr fontId="22"/>
  </si>
  <si>
    <t>青木 善太</t>
    <phoneticPr fontId="22"/>
  </si>
  <si>
    <t xml:space="preserve">2020年12月計上のマイクロソフトの見積り金額に漏れがあった。
</t>
    <phoneticPr fontId="22"/>
  </si>
  <si>
    <t xml:space="preserve">
１．1月12日、該当施策の12月見積りを計上
２．1月上旬、GP長バイヤーが12月に急遽発売されたリベート対象シリーズのPCが、該当施策のインセンティブカウント対象になっているかマイクロソフトに確認。
３．カウント対象から漏れていてた事が判明し対象製品としてJAN追加が可能である旨マイクロソフトから連絡がある。
４．1月19日、対象モデルの一覧を改めて担当バイヤーがマイクロソフトに提出。
５．3月5日、マイクロソフトからリベート金額確定書を受信
６．3月8日、2月計上で該当施策の洗替完了
７．3月16日、バックテスト時に見積り金額と確定金額に大きな差異があった為マイクロソフトにヒアリングした結果、見積り担当が本事案を把握。</t>
    <phoneticPr fontId="22"/>
  </si>
  <si>
    <t xml:space="preserve">12月にインセンティブ対象の他社製PCが発売されたが、PB商品でマイクロソフトが発売を把握しておらず、見積り担当に対象商品追加の情報が共有されなかった為。
</t>
    <phoneticPr fontId="22"/>
  </si>
  <si>
    <t xml:space="preserve">2021年2月計上で洗替済みの為対応不要。
マイクロソフト山本様からは下記再発防止策を頂いた。
・対象機種のリストについて毎月バイヤーと漏れが無いかを確認する。
・確認が出来た時点で見積り担当にも共有する。
</t>
    <phoneticPr fontId="22"/>
  </si>
  <si>
    <t xml:space="preserve">
　・発注金額を商品マスタと同じ金額で発注を行った為発生
</t>
    <phoneticPr fontId="22"/>
  </si>
  <si>
    <t xml:space="preserve">
　・マイナスG型202103020216にて登録申請済み。返金を行う。
</t>
    <phoneticPr fontId="22"/>
  </si>
  <si>
    <t xml:space="preserve">リベート設定がクーポンでは登録しても反映しない
</t>
    <phoneticPr fontId="22"/>
  </si>
  <si>
    <t xml:space="preserve">
１．3/11　ウェルネスビューティー担当バイヤー小林主任より販促リベートがBOで確認できないと連絡あり
２．新業務nextの商談一覧で確認するも同じく登録確認できず。
３．システム部に調査依頼。
４．ガジェット作成元の富士通の回答にて開発当初よりクーポン登録時にリベート設定はできない仕組み。
５．</t>
    <phoneticPr fontId="22"/>
  </si>
  <si>
    <t xml:space="preserve">使用できない機能がガジェットで入力可能な為
</t>
    <phoneticPr fontId="22"/>
  </si>
  <si>
    <t xml:space="preserve">
「一次対応」クーポンにリベート設定ありで登録したのがビューティ―のみの為担当バイヤーに報告とリベート請求は別途G型などで行っていただくよう案内した。3月開始キャンペーン
「二次対応」LWの「商品部・開発部・統合管理室」トークとわくわくわんぱく会にて設定不可を共有済み。クーポン登録申請書のリベート入力欄の消去したフォーマットを作成し配布した。
</t>
    <phoneticPr fontId="22"/>
  </si>
  <si>
    <t>J型_複数社_支払い予定日設定ミス</t>
    <phoneticPr fontId="22"/>
  </si>
  <si>
    <t>B型_アビー_取引中止の取引先に対して実売助成費の条件が残っていた</t>
    <phoneticPr fontId="22"/>
  </si>
  <si>
    <t>G型_森川産業_発注金額の訂正が発生した</t>
    <phoneticPr fontId="22"/>
  </si>
  <si>
    <t>POSキャンペーン_なし_使用できない機能がガジェットで入力可能な為クーポン登録時にリベート設定が反映出来ない。</t>
    <phoneticPr fontId="22"/>
  </si>
  <si>
    <t>登録済みの支払サイトを確認できるツールの作成。J型運用を優先のため</t>
  </si>
  <si>
    <t>中野さん、内河さん</t>
  </si>
  <si>
    <t>J型運用構築を優先</t>
  </si>
  <si>
    <t xml:space="preserve">上した月：YYYY/MM
　入金日付or相殺日付：YYYY/MM/DD
　ヒアリング対象者：
　備考：
「質問」
</t>
    <phoneticPr fontId="22"/>
  </si>
  <si>
    <t>J型</t>
    <phoneticPr fontId="22"/>
  </si>
  <si>
    <t>低</t>
    <phoneticPr fontId="22"/>
  </si>
  <si>
    <t xml:space="preserve">上した月：202103
　入金日付or相殺日付：YYYY/MM/DD
　ヒアリング対象者：
　備考：
ケースバンパー
副次課題：倒産時に商品がのこっている。担当バイヤーは？移行先ある。通信事業部谷口さん。
「質問」倒産、商品がのこっている？
「todo」①H型にて実売助成費の修正とB型条件の停止②
コンピュケース・ジャパンが引き継いでいる。リベートの清算が可能か？法務室へ依頼する。
「担当」①②内河さん
「納期」①3/23②3/26
</t>
    <phoneticPr fontId="22"/>
  </si>
  <si>
    <t xml:space="preserve">
１．実売助成費が動いていた為、取引が中止していても発動
２．取引を中止していた為滞留リベートとして残る
３．調査の際に発生していた事を確認
</t>
    <phoneticPr fontId="22"/>
  </si>
  <si>
    <t>マイクロソフト</t>
    <phoneticPr fontId="22"/>
  </si>
  <si>
    <t xml:space="preserve">上した月：2021/2
　入金日付or相殺日付：2021/03/31
　ヒアリング対象者：森山課長、マイクロソフト山本様
　備考：経緯2で森山課長が確認した理由：12月発売のリベート対象シリーズの新製品が好調に売れてる話を山本様にした際に、把握していない様子だった為。
該当施策名：「Windowsサードパーティデバイス ボリュームインセンティブプログラム」
・見積り担当は本事案を当初、新製品のPCがマイクロソフト認識のインセンティブ対象から漏れていたインシデントと認識したが、室長指摘により見積り金額に漏れがあったアクシデントに変更した。
</t>
    <phoneticPr fontId="22"/>
  </si>
  <si>
    <t>2月計上で洗替済み。マイクロソフト山本様からは下記再発防止策を頂いた。</t>
  </si>
  <si>
    <t>青木さん</t>
  </si>
  <si>
    <t>中</t>
    <phoneticPr fontId="22"/>
  </si>
  <si>
    <t xml:space="preserve">
１．バイヤー側で商品マスタと同じ金額で発注
２．取引先と合意した金額ではなかった為修正の必要が発生
３．H型にて申請が来たが、修正する納品時単価差異がない為G型に切り替えた
</t>
    <phoneticPr fontId="22"/>
  </si>
  <si>
    <t xml:space="preserve">上した月：202102
　入金日付or相殺日付：YYYY/MM/DD
　ヒアリング対象者：
　備考：
H型はインシデント報告してから登録を行う。
マイナスG型は、インシデント報告の運用ルールがない
理由：バイヤーは納品時単価差異を発生させないようにしたため、仮説
</t>
    <phoneticPr fontId="22"/>
  </si>
  <si>
    <t>なし</t>
    <phoneticPr fontId="22"/>
  </si>
  <si>
    <t xml:space="preserve">上した月：YYYY/MM
　入金日付or相殺日付：YYYY/MM/DD
　ヒアリング対象者：
　備考：
開発当初からガシェットから新業務への連携がない
</t>
    <phoneticPr fontId="22"/>
  </si>
  <si>
    <t>①わくわくわんぱく会にて設定不可を共有②リベート入力欄の消去したフォーマットを作成した。</t>
  </si>
  <si>
    <t>①長廣さん②朝田さん</t>
  </si>
  <si>
    <t>posキャンペーン登録</t>
    <phoneticPr fontId="22"/>
  </si>
  <si>
    <t>取引先</t>
    <phoneticPr fontId="22"/>
  </si>
  <si>
    <t>見積計上</t>
    <phoneticPr fontId="22"/>
  </si>
  <si>
    <t>6月</t>
    <rPh sb="1" eb="2">
      <t>ガツ</t>
    </rPh>
    <phoneticPr fontId="22"/>
  </si>
  <si>
    <t>7月</t>
  </si>
  <si>
    <t>8月</t>
  </si>
  <si>
    <t>9月</t>
  </si>
  <si>
    <t>10月</t>
  </si>
  <si>
    <t>11月</t>
  </si>
  <si>
    <t>12月</t>
  </si>
  <si>
    <t>運用不備</t>
    <phoneticPr fontId="22"/>
  </si>
  <si>
    <t>0円～10万円未満</t>
    <phoneticPr fontId="22"/>
  </si>
  <si>
    <t>まれに起きる年1度</t>
    <phoneticPr fontId="22"/>
  </si>
  <si>
    <t>対策基準有効</t>
    <phoneticPr fontId="22"/>
  </si>
  <si>
    <t>100万円以上～1000万円未満</t>
    <phoneticPr fontId="22"/>
  </si>
  <si>
    <t>まず発生しない</t>
    <phoneticPr fontId="22"/>
  </si>
  <si>
    <t>●</t>
    <phoneticPr fontId="22"/>
  </si>
  <si>
    <t>対策はあるが不十分</t>
    <phoneticPr fontId="22"/>
  </si>
  <si>
    <t>10万円以上～100万円未満</t>
    <phoneticPr fontId="22"/>
  </si>
  <si>
    <t>たまに起きる半年1度</t>
    <phoneticPr fontId="22"/>
  </si>
  <si>
    <t>お客様からクレーム（店舗対応）問題がない</t>
    <phoneticPr fontId="22"/>
  </si>
  <si>
    <t>経過観察中</t>
    <phoneticPr fontId="22"/>
  </si>
  <si>
    <t>グルーリスク管理室へ報告を行った。</t>
    <phoneticPr fontId="22"/>
  </si>
  <si>
    <t>取引先</t>
    <phoneticPr fontId="22"/>
  </si>
  <si>
    <t>1000万円以上～1億円未満</t>
    <phoneticPr fontId="22"/>
  </si>
  <si>
    <t xml:space="preserve">
１．1/10　船橋FACE店の野口さんから、キャンペーンが発動しないと連絡を受ける
２．JANコードから企画コードを検索出来ない為、時間を要す事を伝える。
３．お客様対応では手動でキャンペーンのPアップと近しいポイントアップして貰う
４．企画コードを探して詳細を確認した処、対象に含まれている事を確認する
５．野口さんに他のJANを試して頂いた処、発動する事を確認する。</t>
    <phoneticPr fontId="22"/>
  </si>
  <si>
    <t>中</t>
    <phoneticPr fontId="22"/>
  </si>
  <si>
    <t>低</t>
    <phoneticPr fontId="22"/>
  </si>
  <si>
    <t>高</t>
    <phoneticPr fontId="22"/>
  </si>
  <si>
    <t>重要</t>
    <phoneticPr fontId="22"/>
  </si>
  <si>
    <t>経過観察中</t>
    <phoneticPr fontId="22"/>
  </si>
  <si>
    <t>内河さん</t>
    <phoneticPr fontId="22"/>
  </si>
  <si>
    <t>①202103020216にて登録申請済み。返金を行う。②バイヤーに商品マスタと同じ金額で発注しないようアナウンスをした</t>
    <phoneticPr fontId="22"/>
  </si>
  <si>
    <t>運用不備</t>
    <phoneticPr fontId="22"/>
  </si>
  <si>
    <t>0円～10万円未満</t>
    <phoneticPr fontId="22"/>
  </si>
  <si>
    <t>まれに起きる年1度</t>
    <phoneticPr fontId="22"/>
  </si>
  <si>
    <t>対策基準有効</t>
    <phoneticPr fontId="22"/>
  </si>
  <si>
    <t>商品統合管理室</t>
    <phoneticPr fontId="22"/>
  </si>
  <si>
    <t>●</t>
    <phoneticPr fontId="22"/>
  </si>
  <si>
    <t>有効</t>
    <phoneticPr fontId="22"/>
  </si>
  <si>
    <t>①②内河さん</t>
    <phoneticPr fontId="22"/>
  </si>
  <si>
    <t>①H型にて実売助成費の修正とB型条件の停止した②
コンピュケース・ジャパンが引き継いでいる。リベートの清算が可能か？法務室へ依頼する。</t>
    <phoneticPr fontId="22"/>
  </si>
  <si>
    <t>①3/23②3/26</t>
    <phoneticPr fontId="22"/>
  </si>
  <si>
    <t>まず発生しない</t>
    <phoneticPr fontId="22"/>
  </si>
  <si>
    <t>①岡島さん②中野さん、内河さん</t>
    <phoneticPr fontId="22"/>
  </si>
  <si>
    <t>①3/22②3/26</t>
    <phoneticPr fontId="22"/>
  </si>
  <si>
    <t>①柳沼が見たデータの確認②同事例の可能性があるアナウンスした③暫定ルール、フォーマットの設定を確認する。</t>
    <phoneticPr fontId="22"/>
  </si>
  <si>
    <t>整備不備</t>
    <phoneticPr fontId="22"/>
  </si>
  <si>
    <t>お客様からクレーム（店舗対応）問題がない</t>
    <phoneticPr fontId="22"/>
  </si>
  <si>
    <t>対策はあるが不十分</t>
    <phoneticPr fontId="22"/>
  </si>
  <si>
    <t>岡島さん</t>
    <phoneticPr fontId="22"/>
  </si>
  <si>
    <t>実績送信のフローよりメール送信を依頼するを決定した</t>
    <phoneticPr fontId="22"/>
  </si>
  <si>
    <t>朝田さん</t>
    <phoneticPr fontId="22"/>
  </si>
  <si>
    <t>暫定ルール、白紙のキャンペーンシートを使用して作成するを決めた</t>
    <phoneticPr fontId="22"/>
  </si>
  <si>
    <t>暫定運用を決めた。G型表記のない場合、都度経理や取引先へ確認する。</t>
    <phoneticPr fontId="22"/>
  </si>
  <si>
    <t>小野さん</t>
    <phoneticPr fontId="22"/>
  </si>
  <si>
    <t>①3/15　②3/19</t>
    <phoneticPr fontId="22"/>
  </si>
  <si>
    <t>①サービスデスクへ運用のアナウンスした。②取引先へ申請が遅れた原因のヒアリングをお願いします。</t>
    <phoneticPr fontId="22"/>
  </si>
  <si>
    <t>　・商品統合管理室</t>
    <phoneticPr fontId="26"/>
  </si>
  <si>
    <t>　・バイヤー取引先</t>
    <phoneticPr fontId="26"/>
  </si>
  <si>
    <t>　・キット</t>
    <phoneticPr fontId="26"/>
  </si>
  <si>
    <t>　・宮沢模型</t>
    <phoneticPr fontId="26"/>
  </si>
  <si>
    <t xml:space="preserve">
リベート条件が登録されていなかった為、リベート計上漏れが発生した
</t>
    <phoneticPr fontId="22"/>
  </si>
  <si>
    <t xml:space="preserve">
バイヤーと合意されていないリベート条件送料助成費が登録されていた結果、リベートの未計上が発生した
</t>
    <phoneticPr fontId="22"/>
  </si>
  <si>
    <t xml:space="preserve">
・取引先様が商品登録時にリベート終了日を合意していない日付で申請をおこなった為
</t>
    <phoneticPr fontId="22"/>
  </si>
  <si>
    <t xml:space="preserve">
　・当日開始の、B型リベートが登録されていない事が発覚した。
</t>
    <phoneticPr fontId="22"/>
  </si>
  <si>
    <t xml:space="preserve">
　・メールディーラーの仕分け間違いが起きた事により申請がされていなかった為
</t>
    <phoneticPr fontId="22"/>
  </si>
  <si>
    <t xml:space="preserve">
　・申請を行って、登録した。メール窓口にて手作業にて確認する。
</t>
    <phoneticPr fontId="22"/>
  </si>
  <si>
    <t xml:space="preserve">
　・納品時単価差異が発生した
</t>
    <phoneticPr fontId="22"/>
  </si>
  <si>
    <t xml:space="preserve">
　・H型にて登録予定
</t>
    <phoneticPr fontId="22"/>
  </si>
  <si>
    <t xml:space="preserve">
　・発注単価を間違えてしまったので、経理部にて単価の変更を行った。
　　その結果納品時単価差異が自動で計算されて発生した
</t>
    <phoneticPr fontId="22"/>
  </si>
  <si>
    <t xml:space="preserve">
　・今回はビックバイヤーが発生する認識していなかったため、
　・コジマ発注担当は、発生することを認識している
　・商品マスタに登録されている金額とは違う金額で発注を行った為。
</t>
    <phoneticPr fontId="22"/>
  </si>
  <si>
    <t xml:space="preserve">
　・H型にて訂正登録予定
</t>
    <phoneticPr fontId="22"/>
  </si>
  <si>
    <t>A型_パナソニック_リベート条件が登録されていなかった為、リベート計上漏れが発生した</t>
    <phoneticPr fontId="22"/>
  </si>
  <si>
    <t>A型_三菱_バイヤーと合意されていないリベート条件が登録されていた結果、リベートの未計上が発生した</t>
    <phoneticPr fontId="22"/>
  </si>
  <si>
    <t>B型_日立グローバルソリューションズ_メールディーラーの仕分け間違い</t>
    <phoneticPr fontId="22"/>
  </si>
  <si>
    <t xml:space="preserve">
１．2020年9月に冷蔵庫（左開き）の商品登録を行った。
２．2021年3/12　バイヤーより、（右開き）はリベート登録送料助成費が有るが左開きはリベート登録がない事を疑問に思い、取引先に確認を行った
３．申請漏れが発覚した
</t>
    <phoneticPr fontId="22"/>
  </si>
  <si>
    <t>整備不備</t>
    <phoneticPr fontId="22"/>
  </si>
  <si>
    <t>長廣さん</t>
  </si>
  <si>
    <t xml:space="preserve">上した月：2021/03を予定
　入金日付or相殺日付：
　ヒアリング対象者：
　備考：
支払いただくことで方針決定した。
商談報告書があれば、リベートの確認をする運用。
「質問」開きに関係なくリベートの合意をしていた？バイヤーは取引先様の申請書を確認した？運用は？
</t>
    <phoneticPr fontId="22"/>
  </si>
  <si>
    <t xml:space="preserve">
商品登録時に条件登録が行われなかった為
現在の運用では、エビデンスがないためリベート条件の照合はしていない。
</t>
    <phoneticPr fontId="22"/>
  </si>
  <si>
    <t xml:space="preserve">
１．2020年1月から10月に掛けて各商品複数登録時を行った
２．その際、合意していないリベート終了日を設定した
３．バイヤーより、異議申し立てを行った結果、支払いを約束した
</t>
    <phoneticPr fontId="22"/>
  </si>
  <si>
    <t xml:space="preserve">上した月：3月計上予定
　入金日付or相殺日付：
　ヒアリング対象者：
　備考：
取引先はリベートの期間を一年間の予定
バイヤーは、期間の両省はしていなかった。
副次：リベートの金額の認識がバイヤーと取引先でちがう可能性がある。
「質問」取引先と交渉とは？バイヤー
</t>
    <phoneticPr fontId="22"/>
  </si>
  <si>
    <t xml:space="preserve">
１．19日に取引先から申請が来ていたがG型ファイルに振り分けられていた
２．当日に、門脇バイヤーから登録がされていない為問い合わせがあり発覚
３．申請がされていない事が分かった為、申請して登録
</t>
    <phoneticPr fontId="22"/>
  </si>
  <si>
    <t xml:space="preserve">上した月：202103
　入金日付or相殺日付：YYYY/MM/DD
　ヒアリング対象者：
　備考：
「質問」G型に振りわけられた原因は？本文中にG型と記載があったため、
</t>
    <phoneticPr fontId="22"/>
  </si>
  <si>
    <t>①申請を行って、登録した②バイヤーから注意喚起を行う</t>
  </si>
  <si>
    <t>①②内河さん</t>
  </si>
  <si>
    <t>①3/24②3/24</t>
  </si>
  <si>
    <t>B型</t>
    <phoneticPr fontId="22"/>
  </si>
  <si>
    <t>日立グローバルソリューションズ</t>
    <phoneticPr fontId="22"/>
  </si>
  <si>
    <t>低</t>
    <phoneticPr fontId="22"/>
  </si>
  <si>
    <t xml:space="preserve">
１．商品の発注を、間違った金額で発注を行った。
２．商品が納品されたのちに発注単価が違った事に気が付き経理室にて訂正を行った
３．経理室にて訂正を行った結果、納品時単価差異が発生した。連絡はなかった。
</t>
    <phoneticPr fontId="22"/>
  </si>
  <si>
    <t xml:space="preserve">上した月：202103
　入金日付or相殺日付：YYYY/MM/DD
　ヒアリング対象者：
　備考：
過去慣習として、経理室へ相談し、変更してもらっている。
伝票単価から計算された
発注単価の変更は、経理室のみ。
「質問」発注単価を間違えたのはバイヤー。経理室へ直接いくのは運用内？
</t>
    <phoneticPr fontId="22"/>
  </si>
  <si>
    <t>①H型にて登録予定②方針を決める</t>
  </si>
  <si>
    <t>①内河さん②内河さん、長廣さん</t>
  </si>
  <si>
    <t>①3/24②4/1-</t>
  </si>
  <si>
    <t>キット</t>
    <phoneticPr fontId="22"/>
  </si>
  <si>
    <t xml:space="preserve">
１．宮沢模型に発注
２．納品時に差異が発生していた為納品時単価差異が発生した
</t>
    <phoneticPr fontId="22"/>
  </si>
  <si>
    <t xml:space="preserve">上した月：202103
　入金日付or相殺日付：YYYY/MM/DD
　ヒアリング対象者：
　備考：
</t>
    <phoneticPr fontId="22"/>
  </si>
  <si>
    <t>①H型にて登録予定②バイヤーへアナウンスした。</t>
  </si>
  <si>
    <t>①内河さん②内河さん</t>
  </si>
  <si>
    <t>宮沢模型</t>
    <phoneticPr fontId="22"/>
  </si>
  <si>
    <t xml:space="preserve">
１．商品をアイ・オー・データに発注
２．そのご、帳合先変更を行った
３．納品時に商品マスタとの差異が生まれる事により納品時単価差異が発生した。
</t>
    <phoneticPr fontId="22"/>
  </si>
  <si>
    <t xml:space="preserve">上した月：202103
　入金日付or相殺日付：YYYY/MM/DD
　ヒアリング対象者：
　備考：
取引先から帳合先変更の申請がある。
バイヤーが承認、
「質問」取引先から帳合変更のためアイ・オー・データへリベートが発生。バイヤーは帳合先変更を認識していない。
</t>
    <phoneticPr fontId="22"/>
  </si>
  <si>
    <t xml:space="preserve">
　・商品の帳合先変更があり、商品マスタの原価が下がった事により帳合先変更前に発注した商品が納品された段階で納品時単価差異が発生した
取引先から帳合先変更の申請があった</t>
    <phoneticPr fontId="22"/>
  </si>
  <si>
    <t>・アイ・オー・データ機器</t>
    <phoneticPr fontId="26"/>
  </si>
  <si>
    <t>　・ビックカメラ　</t>
    <phoneticPr fontId="26"/>
  </si>
  <si>
    <t xml:space="preserve">システムエラー。予約期間、販売期間の管理フラグが原因。
</t>
    <phoneticPr fontId="22"/>
  </si>
  <si>
    <t>予約期間、販売期間の管理フラグのシステム改善済み</t>
    <phoneticPr fontId="22"/>
  </si>
  <si>
    <t>3/9 PM2:09にシステムの修正を実施済み。
取引先に報告済み、影響は現時点では無し、</t>
    <phoneticPr fontId="22"/>
  </si>
  <si>
    <t>バイヤーへヒアリングを行った</t>
    <phoneticPr fontId="22"/>
  </si>
  <si>
    <t>朝田</t>
    <phoneticPr fontId="22"/>
  </si>
  <si>
    <t>レジアラートの適切な運用がされていなかったため
通常新作リストを確認してからダミーは作成するが本件では確認が漏れていた。</t>
    <phoneticPr fontId="22"/>
  </si>
  <si>
    <t>関係者へヒアリングをおこなった</t>
    <phoneticPr fontId="22"/>
  </si>
  <si>
    <t>対策はあるが不十分</t>
    <phoneticPr fontId="22"/>
  </si>
  <si>
    <t>低</t>
    <phoneticPr fontId="22"/>
  </si>
  <si>
    <t>0円～10万円未満</t>
    <phoneticPr fontId="22"/>
  </si>
  <si>
    <t>商品統合管理室</t>
    <phoneticPr fontId="22"/>
  </si>
  <si>
    <t>要改善</t>
    <phoneticPr fontId="22"/>
  </si>
  <si>
    <t>経過観察中</t>
    <phoneticPr fontId="22"/>
  </si>
  <si>
    <t>対策基準有効</t>
    <phoneticPr fontId="22"/>
  </si>
  <si>
    <t>運用不備</t>
    <phoneticPr fontId="22"/>
  </si>
  <si>
    <t>B型</t>
    <phoneticPr fontId="22"/>
  </si>
  <si>
    <t>I型</t>
    <phoneticPr fontId="22"/>
  </si>
  <si>
    <t>G型</t>
    <phoneticPr fontId="22"/>
  </si>
  <si>
    <t>J型</t>
    <phoneticPr fontId="22"/>
  </si>
  <si>
    <t>L型</t>
    <phoneticPr fontId="22"/>
  </si>
  <si>
    <t>有効</t>
    <phoneticPr fontId="22"/>
  </si>
  <si>
    <t>A型</t>
    <phoneticPr fontId="22"/>
  </si>
  <si>
    <t>その他</t>
    <phoneticPr fontId="22"/>
  </si>
  <si>
    <t>人的要因</t>
    <phoneticPr fontId="22"/>
  </si>
  <si>
    <t>バイヤー</t>
    <phoneticPr fontId="22"/>
  </si>
  <si>
    <t>再度、ファイル登録し取引先に連絡し対応を行う。</t>
    <phoneticPr fontId="22"/>
  </si>
  <si>
    <t>【G型リベート登録不備】
取引先からの再送ファイルのみ登録</t>
    <phoneticPr fontId="22"/>
  </si>
  <si>
    <t>取引先　三菱電機</t>
    <phoneticPr fontId="22"/>
  </si>
  <si>
    <t>G型登録漏れ</t>
    <phoneticPr fontId="22"/>
  </si>
  <si>
    <t>10年に1回以上</t>
    <phoneticPr fontId="22"/>
  </si>
  <si>
    <t>追加ヒアリングを実施する。</t>
    <phoneticPr fontId="22"/>
  </si>
  <si>
    <t>1年に1回以上</t>
    <phoneticPr fontId="22"/>
  </si>
  <si>
    <t>半年に1回以上</t>
    <phoneticPr fontId="22"/>
  </si>
  <si>
    <t>1月に1回以上</t>
    <phoneticPr fontId="22"/>
  </si>
  <si>
    <t>取引先</t>
    <phoneticPr fontId="22"/>
  </si>
  <si>
    <t>取引先パナソニックコンシューマーマーケティング</t>
    <phoneticPr fontId="22"/>
  </si>
  <si>
    <t>6/24に6/26からB型条件の登録について問矢さんより引継ぎを受けていたが、登録を漏らしていたことが長廣係長のチェックによって発覚。2日後開始だった為、当日行わなかった結果、そのまま失念していた。</t>
    <phoneticPr fontId="22"/>
  </si>
  <si>
    <t>AVカテゴリーGP長の渡邉課長に連絡。途中からの登録はしないように指示をいただきました。</t>
    <phoneticPr fontId="22"/>
  </si>
  <si>
    <t>【リベート登録不備】
B型の登録漏れ</t>
    <phoneticPr fontId="22"/>
  </si>
  <si>
    <t>B型の登録漏れがおきた</t>
    <phoneticPr fontId="22"/>
  </si>
  <si>
    <t>PC</t>
    <phoneticPr fontId="22"/>
  </si>
  <si>
    <t>取引先東芝コンシューママーケティング</t>
    <phoneticPr fontId="22"/>
  </si>
  <si>
    <t>販売先が変更になっていたが、
東芝コンシューママーケティング→シャープへ
人為ミスにより請求先を間違えてしまった。</t>
    <phoneticPr fontId="22"/>
  </si>
  <si>
    <t>６月計上分にて、納品時単価差異の訂正をH型にて行い、改めてH型で正しい請求先のシャープに請求を行う。</t>
    <phoneticPr fontId="22"/>
  </si>
  <si>
    <t>【請求先不備】
請求先変更後の請求先間違い</t>
    <phoneticPr fontId="22"/>
  </si>
  <si>
    <t>シャープへ請求すべきところ、東芝へ請求してしまった。</t>
    <phoneticPr fontId="22"/>
  </si>
  <si>
    <t>10万円以下</t>
    <phoneticPr fontId="22"/>
  </si>
  <si>
    <t>取引先　三菱</t>
    <phoneticPr fontId="22"/>
  </si>
  <si>
    <t xml:space="preserve">メール受信、照合時の人為的ミス
</t>
    <phoneticPr fontId="22"/>
  </si>
  <si>
    <t>6月分にてマイナスG型にて計上
経理部伊波部長報告済み。</t>
    <phoneticPr fontId="22"/>
  </si>
  <si>
    <t>6月分計上時の運用見直しを行います。</t>
    <phoneticPr fontId="22"/>
  </si>
  <si>
    <t>【G型リベート二重計上】
確認ミスによるG型リベート二重計上</t>
    <phoneticPr fontId="22"/>
  </si>
  <si>
    <t>リベート二重計上</t>
    <phoneticPr fontId="22"/>
  </si>
  <si>
    <t>H型</t>
    <phoneticPr fontId="22"/>
  </si>
  <si>
    <t>1000万円以下</t>
    <phoneticPr fontId="22"/>
  </si>
  <si>
    <t>100万円以下</t>
    <phoneticPr fontId="22"/>
  </si>
  <si>
    <t>商品統合管理室　北郷</t>
    <phoneticPr fontId="22"/>
  </si>
  <si>
    <t>新業務アプリメニュー「706」</t>
    <phoneticPr fontId="22"/>
  </si>
  <si>
    <t>0時ごろに行われる「夜間バッチ」処理はその時点で登録が完了しているデータをデータベースから引き抜き、4時ごろデータベースの」中身を空にしたうえで戻す仕組み(NRI様確認）になっており、引き抜いた以降に登録が完了した分についてはデータが消去されてしまい、翌日の引き抜きにも引き継がれないことが分かった。その知識が無かった為、翌日(13日）反映されると考えていたが、本日(14日）時点でも反映されていなかった為発覚。NRI様に未登録分のデータをいただき、登録した</t>
    <phoneticPr fontId="22"/>
  </si>
  <si>
    <t>期間内に登録完了</t>
    <phoneticPr fontId="22"/>
  </si>
  <si>
    <t>売上に影響なし</t>
    <phoneticPr fontId="22"/>
  </si>
  <si>
    <t>事後</t>
    <phoneticPr fontId="22"/>
  </si>
  <si>
    <t>アクシデント</t>
    <phoneticPr fontId="22"/>
  </si>
  <si>
    <t>【G型登録漏れ】新業務アプリ取込ミス</t>
    <phoneticPr fontId="22"/>
  </si>
  <si>
    <t>登録完了のフラグが出ていただ、実際には登録されていなかった</t>
    <phoneticPr fontId="22"/>
  </si>
  <si>
    <t>負傷なし</t>
    <phoneticPr fontId="22"/>
  </si>
  <si>
    <t>１億円以下</t>
    <phoneticPr fontId="22"/>
  </si>
  <si>
    <t>取引先への情報共有</t>
    <phoneticPr fontId="22"/>
  </si>
  <si>
    <t>エプソン販売</t>
    <phoneticPr fontId="22"/>
  </si>
  <si>
    <t>ビックカメラ商品部</t>
    <phoneticPr fontId="22"/>
  </si>
  <si>
    <t>該当の請求に対しての支払い、清算のルール化</t>
    <phoneticPr fontId="22"/>
  </si>
  <si>
    <t>【リベート計上ミス】エプソン販売</t>
    <phoneticPr fontId="22"/>
  </si>
  <si>
    <t>販促品の費用請求と支払いをリベートで処理していた。</t>
    <phoneticPr fontId="22"/>
  </si>
  <si>
    <t>数か月の影響</t>
    <phoneticPr fontId="22"/>
  </si>
  <si>
    <t>不明</t>
    <phoneticPr fontId="22"/>
  </si>
  <si>
    <t>取引先の請求額に対して、在庫対策費が発生した事で当社の相殺額が上回った</t>
    <phoneticPr fontId="22"/>
  </si>
  <si>
    <t>金銭的要因</t>
    <phoneticPr fontId="22"/>
  </si>
  <si>
    <t>赤残発生時の支払いルールがない為、現状は経理で保管（滞留）</t>
    <phoneticPr fontId="22"/>
  </si>
  <si>
    <t>ジャパンホビーツール</t>
    <phoneticPr fontId="22"/>
  </si>
  <si>
    <t>取引先の請求額に対して、返品未入帳が発生した事で当社の相殺額が上回った</t>
    <phoneticPr fontId="22"/>
  </si>
  <si>
    <t>赤残（マイナス残高）</t>
    <phoneticPr fontId="22"/>
  </si>
  <si>
    <t>マイナス残高の発生</t>
    <phoneticPr fontId="22"/>
  </si>
  <si>
    <t>2020年4月30日/￥-158,835　を同5月31日払いに合算しても精算できない</t>
    <phoneticPr fontId="22"/>
  </si>
  <si>
    <t>フォーティーン　スポーツ</t>
    <phoneticPr fontId="22"/>
  </si>
  <si>
    <t>CEREVO</t>
    <phoneticPr fontId="22"/>
  </si>
  <si>
    <t>取引先の請求額がそもそもマイナス請求</t>
    <phoneticPr fontId="22"/>
  </si>
  <si>
    <t>BOCO</t>
    <phoneticPr fontId="22"/>
  </si>
  <si>
    <t>HIFIMAN JAPAN</t>
    <phoneticPr fontId="22"/>
  </si>
  <si>
    <t>取引先の請求額に対して、当社の相殺額が上回った</t>
    <phoneticPr fontId="22"/>
  </si>
  <si>
    <t>アイケイ　ドラッグ</t>
    <phoneticPr fontId="22"/>
  </si>
  <si>
    <t>2020年4月30日/￥-401,715　を同5月31日払いに合算しても精算できない</t>
    <phoneticPr fontId="22"/>
  </si>
  <si>
    <t>長信ジャパン</t>
    <phoneticPr fontId="22"/>
  </si>
  <si>
    <t>2020年3月31日/￥-2,662　を同5月31日払いに合算しても精算できない</t>
    <phoneticPr fontId="22"/>
  </si>
  <si>
    <t>POPIN（取引先）</t>
    <phoneticPr fontId="22"/>
  </si>
  <si>
    <t>2020年3月31日/￥-678,005　を同5月31日払いに合算しても精算できない</t>
    <phoneticPr fontId="22"/>
  </si>
  <si>
    <t>イガラシ（取引先）</t>
    <phoneticPr fontId="22"/>
  </si>
  <si>
    <t>2020年4月30日/￥2,527、同3月31日/￥8,872、同2月29日・￥-64,973　を同5月31日払いに合算しても精算できない</t>
    <phoneticPr fontId="22"/>
  </si>
  <si>
    <t>経理部</t>
    <phoneticPr fontId="22"/>
  </si>
  <si>
    <t>インコムジャパン様</t>
    <phoneticPr fontId="22"/>
  </si>
  <si>
    <t>取引先からのメールを経理担当者が確認し忘れた為</t>
    <phoneticPr fontId="22"/>
  </si>
  <si>
    <t>支払遅延</t>
    <phoneticPr fontId="22"/>
  </si>
  <si>
    <t>4/30支払だったが、5/18支払となった</t>
    <phoneticPr fontId="22"/>
  </si>
  <si>
    <t>●人的要因</t>
    <phoneticPr fontId="22"/>
  </si>
  <si>
    <t>5/18支払で対応。取引先担当者了承済み</t>
    <phoneticPr fontId="22"/>
  </si>
  <si>
    <t>メール確認の頻度を上げる</t>
    <phoneticPr fontId="22"/>
  </si>
  <si>
    <t>（再提出）4月計上事故</t>
    <phoneticPr fontId="22"/>
  </si>
  <si>
    <t>計上金額のプラスとマイナスの記入ミス</t>
    <phoneticPr fontId="22"/>
  </si>
  <si>
    <t>　・ティーガイア</t>
    <phoneticPr fontId="26"/>
  </si>
  <si>
    <t xml:space="preserve">
　・在庫対策費が発生した。
</t>
    <phoneticPr fontId="22"/>
  </si>
  <si>
    <t>上した月：202103
　入金日付or相殺日付：YYYY/MM/DD
　ヒアリング対象者：桑野さん
　備考：
在庫対策費についての言及はなかった。ありで登録したのは？
なしの場合だけ、発生させない。
通信事業部は消化仕入れ。
北郷さんが確認した。</t>
    <phoneticPr fontId="22"/>
  </si>
  <si>
    <t>ティーガイア</t>
    <phoneticPr fontId="22"/>
  </si>
  <si>
    <t>3月計上H型を投入予定
取引先へ2重申請の理由をヒアリングした。</t>
    <phoneticPr fontId="22"/>
  </si>
  <si>
    <t>①取引先へ2重申請の理由をヒアリングした。②対象となる金額の記載する</t>
    <phoneticPr fontId="22"/>
  </si>
  <si>
    <t xml:space="preserve">
3/4開始で登録した
指差し確認の実施のアナウンスした
</t>
    <phoneticPr fontId="22"/>
  </si>
  <si>
    <t xml:space="preserve">
１．取引先からA型の変更申請があった　その際に在庫対策費についての言及はなかった
２．在庫対策費ありで登録した為発生　
３．根絶チェック時に発覚し修正となった
</t>
    <phoneticPr fontId="22"/>
  </si>
  <si>
    <t xml:space="preserve">
　・A型の原価変更を行った際、在庫対策費がデフォルトで発生しないと思い変更を行ったが実際は発生する設定だった。
今回対象のティーガイア名古屋は全てが消化仕入れの為、
メール本文に発生させない選択がなかったため
</t>
    <phoneticPr fontId="22"/>
  </si>
  <si>
    <t>報告ベース</t>
    <rPh sb="0" eb="2">
      <t>ホウコク</t>
    </rPh>
    <phoneticPr fontId="22"/>
  </si>
  <si>
    <t>ダイキン</t>
    <phoneticPr fontId="26"/>
  </si>
  <si>
    <t>重複発生分については支払い合意頂いてますので、修正はなし。</t>
    <phoneticPr fontId="22"/>
  </si>
  <si>
    <t>取引先の目的は？住設へヒアリング</t>
    <phoneticPr fontId="22"/>
  </si>
  <si>
    <t xml:space="preserve">
実売助成費と販促リベートが重複して登録されていた
</t>
    <phoneticPr fontId="22"/>
  </si>
  <si>
    <t xml:space="preserve">
１．3/12　四半期決算対策として、リベート実績及びリベート条件についてバイヤーに見てもらう
２．3/15＿HLHグループから問題有りで報告を受ける
３．3/15＿報告の一部のみアクシデント報告を行っており、未報告分について放置していた
４．3/22＿報告が必要という事が発覚する
</t>
    <phoneticPr fontId="22"/>
  </si>
  <si>
    <t xml:space="preserve">
実売助成費の登録とは別に、住設事業室で値引き設定をする際に販促リベートを設定してしまった。
</t>
    <phoneticPr fontId="22"/>
  </si>
  <si>
    <t>A型_アメリカンディールズ_取引先で認識していない原価リベートが発生していた</t>
    <phoneticPr fontId="22"/>
  </si>
  <si>
    <t>取引先
ビックカメラ</t>
    <phoneticPr fontId="26"/>
  </si>
  <si>
    <t xml:space="preserve">
取引先で認識していない原価リベートが発生していた
</t>
    <phoneticPr fontId="22"/>
  </si>
  <si>
    <t xml:space="preserve">
１．2018年11月に条件が登録される
２．3/12　四半期決算対策として、リベート実績及びリベート条件についてバイヤーに見てもらう
３．3/15＿HLHグループから問題有りで報告を受ける
４．3/15＿報告の一部のみアクシデント報告を行っており、未報告分について放置していた
５．3/22＿報告が必要という事が発覚する
</t>
    <phoneticPr fontId="22"/>
  </si>
  <si>
    <t xml:space="preserve">
過去の登録分の為、原因追及は困難
</t>
    <phoneticPr fontId="22"/>
  </si>
  <si>
    <t>A型_三菱_工事助成費で登録すべきリベートを送料助成費で登録していた</t>
    <phoneticPr fontId="22"/>
  </si>
  <si>
    <t xml:space="preserve">
工事助成費で登録すべきリベートを送料助成費で登録していた
</t>
    <phoneticPr fontId="22"/>
  </si>
  <si>
    <t xml:space="preserve">
１．２０１９年1月開始でリベートを登録した
２．3/12　四半期決算対策として、リベート実績及びリベート条件についてバイヤーに見てもらう
３．3/15＿HLHグループから問題有りで報告を受ける
４．3/15＿報告の一部のみアクシデント報告を行っており、未報告分について放置していた
５．3/22＿報告が必要という事が発覚する
</t>
    <phoneticPr fontId="22"/>
  </si>
  <si>
    <t xml:space="preserve">
商品登録時に、送料助成費で登録していた。
登録について、チェックする機能はなかった
根絶チェック時に問題があった場合インシデント報告するをアナウンスしていなかった
</t>
    <phoneticPr fontId="22"/>
  </si>
  <si>
    <t xml:space="preserve">
実売助成費が重複して登録されていた
</t>
    <phoneticPr fontId="22"/>
  </si>
  <si>
    <t xml:space="preserve">
１．2019年実売助成費を登録する　終了日未定
２．2021年１月開始で同じ条件を登録する
３．3/12　四半期決算対策として、リベート実績及びリベート条件についてバイヤーに見てもらう
４．3/15＿HLHグループから問題有りで報告を受ける
５．3/15＿報告の一部のみアクシデント報告を行っており、未報告分について放置していた
６．3/22＿報告が必要という事が発覚する
</t>
    <phoneticPr fontId="22"/>
  </si>
  <si>
    <t xml:space="preserve">
２０１９年に登録していた条件登録について、失念して２０２１年に申請してしまった
根絶チェック時に問題があった場合インシデント報告するをアナウンスしていなかった
</t>
    <phoneticPr fontId="22"/>
  </si>
  <si>
    <t>A型_小泉成器_取引先とバイヤーで認識していない原価リベートが発生している</t>
    <phoneticPr fontId="22"/>
  </si>
  <si>
    <t>バイヤー
取引先</t>
    <phoneticPr fontId="26"/>
  </si>
  <si>
    <t xml:space="preserve">
取引先とバイヤーで把握していない原価リベートが登録されている。
</t>
    <phoneticPr fontId="22"/>
  </si>
  <si>
    <t xml:space="preserve">
仕入先も担当が変更しておりあまりに古く確認が不可能。
バイヤーヘ根絶チェック時に問題があった場合のインシデント報告のアナウンスがなかった
</t>
    <phoneticPr fontId="22"/>
  </si>
  <si>
    <t xml:space="preserve">
四半期対策のバイヤーチェック時に
インシデント報告・アクシデント報告すべき事案が発覚しても報告が上がらなかった
</t>
    <phoneticPr fontId="22"/>
  </si>
  <si>
    <t xml:space="preserve">
問題発覚時にインシデント報告を行う認識が無かったから。
</t>
    <phoneticPr fontId="22"/>
  </si>
  <si>
    <t xml:space="preserve">誤って過剰な金額を相殺した
</t>
    <phoneticPr fontId="22"/>
  </si>
  <si>
    <t xml:space="preserve">
１．12月計上でハウジングエアコン販促費として駒生店に46,600円を計上（202101120934）
２．1月計上で同施策の12月計上分の不足額として1,200円を計上（202102080975）
３．上記２は取引先担当者の認識誤っていたことが先方社内で発覚
４．3月計上で1,200円の修正を依頼された
５．マイナス計上にはアクシデント報告が必要な為起案</t>
    <phoneticPr fontId="22"/>
  </si>
  <si>
    <t xml:space="preserve">拡売費計算に誤りがあり、不足額の追加処理を行った際に２重計上となってしまいました（取引先からのメール引用）
</t>
    <phoneticPr fontId="22"/>
  </si>
  <si>
    <t>まとめて実績を抽出したことにより、実績の添付間違いが発生したため。
実績抽出と、実績送付依頼をする担当者が、同一人物である。
商品統合管理室への実績送付依頼前に、グループ内でWチェックがされていなかった。</t>
    <phoneticPr fontId="22"/>
  </si>
  <si>
    <t xml:space="preserve">・実績抽出と、実績送付依頼をする担当者が、同一人物である。
・商品統合管理室への実績送付依頼前に、グループ内でWチェックがされていなかった。
・仕入先名が表示されない実績抽出メニューを使用した場合、実際の送付先と実績表の仕入先が一致しているかまでは調査していない。
　ヒアリング対象者：川野さん
　備考：
</t>
    <phoneticPr fontId="22"/>
  </si>
  <si>
    <t>2/2 朝方に対象商品の売価戻し実施した。
システム部と仕様の確認を行う</t>
    <phoneticPr fontId="22"/>
  </si>
  <si>
    <t>滞留在庫の値引き対象商品の選定の際、値引きを行う必要のない商品を値引きした
　　値引きが不要だった商品の販売数量：　　 63個
　　値引きが不要だった商品の売上金額：416,054円
　　粗利影響（元の売価）-（値引き後の売価）の差額
　　416,037円</t>
    <phoneticPr fontId="22"/>
  </si>
  <si>
    <t>他部署</t>
    <phoneticPr fontId="22"/>
  </si>
  <si>
    <t>判断エラー</t>
    <phoneticPr fontId="22"/>
  </si>
  <si>
    <t>仕様の確認は完了しました。 結果、リスト作成時にAirBic店舗は除外する事で今後は対応をしていきます。（店舗コードで判断）　　　　⇒Air Bic除外店舗 シート</t>
    <phoneticPr fontId="22"/>
  </si>
  <si>
    <t>　備考：
・作成した滞留在庫リストの内容をチェックする体制が整っていなかった。
　⇒リスト作成者がバイヤーへの配信、回収まで担っていた可能性。
・Air Bic店舗をビック法人として纏めてしまった。
　⇒仕様の認識不足。その為、SD内での共有は図られていなかった。（今後はAir Bicは除外対応）
・バイヤーにチェックしてもらう内容が明確になっていない可能性。チェック項目を指定する必要性あり。
　⇒在庫や売価はもちろん、Air Bic店舗が除外されている事もチェック項目に入れる。</t>
    <phoneticPr fontId="22"/>
  </si>
  <si>
    <t>行動エラー</t>
    <phoneticPr fontId="22"/>
  </si>
  <si>
    <t>滞留在庫値引き対象商品の売価を、本来の値引率よりも低い売価に変更してしまった
　値引率のミスによる販売数量：　　20個
　　値引率のミスによる販売金額：93,907円
　　粗利影響（本来設定すべき売価）-（間違えた売価）の差額</t>
    <phoneticPr fontId="22"/>
  </si>
  <si>
    <t>　以下のチェックを２人以上で実施する。
　　・経緯１：リストのエラーチェック（値引き率のルールと整合性チェック）
　　・経緯２：回収取りまとめ後のエラーチェック
　　　　　　（各バイヤーからの回答を１つにまとめた後の回収後リストと元リストとのチェック）
1.バイヤーに投げかけ配信するリストにエラーがないか整合性の確認(在庫管理メンバー内)
2.バイヤーから回収後のリストと元データのチェックを在庫管理メンバー内で共有
3.MSに売価変更依頼行う際に､MSで現状の売価と比較した値引き率を算出、返信いただく
4.MSリストと取り纏めたリストを比較し再度エラーがないか、在庫管理メンバーにて確認を行う
5.売価変更依頼をする</t>
    <phoneticPr fontId="22"/>
  </si>
  <si>
    <t xml:space="preserve">上した月：YYYY/MM
　入金日付or相殺日付：YYYY/MM/DD
　ヒアリング対象者：
　備考：
・アクシデントが発生した『滞留処分在庫リスト』の値引き率（50％と75％）が1シートになっていた。
　⇒値引率ごとにシートを分ける。
・『滞留処分在庫リスト』の情報量が多過ぎる。
　⇒不要な情報を削除する。値引き率の行を大きく見せる等、工夫が必要。
・2名以上でのチェック体制が整っていなかった。
　⇒対策にあるように、2名以上でのチェック体制を整える。
</t>
    <phoneticPr fontId="22"/>
  </si>
  <si>
    <t>滞留在庫：法人別に販売0日数が２年以上の商品であった
売価値引率の設定(記載)ミスをした
・設定は、値引きを12月(2か月前)から実施しており、
　初月度実績が無かった為、さらに50％値引きを実施する対象商品でした。
・今回のリストは1月時点一律値引率50％で取り纏めていたが、
 1月から行っている実績のない商品に関して50％⇒75％の値引き率の変更を行ってしまった</t>
    <phoneticPr fontId="22"/>
  </si>
  <si>
    <t>ヒアリングを行う</t>
  </si>
  <si>
    <t>川上さん</t>
  </si>
  <si>
    <t>9：30実績抽出。
12：59商品統合管理室にデータ送信依頼。
15：43商品統合管理室より資生堂薬品に実績送信。
19：06資生堂薬品より添付データに誤りがあると返信あり。
19：19川野から商品統合管理室田端係長に一時報告。正しい添付ファイルを送信依頼。
20：09インシデント報告送信。</t>
    <phoneticPr fontId="22"/>
  </si>
  <si>
    <t>ドラッググループのバイヤーに、実績送付依頼前にWチェックを行っ頂きます。</t>
    <phoneticPr fontId="22"/>
  </si>
  <si>
    <t>川上さん</t>
    <phoneticPr fontId="22"/>
  </si>
  <si>
    <t>ダイキン</t>
    <phoneticPr fontId="22"/>
  </si>
  <si>
    <t xml:space="preserve">上した月：2021/03
　入金日付or相殺日付：YYYY/MM/DD
　ヒアリング対象者：ダイキン河合様
　備考：取引先のメール文面を以下記載。また調査時に作成したエビデンスを添付する
（今後の発生防止策）
・拡売費計算時、担当間での２重チェックを行います
・不足額の追加処理については原則禁止のルールとし、
　正当な理由がある場合のみ当方にて目視チェックを行った上で拡売費申請をさせて頂きます。
以上、ご迷惑をお掛けし大変申し訳御座いません。
今後社内にて事例を周知し、再発防止に向けて取り組みをして参ります。
</t>
    <phoneticPr fontId="22"/>
  </si>
  <si>
    <t>202103232984にてマイナス計上申請あり</t>
    <phoneticPr fontId="22"/>
  </si>
  <si>
    <t>取引先より再発防止案を受領する</t>
    <phoneticPr fontId="22"/>
  </si>
  <si>
    <t>アクシデント報告の内容について修正を行う。②わくわくにてバイヤーへアナウンスをする。梅田さんへ依頼。</t>
    <phoneticPr fontId="22"/>
  </si>
  <si>
    <t>各自、吉橋さん</t>
    <phoneticPr fontId="22"/>
  </si>
  <si>
    <t>未報告事案については、別途報告を行う</t>
    <phoneticPr fontId="22"/>
  </si>
  <si>
    <t>長廣さん、内河さん</t>
    <phoneticPr fontId="22"/>
  </si>
  <si>
    <t>3/31　4/8</t>
    <phoneticPr fontId="22"/>
  </si>
  <si>
    <t xml:space="preserve">センターフィー対象外の商品にセンターフィーが発生した
</t>
    <phoneticPr fontId="22"/>
  </si>
  <si>
    <t xml:space="preserve">取引先様とバイヤーの間で一部商品のみセンターフィーを頂く約束をしたが、当社のシステムでは仕入先コード一括でのみ登録の為、仕入先コード5156(ハピネット)商品全てにセンターフィーが発生してしまった。PC用品のみセンターフィーの合意ができているため、
</t>
    <phoneticPr fontId="22"/>
  </si>
  <si>
    <t>　GEOソリューションズ</t>
    <phoneticPr fontId="26"/>
  </si>
  <si>
    <t xml:space="preserve">
　覚書と支払いされている実態と異なっていた
</t>
    <phoneticPr fontId="22"/>
  </si>
  <si>
    <t xml:space="preserve">
消化仕入れ取引先の為、販売支援金の自動計算が行えない為販売実績に対して取引先にて計算を行っていた。
覚書は、基本締結のままの為乖離が発生した。納品実績と記載がある。
</t>
    <phoneticPr fontId="22"/>
  </si>
  <si>
    <t xml:space="preserve">
商品統合管理室にて方針のMTGをおこなう。
</t>
    <phoneticPr fontId="22"/>
  </si>
  <si>
    <t>　東芝</t>
    <phoneticPr fontId="26"/>
  </si>
  <si>
    <t xml:space="preserve">
　納品時単価差異がB型と重複している為修正してほしいと依頼があったが間違いであるとなった
</t>
    <phoneticPr fontId="22"/>
  </si>
  <si>
    <t xml:space="preserve">取引先担当営業様が納品時単価差異についてはB型にて既に支払いを済ませていると
　　勘違いをし、そのまま修正依頼をビックカメラに打診してきた為
</t>
    <phoneticPr fontId="22"/>
  </si>
  <si>
    <t xml:space="preserve">
バイヤーと商品統合管理室と取引先様とMTGを行いお支払いのご了承を得た。
</t>
    <phoneticPr fontId="22"/>
  </si>
  <si>
    <t>生毛工房</t>
    <phoneticPr fontId="26"/>
  </si>
  <si>
    <t>取引先、経理室</t>
    <phoneticPr fontId="26"/>
  </si>
  <si>
    <t xml:space="preserve">
　2019年の原価リベートが未処理のまま残留していた
</t>
    <phoneticPr fontId="22"/>
  </si>
  <si>
    <t xml:space="preserve">
　バイヤーが原価リベートが発生している事を認識していなかった為。
</t>
    <phoneticPr fontId="22"/>
  </si>
  <si>
    <t>L型_デンソーテン_取引先様の在庫対策費設定ルールを知らないため発生した</t>
    <phoneticPr fontId="22"/>
  </si>
  <si>
    <t>デンソーテン</t>
    <phoneticPr fontId="26"/>
  </si>
  <si>
    <t xml:space="preserve">
取引先担当者が在庫対策費の存在と、発生フローについてご存じでなくバイヤーからも共有がなかった為発生した。
</t>
    <phoneticPr fontId="22"/>
  </si>
  <si>
    <t>L型_コナミ_在庫対策費が発生しなかった</t>
    <phoneticPr fontId="22"/>
  </si>
  <si>
    <t>バイヤー/取引先</t>
    <phoneticPr fontId="26"/>
  </si>
  <si>
    <t xml:space="preserve">
　在庫対策費が発生しなかった
</t>
    <phoneticPr fontId="22"/>
  </si>
  <si>
    <t xml:space="preserve">
　部門で除外設定がされていたため発生しなかった
</t>
    <phoneticPr fontId="22"/>
  </si>
  <si>
    <t>A型_SBC&amp;S_原価変更登録の依頼が規定時間を過ぎて依頼された</t>
    <phoneticPr fontId="22"/>
  </si>
  <si>
    <t xml:space="preserve">
　18：30を過ぎて登録依頼がされた
</t>
    <phoneticPr fontId="22"/>
  </si>
  <si>
    <t xml:space="preserve">
　取引先から送信されるのが遅かった。
　また、登録担当者が退勤した後だった為
</t>
    <phoneticPr fontId="22"/>
  </si>
  <si>
    <t>SBC&amp;S</t>
    <phoneticPr fontId="26"/>
  </si>
  <si>
    <t xml:space="preserve">
１．18：30を過ぎて登録依頼が取引先からきた
２．担当者が全員退勤していた為対応できるメンバーがいなかった</t>
    <phoneticPr fontId="22"/>
  </si>
  <si>
    <t>SBC&amp;S</t>
    <phoneticPr fontId="22"/>
  </si>
  <si>
    <t>担当以外のメンバーが緊急対応にて登録した</t>
    <phoneticPr fontId="22"/>
  </si>
  <si>
    <t>取引先様へ運用の注意喚起をする。</t>
    <phoneticPr fontId="22"/>
  </si>
  <si>
    <t>長廣さん　小野さん</t>
    <phoneticPr fontId="22"/>
  </si>
  <si>
    <t>4/-</t>
    <phoneticPr fontId="22"/>
  </si>
  <si>
    <t xml:space="preserve">
１．コナミから売価を下げる為に、補填したいが方法はどうすればよいか相談があった
２．その際に、在庫対策費による補填かG型での方法を提案した
３．結果在庫対策費による補填になったが、部門で除外設定されていた為発生しなかった
４．後日G型にて登録に変更になった</t>
    <phoneticPr fontId="22"/>
  </si>
  <si>
    <t>コナミ</t>
    <phoneticPr fontId="22"/>
  </si>
  <si>
    <t xml:space="preserve">上した月：202103
</t>
    <phoneticPr fontId="22"/>
  </si>
  <si>
    <t>在庫対策費を意図的に発生させる際には部門まで確認を行う。</t>
    <phoneticPr fontId="22"/>
  </si>
  <si>
    <t xml:space="preserve">
１．3/20に在庫対策費が発生した。
２．取引先側で明細に心当たりがなかった為問い合わせがあり発覚
３．バイヤーに確認頂き修正となった
</t>
    <phoneticPr fontId="22"/>
  </si>
  <si>
    <t>デンソーテン</t>
    <phoneticPr fontId="22"/>
  </si>
  <si>
    <t xml:space="preserve">上した月：202103
</t>
    <phoneticPr fontId="22"/>
  </si>
  <si>
    <t>取引先様へバイヤーから共有頂くように依頼した</t>
    <phoneticPr fontId="22"/>
  </si>
  <si>
    <t xml:space="preserve">
１．経理室より、生毛工房あてに共有があり発覚
２．生毛工房より商品統合管理室宛に相談があった
３．原価リベートが発生している事を確認した
</t>
    <phoneticPr fontId="22"/>
  </si>
  <si>
    <t>小島工芸</t>
    <phoneticPr fontId="22"/>
  </si>
  <si>
    <t>バイヤーへ原価リベート発生をアナウンスした</t>
    <phoneticPr fontId="22"/>
  </si>
  <si>
    <t xml:space="preserve">
１．2月に発生した納品時単価差異は既に１１月に登録したB型にて支払い済みの為
　　修正してほしいと依頼があった
２．納品時単価差異とB型データについては紐づかない為確認が必要となる
３．家電バイヤーと商品統合管理室と東芝担当様とMTGを行う
４．商品統合管理室から説明をさせて頂きご納得頂く</t>
    <phoneticPr fontId="22"/>
  </si>
  <si>
    <t>バイヤーと商品統合管理室と取引先様とMTGを行いお支払いのご了承を得た。</t>
    <phoneticPr fontId="22"/>
  </si>
  <si>
    <t>GEOソリューションズ</t>
    <phoneticPr fontId="22"/>
  </si>
  <si>
    <t>商品統合管理室にて方針のMTGをおこなう。</t>
    <phoneticPr fontId="22"/>
  </si>
  <si>
    <t>①4/-②3/30③3/31</t>
    <phoneticPr fontId="22"/>
  </si>
  <si>
    <t xml:space="preserve">
１．3/25　バイヤーから調査依頼
２．3/25　メンバーから取引先に連絡して詳細が判明した
</t>
    <phoneticPr fontId="22"/>
  </si>
  <si>
    <t>①H型を計上②バイヤーとMTG③センターフィーの設定変更</t>
    <phoneticPr fontId="22"/>
  </si>
  <si>
    <t>①内河さん②吉橋さん③岡島さん</t>
    <phoneticPr fontId="22"/>
  </si>
  <si>
    <t>センターフィーの設定の見直し</t>
    <phoneticPr fontId="22"/>
  </si>
  <si>
    <t>株式会社ヤスダ様</t>
    <phoneticPr fontId="26"/>
  </si>
  <si>
    <t xml:space="preserve">A型_OMデジタルソリューションズ_取引先様の選択ミスによる在庫対策費の発生について </t>
    <phoneticPr fontId="22"/>
  </si>
  <si>
    <t>OMデジタルソリューションズ</t>
    <phoneticPr fontId="22"/>
  </si>
  <si>
    <t xml:space="preserve">A型原価・単価変更時、「在庫対策費無し」の予定が在庫補填の請求がされた。
</t>
    <phoneticPr fontId="22"/>
  </si>
  <si>
    <t xml:space="preserve">メール本文に「在庫対策費無し」と記入する筈が記入漏れがあった為。※OMデジタルソリューションズ中村様ヒアリング結果。 
</t>
    <phoneticPr fontId="22"/>
  </si>
  <si>
    <t>OMデジタルソリューションズ担当営業様</t>
    <phoneticPr fontId="26"/>
  </si>
  <si>
    <t>G型申請した</t>
    <phoneticPr fontId="22"/>
  </si>
  <si>
    <t>業務手順の見直しをした。チェック作業を削除し運用を行う。</t>
    <phoneticPr fontId="22"/>
  </si>
  <si>
    <t>B型_三菱_実売助成費の条件登録が洩れていた</t>
    <phoneticPr fontId="22"/>
  </si>
  <si>
    <t>取引先　　バイヤー</t>
    <phoneticPr fontId="26"/>
  </si>
  <si>
    <t xml:space="preserve">
実売助成費の条件登録が洩れた
</t>
    <phoneticPr fontId="22"/>
  </si>
  <si>
    <t xml:space="preserve">
業務手順が登録とチェックがあるが、
チェックのみを行いそのまま一次承認が行われたため
</t>
    <phoneticPr fontId="22"/>
  </si>
  <si>
    <t>吉橋さん</t>
    <phoneticPr fontId="22"/>
  </si>
  <si>
    <t>滝川さん　長廣さん</t>
    <phoneticPr fontId="22"/>
  </si>
  <si>
    <t xml:space="preserve">上した月」：YYYY/MM
「入金日付or相殺日付」：YYYY/MM/DD
「ヒアリング対象者」：田端さん　小川様
「備考」：メールの振り分けはしていない。迷惑メール
</t>
    <phoneticPr fontId="22"/>
  </si>
  <si>
    <t>なし_三菱電機LN_週末同時購入CP実績メールの未着が発生した</t>
    <phoneticPr fontId="22"/>
  </si>
  <si>
    <t xml:space="preserve">週末同時購入ＣＰ実績メール未着が発生した
</t>
    <phoneticPr fontId="22"/>
  </si>
  <si>
    <t xml:space="preserve">
１．3/31　17：20に三菱 小川様より個人携帯に入電。実績メールが未着との内容
２．3/29　14：19　と、3/31　11：00　に三菱に送付されているメールを確認
３．shouninbu-infoのアドレスでは受信できていない為、田端さんへ相談。室長承認（長廣さん代理承認）を経て、川上個人アドレスにて送付（転送）。
４．小川様に受信確認。送信成功。
５．小川様より、shouninbu-infoのアドレスで受信できる時とできない時があるとのこと。</t>
    <phoneticPr fontId="22"/>
  </si>
  <si>
    <t>なし_ヤスダ_雑貨シーバンドのEC掲載内容が薬機法抵触の可能性が有った件</t>
    <phoneticPr fontId="22"/>
  </si>
  <si>
    <t xml:space="preserve">雑貨シーバンドのEC掲載内容が薬機法に抵触する可能性がある
</t>
    <phoneticPr fontId="22"/>
  </si>
  <si>
    <t xml:space="preserve">取引先の認識不足。
</t>
    <phoneticPr fontId="22"/>
  </si>
  <si>
    <t xml:space="preserve">EC掲載内容を薬機法に抵触する可能性がない内容に修正した
</t>
    <phoneticPr fontId="22"/>
  </si>
  <si>
    <t>①4/5②4/1</t>
    <phoneticPr fontId="22"/>
  </si>
  <si>
    <t>4/2予定</t>
    <phoneticPr fontId="22"/>
  </si>
  <si>
    <t>メンバー個人アドレスより送付した（転送）</t>
    <phoneticPr fontId="22"/>
  </si>
  <si>
    <t>①取引先にメール受信設定やシステム面の確認依頼をする。返答期限未設定②返答までの間、送付した際には取引先へ送付連絡を入れる。</t>
    <phoneticPr fontId="22"/>
  </si>
  <si>
    <t xml:space="preserve">メンバー個人アドレスより送付した。
</t>
    <phoneticPr fontId="22"/>
  </si>
  <si>
    <t xml:space="preserve">
１．英国シーバンド社の日本国内での製造代理店と名乗る方からのEC事業部へ
楽天ビックHPに掲載されているシーバンド社の商品に「酔い止め」という表記があるが、
これは薬機法に抵触するので削除する必要があるのという指摘があった。
２．取引先に東京都福祉保健局の監視指導担当へ確認した。
３．確かに薬機法に抵触する可能性があることが発覚。 
</t>
    <phoneticPr fontId="22"/>
  </si>
  <si>
    <t>EC掲載内容を薬機法に抵触する可能性がない内容に修正した</t>
    <phoneticPr fontId="22"/>
  </si>
  <si>
    <t>株式会社ヤスダ様</t>
    <phoneticPr fontId="22"/>
  </si>
  <si>
    <t>①バイヤーへヒアリングを行う。取引先に対して対策を依頼する。平田さんへ共有。②営業部中川さん、店舗での販売状況の確認。ECだけではない。</t>
    <phoneticPr fontId="22"/>
  </si>
  <si>
    <t xml:space="preserve">
１．3/17WF申請
２．3/17_1次承認
３．3/29_バイヤーの2次承認が行われていない分の登録状況を確認
４．登録されていない事を確認した</t>
    <phoneticPr fontId="22"/>
  </si>
  <si>
    <t xml:space="preserve">店舗への現状確認のためヒアリングを行った。
レジアラートの運用ルールは現在どうなっているか？運用ルールなどは取り決めていない。
新作が入荷した際の発売日別などの仕分けは行っているか？発売日別の管理は行っていない。
新作リストの売り場内での共有方法は？新作リストを印刷し売り場内の端末、レジにつけている。
店舗でのフライング販売再発防止策まとめ。1/29実施済み
・店舗にてリストを確認しながらダミー作成作業を行います。発売前ダミーの売り場展開を防止します。
・レジアラート運用に関しての注意喚起をおこなった。
・営業企画室よりラインワークスにて現状の発売日を共有します。【営業部⇔店幹部】グループ
</t>
    <phoneticPr fontId="22"/>
  </si>
  <si>
    <t>営業部へヒアリングをおこなった。</t>
  </si>
  <si>
    <t>商品統合管理室orメーラー</t>
    <phoneticPr fontId="26"/>
  </si>
  <si>
    <t>アイリスオーヤマ</t>
    <phoneticPr fontId="26"/>
  </si>
  <si>
    <t>店舗お客様</t>
    <phoneticPr fontId="26"/>
  </si>
  <si>
    <t xml:space="preserve">
１．3/30トラスコ中山より4/1適用のA型登録依頼を頂く(在庫対策費無し希望の記載有)
２．在庫対策費を在庫対策費有り（現登録内容そのまま）で登録
３．登録後「在庫対策費無し」に気付き上書き修正登録を行ったが結果修正されず※詳細調査中
４．4/1ダブルチェック時に在庫対策費有りで登録されていることが判明
</t>
    <phoneticPr fontId="22"/>
  </si>
  <si>
    <t xml:space="preserve">
A型登録時に在庫対策費フラグを変更しなかった為。
</t>
    <phoneticPr fontId="22"/>
  </si>
  <si>
    <t xml:space="preserve">個人アドレスにてメールが送付された
</t>
    <phoneticPr fontId="22"/>
  </si>
  <si>
    <t xml:space="preserve">
商品登録情報の修正作業が発生した
</t>
    <phoneticPr fontId="22"/>
  </si>
  <si>
    <t xml:space="preserve">
アイリスオーヤマ様から商品情報を誤って登録した為、登録情報修正依頼が到着　4/2　16:15頃　（[34791-1]202104020210、商談報告書無し）
こちらが動く前に門脇さんがアイリスオーヤマ様と修正方法についてメールでのやり取りが始まった為登録を一旦保留に致しました（CCに商品統合管理室が入っていた為やり取りの内容は確認）
最終的に話し合いが終わり門脇さんからアイリスオーヤマ様へメールを返信したのが　同日19:27(メーカー営業終了)
門脇さんへ確認した所お客様対応中でお待たせしているので取引先よりの正式な登録依頼前に本日中に修正登録できないかの相談を受けました。</t>
    <phoneticPr fontId="22"/>
  </si>
  <si>
    <t xml:space="preserve">
取引先様による誤った商品情報を登録した為
</t>
    <phoneticPr fontId="22"/>
  </si>
  <si>
    <t xml:space="preserve">
週末特価表示を通常表示に戻したかったが、元に戻らない
</t>
    <phoneticPr fontId="22"/>
  </si>
  <si>
    <t>A型_トラスコ中山_登録時にフラグの変更をしなかったため在庫対策費の発生した</t>
    <phoneticPr fontId="22"/>
  </si>
  <si>
    <t>なし_資生堂_ツールもしくはoutlook代理送信機能が正常作動しなかったため個人アドレスにてメールが送付された</t>
    <phoneticPr fontId="22"/>
  </si>
  <si>
    <t>なし_なし_電子棚札の表示が修正したが反映されない</t>
    <phoneticPr fontId="22"/>
  </si>
  <si>
    <t>A型_アイリスオーヤマ_事前登録の依頼を受けたため、登録作業が追加で発生した</t>
    <phoneticPr fontId="22"/>
  </si>
  <si>
    <t>A型</t>
    <phoneticPr fontId="22"/>
  </si>
  <si>
    <t>運用不備</t>
    <phoneticPr fontId="22"/>
  </si>
  <si>
    <t xml:space="preserve">上した月」：YYYY/MM
「入金日付or相殺日付」：YYYY/MM/DD
「ヒアリング対象者」：朝田さん
「備考」：
</t>
    <phoneticPr fontId="22"/>
  </si>
  <si>
    <t>上した月」：2021/04
「入金日付or相殺日付」：YYYY/MM/DD
「ヒアリング対象者」：田中さん
「備考」：
補足：
・該当登録者への説明ついて
ZOOMを使用し実際に画面共有を行いながら注意箇所等を説明。
・修正登録時のルール変更について
現在、上書き修正登録の有効性をシステム部へ確認中。
確認取れ次第、修正登録時のルールを変更予定。
対象WFID：202103303918</t>
    <phoneticPr fontId="22"/>
  </si>
  <si>
    <t>低</t>
    <phoneticPr fontId="22"/>
  </si>
  <si>
    <t>資生堂</t>
    <phoneticPr fontId="22"/>
  </si>
  <si>
    <t xml:space="preserve">上した月」：YYYY/MM
「入金日付or相殺日付」：YYYY/MM/DD
「ヒアリング対象者」：
「備考」：
</t>
    <phoneticPr fontId="22"/>
  </si>
  <si>
    <t>4/2済み</t>
  </si>
  <si>
    <t>小野さん</t>
  </si>
  <si>
    <t>202104020210の依頼をベースに商談報告書無しで登録を行いました（修正内容は門脇さん確認済）</t>
  </si>
  <si>
    <t>①4/5②4/6</t>
  </si>
  <si>
    <t>①来週取引先より正式な登録依頼を受領した②誤って登録をした経緯を送って頂く</t>
  </si>
  <si>
    <t>登録を行った担当者が別の担当に変わってしまい確認不可。
現担当者（坂口様）の方へ登録時は注意頂く様にお伝え済となります。</t>
  </si>
  <si>
    <t>アイリスオーヤマ</t>
    <phoneticPr fontId="22"/>
  </si>
  <si>
    <t>202104020210の依頼をベースに商談報告書無しで登録を行いました（修正内容はバイヤー確認済）</t>
    <phoneticPr fontId="22"/>
  </si>
  <si>
    <t xml:space="preserve">紙のプライスで対応頂く様に依頼した
</t>
    <phoneticPr fontId="22"/>
  </si>
  <si>
    <t>0円～10万円未満</t>
    <phoneticPr fontId="22"/>
  </si>
  <si>
    <t>まれに起きる年1度</t>
    <phoneticPr fontId="22"/>
  </si>
  <si>
    <t>対策はあるが不十分</t>
    <phoneticPr fontId="22"/>
  </si>
  <si>
    <t>ヒアリング対象者：
　備考：
問題はなにか？実売助成費の登録のみを行いたかったのか？
実売助成費と販促リベート</t>
    <phoneticPr fontId="22"/>
  </si>
  <si>
    <t xml:space="preserve">
重複発生分については支払い合意頂いてますので、修正はなし。
　</t>
    <phoneticPr fontId="22"/>
  </si>
  <si>
    <t>バイヤーへ確認依頼をする</t>
    <phoneticPr fontId="22"/>
  </si>
  <si>
    <t xml:space="preserve">上した月：YYYY/MM
　入金日付or相殺日付：YYYY/MM/DD
　ヒアリング対象者：門脇さん
　備考：	ビックカメラ5,940　コジマ1,620
</t>
    <phoneticPr fontId="22"/>
  </si>
  <si>
    <t>アメリカンディールズ</t>
    <phoneticPr fontId="22"/>
  </si>
  <si>
    <t>経理室へ、資料を提出する。見解を確認する。</t>
    <phoneticPr fontId="22"/>
  </si>
  <si>
    <t>梅田さん取引先と方針を協議する。</t>
    <phoneticPr fontId="22"/>
  </si>
  <si>
    <t>上した月：YYYY/MM
　入金日付or相殺日付：YYYY/MM/DD
　ヒアリング対象者：梅田さん
　備考：ビックカメラ220,560　コジマ73,520
アクシデント
いまの運用で同内容の条件を登録した際のチェックは？
画面で確認できるが、内容の判断ができない。エビデンス
どのようにしたら、確認できるか？</t>
    <phoneticPr fontId="22"/>
  </si>
  <si>
    <t>バイヤーヘ事故共有をする。</t>
    <phoneticPr fontId="22"/>
  </si>
  <si>
    <t>シロカ</t>
    <phoneticPr fontId="22"/>
  </si>
  <si>
    <t>登録されている条件の停止を行う。②バイヤーヘ事故共有をする。</t>
    <phoneticPr fontId="22"/>
  </si>
  <si>
    <t>香取さんへ支払の方針を確認する。</t>
    <phoneticPr fontId="22"/>
  </si>
  <si>
    <t>未定　登録されている条件の停止を行う？</t>
    <phoneticPr fontId="22"/>
  </si>
  <si>
    <t>未定　小野さん</t>
    <phoneticPr fontId="22"/>
  </si>
  <si>
    <t xml:space="preserve">上した月：YYYY/MM
　入金日付or相殺日付：YYYY/MM/DD
　ヒアリング対象者：香取さん
　備考：4,140 ビック3680　コジマ460
</t>
    <phoneticPr fontId="22"/>
  </si>
  <si>
    <t>小泉成器</t>
    <phoneticPr fontId="22"/>
  </si>
  <si>
    <t>取引先より再発防止案を受領する
・拡売費計算時、担当間での２重チェックを行います
・不足額の追加処理については原則禁止のルールとし、
　正当な理由がある場合のみ当方にて目視チェックを行った上で拡売費申請をさせて頂きます。</t>
    <phoneticPr fontId="22"/>
  </si>
  <si>
    <t>上した月」：YYYY/MM
「入金日付or相殺日付」：YYYY/MM/DD
「ヒアリング対象者」：
「備考」：
室長判断でG型支払。請求支払型で行わない。
商品統合管理室で協議とは？
覚書の現状は？
金額的な影響は？
先方算出、この場合の運用と契約に決まりがある？</t>
    <phoneticPr fontId="22"/>
  </si>
  <si>
    <t>上した月」：YYYY/MM
「入金日付or相殺日付」：YYYY/MM/DD
「ヒアリング対象者」：竹國さん
「備考」：</t>
    <phoneticPr fontId="22"/>
  </si>
  <si>
    <t>L型_ティーガイア_取引先のフラグ選択ミスによる在庫対策費が発生した</t>
    <phoneticPr fontId="22"/>
  </si>
  <si>
    <t>なし_三菱_他部署が誤ってリベートの設定をしたため実売助成費と販促リベートが重複して登録されていた</t>
    <phoneticPr fontId="22"/>
  </si>
  <si>
    <t>経過観察中</t>
    <phoneticPr fontId="22"/>
  </si>
  <si>
    <t>B型_シロカ_申請済みの条件登録の確認不足のため実売助成費が重複して登録されていた</t>
    <phoneticPr fontId="22"/>
  </si>
  <si>
    <t>なし_なし_事故報告に関するバイヤーの認識不足のためインシデント報告・アクシデント報告すべき事案が発覚しても報告が上がらなかった</t>
    <phoneticPr fontId="22"/>
  </si>
  <si>
    <t>G型_ダイキン_取引先の思い込みによる追加申請でリベートのマイナス計上が発生した</t>
    <phoneticPr fontId="22"/>
  </si>
  <si>
    <t>I型_ハピネット_バイヤーの認識不足によりセンターフィー対象外商品にセンターフィーが発生した</t>
    <phoneticPr fontId="22"/>
  </si>
  <si>
    <t>G型_GEOソリューションズ_覚書が基本締結のままのため実際の内容が違っていた</t>
    <phoneticPr fontId="22"/>
  </si>
  <si>
    <t>なし_東芝_取引先のリベート発生の仕組みの誤認識により修正依頼をいただいた</t>
    <phoneticPr fontId="22"/>
  </si>
  <si>
    <t>店舗</t>
    <phoneticPr fontId="26"/>
  </si>
  <si>
    <t>他部署</t>
    <phoneticPr fontId="26"/>
  </si>
  <si>
    <t>東邦薬品</t>
    <phoneticPr fontId="26"/>
  </si>
  <si>
    <t>カフェレオ</t>
    <phoneticPr fontId="22"/>
  </si>
  <si>
    <t>　カフェレオ</t>
    <phoneticPr fontId="26"/>
  </si>
  <si>
    <t xml:space="preserve">納品時単価差異が発生した
</t>
    <phoneticPr fontId="22"/>
  </si>
  <si>
    <t xml:space="preserve">商品マスタに登録されている取引先とは別のカフェレオから仕入れをおこなった為発生した。
</t>
    <phoneticPr fontId="22"/>
  </si>
  <si>
    <t>なし_小島工芸_滞留リベート明細に記載がなかった</t>
    <phoneticPr fontId="22"/>
  </si>
  <si>
    <t xml:space="preserve">
　滞留リベート明細に小島工芸の記載がなかった。
</t>
    <phoneticPr fontId="22"/>
  </si>
  <si>
    <t>納品時単価差異_大阪プラスチックモデル_納品時単価差異の発生</t>
    <phoneticPr fontId="22"/>
  </si>
  <si>
    <t>大阪プラスチックモデル</t>
    <phoneticPr fontId="26"/>
  </si>
  <si>
    <t xml:space="preserve">商品マスタの登録された仕入れ先ではない大阪プラスチックモデルから仕入れを行った為。
</t>
    <phoneticPr fontId="22"/>
  </si>
  <si>
    <t>納品時単価差異_カフェレオ_納品時単価差異の発生</t>
    <phoneticPr fontId="22"/>
  </si>
  <si>
    <t>H型で登録済</t>
    <phoneticPr fontId="22"/>
  </si>
  <si>
    <t>課題管理にて取り扱う</t>
    <phoneticPr fontId="22"/>
  </si>
  <si>
    <t xml:space="preserve">
センターフィー対象外の商品に対してセンターフィーと販売支援金が発生した
</t>
    <phoneticPr fontId="22"/>
  </si>
  <si>
    <t xml:space="preserve">
センターフィーと販売支援金には、単品ごとに除外が出来ないため、H型で修正の必要がある。
</t>
    <phoneticPr fontId="22"/>
  </si>
  <si>
    <t xml:space="preserve">H型で登録済
</t>
    <phoneticPr fontId="22"/>
  </si>
  <si>
    <t>41期中</t>
    <phoneticPr fontId="22"/>
  </si>
  <si>
    <t>納品時単価差異_福西電機_納品時単価差異の発生</t>
    <phoneticPr fontId="22"/>
  </si>
  <si>
    <t xml:space="preserve">
原価変更前に発注した商品が原価変更した後に納品された為、納品時単価差異が発生した。
　→取引先と合意が取れていなかった為修正
</t>
    <phoneticPr fontId="22"/>
  </si>
  <si>
    <t xml:space="preserve">H型にて登録済み
</t>
    <phoneticPr fontId="22"/>
  </si>
  <si>
    <t>なし_なし_電子棚札の更安の隠語が更新されない</t>
    <phoneticPr fontId="22"/>
  </si>
  <si>
    <t xml:space="preserve">電子棚札の週末特価の更安の金額変更したが隠語の表記が更新されなかった
</t>
    <phoneticPr fontId="22"/>
  </si>
  <si>
    <t xml:space="preserve">登録済みを期間外にし強制的に終了させて新規登録にて対応済み
</t>
    <phoneticPr fontId="22"/>
  </si>
  <si>
    <t>①バイヤーでの否決はされない様に実施済み※バイヤー承認ルートを撤廃した
②週次でWF否決された後追いをおこない。事故のチェックを行う。</t>
  </si>
  <si>
    <t>B型_アスク_実売助成費が2重で登録されていた</t>
    <phoneticPr fontId="22"/>
  </si>
  <si>
    <t xml:space="preserve">
実売助成が2重で登録されていた
</t>
    <phoneticPr fontId="22"/>
  </si>
  <si>
    <t xml:space="preserve">
１．3/29＿B型申請が届く　WF202103293714
２．3/30_12：42＿1次承認
３．3/30_12：52＿商談録付きのB型申請メールが届く　WF202103303857
４．3/30_13：06＿バイヤーでWF202103293714が否決される
５．3/31_10：51＿WF202103303857を1次承認
６．4/7＿取引先より、バイヤーに重複疑いで連絡があり発覚
</t>
    <phoneticPr fontId="22"/>
  </si>
  <si>
    <t xml:space="preserve">
WFで否決された事に気付かずに登録がされた
</t>
    <phoneticPr fontId="22"/>
  </si>
  <si>
    <t xml:space="preserve">重複している条件を停止した
</t>
    <phoneticPr fontId="22"/>
  </si>
  <si>
    <t>インシデントとして事象をメンバーへ共有した。</t>
  </si>
  <si>
    <t>なし_シャークニンジャ_商品取引基本契約書が法務所管商品部フォルダになかったため、取引先へ間違ったアナウンスと覚書の締結に遅延が発生した件</t>
    <phoneticPr fontId="22"/>
  </si>
  <si>
    <t xml:space="preserve">取引先への間違ったアナウンスと覚書の締結に遅延が発生した
</t>
    <phoneticPr fontId="22"/>
  </si>
  <si>
    <t xml:space="preserve">
１．機密データ開示に関する契約書の締結の際、本契約の締結日時が必要であった
２．本契約の所在確認をメンバーとバイヤーへ依頼した
３．所在が不明なため取引先様へお詫びと取引先様の契約書の送付を依頼した
４．取引先様の本国がコロナ禍影響のため送付遅延が発生した
５．再調査を行った結果、法務所管商品開発部にあることが判明した</t>
    <phoneticPr fontId="22"/>
  </si>
  <si>
    <t xml:space="preserve">商品取引基本契約書が法務所管商品部フォルダになかったため、
押印依頼者が商品部なく、商品開発部であった。
</t>
    <phoneticPr fontId="22"/>
  </si>
  <si>
    <t xml:space="preserve">取引先様へお詫びをし、覚書の締結を進めた。
</t>
    <phoneticPr fontId="22"/>
  </si>
  <si>
    <t>①取引先へただしいJANを記載いただくよう通知した。
②バイヤーのチェックが有効に機能していないのか？バイヤーへ経緯をヒアリングをする
③取引先へ再発防止策の確認をおこなう。</t>
  </si>
  <si>
    <t>B型_NEC_商談報告書内のエビデンスとする資料に誤ったJANが記載された</t>
    <phoneticPr fontId="22"/>
  </si>
  <si>
    <t xml:space="preserve">
実売助成の証憑となる商談報告書に、実売助成のファイルが添付されていたが、JANコードが別の商品のJANコードが記載されていた
</t>
    <phoneticPr fontId="22"/>
  </si>
  <si>
    <t xml:space="preserve">
１．4/6_取引先よりB型申請　202104060718　開始日4/6
２．4/7_取引先よりB型修正依頼　202104070765
３．4/7_商談報告書に記載されたエビデンスとファイルが合致している事を確認
４．4/7_取引先に確認したところJANの記載を間違えた事を確認
５．4/7_修正実施</t>
    <phoneticPr fontId="22"/>
  </si>
  <si>
    <t xml:space="preserve">
取引先のファイル作成時の誤り。
JANの張り間違い。コピペのミス。
</t>
    <phoneticPr fontId="22"/>
  </si>
  <si>
    <t xml:space="preserve">終了日4/6に変更し正しい商品を登録した
</t>
    <phoneticPr fontId="22"/>
  </si>
  <si>
    <t>会計に影響を与えた金額</t>
    <phoneticPr fontId="22"/>
  </si>
  <si>
    <t>B型_ﾀﾞｲﾜﾎﾞｳ_実売助成費が2重で登録された</t>
    <phoneticPr fontId="22"/>
  </si>
  <si>
    <t xml:space="preserve">
実売助成が2重で登録された
</t>
    <phoneticPr fontId="22"/>
  </si>
  <si>
    <t xml:space="preserve">
１．3/23_B型申請　WF202103232963
２．3/24_1次承認
３．3/26_WFでバイヤーにて否決される。理由は、商談録が付いていない為
４．3/26_B型申請　WF202103263569
５．3/28_1次承認
６. 3/29_バイヤー2次承認される
７．4/7_宮澤バイヤーの分で重複のｲﾝｼﾃﾞﾝﾄが発覚するWF202104070906
８．類似調査を行った結果、平山バイヤー分も発見する</t>
    <phoneticPr fontId="22"/>
  </si>
  <si>
    <t xml:space="preserve">
WFで否決された事に気付かずに登録がされた
</t>
    <phoneticPr fontId="22"/>
  </si>
  <si>
    <t xml:space="preserve">4/7付けで重複分の条件を停止した
</t>
    <phoneticPr fontId="22"/>
  </si>
  <si>
    <t>G型_バッファロー_B型とG型の重複</t>
    <phoneticPr fontId="22"/>
  </si>
  <si>
    <t>バッファロー</t>
    <phoneticPr fontId="26"/>
  </si>
  <si>
    <t xml:space="preserve">
B型リベートとG型リベートが重複した
</t>
    <phoneticPr fontId="22"/>
  </si>
  <si>
    <t xml:space="preserve">PIMの商品登録時の単価を間違えた。
また、差額の請求をG型で受領したが、エビデンスの記載内容が符号を間違えていた。
誤った単価と正しい単価が逆であった。
</t>
    <phoneticPr fontId="22"/>
  </si>
  <si>
    <t xml:space="preserve">
人的ミス
</t>
    <phoneticPr fontId="22"/>
  </si>
  <si>
    <t>G型_東邦薬品_PIM登録間違いG型エビデンスミス</t>
    <phoneticPr fontId="22"/>
  </si>
  <si>
    <t>取引先へ再発防止策をきく。取引様へPIM登録のミス・エビデンスの符号間違いの理由をヒアリングする。</t>
    <phoneticPr fontId="22"/>
  </si>
  <si>
    <t>低</t>
    <phoneticPr fontId="22"/>
  </si>
  <si>
    <t>0円～10万円未満</t>
    <phoneticPr fontId="22"/>
  </si>
  <si>
    <t>運用不備</t>
    <phoneticPr fontId="22"/>
  </si>
  <si>
    <t>取引先</t>
    <phoneticPr fontId="22"/>
  </si>
  <si>
    <t>①取引先へ再発防止策をヒアリングした。ダブルチェックをする旨の電話回答をいただいた。
②失念していた経緯をきく。</t>
    <phoneticPr fontId="22"/>
  </si>
  <si>
    <t>①4/2②4/12</t>
    <phoneticPr fontId="22"/>
  </si>
  <si>
    <t>①4/7②4/18</t>
    <phoneticPr fontId="22"/>
  </si>
  <si>
    <t>B型</t>
    <phoneticPr fontId="22"/>
  </si>
  <si>
    <t>ダイワボウ情報</t>
    <phoneticPr fontId="22"/>
  </si>
  <si>
    <t>4/7付けで重複分の条件を停止した</t>
    <phoneticPr fontId="22"/>
  </si>
  <si>
    <t>長廣さん</t>
    <phoneticPr fontId="22"/>
  </si>
  <si>
    <t>①バイヤーでの否決はされない様に実施済み※バイヤー承認ルートを撤廃した
②週次でWF否決された後追いをおこない。事故のチェックを行う。</t>
    <phoneticPr fontId="22"/>
  </si>
  <si>
    <t>①田端さん②長廣さん</t>
    <phoneticPr fontId="22"/>
  </si>
  <si>
    <t>①4/7②③4/13</t>
    <phoneticPr fontId="22"/>
  </si>
  <si>
    <t>NEC</t>
    <phoneticPr fontId="22"/>
  </si>
  <si>
    <t>終了日4/6に変更し正しい商品を登録した</t>
    <phoneticPr fontId="22"/>
  </si>
  <si>
    <t>①取引先へただしいJANを記載いただくよう通知した。
②バイヤーのチェックが有効に機能していないのか？バイヤーへ経緯をヒアリングをする
③取引先へ再発防止策の確認をおこなう。</t>
    <phoneticPr fontId="22"/>
  </si>
  <si>
    <t>なし</t>
    <phoneticPr fontId="22"/>
  </si>
  <si>
    <t>シャークニンジャ</t>
    <phoneticPr fontId="22"/>
  </si>
  <si>
    <t>取引先様へお詫びをし、覚書の締結を進めた。</t>
    <phoneticPr fontId="22"/>
  </si>
  <si>
    <t>吉橋さん</t>
    <phoneticPr fontId="22"/>
  </si>
  <si>
    <t>インシデントとして事象をメンバーへ共有した。</t>
    <phoneticPr fontId="22"/>
  </si>
  <si>
    <t>アスク</t>
    <phoneticPr fontId="22"/>
  </si>
  <si>
    <t>重複している条件を停止した</t>
    <phoneticPr fontId="22"/>
  </si>
  <si>
    <t>他部署</t>
    <phoneticPr fontId="22"/>
  </si>
  <si>
    <t>●</t>
    <phoneticPr fontId="22"/>
  </si>
  <si>
    <t>まず発生しない</t>
    <phoneticPr fontId="22"/>
  </si>
  <si>
    <t>対策はあるが不十分</t>
    <phoneticPr fontId="22"/>
  </si>
  <si>
    <t>経過観察中</t>
    <phoneticPr fontId="22"/>
  </si>
  <si>
    <t>お客様からクレーム（店舗対応）問題がない</t>
    <phoneticPr fontId="22"/>
  </si>
  <si>
    <t>①4/末</t>
    <phoneticPr fontId="22"/>
  </si>
  <si>
    <t>登録済みを期間外にし強制的に終了させて新規登録にて対応済み</t>
    <phoneticPr fontId="22"/>
  </si>
  <si>
    <t>門脇さん</t>
    <phoneticPr fontId="22"/>
  </si>
  <si>
    <t>①倉地さんと方針を決める。
②電子棚札の更安運用に関してルール追加の必要か確認する。</t>
    <phoneticPr fontId="22"/>
  </si>
  <si>
    <t>①朝田さん、長廣さん
②朝田さん</t>
    <phoneticPr fontId="22"/>
  </si>
  <si>
    <t>H型にて登録済み</t>
    <phoneticPr fontId="22"/>
  </si>
  <si>
    <t>課題管理にて取り扱う。</t>
    <phoneticPr fontId="22"/>
  </si>
  <si>
    <t>たまに起きる半年1度</t>
    <phoneticPr fontId="22"/>
  </si>
  <si>
    <t>経理室にヒアリング。
インシデントとして報告した。H型は別報告にておこなった。</t>
    <phoneticPr fontId="22"/>
  </si>
  <si>
    <t>代理送信機能以外で送付できないか？を調査する。②吉橋と内河さんで対策MTGをする</t>
    <phoneticPr fontId="22"/>
  </si>
  <si>
    <t>内河さん、吉橋</t>
    <phoneticPr fontId="22"/>
  </si>
  <si>
    <t>②4/6　18：00</t>
    <phoneticPr fontId="22"/>
  </si>
  <si>
    <t>原因の調査をおこなう。仮説：メーラーの不具合もしくあ、VBAの命令プログラムの仕様。後日下書きにてメールを確認したが差出人に問題なかった。</t>
    <phoneticPr fontId="22"/>
  </si>
  <si>
    <t>吉橋・内河さん</t>
    <phoneticPr fontId="22"/>
  </si>
  <si>
    <t>上した月」：2021/03
「入金日付or相殺日付」：YYYY/MM/DD
「ヒアリング対象者」：大橋さん
「備考」：</t>
    <phoneticPr fontId="22"/>
  </si>
  <si>
    <t>取引先の目的は何かを住設へヒアリングする</t>
    <phoneticPr fontId="22"/>
  </si>
  <si>
    <t>①H型にて登録予定②41期解決の課題のテーマとして対応する</t>
    <phoneticPr fontId="22"/>
  </si>
  <si>
    <t>①内河さん②品質管理</t>
    <phoneticPr fontId="22"/>
  </si>
  <si>
    <t>A型_アイリスオーヤマ_事前登録の依頼を受けたため、登録作業が追加で発生した</t>
  </si>
  <si>
    <t>B型_NEC_商談報告書内のエビデンスとする資料に誤ったJANが記載された</t>
  </si>
  <si>
    <t>G型_バッファロー_B型とG型の重複</t>
  </si>
  <si>
    <t>G型_東邦薬品_PIM登録間違いG型エビデンスミス</t>
  </si>
  <si>
    <t xml:space="preserve">上した月」：YYYY/MM
「入金日付or相殺日付」：YYYY/MM/DD
「ヒアリング対象者」：
「備考」：
否決されると承認済みタブへ移動してしまう。
WF否決された場合のオペレーションに課題がある。
</t>
  </si>
  <si>
    <t>上した月」：YYYY/MM
「入金日付or相殺日付」：YYYY/MM/DD
「ヒアリング対象者」：鯨井さん
「備考」：
本件鯨井さんからの引継ぎ案件、進捗の報告時に
再調査を行うことになった。</t>
  </si>
  <si>
    <t xml:space="preserve">上した月」：YYYY/MM
「入金日付or相殺日付」：YYYY/MM/DD
「ヒアリング対象者」：川嶋さん
「備考」：販売実績がなく、リベートが発生していないため、
商談報告書のメールが添付されていた。
</t>
  </si>
  <si>
    <t>対策はあるが不十分</t>
    <phoneticPr fontId="22"/>
  </si>
  <si>
    <t>対策基準有効</t>
    <phoneticPr fontId="22"/>
  </si>
  <si>
    <t>取引先</t>
    <phoneticPr fontId="22"/>
  </si>
  <si>
    <t>1000万円以上～1億円未満</t>
    <phoneticPr fontId="22"/>
  </si>
  <si>
    <t>たまに起きる半年1度</t>
    <phoneticPr fontId="22"/>
  </si>
  <si>
    <t>内河さん</t>
    <phoneticPr fontId="22"/>
  </si>
  <si>
    <t>①取引先が間違った金額で申請した理由と対策をヒアリングする</t>
    <phoneticPr fontId="22"/>
  </si>
  <si>
    <t>①3/18</t>
    <phoneticPr fontId="22"/>
  </si>
  <si>
    <t>10万円以上～100万円未満</t>
    <phoneticPr fontId="22"/>
  </si>
  <si>
    <t>まれに起きる年1度</t>
    <phoneticPr fontId="22"/>
  </si>
  <si>
    <t>運用不備</t>
    <phoneticPr fontId="22"/>
  </si>
  <si>
    <t>経過観察中</t>
    <phoneticPr fontId="22"/>
  </si>
  <si>
    <t>K型で処理するよう方針を決定した。</t>
    <phoneticPr fontId="22"/>
  </si>
  <si>
    <t>バイヤー、取引先へヒアリングを行う。</t>
    <phoneticPr fontId="22"/>
  </si>
  <si>
    <t>3/20-</t>
    <phoneticPr fontId="22"/>
  </si>
  <si>
    <t xml:space="preserve">ヒアリング対象者：ダイソン担当営業瀬山様)
　備考：
【対象SKU】
取引先コード：3065
部門コード：271020
部門名：ドライヤ－
JANコード    型番    色規格    重複B型単価
5025155041383    HD03ULFBBN    ﾌﾞﾗｯｸ/ﾆｯｹﾙ    6,750
5025155041376    HD03ULFIIF    ｱｲｱﾝ/ﾌｭｰｼｬ    6,750
2021/2/1～2/28分
2SKU合計　3,989,250円
2021/3/1～3/8分
2SKU合計　1,633,500円 
</t>
    <phoneticPr fontId="22"/>
  </si>
  <si>
    <t>バイヤー</t>
    <phoneticPr fontId="22"/>
  </si>
  <si>
    <t>行動エラー</t>
    <phoneticPr fontId="22"/>
  </si>
  <si>
    <t>認知エラー</t>
    <phoneticPr fontId="22"/>
  </si>
  <si>
    <t>あえて型エラー</t>
    <phoneticPr fontId="22"/>
  </si>
  <si>
    <t>システム運用不備</t>
    <phoneticPr fontId="22"/>
  </si>
  <si>
    <t>posキャンペーン登録</t>
  </si>
  <si>
    <t>再発防止策</t>
    <rPh sb="0" eb="2">
      <t>サイハツ</t>
    </rPh>
    <rPh sb="2" eb="4">
      <t>ボウシ</t>
    </rPh>
    <rPh sb="4" eb="5">
      <t>サク</t>
    </rPh>
    <phoneticPr fontId="22"/>
  </si>
  <si>
    <t>対応</t>
    <phoneticPr fontId="22"/>
  </si>
  <si>
    <t>　・ドムス</t>
    <phoneticPr fontId="26"/>
  </si>
  <si>
    <t>取引先、当社バイヤー</t>
    <phoneticPr fontId="26"/>
  </si>
  <si>
    <t>　・スターコーポレーション</t>
    <phoneticPr fontId="26"/>
  </si>
  <si>
    <t>　・アスク、バイヤー</t>
    <phoneticPr fontId="26"/>
  </si>
  <si>
    <t>　・ニコンイメージングジャパン</t>
    <phoneticPr fontId="26"/>
  </si>
  <si>
    <t>ルール</t>
    <phoneticPr fontId="26"/>
  </si>
  <si>
    <t>ドムス</t>
    <phoneticPr fontId="22"/>
  </si>
  <si>
    <t xml:space="preserve">
　・納品時単価差異の発生
</t>
    <phoneticPr fontId="22"/>
  </si>
  <si>
    <t xml:space="preserve">
　・商品マスタに登録されている取引先とは別の取引先から仕入れを行った為
　　納品時に単価差異が発生した。
</t>
    <phoneticPr fontId="22"/>
  </si>
  <si>
    <t>アマゾン</t>
    <phoneticPr fontId="22"/>
  </si>
  <si>
    <t xml:space="preserve">2020年12月計上のB型リベートと2021年2月計上のG型リベートに重複しているリベートがあることが発覚した。
</t>
    <phoneticPr fontId="22"/>
  </si>
  <si>
    <t xml:space="preserve">
１．2020/12/14　B型条件登録申請
２．2021/2/25　取引先からG型リベートが送付された
３．2021/3/5　G型を2月分に計上
４．2021/4/2　経理室から重複計上の疑いの報告が岡島宛にあった。
５．2021/4/2　岡島からバイヤーに確認したところ重複であることが確認された</t>
    <phoneticPr fontId="22"/>
  </si>
  <si>
    <t xml:space="preserve">使用できない取引先コードでG型リベートを登録した
</t>
    <phoneticPr fontId="22"/>
  </si>
  <si>
    <t xml:space="preserve">ビックカメラで使用できないコードであるとわからなかった為
仕入先コードを新業務で検索して使用したがグループ会社東京計画で使用されている仕入先コードだったため
</t>
    <phoneticPr fontId="22"/>
  </si>
  <si>
    <t xml:space="preserve">
　・商品マスタに登録されている取引先以外から仕入れを行った為、納品時の単価に差異が生まれた為発生した
</t>
    <phoneticPr fontId="22"/>
  </si>
  <si>
    <t xml:space="preserve">
　・登録された金額の確認作業が発生した
</t>
    <phoneticPr fontId="22"/>
  </si>
  <si>
    <t xml:space="preserve">
登録データとバイヤー認識の金額に差異があった
照合時にエビデンスに基づき修正していた、取引先様へ確認済み。
ダブルチェックが行われていなかった。
</t>
    <phoneticPr fontId="22"/>
  </si>
  <si>
    <t xml:space="preserve">
　・在庫対策費の発生
</t>
    <phoneticPr fontId="22"/>
  </si>
  <si>
    <t xml:space="preserve">
　・原価変更の際に、在庫対策費の文言の記入がされていなかった為在庫対策費が発生した。消化仕入れ
</t>
    <phoneticPr fontId="22"/>
  </si>
  <si>
    <t>ラネット楽天</t>
    <phoneticPr fontId="22"/>
  </si>
  <si>
    <t>ニコンイメージングジャパン</t>
    <phoneticPr fontId="22"/>
  </si>
  <si>
    <t xml:space="preserve">
　・不良交換手数料が重複で発生した
</t>
    <phoneticPr fontId="22"/>
  </si>
  <si>
    <t xml:space="preserve">
　・対象メールが保存されていた。名称が違っていた。計上ファイルが二回フォルダに保存されていた為発生した
</t>
    <phoneticPr fontId="22"/>
  </si>
  <si>
    <t>G型_取引先詳細別紙_交渉目安額メールスクショと商談報告書未添付のため照合時に例外運用をおこなった。</t>
    <phoneticPr fontId="22"/>
  </si>
  <si>
    <t xml:space="preserve">新しいルールが運用されなかった
・交渉目安額のメールスクショが添付されなかった
・（定常エビデンスに加え、）商談報告書をPDFを添付する運用がされていなかった
</t>
    <phoneticPr fontId="22"/>
  </si>
  <si>
    <t xml:space="preserve">
１．3月計上の照合を4月上旬に実施。
２．照合担当から相談頂くが、件数多数であった。
３．締め日を厳守する為、運用不備を一括でインシデント報告することとなった
４．倉地室長→佐藤副本部長、熊本部長に報告済み
５．結果、76件が不備であった。</t>
    <phoneticPr fontId="22"/>
  </si>
  <si>
    <t xml:space="preserve">
B型の開始日迄に条件登録ができていなかった
東芝90,250　 日立36,400
</t>
    <phoneticPr fontId="22"/>
  </si>
  <si>
    <t>完了</t>
    <phoneticPr fontId="22"/>
  </si>
  <si>
    <t>A型、B型の土日・祝日の定常業務を定義する</t>
  </si>
  <si>
    <t xml:space="preserve">
4/18開始で登録。4/17分はG型で回収頂く様にバイヤーに依頼した
</t>
    <phoneticPr fontId="22"/>
  </si>
  <si>
    <t>日立・東芝</t>
    <phoneticPr fontId="22"/>
  </si>
  <si>
    <t>多数あり詳細別紙</t>
    <phoneticPr fontId="22"/>
  </si>
  <si>
    <t>運用不備をインシデント報告し照合作業を過去運用にて進めた</t>
    <phoneticPr fontId="22"/>
  </si>
  <si>
    <t xml:space="preserve">
運用不備をインシデント報告し照合作業を過去運用にて進めた
</t>
    <phoneticPr fontId="22"/>
  </si>
  <si>
    <t>①J型の3月計上にて修正登録を行った①J型の3月計上にて修正登録を行った</t>
    <phoneticPr fontId="22"/>
  </si>
  <si>
    <t>①即時連携で行う判定定義を確認する②メールデータの保存に対して、アプリなどを利用することを検討している。</t>
    <phoneticPr fontId="22"/>
  </si>
  <si>
    <t>①4/20②5月末</t>
    <phoneticPr fontId="22"/>
  </si>
  <si>
    <t xml:space="preserve">
①J型の3月計上にて修正登録を行った
</t>
    <phoneticPr fontId="22"/>
  </si>
  <si>
    <t xml:space="preserve">
金額に間違いはなかったので修正作業はなし
</t>
    <phoneticPr fontId="22"/>
  </si>
  <si>
    <t>H型4月計上として登録済です。</t>
    <phoneticPr fontId="22"/>
  </si>
  <si>
    <t>41期中の課題として対応する。</t>
    <phoneticPr fontId="22"/>
  </si>
  <si>
    <t>電通テック</t>
    <phoneticPr fontId="22"/>
  </si>
  <si>
    <t>①G型マイナス計上（予定）　②取引先コードを新設し、G型再計上を行う。</t>
    <phoneticPr fontId="22"/>
  </si>
  <si>
    <t>①岡島　②川野係長(ドラッグ担当)</t>
    <phoneticPr fontId="22"/>
  </si>
  <si>
    <t>①経理室へヒアリングをする。ビックでの仕入先コードの使用の可否の確認方法について②電通テックのコードはどのように発行されたのか？経緯をしらべる。</t>
    <phoneticPr fontId="22"/>
  </si>
  <si>
    <t>①②岡島さん</t>
    <phoneticPr fontId="22"/>
  </si>
  <si>
    <t>①4/13②</t>
    <phoneticPr fontId="22"/>
  </si>
  <si>
    <t>①完了②完了</t>
    <phoneticPr fontId="22"/>
  </si>
  <si>
    <t>H型を4月計上として登録済みです。</t>
    <phoneticPr fontId="22"/>
  </si>
  <si>
    <t>41期中課題として対応する。</t>
    <phoneticPr fontId="22"/>
  </si>
  <si>
    <t>①内河さん、小野さん④内河さん、北郷さん</t>
    <phoneticPr fontId="22"/>
  </si>
  <si>
    <t>①4/15④4/未定</t>
    <phoneticPr fontId="22"/>
  </si>
  <si>
    <t>完了</t>
    <phoneticPr fontId="22"/>
  </si>
  <si>
    <t>B型_アマゾン_B型とG型リベートの重複計上が発覚</t>
    <phoneticPr fontId="22"/>
  </si>
  <si>
    <t>G型_電通テック_取引先コードがビックで使用できないコードだった為リベート計上できなかった</t>
    <phoneticPr fontId="22"/>
  </si>
  <si>
    <t>G型_アスク_バイヤーと取引先様とで合意金額に認識齟齬があったため確認作業が発生した</t>
    <phoneticPr fontId="22"/>
  </si>
  <si>
    <t>J型_ニコンイメージングジャパン_対象メールが別名で2回保存されたため不良交換手数料重複発生</t>
    <phoneticPr fontId="22"/>
  </si>
  <si>
    <t>B型_日立・東芝_リベート条件開始日迄に登録ができなかった</t>
    <phoneticPr fontId="22"/>
  </si>
  <si>
    <t xml:space="preserve">
１．4/16_19時以降に申請メールを受信
２．4/18_メールに気付く
３．4/18_WF申請して4/18開始で登録
</t>
    <phoneticPr fontId="22"/>
  </si>
  <si>
    <t>A型、B型の土日・祝日の定常業務を定義する</t>
    <phoneticPr fontId="22"/>
  </si>
  <si>
    <t xml:space="preserve">
取引先様からの申請メールが申請時間外だったため、
現運用において平日18時まで、お急ぎの場合はバイヤー、商品統合管理室へ要連絡としている。
4/17にメールディーラーをチェックしていない為
</t>
    <phoneticPr fontId="22"/>
  </si>
  <si>
    <t>経過観察中</t>
    <phoneticPr fontId="22"/>
  </si>
  <si>
    <t>4/18開始で登録。4/17分はG型で回収頂く様にバイヤーに依頼した</t>
    <phoneticPr fontId="22"/>
  </si>
  <si>
    <t>長廣さん</t>
    <phoneticPr fontId="22"/>
  </si>
  <si>
    <t xml:space="preserve">上した月」：2021/04
「入金日付or相殺日付」：YYYY/MM/DD
「ヒアリング対象者」：
「備考」：
現場に係るのは、キャンペーン登録のみ。土日で対応している。
発注_A型土日に関連するメール依頼の件数。
メール工数とH型の作業の兼ね合い。
</t>
    <phoneticPr fontId="22"/>
  </si>
  <si>
    <t xml:space="preserve">上した月」：2021/03
「入金日付or相殺日付」：①J型の3月計上にて修正登録を行った①J型の3月計上にて修正登録を行った
「ヒアリング対象者」：？
「備考」：○○（１）.eml
経理室より、3月計上にて夜間に連携した。即時連携ではないと回答を得た。
</t>
    <phoneticPr fontId="22"/>
  </si>
  <si>
    <t xml:space="preserve">
１．14日に積み上げを行って登録
２．15日確認の為ファイル内を確認
３．確認後重複が発覚
４．J型にて登録を修正</t>
    <phoneticPr fontId="22"/>
  </si>
  <si>
    <t>メールデータの保存に対して、アプリなどを利用することを検討している。</t>
  </si>
  <si>
    <t xml:space="preserve">上した月」：2021/04
「入金日付or相殺日付」：YYYY/MM/DD
「ヒアリング対象者」：
「備考」：
</t>
    <phoneticPr fontId="22"/>
  </si>
  <si>
    <t xml:space="preserve">
１．3/10摘要で原価変更を行った
２．原価が下がった為、発生した。
３．経理室からバイヤーにヒアリングがあり発生が判明した。
</t>
    <phoneticPr fontId="22"/>
  </si>
  <si>
    <t>バイヤーヘ事故情報の共有をおこなった</t>
    <phoneticPr fontId="22"/>
  </si>
  <si>
    <t xml:space="preserve">
１．12日に積み上げ按分されたデータを登録した
２．13日にバイヤー回収データと取引先から送付されたデータが違うと申告があった
３．調査した所、登録されたデータとバイヤー認識の金額に差あった事が発覚
</t>
    <phoneticPr fontId="22"/>
  </si>
  <si>
    <t>金額に間違いはなかったので修正作業はなし</t>
    <phoneticPr fontId="22"/>
  </si>
  <si>
    <t xml:space="preserve">上した月」：2021/04
「入金日付or相殺日付」：YYYY/MM/DD
「ヒアリング対象者」：
「備考」：
</t>
    <phoneticPr fontId="22"/>
  </si>
  <si>
    <t xml:space="preserve">
１．商品の発注をスターコーポレーションに行う
２．商品が納品された際に発注時伝単と納品時伝単に差がある為納品時単価差異が発生した
</t>
    <phoneticPr fontId="22"/>
  </si>
  <si>
    <t xml:space="preserve">上した月」：2021/4
「入金日付or相殺日付」：YYYY/MM/DD
「ヒアリング対象者」：北郷主任、川野係長(ドラッグ)、小林主任（経理室）
「備考」：販促費リベートの為、バイヤー粗利には影響無し。入金前の為インシデントにしました。
新業務アプリ308
仕入先マスタに記載があれば、使用可能と見込み
仮説：ソフマップしか使用していないコードや経理でしか使用していないコードがある。
</t>
    <phoneticPr fontId="22"/>
  </si>
  <si>
    <t xml:space="preserve">
１．4/1　G型ファイルWF申請し、登録済み
２．4/12　経理室から商品統合管理室に連絡があり発覚。
</t>
    <phoneticPr fontId="22"/>
  </si>
  <si>
    <t xml:space="preserve">取引先と当社バイヤーの認識合わせが不十分だった。
取引先のリベート登録に関する知識不足。
B型リベートとG型リベートを計上前に突合する仕組みが無い。
</t>
    <phoneticPr fontId="22"/>
  </si>
  <si>
    <t>①取引先様へ運用のアナウンスした。②取引先様へ再発防止策をヒアリングお願いいたします。G型のみにて運用を行うと回答を得た</t>
    <phoneticPr fontId="22"/>
  </si>
  <si>
    <t>上した月」：2021/04
「入金日付or相殺日付」：YYYY/MM/DD
「ヒアリング対象者」：
「備考」：MHライズ
インシデント報告の目的：H型を入れるための承認用証憑として必要。
証跡：事故報告書、商品マスタよりも高い金額発注されている履歴
監査上証憑は残す必要がある。
報告書作成の作業者負担を軽減する
課題の重要度、緊急度をつけて
システム改修するか等を検討する。</t>
    <phoneticPr fontId="22"/>
  </si>
  <si>
    <t xml:space="preserve">
１．商品の発注をドムスに商品マスタよりも高い金額で発注
２．納品時に伝票単価より高い為納品時単価差異が発生
</t>
    <phoneticPr fontId="22"/>
  </si>
  <si>
    <t>他部署</t>
    <phoneticPr fontId="22"/>
  </si>
  <si>
    <t>認知エラー</t>
    <phoneticPr fontId="22"/>
  </si>
  <si>
    <t>見積計上_マイクロソフト_2020年12月計上のマイクロソフトの見積り金額に漏れがあった</t>
    <phoneticPr fontId="22"/>
  </si>
  <si>
    <t>システム開発不備</t>
    <phoneticPr fontId="22"/>
  </si>
  <si>
    <t>G型以外</t>
    <rPh sb="2" eb="4">
      <t>イガイ</t>
    </rPh>
    <phoneticPr fontId="22"/>
  </si>
  <si>
    <t>（株）オークローンマーケティンング</t>
    <phoneticPr fontId="26"/>
  </si>
  <si>
    <t>上した月」：YYYY/MM
「入金日付or相殺日付」：YYYY/MM/DD
「ヒアリング対象者」：サービスデスク金子さん、トラスコ中山石賀様
「備考」：
バイヤーは？
バイヤーに事故情報を共有し対応策を依頼する。
理由：毎月取引先起因のA型の事故がおきているため、
バイヤー側にグリップしてもらう。
課題：バイヤーは事故情報を知る図べがなかった
成果物：バイヤーへリスク管理報告書を利用したインシデント情報の作成と提出と共有。
5/17　ドラフト作成
5/19　定例MTG</t>
  </si>
  <si>
    <t>担当バイヤー及売り場担当者</t>
    <phoneticPr fontId="26"/>
  </si>
  <si>
    <t>　・IBS</t>
    <phoneticPr fontId="26"/>
  </si>
  <si>
    <t>なし_オークローンマーケティング_機密データ開示に関する契約書未締結の件</t>
    <phoneticPr fontId="22"/>
  </si>
  <si>
    <t>A型_トラスコ中山_A型登録ルール外のインストアJAN作成作業発生</t>
    <phoneticPr fontId="22"/>
  </si>
  <si>
    <t>オークローンマーケティング</t>
    <phoneticPr fontId="22"/>
  </si>
  <si>
    <t>トラスコ中山</t>
    <phoneticPr fontId="22"/>
  </si>
  <si>
    <t>IBS</t>
    <phoneticPr fontId="22"/>
  </si>
  <si>
    <t>A型</t>
    <phoneticPr fontId="22"/>
  </si>
  <si>
    <t>posキャンペーン登録_なし_キャンペーンの値引き率の修正が発生した件</t>
    <phoneticPr fontId="22"/>
  </si>
  <si>
    <t>A型_IBS_取引先様が在庫対策費なしの文言を付加しなかった為在庫対策費と納品時単価差異の発生</t>
    <phoneticPr fontId="22"/>
  </si>
  <si>
    <t xml:space="preserve">上した月」：YYYY/MM
「入金日付or相殺日付」：YYYY/MM/DD
「ヒアリング対象者」：片桐主任、いままで通りの運用担当：売上EDI北郷さん
「備考」：必要なタスクとして以下の２点ございます。
①契約書の締結手続
⇒手続は契約管理担当の方で行います。
②リベートの状態の確認
未締結のままリベートだけ支払われている状態と思われる為、現在の状況が適正か（締結予定の契約書と見比べて条件に相違はないかも含む）確認が必要と思われます。
仕入先への債権管理不足。
包括的なリベートの確認は行わない。
</t>
    <phoneticPr fontId="22"/>
  </si>
  <si>
    <t>仕入先への債権管理不足に関して、</t>
    <phoneticPr fontId="22"/>
  </si>
  <si>
    <t>①完了②完了③4/30</t>
    <phoneticPr fontId="22"/>
  </si>
  <si>
    <t>①鯨井さん②長廣さん③鯨井さん</t>
    <phoneticPr fontId="22"/>
  </si>
  <si>
    <t>①覚書がないことを確認した②実績を見て月「10万円」というＰＤＦファイルの内容通りのリベートが発生していることを確認した。②826契約の開始時期に関して調査2017/12締結している。台帳に記載あり③契約の締結をおこなう。2017/12締結していなかったため、機密データ開示に関する契約書。商品基本取引契約書確認する。</t>
    <phoneticPr fontId="22"/>
  </si>
  <si>
    <t>事後</t>
    <phoneticPr fontId="22"/>
  </si>
  <si>
    <t xml:space="preserve">
売上データのEDI連携を行っているにも関わらず、『機密データ開示に関する契約書』を締結していなかった。
</t>
    <phoneticPr fontId="22"/>
  </si>
  <si>
    <t xml:space="preserve">
１．オークローンマーケティング様から「本件契約書を締結していなかった」として、ＰＤＦファイルを頂く。
２．バイヤーから商品統合管理室宛てに「（本当に締結していなかったか確かめる為）本件契約書の検索」を依頼される。結果見つからず。
３．取り急ぎ本件契約書を改めて契約する方針となる。
</t>
    <phoneticPr fontId="22"/>
  </si>
  <si>
    <t xml:space="preserve">①覚書がないことを確認した②実績を見て月「10万円」というＰＤＦファイルの内容通りのリベートが発生していることを確認した。②826契約の開始時期に関して調査2017/12締結している。台帳に記載あり③契約の締結をおこなう。2017/12締結していなかったため、機密データ開示に関する契約書。商品基本取引契約書確認する。
</t>
    <phoneticPr fontId="22"/>
  </si>
  <si>
    <t>41期中に解決する課題として対応する</t>
    <phoneticPr fontId="22"/>
  </si>
  <si>
    <t xml:space="preserve">
１．商品発注
２．商品の納品
３．単価差異がある為、納品時単価差異が発生
</t>
    <phoneticPr fontId="22"/>
  </si>
  <si>
    <t xml:space="preserve">
　・商品マスタに登録されている取引先以外であるスターコーポレーションから仕入れを行った為、発注時と納品時の伝票単価に差異が納品時単価差異で発生した
</t>
    <phoneticPr fontId="22"/>
  </si>
  <si>
    <t>①完了②5/17③④4/23</t>
  </si>
  <si>
    <t>①小野さん②吉橋③④小野さん</t>
  </si>
  <si>
    <t>①送信ミスはトラスコ中山石賀様のメールアドレスのコピーミスが原因で発生。石賀様へメール送信前にアドレスが正しいか確認頂く様にお伝えした終了。②バイヤーへインシデント情報の作成と提出と共有③月の実績件数をまとめる④サービスデスクにCCにいれてもらう提案する。岩田さんの工数を検討。</t>
  </si>
  <si>
    <t>完了</t>
  </si>
  <si>
    <t>サービスデスクからの転送メールにて登録を行った（登録用紙、商談報告書有）週明けにトラスコ中山より正式な作成依頼を頂いた。</t>
  </si>
  <si>
    <t>①送信ミスはトラスコ中山石賀様のメールアドレスのコピーミスが原因で発生。石賀様へメール送信前にアドレスが正しいか確認頂く様にお伝えした終了。②バイヤーへインシデント情報の作成と提出と共有③月の実績件数をまとめる④サービスデスクにCCにいれてもらう提案する。</t>
  </si>
  <si>
    <t>小野 英雄</t>
    <phoneticPr fontId="22"/>
  </si>
  <si>
    <t xml:space="preserve">A型登録ルール外のインストアJAN作成作業が発生した
</t>
    <phoneticPr fontId="22"/>
  </si>
  <si>
    <t xml:space="preserve">
１．4/16夜間にサービスデスクよりお客様対応のインストアJAN作成依頼が取引先より送られていると思うので至急作成対応して欲しいと入電。
２．確認するとメールアドレスが間違っており商品統合管理室には届いていない事が判明、サービスデスクよりメールを転送するので作成対応出来ないか相談をうける。</t>
    <phoneticPr fontId="22"/>
  </si>
  <si>
    <t xml:space="preserve">トラスコ中山が送信先メールアドレスを間違えた為
</t>
    <phoneticPr fontId="22"/>
  </si>
  <si>
    <t xml:space="preserve">
サービスデスクからの転送メールにて登録を行った（登録用紙、商談報告書有）週明けにトラスコ中山より正式な作成依頼を頂いた。
</t>
    <phoneticPr fontId="22"/>
  </si>
  <si>
    <t>キャンペーン登録内容を修正した。</t>
    <phoneticPr fontId="22"/>
  </si>
  <si>
    <t xml:space="preserve">キャンペーンの値引き率に関して、申請用紙には「50%」と記載されていたが、登録は「20%」引きになっていた
</t>
    <phoneticPr fontId="22"/>
  </si>
  <si>
    <t xml:space="preserve">
１．4/17　横尾マネージャーからエアコンの値引きが50%になっていないと連絡を受ける
２．4/17　登録内容を確認。本来50%引きになっているべき値引き率が20%になっていることを確認
３．4/17　50%引きに変更、横尾マネージャーにご連絡
</t>
    <phoneticPr fontId="22"/>
  </si>
  <si>
    <t xml:space="preserve">キャンペーンの申請書内容としては「対象エアコンが20%引き」だが、内機を50%引きすることにより内機、外機合計で20%引きになるような申請内容だった。
商品統合管理室にて20％に修正して登録した
</t>
    <phoneticPr fontId="22"/>
  </si>
  <si>
    <t xml:space="preserve">上した月」：202104
「入金日付or相殺日付」：YYYY/MM/DD
「ヒアリング対象者」：
「備考」：
</t>
    <phoneticPr fontId="22"/>
  </si>
  <si>
    <t>大條さん</t>
    <phoneticPr fontId="22"/>
  </si>
  <si>
    <t>バイヤーから取引先様へ共有と文言の徹底を行った</t>
    <phoneticPr fontId="22"/>
  </si>
  <si>
    <t xml:space="preserve">
　・在庫対策費と納品時単価差異が発生した
</t>
    <phoneticPr fontId="22"/>
  </si>
  <si>
    <t xml:space="preserve">
１．バイヤーと商談時に在庫対策費と納品時単価差異が発生しないように商談を行った
２．商品統合管理室宛にメールをしたが、文言の記載がなかった
３．リベート明細メールが先方の担当者に届いた事により発覚
４．バイヤーに確認した所、修正が必要となりH型にて訂正予定</t>
    <phoneticPr fontId="22"/>
  </si>
  <si>
    <t xml:space="preserve">
　・バイヤーから、取引先に在庫対策費なしの文言を記載するように伝えていたが、
　　取引先担当営業が誤訳し「在庫対策費なし」の文言を付加しなかった為、在庫対策費ありで登録を行った
</t>
    <phoneticPr fontId="22"/>
  </si>
  <si>
    <t xml:space="preserve">上した月」：YYYY/MM
「入金日付or相殺日付」：YYYY/MM/DD
「ヒアリング対象者」：
「備考」：
添付ファイル欄に不備一覧リストを添付致します
</t>
    <phoneticPr fontId="22"/>
  </si>
  <si>
    <t>②電子棚札の更安運用に関してルール追加の必要か確認する。</t>
    <phoneticPr fontId="22"/>
  </si>
  <si>
    <t xml:space="preserve">上した月」：YYYY/MM
「入金日付or相殺日付」：YYYY/MM/DD
「ヒアリング対象者」：システム部、店舗開発藤原さん
「備考」：
</t>
    <phoneticPr fontId="22"/>
  </si>
  <si>
    <t>上した月」：YYYY/MM
「入金日付or相殺日付」：YYYY/MM/DD
「ヒアリング対象者」：今井さん
「備考」：
インシデントとしての報告のみなので金額はなし。
生毛工房、２０１９年発生の納品時単価差異がのこっていたが、滞留リベート明細に記載がなかった。
記載がなかった原因は？
内河さんが直電をうけた？
滞留リベートの窓口担当は？
記載がない場合のリスクは？</t>
    <phoneticPr fontId="22"/>
  </si>
  <si>
    <t>紙のプライスで対応頂く様に依頼した</t>
    <phoneticPr fontId="22"/>
  </si>
  <si>
    <t>4/4済み</t>
    <phoneticPr fontId="22"/>
  </si>
  <si>
    <t>システム部と店舗開発の藤原さんに原因について確認して頂く</t>
    <phoneticPr fontId="22"/>
  </si>
  <si>
    <t>システム部と店舗開発に原因について確認する</t>
    <phoneticPr fontId="22"/>
  </si>
  <si>
    <t xml:space="preserve">ツールもしくはoutlookの代理送信機能（差出人変更）が正常作動しなかったため。原因は調査を行ったが不明。
</t>
    <phoneticPr fontId="22"/>
  </si>
  <si>
    <t>経理室、ラネット</t>
    <phoneticPr fontId="26"/>
  </si>
  <si>
    <t xml:space="preserve"> ・TVS(東芝映像ソリューションズ)</t>
    <phoneticPr fontId="26"/>
  </si>
  <si>
    <t>完</t>
  </si>
  <si>
    <t xml:space="preserve">
　・A型インストアJANの作成依頼があった
</t>
    <phoneticPr fontId="22"/>
  </si>
  <si>
    <t xml:space="preserve">
　・商談が長引いた為、当初予定していたインストアJANの作成申請が遅くなった
</t>
    <phoneticPr fontId="22"/>
  </si>
  <si>
    <t>A型_テックウィンド_取引先様作成の申請書の取引先コードが連番になっていたためあやまった情報が登録された</t>
    <phoneticPr fontId="22"/>
  </si>
  <si>
    <t>K型_ラネットBICSIM_リベート金額算出時に対象外の月度をいれたため、修正計上が発生した</t>
    <phoneticPr fontId="22"/>
  </si>
  <si>
    <t>A型_東芝映像ソリューションズ_インストアJAN緊急作成依頼があった</t>
    <phoneticPr fontId="22"/>
  </si>
  <si>
    <t>B型_オーム電機_【リベート条件登録調査】B型条件重複登録</t>
    <phoneticPr fontId="22"/>
  </si>
  <si>
    <t>A型インストアJAN発行して終了した</t>
    <phoneticPr fontId="22"/>
  </si>
  <si>
    <t>完</t>
    <phoneticPr fontId="22"/>
  </si>
  <si>
    <t>運用不備</t>
    <phoneticPr fontId="22"/>
  </si>
  <si>
    <t xml:space="preserve">上した月」：YYYY/MM
「入金日付or相殺日付」：YYYY/MM/DD
「ヒアリング対象者」：
「備考」：重複した原因、影響額を調査中。確認でき次第報告する。
</t>
    <phoneticPr fontId="22"/>
  </si>
  <si>
    <t xml:space="preserve">
１．4/21　リベート条件登録調査の依頼の為、対象取引先（53社）に登録データを送付
２．4/27　オーム電機から返信を頂き、一部アイテムの重複が発覚
</t>
    <phoneticPr fontId="22"/>
  </si>
  <si>
    <t>オーム電機</t>
    <phoneticPr fontId="22"/>
  </si>
  <si>
    <t>①伊波さん、内部統制室、バイヤーへ事故共有した。</t>
    <phoneticPr fontId="22"/>
  </si>
  <si>
    <t>①岡島さん</t>
    <phoneticPr fontId="22"/>
  </si>
  <si>
    <t>①完</t>
    <phoneticPr fontId="22"/>
  </si>
  <si>
    <t>リベート条件登録調査チームにてまとめて対応を行う</t>
    <phoneticPr fontId="22"/>
  </si>
  <si>
    <t xml:space="preserve">上した月」：YYYY/MM
「入金日付or相殺日付」：YYYY/MM/DD
「ヒアリング対象者」：
「備考」：
インストアJANの貼り換えは通常行う？
インストアで出荷する。
そのままのJANコードで出荷できない。
会計時の要件で分けたい
別コードにわける要件がある。
ビックにてインストアJAN発行し、取引先にて貼り換え作業をおこなった。
バイヤーから依頼するが運用
</t>
    <phoneticPr fontId="22"/>
  </si>
  <si>
    <t xml:space="preserve">
１．商談がされた。
２．商品仕入れの中で、インストアJANを使って仕入れを行う事になった
３．東芝側でインストアJANに張り替えを行う為、急ぎで発行が必要になった
４．担当に連絡して対応。　終了</t>
    <phoneticPr fontId="22"/>
  </si>
  <si>
    <t>取引先様へ余裕を持った申請を行って頂くように伝達した</t>
    <phoneticPr fontId="22"/>
  </si>
  <si>
    <t>東芝映像ソリューションズ</t>
    <phoneticPr fontId="22"/>
  </si>
  <si>
    <t>小野さん　内河さん</t>
    <phoneticPr fontId="22"/>
  </si>
  <si>
    <t>K型にて3月対象を4月計上分として計上した。</t>
    <phoneticPr fontId="22"/>
  </si>
  <si>
    <t xml:space="preserve">上した月」：2021/04
「入金日付or相殺日付」：YYYY/MM/DD
「ヒアリング対象者」：
「備考」：
K型作成の際のダブルチェックは？エビデンス
</t>
    <phoneticPr fontId="22"/>
  </si>
  <si>
    <t xml:space="preserve">
１．4月8日計上用ファイル作成
２．経理室担当者にて中身チェック、問題ないとのコメント
３．計上ファイル登録
４．4月20日経理にて買掛金チェックの際に、金額に差異がある事が判明</t>
    <phoneticPr fontId="22"/>
  </si>
  <si>
    <t>経理室とチェック項目の見直しをする。</t>
    <phoneticPr fontId="22"/>
  </si>
  <si>
    <t>ラネットBICSIM</t>
    <phoneticPr fontId="22"/>
  </si>
  <si>
    <t>上した月」：YYYY/MM
「入金日付or相殺日付」：YYYY/MM/DD
「ヒアリング対象者」：作業者　田中さん
「備考」：
エクセルファイルの作成方法に関して、数値をコピーする際にフィルハンドルを使用しない。
運用で、仕入先コードを確認する。判定結果×がついた場合、確認するフローになっている。
①原因の確認
→フィルハンドルを使用した入力ミスで有る事を確認。
テックウィンド　矢川様確認（伊藤様お休みの為）
②エクセルファイルの作成方法に関して、数値をコピーする際にフィルハンドルを使用しない。運用のアナウンスを行う。
→上記内容と送信前のチェックをして頂く様にお伝え済み（取引先にて元々ダブルチェックは行っていたが仕入先コードは未チェックだった為今後はチェックを追加する）
テックウィンド　矢川様連絡（伊藤様お休みの為）
③作業者へヒアリングする
→最終の仕入先エラーチェックはしたが気付かず流してしまった（一部エラーなら分かり易いが今回全体にエラーが出ていた為逆に分かりずらかった）
対策：今後上記を踏まえ仕入先エラーチェックをする　+　登録日当日の2次承認を引き続き行っていく。</t>
    <phoneticPr fontId="22"/>
  </si>
  <si>
    <t>テックウィンド</t>
    <phoneticPr fontId="22"/>
  </si>
  <si>
    <t>4/22に連番の申請分を取消。正しい取引先コードで登録修正した　</t>
    <phoneticPr fontId="22"/>
  </si>
  <si>
    <t>間瀬さん</t>
    <phoneticPr fontId="22"/>
  </si>
  <si>
    <t>①原因の確認した②エクセルファイルの作成方法に関して、数値をコピーする際にフィルハンドルを使用しない。送信前のチェックに仕入先コード確認を追加する。運用のアナウンスを行った。③作業者へヒアリングする</t>
    <phoneticPr fontId="22"/>
  </si>
  <si>
    <t>①②長廣さん③小野さん</t>
    <phoneticPr fontId="22"/>
  </si>
  <si>
    <t>①完②完③完</t>
    <phoneticPr fontId="22"/>
  </si>
  <si>
    <t>たまに起きる半年1度</t>
    <phoneticPr fontId="22"/>
  </si>
  <si>
    <t>商品統合管理室</t>
    <phoneticPr fontId="22"/>
  </si>
  <si>
    <t>①4/7②4/8③システム部から回答待ち</t>
    <phoneticPr fontId="22"/>
  </si>
  <si>
    <t>①該当登録者への注意喚起。②チェックシートの作成する。③システム部と確認後、修正登録時のルール変更をおこなう予定
・該当登録者への説明ついて
ZOOMを使用し実際に画面共有を行いながら注意箇所等を説明。
・修正登録時のルール変更について
現在、上書き修正登録の有効性をシステム部へ確認中。
確認取れ次第、修正登録時のルールを変更予定。</t>
    <phoneticPr fontId="22"/>
  </si>
  <si>
    <t>0円～10万円未満</t>
    <phoneticPr fontId="22"/>
  </si>
  <si>
    <t>対策はあるが不十分</t>
    <phoneticPr fontId="22"/>
  </si>
  <si>
    <t xml:space="preserve">H型にて4月計上登録修正した
</t>
    <phoneticPr fontId="22"/>
  </si>
  <si>
    <t>経過観察中</t>
    <phoneticPr fontId="22"/>
  </si>
  <si>
    <t>H型にて登録修正した</t>
    <phoneticPr fontId="22"/>
  </si>
  <si>
    <t>小野・内河</t>
    <phoneticPr fontId="22"/>
  </si>
  <si>
    <t>①該当登録者への注意喚起。②チェックシートの作成する。③システム部と確認後、修正登録時のルール変更をおこなう予定</t>
    <phoneticPr fontId="22"/>
  </si>
  <si>
    <t>小野</t>
    <phoneticPr fontId="22"/>
  </si>
  <si>
    <t>まず発生しない</t>
    <phoneticPr fontId="22"/>
  </si>
  <si>
    <t xml:space="preserve">
バイヤーへ確認依頼をする。
→発生しているリベートについては、修正しない。
　過去に終了日未定で登録した条件のため、3/15で条件を止める
</t>
    <phoneticPr fontId="22"/>
  </si>
  <si>
    <t>まれに起きる年1度</t>
    <phoneticPr fontId="22"/>
  </si>
  <si>
    <t xml:space="preserve">
バイヤーと取引先と方針を協議する。
→発生しているリベートについては、修正しない。
　過去に終了日未定で登録した条件でした。3/28で条件を止める</t>
    <phoneticPr fontId="22"/>
  </si>
  <si>
    <t xml:space="preserve">
バイヤーへ支払の方針を確認する。
→発生しているリベートについては、修正しない。
</t>
    <phoneticPr fontId="22"/>
  </si>
  <si>
    <t>　過去に終了日未定で登録した条件でした。条件停止するかについては確認中</t>
  </si>
  <si>
    <t>他部署</t>
    <phoneticPr fontId="22"/>
  </si>
  <si>
    <t>①H型にて登録予した②取引先へ在庫対策費の認識もっているか？⇒持っている</t>
    <phoneticPr fontId="22"/>
  </si>
  <si>
    <t xml:space="preserve">
H型を登録した
バイヤーへ原価リベート発生をアナウンスした
</t>
    <phoneticPr fontId="22"/>
  </si>
  <si>
    <t>H型を登録した</t>
    <phoneticPr fontId="22"/>
  </si>
  <si>
    <t>バイヤーへ原価リベート発生をアナウンスした</t>
    <phoneticPr fontId="22"/>
  </si>
  <si>
    <t>取引先様へバイヤーから共有頂くように依頼した</t>
    <phoneticPr fontId="22"/>
  </si>
  <si>
    <t xml:space="preserve">
H型にて登録した
取引先様へバイヤーから共有頂くように依頼した
</t>
    <phoneticPr fontId="22"/>
  </si>
  <si>
    <t>H型にて登録した</t>
    <phoneticPr fontId="22"/>
  </si>
  <si>
    <t xml:space="preserve">H型にて登録した
</t>
    <phoneticPr fontId="22"/>
  </si>
  <si>
    <t>定常業務　毎月発生</t>
  </si>
  <si>
    <t xml:space="preserve">上した月」：2021/03
「入金日付or相殺日付」：YYYY/MM/DD
「ヒアリング対象者」：
「備考」：
</t>
    <phoneticPr fontId="22"/>
  </si>
  <si>
    <t xml:space="preserve">上した月」：YYYY/MM
「入金日付or相殺日付」：YYYY/MM/DD
「ヒアリング対象者」：
「備考」：
</t>
    <phoneticPr fontId="22"/>
  </si>
  <si>
    <t xml:space="preserve">H型にて修正した
</t>
    <phoneticPr fontId="22"/>
  </si>
  <si>
    <t xml:space="preserve">G型のマイナス登録した。
</t>
    <phoneticPr fontId="22"/>
  </si>
  <si>
    <t>①G型のマイナス登録した</t>
    <phoneticPr fontId="22"/>
  </si>
  <si>
    <t xml:space="preserve">
B型を取り消す為H型ファイルを計上した
</t>
    <phoneticPr fontId="22"/>
  </si>
  <si>
    <t>B型を取り消す為H型ファイルを計上した（3月分に計上予定）</t>
    <phoneticPr fontId="22"/>
  </si>
  <si>
    <t xml:space="preserve">H型4月計上にて登録した
</t>
    <phoneticPr fontId="22"/>
  </si>
  <si>
    <t>H型4月計上にて登録した</t>
    <phoneticPr fontId="22"/>
  </si>
  <si>
    <t>一般的</t>
    <rPh sb="0" eb="2">
      <t>イッパン</t>
    </rPh>
    <rPh sb="2" eb="3">
      <t>テキ</t>
    </rPh>
    <phoneticPr fontId="22"/>
  </si>
  <si>
    <t>商品</t>
    <phoneticPr fontId="22"/>
  </si>
  <si>
    <t>商取引</t>
    <rPh sb="0" eb="3">
      <t>ショウトリヒキ</t>
    </rPh>
    <phoneticPr fontId="22"/>
  </si>
  <si>
    <t>リベートタイプ</t>
    <phoneticPr fontId="22"/>
  </si>
  <si>
    <t>D型</t>
    <phoneticPr fontId="22"/>
  </si>
  <si>
    <t>F型</t>
    <phoneticPr fontId="22"/>
  </si>
  <si>
    <t>E型</t>
    <phoneticPr fontId="22"/>
  </si>
  <si>
    <t>商談議事録が必須になっているタイミングで事前確認をする。</t>
  </si>
  <si>
    <t>小林さん</t>
  </si>
  <si>
    <t>202007090947</t>
  </si>
  <si>
    <t>202007090945</t>
  </si>
  <si>
    <t>202007090924</t>
  </si>
  <si>
    <t>202007101011</t>
  </si>
  <si>
    <t xml:space="preserve">20207100950
</t>
  </si>
  <si>
    <t>202007101010</t>
  </si>
  <si>
    <t>202007101007</t>
  </si>
  <si>
    <t>202007100997</t>
  </si>
  <si>
    <t>202007100980</t>
  </si>
  <si>
    <t>202007100955</t>
  </si>
  <si>
    <t>202007131064</t>
  </si>
  <si>
    <t>202007131029</t>
  </si>
  <si>
    <t>202007131055</t>
  </si>
  <si>
    <t>202007151210</t>
  </si>
  <si>
    <t>202007151194</t>
  </si>
  <si>
    <t>202007151195</t>
  </si>
  <si>
    <t>202007151191</t>
  </si>
  <si>
    <t>202007161262</t>
  </si>
  <si>
    <t>202007171306</t>
  </si>
  <si>
    <t>202007171301</t>
  </si>
  <si>
    <t>202007171302</t>
  </si>
  <si>
    <t>202007181344</t>
  </si>
  <si>
    <t>202007191350</t>
  </si>
  <si>
    <t>202007201362</t>
  </si>
  <si>
    <t>202008020017</t>
  </si>
  <si>
    <t>202008020018</t>
  </si>
  <si>
    <t>202008030043</t>
  </si>
  <si>
    <t>202008030055</t>
  </si>
  <si>
    <t>202008050354</t>
  </si>
  <si>
    <t>202008050465</t>
  </si>
  <si>
    <t>202008050372</t>
  </si>
  <si>
    <t>202008050454</t>
  </si>
  <si>
    <t>202008060535</t>
  </si>
  <si>
    <t>202008060624</t>
  </si>
  <si>
    <t>202008060626</t>
  </si>
  <si>
    <t>202008070650</t>
  </si>
  <si>
    <t>202008070653</t>
  </si>
  <si>
    <t>202008090818</t>
  </si>
  <si>
    <t>202008100857</t>
  </si>
  <si>
    <t>202008100855</t>
  </si>
  <si>
    <t>202008110909</t>
  </si>
  <si>
    <t>202008131096</t>
  </si>
  <si>
    <t>202008141125</t>
  </si>
  <si>
    <t>202008161129</t>
  </si>
  <si>
    <t>202008181258</t>
  </si>
  <si>
    <t>202008181260</t>
  </si>
  <si>
    <t>202008181259</t>
  </si>
  <si>
    <t>202008181262</t>
  </si>
  <si>
    <t>202008181263</t>
  </si>
  <si>
    <t>202008181261</t>
  </si>
  <si>
    <t>202008181200</t>
  </si>
  <si>
    <t>202008191356</t>
  </si>
  <si>
    <t>202008191354</t>
  </si>
  <si>
    <t>202008191355</t>
  </si>
  <si>
    <t>202008191300</t>
  </si>
  <si>
    <t>202008211512</t>
  </si>
  <si>
    <t>202008201373</t>
  </si>
  <si>
    <t>202008201436</t>
  </si>
  <si>
    <t>202008211481</t>
  </si>
  <si>
    <t>202008251696</t>
  </si>
  <si>
    <t>202008291992</t>
  </si>
  <si>
    <t>202008312070</t>
  </si>
  <si>
    <t>202008312060</t>
  </si>
  <si>
    <t>202008312002</t>
  </si>
  <si>
    <t>202009010038</t>
  </si>
  <si>
    <t>202009010007</t>
  </si>
  <si>
    <t>202009020163</t>
  </si>
  <si>
    <t>202009020211</t>
  </si>
  <si>
    <t>202009020209</t>
  </si>
  <si>
    <t>202009020114</t>
  </si>
  <si>
    <t>202009020104</t>
  </si>
  <si>
    <t>202009020101</t>
  </si>
  <si>
    <t>202009020092</t>
  </si>
  <si>
    <t>202009020090</t>
  </si>
  <si>
    <t>202009020088</t>
  </si>
  <si>
    <t>202009030391</t>
  </si>
  <si>
    <t>202009030377</t>
  </si>
  <si>
    <t>202009030408</t>
  </si>
  <si>
    <t>202009030400</t>
  </si>
  <si>
    <t>202009030409</t>
  </si>
  <si>
    <t>202009030271</t>
  </si>
  <si>
    <t>202009040467</t>
  </si>
  <si>
    <t>202009040414</t>
  </si>
  <si>
    <t>202009040489</t>
  </si>
  <si>
    <t>202009050667</t>
  </si>
  <si>
    <t>202009060672</t>
  </si>
  <si>
    <t>202009070787</t>
  </si>
  <si>
    <t>202009070677</t>
  </si>
  <si>
    <t>202009070723</t>
  </si>
  <si>
    <t>202009081062</t>
  </si>
  <si>
    <t>202009081061</t>
  </si>
  <si>
    <t>202009080891</t>
  </si>
  <si>
    <t>202009081060</t>
  </si>
  <si>
    <t>202009081059
※添付ファイルの覚書PDFのパスワード：beequeen</t>
  </si>
  <si>
    <t xml:space="preserve">202009091103
</t>
  </si>
  <si>
    <t>202009091101</t>
  </si>
  <si>
    <t>202009091068</t>
  </si>
  <si>
    <t>202009091117</t>
  </si>
  <si>
    <t>202009091076</t>
  </si>
  <si>
    <t>202009101198</t>
  </si>
  <si>
    <t>202009111246</t>
  </si>
  <si>
    <t>202009111231</t>
  </si>
  <si>
    <t>202009111271</t>
  </si>
  <si>
    <t>202009111330</t>
  </si>
  <si>
    <t>202009111328</t>
  </si>
  <si>
    <t>202009111327</t>
  </si>
  <si>
    <t>202009111326</t>
  </si>
  <si>
    <t>202009111324</t>
  </si>
  <si>
    <t>202009111322</t>
  </si>
  <si>
    <t>202009111277</t>
  </si>
  <si>
    <t>202009121337</t>
  </si>
  <si>
    <t>202009141390</t>
  </si>
  <si>
    <t>202009141384</t>
  </si>
  <si>
    <t>202009141416</t>
  </si>
  <si>
    <t>202009141403</t>
  </si>
  <si>
    <t>202009141401</t>
  </si>
  <si>
    <t>202009161521</t>
  </si>
  <si>
    <t>202009161603</t>
  </si>
  <si>
    <t>202009161611</t>
  </si>
  <si>
    <t>202009161602</t>
  </si>
  <si>
    <t>202009161583</t>
  </si>
  <si>
    <t>202009171651</t>
  </si>
  <si>
    <t>202009181828</t>
  </si>
  <si>
    <t>202009181784</t>
  </si>
  <si>
    <t>202009181762</t>
  </si>
  <si>
    <t>202009181758</t>
  </si>
  <si>
    <t>202009181742</t>
  </si>
  <si>
    <t>202009191882</t>
  </si>
  <si>
    <t>202009211904</t>
  </si>
  <si>
    <t>202009211900</t>
  </si>
  <si>
    <t>202009221935</t>
  </si>
  <si>
    <t>202009221933</t>
  </si>
  <si>
    <t>202009221931</t>
  </si>
  <si>
    <t>202009221922</t>
  </si>
  <si>
    <t>202009232049</t>
  </si>
  <si>
    <t>202009232041</t>
  </si>
  <si>
    <t>202009252228</t>
  </si>
  <si>
    <t>202009252237</t>
  </si>
  <si>
    <t>202009282338</t>
  </si>
  <si>
    <t>202009292462</t>
  </si>
  <si>
    <t>202009292461</t>
  </si>
  <si>
    <t>202009302561</t>
  </si>
  <si>
    <t>202009302560</t>
  </si>
  <si>
    <t>202009302562</t>
  </si>
  <si>
    <t>202010010087</t>
  </si>
  <si>
    <t>202010020209</t>
  </si>
  <si>
    <t>202010020123</t>
  </si>
  <si>
    <t>202010040241</t>
  </si>
  <si>
    <t>202010050441</t>
  </si>
  <si>
    <t>202010060470</t>
  </si>
  <si>
    <t>202010060469</t>
  </si>
  <si>
    <t>202010070816</t>
  </si>
  <si>
    <t>202010080999</t>
  </si>
  <si>
    <t>202010081008</t>
  </si>
  <si>
    <t>202010080887</t>
  </si>
  <si>
    <t>202010081017</t>
  </si>
  <si>
    <t>202010081009</t>
  </si>
  <si>
    <t>202010091023</t>
  </si>
  <si>
    <t>202010091019</t>
  </si>
  <si>
    <t>202010091069</t>
  </si>
  <si>
    <t>202010091054</t>
  </si>
  <si>
    <t>202010101100</t>
  </si>
  <si>
    <t>202010101099</t>
  </si>
  <si>
    <t>202010101098</t>
  </si>
  <si>
    <t>202010121163</t>
  </si>
  <si>
    <t>202010121129</t>
  </si>
  <si>
    <t>202010121195</t>
  </si>
  <si>
    <t>202010121189</t>
  </si>
  <si>
    <t>202010121175</t>
  </si>
  <si>
    <t>202010121157</t>
  </si>
  <si>
    <t>202010131296</t>
  </si>
  <si>
    <t>202010141376</t>
  </si>
  <si>
    <t>202010151449</t>
  </si>
  <si>
    <t>202010151427</t>
  </si>
  <si>
    <t>202010161520</t>
  </si>
  <si>
    <t>202010201749</t>
  </si>
  <si>
    <t>202010211886</t>
  </si>
  <si>
    <t>202010221965</t>
  </si>
  <si>
    <t>202010242082</t>
  </si>
  <si>
    <t>202010262116</t>
  </si>
  <si>
    <t>202010262137</t>
  </si>
  <si>
    <t>202010262135</t>
  </si>
  <si>
    <t>202010282344</t>
  </si>
  <si>
    <t>202010302525</t>
  </si>
  <si>
    <t>202010302526</t>
  </si>
  <si>
    <t>202010302576</t>
  </si>
  <si>
    <t>202011010012</t>
  </si>
  <si>
    <t>202011010013</t>
  </si>
  <si>
    <t>202011020020</t>
  </si>
  <si>
    <t>202011050348</t>
  </si>
  <si>
    <t>202011040233</t>
  </si>
  <si>
    <t>202011040308</t>
  </si>
  <si>
    <t>202011040310</t>
  </si>
  <si>
    <t>202011040317</t>
  </si>
  <si>
    <t>202011050407</t>
  </si>
  <si>
    <t>202011050457</t>
  </si>
  <si>
    <t>202011060682</t>
  </si>
  <si>
    <t>202011060627</t>
  </si>
  <si>
    <t>202011060656</t>
  </si>
  <si>
    <t>202011060793</t>
  </si>
  <si>
    <t>202011070807</t>
  </si>
  <si>
    <t>202011090848</t>
  </si>
  <si>
    <t>202011090995</t>
  </si>
  <si>
    <t>202011090996</t>
  </si>
  <si>
    <t>202011090998</t>
  </si>
  <si>
    <t>202011101015</t>
  </si>
  <si>
    <t>202011111290</t>
  </si>
  <si>
    <t>202011111308</t>
  </si>
  <si>
    <t>202011111317</t>
  </si>
  <si>
    <t>202011111313</t>
  </si>
  <si>
    <t>202011121421</t>
  </si>
  <si>
    <t>202011121411</t>
  </si>
  <si>
    <t>202011131498</t>
  </si>
  <si>
    <t>202011131459</t>
  </si>
  <si>
    <t>202011161581</t>
  </si>
  <si>
    <t>202011161672</t>
  </si>
  <si>
    <t>202011161591</t>
  </si>
  <si>
    <t>202011171778</t>
  </si>
  <si>
    <t>202011171770</t>
  </si>
  <si>
    <t>202011171791</t>
  </si>
  <si>
    <t>202011171714</t>
  </si>
  <si>
    <t>202011171708</t>
  </si>
  <si>
    <t>202011171705</t>
  </si>
  <si>
    <t>202011191922</t>
  </si>
  <si>
    <t>202011191901</t>
  </si>
  <si>
    <t>202011191944</t>
  </si>
  <si>
    <t>202011191965</t>
  </si>
  <si>
    <t>202011262561</t>
  </si>
  <si>
    <t>202011272596</t>
  </si>
  <si>
    <t>202011272753</t>
  </si>
  <si>
    <t>202011292786</t>
  </si>
  <si>
    <t>202011302869</t>
  </si>
  <si>
    <t>202011302806</t>
  </si>
  <si>
    <t>202011302824</t>
  </si>
  <si>
    <t>202012020169</t>
  </si>
  <si>
    <t>202012020177</t>
  </si>
  <si>
    <t>202012030312</t>
  </si>
  <si>
    <t>202012040688</t>
  </si>
  <si>
    <t>202012040655</t>
  </si>
  <si>
    <t>202012040574</t>
  </si>
  <si>
    <t>202012040560</t>
  </si>
  <si>
    <t>202012060756</t>
  </si>
  <si>
    <t>202012070996</t>
  </si>
  <si>
    <t>202012070994</t>
  </si>
  <si>
    <t>202012070988</t>
  </si>
  <si>
    <t>202012081000</t>
  </si>
  <si>
    <t>202012080998</t>
  </si>
  <si>
    <t>202012081070</t>
  </si>
  <si>
    <t>202012081043</t>
  </si>
  <si>
    <t>202012081017</t>
  </si>
  <si>
    <t>202012091264</t>
  </si>
  <si>
    <t>202012091367</t>
  </si>
  <si>
    <t>202012091259</t>
  </si>
  <si>
    <t>202012101389</t>
  </si>
  <si>
    <t>202012101385</t>
  </si>
  <si>
    <t>202012101383</t>
  </si>
  <si>
    <t>202012101504</t>
  </si>
  <si>
    <t>202012101494</t>
  </si>
  <si>
    <t>202012101427</t>
  </si>
  <si>
    <t>202012101401</t>
  </si>
  <si>
    <t>202012111602</t>
  </si>
  <si>
    <t>202012111595</t>
  </si>
  <si>
    <t>202012111588</t>
  </si>
  <si>
    <t>202012111574</t>
  </si>
  <si>
    <t>202012121631</t>
  </si>
  <si>
    <t>202012121629</t>
  </si>
  <si>
    <t>202012131635</t>
  </si>
  <si>
    <t>202012141740</t>
  </si>
  <si>
    <t>202012141738</t>
  </si>
  <si>
    <t>202012141719</t>
  </si>
  <si>
    <t>202012141713</t>
  </si>
  <si>
    <t>202012141666</t>
  </si>
  <si>
    <t>202012141654</t>
  </si>
  <si>
    <t>202012141643</t>
  </si>
  <si>
    <t>202012141636</t>
  </si>
  <si>
    <t>202012151848</t>
  </si>
  <si>
    <t>202012151827</t>
  </si>
  <si>
    <t>202012151778</t>
  </si>
  <si>
    <t>202012151775</t>
  </si>
  <si>
    <t>202012151766</t>
  </si>
  <si>
    <t>202012161923</t>
  </si>
  <si>
    <t>202012172100</t>
  </si>
  <si>
    <t>202012172096</t>
  </si>
  <si>
    <t>202012172081</t>
  </si>
  <si>
    <t>202012182266</t>
  </si>
  <si>
    <t>202012182263</t>
  </si>
  <si>
    <t>202012182262</t>
  </si>
  <si>
    <t>202012182245</t>
  </si>
  <si>
    <t>202012182224</t>
  </si>
  <si>
    <t>202012192274</t>
  </si>
  <si>
    <t>202012212456</t>
  </si>
  <si>
    <t>202012212441</t>
  </si>
  <si>
    <t>202012222564</t>
  </si>
  <si>
    <t>202012222563</t>
  </si>
  <si>
    <t>202012222558</t>
  </si>
  <si>
    <t>202012222553</t>
  </si>
  <si>
    <t>202012222552</t>
  </si>
  <si>
    <t>202012222506</t>
  </si>
  <si>
    <t>202012232748</t>
  </si>
  <si>
    <t>202012232657</t>
  </si>
  <si>
    <t>202012232619</t>
  </si>
  <si>
    <t>202012242909</t>
  </si>
  <si>
    <t>202012242894</t>
  </si>
  <si>
    <t>202012242785</t>
  </si>
  <si>
    <t>202012253049</t>
  </si>
  <si>
    <t>202012253035</t>
  </si>
  <si>
    <t>202012283129</t>
  </si>
  <si>
    <t>202012283207</t>
  </si>
  <si>
    <t>202012283178</t>
  </si>
  <si>
    <t>202012283154</t>
  </si>
  <si>
    <t>202012293245</t>
  </si>
  <si>
    <t>202012293255</t>
  </si>
  <si>
    <t>202012313275</t>
  </si>
  <si>
    <t>202012313274</t>
  </si>
  <si>
    <t>202101020001</t>
  </si>
  <si>
    <t>202101040008</t>
  </si>
  <si>
    <t>202101050221</t>
  </si>
  <si>
    <t>202101050205</t>
  </si>
  <si>
    <t>202101050188</t>
  </si>
  <si>
    <t>202101050185</t>
  </si>
  <si>
    <t>202101060244</t>
  </si>
  <si>
    <t>202101060223</t>
  </si>
  <si>
    <t>202101060222</t>
  </si>
  <si>
    <t>202101060353</t>
  </si>
  <si>
    <t>202101060344</t>
  </si>
  <si>
    <t>202101060341</t>
  </si>
  <si>
    <t>202101060277</t>
  </si>
  <si>
    <t>202101060249</t>
  </si>
  <si>
    <t>202101070549</t>
  </si>
  <si>
    <t>202101070547</t>
  </si>
  <si>
    <t>202101070535</t>
  </si>
  <si>
    <t>202101070529</t>
  </si>
  <si>
    <t>202101080818</t>
  </si>
  <si>
    <t>202101080622</t>
  </si>
  <si>
    <t>202101080621</t>
  </si>
  <si>
    <t>202101090853</t>
  </si>
  <si>
    <t>202101100865</t>
  </si>
  <si>
    <t>202101110873</t>
  </si>
  <si>
    <t>202101110871</t>
  </si>
  <si>
    <t>202101120882</t>
  </si>
  <si>
    <t>202101121029</t>
  </si>
  <si>
    <t>202101121025</t>
  </si>
  <si>
    <t>202101121016</t>
  </si>
  <si>
    <t>202101120994</t>
  </si>
  <si>
    <t>202101120984</t>
  </si>
  <si>
    <t>202101120973</t>
  </si>
  <si>
    <t>202101131113</t>
  </si>
  <si>
    <t>202101131095</t>
  </si>
  <si>
    <t>202101141141</t>
  </si>
  <si>
    <t>202101141178</t>
  </si>
  <si>
    <t>202101151311</t>
  </si>
  <si>
    <t>202101151309</t>
  </si>
  <si>
    <t>202101151304</t>
  </si>
  <si>
    <t>202101151303</t>
  </si>
  <si>
    <t>202101151293</t>
  </si>
  <si>
    <t>202101161431</t>
  </si>
  <si>
    <t>202101161430</t>
  </si>
  <si>
    <t>202101181563</t>
  </si>
  <si>
    <t>202101181561</t>
  </si>
  <si>
    <t>202101181553</t>
  </si>
  <si>
    <t>202101181481</t>
  </si>
  <si>
    <t>202101181447</t>
  </si>
  <si>
    <t>202101191677</t>
  </si>
  <si>
    <t>202101191649</t>
  </si>
  <si>
    <t>202101191607</t>
  </si>
  <si>
    <t>202101191581</t>
  </si>
  <si>
    <t>202101191568</t>
  </si>
  <si>
    <t>202101201803</t>
  </si>
  <si>
    <t>202101201713</t>
  </si>
  <si>
    <t>202101201709</t>
  </si>
  <si>
    <t>202101201699</t>
  </si>
  <si>
    <t>202101211848</t>
  </si>
  <si>
    <t>202101211875</t>
  </si>
  <si>
    <t>202101222087</t>
  </si>
  <si>
    <t>202101222044</t>
  </si>
  <si>
    <t>202101221966</t>
  </si>
  <si>
    <t>202101232119</t>
  </si>
  <si>
    <t>202101252247</t>
  </si>
  <si>
    <t>202101252223</t>
  </si>
  <si>
    <t>202101252133</t>
  </si>
  <si>
    <t>202101272499</t>
  </si>
  <si>
    <t>202101292741</t>
  </si>
  <si>
    <t>202101292727</t>
  </si>
  <si>
    <t>202101292724</t>
  </si>
  <si>
    <t>202101292687</t>
  </si>
  <si>
    <t>202101302760</t>
  </si>
  <si>
    <t>202102010096</t>
  </si>
  <si>
    <t>202102010003</t>
  </si>
  <si>
    <t>202102020105</t>
  </si>
  <si>
    <t>202102020242</t>
  </si>
  <si>
    <t>202102020238</t>
  </si>
  <si>
    <t>202102020236</t>
  </si>
  <si>
    <t>202102020217</t>
  </si>
  <si>
    <t>202102020160</t>
  </si>
  <si>
    <t>202102030335</t>
  </si>
  <si>
    <t>202102030293</t>
  </si>
  <si>
    <t>202102030282</t>
  </si>
  <si>
    <t>202102040531</t>
  </si>
  <si>
    <t>202102040526</t>
  </si>
  <si>
    <t>202102060799</t>
  </si>
  <si>
    <t>202102050715</t>
  </si>
  <si>
    <t>202102050660</t>
  </si>
  <si>
    <t>202102050601</t>
  </si>
  <si>
    <t>202102080949</t>
  </si>
  <si>
    <t>202102080813</t>
  </si>
  <si>
    <t>202102091228</t>
  </si>
  <si>
    <t>202102091203</t>
  </si>
  <si>
    <t>202102091176</t>
  </si>
  <si>
    <t>202102091136</t>
  </si>
  <si>
    <t>202102091124</t>
  </si>
  <si>
    <t>202102101322</t>
  </si>
  <si>
    <t>202102101317</t>
  </si>
  <si>
    <t>202102101316</t>
  </si>
  <si>
    <t>202102101310</t>
  </si>
  <si>
    <t>202102101293</t>
  </si>
  <si>
    <t>202102111354</t>
  </si>
  <si>
    <t>202102111342</t>
  </si>
  <si>
    <t>202102111333</t>
  </si>
  <si>
    <t>202102141467</t>
  </si>
  <si>
    <t>202102121439</t>
  </si>
  <si>
    <t>202102121433</t>
  </si>
  <si>
    <t>202102121429</t>
  </si>
  <si>
    <t>202102121369</t>
  </si>
  <si>
    <t>202102151536</t>
  </si>
  <si>
    <t>202102151519</t>
  </si>
  <si>
    <t>202102151513</t>
  </si>
  <si>
    <t>202102161661</t>
  </si>
  <si>
    <t>202102161657</t>
  </si>
  <si>
    <t>202102161613</t>
  </si>
  <si>
    <t>202102161572</t>
  </si>
  <si>
    <t>202102171809</t>
  </si>
  <si>
    <t>202102171781</t>
  </si>
  <si>
    <t>202102181927</t>
  </si>
  <si>
    <t>202102181926</t>
  </si>
  <si>
    <t>202102181844</t>
  </si>
  <si>
    <t>202102192059</t>
  </si>
  <si>
    <t>202102192022</t>
  </si>
  <si>
    <t>202102222192</t>
  </si>
  <si>
    <t>202102222116</t>
  </si>
  <si>
    <t>202102232213</t>
  </si>
  <si>
    <t>202102252447</t>
  </si>
  <si>
    <t>202102252432</t>
  </si>
  <si>
    <t>202102252397</t>
  </si>
  <si>
    <t>202102252379</t>
  </si>
  <si>
    <t>202102272709</t>
  </si>
  <si>
    <t>202102262677</t>
  </si>
  <si>
    <t>202102262616</t>
  </si>
  <si>
    <t>202103020264</t>
  </si>
  <si>
    <t>202103020263</t>
  </si>
  <si>
    <t>202103020262</t>
  </si>
  <si>
    <t>202103020164</t>
  </si>
  <si>
    <t>202103020139</t>
  </si>
  <si>
    <t>202103030466</t>
  </si>
  <si>
    <t>202103030459</t>
  </si>
  <si>
    <t>202103030445</t>
  </si>
  <si>
    <t>202103030443</t>
  </si>
  <si>
    <t>202103030408</t>
  </si>
  <si>
    <t>202103030403</t>
  </si>
  <si>
    <t>202103040723</t>
  </si>
  <si>
    <t>202103050862</t>
  </si>
  <si>
    <t>202103060939</t>
  </si>
  <si>
    <t>202103081207</t>
  </si>
  <si>
    <t>202103080999</t>
  </si>
  <si>
    <t>202103080988</t>
  </si>
  <si>
    <t>202103080987</t>
  </si>
  <si>
    <t>202103091444</t>
  </si>
  <si>
    <t>202103091350</t>
  </si>
  <si>
    <t>202103091251</t>
  </si>
  <si>
    <t>202103101569</t>
  </si>
  <si>
    <t>202103101550</t>
  </si>
  <si>
    <t>202103101465</t>
  </si>
  <si>
    <t>202103111714</t>
  </si>
  <si>
    <t>202103121842</t>
  </si>
  <si>
    <t>202103121826</t>
  </si>
  <si>
    <t>202103121748</t>
  </si>
  <si>
    <t>202103121739</t>
  </si>
  <si>
    <t>202103131852</t>
  </si>
  <si>
    <t>202103151942</t>
  </si>
  <si>
    <t>202103151896</t>
  </si>
  <si>
    <t>202103162128</t>
  </si>
  <si>
    <t>202103162084</t>
  </si>
  <si>
    <t>202103162070</t>
  </si>
  <si>
    <t>202103172234</t>
  </si>
  <si>
    <t>202103172221</t>
  </si>
  <si>
    <t>202103172189</t>
  </si>
  <si>
    <t>202103172169</t>
  </si>
  <si>
    <t>202103172156</t>
  </si>
  <si>
    <t>202103202680</t>
  </si>
  <si>
    <t>202103202678</t>
  </si>
  <si>
    <t>202103202672</t>
  </si>
  <si>
    <t>202103202671</t>
  </si>
  <si>
    <t>202103222809</t>
  </si>
  <si>
    <t>202103222808</t>
  </si>
  <si>
    <t>202103222806</t>
  </si>
  <si>
    <t>202103222805</t>
  </si>
  <si>
    <t>202103253365</t>
  </si>
  <si>
    <t>202103253363</t>
  </si>
  <si>
    <t>202103253225</t>
  </si>
  <si>
    <t>202103253190</t>
  </si>
  <si>
    <t>202104010105</t>
  </si>
  <si>
    <t>202104020305</t>
  </si>
  <si>
    <t>202104050528</t>
  </si>
  <si>
    <t>202104070906</t>
  </si>
  <si>
    <t>202104070845</t>
  </si>
  <si>
    <t>202104070785</t>
  </si>
  <si>
    <t>202104151845</t>
  </si>
  <si>
    <t>202104182102</t>
  </si>
  <si>
    <t>202104192215</t>
  </si>
  <si>
    <t xml:space="preserve">
①H型にて登録した。②取引先へ在庫対策費の発生の認識もっているか？ヒアリングする。
在庫対策の仕組みは知っている。発生していることについてはメールが送信されているので認識している。認識もっている
</t>
    <phoneticPr fontId="22"/>
  </si>
  <si>
    <t>●</t>
    <phoneticPr fontId="22"/>
  </si>
  <si>
    <t>完</t>
    <phoneticPr fontId="22"/>
  </si>
  <si>
    <t xml:space="preserve">
各種代行サービスにて商品部担当よりバイヤーへアナウンスをした。
</t>
    <phoneticPr fontId="22"/>
  </si>
  <si>
    <t xml:space="preserve">
マイナス計上申請した
取引先より再発防止案を受領した
</t>
    <phoneticPr fontId="22"/>
  </si>
  <si>
    <t>センターフィーの設定の見直しをおこなう。</t>
    <phoneticPr fontId="22"/>
  </si>
  <si>
    <t xml:space="preserve">
①H型を計上した
②バイヤーとMTGをおこなった。
センター納品はしない方針で動くとのこと。
</t>
    <phoneticPr fontId="22"/>
  </si>
  <si>
    <t>在庫対策費を意図的に発生させる際には部門の確認を行う。</t>
    <phoneticPr fontId="22"/>
  </si>
  <si>
    <t>G型にて登録した。取引先様より受領済み</t>
    <phoneticPr fontId="22"/>
  </si>
  <si>
    <t xml:space="preserve">
G型にて登録した。取引先様より受領済み
</t>
    <phoneticPr fontId="22"/>
  </si>
  <si>
    <t>取引先様へ運用の注意喚起をする。</t>
    <phoneticPr fontId="22"/>
  </si>
  <si>
    <t xml:space="preserve">
担当以外のメンバーが緊急対応にて登録した
</t>
    <phoneticPr fontId="22"/>
  </si>
  <si>
    <t>バイヤーへ再発防止策のヒアリングをした。取引先より在庫対策費のあり・なしをメールにて必ず明記するようにいたします。回答をいただいた</t>
    <phoneticPr fontId="22"/>
  </si>
  <si>
    <t xml:space="preserve">
H型での訂正を実施した。</t>
    <phoneticPr fontId="22"/>
  </si>
  <si>
    <t>H型での訂正を実施した。</t>
    <phoneticPr fontId="22"/>
  </si>
  <si>
    <t>バイヤーへ再発防止策のヒアリングをした。取引先より在庫対策費のあり・なしをメールにて必ず明記するようにいたします。回答をいただいた</t>
    <phoneticPr fontId="22"/>
  </si>
  <si>
    <t>業務手順の見直しをした。チェック作業を削除し運用を行う。</t>
    <phoneticPr fontId="22"/>
  </si>
  <si>
    <t xml:space="preserve">
G型申請した</t>
    <phoneticPr fontId="22"/>
  </si>
  <si>
    <t>取引先にメール受信設定やシステム面の確認依頼をした。</t>
    <phoneticPr fontId="22"/>
  </si>
  <si>
    <t>バイヤーへヒアリングを行った。EC掲載内容の変更は行ったが、関係各所への情報共有は未着とのこと。
店舗においてpopや商品パッケージ等に該当内容の記載がある可能性がある。リスクが判明した。</t>
    <phoneticPr fontId="22"/>
  </si>
  <si>
    <t xml:space="preserve">上した月」：2021/03
「入金日付or相殺日付」：YYYY/MM/DD
「ヒアリング対象者」：
「備考」：
</t>
    <phoneticPr fontId="22"/>
  </si>
  <si>
    <t xml:space="preserve">
１．3/25に生毛工房の今井係長より依頼が来たことにより発覚
２．滞留リベート明細になかった為、発見できなかった
</t>
    <phoneticPr fontId="22"/>
  </si>
  <si>
    <t xml:space="preserve">インシデントとして報告した。
</t>
    <phoneticPr fontId="22"/>
  </si>
  <si>
    <t>　定常業務　毎月発生</t>
    <phoneticPr fontId="22"/>
  </si>
  <si>
    <t xml:space="preserve">
１．三月計上分の自動計算がされて加賀ソルネットに送信される
２．加賀ソルネットから除外対象商品の明細が送付される
３．対象外商品に対して、H型を作成
</t>
    <phoneticPr fontId="22"/>
  </si>
  <si>
    <t xml:space="preserve">上した月」：2021/03
「入金日付or相殺日付」：YYYY/MM/DD
「ヒアリング対象者」：法人営業部
「備考」：
</t>
    <phoneticPr fontId="22"/>
  </si>
  <si>
    <t xml:space="preserve">
１．原価変更前に発注した
２．原価変更がされた
３．原価変更後に納品された為、納品時単価差異が発生した。
</t>
    <phoneticPr fontId="22"/>
  </si>
  <si>
    <t xml:space="preserve">
１．4/3＿門脇さんが店舗から指摘され週末特価の修正を北郷さんに修正依頼
２．4/4＿翌日店舗から門脇さんに更新されていないと再度連絡うける
３．4/5＿門脇さんから相談をうけ登録内容確認するもESASの金額変更は正常
４．門脇さんから店舗開発藤原さんに相談、一次対応として登録済みを過去日設定で対象期間外にし新規で登録。登録後正常に更新されたと門脇さんから報告あり
</t>
    <phoneticPr fontId="22"/>
  </si>
  <si>
    <t xml:space="preserve">
　・B型の登録をしたうえでG型も重複してバッファローから申請された
　・B型をG型の変わりに登録した事を取引先が失念していた為、
</t>
    <phoneticPr fontId="22"/>
  </si>
  <si>
    <t xml:space="preserve">
１．B型の申請を登録した
２．その後、毎月のルーティンとしてG型を商品統合管理室宛に送付してしまった
３．G型と重複していた事が三月時点で発覚したので４月計上にて修正
</t>
    <phoneticPr fontId="22"/>
  </si>
  <si>
    <t>対策はあるが不十分</t>
    <phoneticPr fontId="22"/>
  </si>
  <si>
    <t xml:space="preserve">
H型を4月計上として登録済み。
</t>
    <phoneticPr fontId="22"/>
  </si>
  <si>
    <t>0円～10万円未満</t>
    <phoneticPr fontId="22"/>
  </si>
  <si>
    <t>時々起きる月1度</t>
    <phoneticPr fontId="22"/>
  </si>
  <si>
    <t>対策基準有効</t>
    <phoneticPr fontId="22"/>
  </si>
  <si>
    <t>完了</t>
    <phoneticPr fontId="22"/>
  </si>
  <si>
    <t xml:space="preserve">
H型4月計上として登録済。</t>
    <phoneticPr fontId="22"/>
  </si>
  <si>
    <t>①取引先様へ選択ミスがないよう要請する
②岩田さんメールディーラーのアナウンスに注意喚起を追加する
③登録チーム内での共有する④システム改修に関して、カイゼンシートを作成する。</t>
    <phoneticPr fontId="22"/>
  </si>
  <si>
    <t>①取引先様へ選択ミスがないよう要請する
②岩田さんメールディーラーのアナウンスに注意喚起を追加する</t>
    <phoneticPr fontId="22"/>
  </si>
  <si>
    <t>バイヤー</t>
    <phoneticPr fontId="22"/>
  </si>
  <si>
    <t xml:space="preserve">インシデント報告したため、原因調査は別対応とします。
</t>
    <phoneticPr fontId="22"/>
  </si>
  <si>
    <t>たまに起きる半年1度</t>
    <phoneticPr fontId="22"/>
  </si>
  <si>
    <t>まれに起きる年1度</t>
    <phoneticPr fontId="22"/>
  </si>
  <si>
    <t xml:space="preserve">
過去のOPGグループでの運用のため原因追及が困難
</t>
    <phoneticPr fontId="22"/>
  </si>
  <si>
    <t>①修正のルール「簡単な作業に関して定義」を作成する。②申請時間が守られていない状況の実績データ。バイヤーへ協力いただきたい項目。③申請で困っていること一覧（先行して2,3件）</t>
    <phoneticPr fontId="22"/>
  </si>
  <si>
    <t>①②③朝田さん</t>
    <phoneticPr fontId="22"/>
  </si>
  <si>
    <t>①4/27②4/30③4/30</t>
    <phoneticPr fontId="22"/>
  </si>
  <si>
    <t>上した月」：2021/04　
「入金日付or相殺日付」：YYYY/MM/DD
「ヒアリング対象者」：　商品部 横尾マネージャー
「備考」：
修正箇所が判明した場合、P2にてバイヤーへその旨を記載して返信している。
修正する判断は
簡単な作業に関しての定義
修正が必要な場合バイヤーヘ差し戻しする運用。
問題を明らかにして、バイヤーヘ事実を共有する。
納期の設定を多くとる定義する。
登録されなかった場合のリスク。納期を過ぎた申請があった場合のリスク。
会社からの要望されている業務と齟齬がある。
業務品質の向上＝会計事故をおこさない。売上・仕入れの金額に間違いが起こらない。
佐藤さん熊本さんへ共有する。定例MTG4/28　15：00
備考欄がある。登録する際のコメントを記載いただくのはどうでしょうか</t>
    <phoneticPr fontId="22"/>
  </si>
  <si>
    <t>運用不備</t>
    <phoneticPr fontId="22"/>
  </si>
  <si>
    <t>商品統合管理室</t>
    <phoneticPr fontId="22"/>
  </si>
  <si>
    <t>経過観察中</t>
    <phoneticPr fontId="22"/>
  </si>
  <si>
    <t>キャンペーン登録内容を修正した。</t>
    <phoneticPr fontId="22"/>
  </si>
  <si>
    <t>北郷さん</t>
    <phoneticPr fontId="22"/>
  </si>
  <si>
    <t>①修正のルール「簡単な作業に関して定義」を作成する。②申請時間が守られていない状況の実績収集。</t>
    <phoneticPr fontId="22"/>
  </si>
  <si>
    <t>低</t>
    <phoneticPr fontId="22"/>
  </si>
  <si>
    <t xml:space="preserve">
１．4/8にマイナス金額のG型を照合した。
２．リベート金額は-28014円、エビデンスには28014円と記載があった。
３．どちらが正しいか分からない為、取引先に連絡したところ、エビデンスの記載が間違えいたとの事。
４．PIMの登録ミスに関して中村バイヤーに商品統合管理室への連絡はしているか、またインシデント報告しているか問い合わせたところ、していないと報告受けた為、代行でインシデント報告行った。</t>
    <phoneticPr fontId="22"/>
  </si>
  <si>
    <t xml:space="preserve">
１．4/4_店舗から4/3に修正依頼を行った電子棚札の表示について、今日も表示が直っていないと連絡が入る
２．4/4_Esas上の修正方法について確認するも正常の修正を行っている事を確認した
３．4/4_システム部に連絡するも担当不在の為、確認出来ず。
４．4/4_店舗には、紙のプライスで対応頂く様に依頼した</t>
    <phoneticPr fontId="22"/>
  </si>
  <si>
    <t xml:space="preserve">
１．メンバーよりツールを使用して一斉送信を行った。送信完了確認済み。
２．取引先の返信メールにて差出人が個人アドレスになっていることに気が付いた
３．バイヤーから個人アドレスとshouhinbu-info@biccamera.comどちらかで送付されていると情報をいただいた。
</t>
    <phoneticPr fontId="22"/>
  </si>
  <si>
    <t>キクチ科学研究所</t>
    <phoneticPr fontId="26"/>
  </si>
  <si>
    <t>ＪＶＣケンウッド</t>
    <phoneticPr fontId="26"/>
  </si>
  <si>
    <t>キクチ科学研究所</t>
    <phoneticPr fontId="22"/>
  </si>
  <si>
    <t>JVCケンウッド</t>
    <phoneticPr fontId="22"/>
  </si>
  <si>
    <t>I型_JVCケンウッド_取引先からのメールが未送信のためセンターフィの計上漏れが発生</t>
  </si>
  <si>
    <t>I型_JVCケンウッド_取引先からのメールが未送信のためセンターフィの計上漏れが発生</t>
    <phoneticPr fontId="22"/>
  </si>
  <si>
    <t>I型_キクチ科学研究所_販売支援金の計上漏れが発生</t>
    <phoneticPr fontId="22"/>
  </si>
  <si>
    <t xml:space="preserve">Ｉ型販売支援金計上漏れ
</t>
    <phoneticPr fontId="22"/>
  </si>
  <si>
    <t xml:space="preserve">
１．経理よりＩ型みなし残（確定登録なし）リストをもらう
２．チェック中に未登録であることが分かる
</t>
    <phoneticPr fontId="22"/>
  </si>
  <si>
    <t xml:space="preserve">上した月」：2021/04（予定）
「入金日付or相殺日付」：2021/05/31（予定）
「ヒアリング対象者」：キクチ科学研究所：中井様
「備考」：
</t>
    <phoneticPr fontId="22"/>
  </si>
  <si>
    <t xml:space="preserve">上した月」：2021/04（予定）
「入金日付or相殺日付」：2021/05/20払い時相殺（予定）
「ヒアリング対象者」：JVCケンウッド：新井様
「備考」：
長谷川さんからの引継ぎの状況は？
フローの確認。通常どのようにおこなっているのか？
経理のみなし残（確定登録なし）リストとは？データは？
過年度+経理からの指摘によるもの
四半期でのチェック機能しなかった。商品統合管理室での再作業になるリスクがある。
対応
1.通常業務での原因調査を行う。
2.四半期決算で検出できなかった理由。影響度に関して限定的なのか？
3.今後のあるべき姿は？
</t>
    <phoneticPr fontId="22"/>
  </si>
  <si>
    <t>取引先担当者へメール返信依頼を連絡した。登録完了。</t>
  </si>
  <si>
    <t>取引先担当者へメール返信依頼を連絡した。登録完了。</t>
    <phoneticPr fontId="22"/>
  </si>
  <si>
    <t xml:space="preserve">Ｉ型センターフィ計上漏れ
</t>
    <phoneticPr fontId="22"/>
  </si>
  <si>
    <t xml:space="preserve">取引先からのメールが未送信
当社算出後、取引先からのメールの返信がなかった。
</t>
    <phoneticPr fontId="22"/>
  </si>
  <si>
    <t>B型_アマゾン_B型とG型リベートの重複計上が発覚</t>
  </si>
  <si>
    <t xml:space="preserve">伊波さん、内部統制室、バイヤーへ事故共有した。
</t>
    <phoneticPr fontId="22"/>
  </si>
  <si>
    <t>取引先へ再発防止策をきく。取引様へPIM登録のミス・エビデンスの符号間違いの理由をヒアリングする。</t>
    <phoneticPr fontId="22"/>
  </si>
  <si>
    <t xml:space="preserve">202104050378 にてマイナスG型を登録した。
メンバーへpim登録ミスをアナウンスした。
</t>
    <phoneticPr fontId="22"/>
  </si>
  <si>
    <t>202104050378 にてマイナスG型を登録した。
メンバーへpim登録ミスをアナウンスした。</t>
    <phoneticPr fontId="22"/>
  </si>
  <si>
    <t>上した月」：2021/03
「入金日付or相殺日付」：YYYY/MM/DD
「ヒアリング対象者」：東邦薬品細谷様、中村バイヤー
「備考」：G型そのものを下記に添付する
昼会で、PIM承認の代行の話はあるが、このような登録ミスがないように運用構築に含めてほしいと要望したい
取引先へ再発防止策を聞く場合のフォーマット</t>
    <phoneticPr fontId="22"/>
  </si>
  <si>
    <t>原因の調査をおこなう。
仮説：メーラーの不具合もしくは、VBAの命令プログラムの仕様。
試験使用にてメールを確認したが差出人の設定に問題はなかった。
他業務にいて同ツールを使用しているが問題なしを確認した。</t>
    <phoneticPr fontId="22"/>
  </si>
  <si>
    <t>I型_加賀ソルネット_対象外商品にセンターフィーが発生したため修正作業が発生</t>
    <phoneticPr fontId="22"/>
  </si>
  <si>
    <t xml:space="preserve">取引先へ調査依頼したが、現在不明
</t>
    <phoneticPr fontId="22"/>
  </si>
  <si>
    <t xml:space="preserve">
システム部と店舗開発にて調査中
</t>
    <phoneticPr fontId="22"/>
  </si>
  <si>
    <t xml:space="preserve">
経理室へ調査中
</t>
    <phoneticPr fontId="22"/>
  </si>
  <si>
    <t xml:space="preserve">システム部、店舗開発にて調査中
</t>
    <phoneticPr fontId="22"/>
  </si>
  <si>
    <t>●</t>
    <phoneticPr fontId="22"/>
  </si>
  <si>
    <t xml:space="preserve">
40期分は修正不要、 41期分に関して修正
該当の機種の送料助成費を停止、工事助成費で設定済み</t>
    <phoneticPr fontId="22"/>
  </si>
  <si>
    <t>上した月：YYYY/MM
　入金日付or相殺日付：YYYY/MM/DD
　ヒアリング対象者：横尾さん
　備考： ビックカメラ190,000 コジマ1,915,000 ビック楽天5,000
PIMで登録している仮説。エアコンなのOPGで登録しているかも
取引先が申請？
送料助成費と工事助成費、影響度はどのくらい？経理室と室長、方針を決める。
誤謬リスクがある
経理室へ、資料を提出する。是非を
商品統合管理室見解；送料助成費と工事助成費を科目を修正する必要がある。
経理室へ、資料を提出する。見解を確認する。
→4月度計上時に修正する。送料助成費をマイナス、工事助成費（作業手数料）でプラスを行う</t>
    <phoneticPr fontId="22"/>
  </si>
  <si>
    <t>システム部または店舗開発</t>
    <phoneticPr fontId="26"/>
  </si>
  <si>
    <t>なし_なし_更新システムの不具合による電子棚札の更安更新が正常に行われない</t>
    <phoneticPr fontId="22"/>
  </si>
  <si>
    <t xml:space="preserve">電子棚札の更安の更新を行った際に更新前の内容が店舗の電子棚札に表示される。隠語の表記
</t>
    <phoneticPr fontId="22"/>
  </si>
  <si>
    <t xml:space="preserve">
１．バイヤーから値引き額変更の依頼あり4/28にESASで更新前を4/28で終了、更新後を4/29開始で新規登録
２．4/30アミュプラザくまもとから電子棚札の隠語の表示が異なると宇田川さん経由で報告あり。
３．池袋本店に同じ事象が発生していることを確認。
４．システム部に報告ESASの更安データの送信歴を確認いただく。
送信歴の結果、4/29 0時に更新後を送信。4/29 22時に更新前をESASが送信していると判明</t>
    <phoneticPr fontId="22"/>
  </si>
  <si>
    <t xml:space="preserve">ESASが更新後のデータ送信後に更新前のデータを送信している。ESASの画面上では更新後の内容が表記されている
</t>
    <phoneticPr fontId="22"/>
  </si>
  <si>
    <t>花王</t>
    <phoneticPr fontId="26"/>
  </si>
  <si>
    <t xml:space="preserve">
マスタに登録されていない取引先へ商品を発注した。
発注単価が高い為、経理室にて単価を修正した結果、商品マスタと差異がある為納品時単価差異が発生した。
</t>
    <phoneticPr fontId="22"/>
  </si>
  <si>
    <t>スターコーポレーション</t>
    <phoneticPr fontId="26"/>
  </si>
  <si>
    <t xml:space="preserve">
１．ビックカメラから商品の発注
２．商品の納入時の単価と差異があった為発生
</t>
    <phoneticPr fontId="22"/>
  </si>
  <si>
    <t xml:space="preserve">商品マスタに登録されている伝票単価と発注時単価に差異があった為発生した。
</t>
    <phoneticPr fontId="22"/>
  </si>
  <si>
    <t>カツキ</t>
    <phoneticPr fontId="22"/>
  </si>
  <si>
    <t>A型_カツキ_取引先様にて伝単原価変更の際にJANコードを間違えたため、納品時単価差異が発生した</t>
    <phoneticPr fontId="22"/>
  </si>
  <si>
    <t>株式会社カツキ</t>
    <phoneticPr fontId="26"/>
  </si>
  <si>
    <t xml:space="preserve">伝単原価の変更の際のJANコードの記載を間違えて商品統合管理室に申請した。
</t>
    <phoneticPr fontId="22"/>
  </si>
  <si>
    <t xml:space="preserve">販売支援金とセンターフィーの修正
</t>
    <phoneticPr fontId="22"/>
  </si>
  <si>
    <t xml:space="preserve">
１．商品の入荷をした際に、販売支援金とセンターフィーが自動計算された。</t>
    <phoneticPr fontId="22"/>
  </si>
  <si>
    <t xml:space="preserve">販売支援金とセンターフィーが自動計算の為、対象外の商品が計算されてしまった
</t>
    <phoneticPr fontId="22"/>
  </si>
  <si>
    <t xml:space="preserve">商品マスタと発注伝票単価に差異があった為、納品時単価差異が発生した
</t>
    <phoneticPr fontId="22"/>
  </si>
  <si>
    <t xml:space="preserve">
１．商品の発注
２．納品時に発注単価と納品時伝単に差がある為発生
</t>
    <phoneticPr fontId="22"/>
  </si>
  <si>
    <t xml:space="preserve">発注単価を高い金額で設定発注し、商品マスタと差異が発生した為納品時単価差異が発生した
</t>
    <phoneticPr fontId="22"/>
  </si>
  <si>
    <t xml:space="preserve">
商品マスタと発注伝票単価に差異があった為、納品時単価差異が発生した
</t>
    <phoneticPr fontId="22"/>
  </si>
  <si>
    <t xml:space="preserve">
１．商品の発注
２．納品時に発注単価と納品時伝単に差がある為発生</t>
    <phoneticPr fontId="22"/>
  </si>
  <si>
    <t>①朝田さん②岡島さん③朝田さん④岡島さん</t>
    <phoneticPr fontId="22"/>
  </si>
  <si>
    <t>上した月」：YYYY/MM
「入金日付or相殺日付」：YYYY/MM/DD
「ヒアリング対象者」：MDグループ菅原課長、システム部大西さん
「備考」：28日分でESASを停止。4/29開始で新規登録する。
仮説：更新する際の更新データの優先順位の序列もしくは、まとめ方に不具合がある。
更安更新作業2020.12　業務開始。
業務開始理由：
キャンペーン登録が商品統合管理室である。ガジェットを使用するのが合理的なため、
バイヤー香取さんよりアナウンスされている。
依頼の証跡がない
登録手順の定義がないのでは？
更新しても反映されないので、現在の物を停止して新規で登録する運用にした。
想定されていない動作があったため運用変更した。
手順は資料がある。
週末売価ESAS取り込み資料、手順書通りに作業を行っても電子棚札が更新されない。
システム部へP2に相談した
アプリグループ大西さんから返答。
システム部へ作業依頼書を記入する。事故の経緯。発生した事故3件があり、工数記載する。
現状：
15SKU、
3SKUがまだのこっている。
明日ただしく反映される予定。システム部回答</t>
    <phoneticPr fontId="22"/>
  </si>
  <si>
    <t>花王マーケティング</t>
    <phoneticPr fontId="22"/>
  </si>
  <si>
    <t>①一次対応として4/29開始を停止し新規で4/30開始を登録した。再発のおそれあり。②営業部へP２にて共有した③システム部へ作業依頼書を記入する。事故の経緯。発生した事故3件があり、工数計算し記載する。④影響した店舗、事故対応の工数計算⑤ワクワク、佐藤さんへ共有した。⑥システム部よりシステム改修完了したと報告を受けた。</t>
    <phoneticPr fontId="22"/>
  </si>
  <si>
    <t>ESASの誤動作をシステム部アプリGに調査依頼→P2メールにて依頼済み。システム部よりシステム改修完了したと報告を受けた。</t>
    <phoneticPr fontId="22"/>
  </si>
  <si>
    <t>①4/30②5/3③④5/6⑤5/6⑥完</t>
    <phoneticPr fontId="22"/>
  </si>
  <si>
    <t>バイヤー事故情報共有リスト</t>
    <phoneticPr fontId="26"/>
  </si>
  <si>
    <t>経緯</t>
    <rPh sb="0" eb="2">
      <t>ケイイ</t>
    </rPh>
    <phoneticPr fontId="22"/>
  </si>
  <si>
    <t>インシデント
アクシデント</t>
    <phoneticPr fontId="26"/>
  </si>
  <si>
    <t>対応内容</t>
    <phoneticPr fontId="26"/>
  </si>
  <si>
    <t>対象金額</t>
    <phoneticPr fontId="22"/>
  </si>
  <si>
    <t>納品時単価差異_大阪プラスチックモデル_商品マスタと発注伝票単価に差異があった為、納品時単価差異が発生した</t>
    <phoneticPr fontId="22"/>
  </si>
  <si>
    <t>I型_加賀ソルネット_仕入れ型による自動計算のため対象外の商品の販売支援金とセンターフィーが発生した</t>
    <phoneticPr fontId="22"/>
  </si>
  <si>
    <t>納品時単価差異_スターコーポレーション_商品マスタ内の伝票単価と発注時単価に差異があった為納品時単価差異が発生した。</t>
    <phoneticPr fontId="22"/>
  </si>
  <si>
    <t>納品時単価差異_花王マーケティング_マスタ未登録の取引先への発注に関して他部署にて単価を修正したため、納品時単価差異が発生した。</t>
    <phoneticPr fontId="22"/>
  </si>
  <si>
    <t>納品時単価差異_スターコーポレーション_納品時単価差異が発生した。</t>
    <phoneticPr fontId="22"/>
  </si>
  <si>
    <t>L型_ラネット楽天_取引先様の設定選択ミスにより在庫対策費が発生した</t>
    <rPh sb="1" eb="2">
      <t>ガタ</t>
    </rPh>
    <phoneticPr fontId="22"/>
  </si>
  <si>
    <t>納品時単価差異_スターコーポレーション_商品マスタ登録外からの仕入れを行ったため、納品時単価差異の発生</t>
    <phoneticPr fontId="22"/>
  </si>
  <si>
    <t>納品時単価差異_ドムス_商品マスタ登録外からの仕入れを行ったため、納品時単価差異の発生した</t>
    <phoneticPr fontId="22"/>
  </si>
  <si>
    <t>納品時単価差異_キット_納品時単価差異が発生した</t>
    <phoneticPr fontId="22"/>
  </si>
  <si>
    <t>納品時単価差異_宮沢模型_納品時単価差異が発生した</t>
    <phoneticPr fontId="22"/>
  </si>
  <si>
    <t>納品時単価差異_アイオーデータ_納品時単価差異が発生した</t>
    <phoneticPr fontId="22"/>
  </si>
  <si>
    <t>posキャンペーン登録_なし_同時購入キャンペーン_バンドル値引き率が間違っていた件</t>
    <phoneticPr fontId="22"/>
  </si>
  <si>
    <t>見積計上_マイクロソフト_取引先によるリベート金額計算間違いが発生した</t>
    <phoneticPr fontId="22"/>
  </si>
  <si>
    <t>納品時単価差異_スターコーポレーション_商品マスタの登録以外から仕入れたため納品時単価差異の発生</t>
    <phoneticPr fontId="22"/>
  </si>
  <si>
    <t>納品時単価差異_商品マスタの価格と仕入金額がことなるため大阪プラスチックモデル_納品時単価差異</t>
    <phoneticPr fontId="22"/>
  </si>
  <si>
    <t>納品時単価差異_森川産業_商品マスタに登録されている取引先以外からの仕入れによる納品時単価差異が発生した</t>
    <phoneticPr fontId="22"/>
  </si>
  <si>
    <t>納品時単価差異_大阪プラスチックモデル_商品マスタの価格と仕入金額がことなるため納品時単価差異の発生</t>
    <phoneticPr fontId="22"/>
  </si>
  <si>
    <t>納品時単価差異_YKKAP_納品時単価差異の発生</t>
    <phoneticPr fontId="22"/>
  </si>
  <si>
    <t>posキャンペーン登録_なし_キャンペーンの値引きによりポイント対象額が減額したため、受取ポイントが減ってしまう件</t>
    <phoneticPr fontId="22"/>
  </si>
  <si>
    <t>posキャンペーン登録_なし_登録担当者の認識不足のため、ペアマッチキャンペーンを間違った登録を行った</t>
    <phoneticPr fontId="22"/>
  </si>
  <si>
    <t>posキャンペーン登録_なし_1/23キャンペーン関連問い合わせまとめ</t>
    <phoneticPr fontId="22"/>
  </si>
  <si>
    <t>posキャンペーン登録_なし_登録されているキャンペーンがレジで発動しなかった</t>
    <phoneticPr fontId="22"/>
  </si>
  <si>
    <t>posキャンペーン登録_アスク_POS販促リベート登録が確認出来ない</t>
    <phoneticPr fontId="22"/>
  </si>
  <si>
    <t>なし_アイ・オー・データ、ハクバ_手作業で積み上げたため12月SPリベートの漏れが発生した</t>
    <phoneticPr fontId="22"/>
  </si>
  <si>
    <t>posキャンペーン登録＿リベート登録システム不備</t>
    <phoneticPr fontId="22"/>
  </si>
  <si>
    <t>バイヤーより再発防止策を受領した。
今後、最初に担当分の取引先のみのデータを作成します。
また、送信前に資料の送り先等間違えが無いか他のメンバーにてダブルチェックを行います。</t>
  </si>
  <si>
    <t xml:space="preserve">
１．3月12日統合管理室依頼の2月リベート条件の連絡メールを作成。
２．202102_リベート条件チェックver4_【】.xlsx（6シート構成）を加工。
３．B型チェック用推移表をハピネットマーケティングのみで取り纏める。
４．残り5シート
　　・2月根絶チェック内容説明
　　・チェックの仕方
　　・1.JAN別
　　・2.リベート条件
　　・3.リベート明細実績
　これらを削除せず残したまま送信しております
５．資料に基づき各仕入れ先に間違いが無いか確認を取る為、自分の関係する仕入れ先のみにしてデーターを切り取り、送信する様伝達を受けていた</t>
    <phoneticPr fontId="22"/>
  </si>
  <si>
    <t>運用不備</t>
    <phoneticPr fontId="22"/>
  </si>
  <si>
    <t>●</t>
    <phoneticPr fontId="22"/>
  </si>
  <si>
    <t>経過観察中</t>
    <phoneticPr fontId="22"/>
  </si>
  <si>
    <t>バイヤーへヒアリングを行う。</t>
    <phoneticPr fontId="22"/>
  </si>
  <si>
    <t>吉橋</t>
    <phoneticPr fontId="22"/>
  </si>
  <si>
    <t>3/20-</t>
    <phoneticPr fontId="22"/>
  </si>
  <si>
    <t>0円～10万円未満</t>
    <phoneticPr fontId="22"/>
  </si>
  <si>
    <t>まれに起きる年1度</t>
    <phoneticPr fontId="22"/>
  </si>
  <si>
    <t>対策はあるが不十分</t>
    <phoneticPr fontId="22"/>
  </si>
  <si>
    <t xml:space="preserve">
商品登録情報の修正作業が発生した
_x000D_
原因：
取引先様による誤った商品情報を登録した為
</t>
  </si>
  <si>
    <t>202104020210の依頼をベースに商談報告書無しで登録を行いました（修正内容はバイヤー確認済）</t>
  </si>
  <si>
    <t xml:space="preserve">
アイリスオーヤマ様から商品情報を誤って登録した為、登録情報修正依頼が到着　4/2　16:15頃　（[34791-1]202104020210、商談報告書無し）
こちらが動く前に門脇さんがアイリスオーヤマ様と修正方法についてメールでのやり取りが始まった為登録を一旦保留に致しました（CCに商品統合管理室が入っていた為やり取りの内容は確認）
最終的に話し合いが終わり門脇さんからアイリスオーヤマ様へメールを返信したのが　同日19:27(メーカー営業終了)
門脇さんへ確認した所お客様対応中でお待たせしているので取引先よりの正式な登録依頼前に本日中に修正登録できないかの相談を受けました。</t>
  </si>
  <si>
    <t xml:space="preserve">
実売助成の証憑となる商談報告書に、実売助成のファイルが添付されていたが、JANコードが別の商品のJANコードが記載されていた
_x000D_
原因：
取引先のファイル作成時の誤り。
JANの張り間違い。コピペのミス。
</t>
  </si>
  <si>
    <t xml:space="preserve">終了日4/6に変更し正しい商品を登録した
</t>
  </si>
  <si>
    <t xml:space="preserve">
１．4/6_取引先よりB型申請　202104060718　開始日4/6
２．4/7_取引先よりB型修正依頼　202104070765
３．4/7_商談報告書に記載されたエビデンスとファイルが合致している事を確認
４．4/7_取引先に確認したところJANの記載を間違えた事を確認
５．4/7_修正実施</t>
  </si>
  <si>
    <t xml:space="preserve">
B型リベートとG型リベートが重複した
_x000D_
原因：
　・B型の登録をしたうえでG型も重複してバッファローから申請された
　・B型をG型の変わりに登録した事を取引先が失念していた為、
</t>
  </si>
  <si>
    <t xml:space="preserve">G型のマイナス登録した。
</t>
  </si>
  <si>
    <t xml:space="preserve">
１．B型の申請を登録した
２．その後、毎月のルーティンとしてG型を商品統合管理室宛に送付してしまった
３．G型と重複していた事が三月時点で発覚したので４月計上にて修正
</t>
  </si>
  <si>
    <t xml:space="preserve">PIMの商品登録時の単価を間違えた。
また、差額の請求をG型で受領したが、エビデンスの記載内容が符号を間違えていた。
誤った単価と正しい単価が逆であった。
_x000D_
原因：
人的ミス
</t>
  </si>
  <si>
    <t xml:space="preserve">202104050378 にてマイナスG型を登録した。
メンバーへpim登録ミスをアナウンスした。
</t>
  </si>
  <si>
    <t xml:space="preserve">
１．4/8にマイナス金額のG型を照合した。
２．リベート金額は-28014円、エビデンスには28014円と記載があった。
３．どちらが正しいか分からない為、取引先に連絡したところ、エビデンスの記載が間違えいたとの事。
４．PIMの登録ミスに関して中村バイヤーに商品統合管理室への連絡はしているか、またインシデント報告しているか問い合わせたところ、していないと報告受けた為、代行でインシデント報告行った。</t>
  </si>
  <si>
    <t xml:space="preserve">2020年12月計上のB型リベートと2021年2月計上のG型リベートに重複しているリベートがあることが発覚した。
_x000D_
原因：取引先と当社バイヤーの認識合わせが不十分だった。
取引先のリベート登録に関する知識不足。
B型リベートとG型リベートを計上前に突合する仕組みが無い。
</t>
  </si>
  <si>
    <t xml:space="preserve">
B型を取り消す為H型ファイルを計上した
</t>
  </si>
  <si>
    <t xml:space="preserve">
１．2020/12/14　B型条件登録申請
２．2021/2/25　取引先からG型リベートが送付された
３．2021/3/5　G型を2月分に計上
４．2021/4/2　経理室から重複計上の疑いの報告が岡島宛にあった。
５．2021/4/2　岡島からバイヤーに確認したところ重複であることが確認された</t>
  </si>
  <si>
    <t>G型_アスク_バイヤーと取引先様とで合意金額に認識齟齬があったため確認作業が発生した</t>
  </si>
  <si>
    <t xml:space="preserve">
　・登録された金額の確認作業が発生した
_x000D_
原因：
登録データとバイヤー認識の金額に差異があった
照合時にエビデンスに基づき修正していた、取引先様へ確認済み。
ダブルチェックが行われていなかった。
</t>
  </si>
  <si>
    <t xml:space="preserve">
金額に間違いはなかったので修正作業はなし
</t>
  </si>
  <si>
    <t xml:space="preserve">
１．12日に積み上げ按分されたデータを登録した
２．13日にバイヤー回収データと取引先から送付されたデータが違うと申告があった
３．調査した所、登録されたデータとバイヤー認識の金額に差あった事が発覚
</t>
  </si>
  <si>
    <t>L型_ラネット楽天_取引先様の設定選択ミスにより在庫対策費が発生した</t>
  </si>
  <si>
    <t xml:space="preserve">
　・在庫対策費の発生
_x000D_
原因：
　・原価変更の際に、在庫対策費の文言の記入がされていなかった為在庫対策費が発生した。消化仕入れ
</t>
  </si>
  <si>
    <t xml:space="preserve">H型4月計上にて登録した
</t>
  </si>
  <si>
    <t xml:space="preserve">
１．3/10摘要で原価変更を行った
２．原価が下がった為、発生した。
３．経理室からバイヤーにヒアリングがあり発生が判明した。
</t>
  </si>
  <si>
    <t>G型_取引先詳細別紙_交渉目安額メールスクショと商談報告書未添付のため照合時に例外運用をおこなった。</t>
  </si>
  <si>
    <t xml:space="preserve">新しいルールが運用されなかった
・交渉目安額のメールスクショが添付されなかった
・（定常エビデンスに加え、）商談報告書をPDFを添付する運用がされていなかった
_x000D_
原因：インシデント報告したため、原因調査は別対応とします。
</t>
  </si>
  <si>
    <t xml:space="preserve">
運用不備をインシデント報告し照合作業を過去運用にて進めた
</t>
  </si>
  <si>
    <t xml:space="preserve">
１．3月計上の照合を4月上旬に実施。
２．照合担当から相談頂くが、件数多数であった。
３．締め日を厳守する為、運用不備を一括でインシデント報告することとなった
４．倉地室長→佐藤副本部長、熊本部長に報告済み
５．結果、76件が不備であった。</t>
  </si>
  <si>
    <t>B型_日立・東芝_リベート条件開始日迄に登録ができなかった</t>
  </si>
  <si>
    <t xml:space="preserve">
B型の開始日迄に条件登録ができていなかった
東芝90,250　 日立36,400
_x000D_
原因：
取引先様からの申請メールが申請時間外だったため、
現運用において平日18時まで、お急ぎの場合はバイヤー、商品統合管理室へ要連絡としている。
4/17にメールディーラーをチェックしていない為
</t>
  </si>
  <si>
    <t xml:space="preserve">
4/18開始で登録。4/17分はG型で回収頂く様にバイヤーに依頼した
</t>
  </si>
  <si>
    <t xml:space="preserve">
１．4/16_19時以降に申請メールを受信
２．4/18_メールに気付く
３．4/18_WF申請して4/18開始で登録
</t>
  </si>
  <si>
    <t>H型にて4月計上登録予定</t>
  </si>
  <si>
    <t>A型_トラスコ中山_A型登録ルール外のインストアJAN作成作業発生</t>
  </si>
  <si>
    <t xml:space="preserve">A型登録ルール外のインストアJAN作成作業が発生した
_x000D_
原因：トラスコ中山が送信先メールアドレスを間違えた為
</t>
  </si>
  <si>
    <t xml:space="preserve">
サービスデスクからの転送メールにて登録を行った（登録用紙、商談報告書有）週明けにトラスコ中山より正式な作成依頼を頂いた。
</t>
  </si>
  <si>
    <t xml:space="preserve">
１．4/16夜間にサービスデスクよりお客様対応のインストアJAN作成依頼が取引先より送られていると思うので至急作成対応して欲しいと入電。
２．確認するとメールアドレスが間違っており商品統合管理室には届いていない事が判明、サービスデスクよりメールを転送するので作成対応出来ないか相談をうける。</t>
  </si>
  <si>
    <t>A型_IBS_取引先様が在庫対策費なしの文言を付加しなかった為在庫対策費と納品時単価差異の発生</t>
  </si>
  <si>
    <t xml:space="preserve">
　・在庫対策費と納品時単価差異が発生した
_x000D_
原因：
　・バイヤーから、取引先に在庫対策費なしの文言を記載するように伝えていたが、
　　取引先担当営業が誤訳し「在庫対策費なし」の文言を付加しなかった為、在庫対策費ありで登録を行った
</t>
  </si>
  <si>
    <t xml:space="preserve">
１．バイヤーと商談時に在庫対策費と納品時単価差異が発生しないように商談を行った
２．商品統合管理室宛にメールをしたが、文言の記載がなかった
３．リベート明細メールが先方の担当者に届いた事により発覚
４．バイヤーに確認した所、修正が必要となりH型にて訂正予定</t>
  </si>
  <si>
    <t>A型_東芝映像ソリューションズ_インストアJAN緊急作成依頼があった</t>
  </si>
  <si>
    <t xml:space="preserve">
　・A型インストアJANの作成依頼があった
_x000D_
原因：
　・商談が長引いた為、当初予定していたインストアJANの作成申請が遅くなった
</t>
  </si>
  <si>
    <t>A型インストアJAN発行して終了した</t>
  </si>
  <si>
    <t xml:space="preserve">
１．商談がされた。
２．商品仕入れの中で、インストアJANを使って仕入れを行う事になった
３．東芝側でインストアJANに張り替えを行う為、急ぎで発行が必要になった
４．担当に連絡して対応。　終了</t>
  </si>
  <si>
    <t xml:space="preserve">
１．経理よりＩ型みなし残（確定登録なし）リストをもらう
２．チェック中に未登録であることが分かる
</t>
  </si>
  <si>
    <t xml:space="preserve">Ｉ型センターフィ計上漏れ
_x000D_
原因：取引先からのメールが未送信
当社算出後、取引先からのメールの返信がなかった。
</t>
  </si>
  <si>
    <t>事故件数</t>
    <rPh sb="0" eb="2">
      <t>ジコ</t>
    </rPh>
    <rPh sb="2" eb="4">
      <t>ケンスウ</t>
    </rPh>
    <phoneticPr fontId="22"/>
  </si>
  <si>
    <t>●</t>
    <phoneticPr fontId="22"/>
  </si>
  <si>
    <t>①取引先でメール設定等の確認を行った結果は
②他に同様のことは発生していないか。
③個人アドレスからの送信を継続しているのか。
回答：
①取引先様より回答待ち
②発生していない。
③都度対応している。</t>
  </si>
  <si>
    <t>お客様からクレーム（店舗対応）問題がない</t>
    <phoneticPr fontId="22"/>
  </si>
  <si>
    <t>上した月」：YYYY/MM
「入金日付or相殺日付」：YYYY/MM/DD
「ヒアリング対象者」：五十嵐さん
「備考」：
バイヤーからの要望：商品統合管理室にて再発防止対策を行ってほしい。
情報源は、取引先？
薬事法に関するビック運用ルールがあるのでは？鯨井さん
①情報発信されていない。メーカー公式HP等はない。</t>
    <phoneticPr fontId="22"/>
  </si>
  <si>
    <t>上した月」：YYYY/MM
「入金日付or相殺日付」：YYYY/MM/DD
「ヒアリング対象者」：
「備考」：
ESAS1509、期間過去日付にした。
北郷さん修正し、藤原さん作業内容の確認済み
ファーウェイスマートウオッチ
現行、週末特価は紙で上張りしている。
①過去、インシデントの報告は行われていません。</t>
    <phoneticPr fontId="22"/>
  </si>
  <si>
    <t xml:space="preserve">上した月」：YYYY/MM
「入金日付or相殺日付」：YYYY/MM/DD
「ヒアリング対象者」：
「備考」：
①ＷＦで否決されたのになぜ登録されるのでしょうか。登録の申請にＷＦはつかないのでしょうか。
回答：
①WFからシステムにリベート条件登録が直接行えない。WFは進捗管理として利用している。
</t>
    <phoneticPr fontId="22"/>
  </si>
  <si>
    <t>完</t>
    <phoneticPr fontId="22"/>
  </si>
  <si>
    <t>バイヤー</t>
    <phoneticPr fontId="22"/>
  </si>
  <si>
    <t>バイヤーヘ事故情報の共有をおこなった</t>
    <phoneticPr fontId="22"/>
  </si>
  <si>
    <t>0円～10万円未満</t>
    <phoneticPr fontId="22"/>
  </si>
  <si>
    <t>まれに起きる年1度</t>
    <phoneticPr fontId="22"/>
  </si>
  <si>
    <t>対策基準有効</t>
    <phoneticPr fontId="22"/>
  </si>
  <si>
    <t xml:space="preserve">上した月」：2021/03
「入金日付or相殺日付」：YYYY/MM/DD
「ヒアリング対象者」：作業者滝川さん
「備考」：
①ダブルチェックが行われていなかったというのは、通常は、ダブルチェックが行われるのでしょうか。
②どのようなダブルチェックでしょうか。
③ダブルチェックが行われなかった原因は判明しているのでしょうか。
回答：
①②取引先様よりの申請金額と合意金額をバイヤーにて確認している。
③判明していない。
</t>
    <phoneticPr fontId="22"/>
  </si>
  <si>
    <t>上した月」：YYYY/MM
「入金日付or相殺日付」：YYYY/MM/DD
「ヒアリング対象者」：葛西さん、吉橋さん、鯨井さん、ハピネット坂井様
「備考」：
仮説：
もともと物流費が発生していない。
PCを納入したいため、
センターフィー締結の経緯を確認。
センターフィー：仕入れ先コード一括でなくセンターフィーを登録できる仕組みに見直されたのでしょうか。
①対策の見直しを行うとはどのような内容で、実施されたのでしょうか。
回答：
①部門コードや商品ごとに対して、センターフィーの設定が行えない課題です。41期中に解決すべき部署の課題として認識している。緊急度・重要度で優先順位付けを行っている</t>
    <phoneticPr fontId="22"/>
  </si>
  <si>
    <t>取引先様へ運用のアナウンスした。
取引先様よりG型のみにて運用を行うと回答を得たため、今後発生しない見込み。</t>
    <phoneticPr fontId="22"/>
  </si>
  <si>
    <t xml:space="preserve">上した月」：2021/03
「入金日付or相殺日付」：YYYY/MM/DD
「ヒアリング対象者」：アマゾン足立様、坪井主任、
「備考」：
①アマゾンのどのような商品のリベートでしょうか。
②Ｂ型とＧ型を突合する仕組みは作るのでしょうか。
③Ｂ型のエビデンスとの確認がなさるようになった後では、発生しないものでしょうか。
回答：
①スマートスピーカー
②課題：取引先事のリベート金額およびリベート条件を簡単に確認できる仕組みがない。リベート条件登録調査において対応を検討する。
③取引先様よりG型のみにて運用を行うと回答を得たため、今後発生しない見込み。
</t>
    <phoneticPr fontId="22"/>
  </si>
  <si>
    <t>①本件に関して包括的にリベート・契約書の確認は行わない。部署課題の一つである販売支援金およびセンタフィーに関する再締結を優先している。緊急度・重要度で優先順位付けを行っている</t>
  </si>
  <si>
    <t>　・カフェレオ</t>
    <phoneticPr fontId="26"/>
  </si>
  <si>
    <t>ビック酒販</t>
    <phoneticPr fontId="26"/>
  </si>
  <si>
    <t>東亜商事</t>
    <phoneticPr fontId="26"/>
  </si>
  <si>
    <t>キャンペーン起案の中２日ルールの徹底と余裕がある申請・確認ができるよう日程を調整し対応・確認する用セレンへ共有した。</t>
    <phoneticPr fontId="22"/>
  </si>
  <si>
    <t>①キャンペーン当日に設定を依頼した②バイヤーへヒアリング</t>
    <phoneticPr fontId="22"/>
  </si>
  <si>
    <t>①宮澤さん②朝田さん</t>
    <phoneticPr fontId="22"/>
  </si>
  <si>
    <t>①完②完</t>
    <phoneticPr fontId="22"/>
  </si>
  <si>
    <t xml:space="preserve">キャンペーン開始日に申請依頼をした。２日前15：00までに申請する運用。
</t>
    <phoneticPr fontId="22"/>
  </si>
  <si>
    <t xml:space="preserve">
１．4/21：セレンと営業企画　杉山係長間で開始日を決める
２．4/21：セレンより担当バイヤーへキャンペーン依頼をうける
３．4/22 12:37 担当バイヤーが21日7番だった為 4/22に引継ぎを依頼した
４．4/22 13：10　PCグループ長、担当バイヤーからの申請メールは確認したが、
　　　　　キャンペーン担当へ登録申請が未着だった。
     担当バイヤーもその後の後追いをしていなかった。 
５．4/23 セレンよりキャンペーン開始されていない連絡があり発覚。 </t>
    <phoneticPr fontId="22"/>
  </si>
  <si>
    <t xml:space="preserve">ECで受注していた2件、4点の配送遅延　5/7発売、即日配送予定→5/13以降配送へ変更された。 
</t>
    <phoneticPr fontId="22"/>
  </si>
  <si>
    <t xml:space="preserve">
１．5/6　17：20-
EC事業部小出課長、李敏さんより、
明日発売日の「小型扇風機 Leo レオ　サーキュレーター ホワイト 2445」が未入荷と連絡を頂く。お客様に本日中に遅延の案内をする必要。
２．5/6　17：30-
柳沼からアントレックスへ状況確認。
船便の遅延により、入荷が遅れているとの事。
それを当社に連絡していなかった。
5/7にアントレックス物流センターへ納品予定、
当社センターへはお客様分は5/10納品予定、
お客様へは5/13以降配送予定でご案内 
</t>
    <phoneticPr fontId="22"/>
  </si>
  <si>
    <t xml:space="preserve">船便の遅延により、入荷が遅れている事をアントレックス様が情報を把握していなかった為。また、当社に連絡もなかった為。 
</t>
    <phoneticPr fontId="22"/>
  </si>
  <si>
    <t xml:space="preserve">
１．2/2_実売助成の登録依頼が取引先から申請が届く。リベート期間2/3～4/30
２．2/2_条件の登録を実施
３．5/5_取引先より、実売助成費の相殺内容について質問が届く
４．5/5_商品統合管理室から回答を行う
５．5/10_取引先は支払い方法が相殺になるという事を認識していなかった為、修正して欲しいと依頼が取引先からバイヤー宛てに来る
６.　バイヤーから商品統合管理室へ相談がくる
</t>
    <phoneticPr fontId="22"/>
  </si>
  <si>
    <t xml:space="preserve">
実売助成費の支払い方法について、説明出来ていなかった為
実売助成費の場合、自動計算の相殺となる。取引先様の経理で対応ができないため、
</t>
    <phoneticPr fontId="22"/>
  </si>
  <si>
    <t xml:space="preserve">
１．商品の発注を行った
２．納品時に商品マスタの登録された伝単が低かった為単価差異が発生した。
</t>
    <phoneticPr fontId="22"/>
  </si>
  <si>
    <t xml:space="preserve">
　・商品マスタに登録されている伝票単価より発注時の伝票単価が高かった為。
</t>
    <phoneticPr fontId="22"/>
  </si>
  <si>
    <t xml:space="preserve">滞留リベートが発生した
</t>
    <phoneticPr fontId="22"/>
  </si>
  <si>
    <t xml:space="preserve">
１．2020年8月事業譲渡の際、商品部から経理室へ情報共有がされていなかった
２．上記により滞留リベートが発生した
３．2021.4　滞留リベート明細の回答を経理室へ送付した
４．2021.4　経理室から返答にて、リベートと商品返品分等の未精算分の確認依頼が来た
５．2021.4　ベルボン様として清算を完了した
６．2021.5　本件に関してグループリスク管理室からリスク管理報告書への追加報告指示を受けた
</t>
    <phoneticPr fontId="22"/>
  </si>
  <si>
    <t xml:space="preserve">事業譲渡の際、関連部署との情報共有が不足したため
事業譲渡等の相談ごとに関する業務フローがなかったため
</t>
    <phoneticPr fontId="22"/>
  </si>
  <si>
    <t xml:space="preserve">
１．商品の発注を行う
２．商品が納品された際に、商品マスタと差異があったため納品時単価差異が発生した。
</t>
    <phoneticPr fontId="22"/>
  </si>
  <si>
    <t xml:space="preserve">
　・商品マスタに登録されている金額より高い金額で仕入れを行った為発生
</t>
    <phoneticPr fontId="22"/>
  </si>
  <si>
    <t xml:space="preserve">原価リベートの誤計上が発生した
</t>
    <phoneticPr fontId="22"/>
  </si>
  <si>
    <t xml:space="preserve">
１．東亜商事からの見積もりを基に担当が商品登録
２．その際に伝票単価を誤って登録
３．誤った状態で発注・納品・検品
４．金額差異により本来計上されるはずのない原価リベートが発生
</t>
    <phoneticPr fontId="22"/>
  </si>
  <si>
    <t xml:space="preserve">登録時に伝票単価と原価を同額で登録すべきところ伝票単価を誤った金額で登録した為 
</t>
    <phoneticPr fontId="22"/>
  </si>
  <si>
    <t>宮澤さん</t>
    <phoneticPr fontId="22"/>
  </si>
  <si>
    <t>posキャンペーン_セレン_申請の受領確認がおくれたため、キャンペーン開始日に申請した</t>
    <phoneticPr fontId="22"/>
  </si>
  <si>
    <t>なし_アントレックス_新商品サーキュレーターの納品遅延による配送遅延が発生した</t>
    <phoneticPr fontId="22"/>
  </si>
  <si>
    <t>B型_ゼリア新薬_実売助成費の情報共有不足によるお支払い方法の変更のためリベートの修正作業が発生した</t>
    <phoneticPr fontId="22"/>
  </si>
  <si>
    <t>I型_ベルボン_事業譲渡の際、関連部署との情報共有が不足したため滞留リベートが発生</t>
    <phoneticPr fontId="22"/>
  </si>
  <si>
    <t>納品時単価差異_スターコーポレーション_登録されている伝票単価より発注時が高かった為納品時単価差異が発生</t>
    <phoneticPr fontId="22"/>
  </si>
  <si>
    <t>納品時単価差異_カフェレオ_登録されている金額より高く仕入れたため納品時単価差異が発生した</t>
    <phoneticPr fontId="22"/>
  </si>
  <si>
    <t>A型_東亜商事_原価リベートの誤計上が発生した</t>
    <phoneticPr fontId="22"/>
  </si>
  <si>
    <t>①完②5/末</t>
    <phoneticPr fontId="22"/>
  </si>
  <si>
    <t>アントレックス</t>
    <phoneticPr fontId="22"/>
  </si>
  <si>
    <t>①お客様へ遅延のお詫びメールの送付②当社内の配送納期管理に関して管理者確認と詳細情報のヒアリング</t>
    <phoneticPr fontId="22"/>
  </si>
  <si>
    <t>①柳沼さん②吉橋、朝田さん</t>
    <phoneticPr fontId="22"/>
  </si>
  <si>
    <t>取引先様へ再発防止策をバイヤーより依頼する。納期遅延発生時には報告を頂いている。全部門を対象に漏れのないようにチェックすることを依頼済み。を回答得た</t>
    <phoneticPr fontId="22"/>
  </si>
  <si>
    <t>①バイヤーでの否決はされない様に実施済み※バイヤー承認ルートを撤廃した
②週次でWF否決された後追いをおこない。事故のチェックを行う。
・週次で、否決ステータス案件を抽出
・抽出結果で出てきた案件について、否決理由を確認。（否決時は、必ずコメントを残す仕様になっている為）
・理由の後追いを実施して問題が無いかを確認</t>
    <phoneticPr fontId="22"/>
  </si>
  <si>
    <t>１．4/21_伝単・原価値上げ申請　摘要開始日4/23　WF202104212540
２．担当者が1次承認
３．2次承認を行った際に、取引先コードが連番のファイルだった事を確認</t>
    <phoneticPr fontId="22"/>
  </si>
  <si>
    <t>取引様にて申請ファイルを作成時にフィルハンドルを使用したため</t>
    <phoneticPr fontId="22"/>
  </si>
  <si>
    <t>①5/7②5/10-12③5/10-12</t>
    <phoneticPr fontId="22"/>
  </si>
  <si>
    <t xml:space="preserve">当社算出、WF申請後に漏れがあった。チェックするフローがない
</t>
    <phoneticPr fontId="22"/>
  </si>
  <si>
    <t>①通常業務での原因調査を行う。②四半期決算で検出できなかった理由。影響度に関して限定的なのか？③今後のあるべき姿は？
買掛担当チェックの前にＩ型請求支払型の取引先の登録状況を確認する（具体案は検討中）　2割共有</t>
    <phoneticPr fontId="22"/>
  </si>
  <si>
    <t>①川上さん②川上さん、長廣さん、中野さん③川上さん、長廣さん</t>
    <phoneticPr fontId="22"/>
  </si>
  <si>
    <t xml:space="preserve">
１．商品の発注を商品マスタと同額で発注
２．バイヤーから経理室に単価の修正依頼した
３．経理室から修正依頼があった
４．商品マスタと差異があったため納品時単価差異が発生した</t>
    <phoneticPr fontId="22"/>
  </si>
  <si>
    <t xml:space="preserve">上した月」：2021/04
「入金日付or相殺日付」：YYYY/MM/DD
「ヒアリング対象者」：
「備考」：定常業務
</t>
    <phoneticPr fontId="22"/>
  </si>
  <si>
    <t xml:space="preserve">上した月」：2021/04
「入金日付or相殺日付」：YYYY/MM/DD
「ヒアリング対象者」：
「備考」：定常業務
対象外の商品とは？VAIO製品
もともと対象外の商品
</t>
    <phoneticPr fontId="22"/>
  </si>
  <si>
    <t xml:space="preserve">上した月」：202104
「入金日付or相殺日付」：YYYY/MM/DD
「ヒアリング対象者」：
「備考」：定常業務
</t>
    <phoneticPr fontId="22"/>
  </si>
  <si>
    <t xml:space="preserve">上した月」：YYYY/MM
「入金日付or相殺日付」：YYYY/MM/DD
「ヒアリング対象者」：宮澤さん、森山さん
「備考」：
</t>
    <phoneticPr fontId="22"/>
  </si>
  <si>
    <t xml:space="preserve">上した月」：YYYY/MM
「入金日付or相殺日付」：YYYY/MM/DD
「ヒアリング対象者」：柳沼さん
「備考」：
納期遅延に関しての管理者は乙津さん
これ以外の詳細があれば、
納品予定日の遅延に関して、チェック方法や運用は？
お客様購入＞取引先へ発注＞取引先から納入＞お客様へ発送
　0　　　　　　1日　　　　　　2日　　　　　　3日
中2日配送
仮説：発送時、センターに商品が納入されていない場合、商品部またはECへ報告する運用。
</t>
    <phoneticPr fontId="22"/>
  </si>
  <si>
    <t>①②5/20</t>
    <phoneticPr fontId="22"/>
  </si>
  <si>
    <t>①ゼリア様で事前登録出来るリベートを確認し、該当以外は条件登録しない様に取引先とバイヤーに説明を行う。②取引先様へB型についての認識を確認する。</t>
    <phoneticPr fontId="22"/>
  </si>
  <si>
    <t>①②長廣さん</t>
    <phoneticPr fontId="22"/>
  </si>
  <si>
    <t>上した月」：2021/04
「入金日付or相殺日付」：マイナス　2021/05/31　ﾌﾟﾗｽ　2021/07/31予定
「ヒアリング対象者」：取引先　中村バイヤー
「備考」：影響2021/02　2021/03
金額内訳
202102
コジマ222円　ビック629円　合計851円
202103
エアビック37円　ビック　407円　合計444円
202104	
エアビック37円　ビック296円　合計333円
総計
1,628円
申請用紙に</t>
    <phoneticPr fontId="22"/>
  </si>
  <si>
    <t xml:space="preserve">上した月」：2021/05
「入金日付or相殺日付」：YYYY/MM/DD
「ヒアリング対象者」：
「備考」：定常業務
</t>
    <phoneticPr fontId="22"/>
  </si>
  <si>
    <t>ベルボン</t>
    <phoneticPr fontId="22"/>
  </si>
  <si>
    <t>①グループリスク管理室へインシデント報告を行う。②滞留リベートや商品返品分の未精分の調査し精算した。対応済み</t>
    <phoneticPr fontId="22"/>
  </si>
  <si>
    <t>新規事業と御廃業や事業譲渡等の相談ごとに関する業務フローを作成する。課題管理：窓口の一本化にて対応を行う。</t>
    <phoneticPr fontId="22"/>
  </si>
  <si>
    <t>①吉橋②岡島さん</t>
    <phoneticPr fontId="22"/>
  </si>
  <si>
    <t>①5/13②完</t>
    <phoneticPr fontId="22"/>
  </si>
  <si>
    <t xml:space="preserve">上した月」：YYYY/MM
「入金日付or相殺日付」：YYYY/MM/DD
「ヒアリング対象者」：？
「備考」：
大課題：窓口の一本化（理由：内部統制強化のため、事故防止のため）
中課題：
①相談ごとを受け付ける
②○○
③ルールを作成し、窓口をつくる
④告知方法
課題管理、窓口の一本化にて。長廣さん
何を相談すればいいのかをバイヤーヘアナウンスしていない。
ルールを作成し、窓口をつくる。
窓口を設置した後の業務の設計および役割の定義が必要。
ルールや告知方法の検討をする。
窓口の一本化に内包すると課題が大きくなりすぎるのでは、
スコープを切ることで対応できないか
受付のミスが起きているので、対応する必要がある
</t>
    <phoneticPr fontId="22"/>
  </si>
  <si>
    <t>東亜商事</t>
    <phoneticPr fontId="22"/>
  </si>
  <si>
    <t>①5月の支払い分に上記金額を加えて入金するよう依頼する②バイヤーへヒアリングする。③H型にて修正登録完了</t>
    <phoneticPr fontId="22"/>
  </si>
  <si>
    <t>①ビック酒販②吉橋③北郷さん</t>
    <phoneticPr fontId="22"/>
  </si>
  <si>
    <t xml:space="preserve">上した月」：2021/4
「入金日付or相殺日付」：YYYY/MM/DD
「ヒアリング対象者」：ビック酒販　夏目さん
「備考」：
商品マスタの変更登録に関しての事故。
仮説
バイヤーに職務分掌の認識がない。
商品統合管理室で行っている業務の周知が十分でない。
権限管理の適正化が不十分。
疑問点：登録はどのように行われたのか？PIMでの登録？OPG承認者は？
リスク：
バイヤー業務の可視化が行われていないため、過去慣例に基づいた業務の運用において同様のリスクがある。
職務規定違反のおそれあり、
意図的におこなったのか？
インタビュー用の文章作成ご、室長承認
</t>
    <phoneticPr fontId="22"/>
  </si>
  <si>
    <t>①通常業務での原因調査を行う。②四半期決算で検出できなかった理由。影響度に関して限定的なのか？③今後のあるべき姿は？
買掛担当チェックの前にＩ型請求支払型の取引先の登録状況を確認する（具体案は検討中）</t>
    <phoneticPr fontId="22"/>
  </si>
  <si>
    <t>キヤノン、ソフマップ</t>
    <phoneticPr fontId="26"/>
  </si>
  <si>
    <t>取引先、ビックカメラ</t>
    <phoneticPr fontId="26"/>
  </si>
  <si>
    <t>G型_マイクロソフト、インテル_代理店によるリベート支払い</t>
    <phoneticPr fontId="22"/>
  </si>
  <si>
    <t>G型_キヤノン_計上年月と相殺日の調整された</t>
    <phoneticPr fontId="22"/>
  </si>
  <si>
    <t>G型_電通テック_ギフトカードの取引先への販売をリベート処理しようとしていた</t>
    <phoneticPr fontId="22"/>
  </si>
  <si>
    <t>マイクロソフト、インテル</t>
    <phoneticPr fontId="22"/>
  </si>
  <si>
    <t>部署課題　窓口一本化課題として対応を行う</t>
    <phoneticPr fontId="22"/>
  </si>
  <si>
    <t>①岡島さん　経理室久保課長②岡島さん</t>
    <phoneticPr fontId="22"/>
  </si>
  <si>
    <t>①クリエイティブバンクに請求書を発行、広告宣伝費として振込処理予定②クリエイティブバンクの仕入先コード発行する</t>
    <phoneticPr fontId="22"/>
  </si>
  <si>
    <t xml:space="preserve">上した月」：2021/05
「入金日付or相殺日付」：YYYY/MM/DD
「ヒアリング対象者」：マイクロソフト山本様、クリエイティブバンク小島様
「備考」：
問題：証憑関係の不足がある。
証憑保存の目的：法令順守のため、監査目的・内部統制を遂行するため、第3トラブルのリスク回避のため
</t>
    <phoneticPr fontId="22"/>
  </si>
  <si>
    <t xml:space="preserve">2020年11-12月のマイクロソフト、インテル競合施策のインテル分のリベートについて、広告代理店（クリエイティブバンク）から入金したいとの相談がマイクロソフトからバイヤーにあり、バイヤーは了承していた。しかし5/14時点でまだ未処理状態となっている。
</t>
    <phoneticPr fontId="22"/>
  </si>
  <si>
    <t xml:space="preserve">クリエイティブバンクの取引先コードが無い、また商品統合管理室メンバーが失念していた為。
</t>
    <phoneticPr fontId="22"/>
  </si>
  <si>
    <t xml:space="preserve">
１．2021年3月頃、商品統合管理室メンバーがバイヤーから相談を受けた。
２．2021/5/13　マイクロソフトから商品統合管理室メンバーに連絡があった
３．2021/5/14　森岡部長、伊波室長に相談し処理方法相談</t>
    <phoneticPr fontId="22"/>
  </si>
  <si>
    <t xml:space="preserve">計上年月と支払予定日(相殺日）を取引先とバイヤーで調整している
</t>
    <phoneticPr fontId="22"/>
  </si>
  <si>
    <t xml:space="preserve">
１．4月計上の照合を実施中に発見。
２．計上年月202104と202106、支払予定日20210530、20210730とあった為、異常検知
３．エビデンスは、商談報告書・当社からのブース施工料関する請求書
４．支払サイトルールに反する為、インシデント起案</t>
    <phoneticPr fontId="22"/>
  </si>
  <si>
    <t xml:space="preserve">ヒヤリング未実施。交渉商談時に取り交わされた内容と思われる。
対象外計上年月で申請が行われた。
</t>
    <phoneticPr fontId="22"/>
  </si>
  <si>
    <t>上した月」：YYYY/MM
「入金日付or相殺日付」：YYYY/MM/DD
「ヒアリング対象者」：
「備考」：
支払日変更の仮説：取引先様7/30に相殺を希望している。バイヤーが逆算して計上月を調整した。
施工料分割理由：取引先様へヒアリング。分割理由。期間帰属の監査調査が入るが問題ないか？弊社監査人が質問することがある可能性があるか問題ないか？
期間帰属のチェックになるが、御社側で支払された場合分割されているが問題ないか
仮説：取引先様は仕入れリベートに基づいて支払いたい
想定：取引先のお財布事情。ロジクール都合ではないか</t>
    <phoneticPr fontId="22"/>
  </si>
  <si>
    <t xml:space="preserve">取引先が行ったキャンペーンの販促品としてギフトカードを使用したが、ギフトカードの会計処理をリベートにて行おうとした。
本来は法人販売として会計すべきである。
</t>
    <phoneticPr fontId="22"/>
  </si>
  <si>
    <t xml:space="preserve">
１．4/1　G型ファイル申請
２．4/12　経理室から商品統合管理室に連絡があり、G型に記載の取引先コードがビックで使用できないコードであると連絡あり。
３．4/13～5/13まで調査　上記内容が判明
４．5/14　伊波室長、森岡部長に報告
</t>
    <phoneticPr fontId="22"/>
  </si>
  <si>
    <t xml:space="preserve">以前からギフトカードの販促についてはリベートで処理を行っていた。
業務の相談ごとに対して窓口や運用等の仕組みがなかった
</t>
    <phoneticPr fontId="22"/>
  </si>
  <si>
    <t xml:space="preserve">上した月」：YYYY/MM
「入金日付or相殺日付」：2021/05/31
「ヒアリング対象者」：商品部川野係長、財務室河野さん
「備考」：202104121472の追加報告
新規業務における相談フロー
問題：
独断で会計処理方法と代理店を決定した。
会計基準に不足がないかを確認していない。
商談録報告書の運用が守られていない。
あるべき：会計基準ルール通りに運用するには、複数人で判断する。
課題：メンバーの経理知識が不足している。
部署課題　窓口の集約化の課題の中で対応する。
会計処理の判断を独自にしている。証憑の保存に不足がある。
稟議申請のルールやフローに不足がある
商談録の内容に不足がある。
</t>
    <phoneticPr fontId="22"/>
  </si>
  <si>
    <t>滞留リベートや商品返品分の未精分の調査し精算した。対応済み</t>
    <phoneticPr fontId="22"/>
  </si>
  <si>
    <t>41期事故件数推移グラフ（期間：前月21日～当月20日）報告ベース</t>
    <rPh sb="2" eb="3">
      <t>キ</t>
    </rPh>
    <rPh sb="3" eb="5">
      <t>ジコ</t>
    </rPh>
    <rPh sb="13" eb="15">
      <t>キカン</t>
    </rPh>
    <rPh sb="16" eb="18">
      <t>ゼンゲツ</t>
    </rPh>
    <rPh sb="20" eb="21">
      <t>ニチ</t>
    </rPh>
    <rPh sb="22" eb="24">
      <t>トウゲツ</t>
    </rPh>
    <rPh sb="26" eb="27">
      <t>ニチ</t>
    </rPh>
    <rPh sb="28" eb="30">
      <t>ホウコク</t>
    </rPh>
    <phoneticPr fontId="22"/>
  </si>
  <si>
    <t>9月計上</t>
    <rPh sb="2" eb="4">
      <t>ケイジョウ</t>
    </rPh>
    <phoneticPr fontId="22"/>
  </si>
  <si>
    <t>10月計上</t>
    <rPh sb="3" eb="5">
      <t>ケイジョウ</t>
    </rPh>
    <phoneticPr fontId="22"/>
  </si>
  <si>
    <t>11月計上</t>
    <rPh sb="3" eb="5">
      <t>ケイジョウ</t>
    </rPh>
    <phoneticPr fontId="22"/>
  </si>
  <si>
    <t>12月計上</t>
    <rPh sb="3" eb="5">
      <t>ケイジョウ</t>
    </rPh>
    <phoneticPr fontId="22"/>
  </si>
  <si>
    <t>2021年１月計上</t>
    <rPh sb="4" eb="5">
      <t>ネン</t>
    </rPh>
    <rPh sb="5" eb="7">
      <t>イチガツ</t>
    </rPh>
    <phoneticPr fontId="22"/>
  </si>
  <si>
    <t>2021年２月計上</t>
    <rPh sb="4" eb="5">
      <t>ネン</t>
    </rPh>
    <phoneticPr fontId="22"/>
  </si>
  <si>
    <t>2021年３月計上</t>
    <rPh sb="4" eb="5">
      <t>ネン</t>
    </rPh>
    <phoneticPr fontId="22"/>
  </si>
  <si>
    <t>2021年４月計上</t>
    <rPh sb="4" eb="5">
      <t>ネン</t>
    </rPh>
    <phoneticPr fontId="22"/>
  </si>
  <si>
    <t>41期事故件数推移グラフ（期間：前月21日～当月20日）報告ベース</t>
    <phoneticPr fontId="22"/>
  </si>
  <si>
    <t>部署課題お問い合わせ窓口にて対応を行う</t>
    <phoneticPr fontId="22"/>
  </si>
  <si>
    <t>①岡島　経理室久保課長②財務室</t>
    <phoneticPr fontId="22"/>
  </si>
  <si>
    <t>部署課題　窓口の集約化の課題の中で対応する。</t>
    <phoneticPr fontId="22"/>
  </si>
  <si>
    <t>取引先から申請いただいたデータの取引先コードが連番になっていた。
その申請データを登録したため</t>
    <phoneticPr fontId="22"/>
  </si>
  <si>
    <t>4/22に連番の申請分を取消。正しい取引先コードで登録修正した　
エクセルファイルの作成方法に関して、数値をコピーする際にフィルハンドルを使用しない。送信前のチェックに仕入先コード確認を追加する。運用のアナウンスを行った。</t>
    <phoneticPr fontId="22"/>
  </si>
  <si>
    <t>商品統合管理室</t>
    <phoneticPr fontId="22"/>
  </si>
  <si>
    <t>●</t>
    <phoneticPr fontId="22"/>
  </si>
  <si>
    <t xml:space="preserve">K型計上金額に不備があり修正計上が発生した
</t>
    <phoneticPr fontId="22"/>
  </si>
  <si>
    <t>販促リベート計上金額集計時に、対象外の月度の金額を入れてしまったため</t>
    <phoneticPr fontId="22"/>
  </si>
  <si>
    <t>経過観察中</t>
    <phoneticPr fontId="22"/>
  </si>
  <si>
    <t>経理室とチェック項目の見直しをする。</t>
    <phoneticPr fontId="22"/>
  </si>
  <si>
    <t>1000万円以上～1億円未満</t>
    <phoneticPr fontId="22"/>
  </si>
  <si>
    <t>まず発生しない</t>
    <phoneticPr fontId="22"/>
  </si>
  <si>
    <t>対策はあるが不十分</t>
    <phoneticPr fontId="22"/>
  </si>
  <si>
    <t>A型インストアJAN発行して終了した
取引先様へ余裕を持った申請を行って頂くように伝達した</t>
    <phoneticPr fontId="22"/>
  </si>
  <si>
    <t>0円～10万円未満</t>
    <phoneticPr fontId="22"/>
  </si>
  <si>
    <t>対策基準有効</t>
    <phoneticPr fontId="22"/>
  </si>
  <si>
    <t xml:space="preserve">①一次対応として4/29開始を停止し新規で4/30開始を登録した。
②営業部へP２にて共有した
③システム部へ作業依頼書を記入する。事故の経緯。発生した事故3件があり、工数計算し記載する。
⑤ワクワク、佐藤さんへ共有した。
⑥システム部よりシステム改修完了したと報告を受けた。
ESASの誤動作をシステム部アプリGに調査依頼→P2メールにて依頼済み。システム部よりシステム改修完了したと報告を受けた。
</t>
    <phoneticPr fontId="22"/>
  </si>
  <si>
    <t>④影響した店舗、事故対応の工数計算</t>
    <phoneticPr fontId="22"/>
  </si>
  <si>
    <t xml:space="preserve">
１．3月5日に申請して変更を行ったJANを3月11日に金額を変えて申請した
２．3月11日から、間違った金額で発注を行っていた。
３．納品時単価差異が発生していた事で取引先から問い合わせがあり発覚した
</t>
    <phoneticPr fontId="22"/>
  </si>
  <si>
    <t xml:space="preserve">申請ファイルを作成時にコピぺを間違えてしまった
</t>
    <phoneticPr fontId="22"/>
  </si>
  <si>
    <t xml:space="preserve">依頼後の履行状況の確認を怠ったため。
</t>
    <phoneticPr fontId="22"/>
  </si>
  <si>
    <t>①キャンペーン当日に設定を依頼した、登録は完了した
②キャンペーン起案の中２日ルールの徹底と余裕がある申請・確認ができるよう日程を調整し対応・確認する用セレンへ共有した。</t>
    <phoneticPr fontId="22"/>
  </si>
  <si>
    <t xml:space="preserve">
取引先様のご希望の支払方法で行えない内容の条件が申請され登録された
</t>
    <phoneticPr fontId="22"/>
  </si>
  <si>
    <t>①5月の支払い分に上記金額を加えて入金するよう依頼する
③H型にて修正登録完了
④先方からの登録用紙を流し込みで登録を行う。PIMの活用の推進する。バイヤーから回答いただいた。</t>
    <phoneticPr fontId="22"/>
  </si>
  <si>
    <t>②バイヤーへヒアリングする。現状調査を行う。着中</t>
    <phoneticPr fontId="22"/>
  </si>
  <si>
    <t>　・ソースネクスト</t>
    <phoneticPr fontId="26"/>
  </si>
  <si>
    <t>取引先宮沢模型越谷06302</t>
    <phoneticPr fontId="26"/>
  </si>
  <si>
    <t>G型_ソースネクスト_取引先コードが複数の申請書に対する運用ルールがなかったためデータの修正をおこなった</t>
    <phoneticPr fontId="22"/>
  </si>
  <si>
    <t>G型_東芝ライフスタイル株式会社_リベートの重複計上した</t>
    <phoneticPr fontId="22"/>
  </si>
  <si>
    <t>納品時単価差異_宮沢模型越谷_納品時単価差異が発生した</t>
    <phoneticPr fontId="22"/>
  </si>
  <si>
    <t>ソースネクスト</t>
    <phoneticPr fontId="22"/>
  </si>
  <si>
    <t>東芝ライフスタイル</t>
    <phoneticPr fontId="22"/>
  </si>
  <si>
    <t>宮沢模型越谷</t>
    <phoneticPr fontId="22"/>
  </si>
  <si>
    <t>上した月：2021/04
　入金日付or相殺日付：2021/05/18
「ヒアリング対象者」：竹國さん
「備考」：
在庫対策費をG型で計上する理由は？問題ない？
部署課題、仕入れに基づくリベートをやめる。
ルール化されていないため、現在は問題なし
伊波さんより早く運用するよう要望されている。
経緯
在庫対策費を発生させる案件だったが
フラグがはいっていなかったため、発生しなかった。
A型にて登録するのは、影響があるので、
取引先へ確認後、在庫対策費をG型にて計上した。</t>
    <phoneticPr fontId="22"/>
  </si>
  <si>
    <t>再発防止策を立案し、提出する。</t>
    <phoneticPr fontId="22"/>
  </si>
  <si>
    <t>①内河さん②吉橋③小野さん</t>
    <phoneticPr fontId="22"/>
  </si>
  <si>
    <t>①マイナスのG型を登録した②小野さんへヒアリングする。現運用、照合者は複数取引先コードがあった場合エビデンスを確認する。不明点は取引先へ確認する。
③作業者へヒアリングを行う。</t>
    <phoneticPr fontId="22"/>
  </si>
  <si>
    <t xml:space="preserve">
　・修正の必要がないものを修正してしまった
</t>
    <phoneticPr fontId="22"/>
  </si>
  <si>
    <t xml:space="preserve">G型リベート642,000円の重複計上した
</t>
    <phoneticPr fontId="22"/>
  </si>
  <si>
    <t xml:space="preserve">
１．4月20日に東芝の石本様から在庫対策費としてG型ファイルを統合管理室へ送付。（バイヤーへはメールが来ていなかった）
２．5月12日に東芝石本様から4月分のG型ファイルを受信
その項目の中に4月20日送付分と同じ、在庫対策費が入っていた。
３．5月18日のリベートアンマッチチェック時に642,000円のずれが発生。統合管理室へ確認したところ2重計上が発覚。
４． 東芝石本様へ連絡をして、マイナスG型ファイルの送付を依頼。
</t>
    <phoneticPr fontId="22"/>
  </si>
  <si>
    <t>東芝様の送付ミス
4月20日のG型ファイル送付を商品統合管理室だけに送っていた為</t>
    <phoneticPr fontId="22"/>
  </si>
  <si>
    <t xml:space="preserve">ＥＣ配送発注で発生した商品の単価が古いままだった。
JAN4968728141329　ヤマハYZF750　現在の単価3120　発注時単価2880　差額-240
</t>
    <phoneticPr fontId="22"/>
  </si>
  <si>
    <t xml:space="preserve">
１．ＥＣが在庫表をもとに取り寄せ販売をしていた。
２．発注があがり取引先に配送発注が発生。
３．単価差異が発生したがそのまま納品。
４．取引先よりＨ型のご依頼。
</t>
    <phoneticPr fontId="22"/>
  </si>
  <si>
    <t xml:space="preserve">取り扱いが無かったため単価の変更が行われていなかった。
</t>
    <phoneticPr fontId="22"/>
  </si>
  <si>
    <t xml:space="preserve">上した月」：2021/05
「入金日付or相殺日付」：
「ヒアリング対象者」：小野さん
「備考」：
システム部と発生原因を調査する。システム作業依頼書にてインシデント情報を添付し依頼する。
システム改修を視野にMTGする。NRI？
見積とスケジュールを提示してもらう
41期中
システム改修
42期
H型の登録を行わないようにしたい
・原因の調査
・改修の見積とスケジュール
・インシデント情報一覧（H型、納品時単価差異、在庫対策費）
</t>
    <phoneticPr fontId="22"/>
  </si>
  <si>
    <t>リベート条件登録調査</t>
    <phoneticPr fontId="22"/>
  </si>
  <si>
    <t>なし_任天堂_レジアラートの適切な運用がされていなかったためバディミッションBONDをフライング販売した</t>
    <phoneticPr fontId="22"/>
  </si>
  <si>
    <t>①同額分のG型マイナス登録を行った。</t>
    <phoneticPr fontId="22"/>
  </si>
  <si>
    <t>①内河さん</t>
    <phoneticPr fontId="22"/>
  </si>
  <si>
    <t xml:space="preserve">１．照合時に1ファイル中に二つの仕入れ先コードが重なり合って申請がされた。
２．照合時に仕入れ先コードに間違いがあると判断し修正を行った
３．稟議書の出力の際にデータがない事に気付き、確認した所発覚
</t>
    <phoneticPr fontId="22"/>
  </si>
  <si>
    <t xml:space="preserve">上した月」：YYYY/MM
「入金日付or相殺日付」：YYYY/MM/DD
「ヒアリング対象者」：廣澤さん、小野さん
「備考」：
重なり合って申請とは？
修正の必要がないもの？
だれが判断したのか？修正はどのように行ったのか？
WFコメントに「修正有り」の記載を失念した。
</t>
    <phoneticPr fontId="22"/>
  </si>
  <si>
    <t xml:space="preserve">
仕入れ先コードが二種類ある事に照合時に気付かず、１コードに修正した。
作業者：修正に関し取引先・バイヤーへの確認を行っていなかった
管理者：取引先・バイヤーへ確認をしていると思い込んで修正の許可を出した</t>
    <phoneticPr fontId="22"/>
  </si>
  <si>
    <t>完②完③完</t>
    <phoneticPr fontId="22"/>
  </si>
  <si>
    <t>　・各社</t>
    <phoneticPr fontId="26"/>
  </si>
  <si>
    <t>EC事業部</t>
    <phoneticPr fontId="26"/>
  </si>
  <si>
    <t>データ作成の部分を手作業ではなくマクロ化による再現性と正確性の向上をする</t>
    <phoneticPr fontId="22"/>
  </si>
  <si>
    <t>内河さん</t>
  </si>
  <si>
    <t xml:space="preserve">
　・J型の登録金額を間違えて登録してしまった。
</t>
    <phoneticPr fontId="22"/>
  </si>
  <si>
    <t xml:space="preserve">
１．J型の登録データの積み上げを行う
２．積み上げデータの加工の際に工程がずれた為、再度作り直し
３．ファイル作成の際に、作成した前のデータのところから取り込んだため金額にずれが生じた。
４．
５．</t>
    <phoneticPr fontId="22"/>
  </si>
  <si>
    <t xml:space="preserve">
　・ファイルの取り込みを行う際に修正前のファイルのデータを取り込んでしまった為。
</t>
    <phoneticPr fontId="22"/>
  </si>
  <si>
    <t xml:space="preserve">上した月」：2021/05
「入金日付or相殺日付」：YYYY/MM/DD
「ヒアリング対象者」：
「備考」：
</t>
    <phoneticPr fontId="22"/>
  </si>
  <si>
    <t xml:space="preserve">
コジマECにキャンペーン登録機能がリリースされたが、
・按分でコジマに計上されていないリスクがある。
・コジマの実績が正しく取引先に送られていないリスクがある。
</t>
    <phoneticPr fontId="22"/>
  </si>
  <si>
    <t xml:space="preserve">
１．コジマEC浅野さんから商品統合管理室へ確認してほしいと要望があった。
２．5/18　コジマEC浅野さんから倉地室長に依頼
３．5/20　倉地室長からメンバーへ対応指示
４．5/21　事象に関して調査中
</t>
    <phoneticPr fontId="22"/>
  </si>
  <si>
    <t xml:space="preserve">
リリース前のテストが行われていない。
</t>
    <phoneticPr fontId="22"/>
  </si>
  <si>
    <t>上した月」：YYYY/MM
「入金日付or相殺日付」：YYYY/MM/DD
「ヒアリング対象者」：
「備考」：
リリース前のテストが行われていない。</t>
    <phoneticPr fontId="22"/>
  </si>
  <si>
    <t>①岡島さん</t>
  </si>
  <si>
    <t>①完②完</t>
  </si>
  <si>
    <t>5/31相殺予定。中井様了承済。</t>
    <phoneticPr fontId="22"/>
  </si>
  <si>
    <t>H型にて修正した</t>
    <phoneticPr fontId="22"/>
  </si>
  <si>
    <t xml:space="preserve">上した月」：202105
「入金日付or相殺日付」：YYYY/MM/DD
「ヒアリング対象者」：
「備考」：
</t>
    <phoneticPr fontId="22"/>
  </si>
  <si>
    <t>41期中に解決する課題として対応する</t>
    <phoneticPr fontId="22"/>
  </si>
  <si>
    <t xml:space="preserve">H型にて登録した
</t>
    <phoneticPr fontId="22"/>
  </si>
  <si>
    <t>H型で実売助成分は、マイナスする。発生しているリベート分はG型振込みで対応。マイナスは完了。G型の振込みについては5月計上予定</t>
    <phoneticPr fontId="22"/>
  </si>
  <si>
    <t>H型にて計上した</t>
    <phoneticPr fontId="22"/>
  </si>
  <si>
    <t>H型にて訂正した</t>
    <phoneticPr fontId="22"/>
  </si>
  <si>
    <t>要改善</t>
    <phoneticPr fontId="22"/>
  </si>
  <si>
    <t>0円～10万円未満</t>
    <phoneticPr fontId="22"/>
  </si>
  <si>
    <t>時々起きる月1度</t>
    <phoneticPr fontId="22"/>
  </si>
  <si>
    <t>対策はあるが不十分</t>
    <phoneticPr fontId="22"/>
  </si>
  <si>
    <t>④先方からの登録用紙を流し込みで登録を行う。PIMの活用の推進する</t>
    <phoneticPr fontId="22"/>
  </si>
  <si>
    <t>④ビック酒販</t>
    <phoneticPr fontId="22"/>
  </si>
  <si>
    <t>①5/30②6/10③完</t>
    <phoneticPr fontId="22"/>
  </si>
  <si>
    <t>①5/21②6/16</t>
    <phoneticPr fontId="22"/>
  </si>
  <si>
    <t>①トイズ小野さん②内河さん</t>
    <phoneticPr fontId="22"/>
  </si>
  <si>
    <t>①トイズ小野さん②③吉橋</t>
    <phoneticPr fontId="22"/>
  </si>
  <si>
    <t>データ作成の部分を手作業ではなくマクロ化による再現性と正確性の向上をする</t>
    <phoneticPr fontId="22"/>
  </si>
  <si>
    <t xml:space="preserve">J型にて赤黒処理を行った
</t>
    <phoneticPr fontId="22"/>
  </si>
  <si>
    <t>J型にて赤黒処理を行った</t>
    <phoneticPr fontId="22"/>
  </si>
  <si>
    <t>41期中</t>
    <phoneticPr fontId="22"/>
  </si>
  <si>
    <t xml:space="preserve">前回（1月）に設定していた事を失念していた（バイヤー、取引先ともに）
</t>
    <phoneticPr fontId="22"/>
  </si>
  <si>
    <t>0円～10万円未満</t>
    <phoneticPr fontId="22"/>
  </si>
  <si>
    <t>バイヤー</t>
    <phoneticPr fontId="22"/>
  </si>
  <si>
    <t>①業務使用処理を取消し、販売処理に変更する。経理にて対応予定②財務室ギフトカードの処理方法についてルール作成ください。</t>
    <phoneticPr fontId="22"/>
  </si>
  <si>
    <t>①5月末②未定</t>
    <phoneticPr fontId="22"/>
  </si>
  <si>
    <t>①完②完</t>
    <phoneticPr fontId="22"/>
  </si>
  <si>
    <t xml:space="preserve">①インシデント報告し、計上した。4月計上にて支払日を分ける。②取引先様へヒアリングした
取引先回答：支払が2回に分かれた理由：ロジクール側の都合。ロジクール側で費用の都合が付けられなかった。
</t>
    <phoneticPr fontId="22"/>
  </si>
  <si>
    <t>経過観察中</t>
    <phoneticPr fontId="22"/>
  </si>
  <si>
    <t>①インシデント報告し、計上した。4月計上にて支払日を分ける。②取引先様へヒアリング。5/27キヤノン猪俣様にヒヤリングした</t>
    <phoneticPr fontId="22"/>
  </si>
  <si>
    <t>①中野さん②岡島さん</t>
    <phoneticPr fontId="22"/>
  </si>
  <si>
    <t>部署課題お問い合わせ窓口にて対応を行う</t>
    <phoneticPr fontId="22"/>
  </si>
  <si>
    <t>たまに起きる半年1度</t>
    <phoneticPr fontId="22"/>
  </si>
  <si>
    <t>対策はあるが不十分</t>
    <phoneticPr fontId="22"/>
  </si>
  <si>
    <t>低</t>
    <phoneticPr fontId="22"/>
  </si>
  <si>
    <t>●</t>
    <phoneticPr fontId="22"/>
  </si>
  <si>
    <t>システム作業依頼書にてシステム部へ調査と改修を依頼する</t>
    <phoneticPr fontId="22"/>
  </si>
  <si>
    <t>完</t>
    <phoneticPr fontId="22"/>
  </si>
  <si>
    <t>①マイナスのG型を登録した
②業務管理担当へヒアリングした。現運用、照合者は複数取引先コードがあった場合エビデンスを確認する。不明点は取引先へ確認する。
③作業者へヒアリングを行う。再発防止策を立案し、提出する。
作業者：修正する際は取引先・バイヤーへ確認頂く事とWFに修正有りのコメントを記載する。
管理者：誰に確認をとりましたか？」等　修正確認を行う。</t>
    <phoneticPr fontId="22"/>
  </si>
  <si>
    <t>①同額分のG型マイナス登録を行った。
②バイヤーへヒアリングした。取引先へ再発防止策をいただくよう依頼した。
取引先様回答
・G型については、商品統合管理室及び竹國課長にメールをする。
・G型送信前に竹國課長と打合せを実施し双方で確認後メールをする。</t>
    <phoneticPr fontId="22"/>
  </si>
  <si>
    <t>②バイヤーへヒアリングする。取引先へ再発防止策をいただくよう依頼する。</t>
    <phoneticPr fontId="22"/>
  </si>
  <si>
    <t>J型_各社_アクセスでのデータ作成に不備があったため誤った金額を登録した</t>
    <phoneticPr fontId="22"/>
  </si>
  <si>
    <t>今後は単価変更されるまでは納品しない。②インシデント情報の収集③システム作業依頼書にてシステム部へ調査と改修を依頼する</t>
    <phoneticPr fontId="22"/>
  </si>
  <si>
    <t>①通常業務での原因調査を行う。②四半期決算で検出できなかった理由。影響度に関して限定的なのか？を調査する</t>
    <phoneticPr fontId="22"/>
  </si>
  <si>
    <t>①通常業務での原因調査を行う。②四半期決算で検出できなかった理由。影響度に関して限定的なのか？を調査する</t>
    <phoneticPr fontId="22"/>
  </si>
  <si>
    <t>取引先担当者へメール返信依頼を連絡した。登録完了。
買掛担当チェックの前にＩ型請求支払型の取引先の登録状況を確認する</t>
    <phoneticPr fontId="22"/>
  </si>
  <si>
    <t>①お客様へ遅延のお詫びメールの送付した②商品部の配送納期管理に関して管理者確認と詳細情報のヒアリングした。
東松山センターのキャパがオーバーしたため、各センターにおける東松山経由のみサービスデスクがアナログでチェックしている。
取引先様へ再発防止策をバイヤーより依頼した。
納期遅延発生時には報告を頂いている。全部門を対象に漏れのないようにチェックすることを依頼済み。を回答得た</t>
    <phoneticPr fontId="22"/>
  </si>
  <si>
    <t>　・ジュート</t>
    <phoneticPr fontId="26"/>
  </si>
  <si>
    <t>　・シバントス</t>
    <phoneticPr fontId="26"/>
  </si>
  <si>
    <t xml:space="preserve">
１．商品の納品があった際原価が違っていた為修正を経理室にて行った
２．その際に、納品時単価差異が発生した。
３．金額については、請求していないがリベートのみが残っている為修正
</t>
    <phoneticPr fontId="22"/>
  </si>
  <si>
    <t xml:space="preserve">
　・納品時の単価調整を経理室にて行ったところ、納品時単価差異が発生した。
</t>
    <phoneticPr fontId="22"/>
  </si>
  <si>
    <t xml:space="preserve">
　・原価リベートが発生した
</t>
    <phoneticPr fontId="22"/>
  </si>
  <si>
    <t xml:space="preserve">
１．2/26　9:02　シバントス森本様よりA型新規登録依頼あり（この時点で登録用紙に誤りがあった）
２．同日WFID　202102262518　にて登録
３．商品の発注を行い納品された際に、原価リベートが発生
４．リベート明細が取引先様に連絡が行き発覚
※2/26時点にて原価リベート発生時の確認フロー無し
理由：登録用紙の記入内容を正とする為</t>
    <phoneticPr fontId="22"/>
  </si>
  <si>
    <t xml:space="preserve">
取引先より送られた登録用紙に誤りがあった為 
あやまった伝票単価が登録された
</t>
    <phoneticPr fontId="22"/>
  </si>
  <si>
    <t xml:space="preserve">
　・納品時単価差異が発生した。
</t>
    <phoneticPr fontId="22"/>
  </si>
  <si>
    <t xml:space="preserve">
１．商品の発注を行った
２．商品の納品時に単価差異があった為納品時単価差異が発生した。
</t>
    <phoneticPr fontId="22"/>
  </si>
  <si>
    <t xml:space="preserve">
　・発注時と納品時の単価に差異があった為、納品時単価差異が発生した
</t>
    <phoneticPr fontId="22"/>
  </si>
  <si>
    <t xml:space="preserve">
１．商品の発注を行った
２．商品の納品時に、商品マスタに登録されている単価と差異があった為発生。
</t>
    <phoneticPr fontId="22"/>
  </si>
  <si>
    <t xml:space="preserve">
　・発注時と納品時の伝票単価に差異があった為、納品時単価差異が発生した。
</t>
    <phoneticPr fontId="22"/>
  </si>
  <si>
    <t xml:space="preserve">
指定エリア以外の地区の仕入先情報を変更してしまった
</t>
    <phoneticPr fontId="22"/>
  </si>
  <si>
    <t xml:space="preserve">
１．5/24＿地区限定の仕入先変更で依頼が来る。WF202105242304
２．5/24＿全店の仕入先を変更登録を行う
３．5/26＿別件の地区限定の仕入先変更登録依頼が来る
４．5/26＿申請内容と申請ファイルに食い違いが出てバイヤーに確認を取る
５．5/26＿5/24の変更処理が誤りが有った事に気付く
</t>
    <phoneticPr fontId="22"/>
  </si>
  <si>
    <t xml:space="preserve">
帳合変更の店舗指定の業務について実務担当者にしっかりと説明出来ていなかった為
</t>
    <phoneticPr fontId="22"/>
  </si>
  <si>
    <t xml:space="preserve">
１．商品の発注を行った
２．商品の納品がされた際に伝票単価に差異があったため納品時単価差異が発生した。
</t>
    <phoneticPr fontId="22"/>
  </si>
  <si>
    <t xml:space="preserve">
　・発注時の商品の発注単価と納品時の伝票単価に差異があったため発生
</t>
    <phoneticPr fontId="22"/>
  </si>
  <si>
    <t xml:space="preserve">
１．商品の発注を行った。
２．商品が納品された際に、伝票単価に差異があり発生した。
</t>
    <phoneticPr fontId="22"/>
  </si>
  <si>
    <t xml:space="preserve">
　・発注時の商品の伝票単価と納品時の伝票単価に差異があった為発生
</t>
    <phoneticPr fontId="22"/>
  </si>
  <si>
    <t>納品時単価差異_ジュート_納品時単価差異が発生</t>
    <phoneticPr fontId="22"/>
  </si>
  <si>
    <t>A型_シバントス_取引先の申請用紙の不備により原価リベートの修正の発生</t>
    <phoneticPr fontId="22"/>
  </si>
  <si>
    <t>納品時単価差異_宮沢模型_納品時単価差異の発生</t>
    <phoneticPr fontId="22"/>
  </si>
  <si>
    <t>納品時単価差異_スターコーポレーション_納品時単価差異が発生した</t>
    <phoneticPr fontId="22"/>
  </si>
  <si>
    <t>A型_ブンカ_指定されていない店舗の帳合変更を行った</t>
    <phoneticPr fontId="22"/>
  </si>
  <si>
    <t>納品時単価差異_森川産業_納品時単価差異</t>
    <phoneticPr fontId="22"/>
  </si>
  <si>
    <t>6/末</t>
    <phoneticPr fontId="22"/>
  </si>
  <si>
    <t>ジュート</t>
    <phoneticPr fontId="22"/>
  </si>
  <si>
    <t xml:space="preserve">「計上した月」：2021/05
「入金日付or相殺日付」：YYYY/MM/DD
「ヒアリング対象者」：片桐さん
「備考」：
商品の納品があった際原価が違っていた理由は？
バイヤーで記入した金額がちがっていた
経理が作業するトリガーはなにか
発注単価が違う場合、バイヤーから経理へ依頼がある
仮説課題：
バイヤーが経理へ相談する。実績を操作できるから？
経理は納品時単価差異の発生をしらない？もしくは考慮していない
経理側で修正をすることに課題があるが調査していない
単価を変更する際の影響度が判定できていない
</t>
    <phoneticPr fontId="22"/>
  </si>
  <si>
    <t xml:space="preserve">上した月」：202105
「入金日付or相殺日付」：YYYY/MM/DD
「ヒアリング対象者」：ふるさわさん
「備考」：
商品登録時の伝票単価が間違っていた理由？
JANはわかるので、いつから違っていたか調査可能
仮説：取引先が間違ってA型申請もしくはPIM登録した
伝票単価500
原価350
差分150
間違いが後から判明するのはトーマツ的には×
2/26日変更があった。更新者なかのりえこさん
</t>
    <phoneticPr fontId="22"/>
  </si>
  <si>
    <t>どこでミスがあったのか？PIMなのか？A型？だれなのか？バイヤー？メンバー？取引先？調査を行った。経緯を追記しバイヤーより再発防止策をいただいた
①取引先担当者へ原価リベートを発生させない様に注意喚起をした
②商談報告書作成時に登録内容の確認を行う</t>
    <phoneticPr fontId="22"/>
  </si>
  <si>
    <t>シバントス</t>
    <phoneticPr fontId="22"/>
  </si>
  <si>
    <t xml:space="preserve">上した月」：YYYY/MM
「入金日付or相殺日付」：YYYY/MM/DD
「ヒアリング対象者」：間瀬さん
「備考」：
店舗コードの指定
帳合変更で行うのが通常おおい。地方等は一部変更がある
一部変更はどのようにみるか？備考欄、商談録、メール本文等で確認する
一部店舗での仕入先変更に関して申請ルールはない。記載場所、記載内容
・在庫対策費
・指定店舗
間瀬さん回答：運用はしっていた。
間違えた理由：
作業をおこなった後の承認は？
承認に関して未確認
「再発防止策」：店舗コード指定の仕入先変更業務について、説明をおこなう
「担当」：小野さん
「納期」：完
</t>
    <phoneticPr fontId="22"/>
  </si>
  <si>
    <t>ブンカ</t>
    <phoneticPr fontId="22"/>
  </si>
  <si>
    <t>①5/24の処理を元に戻して改めて正しい処理を実施する②完了を後追いする③理由の特定。作業のどこで間違えたのかを確認する④承認が機能しなかった原因を確認する⑤5/31インシデント会にて報告する⑥なぜ店舗コード指定の仕入先変更業務にいったのか？なぜなぜ分析する</t>
    <phoneticPr fontId="22"/>
  </si>
  <si>
    <t>①間瀬さん②③④⑤小野さん⑥長廣さん</t>
    <phoneticPr fontId="22"/>
  </si>
  <si>
    <t>①5/27②③④5/28⑤5/31⑥5/31</t>
    <phoneticPr fontId="22"/>
  </si>
  <si>
    <t xml:space="preserve">上した月」：2021/05
「入金日付or相殺日付」：YYYY/MM/DD
「ヒアリング対象者」：
「備考」：【システム作業依頼書案件継続中】
</t>
    <phoneticPr fontId="22"/>
  </si>
  <si>
    <t xml:space="preserve">上した月」：202105
「入金日付or相殺日付」：YYYY/MM/DD
「ヒアリング対象者」：
「備考」：【システム作業依頼書案件継続中】
</t>
    <phoneticPr fontId="22"/>
  </si>
  <si>
    <t>④5/30</t>
    <phoneticPr fontId="22"/>
  </si>
  <si>
    <t>ラネット(楽天)</t>
    <phoneticPr fontId="26"/>
  </si>
  <si>
    <t>A型_ラネット楽天_在庫対策費発生</t>
    <phoneticPr fontId="22"/>
  </si>
  <si>
    <t>B型_小泉成器_実売助成費(店別)の登録でリベートが発動しない店舗コードで登録された</t>
    <phoneticPr fontId="22"/>
  </si>
  <si>
    <t xml:space="preserve">
在庫対策費の発生
</t>
    <phoneticPr fontId="22"/>
  </si>
  <si>
    <t xml:space="preserve">
１．5/24に伝単原価変更登録を行う（5/28適用）
２．5/28ダブルチェック時に発見</t>
    <phoneticPr fontId="22"/>
  </si>
  <si>
    <t xml:space="preserve">取引先様がフラグの付与在庫対策費「なし」を記載を忘れたため
伝単原価変更の際に、メールディラーアナウンスとWFコメントを見落とし、在庫対策費「なし」の文言の記入がされていなかった為在庫対策費が発生。
</t>
    <phoneticPr fontId="22"/>
  </si>
  <si>
    <t xml:space="preserve">上した月」：2021/5
「入金日付or相殺日付」：YYYY/MM/DD
「ヒアリング対象者」：登録者　中野さん
アクシデント？
メール本文に在庫対策費「なし」の文言→なしで登録する運用
思い込み　ラネット楽天、トラスコ中山→すべて在庫対策費なし
取引先へ仕入先コード記載してもらう。特に伝単変更は記載がない場合がある
仕入先コード○○→在庫対策費なし
仕入先コード記載してもらうは、取引先様へ全体周知は可能か？
システムでの統制はできないか？
取引先単位での在庫対策費発動有無は不可
部門単位・単品単位にて除外設定は可
汎用マスタを作成して、統制を行う。SAPへ反映させる
リスク：開発費と開発時間がかかる
取引先単位で在庫対策費を発生しないためのシステム改修見積をもらう
長廣さん、システム作業依頼書作成する
暫定運用はどうするか？
取引先様へ仕入先コード記載してもらうを周知する。A型備考欄へ記載
備考欄以外は認めないルールであればいい
備考欄レ点チェックボックス
暫定運用の解決策を室長承認にあげる
ブンカの件と同一内容のため、同掲示板にて室長承認へあげる
</t>
    <phoneticPr fontId="22"/>
  </si>
  <si>
    <t>取引先に記載方法を周知致します。</t>
    <phoneticPr fontId="22"/>
  </si>
  <si>
    <t xml:space="preserve">
実売助成費(店別)の登録でリベートが発動しない店舗コードで登録された
</t>
    <phoneticPr fontId="22"/>
  </si>
  <si>
    <t xml:space="preserve">
１．3/18_B型申請_WF202103182388
２．4/21_B型申請_WF202104212517
３．5/25_B型申請_WF202105252391
４．5月申請分の2次照合時に、店舗コードを『861船橋EC』指定のファイルを確認
５．バイヤーに確認した結果、EC店を指定する必要が有る事を確認。
６. 5月申請分については、修正完了したが過去3月と4月の申請分はアクシデントとして報告致します。</t>
    <phoneticPr fontId="22"/>
  </si>
  <si>
    <t xml:space="preserve">
取引先様の店舗コードの指定が正しくなかったため
取引先が店舗コードを指定してきたファイルをそのまま登録した為
</t>
    <phoneticPr fontId="22"/>
  </si>
  <si>
    <t>上した月」：2021/05
「入金日付or相殺日付」：
「ヒアリング対象者」：小泉担当者
「備考」：対象年月度　2021/04、2021/05
うちへ申請する前の確認は？
2次照合時に店舗コードは確認する運用？
取引先様の店舗コード指定方法もしくは、EC店を指定する必要があったことを認識していた？</t>
    <phoneticPr fontId="22"/>
  </si>
  <si>
    <t>対象金額合計（グレー部分除く絶対値）</t>
    <rPh sb="2" eb="4">
      <t>キンガク</t>
    </rPh>
    <rPh sb="4" eb="6">
      <t>ゴウケイ</t>
    </rPh>
    <rPh sb="10" eb="12">
      <t>ブブン</t>
    </rPh>
    <rPh sb="12" eb="13">
      <t>ノゾ</t>
    </rPh>
    <phoneticPr fontId="26"/>
  </si>
  <si>
    <t>機密</t>
    <rPh sb="0" eb="2">
      <t>キミツ</t>
    </rPh>
    <phoneticPr fontId="22"/>
  </si>
  <si>
    <t>　・シネックスジャパン株式会社</t>
    <phoneticPr fontId="26"/>
  </si>
  <si>
    <t>店舗、商品統合管理室</t>
    <phoneticPr fontId="26"/>
  </si>
  <si>
    <t>　・GEOソリューションズ(アマナビ)</t>
    <phoneticPr fontId="26"/>
  </si>
  <si>
    <t>　・山善(住設事業部)</t>
    <phoneticPr fontId="26"/>
  </si>
  <si>
    <t>POSキャンペーン登録</t>
    <phoneticPr fontId="22"/>
  </si>
  <si>
    <t>なし</t>
    <phoneticPr fontId="22"/>
  </si>
  <si>
    <t>なし_シャープ_P2での依頼だったため、同内容のメールは送付された</t>
    <phoneticPr fontId="22"/>
  </si>
  <si>
    <t>なし_なし_メガセール対象商品の社販登録ミス</t>
    <phoneticPr fontId="22"/>
  </si>
  <si>
    <t>なし_シネックスジャパン_株式会社シネックス様の覚書を送付した</t>
    <phoneticPr fontId="22"/>
  </si>
  <si>
    <t>POSキャンペーン登録＿なし＿新商品の追加を申請忘れ(コンタクト)</t>
    <phoneticPr fontId="22"/>
  </si>
  <si>
    <t>POSキャンペーン登録＿なし＿ポイント固定付与を％付与と間違えて申請(ドラッグ)</t>
    <phoneticPr fontId="22"/>
  </si>
  <si>
    <t>POSキャンペーン登録＿なし＿終了日未設定(PC関連)</t>
    <phoneticPr fontId="22"/>
  </si>
  <si>
    <t>H型_GEOソリューションズ_販促リベート修正漏れ</t>
    <phoneticPr fontId="22"/>
  </si>
  <si>
    <t>納品時単価差異_山善_納品時単価差異が発生した。</t>
    <phoneticPr fontId="22"/>
  </si>
  <si>
    <t>取引先様へお詫びのメールを送付する</t>
    <phoneticPr fontId="22"/>
  </si>
  <si>
    <t>システム作業依頼書にて共有フォルダへのアクセス権を付与するようシステム部へ依頼する。ビック酒販。コジマ</t>
    <phoneticPr fontId="22"/>
  </si>
  <si>
    <t>事後</t>
    <phoneticPr fontId="22"/>
  </si>
  <si>
    <t xml:space="preserve">同内容のメールは送付された
</t>
    <phoneticPr fontId="22"/>
  </si>
  <si>
    <t xml:space="preserve">
１．別メンバーが共有フォルダへの格納及び送信をおこなった
２．同日、該当メンバーが共有フォルダへの格納した
３．同日、該当メンバーがメールの送信をおこなった
</t>
    <phoneticPr fontId="22"/>
  </si>
  <si>
    <t xml:space="preserve">
共有フォルダへの送信依頼ではなく、P2での依頼だった
P2での依頼は該当メンバーが手作業で共有フォルダへ格納している
どのメンバーが格納するかルールがなかった
</t>
    <phoneticPr fontId="22"/>
  </si>
  <si>
    <t>運用不備</t>
    <phoneticPr fontId="22"/>
  </si>
  <si>
    <t>原因を確認し、設定方法ミスであれば正しい設定方法を確認する。</t>
  </si>
  <si>
    <t>原因を確認し、設定方法ミスであれば正しい設定方法を確認する。</t>
    <phoneticPr fontId="22"/>
  </si>
  <si>
    <t>①②6/3</t>
    <phoneticPr fontId="22"/>
  </si>
  <si>
    <t>①原因と登録方法を確認する②システム部へ要件定義資料、設計図を請求する。システム作業依頼書</t>
    <phoneticPr fontId="22"/>
  </si>
  <si>
    <t>岡島 大輔</t>
    <phoneticPr fontId="22"/>
  </si>
  <si>
    <t xml:space="preserve">CP登録にて社販登録を行ったが、正しく発動しなかった。
</t>
    <phoneticPr fontId="22"/>
  </si>
  <si>
    <t xml:space="preserve">
１．5/28　バイヤー指示で社販値引き率を5％に設定した
２．5/29　増田室長から登録メンバーに連絡があり、社販15％で発動していることが判明
３．5/29　登録メンバーが再度、5％に設定　レジテストにて5％発動を確認
４．5/30　再度15％で発動していることが判明。MSメンバーが再設定を行った。</t>
    <phoneticPr fontId="22"/>
  </si>
  <si>
    <t>登録方法の間違いと推測されるが、原因不明。</t>
    <phoneticPr fontId="22"/>
  </si>
  <si>
    <t>上した月」：YYYY/MM
「入金日付or相殺日付」：YYYY/MM/DD
「ヒアリング対象者」：法人営業室　林課長　朝田さん
「備考」：
議事メモ+++++++++++++++
林さんが作成。
システム上の不具合では？
ガジェットでの登録？
マニュアルは？
正式な引継ぎがないので、林さんへ依頼したい
社販登録がガジェットを使用するのであれば引継ぎが必要
かつ、林さんが行っていた作業
佐藤さんから林さん業務を商品統合管理室にて受けてほしい
適切な部署へ業務移管する
フローを作成して移管する
林さん業務の見える化をする
だれに引き継いだのか？
商品統合管理室の認識は引き継いでいない
想定：林さんはレシートクーポンに関して引き継いでいる認識
佐藤さんから林さんへ引継ぎを依頼できないか？
林さん業務仮説：
レシートクーポン
スーパー社販の設置
システム部へ要件定義資料、設計図を請求する
現状のスケジュールが遅れている。をお伝えする
田村専務へ富士通のレスポンスが悪いため、依頼する</t>
    <phoneticPr fontId="22"/>
  </si>
  <si>
    <t xml:space="preserve">
　・似通った取引先の覚書の送付した
</t>
    <phoneticPr fontId="22"/>
  </si>
  <si>
    <t xml:space="preserve">
１．汎用EDIの送付データに間違いがあった事が発覚した。
２．汎用EDIのデータ間違いによる、G型については返金をする必要となった
３．返金に伴い、覚書の締結を行う
４．返金の覚書にあった「商品基本契約書」が今回の該当の取引先でない事が発覚した
５．
・法務室に覚書の作成依頼をし、作成された覚書に記載のある「商品基本取引契約書」が先方で認識がなかった為確認依頼がされた。
該当の覚書を確認して「株式会社シネックス」の覚書を送付した。
今回の締結先が「シネックスジャパン株式会社」で実態としては関係がない取引先だった。
結果として誤送信であったことが発覚した。
</t>
    <phoneticPr fontId="22"/>
  </si>
  <si>
    <t xml:space="preserve">
取引先様名称が似通っていたため、
法務室での作成データに「株式会社シネックス」と記載されていた
取引先コード等の数字にて管理ができていなかったため
</t>
    <phoneticPr fontId="22"/>
  </si>
  <si>
    <t xml:space="preserve">上した月」：YYYY/MM
「入金日付or相殺日付」：YYYY/MM/DD
「ヒアリング対象者」：法務室　増田さん
「備考」：
</t>
    <phoneticPr fontId="22"/>
  </si>
  <si>
    <t>0円～10万円未満</t>
    <phoneticPr fontId="22"/>
  </si>
  <si>
    <t>まれに起きる年1度</t>
    <phoneticPr fontId="22"/>
  </si>
  <si>
    <t>対策基準有効</t>
    <phoneticPr fontId="22"/>
  </si>
  <si>
    <t>経過観察中</t>
    <phoneticPr fontId="22"/>
  </si>
  <si>
    <t>低</t>
    <phoneticPr fontId="22"/>
  </si>
  <si>
    <t>取引先様へお詫びのメールを送付する
システム作業依頼書にて共有フォルダへのアクセス権を付与するようシステム部へ依頼する。6/20以降の新環境にて権限が反映されることとなった</t>
    <phoneticPr fontId="22"/>
  </si>
  <si>
    <t xml:space="preserve">5/31発売の新商品をキャンペーンに追加する申請をしていなかった。
</t>
    <phoneticPr fontId="22"/>
  </si>
  <si>
    <t xml:space="preserve">
１．バイヤーから新商品をキャンペーン対象に追加する申請が漏れていたと連絡</t>
    <phoneticPr fontId="22"/>
  </si>
  <si>
    <t xml:space="preserve">バイヤーの申請もれ
</t>
    <phoneticPr fontId="22"/>
  </si>
  <si>
    <t xml:space="preserve">上した月」：YYYY/MM
「入金日付or相殺日付」：YYYY/MM/DD
「ヒアリング対象者」：コンタクト神田さん
「備考」：
</t>
    <phoneticPr fontId="22"/>
  </si>
  <si>
    <t xml:space="preserve">固定ポイント付与をポイント率アップと間違えて申請した。
</t>
    <phoneticPr fontId="22"/>
  </si>
  <si>
    <t xml:space="preserve">
１．バイヤーよりコジマ店舗からポイント率アップで発動していると問い合わせがあったと連絡あり
２．バイヤーが申請書に固定値と率アップを間違えて記入していたと確認
</t>
    <phoneticPr fontId="22"/>
  </si>
  <si>
    <t xml:space="preserve">申請書に間違えて入力した。
</t>
    <phoneticPr fontId="22"/>
  </si>
  <si>
    <t xml:space="preserve">上した月」：YYYY/MM
「入金日付or相殺日付」：YYYY/MM/DD
「ヒアリング対象者」：ドラッグ中村さん
「備考」：
申請前の確認はどのようにしている？
申請書は間違えやすい状態なのか？
数字で入力している。0か1
</t>
    <phoneticPr fontId="22"/>
  </si>
  <si>
    <t xml:space="preserve">5/31で店舗に終了案内しているキャンペーンが終了していなかった。
</t>
    <phoneticPr fontId="22"/>
  </si>
  <si>
    <t xml:space="preserve">
１．営業部より終了したはずのキャンペーンが使用可能と岡島係長に連絡。
２．登録が9999/12/31の無期限設定で最初申請されていた。
３．バイヤーから5/31終了予定であった。申請が漏れていたと報告を受けた
</t>
    <phoneticPr fontId="22"/>
  </si>
  <si>
    <t xml:space="preserve">上した月」：YYYY/MM
「入金日付or相殺日付」：YYYY/MM/DD
「ヒアリング対象者」：川嶋さん
「備考」：
議事メモ+++++++++++++++
バイヤーは申請方法に関して期間終了日を設定する認識はあった？
空欄の場合→無期限。バイヤーしっている？
現行、運用通だった。
申請前の確認はどのようにしている？
バイヤー側で申請前に確認しているかは不明
想定：申請前に確認ルールがない
9999/12/31に統一するために空欄にした
理由：
空欄であれば検索して変換できる
コジマECにて9999/12/31が購入者様がみえてしまう
</t>
    <phoneticPr fontId="22"/>
  </si>
  <si>
    <t xml:space="preserve">
　・H型の修正登録漏れ
</t>
    <phoneticPr fontId="22"/>
  </si>
  <si>
    <t xml:space="preserve">
１．20201008にバイヤーからH型ファイルを取引先に送る
２．20201009に取引先から返信が来る。その際にメールが検知できていないかった
３．20210601に問い合わせがあり発覚。結果計上されていなかった為5月計上にて修正</t>
    <phoneticPr fontId="22"/>
  </si>
  <si>
    <t xml:space="preserve">
　・取引先から申請が来た際に、サンダーバードからメールディーラーに移行期だった為
　　メールの確認がなされていなかった
</t>
    <phoneticPr fontId="22"/>
  </si>
  <si>
    <t xml:space="preserve">上した月」：2021/05
「入金日付or相殺日付」：YYYY/MM/DD
「ヒアリング対象者」：
「備考」：
議事メモ+++++++++++++++
移行に関して、J型はおこなったがH型はおこなっていない認識
shouhinbu-infoにて運用
四半期ごとにメールをチェックしている。今は行っていない
今回の抜け落ちている理由を調べる。
┗理由が明確であれば、全体調査を行わない
岩田さんのンダーバードとメールディーラーチェックは、いつから行っている？
</t>
    <phoneticPr fontId="22"/>
  </si>
  <si>
    <t xml:space="preserve">
１．商品が通常仕入れを行っている三菱から仕入れを行う事が出来なかった為、山善に発注を行った
２．商品マスタに登録されている単価が山善に発注した金額より低い為発生した
３．山善より問い合わせがあり発覚
</t>
    <phoneticPr fontId="22"/>
  </si>
  <si>
    <t xml:space="preserve">
　・通常商品マスタに登録されている、仕入れ先でない取引先から仕入れを行った為。
</t>
    <phoneticPr fontId="22"/>
  </si>
  <si>
    <t>　・加賀ソルネット</t>
    <phoneticPr fontId="26"/>
  </si>
  <si>
    <t>　・大阪プラスチックモデル</t>
    <phoneticPr fontId="26"/>
  </si>
  <si>
    <t>取引先及び担当バイヤー（門脇主任）</t>
    <phoneticPr fontId="26"/>
  </si>
  <si>
    <t>経理室、システム部</t>
    <phoneticPr fontId="26"/>
  </si>
  <si>
    <t>システム</t>
    <phoneticPr fontId="26"/>
  </si>
  <si>
    <t>　・シャープMJ</t>
    <phoneticPr fontId="26"/>
  </si>
  <si>
    <t>　・花王</t>
    <phoneticPr fontId="26"/>
  </si>
  <si>
    <t xml:space="preserve">リベート滞留が発生した
</t>
    <phoneticPr fontId="22"/>
  </si>
  <si>
    <t xml:space="preserve">今後の取引予定が無い為、相殺が出来ない
</t>
    <phoneticPr fontId="22"/>
  </si>
  <si>
    <t xml:space="preserve">
誤った伝単原価の登録が発生した（原価リベート発生）
</t>
    <phoneticPr fontId="22"/>
  </si>
  <si>
    <t xml:space="preserve">
・202104222750（ポラール）※未然に防いだ事象　インシデント
①4/22　登録時原価リベート発生を確認、バイヤーへ連絡一旦登録保留へ
②5/20　保留登録調査、要望により依頼をキャンセル
③5/20　202105201956にて再度依頼、原価リベート無し登録済
・202105252422（インストアJAN）バイヤー？　アクシデントの可能性
①5/25　登録依頼、即日登録を行い返信した
②5/26　大金さんより伝単原価記載ミス連絡、修正の伝単原価変更を頂く
③5/26　5/27適用にて修正済
・202105272788（インストアJAN）バイヤー？　アクシデントの可能性
①5/27　登録依頼、即日登録を行い返信した
②5/28　関さんより2000300408023に原価リベート発生の連絡　
③5/28　バイヤー連絡、伝単原価が誤りであることが判明、修正の伝単原価変更を送って頂く様にお願い
④5/31　?202105283075にて修正登録依頼確認、6/1適用にて修正済</t>
    <phoneticPr fontId="22"/>
  </si>
  <si>
    <t xml:space="preserve">
取引先、バイヤーが誤った伝単原価を入力して登録依頼を出した為
※現在の登録フローは原価リベート発生時でも登録用紙を正としてそのまま登録を行う
</t>
    <phoneticPr fontId="22"/>
  </si>
  <si>
    <t xml:space="preserve">
　・対象ではない商品に対して販売支援金とセンターフィーが発生した。算出結果から修正を行う
</t>
    <phoneticPr fontId="22"/>
  </si>
  <si>
    <t xml:space="preserve">
１．商品の納入
２．納入時にシステムによりリベート自動計算された
</t>
    <phoneticPr fontId="22"/>
  </si>
  <si>
    <t xml:space="preserve">
システムでの自動計算を行っている。
現行のシステム仕様により一部商品を除外出来ない為
</t>
    <phoneticPr fontId="22"/>
  </si>
  <si>
    <t xml:space="preserve">
１．商品の発注を行った
２．発注時の伝単と納品時の伝単に差があったため納品時単価差異が発生した。
</t>
    <phoneticPr fontId="22"/>
  </si>
  <si>
    <t xml:space="preserve">
　・発注時の伝票単価と納品時の伝票単価に差異があったため発生した
</t>
    <phoneticPr fontId="22"/>
  </si>
  <si>
    <t xml:space="preserve">条件の重複登録による、登録漏れ
</t>
    <phoneticPr fontId="22"/>
  </si>
  <si>
    <t xml:space="preserve">
１．5月21日にWF202105212008のB型登録を実施
２．5月23日に2次承認を実施、1ファイル重複登録されているのを発見、修正。
３．2次承認の際に1ファイル登録されていないのは見過ごされる。
４．6月4日、バイヤーより1ファイル登録漏れの確認依頼
５．上記WF申請を確認したところ、1ファイル登録漏れを確認</t>
    <phoneticPr fontId="22"/>
  </si>
  <si>
    <t xml:space="preserve">複数ファイル登録時の管理不足、2次承認時のチェックミス
</t>
    <phoneticPr fontId="22"/>
  </si>
  <si>
    <t xml:space="preserve">
３月末頃に取引先から送られた契約書が６月に担当者に届いた。
</t>
    <phoneticPr fontId="22"/>
  </si>
  <si>
    <t xml:space="preserve">
１．３月末バイヤー門脇主任が進められていた契約締結案件について、取引先が当社に契約書を郵送頂く。
２．門脇主任（大宮へ分散出社中）に契約書が届いた旨の報告がない為、契約書が届かない旨を取引先に連絡。
３．取引先が新たに契約書を作り直して頂き、当社側に再送頂く。
４．５月初旬に当社池袋本部にて受領。５月半ばに契約締結完了し、取引先保管分返送。
５．６月４日、池袋本部の長机に契約書の入った封筒が発見される。
６．数人の手を経た後に宛先に名前が書かれた門脇主任に報告が上がる。
７．門脇主任の依頼を受けて鯨井に渡され、内容確認。５月半ばに締結したものと同一のものであること、送り状の日付が３月末であること、封筒（クイックポスト）のラベルが４月初旬の有効期限となっていることを確認。追跡番号から３月末発送のものであることを確認。
８．遡って確認した所、上記「５～６」の経緯を確認。結局池袋本部の長机に該当のものを置かれた方がどなたかは不明。
９．「３月末か４月はじめに受け取った方がどなたかが、門脇主任への報告を忘れたまま放置した」ものと推測される。
１０．門脇主任に報告。上記「２」に関しては当社にて受領していたことが判明した為、門脇主任から先方にお詫びするとのこと。該当の契約書については破棄予定。</t>
    <phoneticPr fontId="22"/>
  </si>
  <si>
    <t xml:space="preserve">
商品部における郵便物授受管理が適切に機能しなかった。
担当バイヤーは分散勤務のため
</t>
    <phoneticPr fontId="22"/>
  </si>
  <si>
    <t xml:space="preserve">4月計上の締め期間においてBOのシステムエラーが確認された
</t>
    <phoneticPr fontId="22"/>
  </si>
  <si>
    <t xml:space="preserve">他部署で発生した報告の為、原因はリスク管理部署より当該部署へ詳細の調査をお願い致します。
</t>
    <phoneticPr fontId="22"/>
  </si>
  <si>
    <t xml:space="preserve">
　・実売助成費の金額を間違えて申請を行った
</t>
    <phoneticPr fontId="22"/>
  </si>
  <si>
    <t xml:space="preserve">
　・取引先様にて実売助成費の申請を行った際に、金額の記載を一桁多く記載してしまった。
</t>
    <phoneticPr fontId="22"/>
  </si>
  <si>
    <t xml:space="preserve">
　・経理室側で入荷実績の変更を行った為、納品時単価差異が発生した。
　　一回修正を行ったがマイナスに計上。本来は+で計上を行う事が正しかった
</t>
    <phoneticPr fontId="22"/>
  </si>
  <si>
    <t xml:space="preserve">
　・発注時の伝票単価と納品時の伝票単価に差異があったため納品時単価差異が発生した。
</t>
    <phoneticPr fontId="22"/>
  </si>
  <si>
    <t>I型_複数取引先_今後の取引予定が無いため赤残処理をおこなった</t>
    <phoneticPr fontId="22"/>
  </si>
  <si>
    <t>A型_ポラール_原価リベート登録修正（該当3件）</t>
    <phoneticPr fontId="22"/>
  </si>
  <si>
    <t>納品時単価差異_大阪プラスチックモデル_納品時単価差異が発生した</t>
    <phoneticPr fontId="22"/>
  </si>
  <si>
    <t>B型_パナソニック_重複登録、登録漏れ</t>
    <phoneticPr fontId="22"/>
  </si>
  <si>
    <t>なし_㈱ノートンライティングテクノロジージャパン_商品部における郵便物授受管理について</t>
    <phoneticPr fontId="22"/>
  </si>
  <si>
    <t>なし_なし_BOシステムエラーの事象発生確認</t>
    <phoneticPr fontId="22"/>
  </si>
  <si>
    <t>H型_花王_納品時単価差異の修正</t>
    <phoneticPr fontId="22"/>
  </si>
  <si>
    <t xml:space="preserve">
１．5/7　経理室よりリベート滞留データが商品統合管理室に送付
２．5/8～5/20　各バイヤーに今後の取引予定が無いことを確認</t>
    <phoneticPr fontId="22"/>
  </si>
  <si>
    <t>滞留調査のルールを作成する。部署課題管理表へ記載</t>
    <phoneticPr fontId="22"/>
  </si>
  <si>
    <t>複数取引先</t>
    <phoneticPr fontId="22"/>
  </si>
  <si>
    <t>①フローを作成する。事務局として経理室へ納期の確認。
②納期遅延の承認を経理室からもらう</t>
    <phoneticPr fontId="22"/>
  </si>
  <si>
    <t>①②6/7</t>
    <phoneticPr fontId="22"/>
  </si>
  <si>
    <t>岡島さん、長廣さん</t>
    <phoneticPr fontId="22"/>
  </si>
  <si>
    <t>低</t>
    <phoneticPr fontId="22"/>
  </si>
  <si>
    <t>①ポラールとインストアJAN２件に関して、修正登録済み②発覚の経緯と影響度の確認を行う</t>
    <phoneticPr fontId="22"/>
  </si>
  <si>
    <t>ポラール</t>
    <phoneticPr fontId="22"/>
  </si>
  <si>
    <t>①②③小野さん</t>
    <phoneticPr fontId="22"/>
  </si>
  <si>
    <t>①②小野さん③長廣さん</t>
    <phoneticPr fontId="22"/>
  </si>
  <si>
    <t>①完　②6/4　③6/末</t>
    <phoneticPr fontId="22"/>
  </si>
  <si>
    <t xml:space="preserve">上した月」：YYYY/MM
「入金日付or相殺日付」：YYYY/MM/DD
「ヒアリング対象者」：大金さん、関さん
「備考」：
登録前に原価リベート発生がわかる？
取引先様はなぜ間違えて伝単原価を記載したのか？
議事メモ+++++++++++++++
申請用紙は取引先が作成している
インストアJANはバイヤーが申請するのは現行は可
　バイヤーがおこなった。請求が行っているかは不明
影響度は？
　発注時、請求支払まで影響しているのか？
　何に影響している？
　発覚の経緯。
事故報告を１件づつわける
インストアJAN作成時も商談報告書の添付が必要の認識
商談結果と内容を照合するが行われていない
内部統制として×
商談録から伝票単価を確認しているのか？
確認している。突合はしている。
月次の報告でランダムサンプルチェックを行う
インストア申請書を取引先でもらうのは？
インストアJAN申請書を取引先から送付してもらうルールにする。商談録はなし
ルールは商品統合管理室にて作成する。
ルールが守られれば内部統制的OK
MAP,法人営業部、バイヤー、サービスデスクへルールを作成後、内部統制室に相談し共有
マスター登録チェック業務：
関さん登録後の事後チェックをしている。まだ業務の移管が行われていない。
</t>
    <phoneticPr fontId="22"/>
  </si>
  <si>
    <t xml:space="preserve">上した月」：2021/05
「入金日付or相殺日付」：YYYY/MM/DD
「ヒアリング対象者」：
「備考」：
議事メモ+++++++++++++++
そもそも仕入れ型が運用としてただしいのか？
VAIO関連商品のみ除外となっている。
請求支払型へ移行は？
商品統合管理室の業務の手間がはぶけるのであれば可
管理コストが削減できれば後工程に影響が出る
請求支払型へ移行できる認識
簡素化できる方法を検討してほしい
先方提示の請求支払型になる想定。
手作業での登録が発生する
本件だけが仕入れ型＋H型修正登録を行っている
先方提示の請求支払型へ移行して合わせる
先方提示の請求支払型へ移行に必要なタスクは？
内河さん窓口になっている。
運用確定後、共有する
</t>
    <phoneticPr fontId="22"/>
  </si>
  <si>
    <t>上した月」：YYYY/MM
「入金日付or相殺日付」：YYYY/MM/DD
「ヒアリング対象者」：
「備考」：
議事メモ+++++++++++++++</t>
    <phoneticPr fontId="22"/>
  </si>
  <si>
    <t>B型</t>
    <phoneticPr fontId="22"/>
  </si>
  <si>
    <t>パナソニック</t>
    <phoneticPr fontId="22"/>
  </si>
  <si>
    <t xml:space="preserve">①漏れているファイルの登録（6月4日から開始で登録）
　取引先は1日～3日分までは6月締め時のG型にて支払い。登録完了②作業のダブルチェックをおこなった
</t>
    <phoneticPr fontId="22"/>
  </si>
  <si>
    <t>①漏れているファイルの登録（6月4日から開始で登録）
　取引先は1日～3日分までは6月締め時のG型にて支払い。登録②作業のダブルチェック</t>
    <phoneticPr fontId="22"/>
  </si>
  <si>
    <t>①福岡さん②田端</t>
    <phoneticPr fontId="22"/>
  </si>
  <si>
    <t>再発防止策の立案</t>
    <phoneticPr fontId="22"/>
  </si>
  <si>
    <t xml:space="preserve">上した月」：YYYY/MM
「入金日付or相殺日付」：YYYY/MM/DD
「ヒアリング対象者」：
「備考」：【事象発生の経緯】木佐の「１～２」について、当初鯨井は認識しておりませんでした。
郵送物、総務が預かりロッカに収納＞バイヤーが預かり＞担当バイヤーが分散勤務のため、不在＞書類が放置されていた
商品部、商品統合管理室のロッカーはおなじ場所
どのように渡されている？
個人に渡されている。だれが渡す？
郵便物の個々宛に配布される運用がない。
部署まではルールがある。
</t>
    <phoneticPr fontId="22"/>
  </si>
  <si>
    <t>①取引先様へ契約書を送付する際の運用ルールを作成する。契約書を受け取ったさいのルールを決める。長机に行い。ロッカーへ戻す運用にする。②共有する</t>
    <phoneticPr fontId="22"/>
  </si>
  <si>
    <t>契約書を受領した</t>
    <phoneticPr fontId="22"/>
  </si>
  <si>
    <t>㈱ノートンライティングテクノロジージャパン</t>
    <phoneticPr fontId="22"/>
  </si>
  <si>
    <t>①鯨井さん</t>
    <phoneticPr fontId="22"/>
  </si>
  <si>
    <t>①②鯨井さん</t>
    <phoneticPr fontId="22"/>
  </si>
  <si>
    <t xml:space="preserve">上した月」：2021/04
「入金日付or相殺日付」：YYYY/MM/DD
「ヒアリング対象者」：
「備考」：ワークフローの添付欄に詳細データを保管致します
議事メモ+++++++++++++++
経理室にてBOの遅延があった
システム部にても別件でBO遅延があった
</t>
    <phoneticPr fontId="22"/>
  </si>
  <si>
    <t xml:space="preserve">
１．リベート業務における月次締めスケジュールの作成時、商品部に共有した
２．熊本部長より、「4月計上でBOの遅延があったようだ。確認頂きたい」と問い合わせ頂いた。
３．商品統合管理室内では、業務遅延・システム遅延はなかったため、経理室・システム部に調査した。
４．内容がそれぞれ異なるシステム遅延があったことを確認した。</t>
    <phoneticPr fontId="22"/>
  </si>
  <si>
    <t>インシデント報告を行った</t>
    <phoneticPr fontId="22"/>
  </si>
  <si>
    <t>グループリスク管理室からへ報告をおなう。原因の究明と問題解決を依頼する。メール送付する。</t>
    <phoneticPr fontId="22"/>
  </si>
  <si>
    <t>上した月」：2021/05
「入金日付or相殺日付」：YYYY/MM/DD
「ヒアリング対象者」：
「備考」：
だれが一桁多く記載きさいした？
議事メモ+++++++++++++++</t>
    <phoneticPr fontId="22"/>
  </si>
  <si>
    <t xml:space="preserve">
１．五月に発動するB型の申請時に一桁多く登録を行ってしまった。
２．明細が月次で届いた先に取引先側で気づき修正の依頼があった</t>
    <phoneticPr fontId="22"/>
  </si>
  <si>
    <t>シャープMJ</t>
    <phoneticPr fontId="22"/>
  </si>
  <si>
    <t>日次でB型リベートの確認する。金額違いや重複登録を確認すると回答いただいた</t>
    <phoneticPr fontId="22"/>
  </si>
  <si>
    <t xml:space="preserve">上した月」：2021/05
「入金日付or相殺日付」：YYYY/MM/DD
「ヒアリング対象者」：
「備考」：
経理室側で入荷実績の変更は、なぜ？
-の納品時単価差異が発生するのはなぜ？
議事メモ+++++++++++++++
-の納品時単価差異が発生したのを＋の納品時単価差異を修正する必要があった。
H型で登録した際にマイナスへデータを変更した。
-の納品時単価差異が発生しないことをシステム作業依頼書にて盛り込む。
仮説：納品時単価差異の発生ロジックに不足がある。
問題を深堀をして明確にする。今回の事象
</t>
    <phoneticPr fontId="22"/>
  </si>
  <si>
    <t xml:space="preserve">
１．経理室から修正依頼があり修正を行った
２．ファイルを作成して取引先に送付を行った。
３．取引先から返送後ファイルの中身が+で作成されていた為正しいファイルだったが
　　勘違いしマイナスに変更し登録を行った
４．取引先から連絡があり修正の必要性が発生した。</t>
    <phoneticPr fontId="22"/>
  </si>
  <si>
    <t>再発防止策の立案を行う</t>
  </si>
  <si>
    <t xml:space="preserve">上した月」：2021/06
「入金日付or相殺日付」：YYYY/MM/DD
「ヒアリング対象者」：
「備考」：システム作業依頼書案件継続中
</t>
    <phoneticPr fontId="22"/>
  </si>
  <si>
    <t xml:space="preserve">
１．商品の発注を行った
２．商品の納品が行われた際に、商品マスタと差異があった為納品時単価差異が発生した。</t>
    <phoneticPr fontId="22"/>
  </si>
  <si>
    <t>復旧
担当</t>
    <rPh sb="0" eb="2">
      <t>フッキュウ</t>
    </rPh>
    <phoneticPr fontId="26"/>
  </si>
  <si>
    <t>再発
担当</t>
    <rPh sb="0" eb="2">
      <t>サイハツ</t>
    </rPh>
    <rPh sb="3" eb="5">
      <t>タントウ</t>
    </rPh>
    <phoneticPr fontId="26"/>
  </si>
  <si>
    <t>　・ハピネット</t>
    <phoneticPr fontId="26"/>
  </si>
  <si>
    <t>　・ジョイナス</t>
    <phoneticPr fontId="26"/>
  </si>
  <si>
    <t>　・LG</t>
    <phoneticPr fontId="26"/>
  </si>
  <si>
    <t>　・トラスコ中山</t>
    <phoneticPr fontId="26"/>
  </si>
  <si>
    <t>アルバイト応募者</t>
    <phoneticPr fontId="26"/>
  </si>
  <si>
    <t>ジョイナス</t>
    <phoneticPr fontId="22"/>
  </si>
  <si>
    <t>ハピネット</t>
    <phoneticPr fontId="22"/>
  </si>
  <si>
    <t>LG</t>
    <phoneticPr fontId="22"/>
  </si>
  <si>
    <t>日立</t>
    <phoneticPr fontId="22"/>
  </si>
  <si>
    <t>納品時単価差異_ジョイナス_納品時単価差異が発生した。</t>
    <phoneticPr fontId="22"/>
  </si>
  <si>
    <t>B型_LG_実売助成費とG型が重複した。</t>
    <phoneticPr fontId="22"/>
  </si>
  <si>
    <t>A型_日立_工事助成費停止漏れ</t>
    <phoneticPr fontId="22"/>
  </si>
  <si>
    <t>J型_トラスコ中山_J型申請間違い</t>
    <phoneticPr fontId="22"/>
  </si>
  <si>
    <t>なし_なし_採用活動における個人情報の取扱いに関する同意書に同意頂く前に個人情報を取得した</t>
    <phoneticPr fontId="22"/>
  </si>
  <si>
    <t>センタフィーを停止する。</t>
  </si>
  <si>
    <t>内河 登</t>
    <phoneticPr fontId="22"/>
  </si>
  <si>
    <t>事後</t>
    <phoneticPr fontId="22"/>
  </si>
  <si>
    <t xml:space="preserve">
　・販センターフィーが対象でない商品に対しても発生した
</t>
    <phoneticPr fontId="22"/>
  </si>
  <si>
    <t xml:space="preserve">
１．覚書に基づき販センターフィーの仕入れ型の登録を行った
２．実態として一部の部門の為、対象外商品の修正を行う必要がある。</t>
    <phoneticPr fontId="22"/>
  </si>
  <si>
    <t xml:space="preserve">
　・登録されているのが、販センターフィーの自動計算型が登録されている為
</t>
    <phoneticPr fontId="22"/>
  </si>
  <si>
    <t xml:space="preserve">上した月」：2021/05
「入金日付or相殺日付」：YYYY/MM/DD
「ヒアリング対象者」：
「備考」：
センタフィーは発生しないように停止しているのでは？
販売支援金は取引先様とどのような話になっているのか？
議事メモ+++++++++++++++
</t>
    <phoneticPr fontId="22"/>
  </si>
  <si>
    <t>①H型にて登録した</t>
    <phoneticPr fontId="22"/>
  </si>
  <si>
    <t>システム作業依頼書案件継続対応中</t>
    <phoneticPr fontId="22"/>
  </si>
  <si>
    <t xml:space="preserve">
　・納品時単価差異が発生した。
</t>
    <phoneticPr fontId="22"/>
  </si>
  <si>
    <t xml:space="preserve">
１．商品の発注
２．商品の納品時に商品マスタと差があったため納品時単価差異が発生した。
３．仕入れ先が相殺がされた際に気付き発覚</t>
    <phoneticPr fontId="22"/>
  </si>
  <si>
    <t xml:space="preserve">
　・商品の発注単価と商品の納品時の伝単に差があったため発生
</t>
    <phoneticPr fontId="22"/>
  </si>
  <si>
    <t>H型にて登録した
システム作業依頼書にてシステム部へ調査と改修を依頼した</t>
    <phoneticPr fontId="22"/>
  </si>
  <si>
    <t xml:space="preserve">上した月」：2021/05
「入金日付or相殺日付」：YYYY/MM/DD
「ヒアリング対象者」：
「備考」：システム作業依頼書案件継続中
システム作業依頼書にて対応の件では？
議事メモ+++++++++++++++
</t>
    <phoneticPr fontId="22"/>
  </si>
  <si>
    <t>②バイヤーへ確認する。取引先へヒアリングする</t>
  </si>
  <si>
    <t xml:space="preserve">
　・H型修正作業が発生した。
</t>
    <phoneticPr fontId="22"/>
  </si>
  <si>
    <t xml:space="preserve">
１．商品の条件を入れた。法人販売を行った際に商品にB型が入っていた
２．その後法人で500台の販売を行った際にG型でリベートの交渉を行った。
３．取引先に請求が行った際に、重複している事が取引先で発覚して修正</t>
    <phoneticPr fontId="22"/>
  </si>
  <si>
    <t xml:space="preserve">
・取引先様の認識齟齬によりB型分を追加してG型を作成及び申請したため、
・ただしくはG型のみの申請</t>
    <phoneticPr fontId="22"/>
  </si>
  <si>
    <t xml:space="preserve">①H型にて法人販売分のみ修正済み
</t>
    <phoneticPr fontId="22"/>
  </si>
  <si>
    <t xml:space="preserve">上した月」：2021/05
「入金日付or相殺日付」：YYYY/MM/DD
「ヒアリング対象者」：川嶋さん
「備考」：
G型を合意する際にリベート条件の確認している？
取引先のリベート管理は？
議事メモ+++++++++++++++
請求は、ふりこまれた額を確認して取引先にて発覚
なぜ支払日にきづいたのか？
あるべき姿
登録＞取引先内容確認&gt;支払明細を確認
取引先で行われていない理由
追加
B型＋G型であれば問題ない
B型＋G型（B型を含む）であった
今回のG型の計算式はどのように行っていた？
</t>
    <phoneticPr fontId="22"/>
  </si>
  <si>
    <t>リスト作成の際のダブルチェックを行う。同条件にてリストを作成し確認する</t>
    <phoneticPr fontId="22"/>
  </si>
  <si>
    <t>停止していない条件の停止した（5SKU)</t>
    <phoneticPr fontId="22"/>
  </si>
  <si>
    <t>田端 英夫</t>
    <phoneticPr fontId="22"/>
  </si>
  <si>
    <t>A型</t>
    <phoneticPr fontId="22"/>
  </si>
  <si>
    <t xml:space="preserve">工事助成費の停止が漏れていた
</t>
    <phoneticPr fontId="22"/>
  </si>
  <si>
    <t xml:space="preserve">
１．日立様と工事助成費の条件について停止の商談を実施
２．上記の商談録を作成、対象となる商品のリストをBOから抽出し先方に送付
３．先方から商品統合管理室へ停止依頼を送付
４．依頼に基づき停止登録を実施
５．6月8日、条件を確認していたところ、停止していない条件を商品統合管理室にて発見
日立土山様に連絡、既に上がっている請求に関しては支払うとのこと。
（工事助成費請求が上がっているのは確認していたとのこと）
対象JAN
4549873112862 
4549873112879 
4549873112909 
4549873112916 
4549873112923 
</t>
    <phoneticPr fontId="22"/>
  </si>
  <si>
    <t xml:space="preserve">作成したリストに入っていない商品があった
</t>
    <phoneticPr fontId="22"/>
  </si>
  <si>
    <t xml:space="preserve">停止していない条件の停止した（5SKU)
リスト作成の際のダブルチェックを行う。同条件にてリストを作成し確認する
</t>
    <phoneticPr fontId="22"/>
  </si>
  <si>
    <t xml:space="preserve">上した月」：YYYY/MM
「入金日付or相殺日付」：YYYY/MM/DD
「ヒアリング対象者」：
「備考」：
4月28日に先方に送ったリストに上記５SKUが入っていなかった。
BOから抽出したリストに漏れがあった理由は不明。
議事メモ+++++++++++++++
</t>
    <phoneticPr fontId="22"/>
  </si>
  <si>
    <t xml:space="preserve">
修正計上が発生した
</t>
    <phoneticPr fontId="22"/>
  </si>
  <si>
    <t xml:space="preserve">
１．J型のデータを送付した。
２．取引先から金額の修正がされていない状態で送付がされた
３．送付データの積み上げを行い計上した
４．合意していないのに計上されたことが発覚して取引先から連絡があった。取引先希望は０円
５．修正計上を行う</t>
    <phoneticPr fontId="22"/>
  </si>
  <si>
    <t xml:space="preserve">
　・取引先様にて申請方法の認識に齟齬があり未訂正の金額データが申請された
</t>
    <phoneticPr fontId="22"/>
  </si>
  <si>
    <t xml:space="preserve">J型でマイナス登録した
</t>
    <phoneticPr fontId="22"/>
  </si>
  <si>
    <t xml:space="preserve">上した月」：2021/05
「入金日付or相殺日付」：YYYY/MM/DD
「ヒアリング対象者」：
「備考」：
取引先がJ型運用ルールをしらなかった？
金額の修正を行い商品統合管理室へ送付する＝合意
議事メモ+++++++++++++++
金額を修正して送付するルールが周知されていない
０円記載も登録している運用
メール文面には返送しますとだけ記載されている
現状、返信のない取引先様がいる
</t>
    <phoneticPr fontId="22"/>
  </si>
  <si>
    <t>①対応方法については法務チェック後に記載する。②事故通知により個人情報の取得に関してメール連絡をおこなう予定。</t>
    <phoneticPr fontId="22"/>
  </si>
  <si>
    <t xml:space="preserve">
採用活動における個人情報の取扱いに関する同意書に同意頂く前に個人情報を取得した
</t>
    <phoneticPr fontId="22"/>
  </si>
  <si>
    <t xml:space="preserve">
１．5/10_アルバイト採用開始
２．5/11～5/25_書類選考の為、履歴書を順次送付頂く
３．5/25～5/30_書類選考実施
４．5/31～6/4_zoom面談実施
５．6/5～6/9_同意書の取り扱いでサインがない事が発覚
</t>
    <phoneticPr fontId="22"/>
  </si>
  <si>
    <t xml:space="preserve">
従来と異なる面談方法を実施した際に、同意の手続きについて検討出来ていなかった為
</t>
    <phoneticPr fontId="22"/>
  </si>
  <si>
    <t>復旧作業完了フラグ</t>
    <phoneticPr fontId="22"/>
  </si>
  <si>
    <t>再発防止策完了フラグ</t>
    <phoneticPr fontId="22"/>
  </si>
  <si>
    <t>商品統合管理室</t>
    <phoneticPr fontId="22"/>
  </si>
  <si>
    <t>0円～10万円未満</t>
    <phoneticPr fontId="22"/>
  </si>
  <si>
    <t>まず発生しない</t>
    <phoneticPr fontId="22"/>
  </si>
  <si>
    <t>対策基準有効</t>
    <phoneticPr fontId="22"/>
  </si>
  <si>
    <t>10万円以上～100万円未満</t>
    <phoneticPr fontId="22"/>
  </si>
  <si>
    <t>時々起きる月1度</t>
    <phoneticPr fontId="22"/>
  </si>
  <si>
    <t>有効</t>
    <phoneticPr fontId="22"/>
  </si>
  <si>
    <t>低</t>
    <phoneticPr fontId="22"/>
  </si>
  <si>
    <t>2021年５月計上</t>
    <rPh sb="4" eb="5">
      <t>ネン</t>
    </rPh>
    <phoneticPr fontId="22"/>
  </si>
  <si>
    <t>アップル</t>
    <phoneticPr fontId="26"/>
  </si>
  <si>
    <t>無し_無し_コジマECのキャンペーン設定とリベートについて</t>
    <phoneticPr fontId="22"/>
  </si>
  <si>
    <t>G型_アップル_赤黒相殺計上を行わなかった</t>
    <phoneticPr fontId="22"/>
  </si>
  <si>
    <t>G型_アップル_リベート計上漏れ</t>
    <phoneticPr fontId="22"/>
  </si>
  <si>
    <t xml:space="preserve">コジマECは店舗と同じようにキャンペーン設定ができるようにシステム改修したが、キャンペーン実績に即したリベートの獲得ができていない。
</t>
    <phoneticPr fontId="22"/>
  </si>
  <si>
    <t xml:space="preserve">
・コジマECのシステム改修が商品部バイヤーに知らされていなかった。
・バイヤーはキャンペーン実績のリベートはG型で設定していることが多い。G型は部門一括リベートである為、単品実績と連動できない。
</t>
    <phoneticPr fontId="22"/>
  </si>
  <si>
    <t xml:space="preserve">バイヤーへのアンケート実施し、リベート率を算出。コジマECに説明する資料を作成のうえ倉地室長からコジマECへ説明した
</t>
    <phoneticPr fontId="22"/>
  </si>
  <si>
    <t xml:space="preserve">上した月」：YYYY/MM
「入金日付or相殺日付」：YYYY/MM/DD
「ヒアリング対象者」：各バイヤー？
「備考」：倉地室長からコジマECへ説明済み
質問：
議事メモ+++++++++++++++
システム
G型
コジマに配布されているのか？按分
値引き、ポイント付与のキャンペーンがコジマECで可能になった
ECに限らず店舗でもキャンペーンの実績に関して
G型は部門で一括なので、単品の実績に紐づいていない
B型なら可能だが、現状利用はすくない
</t>
    <phoneticPr fontId="22"/>
  </si>
  <si>
    <t xml:space="preserve">月跨ぎで修正されたアップルG型の修正前金額の赤黒相殺計上を行わなかった。
</t>
    <phoneticPr fontId="22"/>
  </si>
  <si>
    <t xml:space="preserve">
１．4/13　アップルから確定書①が届く
　　5/？　確定書①の金額でG型計上はせず、保留にした
２．5/21　アップルから金額修正された確定書②が届く
３．6/8　修正された確定書②の金額でG型計上
４．6/10　経理より確定書①の赤黒相殺計上がされていない指摘有り。</t>
    <phoneticPr fontId="22"/>
  </si>
  <si>
    <t xml:space="preserve">MDFリベートが月ごとに相殺されていることを把握していなかった。
</t>
    <phoneticPr fontId="22"/>
  </si>
  <si>
    <t xml:space="preserve">上した月」：YYYY/MM
「入金日付or相殺日付」：YYYY/MM/DD
「ヒアリング対象者」：
「備考」：事故かどうか判定できない
質問：経理に事前確認する理由は？
赤黒計上するために必要なものは、送付された確定書が修正版かどうかであってますか？
見積計上？
議事メモ+++++++++++++++
支払の時に相殺された
１-３月のリベート
見積計上ではない、正確に見積もれないため
理由は、AS事業部の新店舗でのリベート。計算方法の確定ができなかったため
リソース不足、計算方法のこうちくができなかった
リベートの対象月
４月の実績に対するリベート
４月計上分が本来
１-３月のリベート
計上は１-3月分の実績が、入金が４月
MDFに関して、入金されたら計上するルールはない
履行状況を確認してから計上する
見積計上していない＞不備
入金されたら計上してない＞不備ではない
経理室へ確認する。請求書通りのリベート処理をすべておこなわないといけないのか？今回の赤黒処理をおこなう理由は？
</t>
    <phoneticPr fontId="22"/>
  </si>
  <si>
    <t xml:space="preserve">
１．6/10　経理室より入金済み未計上の連絡があった。
２．同　確認したところアップルから通知が来てないことが発覚
３．同　アップルに連絡し送付を依頼
４．同　G型申請
</t>
    <phoneticPr fontId="22"/>
  </si>
  <si>
    <t xml:space="preserve">リベートの計上漏れ
</t>
    <phoneticPr fontId="22"/>
  </si>
  <si>
    <t xml:space="preserve">アップルからリベート（アップルケア）の通知が無かったため。
</t>
    <phoneticPr fontId="22"/>
  </si>
  <si>
    <t xml:space="preserve">上した月」：2021/05
「入金日付or相殺日付」：2021/05/10
「ヒアリング対象者」：アップル大河原様　経理室小林主任
「備考」：
質問：
通知の来なかった理由は？
バイヤーは把握していない？
議事メモ+++++++++++++++
アップルケア　毎月精算、メールで送付されている
取引先の送付。失念していた
月次での計上漏れがないかをチェックを行う。アップルケアも含める
個人で行っていたので業務として設定を行う
仕組みをつくる。継続的に行うには？
月次スケジュールを立てる、割当を行う
月次締めスケジュールへ組み込むのは？
長廣さん、中野さんと仕組み化についてMTGする
チェック項目の追加をおこなう。マニュアルを作成する
アップル様とマイクロソフト様、個別のリベートの仕組みがいるのでは
商談したら、商談情報を起票する
番号でリベートの計上を追跡できる仕組みが必要
すべてのリベートの施策について商談しているのか？
商談したら、商談録を作成
？
商品統合管理室へ案内メールはすべて送付することを徹底
案内メールから進捗管理をおこなう
</t>
    <phoneticPr fontId="22"/>
  </si>
  <si>
    <t xml:space="preserve">
取引先とバイヤーで交渉。2021/03計上した
</t>
    <phoneticPr fontId="22"/>
  </si>
  <si>
    <t>経過観察中</t>
    <phoneticPr fontId="22"/>
  </si>
  <si>
    <t>①漏れ分の計上対応②A型申請書の送料助成費等のリベートありなしを確認することが必要になるため、事故内容をバイヤーへアナウンスする。</t>
    <phoneticPr fontId="22"/>
  </si>
  <si>
    <t>長廣さん</t>
    <phoneticPr fontId="22"/>
  </si>
  <si>
    <t>100万円以上～1000万円未満</t>
    <phoneticPr fontId="22"/>
  </si>
  <si>
    <t>まず発生しない</t>
    <phoneticPr fontId="22"/>
  </si>
  <si>
    <t>対策はあるが不十分</t>
    <phoneticPr fontId="22"/>
  </si>
  <si>
    <t xml:space="preserve">
取引先と交渉継続中。3月計上した」
</t>
    <phoneticPr fontId="22"/>
  </si>
  <si>
    <t>①倉地さん、竹國さんと方針を決める。</t>
  </si>
  <si>
    <t>①田端さん</t>
  </si>
  <si>
    <t>①3/31　</t>
  </si>
  <si>
    <t>取引先</t>
    <phoneticPr fontId="22"/>
  </si>
  <si>
    <t>②未計上分の計上完了までの後追いを行う。</t>
    <phoneticPr fontId="22"/>
  </si>
  <si>
    <t>②長廣さん</t>
    <phoneticPr fontId="22"/>
  </si>
  <si>
    <t>完</t>
    <phoneticPr fontId="22"/>
  </si>
  <si>
    <t>1000万円以上～1億円未満</t>
    <phoneticPr fontId="22"/>
  </si>
  <si>
    <t>H型で実売助成分は、マイナスする。発生しているリベート分はG型振込みで対応
マイナスは完了。G型の振込みについては5月計上した</t>
    <phoneticPr fontId="22"/>
  </si>
  <si>
    <t>他部署</t>
    <phoneticPr fontId="22"/>
  </si>
  <si>
    <t xml:space="preserve">
①G型マイナス計上（予定）　②取引先コードを新設し、G型再計上を行う。
経理室により法人売上に変更して対応済み
</t>
    <phoneticPr fontId="22"/>
  </si>
  <si>
    <t>①経理室へヒアリングをする。ビックでの仕入先コードの使用の可否の確認方法について②電通テックのコードはどのように発行されたのか？経緯をしらべる。</t>
    <phoneticPr fontId="22"/>
  </si>
  <si>
    <t>10万円以上～100万円未満</t>
    <phoneticPr fontId="22"/>
  </si>
  <si>
    <t>まず発生しない</t>
    <phoneticPr fontId="22"/>
  </si>
  <si>
    <t>対策基準有効</t>
    <phoneticPr fontId="22"/>
  </si>
  <si>
    <t>5月末</t>
    <phoneticPr fontId="22"/>
  </si>
  <si>
    <t>値引き実績とリベート計上額を突合し、正しく計上されている額を確認した</t>
    <phoneticPr fontId="22"/>
  </si>
  <si>
    <t>運用不備</t>
    <phoneticPr fontId="22"/>
  </si>
  <si>
    <t>経過観察中</t>
    <phoneticPr fontId="22"/>
  </si>
  <si>
    <t>値引き実績とリベート計上額を突合し、正しく計上されている額を確認する。</t>
    <phoneticPr fontId="22"/>
  </si>
  <si>
    <t>岡島さん</t>
    <phoneticPr fontId="22"/>
  </si>
  <si>
    <t>完</t>
    <phoneticPr fontId="22"/>
  </si>
  <si>
    <t>リベートに関連することは事前に相談すること、リリース前のテストを行うことをアナウンスをする</t>
    <phoneticPr fontId="22"/>
  </si>
  <si>
    <t>100万円以上～1000万円未満</t>
    <phoneticPr fontId="22"/>
  </si>
  <si>
    <t>中</t>
    <phoneticPr fontId="22"/>
  </si>
  <si>
    <t>①H型にて登録した
メールディラーにて一括管理の為対策済み</t>
    <phoneticPr fontId="22"/>
  </si>
  <si>
    <t>②岩田さんのンダーバードとメールディーラーチェックは、いつから行っている？抜け落ちている理由を調べる。</t>
  </si>
  <si>
    <t>①H型にて登録した。
メールディラーにて一括管理の為対策済み</t>
    <phoneticPr fontId="22"/>
  </si>
  <si>
    <t>②内河さん</t>
    <phoneticPr fontId="22"/>
  </si>
  <si>
    <t>②岩田さんのンダーバードとメールディーラーチェックは、いつから行っている？抜け落ちている理由を調べる。</t>
    <phoneticPr fontId="22"/>
  </si>
  <si>
    <t>②6/2</t>
    <phoneticPr fontId="22"/>
  </si>
  <si>
    <t>システム作業依頼書にてシステム部へ調査と改修を依頼した</t>
    <phoneticPr fontId="22"/>
  </si>
  <si>
    <t>●</t>
    <phoneticPr fontId="22"/>
  </si>
  <si>
    <t>H型登録した</t>
    <phoneticPr fontId="22"/>
  </si>
  <si>
    <t>今回の事象での問題の深堀を行う。再発防止策の立案を行う</t>
    <phoneticPr fontId="22"/>
  </si>
  <si>
    <t>商品統合管理室</t>
    <phoneticPr fontId="22"/>
  </si>
  <si>
    <t>0円～10万円未満</t>
    <phoneticPr fontId="22"/>
  </si>
  <si>
    <t>時々起きる月1度</t>
    <phoneticPr fontId="22"/>
  </si>
  <si>
    <t>5/31相殺した
買掛担当チェックの前にＩ型請求支払型の取引先の登録状況を確認する</t>
    <phoneticPr fontId="22"/>
  </si>
  <si>
    <t>Ｈ型の登録した
システム作業依頼書にてシステム部へ調査と改修を依頼した</t>
    <phoneticPr fontId="22"/>
  </si>
  <si>
    <t>①H型にて登録修正した</t>
    <phoneticPr fontId="22"/>
  </si>
  <si>
    <t>②③④内河さん</t>
    <phoneticPr fontId="22"/>
  </si>
  <si>
    <t>②バイヤーヘ金額を間違えた理由を確認する③バイヤーが経理へ相談する。理由をきく。④経理へ仮説課題をヒアリングを行う</t>
    <phoneticPr fontId="22"/>
  </si>
  <si>
    <t>②③④6/25</t>
    <phoneticPr fontId="22"/>
  </si>
  <si>
    <t>①H型にて法人販売分のみ修正した②バイヤーへ確認する。取引先へヒアリング。リベート明細の確認は？相殺の段階で気づいた理由は？今回のG型の計算式はどのように行っていた？なぜB型を含んだのか？人為的なミス？登録時に確認いただきたい旨を伝える</t>
    <phoneticPr fontId="22"/>
  </si>
  <si>
    <t>①Ｈ型の送信依頼した②Ｈ型の登録した</t>
    <phoneticPr fontId="22"/>
  </si>
  <si>
    <t>H型登録で修正計上した
システム作業依頼書にてシステム部へ調査と改修を依頼した</t>
    <phoneticPr fontId="22"/>
  </si>
  <si>
    <t>H型登録で修正計上した</t>
    <phoneticPr fontId="22"/>
  </si>
  <si>
    <t>H型にて登録計上した
システム作業依頼書にてシステム部へ調査と改修を依頼した</t>
    <phoneticPr fontId="22"/>
  </si>
  <si>
    <t>H型にて登録計上した</t>
    <phoneticPr fontId="22"/>
  </si>
  <si>
    <t>H型登録した
システム作業依頼書にてシステム部へ調査と改修を依頼した</t>
    <phoneticPr fontId="22"/>
  </si>
  <si>
    <t xml:space="preserve">H型登録した
</t>
    <phoneticPr fontId="22"/>
  </si>
  <si>
    <t>⑥取引先へ「仕入先コード」と「在庫対策費無し」の記載を頂ける様にお願いする
⑦再発防止策の立案</t>
    <phoneticPr fontId="22"/>
  </si>
  <si>
    <t>取引先</t>
    <phoneticPr fontId="22"/>
  </si>
  <si>
    <t>①内河さん②③④小野さん⑤長廣さん⑥小野さん</t>
    <phoneticPr fontId="22"/>
  </si>
  <si>
    <t>⑦⑧小野さん</t>
    <phoneticPr fontId="22"/>
  </si>
  <si>
    <t>低</t>
    <phoneticPr fontId="22"/>
  </si>
  <si>
    <t>H型にて4月計上登録した</t>
    <phoneticPr fontId="22"/>
  </si>
  <si>
    <t>②長廣さん、中野さんと仕組み化についてMTGする。チェック項目の追加をおこなう。マニュアルを作成する。対策案を作成する
③取引先様へ注意喚起した</t>
    <phoneticPr fontId="22"/>
  </si>
  <si>
    <t>②③岡島さん</t>
    <phoneticPr fontId="22"/>
  </si>
  <si>
    <t>①5月分に計上登録した
③取引先様へ注意喚起した</t>
    <phoneticPr fontId="22"/>
  </si>
  <si>
    <t>②長廣さん、中野さんと仕組み化についてMTGする。チェック項目の追加をおこなう。マニュアルを作成する。対策案を作成する</t>
  </si>
  <si>
    <t>①5月分に計上登録</t>
    <phoneticPr fontId="22"/>
  </si>
  <si>
    <t>まれに起きる年1度</t>
    <phoneticPr fontId="22"/>
  </si>
  <si>
    <t>対策はあるが不十分</t>
    <phoneticPr fontId="22"/>
  </si>
  <si>
    <t>①確定書①の赤黒相殺G型計上を行う</t>
    <phoneticPr fontId="22"/>
  </si>
  <si>
    <t>①青木さん</t>
    <phoneticPr fontId="22"/>
  </si>
  <si>
    <t>②経理室へ確認する。請求書通りのリベート処理をすべておこなわないといけないのか？今回の赤黒処理をおこなう理由は？
③②を確認後、再発防止策の検討と立案する</t>
    <phoneticPr fontId="22"/>
  </si>
  <si>
    <t>②6/14③6/末</t>
    <phoneticPr fontId="22"/>
  </si>
  <si>
    <t>確定書①の赤黒相殺G型計上を行った</t>
    <phoneticPr fontId="22"/>
  </si>
  <si>
    <t>①暫定ルールの検討を行う②インシデント管理決算対策一覧の確認。現状確認した。</t>
  </si>
  <si>
    <t>①内河さん、長廣さん、岩田さん②吉橋</t>
  </si>
  <si>
    <t>①コメント②3/22</t>
  </si>
  <si>
    <t xml:space="preserve">
3月計上にてH型登録を行う　
</t>
    <phoneticPr fontId="22"/>
  </si>
  <si>
    <t>3月計上にてH型登録を行う</t>
    <phoneticPr fontId="22"/>
  </si>
  <si>
    <t>取引先</t>
    <phoneticPr fontId="22"/>
  </si>
  <si>
    <t>①ポラールとインストアJAN２件に関して、修正登録済み②発覚の経緯と影響度の確認を行う。金額影響なし</t>
    <phoneticPr fontId="22"/>
  </si>
  <si>
    <t>経過観察中</t>
    <phoneticPr fontId="22"/>
  </si>
  <si>
    <t>③WF申請を３つ作成する
①依頼者への注意喚起　②登録フローの見直し→原価リベート発生時は登録前に取引先又はバイヤーへ確認を行う旨をフローに追加案をレビュー依頼する③MAP,法人営業部、バイヤー、サービスデスクへルールを作成後、内部統制室に相談し共有する</t>
    <phoneticPr fontId="22"/>
  </si>
  <si>
    <t>①依頼者への注意喚起　②登録フローの見直し→原価リベート発生時は登録前に取引先又はバイヤーへ確認を行う旨をフローに追加案をレビュー依頼する③MAP,法人営業部、バイヤー、サービスデスクへルールを作成後、内部統制室に相談し共有する</t>
    <phoneticPr fontId="22"/>
  </si>
  <si>
    <t>0円～10万円未満</t>
    <phoneticPr fontId="22"/>
  </si>
  <si>
    <t>時々起きる月1度</t>
    <phoneticPr fontId="22"/>
  </si>
  <si>
    <t>対策基準有効</t>
    <phoneticPr fontId="22"/>
  </si>
  <si>
    <t>経過観察中</t>
    <phoneticPr fontId="22"/>
  </si>
  <si>
    <t>グレー部分は計上には影響なし</t>
    <rPh sb="3" eb="5">
      <t>ブブン</t>
    </rPh>
    <rPh sb="6" eb="8">
      <t>ケイジョウ</t>
    </rPh>
    <rPh sb="10" eb="12">
      <t>エイキョウ</t>
    </rPh>
    <phoneticPr fontId="22"/>
  </si>
  <si>
    <t xml:space="preserve">2021/3/15開始にてB型登録した。商品統合管理室室長確認にて、2月分と3月度分共に3月度分としてG型計上を行った
</t>
    <phoneticPr fontId="22"/>
  </si>
  <si>
    <t>G型計上を行った</t>
    <phoneticPr fontId="22"/>
  </si>
  <si>
    <t>運用不備</t>
    <phoneticPr fontId="22"/>
  </si>
  <si>
    <t>完</t>
    <phoneticPr fontId="22"/>
  </si>
  <si>
    <t>100万円以上～1000万円未満</t>
    <phoneticPr fontId="22"/>
  </si>
  <si>
    <t>まれに起きる年1度</t>
    <phoneticPr fontId="22"/>
  </si>
  <si>
    <t>対策はあるが不十分</t>
    <phoneticPr fontId="22"/>
  </si>
  <si>
    <t>グラフ</t>
    <phoneticPr fontId="22"/>
  </si>
  <si>
    <t>※リベート型がないものは除く</t>
    <phoneticPr fontId="22"/>
  </si>
  <si>
    <t>実施予定の対策</t>
    <phoneticPr fontId="22"/>
  </si>
  <si>
    <t>復旧作業対応フラグ</t>
    <rPh sb="0" eb="4">
      <t>フッキュウサギョウ</t>
    </rPh>
    <rPh sb="4" eb="6">
      <t>タイオウ</t>
    </rPh>
    <phoneticPr fontId="22"/>
  </si>
  <si>
    <t>①H型にて登録した②取引先様へヒアリングする</t>
    <phoneticPr fontId="22"/>
  </si>
  <si>
    <t>①H型にて登録した②取引先様へヒアリングする
日次でB型リベートの確認する。金額違いや重複登録を確認すると回答いただいた</t>
    <phoneticPr fontId="22"/>
  </si>
  <si>
    <t>②倉地さん長廣さん川上さんでMTG、先方提示の請求支払型へ移行に必要なタスク洗い出しと検討</t>
    <phoneticPr fontId="22"/>
  </si>
  <si>
    <t>①取引先様に破棄頂き、返金の覚書を修正した</t>
    <phoneticPr fontId="22"/>
  </si>
  <si>
    <t>②「株式会社シネックス」をひな形として作成したのか？管理はどのようにしているのか？仕入先コード等の番号はみているのか？法務室へ確認</t>
    <phoneticPr fontId="22"/>
  </si>
  <si>
    <t>②「株式会社シネックス」をひな形として作成したのか？管理はどのようにしているのか？仕入先コード等の番号はみているのか？法務室へ確認
③再発防止策の立案</t>
    <phoneticPr fontId="22"/>
  </si>
  <si>
    <t>②③内河さん</t>
    <phoneticPr fontId="22"/>
  </si>
  <si>
    <t>②③6/20</t>
    <phoneticPr fontId="22"/>
  </si>
  <si>
    <t>③G型と入荷実績については６月計上
④取引先へ再発防止策を確認する。ダブルチェックすると回答いただいた。</t>
    <phoneticPr fontId="22"/>
  </si>
  <si>
    <t>③7/？④完了</t>
    <phoneticPr fontId="22"/>
  </si>
  <si>
    <t>③型と入荷実績の変更及び修正</t>
  </si>
  <si>
    <t>①H型登録完了
②金額の報告完了した
取引先へ再発防止策を確認。申請前に確認すると回答いただいた。</t>
    <phoneticPr fontId="22"/>
  </si>
  <si>
    <t>①H型5月計上した
②金額の報告をする</t>
    <phoneticPr fontId="22"/>
  </si>
  <si>
    <t>I型_ハピネット_センターフィーが発生した。</t>
    <rPh sb="1" eb="2">
      <t>ガタ</t>
    </rPh>
    <phoneticPr fontId="22"/>
  </si>
  <si>
    <t>B型_シャープMJ_実売助成費の金額を間違えた</t>
    <rPh sb="1" eb="2">
      <t>ガタ</t>
    </rPh>
    <phoneticPr fontId="22"/>
  </si>
  <si>
    <t>なし_その他_リリース前テストが行われていないため、コジマECのキャンペーンのリベート獲得状況が確認できない</t>
    <phoneticPr fontId="22"/>
  </si>
  <si>
    <t>その他_小島工芸_原価リベートの残留</t>
    <phoneticPr fontId="22"/>
  </si>
  <si>
    <t>　・TVS東芝映像</t>
    <phoneticPr fontId="26"/>
  </si>
  <si>
    <t>　・経理室</t>
    <phoneticPr fontId="26"/>
  </si>
  <si>
    <t>取引先　キヤノン</t>
    <phoneticPr fontId="26"/>
  </si>
  <si>
    <t>シネックス/フジ医療器</t>
    <phoneticPr fontId="22"/>
  </si>
  <si>
    <t>アマゾン</t>
    <phoneticPr fontId="22"/>
  </si>
  <si>
    <t>大正製薬</t>
    <phoneticPr fontId="22"/>
  </si>
  <si>
    <t>東芝映像</t>
    <phoneticPr fontId="22"/>
  </si>
  <si>
    <t>J型</t>
    <phoneticPr fontId="22"/>
  </si>
  <si>
    <t>42期</t>
  </si>
  <si>
    <t>③長廣さん</t>
  </si>
  <si>
    <t>③長廣さん</t>
    <phoneticPr fontId="22"/>
  </si>
  <si>
    <t>③取引先様が種別コード等を記載するルールの廃止を検討。部署課題へ移行。42期課題の仕入れに基づくリベートが実売で計上されているへ移管する</t>
  </si>
  <si>
    <t>内河 登</t>
    <phoneticPr fontId="22"/>
  </si>
  <si>
    <t>事後</t>
    <phoneticPr fontId="22"/>
  </si>
  <si>
    <t>G型_TVS_リベート種別を間違えて申請した。</t>
    <phoneticPr fontId="22"/>
  </si>
  <si>
    <t xml:space="preserve">
　・リベート種別を間違えた
</t>
    <phoneticPr fontId="22"/>
  </si>
  <si>
    <t xml:space="preserve">
１．1月2月のリベート分を3501にて申請して経理室側で処理が止まってしまっている
２．その為、確認した所1801で処理が必要なリベートであった
３．対応として、1801にて登録し直し
</t>
    <phoneticPr fontId="22"/>
  </si>
  <si>
    <t xml:space="preserve">
　・取引先にて申請したデータの不備
コジマのものと同じようにソフマップ分のリベートも同じ処理と思い、1801のものを3501にて処理申請した
</t>
    <phoneticPr fontId="22"/>
  </si>
  <si>
    <t xml:space="preserve">G型で登録し直しを行う②取引先様へ注意喚起をおこない、是正済み
</t>
    <phoneticPr fontId="22"/>
  </si>
  <si>
    <t xml:space="preserve">上した月」：2021/05
「入金日付or相殺日付」：YYYY/MM/DD
「ヒアリング対象者」：？
「備考」：2021/01、02計上に影響
1801 	拡売費（グロス型）
3501 	商談録型（関連会社分）
質問：
どんなリベート？摘要は？
種別を変更する際のルールがありますか？
議事メモ+++++++++++++++
あきほさんから複雑な申請方法をシンプルにする
当社の種別コードを取引先に記載いただいている理由は？
明確ではない
ルールの検討。種別コード。差し戻しはしない
照合の段階で記入するのは？
商品統合管理室ではリベート種別コードの判断しない。
照合する。エビデンス、科目、金額、計上月
商品統合管理室は契約と履行を照査と照合する
ただしく計上する
計上ルールを独自で作らない
例）交渉目安額合意なら1801と記載する等
ルール
種別コードを照合時に記載する定義とルールを作成する
運用者がルールを独自に作成するのは×
作業者は決められた定義やルールに関して運用をする
種別コードは照合する方法はないか？
42期、
</t>
    <phoneticPr fontId="22"/>
  </si>
  <si>
    <t>対象取引日の値の設定を見直し、再設定を行った</t>
  </si>
  <si>
    <t>J型_各社_在庫計上対象日を誤って登録を行った</t>
    <phoneticPr fontId="22"/>
  </si>
  <si>
    <t xml:space="preserve">
　・対象取引日の設定日を誤って登録を行った
</t>
    <phoneticPr fontId="22"/>
  </si>
  <si>
    <t xml:space="preserve">
１．計上時に登録を行った
２．経理室にて確認頂いた所、計上対象取引日が間違ってた事が発覚
３．J型にて赤黒処理で対応</t>
    <phoneticPr fontId="22"/>
  </si>
  <si>
    <t xml:space="preserve">
　・作成時に設定されていた値が間違っていた
</t>
    <phoneticPr fontId="22"/>
  </si>
  <si>
    <t xml:space="preserve">J型にて赤黒処理を行った
</t>
    <phoneticPr fontId="22"/>
  </si>
  <si>
    <t xml:space="preserve">上した月」：2021/05
「入金日付or相殺日付」：YYYY/MM/DD
「ヒアリング対象者」：
「備考」：
質問：マクロの作成過程。
拡売費は月初、
導入リベートは月末
議事メモ+++++++++++++++
</t>
    <phoneticPr fontId="22"/>
  </si>
  <si>
    <t>②岡島さん</t>
  </si>
  <si>
    <t>②調査項目を作成する。アマゾンの納品時単価差異事例と同様に対応を行う</t>
  </si>
  <si>
    <t>岡島 大輔</t>
    <phoneticPr fontId="22"/>
  </si>
  <si>
    <t>G型_アマゾン_B型リベートと入金金額の差異発生</t>
    <phoneticPr fontId="22"/>
  </si>
  <si>
    <t xml:space="preserve">2021年4月計上のB型リベートに対し、入金金額に差異があった。
</t>
    <phoneticPr fontId="22"/>
  </si>
  <si>
    <t xml:space="preserve">
１．6/4　経理室よりリベート滞留データが送付
2．　6/8バイヤーに確認を依頼
3.　6/14　取引先からの回答で発覚
</t>
    <phoneticPr fontId="22"/>
  </si>
  <si>
    <t xml:space="preserve">取引先が認識している実績と差異があった。差異の原因は調査中
</t>
    <phoneticPr fontId="22"/>
  </si>
  <si>
    <t xml:space="preserve">上した月」：2021/5
「入金日付or相殺日付」：2021/6/10
「ヒアリング対象者」：
「備考」：
質問：
議事メモ+++++++++++++++
4月分は知らないが完了している。
経理室から赤黒処理を依頼されている
</t>
    <phoneticPr fontId="22"/>
  </si>
  <si>
    <t>②取引先様とバイヤー注意喚起をする。売り場拡大の場合には食品部門ではないこと</t>
  </si>
  <si>
    <t>G型_大正製薬_軽減税率による入金金額とリベート金額の差異発生</t>
    <phoneticPr fontId="22"/>
  </si>
  <si>
    <t xml:space="preserve">消費税8％の食品部門に計上されたリベートの入金金額が10％で計算されていた為、経理上の処理が滞留してしまった。
</t>
    <phoneticPr fontId="22"/>
  </si>
  <si>
    <t xml:space="preserve">
１．6/4　経理室より入金済み未計上リストが送付
２．6/8　担当バイヤーに確認を依頼
３．6/14　担当バイヤーより上記の回答
４．同日　経理久保課長に相談、広告費にて計上</t>
    <phoneticPr fontId="22"/>
  </si>
  <si>
    <t xml:space="preserve">施策対象商品は軽減税率対象商品であるが、リベートの名目は売場拡大に対するリベートである為、取引先は消費税10％で計算して入金した
</t>
    <phoneticPr fontId="22"/>
  </si>
  <si>
    <t>①広告費にて計上済み（経理室に相談）</t>
    <phoneticPr fontId="22"/>
  </si>
  <si>
    <t xml:space="preserve">上した月」：2021/05
「入金日付or相殺日付」：YYYY/MM/DD
「ヒアリング対象者」：久保課長、ドラッグ中村係長
「備考」：
質問：問題はなにか
計上？消費税10％で計上すべきだったのか？
入金？消費税8％で入金すべきなのか？
バイヤーと取引先様との認識齟齬なのか？
議事メモ+++++++++++++++
契約と履行に差異がある。
課題：リベートの実態に基づいて計上できていない
ルールの不足
契約内容の決め方やエビデンスに関して
ミスのないルール作りが必要
OPGからの引継ぎにおいてルールの整備がされていない
取引先様が正である運用に間違いがあった
</t>
    <phoneticPr fontId="22"/>
  </si>
  <si>
    <t>①インシデントとして報告する②伊波さんへ現状判明した速報金額を報告する</t>
    <phoneticPr fontId="22"/>
  </si>
  <si>
    <t xml:space="preserve">
1801＿拡売費に、拡売以外の内容でリベートが計上されている
</t>
    <phoneticPr fontId="22"/>
  </si>
  <si>
    <t xml:space="preserve">
１．6/8＿202106081049 で、WF申請
２．6/9＿1次承認
３．6/14＿高額のDC実施
４．6/14＿エビデンスの内容を確認して発見</t>
    <phoneticPr fontId="22"/>
  </si>
  <si>
    <t xml:space="preserve">
確認必要
</t>
    <phoneticPr fontId="22"/>
  </si>
  <si>
    <t>②調査項目を作成する</t>
  </si>
  <si>
    <t>①マイナスG型を計上済み</t>
    <phoneticPr fontId="22"/>
  </si>
  <si>
    <t>G型_アマゾン_5月リベート重複計上</t>
    <phoneticPr fontId="22"/>
  </si>
  <si>
    <t xml:space="preserve">納品時単価差異とG型リベートの重複計上
</t>
    <phoneticPr fontId="22"/>
  </si>
  <si>
    <t xml:space="preserve">
１．納品時単価差異の通知がメールを届いた
２．6/14　バイヤーから5月計上リベートの問合せがあった。
３.同日　問合せ対応の為リベート計上確認した際に発覚した。
</t>
    <phoneticPr fontId="22"/>
  </si>
  <si>
    <t xml:space="preserve">①取引先営業様が納品時単価差異が自動計上される認識が無かった。
②G型申請時のエビデンスデータに、納品時単価差異の通知メールのスキャンデータが添付されていたが、照合時に見落とした。照合ルールはない
</t>
    <phoneticPr fontId="22"/>
  </si>
  <si>
    <t xml:space="preserve">上した月」：2021/05
「入金日付or相殺日付」：YYYY/MM/DD
「ヒアリング対象者」：アマゾン瀬口様
「備考」：
質問：認識不足で計上した？確認をお願いいたします。
議事メモ+++++++++++++++
リベートシステムを理解していない
B型の重複計上の件もあった
メールはどのようなものか認識している？
何を作業するのか認識している？
バイヤーから説明はあったか？
担当が変更になっている
3現主義をもとに、ヒアリングする
いつから、
契約書の内容
担当は？
どのような説明があった
どのような作業があった
仮説：リベート登録の説明が行われていない
調査項目の決定＝質問内容の洗い出し（仮説）
アンケート作成
要望は？
あるべき姿を想像
現状分析
課題の立案
②取引先様へ現状をヒアリングする。リベート登録状況の確認をする。
③取引先様へ納品時単価差異が自動計上の件注意喚起を行う
</t>
    <phoneticPr fontId="22"/>
  </si>
  <si>
    <t>G型_ダイキン_1801＿拡売費に、拡売以外の内容でリベートが計上されている</t>
    <phoneticPr fontId="22"/>
  </si>
  <si>
    <t>G型_任天堂_1801＿拡売費に、拡売以外の内容でリベートが計上されている</t>
    <phoneticPr fontId="22"/>
  </si>
  <si>
    <t xml:space="preserve">上した月」：YYYY/MM
「入金日付or相殺日付」：YYYY/MM/DD
「ヒアリング対象者」：
「備考」：
部署課題として、対応する
20210602023でも同様の件ありました。記録管理します。添付ファイル参照（中野追記）
202106081164ハイセンスも同様記録管理します。添付ファイル参照（中野追記）
議事メモ+++++++++++++++
リベート種別とリベートの実態とちがう計上を行っている
ルールがない
個別対応にて注意喚起を行う。
現状ルールがないので、
伊波さんに今回の修正を行うか？確認する
リベートの種別をバイヤーが選ぶのはどうなのか
現状、部門も種別も決めている
店舗では、JANコード、pos端末でスキャンするだけ
複雑な業務をこなしているので、ミスがでやすい状況
③バイヤーと取引先様へ注意喚起をする。一括仕入れリベートに対応する④部署課題として対応する。
広告宣伝費は？1801で計上されている？
みつかったら修正する必要がある
販促、カンバン、SNS、MDF、広告宣伝費、
摘要欄に仕入れ、納品、パートナーリベート、データ提供料、工事助成費、初期交換手数料、展示品補填、
伊波さん回答：
仕入れ値引き金額を計算して連絡する。全1801対象
2億想定
MDF・・・バイヤーごとにリベート種別がことなる
一旦現状で判明した金額を経理室へ提出する。1801　摘要欄に仕入れ、納品、データ提供料
5月計上、摘要欄文言フィルタにて金額計算
速報値試算230,513,909
室内で金額のダブルチェックする
長廣さんに確認いただく。
確認後速報値を経理室へ報告する
日立の工事助成費対応の影響で照合時
社内研修の結果、発見することができた
トーマツへ共有済みなので
事故報告はしない
今回ピックアップしてほしい。
仕入れ値引きから商品粗利へ変更しているものは調査報告してほしい
5月計上にて
4,5月計上にてデータを作成して
リベート種別ごとに金額推移をみる
事故報告は行うが、インパクトの大きいものは今後グループリスク管理室への報告をおこなうかを精査する仕組みをいれる
</t>
    <phoneticPr fontId="22"/>
  </si>
  <si>
    <t xml:space="preserve">
１．6/7＿202106070861で、WF申請
２．6/8＿1次承認
３．6/14＿高額のDC実施
４．6/14＿エビデンスの内容を確認して発見
G型_ダイキン_1801＿拡売費に、拡売以外の内容でリベートが計上されていると同時例</t>
    <phoneticPr fontId="22"/>
  </si>
  <si>
    <t>G型_シネックス/フジ医療器_1801＿拡売費に、拡売以外の内容でリベートが計上されている</t>
    <phoneticPr fontId="22"/>
  </si>
  <si>
    <t xml:space="preserve">
１．6/7＿202106070849で、WF申請
２．6/8＿1次承認
３．6/14＿四半期決算対策の高額の再照合を実施
４．6/14＿エビデンスの内容を確認して発見
G型_ダイキン_1801＿拡売費に、拡売以外の内容でリベートが計上されていると同時例</t>
    <phoneticPr fontId="22"/>
  </si>
  <si>
    <t>A型_キヤノン_在庫対策費登録ミス</t>
    <phoneticPr fontId="22"/>
  </si>
  <si>
    <t xml:space="preserve">
取引先が「在庫対策費あり」で登録希望の所「在庫対策費なし」で登録してしまった。
</t>
    <phoneticPr fontId="22"/>
  </si>
  <si>
    <t xml:space="preserve">
１．3/31　帳合変更依頼、在庫対策費無しにて登録(202103314122)
２．5/13 伝単原価変更依頼、在庫対策費無し（登録状態引継ぎ）にて登録（202105131167）
３．6/11　取引先より在庫補償請求の確認依頼、5/13の依頼メール本文より「在庫対策費あり」で登録希望の所「在庫対策費なし」で登録されている事を確認</t>
    <phoneticPr fontId="22"/>
  </si>
  <si>
    <t xml:space="preserve">
A型登録時に在庫対策費フラグを「あり」に変更しなかった為。
メール本文への記載はあったが過去履歴だった
</t>
    <phoneticPr fontId="22"/>
  </si>
  <si>
    <t xml:space="preserve">上した月」：YYYY/MM
「入金日付or相殺日付」：YYYY/MM/DD
「ヒアリング対象者」：佐々木さん
「備考」：
質問：
議事メモ+++++++++++++++
在庫対策費フラグルールを作成する
問題を分析する
どこどこ分析する。問題の所在を明らかにする
在庫対策費計上漏れの調査
事前登録型の調査で行っている
キャノンは対象に入っている？
入っている。
調査を依頼しているが、なぜ漏れたか？
調査期間の対象外だった
①在庫対策費あり希望についてはメール本文の過去履歴（本文下の方）にのみ記載があった為、次回は「メール本文最上段」「登録用紙備考欄」「商談報告書」のいずれかもしくは全てに記載頂く様にお願い　②在庫対策費の「記載場所指定」「記載方法の統一」を行う
①完　②6/18予定
</t>
    <phoneticPr fontId="22"/>
  </si>
  <si>
    <t>その他_ジュート_原価リベートと入荷実績の修正が重複した</t>
    <phoneticPr fontId="22"/>
  </si>
  <si>
    <t xml:space="preserve">
　・入荷実績の修正処理と原価リベートが重複した。
</t>
    <phoneticPr fontId="22"/>
  </si>
  <si>
    <t xml:space="preserve">
１．商品マスタに記入されていた伝票単価が間違っていた。
２．その為支払い時に原価リベートが発生していた。
３．取引先様から支払いが正しく処理されないため変更してほしいとの依頼があった
４．その後経理室にて入荷実績の修正を行った。
５．修正の際に原価リベートまで修正を行っていなかった。</t>
    <phoneticPr fontId="22"/>
  </si>
  <si>
    <t xml:space="preserve">
　・経理室にて入荷実績の修正を行った際に、原価リベートの修正を行わなかった為重複した。
</t>
    <phoneticPr fontId="22"/>
  </si>
  <si>
    <t xml:space="preserve">上した月」：2021/06
「入金日付or相殺日付」：YYYY/MM/DD
「ヒアリング対象者」：
「備考」：
質問：
入荷実績金額と原価リベートの関連性は？
入荷実績の修正処理とは？
原価リベートが何と重複した？
入荷実績の変更と原価リベートの変更するルールは？
議事メモ+++++++++++++++
6/17経理室にて稟議書作成のため、本日計上する必要がある　
マイナスの納品時単価差異が発生している
NRIへ資料の共有を依頼する
入荷実績金額と原価リベートの関連性はも調査範囲
</t>
    <phoneticPr fontId="22"/>
  </si>
  <si>
    <t>B型_パナソニック_提出された条件と異なる金額で登録された</t>
    <phoneticPr fontId="22"/>
  </si>
  <si>
    <t xml:space="preserve">
提出された条件と異なる金額で登録された
</t>
    <phoneticPr fontId="22"/>
  </si>
  <si>
    <t xml:space="preserve">
１．5/24＿202105242227で申請
２．5/24＿1次承認
３．6/14＿セレンより、条件が異なると連絡有り。
４．6/14＿調査した結果、条件と異なる登録を確認
</t>
    <phoneticPr fontId="22"/>
  </si>
  <si>
    <t xml:space="preserve">
調査中
</t>
    <phoneticPr fontId="22"/>
  </si>
  <si>
    <t xml:space="preserve">上した月」：YYYY/MM
「入金日付or相殺日付」：YYYY/MM/DD
「ヒアリング対象者」：
「備考」：
議事メモ+++++++++++++++
アクセスを使用するフローのなかので事故
4つのレコードで1000の桁が消失してデータが作成された
不足分はG型で回収する方針をバイヤーから聞いた
事故の再現ができなかった
人為的なミスの可能性は？
フローの中でつじつまが合わない
過去事例で桁消失の確認はできないのか？
アクセスツールはOPGから使用している
更新は？
5/26更新している
5/12事故発生
3月に更新している。
ツールではないかも
人的エラーとツールエラーを分ける
調査の方法、作業者へのヒアリングのみ
他に方法は？
本人で再現する
</t>
    <phoneticPr fontId="22"/>
  </si>
  <si>
    <t>①G型ファイルにて計上済み（経理室に相談）</t>
    <phoneticPr fontId="22"/>
  </si>
  <si>
    <t>達成型リベート</t>
    <phoneticPr fontId="22"/>
  </si>
  <si>
    <t>インセンティブ</t>
    <phoneticPr fontId="22"/>
  </si>
  <si>
    <t>プレミアム月額課金</t>
    <phoneticPr fontId="22"/>
  </si>
  <si>
    <t>商談録型</t>
    <phoneticPr fontId="22"/>
  </si>
  <si>
    <t>種別概略名称</t>
    <rPh sb="2" eb="4">
      <t>ガイリャク</t>
    </rPh>
    <phoneticPr fontId="22"/>
  </si>
  <si>
    <t>●</t>
    <phoneticPr fontId="22"/>
  </si>
  <si>
    <t>①クリエイティブバンクに請求書を発行、広告宣伝費として振込処理予定。請求書送付済み。②クリエイティブバンクの仕入先コード発行した</t>
    <phoneticPr fontId="22"/>
  </si>
  <si>
    <t>他部署</t>
    <phoneticPr fontId="22"/>
  </si>
  <si>
    <t>グループリスク管理室からへ報告をおなう。原因の究明と問題解決を依頼する。メール送付する。</t>
    <phoneticPr fontId="22"/>
  </si>
  <si>
    <t>経過観察中</t>
    <phoneticPr fontId="22"/>
  </si>
  <si>
    <t>0円～10万円未満</t>
    <phoneticPr fontId="22"/>
  </si>
  <si>
    <t>お客様からクレーム（店舗対応）問題がない</t>
    <phoneticPr fontId="22"/>
  </si>
  <si>
    <t>まれに起きる年1度</t>
    <phoneticPr fontId="22"/>
  </si>
  <si>
    <t>対策はあるが不十分</t>
    <phoneticPr fontId="22"/>
  </si>
  <si>
    <t xml:space="preserve">①4月と5月実績分については、G型5月計上済み②金額の確認。経理へ報告する際に必要
</t>
    <phoneticPr fontId="22"/>
  </si>
  <si>
    <t>①4月と5月実績分については、G型5月計上済み②金額の確認。経理へ報告する際に必要</t>
    <phoneticPr fontId="22"/>
  </si>
  <si>
    <t>③取引先に記載方法を周知致します。
④同事例の案件がないか調査する。</t>
    <phoneticPr fontId="22"/>
  </si>
  <si>
    <t>③6/5④6/20</t>
  </si>
  <si>
    <t>●</t>
    <phoneticPr fontId="22"/>
  </si>
  <si>
    <t>③42期中</t>
  </si>
  <si>
    <t>③42期中</t>
    <phoneticPr fontId="22"/>
  </si>
  <si>
    <t xml:space="preserve">③経理しと相談した。今回はトーマツへ共有済みなので事故報告はしない方針をいただいた
</t>
    <phoneticPr fontId="22"/>
  </si>
  <si>
    <t xml:space="preserve">①インシデントとして報告する②伊波さんへ現状判明した速報金額を報告した
</t>
    <phoneticPr fontId="22"/>
  </si>
  <si>
    <t>③経理しと相談した。今回はトーマツへ共有済みなので事故報告はしない方針をいただいた</t>
    <phoneticPr fontId="22"/>
  </si>
  <si>
    <t>①インシデントとして報告する②経理室へ現状判明した速報金額を報告した</t>
    <phoneticPr fontId="22"/>
  </si>
  <si>
    <t>試算値計算中</t>
    <phoneticPr fontId="22"/>
  </si>
  <si>
    <t xml:space="preserve">①インシデントとして報告する②伊波さんへ現状判明した速報金額を報告した
</t>
    <phoneticPr fontId="22"/>
  </si>
  <si>
    <t>ホシザキ関東</t>
    <phoneticPr fontId="26"/>
  </si>
  <si>
    <t>リズム</t>
    <phoneticPr fontId="26"/>
  </si>
  <si>
    <t>取引先ビックカメラ</t>
    <phoneticPr fontId="26"/>
  </si>
  <si>
    <t>GEOソリューションズ</t>
    <phoneticPr fontId="26"/>
  </si>
  <si>
    <t>任天堂㈱</t>
    <phoneticPr fontId="26"/>
  </si>
  <si>
    <t>㈱ユーイング</t>
    <phoneticPr fontId="26"/>
  </si>
  <si>
    <t>インストアJAN作成は完了した。取引先様へ送付ずみ</t>
    <phoneticPr fontId="22"/>
  </si>
  <si>
    <t>①適用日6/15急ぎ登録が必要であってもルールに則った登録を行う。ルール外の事を行う際は事前に連絡・相談をする事をお伝え。作業者へ注意喚起をする。
②罰則ルールを作成する
③なぜインストアJANコードの登録をしているのか？メールでヒアリングシート調査を行う
④ヒアリングシートのサンプル送付する
⑤暫定対応、商談録ない場合に関して内部統制室へ運用内容を作成して相談後、対応案①商談報告書と同内容の報告書をWord等で作成頂くを行う</t>
    <phoneticPr fontId="22"/>
  </si>
  <si>
    <t>①⑤小野さん②品質管理③長廣さんと小野さん④吉橋⑤小野さん</t>
    <phoneticPr fontId="22"/>
  </si>
  <si>
    <t xml:space="preserve">
A型登録ルール外のインストアJAN作成
</t>
    <phoneticPr fontId="22"/>
  </si>
  <si>
    <t xml:space="preserve">
１．6/15　ホシザキ関東よりインストア作成依頼（202106151640、適用日6/15）商談報告書添付無しの為「商談報告書 再送依頼中」の表示にしてWF申請した
２．6/15　メンバーがホシザキ関東インストア作成を行う。
３．6/16　別メンバーが2次承認時に商談報告書が無い登録である事を確認
</t>
    <phoneticPr fontId="22"/>
  </si>
  <si>
    <t xml:space="preserve">
適用日6/15を急ぎ登録だと判断し商談報告書が後でもよいと思い登録をおこなったため
</t>
    <phoneticPr fontId="22"/>
  </si>
  <si>
    <t>ホシザキ関東</t>
    <phoneticPr fontId="22"/>
  </si>
  <si>
    <t>①リズムへ謝罪とメール破棄依頼　②インストアJAN登録内容とメール送信の確認</t>
    <phoneticPr fontId="22"/>
  </si>
  <si>
    <t xml:space="preserve">
リズム宛てに誤ったA型登録メールを送信した。
</t>
    <phoneticPr fontId="22"/>
  </si>
  <si>
    <t xml:space="preserve">
１．6/16　202106161745任天堂新製品インストアJAN登録依頼が専用トークに上がる
２．登録者が202106161745はB型リズムである事を確認（この時にメールデータを取得）、申請者へ訂正依頼を出す。
３．申請者が202106161745　→　202106161742　へ専用トーク修正
４．登録者202106161742登録後メール返信時に202106161745（B型リズム）のメールデータで返信
５．202106161745を一次承認した際に申請IDが違う事に気付き誤送信が判明</t>
    <phoneticPr fontId="22"/>
  </si>
  <si>
    <t xml:space="preserve">
①誤った番号でA型専用トークへ依頼があった。
②送信先を確認せずに送信した為。
</t>
    <phoneticPr fontId="22"/>
  </si>
  <si>
    <t>①元のクーポンコードに戻した</t>
    <phoneticPr fontId="22"/>
  </si>
  <si>
    <t xml:space="preserve">
DMクーポンの登録内容で利用フラグが外れていた為、再度利用できる様にしたところ、ECサイトのクーポンコードが更新された
</t>
    <phoneticPr fontId="22"/>
  </si>
  <si>
    <t xml:space="preserve">
　・商品の発注時と納品時の伝票単価に差異があり発生した。
</t>
    <phoneticPr fontId="22"/>
  </si>
  <si>
    <t>マイナス値で登録する。</t>
    <phoneticPr fontId="22"/>
  </si>
  <si>
    <t xml:space="preserve">
入荷明細がマイナスになっていた為、販売支援金の確定値もマイナス値になった
</t>
    <phoneticPr fontId="22"/>
  </si>
  <si>
    <t xml:space="preserve">
入荷明細でマイナスになった為
</t>
    <phoneticPr fontId="22"/>
  </si>
  <si>
    <t xml:space="preserve">5月計上すべきG型の送付が締め日後に受信した
</t>
    <phoneticPr fontId="22"/>
  </si>
  <si>
    <t xml:space="preserve">先方の送付忘れ
</t>
    <phoneticPr fontId="22"/>
  </si>
  <si>
    <t>①法務室の指摘より機密保持契約書手続きを行う②仕入先ＣＤの発行する</t>
    <phoneticPr fontId="22"/>
  </si>
  <si>
    <t xml:space="preserve">
機密保持契約書の締結は保留し、取引の開始手続きを行う
</t>
    <phoneticPr fontId="22"/>
  </si>
  <si>
    <t xml:space="preserve">
取引開始間際に任天堂販売㈱から任天堂㈱本社との直接取引になることが伝えられた為。
</t>
    <phoneticPr fontId="22"/>
  </si>
  <si>
    <t xml:space="preserve">
既に廃業した取引先であるにも関わらず、仕入策ＣＤに《取引停止》フラグが立っていない。
</t>
    <phoneticPr fontId="22"/>
  </si>
  <si>
    <t xml:space="preserve">
取引先が倒産した時等に、仕入先情報登録に《取引停止》のフラグを立てるまでの運用が定まっていない（あるいはマニュアル化されていない）。過去契約担当長から取引先情報管理の実務担当者に対して、おおまかな指示はあったものの、正式な運用としては引き継がれず、マニュアルもなかった。
</t>
    <phoneticPr fontId="22"/>
  </si>
  <si>
    <t>なし</t>
    <phoneticPr fontId="22"/>
  </si>
  <si>
    <t xml:space="preserve">上した月」：YYYY/MM
「入金日付or相殺日付」：YYYY/MM/DD
「ヒアリング対象者」：田中さん、間瀬さん
「備考」：
対応案検討中
理由：ホシザキ関東への依頼者が店舗法人担当者の為商談報告書作成不可の為
対応案①　商談報告書と同内容の報告書をWord等で作成頂く
対応案②　店舗法人担当者からインストアJAN登録依頼を頂きホシザキ関東依頼分と付け合わせる
対応案③　小野が商談報告書を代筆
質問：
実施した対応は復旧作業になります
議事メモ+++++++++++++++
ルール違反は罰則をもうける。
独断の判断をした理由は、急ぎだったため
工事設置費、専用の商品の工事費を商品の売り上げをおこなうのは？
住設は部材JANコードで管理している。
なぜインストアJAN登録するのか？
仮説：法人営業部の成績にならない
なぜ工事設置費をインストアJANコードの登録をしているのか？調査を行う
急なご依頼のため、ヒアリングシートを作成する
該当者のどう判断を確認する
フォーマットは田端さんがもっている
確認はとっていない。
内部統制として商談内容の説明があれば、フォーマットはとわない
文書で運用があれば、問題ないのでは
マニュアルもしくは、チェックリスト
</t>
    <phoneticPr fontId="22"/>
  </si>
  <si>
    <t>①適用日6/15急ぎ登録が必要であってもルールに則った登録を行う。ルール外の事を行う際は事前に連絡・相談をする事をお伝え。作業者へ注意喚起をする。
⑤暫定対応、商談録ない場合に関して運用内容を作成する</t>
    <phoneticPr fontId="22"/>
  </si>
  <si>
    <t>A型_ホシザキ関東_商談報告書なし登録</t>
    <phoneticPr fontId="22"/>
  </si>
  <si>
    <t>①完（リズム雨宮様確認）②完（小川さん確認）</t>
    <phoneticPr fontId="22"/>
  </si>
  <si>
    <t>①誤った番号でA型専用トークへ依頼があった。
→申請者へ専用トークへ上げる際に登録作業者で再度番号確認を行う様にお願いする
②メール送信先を確認せずに送信した為。
→登録者へメール送信前に送信先、内容を確認してから送信する様にお願い
③調査内容検討いただいて、室長承認に提出する。20件想定
④暫定運用、社外に関して送付前確認するルールを設定する。A型運用トークメンバーチェック</t>
    <phoneticPr fontId="22"/>
  </si>
  <si>
    <t>①②完③6/23④6/21</t>
    <phoneticPr fontId="22"/>
  </si>
  <si>
    <t xml:space="preserve">上した月」：YYYY/MM
「入金日付or相殺日付」：YYYY/MM/DD
「ヒアリング対象者」：田中さん、岩田さん
「備考」：
送付先とアドレスの確認を送付前
議事++++++++++++++++++++++++
申請を間違えた理由、ルールはない。
運用ルールとマニュアルが必要では
インストアJAN作成時にJANコードを作成し、依頼者へコードを送付している。
2次承認・・・送付した後に登録内容の確認している。
送付されたかどうかは確認していない。
一次承認・・・送付先確認している。作業者
メールを返信した理由は？
コードが必要、依頼完了の確認のため
室長承認がなかった
インストアJAN作成時にJANコードを作成し、依頼者へコードを送付することに
メールの室長承認ルートが入っていない
室内、室外、メールの承認なしで送付していた
５S活動において、送付をなくせるか？
現状取引先でどのように使用しているのか
バイヤーに共有だけで問題ないでのは
等々調査を行う
社内メール件数、理由
社外メール件数、理由
</t>
    <phoneticPr fontId="22"/>
  </si>
  <si>
    <t>④暫定運用、社外に関して送付前確認するルールを設定する。A型運用トークメンバーチェック</t>
    <phoneticPr fontId="22"/>
  </si>
  <si>
    <t>リズム</t>
    <phoneticPr fontId="22"/>
  </si>
  <si>
    <t>低</t>
    <phoneticPr fontId="22"/>
  </si>
  <si>
    <t>商品統合管理室</t>
    <phoneticPr fontId="22"/>
  </si>
  <si>
    <t>0円～10万円未満</t>
    <phoneticPr fontId="22"/>
  </si>
  <si>
    <t>経過観察中</t>
    <phoneticPr fontId="22"/>
  </si>
  <si>
    <t>対策基準有効</t>
    <phoneticPr fontId="22"/>
  </si>
  <si>
    <t>まれに起きる年1度</t>
    <phoneticPr fontId="22"/>
  </si>
  <si>
    <t>①増幅機能を利用しない。②今回の事故事例について担当者へ周知。作業者が商品統合管理室以外にもいる③初期化されないようにシステム改修を行う</t>
    <phoneticPr fontId="22"/>
  </si>
  <si>
    <t>①②朝田さん長廣さん</t>
    <phoneticPr fontId="22"/>
  </si>
  <si>
    <t>①②6/25③7/5</t>
    <phoneticPr fontId="22"/>
  </si>
  <si>
    <t>上した月」：YYYY/MM
「入金日付or相殺日付」：YYYY/MM/DD
「ヒアリング対象者」：
「備考」：
質問：
ECサイトのクーポンコードが更新されるとどうなる？
クーポンコードが使えないと連絡がきている。
コジマ営業　田さんに確認する。
議事メモ+++++++++++++++
コジマEC上のクーポン
保守ツール、キャンペーン増幅機能をしようした際、クーポンコードが初期化される
親区分、子区分
親の設定後、子の設定ができるが、
親の条件を子にコピーする機能が増幅機能
キャンペーン対象：株主に配布している資料。株通信に記載されている</t>
    <phoneticPr fontId="22"/>
  </si>
  <si>
    <t>なし_リズム_送信前に宛先確認するルールがなかったためメール誤送信した</t>
    <phoneticPr fontId="22"/>
  </si>
  <si>
    <t xml:space="preserve">
１．6/19_EC事業部から問い合わせのメールが届く
２．6/20_EC事業部から再度問い合わせが来る
３．6/20_ECサイトの利用有りのフラグを利用可能にした処、クーポンコードが更新された
</t>
    <phoneticPr fontId="22"/>
  </si>
  <si>
    <t>①長廣さん</t>
    <phoneticPr fontId="22"/>
  </si>
  <si>
    <t>なし_なし_DMクーポンの登録内容で利用フラグが外れていた為、ECサイトのクーポンコードが更新された</t>
    <phoneticPr fontId="22"/>
  </si>
  <si>
    <t>その他</t>
    <phoneticPr fontId="22"/>
  </si>
  <si>
    <t>お客様からクレーム（店舗対応）問題がない</t>
    <phoneticPr fontId="22"/>
  </si>
  <si>
    <t>7月の在庫の締め日</t>
    <phoneticPr fontId="22"/>
  </si>
  <si>
    <t xml:space="preserve">上した月」：YYYY/MM
「入金日付or相殺日付」：YYYY/MM/DD
「ヒアリング対象者」：
「備考」：【システム作業依頼書案件継続中】
</t>
    <phoneticPr fontId="22"/>
  </si>
  <si>
    <t>H型にて登録</t>
    <phoneticPr fontId="22"/>
  </si>
  <si>
    <t>納品時単価差異_スターコーポレーション_納品時単価差異の発生</t>
    <phoneticPr fontId="22"/>
  </si>
  <si>
    <t xml:space="preserve">
１．商品の発注を行った
２．商品の納品時に、発注時の伝票単価と納品時の単価に差異があった為差異が発生した。
</t>
    <phoneticPr fontId="22"/>
  </si>
  <si>
    <t>上した月」：YYYY/MM
「入金日付or相殺日付」：YYYY/MM/DD
「ヒアリング対象者」：
「備考」：仕入金額がマイナスのため、インシデント報告した
質問：
議事メモ+++++++++++++++
吉橋にて報告のみ、</t>
    <phoneticPr fontId="22"/>
  </si>
  <si>
    <t xml:space="preserve">
１．6/19_販売支援金登録の申請
２．6/21_マイナスの為、室長承認が必要となった
</t>
    <phoneticPr fontId="22"/>
  </si>
  <si>
    <t>I型_元林_入荷金額がマイナスになった為、販売支援金がマイナスになった</t>
    <phoneticPr fontId="22"/>
  </si>
  <si>
    <t>元林</t>
    <phoneticPr fontId="22"/>
  </si>
  <si>
    <t xml:space="preserve">上した月」：2021/06
「入金日付or相殺日付」：2021/07/30
「ヒアリング対象者」：カメラ渡邉バイヤー、取引先中川様
「備考」：
質問：
別課題で管理頂くとは？
計上予定リスト等バイヤー管理はどのようにしている？
計上はする。
バイヤーが月次でおこなっている。なぜもれている？
販売支援金1801別課題
バイヤーヒアリングに関して未回答
議事メモ+++++++++++++++
消化仕入れのため、
販売支援金、仕入れ型登録はあったが、停止している
</t>
    <phoneticPr fontId="22"/>
  </si>
  <si>
    <t xml:space="preserve">
１．6/19の20時に取引先からメールが届いた。メールID[9235-11]
２．6/21にバイヤーに連絡。バイヤーから取引先に確認した。
３．計上漏れとして正しい為、計上の依頼通り処理する。
</t>
    <phoneticPr fontId="22"/>
  </si>
  <si>
    <t>GEOソリューション</t>
    <phoneticPr fontId="22"/>
  </si>
  <si>
    <t>①岩田さん②③中野さん</t>
    <phoneticPr fontId="22"/>
  </si>
  <si>
    <t>G型_GEOソリューション_５月計上漏れ(1801:摘要欄販売支援金)</t>
    <phoneticPr fontId="22"/>
  </si>
  <si>
    <t xml:space="preserve">上した月」：YYYY/MM
「入金日付or相殺日付」：YYYY/MM/DD
「ヒアリング対象者」：？
「備考」：
・新規取引開始手続にはまだ入っておらず、近い内に発生する見込み。
・計上方法によっては７月１日を過ぎての仕入先ＣＤ発行でも問題ない可能性もあるが、その場合でも迅速な手続が必要なため、機密保持契約書の締結交渉に時間がかかる様であれば、同様に保留が必要になると思われる。
質問：
機密保持契約書を保留した際のリスクは？
仕入先ＣＤを利用予定は？7月計上に間に合えばいいのでは
議事メモ+++++++++++++++
本社と取引契約ができていない。取引を開始しようしている。7/1実取引
先方ひな形の機密保持誓約書はある、DL販売する際の
契約書の一部ないまま、仕入先CDを発行するのが事故
一部とは、機密保持契約書
</t>
    <phoneticPr fontId="22"/>
  </si>
  <si>
    <t>①矢土さん②鯨井さん</t>
    <phoneticPr fontId="22"/>
  </si>
  <si>
    <t xml:space="preserve">上した月」：YYYY/MM
「入金日付or相殺日付」：YYYY/MM/DD
「ヒアリング対象者」：
「備考」：
質問：
《取引停止》のフラグがない場合の影響度、リスクは？
議事メモ+++++++++++++++
どのようなタスクがあるのか？運用が決まっていない。
直近として、個別にフラグを立てる
フラグは誰がたてる？
契約担当にておこなう認識
メニュー登録はわかっている？
小林さんが方法は引き継いでいる
取引停止フラグの停止方法は小林さんが引き継いでいる
取引停止フラグの認識齟齬はないか？
バイヤーへ確認する
</t>
    <phoneticPr fontId="22"/>
  </si>
  <si>
    <t>なし_㈱ユーイング_仕入先ＣＤに《取引停止》フラグが立っていない問題</t>
    <phoneticPr fontId="22"/>
  </si>
  <si>
    <t xml:space="preserve">
１．２月末に㈱ユーイングが廃業
２．在庫の返品等廃業に係る各種処理が行われる
３．６月になって竹國係長から同社が廃業したにも関わらず、該当の仕入先ＣＤに対して《取引停止》フラグが立っていないことをご指摘頂く。
</t>
    <phoneticPr fontId="22"/>
  </si>
  <si>
    <t>なし_任天堂㈱_仕入先ＣＤ発行に係る機密保持契約書の保留</t>
    <phoneticPr fontId="22"/>
  </si>
  <si>
    <t>①鯨井さん②川上さん</t>
    <phoneticPr fontId="22"/>
  </si>
  <si>
    <t xml:space="preserve">
従来の方法？
議事メモ+++++++++++++++
zoom面談等のガイドラインは？ルールない
書類選考をおこなった。初
岩見さんへ報告して実施した
実施の企画時に段取りが不足した
本来は、法務室への相談が必要であったが
採用者への連絡する判断を商品統合管理室にておこなった
送信後に法務室へ対応方法を相談した
はじめての試みであったので関係部署への相談が不足していた
</t>
    <phoneticPr fontId="22"/>
  </si>
  <si>
    <t>法務室へ個人情報に関する届けを行う</t>
    <phoneticPr fontId="22"/>
  </si>
  <si>
    <t>再発防止策</t>
    <phoneticPr fontId="22"/>
  </si>
  <si>
    <t>発生日</t>
    <phoneticPr fontId="22"/>
  </si>
  <si>
    <t>リベート型</t>
    <phoneticPr fontId="22"/>
  </si>
  <si>
    <t>申請日</t>
    <rPh sb="0" eb="2">
      <t>シンセイ</t>
    </rPh>
    <rPh sb="2" eb="3">
      <t>ビ</t>
    </rPh>
    <phoneticPr fontId="7"/>
  </si>
  <si>
    <t>開始期間</t>
    <rPh sb="0" eb="2">
      <t>カイシ</t>
    </rPh>
    <rPh sb="2" eb="4">
      <t>キカン</t>
    </rPh>
    <phoneticPr fontId="22"/>
  </si>
  <si>
    <t>対応
納期</t>
    <phoneticPr fontId="7"/>
  </si>
  <si>
    <t>ウォルトディズニージャパンご担当者</t>
    <phoneticPr fontId="26"/>
  </si>
  <si>
    <t>　・バイヤー/商品統合管理室</t>
    <phoneticPr fontId="26"/>
  </si>
  <si>
    <t>　・トラスコ中山/経理室</t>
    <phoneticPr fontId="26"/>
  </si>
  <si>
    <t>1.272.121</t>
    <phoneticPr fontId="26"/>
  </si>
  <si>
    <t>　・山善</t>
    <phoneticPr fontId="26"/>
  </si>
  <si>
    <t>　・ダイソン</t>
    <phoneticPr fontId="26"/>
  </si>
  <si>
    <t>　・BOCO</t>
    <phoneticPr fontId="26"/>
  </si>
  <si>
    <t>ウォルト・ディズニー・ジャパン</t>
    <phoneticPr fontId="22"/>
  </si>
  <si>
    <t>①6月計上にてワークフローの申請。②摘要欄の表記を変更する。202106212163計上月と支払予定日の表を変更した③送付遅れの理由：先方の送付漏れの為</t>
    <phoneticPr fontId="22"/>
  </si>
  <si>
    <t>①6/21→完了②→完了③→完了</t>
    <phoneticPr fontId="22"/>
  </si>
  <si>
    <t>①6/15→完②6/末→完</t>
    <phoneticPr fontId="22"/>
  </si>
  <si>
    <t>完②6/11→7/末</t>
    <phoneticPr fontId="22"/>
  </si>
  <si>
    <t>①キャンペーンに新商品を追加した②キャンペーン対象に追加するのを漏れた理由。管理はどのようにしているのか？どうしたらできるのか？</t>
    <phoneticPr fontId="22"/>
  </si>
  <si>
    <t>①設定を固定値付与に修正②バイヤーへヒアリング。間違えた理由は？</t>
    <phoneticPr fontId="22"/>
  </si>
  <si>
    <t>①②朝田さん</t>
    <phoneticPr fontId="22"/>
  </si>
  <si>
    <t>再発防止策の立案または、バイヤーへ依頼する</t>
    <phoneticPr fontId="22"/>
  </si>
  <si>
    <t>①完②6/11→7/末</t>
    <phoneticPr fontId="22"/>
  </si>
  <si>
    <t>①対象の企画コードを全店舗対象外にして発動止めて期間を6/1終了で設定。②5/31終了予定日設定しなかった理由、ヒアリングする</t>
    <phoneticPr fontId="22"/>
  </si>
  <si>
    <t>再発防止策の立案もしくは、バイヤーへ依頼する</t>
    <phoneticPr fontId="22"/>
  </si>
  <si>
    <t xml:space="preserve">①条件違いを、バイヤーに共有。6月は条件自体の修正は行わない。
不足分はG型で計上する方針
</t>
    <phoneticPr fontId="22"/>
  </si>
  <si>
    <t>経過観察中</t>
    <phoneticPr fontId="22"/>
  </si>
  <si>
    <t>①条件違いを、バイヤーに共有。6月は条件自体の修正は行わない。
不足分はG型で計上する方針②原因を調査する。本人で作業を再現していただく</t>
    <phoneticPr fontId="22"/>
  </si>
  <si>
    <t>①②長廣</t>
    <phoneticPr fontId="22"/>
  </si>
  <si>
    <t>①7/15②6/25</t>
    <phoneticPr fontId="22"/>
  </si>
  <si>
    <t>0円～10万円未満</t>
    <phoneticPr fontId="22"/>
  </si>
  <si>
    <t>まず発生しない</t>
    <phoneticPr fontId="22"/>
  </si>
  <si>
    <t>対策はあるが不十分</t>
    <phoneticPr fontId="22"/>
  </si>
  <si>
    <t>低</t>
    <phoneticPr fontId="22"/>
  </si>
  <si>
    <t>システム作業依頼書にてNRIへ調査依頼をおこなう</t>
    <phoneticPr fontId="22"/>
  </si>
  <si>
    <t>他部署</t>
    <phoneticPr fontId="22"/>
  </si>
  <si>
    <t>10万円以上～100万円未満</t>
    <phoneticPr fontId="22"/>
  </si>
  <si>
    <t>取引先</t>
    <phoneticPr fontId="22"/>
  </si>
  <si>
    <t>①完　②6/末</t>
    <phoneticPr fontId="22"/>
  </si>
  <si>
    <t>①問題を分析する</t>
    <phoneticPr fontId="22"/>
  </si>
  <si>
    <t>①6/18</t>
    <phoneticPr fontId="22"/>
  </si>
  <si>
    <t>①在庫対策費フラグを「あり」へ変更</t>
    <phoneticPr fontId="22"/>
  </si>
  <si>
    <t>　②6月計上のG型にて対応予定</t>
  </si>
  <si>
    <t>①在庫対策費フラグを「あり」へ変更　②6月計上のG型にて対応予定</t>
    <phoneticPr fontId="22"/>
  </si>
  <si>
    <t>100万円以上～1000万円未満</t>
    <phoneticPr fontId="22"/>
  </si>
  <si>
    <t>時々起きる月1度</t>
    <phoneticPr fontId="22"/>
  </si>
  <si>
    <t>高</t>
    <phoneticPr fontId="22"/>
  </si>
  <si>
    <t>バイヤー</t>
    <phoneticPr fontId="22"/>
  </si>
  <si>
    <t xml:space="preserve">①キャンペーンに新商品を追加した
</t>
    <phoneticPr fontId="22"/>
  </si>
  <si>
    <t>②キャンペーン対象に追加するのを漏れた理由。管理はどのようにしているのか？調査する→7/末</t>
  </si>
  <si>
    <t>●</t>
    <phoneticPr fontId="22"/>
  </si>
  <si>
    <t>②バイヤーへヒアリング。間違えた理由を調査する→7/末</t>
  </si>
  <si>
    <t>①設定を固定値付与に修正した</t>
    <phoneticPr fontId="22"/>
  </si>
  <si>
    <t xml:space="preserve">①対象の企画コードを全店舗対象外にして発動止めて期間を6/1終了で設定。
</t>
    <phoneticPr fontId="22"/>
  </si>
  <si>
    <t>②5/31終了予定日設定しなかった理由を調査する→7/末</t>
  </si>
  <si>
    <t>商品統合管理室</t>
    <phoneticPr fontId="22"/>
  </si>
  <si>
    <t>①5/24の処理を元に戻して改めて正しい処理を実施する②完了を後追いする</t>
    <phoneticPr fontId="22"/>
  </si>
  <si>
    <t>③理由の特定。作業のどこで間違えたのかを確認する④承認が機能しなかった原因を確認する⑥なぜ店舗コード指定の仕入先変更業務にいったのか？</t>
  </si>
  <si>
    <t>まれに起きる年1度</t>
    <phoneticPr fontId="22"/>
  </si>
  <si>
    <t>G型_ウォルト・ディズニー・ジャパン_G型ファイルのリベート額を誤って入力した件</t>
    <phoneticPr fontId="22"/>
  </si>
  <si>
    <t>①小宮さん（エンタGPバイヤー）②北郷さん</t>
    <phoneticPr fontId="22"/>
  </si>
  <si>
    <t>①仕入先担当者にバイヤーから確認をしっかり行っていただく様依頼した②バイヤー経由で白紙の申請ファイルをご利用くださいとアナウンスいただく</t>
    <phoneticPr fontId="22"/>
  </si>
  <si>
    <t>誤った登録データのマイナス処理、正しい金額で再登録（当月中に処理済み）</t>
    <phoneticPr fontId="22"/>
  </si>
  <si>
    <t>北郷 直樹</t>
    <phoneticPr fontId="22"/>
  </si>
  <si>
    <t>事後</t>
    <phoneticPr fontId="22"/>
  </si>
  <si>
    <t xml:space="preserve">ご担当者がG型ファイルの作成時に前回(2020年10月計上分）使用したファイルを元に作成した結果、誤ってリベート額を前回の金額のまま作成、送信してしまった為
</t>
    <phoneticPr fontId="22"/>
  </si>
  <si>
    <t xml:space="preserve">
１．4/12　誤った金額のG型ファイルを登録
２．4/13　担当バイヤーより金額が誤っていたと連絡がある
３．4/14　誤った金額のマイナス、正しい金額のプラス分を登録
</t>
    <phoneticPr fontId="22"/>
  </si>
  <si>
    <t xml:space="preserve">過去ファイルの流用と確認不足
</t>
    <phoneticPr fontId="22"/>
  </si>
  <si>
    <t xml:space="preserve">誤った登録データのマイナス処理、正しい金額で再登録（当月中に処理済み）
</t>
    <phoneticPr fontId="22"/>
  </si>
  <si>
    <t>②再発防止策を立案する</t>
    <phoneticPr fontId="22"/>
  </si>
  <si>
    <t>①内河さん岡島さん</t>
    <phoneticPr fontId="22"/>
  </si>
  <si>
    <t>①ほかにE伝で処理が行われていないか確認を行う。本部にある直近のE伝を回収し中身を確認する。3，4名分に関して先行で調査</t>
  </si>
  <si>
    <t>①ほかにE伝で処理が行われていないか確認を行う。本部にある直近のE伝を回収し中身を確認する。3，4名分に関して先行で調査</t>
    <phoneticPr fontId="22"/>
  </si>
  <si>
    <t>なし_トラスコ中山_E伝にバイヤーがサインをしている運用を行っていた</t>
    <phoneticPr fontId="22"/>
  </si>
  <si>
    <t>内河 登</t>
    <phoneticPr fontId="22"/>
  </si>
  <si>
    <t xml:space="preserve">
　・E伝（手書き伝票）のサインをバイヤーが行い、E伝の照合等を行わず経理室で登録を行っていた
</t>
    <phoneticPr fontId="22"/>
  </si>
  <si>
    <t xml:space="preserve">
１．トラスコ中山から未照合分としてE伝の請求が来ていた
２．二月分が処理されていなかった為商品統合管理室に問い合わせがある。
３．状況を確認したところ、E伝の確認とサインをバイヤーが行っていたことが発覚した。
</t>
    <phoneticPr fontId="22"/>
  </si>
  <si>
    <t xml:space="preserve">
　・過去からの運用をそのまま踏襲していた
</t>
    <phoneticPr fontId="22"/>
  </si>
  <si>
    <t xml:space="preserve">上した月」：YYYY/MM
「入金日付or相殺日付」：YYYY/MM/DD
「ヒアリング対象者」：宮澤さん、経理室
「備考」：
質問：
照合していない。ルールの整備不足が問題
暫定運用として何か対応できないか？
例）サインする際は上長へ報告するようバイヤーヘアナウンスを行う
議事メモ+++++++++++++++
バイヤーで申請されたものは、照合照査されていない
経理室にても照合されていない。
経理室回答、追えない。データとしてのこっていない
今後の調査に関して検討している
経理室にてシステムへ送料として一括入力
同事例は？
紙で1000枚ほどある。商品統合管理室にて行ってくださいとのこと
直近のE伝はある
E伝の発行は本部？検品は行われず、入荷されている？
E伝はなにか？1000枚なぜ保存されている。発行されている
直送、返品でのデータ齟齬があったらE伝を作成する
E伝が経理にある理由は？
E伝は店舗もしくはセンターへ行くもの。
直近のE伝を回収し中身を確認する
仮説：検品されていないものが照合なしで処理されている
対象が1000枚すべてになる
ランダムピックアップ、3，4名分に関して先行で調査
・経理室よりE伝を預かる
・池袋社員のサインのあるものを見つける
・該当者へヒアリングをする
</t>
    <phoneticPr fontId="22"/>
  </si>
  <si>
    <t>中</t>
    <phoneticPr fontId="22"/>
  </si>
  <si>
    <t>インシデント報告をおこなった</t>
    <phoneticPr fontId="22"/>
  </si>
  <si>
    <t xml:space="preserve">マイナス金額が含まれるG型の申請（WFID:202106151663)
について、室長承認がされない状態で登録を行った
</t>
    <phoneticPr fontId="22"/>
  </si>
  <si>
    <t xml:space="preserve">
１．4/7　該当のG型の登録が行われた
２．6/9　室長のご指摘により、室長承認が無い状態でマイナス金額を含んだG型の登録がされていた事が発覚
</t>
    <phoneticPr fontId="22"/>
  </si>
  <si>
    <t xml:space="preserve">担当者がインシデント報告を失念した事、期限切迫状態での登録時に承認依頼と並行して登録を行う事がある事、以上2つの要因で発生した
</t>
    <phoneticPr fontId="22"/>
  </si>
  <si>
    <t xml:space="preserve">インシデント報告をおこなった
</t>
    <phoneticPr fontId="22"/>
  </si>
  <si>
    <t xml:space="preserve">上した月」：2021/03
「入金日付or相殺日付」：2021/05/31
「ヒアリング対象者」：-
「備考」：-
質問：
締め日の運用に関して、ルールを作る課題があったと認識していますが、
部署課題にありますでしょうか？
議事メモ+++++++++++++++
長廣さんへ共有する
マイナス承認なしに行われているかを調査する必要がある
数件あると内部統制室へ報告する
他にないのか？
調査期間　2020/9－現在まで
部署課題
承認なく進めるのは、上長承認なしで作業や判断することの危険性について、
内部統制不備のなることをメンバーへ教育する
品質管理　田端さん、吉橋にて
リベートで問題がないように要請されている
トーマツからも意識がないのは問題であると指摘されている
伝わる、ルールの守れる仕組みをつくる
G型、H型、J型
マイナス＝お金を支払うと同義
WFにチェックボックス等を入れる等
二次承認なしで計上されている
意識の問題、意識づけが必要
承認の必要性の資料ぺらで
買掛金は文書化して代理承認している
スケジュール確認後、納期を更新する
昼会用の資料、ポンチ絵。ペラ
具体例、承認について、WEBさがしてみる
</t>
    <phoneticPr fontId="22"/>
  </si>
  <si>
    <t>G型_ウォルト・ディズニー・ジャパン_室長承認無しでマイナスを含んだ登録が行われた件</t>
    <phoneticPr fontId="22"/>
  </si>
  <si>
    <t>対策基準有効</t>
    <phoneticPr fontId="22"/>
  </si>
  <si>
    <t xml:space="preserve">上した月」：2021/06
「入金日付or相殺日付」：YYYY/MM/DD
「ヒアリング対象者」：
「備考」：【システム作業依頼書案件継続中】
6/20長廣記載→仕入先の登録は、山善住建です。
質問：
定常業務でしょうか？
議事メモ+++++++++++++++
</t>
    <phoneticPr fontId="22"/>
  </si>
  <si>
    <t>納品時単価差異_山善_納品時単価差異が発生した</t>
    <phoneticPr fontId="22"/>
  </si>
  <si>
    <t xml:space="preserve">
１．商品の発注を行った
２．納品時に商品マスタに登録されている金額と違う為納品時単価差異が発生した。
３．
４．
５．</t>
    <phoneticPr fontId="22"/>
  </si>
  <si>
    <t xml:space="preserve">
　・本来の金額と違う金額で商品マスタに登録されていたため
</t>
    <phoneticPr fontId="22"/>
  </si>
  <si>
    <t xml:space="preserve">上した月」：2021/06
「入金日付or相殺日付」：YYYY/MM/DD
「ヒアリング対象者」：
「備考」：
質問：
議事メモ+++++++++++++++
コピペのみすによるもの
現状は、個別に対応でれば内部統制としてOK
注意喚起は有効
エビデンスは、求められていない
複数繰り返す場合は別途ルールを作成する
</t>
    <phoneticPr fontId="22"/>
  </si>
  <si>
    <t>B型_ダイソン_B型の金額の入り繰りが起きた。</t>
    <phoneticPr fontId="22"/>
  </si>
  <si>
    <t>③取引先様から再発防止策を受領する。注意喚起を行う</t>
  </si>
  <si>
    <t xml:space="preserve">
　・B型の条件設定を間違えた
</t>
    <phoneticPr fontId="22"/>
  </si>
  <si>
    <t xml:space="preserve">
１．B型条件を入れた際に、JANと金額が違う状態で申請を行い登録を行った
２．６月中旬に間違った事に発覚。</t>
    <phoneticPr fontId="22"/>
  </si>
  <si>
    <t xml:space="preserve">
　・B型申請の際に、金額とJANの入り繰りを起こしてしまった。
本来記載するJANとは別のJANへ誤って金額を記載した
</t>
    <phoneticPr fontId="22"/>
  </si>
  <si>
    <t xml:space="preserve">①H型にて登録予定②取引先様へJANと金額を間違えた理由を確認する
</t>
    <phoneticPr fontId="22"/>
  </si>
  <si>
    <t xml:space="preserve">上した月」：2021/06
「入金日付or相殺日付」：YYYY/MM/DD
「ヒアリング対象者」：
「備考」：
質問：
原価変更の際の何のリベートもしくは金額とB型が重複したのか？
何が問題だったのか？
議事メモ+++++++++++++++
B型から原価に反映することになったが、B型の停止申請がおこなわれなった
B型停止済み
リスク：B型が発生しないかを経過をみる必要がある
</t>
    <phoneticPr fontId="22"/>
  </si>
  <si>
    <t>B型_BOCO_実売助成費の誤発生</t>
    <phoneticPr fontId="22"/>
  </si>
  <si>
    <t xml:space="preserve">
　・実売助成費が原価変更分と重複してしまった
</t>
    <phoneticPr fontId="22"/>
  </si>
  <si>
    <t xml:space="preserve">
１．6/3に商品の原価の変更を行った。
２．変更の際に、B型の停止を行わなかった為原価変更とB型が重複しバイヤーに連絡があり発覚
</t>
    <phoneticPr fontId="22"/>
  </si>
  <si>
    <t xml:space="preserve">
　・原価変更の際にB型と重複している事に気付かず、B型の停止をしなかった為重複した
B型から原価に反映することになったが、B型の停止申請がおこなわれなった
</t>
    <phoneticPr fontId="22"/>
  </si>
  <si>
    <t>たまに起きる半年1度</t>
    <phoneticPr fontId="22"/>
  </si>
  <si>
    <t>I型_加賀ソルネット_販売支援金とセンターフィーの修正</t>
    <phoneticPr fontId="22"/>
  </si>
  <si>
    <t>②先方提示の請求支払型へ移行に必要なタスク洗い出しと検討する</t>
  </si>
  <si>
    <t>①H型5月計上にて登録した②金額の報告285,034③登録者へヒヤリングを行った
④岩田さんへ在庫対策費コメントをA型専用トーク内ノートにも記載頂く様にお願した</t>
    <phoneticPr fontId="22"/>
  </si>
  <si>
    <t>①H型5月計上にて登録した②金額の報告③登録者へヒヤリングを行う
④岩田さんへ在庫対策費コメントをA型専用トーク内ノートにも記載頂く様にお願い</t>
    <phoneticPr fontId="22"/>
  </si>
  <si>
    <t>①完②完③④完</t>
    <phoneticPr fontId="22"/>
  </si>
  <si>
    <t>⑤6/5⑥6/2⑦⑧6/1</t>
    <phoneticPr fontId="22"/>
  </si>
  <si>
    <t>⑤システム改修見積の件、システム作業依頼書作成する⑥暫定運用の解決策を室長承認にあげる
⑦取引先へ「仕入先コード」と「在庫対策費無し」の記載を頂ける様にお願いする</t>
    <phoneticPr fontId="22"/>
  </si>
  <si>
    <t>①フローを作成する。事務局として経理室へ納期の確認。
②納期遅延の承認を経理室からもらう
③滞留調査のルールを作成する。部署課題管理表へ記載</t>
    <phoneticPr fontId="22"/>
  </si>
  <si>
    <t>インシデント報告をおこなった</t>
    <phoneticPr fontId="22"/>
  </si>
  <si>
    <t>　・東レインターナショナル</t>
    <phoneticPr fontId="26"/>
  </si>
  <si>
    <t>　・富士フィルム</t>
    <phoneticPr fontId="26"/>
  </si>
  <si>
    <t>東レインターナショナル</t>
    <phoneticPr fontId="22"/>
  </si>
  <si>
    <t>富士フィルム</t>
    <phoneticPr fontId="22"/>
  </si>
  <si>
    <t>②③④吉橋</t>
    <phoneticPr fontId="22"/>
  </si>
  <si>
    <t>②バイヤー事で事実ベースで困っていること
③朝田さんへ商品統合管理室での影響
④バイヤー側の影響度を調査する</t>
    <phoneticPr fontId="22"/>
  </si>
  <si>
    <t>小林さん</t>
    <phoneticPr fontId="22"/>
  </si>
  <si>
    <t xml:space="preserve">①システム部に復旧依頼をしたが、
アンサー改修前の2020/10/24時点にしか戻せませんでした。 </t>
    <phoneticPr fontId="22"/>
  </si>
  <si>
    <t>五十嵐 茉莉</t>
    <phoneticPr fontId="22"/>
  </si>
  <si>
    <t xml:space="preserve">
アンサーのユーザー共有フォルダ内の商品部用フォルダを削除
</t>
    <phoneticPr fontId="22"/>
  </si>
  <si>
    <t xml:space="preserve">
2021/6/17　12時頃
アンサー作業中、前のページに戻ろうと
“×”ボタンを2回押してしまった為。
アラートメッセージ等、しっかりと確認せずに実行をしてしまった。
</t>
    <phoneticPr fontId="22"/>
  </si>
  <si>
    <t xml:space="preserve">上した月」：YYYY/MM
「入金日付or相殺日付」：YYYY/MM/DD
「ヒアリング対象者」：小林直輝
「備考」：
フォルダの削除権限についてシステム部へ確認する
質問：
議事メモ+++++++++++++++
影響度を調査する。
商品統合管理室にて影響はないのか？
バイヤーの最新の抽出条件が漏れなく反映できるかどうか？
・バイヤー事で事実ベースで困っていること
・商品統合管理室での影響
　販促朝田さん　きいて、推測
・バイヤー側の影響度を調査する
施策案
・影響がなければ注意喚起
・システム部へユーザー権限、削除できないようにする
・自分が登録したもののみが削除できる
</t>
    <phoneticPr fontId="22"/>
  </si>
  <si>
    <t xml:space="preserve">なし_なし_アンサーのユーザー共有フォルダ「商品部用フォルダ」削除の件 </t>
    <phoneticPr fontId="22"/>
  </si>
  <si>
    <t xml:space="preserve">上した月」：2021/06
「入金日付or相殺日付」：YYYY/MM/DD
「ヒアリング対象者」：
「備考」：【システム作業依頼書案件】
</t>
    <phoneticPr fontId="22"/>
  </si>
  <si>
    <t xml:space="preserve">
１．商品の発注を行った
２．商品の納品時に発注時の伝票単価と納品時の伝票単価に差があり納品時単価差異が発生した。
</t>
    <phoneticPr fontId="22"/>
  </si>
  <si>
    <t>上した月」：2021/06
「入金日付or相殺日付」：YYYY/MM/DD
「ヒアリング対象者」：
「備考」：
質問：
想定：マイナス金額のため、エクセルまたはVBAの計算がマイナスもしくは外れ値として除外となった
議事メモ+++++++++++++++
入荷明細が0円の場合相殺できないので、
次月は相殺できる金額があるため、次月へくりこした
マイナスの場合、赤残になる
再発性が低い想定
入荷明細がマイナスがあった際に対応する
以前、
VAN通信費の請求で契約書にて締結している？
使用している場合は請求することができるのか？
VAN通信費計算の作成ロジックから削除する。入荷明細を考慮しない
赤残時のルール、リベート明細を送付し次月へくりこす等
ロジックを追加するのは？
VAN通信費の請求に関して、久保さん、岡島さん等に確認する</t>
    <phoneticPr fontId="22"/>
  </si>
  <si>
    <t>G型_東レインターナショナル_入荷明細がマイナス処理されていた</t>
    <phoneticPr fontId="22"/>
  </si>
  <si>
    <t xml:space="preserve">
　・VAN通信費が計算されなかった
</t>
    <phoneticPr fontId="22"/>
  </si>
  <si>
    <t xml:space="preserve">
１．月初に入荷明細を出力したデータを使用してVAN通信費を計算した。
２．6/28にVAN通信費の連絡が来ていないと連絡があり発覚
３．入荷明細と実際の支払いに差がある為計算されなかった</t>
    <phoneticPr fontId="22"/>
  </si>
  <si>
    <t xml:space="preserve">
　・入荷明細がマイナスでデータ出力された為。
</t>
    <phoneticPr fontId="22"/>
  </si>
  <si>
    <t xml:space="preserve">上した月」：2021/06
「入金日付or相殺日付」：YYYY/MM/DD
「ヒアリング対象者」：
「備考」：
質問：
現在の運用の確認。データ不備保留分とは？
差し戻しにできないか？
暫定運用による再発防止策は？
議事メモ+++++++++++++++
保留案件が計上担当へデータが来ている
期間帰属がズレる判断は行わない
経理室へ相談して計上を見送るかを確認する
運用ルールとして行われていない
不備があったら計上しないを報告する
この運用がない
〆スケジュールに追加する。保留案件、金額、内容、保留理由を報告する
小野さん
リスク管理報告書、経理室アクシデントにて提出
保留案件に関してインシデント報告する
理由は、期間帰属のズレが起こるリスク
保留分に関して、案件が混在していた。
別課題、G型照合に漏れがある
</t>
    <phoneticPr fontId="22"/>
  </si>
  <si>
    <t>6/29→完</t>
    <phoneticPr fontId="22"/>
  </si>
  <si>
    <t>G型で登録した</t>
    <phoneticPr fontId="22"/>
  </si>
  <si>
    <t>G型_富士フィルム_不備データの登録漏れが発生した</t>
    <phoneticPr fontId="22"/>
  </si>
  <si>
    <t xml:space="preserve">
　・申請されたデータに不備があり、登録保留のままデータが登録されていなかった
</t>
    <phoneticPr fontId="22"/>
  </si>
  <si>
    <t xml:space="preserve">
　・データ不備保留分として登録を留保していたため
</t>
    <phoneticPr fontId="22"/>
  </si>
  <si>
    <t>取引先</t>
    <phoneticPr fontId="22"/>
  </si>
  <si>
    <t>経過観察中</t>
    <phoneticPr fontId="22"/>
  </si>
  <si>
    <t>J型でマイナス登録した</t>
    <phoneticPr fontId="22"/>
  </si>
  <si>
    <t>取引先様またはバイヤーへ送付先を確認する。取引先様へかならず返信することをルールを周知する</t>
    <phoneticPr fontId="22"/>
  </si>
  <si>
    <t>0円～10万円未満</t>
    <phoneticPr fontId="22"/>
  </si>
  <si>
    <t>まれに起きる年1度</t>
    <phoneticPr fontId="22"/>
  </si>
  <si>
    <t>対策はあるが不十分</t>
    <phoneticPr fontId="22"/>
  </si>
  <si>
    <t>低</t>
    <phoneticPr fontId="22"/>
  </si>
  <si>
    <t>商品統合管理室</t>
    <phoneticPr fontId="22"/>
  </si>
  <si>
    <t>①吉橋②田端さん吉橋③吉橋</t>
    <phoneticPr fontId="22"/>
  </si>
  <si>
    <t>昼会MTGにて承認行為の重要性に関してメンバー教育を行った</t>
    <phoneticPr fontId="22"/>
  </si>
  <si>
    <t>経過観察中</t>
    <phoneticPr fontId="22"/>
  </si>
  <si>
    <t>①マイナス承認なしに行われているかを調査する。スケジュール作成②承認行為の重要性に関してメンバー教育を行う。スケジュール作成③昼会で使用する承認とは？周知用の資料</t>
    <phoneticPr fontId="22"/>
  </si>
  <si>
    <t>①7/中旬②7/中旬→完③6/25→完</t>
    <phoneticPr fontId="22"/>
  </si>
  <si>
    <t>0円～10万円未満</t>
    <phoneticPr fontId="22"/>
  </si>
  <si>
    <t>まれに起きる年1度</t>
    <phoneticPr fontId="22"/>
  </si>
  <si>
    <t>対策基準有効</t>
    <phoneticPr fontId="22"/>
  </si>
  <si>
    <t>低</t>
    <phoneticPr fontId="22"/>
  </si>
  <si>
    <t>7/末→完</t>
    <phoneticPr fontId="22"/>
  </si>
  <si>
    <t>法務室へ個人情報に関する届けを行った</t>
    <phoneticPr fontId="22"/>
  </si>
  <si>
    <t>ビックカメラ商品統合管理室</t>
    <phoneticPr fontId="26"/>
  </si>
  <si>
    <t>システム</t>
    <phoneticPr fontId="22"/>
  </si>
  <si>
    <t xml:space="preserve">
B型リベートの時間外受信
申請メールの送付時間が19時以降になっている
</t>
    <phoneticPr fontId="22"/>
  </si>
  <si>
    <t xml:space="preserve">
１．窓口担当者が退勤予定の19時以降に当日、または週末に開始されるB型を受信
２．いずれも受信確認後、WFへ申請（開始日に遅延なし）
■6月度
■19時以降受信の当日開始のB型
■週末・祝日の前日19時以降に受信し、週末または祝日当日が開始日となるB型
①
取引先：富士通ゼネラル様
受信日時：6/4 20:03 
開始日：6/4
登録状況：遅延なし
メール：[42302-1]【B】【富士通ゼネラル】【横尾課長】　20210605～
②
取引先：プレシードジャパン様
受信日時：6/11 20:20 
開始日：6/12（土）
登録状況：遅延なし
メール：[43116-1]AVIOT】B型リベート／プレシードジャパン株式会社	
③
取引先：ＢＯＣＯ様
受信日時：6/21 20:15
停止日：6/21
登録状況：遅延なし
メール：[43560-1]再送します【BoCo PEACE】B型停止分です
④
取引先：東芝様
受信日時：6/25 20:54
開始日：6/26（土）
登録状況：遅延なし
備考：土曜に北郷さんが申請、アルバイトメンバーにて登録完了
メール：[43944-1]【B】【東芝】【梅田課長様】 6月調理商品　実売助成費リベート	
⑤
取引先：吉井電気様
受信日時：6/30　19：09
開始日：6/30
登録状況：7/1WFへ申請・登録依頼済み
備考：
・リベート終了日空欄の不備あり。
・バイヤーへ開始日が遅延する可能性について了承を得て差し戻しを実施。
・6/30 22:00 開始日を7/1に修正済み申請書を受領し、7/1にWFへ申請。登録チームへ登録依頼済。
メール：[44323-1]B型リベートフォーマット商談報告書　日創プラス実売助成費の件【吉井電気　茂垣】</t>
    <phoneticPr fontId="22"/>
  </si>
  <si>
    <t xml:space="preserve">
取引先様からの申請が時間外のため
</t>
    <phoneticPr fontId="22"/>
  </si>
  <si>
    <t xml:space="preserve">上した月」：YYYY/MM
「入金日付or相殺日付」：YYYY/MM/DD
「ヒアリング対象者」：
「備考」：
質問：
暫定運用による再発防止策は？
議事メモ+++++++++++++++
</t>
    <phoneticPr fontId="22"/>
  </si>
  <si>
    <t>問題管理へ移行済み</t>
    <phoneticPr fontId="22"/>
  </si>
  <si>
    <t>　　　　　　不明</t>
    <phoneticPr fontId="26"/>
  </si>
  <si>
    <t>　　不明</t>
    <phoneticPr fontId="26"/>
  </si>
  <si>
    <t>システム部</t>
    <phoneticPr fontId="26"/>
  </si>
  <si>
    <t>コンタクト事業室</t>
    <phoneticPr fontId="26"/>
  </si>
  <si>
    <t xml:space="preserve">
商品登録を誤った情報で登録
</t>
    <phoneticPr fontId="22"/>
  </si>
  <si>
    <t xml:space="preserve">
１．6/24　ダイキン　PIMにて新規商品登録を行う（262中6JANに誤りあり）
２．6/30　商品部メンバーより上記商品登録に誤りがある事の報告有（修正依頼はしているので商品統合管理室へは報告のみ）
３．7/1　報告をおこなった</t>
    <phoneticPr fontId="22"/>
  </si>
  <si>
    <t xml:space="preserve">
PIMでの商品登録時に誤った情報を入力した為
</t>
    <phoneticPr fontId="22"/>
  </si>
  <si>
    <t xml:space="preserve">作成した新規部門コードがキャンペーンの対象になっていない。
</t>
    <phoneticPr fontId="22"/>
  </si>
  <si>
    <t xml:space="preserve">商品を新規部門で登録する際にキャンペーンへ追加する作業を事前に行っていなかった。
</t>
    <phoneticPr fontId="22"/>
  </si>
  <si>
    <t xml:space="preserve">
　・汎用EDIにて取り置きデータがPOS販売データに含まれた状態で送信された。
</t>
    <phoneticPr fontId="22"/>
  </si>
  <si>
    <t xml:space="preserve">
１．システム上のエラーにより汎用EDIの中に取り置きデータが含まれている事が発覚した
２．汎用EDIに取り置きデータが含まれている為、取引先様から頂いているG型の算出に使用しているかヒアリングを行い影響度調査を行い13社に絞る
３．13社のうち、3社にて返金が必要になる事が判明
４．シネックス、マイクロソフト、ソフトバンク
５．2019.6-2021.6まで継続的に発生</t>
    <phoneticPr fontId="22"/>
  </si>
  <si>
    <t xml:space="preserve">
　・システム上のエラーによるもの。
</t>
    <phoneticPr fontId="22"/>
  </si>
  <si>
    <t xml:space="preserve">上した月」：2021/06
「入金日付or相殺日付」：YYYY/MM/DD
「ヒアリング対象者」：
「備考」：722,738+1,013,677+未定、2019.6-2020.10.1まで継続的に発生
質問：
議事メモ+++++++++++++++
</t>
    <phoneticPr fontId="22"/>
  </si>
  <si>
    <t>住設事業室　松川課長</t>
    <phoneticPr fontId="22"/>
  </si>
  <si>
    <t>①6/21→完</t>
    <phoneticPr fontId="22"/>
  </si>
  <si>
    <t>上した月」：2021/6
「入金日付or相殺日付」：-/-/-
「ヒアリング対象者」：ビックカメラ住設事業室　松川課長
「備考」：添付ファイルにBO実績・未完了伝票の明細が記載されております。
123,562,000円(概算値)
質問：
完了予定はいつ？
議事メモ+++++++++++++++
森岡さんと鈴木さんへ報告する
調査と対応をお願いする
出荷処理していない
出荷処理しない＞BO反映されない</t>
    <phoneticPr fontId="22"/>
  </si>
  <si>
    <t>①施工完了伝票の精査。完了処理。6/30時点、全ての項目におきまして処理終了</t>
    <phoneticPr fontId="22"/>
  </si>
  <si>
    <t>②吉橋</t>
    <phoneticPr fontId="22"/>
  </si>
  <si>
    <t>②7/2→完</t>
    <phoneticPr fontId="22"/>
  </si>
  <si>
    <t>次月にまとめて相殺する</t>
    <phoneticPr fontId="22"/>
  </si>
  <si>
    <t>G型_各社_汎用EDIの誤データ送信</t>
    <phoneticPr fontId="22"/>
  </si>
  <si>
    <t>POSキャンペーン_なし_新規部門コード作成時にキャンペーンの対象に含まれない</t>
    <phoneticPr fontId="22"/>
  </si>
  <si>
    <t>A型_ダイキン_エアコンPIM商品登録間違い</t>
    <phoneticPr fontId="22"/>
  </si>
  <si>
    <t xml:space="preserve">①商品部メンバーよりバイヤーへ連絡、修正してもらう様に依頼②状況後追い、修正提案③取引先、バイヤーへの発生原因のヒヤリングと対応策の検討
取引先　　→　なぜ誤った登録になったのか、再発防止策はどうするか
バイヤー　→　なぜ誤った登録商品の承認を行ったのか、再発防止策はどうするか
</t>
    <phoneticPr fontId="22"/>
  </si>
  <si>
    <t>①②小野さん③小野さん</t>
    <phoneticPr fontId="22"/>
  </si>
  <si>
    <t xml:space="preserve">上した月」：YYYY/MM
「入金日付or相殺日付」：YYYY/MM/DD
「ヒアリング対象者」：横尾さん、関主任
「備考」：
質問：
取引先、バイヤーへ注意喚起をお願いします
議事メモ+++++++++++++++
取引先PIM登録＞バイヤー承認＞OPG承認
現状を確認する。取引先様とバイヤーへ原因のヒアリング
</t>
    <phoneticPr fontId="22"/>
  </si>
  <si>
    <t>①吉橋②吉橋③吉橋</t>
    <phoneticPr fontId="22"/>
  </si>
  <si>
    <t>なし_なし_施工完了伝票の完了漏れにより売り上げの未計上が発生した</t>
    <phoneticPr fontId="22"/>
  </si>
  <si>
    <t>なし_なし_システム部が抽出したデータと共有フォルダへ格納された件数に差異があった</t>
    <phoneticPr fontId="22"/>
  </si>
  <si>
    <t xml:space="preserve">①現状の調査を行った。経緯参照②差異分に関して取引先様へ送付する
</t>
    <phoneticPr fontId="22"/>
  </si>
  <si>
    <t>①吉橋②吉橋、石田さん</t>
    <phoneticPr fontId="22"/>
  </si>
  <si>
    <t>①7/1→完②7/2→完</t>
    <phoneticPr fontId="22"/>
  </si>
  <si>
    <t xml:space="preserve">上した月」：YYYY/MM
「入金日付or相殺日付」：YYYY/MM/DD
「ヒアリング対象者」：
「備考」：柳沼さん、鮫島さん
質問：
議事メモ+++++++++++++++
施策案
・共有フォルダの容量上限を上げる
・商品統合管理室用の共有フォルダを設置する
・バックアップの方法を別におこなう
新環境での商品部・開発部3.5TB
商品統合管理室で管理しているファイル過去分は圧縮して容量をあける
BATファイルでの実行で容量上限の際アラートがでなかった？
システム部より
検知不足の件に際して、エラーが出るように対策を行うと回答いただいた
</t>
    <phoneticPr fontId="22"/>
  </si>
  <si>
    <t xml:space="preserve">
１．コンタクト事業室で3つの部門コードから派生させた新規の9部門を作成した。
２．商品登録を新規部門に変更。
３．キャンペーン、クーポンの対象に含まれなくなった。
</t>
    <phoneticPr fontId="22"/>
  </si>
  <si>
    <t xml:space="preserve">
１．バイヤーから単品在庫データに関して送付されていないと連絡があった
２．送付データを調査した所、該当データが格納されていなかった
３．システム部へシステム作業依頼書にて再分の格納の依頼をした
４．再格納が行われたのを確認した</t>
    <phoneticPr fontId="22"/>
  </si>
  <si>
    <t>　・大阪プラスチック</t>
    <phoneticPr fontId="26"/>
  </si>
  <si>
    <t>TSネットワーク</t>
    <phoneticPr fontId="26"/>
  </si>
  <si>
    <t>　・バッファロー</t>
    <phoneticPr fontId="26"/>
  </si>
  <si>
    <t>　・カタセ</t>
    <phoneticPr fontId="26"/>
  </si>
  <si>
    <t>山善　住設建材部</t>
    <phoneticPr fontId="26"/>
  </si>
  <si>
    <t>　・グローバル</t>
    <phoneticPr fontId="26"/>
  </si>
  <si>
    <t>　・福西電機</t>
    <phoneticPr fontId="26"/>
  </si>
  <si>
    <t>取引先（MTG）</t>
    <phoneticPr fontId="26"/>
  </si>
  <si>
    <t>TSネットワーク</t>
    <phoneticPr fontId="22"/>
  </si>
  <si>
    <t>カタセ</t>
    <phoneticPr fontId="22"/>
  </si>
  <si>
    <t>山善住建</t>
    <phoneticPr fontId="22"/>
  </si>
  <si>
    <t>ティーガイヤ</t>
    <phoneticPr fontId="22"/>
  </si>
  <si>
    <t>グローバル</t>
    <phoneticPr fontId="22"/>
  </si>
  <si>
    <t>山善住設</t>
    <phoneticPr fontId="22"/>
  </si>
  <si>
    <t>G型_MTG_誤ったリベート種別コード登録</t>
    <phoneticPr fontId="22"/>
  </si>
  <si>
    <t xml:space="preserve">
　・納品時単価差異が発生
</t>
    <phoneticPr fontId="22"/>
  </si>
  <si>
    <t xml:space="preserve">
１．商品の入荷を商品マスタに記載の通り入荷を行った。
２．入荷した際の金額が間違っていた為、実績の変更を行い納品時単価差異が発生した。
</t>
    <phoneticPr fontId="22"/>
  </si>
  <si>
    <t xml:space="preserve">
　・入荷実績金額が間違っていた為、経理室側にて実績の変更を行った結果商品マスタと差異が発生して、納品時単価差異が発生した。
</t>
    <phoneticPr fontId="22"/>
  </si>
  <si>
    <t>上した月」：2021/06
「入金日付or相殺日付」：YYYY/MM/DD
「ヒアリング対象者」：
「備考」：
質問：
入荷した際の金額が間違っていたとは？取引先との合意単価？
暫定運用で対応できることは？
議事メモ+++++++++++++++
マイナス納品時単価差異の件、NRIへ資料を請求している
いつごろ資料がくるかを確認する</t>
    <phoneticPr fontId="22"/>
  </si>
  <si>
    <t xml:space="preserve">
１．商品の発注を行った
２．商品の納品時に発注時の伝票単価との差異があり納品時単価差異が発生した。
</t>
    <phoneticPr fontId="22"/>
  </si>
  <si>
    <t xml:space="preserve">
　・商品の発注時の伝票単価と納品時の伝票単価に差異があったため。
</t>
    <phoneticPr fontId="22"/>
  </si>
  <si>
    <t xml:space="preserve">上した月」：2021/06
「入金日付or相殺日付」：YYYY/MM/DD
「ヒアリング対象者」：
「備考」：【システム作業依頼書案件継続中】
</t>
    <phoneticPr fontId="22"/>
  </si>
  <si>
    <t xml:space="preserve">
　・商品の発注時の伝票単価と納品時の伝票単価に差異があり納品時単価差異が発生した。
</t>
    <phoneticPr fontId="22"/>
  </si>
  <si>
    <t xml:space="preserve">約束していないリベート（在庫対策費）が発生。昨年8月にも同様の事故があったが再び発生した。
</t>
    <phoneticPr fontId="22"/>
  </si>
  <si>
    <t xml:space="preserve">
１.過去原価変更の申請があり在庫対策費が発生した
２.対策として対象外登録を行う作業が未着だった
３．6/29　経理から送付のリベート滞留リストを調査中に発覚
４．7/5　前回のインシデント対応者にヒヤリング
</t>
    <phoneticPr fontId="22"/>
  </si>
  <si>
    <t xml:space="preserve">前回発生時に対策が出来てなかった。
</t>
    <phoneticPr fontId="22"/>
  </si>
  <si>
    <t xml:space="preserve">上した月」：2021/06
「入金日付or相殺日付」：YYYY/MM/DD
「ヒアリング対象者」：北郷主任、内河主任
「備考」：前回のインシデント報告　202008020017、202007301757
質問：
元々の発生原因は？
議事メモ+++++++++++++++
加熱式のたばこ
原価変更の申請が過去あった202008020017、202007301757
</t>
    <phoneticPr fontId="22"/>
  </si>
  <si>
    <t xml:space="preserve">
　・H型訂正型による返金が行われなかった。
</t>
    <phoneticPr fontId="22"/>
  </si>
  <si>
    <t xml:space="preserve">
１．2020年9月に行っていた販促リベートとG型が重複していたことが202104月に取引先からの申告で発覚
２．H型にて訂正を入れていたが、アマナビが取引を行っていなかった為返金がされなかった
３．GEOソリューションズに返金がされるべきものなので、システム上別取引先に返金が出来ない為、G型のマイナス計上にて対応
</t>
    <phoneticPr fontId="22"/>
  </si>
  <si>
    <t xml:space="preserve">
　・販促リベートの修正を行ったが、社名変更により別の仕入れ先コードにて取引を行っていたため発生
</t>
    <phoneticPr fontId="22"/>
  </si>
  <si>
    <t xml:space="preserve">上した月」：2021/06
「入金日付or相殺日付」：YYYY/MM/DD
「ヒアリング対象者」：
「備考」：
質問：
仮説：
・返金先の事前確認
・仕入先コードの削除管理、取引先管理
返金先についての確認ルールはありますか？
取引のない取引先に対してシステムでの登録ができる？
議事メモ+++++++++++++++
リベートが発生した取引先に対しての訂正なので、
返金先の確認はいらない想定
同一企業である、合併事業の引継ぎ等の確認をしてから会計処理を行う運用を暫定で行う
取引先管理がおこなえていない
作成する割当はまだ、
法人営業、帝国バンク等で情報を確認する
ネットで検索し、企業の情報を確認する
H型を登録した際に支払が不可かどうかはわからない
支払の期日がすぎた段階でしたKSASで確認できない
返金したい企業、内容が異なることを確認できる？
アラートに関して、
H型登録する
取引先にて発覚
室内でわかならいのは？
返金先は、別企業の場合、返金先企業を確認する
H型登録する場合、登録先の確認はBOとしている
アマナビで発生したものをアマナビへ返金する
アマナビは社名変更された
アマナビには返金されていないのは、取引していない
運用上問題ないが、
返金されていないのが課題
経理室の課題
H型を登録したら、返金できていないのは、なぜ？
今回されませんでした、原因と対策を検討する
他にも返金されていない可能性は？
返金確認をすべてする？
滞留リベートにはいっていた？
アマナビは滞留リベートに入っている
相殺原資がないため、
仮説：旧コードに対してコードが生きていない状況で登録が行った後支払が行えていない
社名変更した同一取引先に対して、経理室へ債務が移行されない理由を確認する
</t>
    <phoneticPr fontId="22"/>
  </si>
  <si>
    <t xml:space="preserve">
　・実売助成費のJAN記載を間違え誤った商品に対して実売助成費が発生していた
</t>
    <phoneticPr fontId="22"/>
  </si>
  <si>
    <t xml:space="preserve">
１．商品の記載を行い、商品統合管理室に申請頂く。
２．計算が終わった際に、登録を行ったJANが間違っていた事に取引先で発覚
３．実売助成費の金額を修正して正しいJANに対してG型にて計上を行う事になる
</t>
    <phoneticPr fontId="22"/>
  </si>
  <si>
    <t xml:space="preserve">
　・取引先様のファイル作成の際の記載ミス
</t>
    <phoneticPr fontId="22"/>
  </si>
  <si>
    <t>上した月」：2021/06
「入金日付or相殺日付」：YYYY/MM/DD
「ヒアリング対象者」：
「備考」：
質問：
仮説：取引先様での申請ファイル作成時のルールおよびチェック方法
議事メモ+++++++++++++++
取引先回答コピペのミス
マスタ、基幹システムからのエクセル情報転記を行っている
どのようにしたら、間違えないのか？を確認する
リベート条件登録調査のMTGでコピペの内容を確認する。画面をみせてもらう
MTGスケジュールを北郷さんに確認する。
次回開催に関して、未定</t>
    <phoneticPr fontId="22"/>
  </si>
  <si>
    <t xml:space="preserve">
１．商品の発注
２．納品までの間に帳合先変更がされる。
３．納品時の単価に差異がある為納品時単価差異が発生した。
</t>
    <phoneticPr fontId="22"/>
  </si>
  <si>
    <t>上した月」：2021/06
「入金日付or相殺日付」：YYYY/MM/DD
「ヒアリング対象者」：
「備考」：
質問：
商品を発注してから帳合変更の単価が自動で変更されるのはただしいのか？
商品を発注する＞発注先に在庫がない＞帳合先を変更する＞単価が変更される
のフローの場合
発注先に在庫がない時点で差し戻す仕組みは？
システム部に原因の調査を現在依頼中の納品時単価差異の件に追加するのは？
議事メモ+++++++++++++++</t>
    <phoneticPr fontId="22"/>
  </si>
  <si>
    <t xml:space="preserve">
合意していないリベートが発生している
</t>
    <phoneticPr fontId="22"/>
  </si>
  <si>
    <t xml:space="preserve">
１．6/26＿原価変更に伴う在庫対策費が発生
２．6/28＿合意してないとして、取引先より連絡がくる
３．7/6＿仕入先マスタ上在庫対策費対象となっている為、取引先に連絡を取る。
４．7/6＿取引先営業様より、『そういったリベートの話は聞いていない。仕入先コード自体は、住設が本格稼働する前に登録されていた為、当時のやり取りは不明』
５．バイヤーに確認して修正対応
</t>
    <phoneticPr fontId="22"/>
  </si>
  <si>
    <t xml:space="preserve">上した月」：YYYY/MM
「入金日付or相殺日付」：YYYY/MM/DD
「ヒアリング対象者」：
「備考」：
質問：
A型の申請？メール本文の記載状況は？
在庫対策費に関するA型の申請ルールを取引先へお伝えする
議事メモ+++++++++++++++
メール本文に在庫対策費に関する記載はなし
内部統制室よりA型の申請に関して、記載場所が別々なのが問題なのではないのか？
在庫対策費の運用ルールに関して現在の進捗は？
在庫対策費に関するA型登録用紙の改修は、まだ未着
部署課題にあげて進捗をおっていく
</t>
    <phoneticPr fontId="22"/>
  </si>
  <si>
    <t xml:space="preserve">
J型の計上漏れが発生した
</t>
    <phoneticPr fontId="22"/>
  </si>
  <si>
    <t xml:space="preserve">
１．6/3＿5月計上J型メール受信。メールディーラー上で『メールID6861-9』
２．6/8＿メールを確認するも、集約済みと誤って終了する
３．7/5＿6月計上J型メール受信。メールディーラー上で『メールID6861-10』
４．7/7＿集約時に、5月計上分が洩れていた事が発覚</t>
    <phoneticPr fontId="22"/>
  </si>
  <si>
    <t xml:space="preserve">
各受信メールを集約していく業務で該当メールが漏れたため
</t>
    <phoneticPr fontId="22"/>
  </si>
  <si>
    <t xml:space="preserve">上した月」：2021/07
「入金日付or相殺日付」：YYYY/MM/DD
「ヒアリング対象者」：福岡さん、五十嵐さん
「備考」：
質問：
仮説：作業者の思い込みもしくは確認不足
集約済みと誤って終了した理由は？
影響調査：
調査後、類似事例を調査3月計上から6月計上まで纏めて7月計上する
②集約業務の手順見直し③集約済みと誤って終了させた理由を確認する
【ＴＯＤＯ】
・税込み税別を意識できる運用にするべき（倉地さん）
・突発で起きた場合に作成する時のルールをつくるべき
【議事メモ】　
・1801のリベート　
・税込み税別チェックを含めたルール運用にするべき（倉地さん）
・突発で起きた場合に作成する時の税別、税込み照合ルールをつくるべき（ﾁｪｯｸﾘｽﾄをつくる）
運用でダブルチェックをおこなうのだが、
シフトの関係で対象メンバーのみの作業になっている期間が存在する
調査範囲、定義を決めて、調査をおこなうことを伊波さんと西郷さんから求められている
対策が機能していること
5月分が発生している
人的なものは？整備不備なのか？あきらかにすることがトーマツからの要望
ルールの整備不備の可能性がある
どうしたら、早く終了できるか
整備不備でメールのデータの集約が漏れている
J型のみ、今回は5月分が発生の確認済み
シフトが一人で作業している箇所があった
画面をすべてみていない。
コメントが入っているものを集約している
メールの集約時に、個人の判断で目視している
ウィンドウの縮小や拡大により漏れの発生がある
チェック方法の定義がないため、個人の判断により抜け漏れ
長谷川さんのチェック方法は？問題なかったか？
確認できていない
結論：メールが申請されたが見落としている
サンプルチェックにて調査する
┗月に何件あったかを確認する　
┗影響具合でスコープを検討する
一日でできる作業時間と内容を検討する
調査設計が重要
長廣さん調査した5月分に漏れが確定している件に関して理由を調べる
┗メールは集約する。積み上げをする。アクセスにて取引先事の金額のズレとBOを突合
┗影響度を5月分行う
┗理由を分析する
┗対策を行う
</t>
    <phoneticPr fontId="22"/>
  </si>
  <si>
    <t xml:space="preserve">消化仕入で取引している取引先に在庫対策費を請求してしまった。
</t>
    <phoneticPr fontId="22"/>
  </si>
  <si>
    <t>上した月」：2021/06
「入金日付or相殺日付」：YYYY/MM/DD
「ヒアリング対象者」：
「備考」：2021年2月にも発生（3月にＨ型修正）
【ＴＯＤＯ】
・Ｈ型にて修正予定
・②部署課題へ移行③原因の調査
【議事メモ】
・本来は発生しないもの　滞留リベートのもの
・1次対応完了済み
・消化仕入で登録できないようにした方がいい（倉地さん）
・消化仕入についての在庫対策費について確認する</t>
    <phoneticPr fontId="22"/>
  </si>
  <si>
    <t xml:space="preserve">
１．7/7　滞留リベートリストに記載があった。バイヤーに確認したところ、在庫対策費は請求しない約束になっていた
</t>
    <phoneticPr fontId="22"/>
  </si>
  <si>
    <t xml:space="preserve">
　・販売支援金・センターフィーの対象外の商品に対してリベートが発生していた
</t>
    <phoneticPr fontId="22"/>
  </si>
  <si>
    <t xml:space="preserve">
　・条件登録が単品での除外設定が行えない為。
</t>
    <phoneticPr fontId="22"/>
  </si>
  <si>
    <t xml:space="preserve">上した月」：2021/06
「入金日付or相殺日付」：YYYY/MM/DD
「ヒアリング対象者」：
「備考」：
質問：
議事メモ+++++++++++++++
VAIO
修正対象の商品に対して部門コードを作成して登録を行うことでH型の作業発生を防げる想定を検証する
部門コードに対してリベートの発生を除外できる
</t>
    <phoneticPr fontId="22"/>
  </si>
  <si>
    <t>②長廣さん③内河さん</t>
    <phoneticPr fontId="22"/>
  </si>
  <si>
    <t>①7/7→完</t>
    <phoneticPr fontId="22"/>
  </si>
  <si>
    <t>①H型にて登録</t>
    <phoneticPr fontId="22"/>
  </si>
  <si>
    <t xml:space="preserve">①H型にて登録
</t>
    <phoneticPr fontId="22"/>
  </si>
  <si>
    <t>I型_加賀ソルネット_販売支援金センターフィーの対象外の商品に対しての発生</t>
    <phoneticPr fontId="22"/>
  </si>
  <si>
    <t>なし_IBS_納品時単価差異の発生</t>
    <phoneticPr fontId="22"/>
  </si>
  <si>
    <t>①H型にて登録。</t>
    <phoneticPr fontId="22"/>
  </si>
  <si>
    <t>7/7→完</t>
    <phoneticPr fontId="22"/>
  </si>
  <si>
    <t>なし_カフェレオ_納品時単価差異の発生</t>
    <phoneticPr fontId="22"/>
  </si>
  <si>
    <t>なし_大阪プラスチックモデル_納品時単価差異の発生</t>
    <phoneticPr fontId="22"/>
  </si>
  <si>
    <t>A型_TSネットワーク_在庫対策費発生</t>
    <phoneticPr fontId="22"/>
  </si>
  <si>
    <t>①長廣さん②内河さん</t>
    <phoneticPr fontId="22"/>
  </si>
  <si>
    <t>①アマナビ登録済みのH型をH型で訂正②GEOソリューションズ様へG型にてマイナス計上</t>
    <phoneticPr fontId="22"/>
  </si>
  <si>
    <t xml:space="preserve">①アマナビ登録済みのH型をH型で訂正②GEOソリューションズ様へG型にてマイナス計上
</t>
    <phoneticPr fontId="22"/>
  </si>
  <si>
    <t>G型_GEOソリューションズ_販促リベートとG型の重複</t>
    <phoneticPr fontId="22"/>
  </si>
  <si>
    <t>H型にて登録
システム作業依頼書にてシステム部へ調査と改修を依頼した</t>
    <phoneticPr fontId="22"/>
  </si>
  <si>
    <t xml:space="preserve">①H型にて登録予定②JANを間違えた原因をヒアリングする
</t>
    <phoneticPr fontId="22"/>
  </si>
  <si>
    <t>B型_バッファロー_実売助成費の金額記載ミス</t>
    <phoneticPr fontId="22"/>
  </si>
  <si>
    <t>①H型にて修正</t>
    <phoneticPr fontId="22"/>
  </si>
  <si>
    <t>なし_カタセ_納品時単価差異の発生</t>
    <phoneticPr fontId="22"/>
  </si>
  <si>
    <t>③田端さん④小野さん</t>
    <phoneticPr fontId="22"/>
  </si>
  <si>
    <t>①内河さん②長廣さん</t>
    <phoneticPr fontId="22"/>
  </si>
  <si>
    <t xml:space="preserve">①H型で修正済み②バイヤーへ取引先様とのリベートに関する認識合わせを依頼する。A型申請ルールにて申請いただくよう依頼する
</t>
    <phoneticPr fontId="22"/>
  </si>
  <si>
    <t>A型_山善住建_合意していない在庫対策費が発生した</t>
    <phoneticPr fontId="22"/>
  </si>
  <si>
    <t>①影響度の調査、サンプルチェックにて調査する
長廣さん調査した5月分に漏れが確定している件に関して理由を調べる
┗メールは集約する。積み上げをする。アクセスにて取引先事の金額のズレとBOを突合
┗影響度を5月分行う
┗理由を分析する
┗対策を行う</t>
    <phoneticPr fontId="22"/>
  </si>
  <si>
    <t>J型_ティアック_J型で計上漏れが発生</t>
    <phoneticPr fontId="22"/>
  </si>
  <si>
    <t>L型_ティーガイヤ_約束してないリベート在庫対策費が発生</t>
    <phoneticPr fontId="22"/>
  </si>
  <si>
    <t>A型_グローバル_在庫対策費が発生した</t>
    <phoneticPr fontId="22"/>
  </si>
  <si>
    <t>上した月」：2021/06
「入金日付or相殺日付」：YYYY/MM/DD
「ヒアリング対象者」：竹國さん
「備考」：
【ＴＯＤＯ】
・本施策は確定に期間を要し正しい期間帰属での計上が出来ない為、
　根本対策として確定算出方法の調査検証を行い7月実績分より見積り概算計上を行っていく。
・部署課題へ移行
・取引先様からの送付時期の確認
・締め切り直後に確定書がきた場合は計上月を都度経理に連絡する
【議事メモ】
・6月計上にした　5月実績のものを6月計上した　
・再発防止：正しい期間帰属として計上する
・別途事故報告を上げて、2件をアクシデント管理とする
?</t>
    <phoneticPr fontId="22"/>
  </si>
  <si>
    <t>①7月6日 6月度で計上を行った。</t>
    <phoneticPr fontId="22"/>
  </si>
  <si>
    <t xml:space="preserve">アップルケア施策の5月実績分のリベートが6月計上になる旨の連絡をしなかった。
</t>
    <phoneticPr fontId="22"/>
  </si>
  <si>
    <t xml:space="preserve">上した月」：2021/06
「入金日付or相殺日付」：2021/06/30
「ヒアリング対象者」：
「備考」：
【ＴＯＤＯ】
・本施策は確定に期間を要し正しい期間帰属での計上が出来ない為、
　根本対策として確定算出方法の調査検証を行い7月実績分より見積り概算計上を行っていく。
・部署課題へ移行
・取引先様からの送付時期の確認
・締め切り直後に確定書がきた場合は計上月を都度経理に連絡する
【議事メモ】
・6月計上にした　5月実績のものを6月計上した　
・再発防止：正しい期間帰属として計上する
・別途事故報告を上げて、2件をアクシデント管理とする
?
</t>
    <phoneticPr fontId="22"/>
  </si>
  <si>
    <t>見積計上_アップル_翌月計上になることを事前に経理に連絡しなかった(Mac展示支援金)。</t>
    <phoneticPr fontId="22"/>
  </si>
  <si>
    <t xml:space="preserve">計上が翌月になる旨の連絡を行わなかった。
</t>
    <phoneticPr fontId="22"/>
  </si>
  <si>
    <t xml:space="preserve">経理部への連絡は必要ないという認識だった。
</t>
    <phoneticPr fontId="22"/>
  </si>
  <si>
    <t xml:space="preserve">上した月」：2021/06
「入金日付or相殺日付」：2021/07/31
「ヒアリング対象者」：
「備考」：
質問：
課題：取引先様からの送付時期
経理への計上が遅れた際の相談フロー
期間帰属の計上ルール
確定所が締め切り直後になった場合の運用ルールがなかった
本来はいつの実績？5月計上？
なぜ6/11に送付されたのか？
6月11日 7月末相殺　支払サイトは？
議事メモ+++++++++++++++
商品統合管理室で計上判断はしない
計上が経理へ相談する
6月実績、6月計上
6月実績かどうかを確認する
→6月計上でいいかがわかる
何月分の展示品なのか？4/23-
4月分の在庫に関してのプログラム
4月計上すべきもの
確定が6月だった、
課題：もっと早く情報をキャッチできないか
・交渉した段階で商談録なり、提案書の時点で通知書を元に見積計上する
・情報が届くまでに時間がかかったのはなぜ？
　┗決算に超えたのが問題
・決算のダブルチェックが機能していない
取引先へ展示機支援金プログラムの業務プロセスを確認し分析する
通知書の判断が現場レベルでおこなっている。
内容に関して、ダブルチェックを行っていない
根絶チェックが機能していない
計上しなくていいと判断＞すべて計上するルールとする
計上するリスクがある場合&gt;室長承認へ相談
計上しないと判断したものを探し出す方法
最初、商談録で管理するのは、むずかしい
商品統合管理室で届いている通知書を可視化する
ナンバリングする。商談録NOをいれて、追跡する。
期間帰属のズレがある場合は定義を決めて、登録する
根絶チェックで管理表をチェックする
</t>
    <phoneticPr fontId="22"/>
  </si>
  <si>
    <t>①インシデント報告を行った</t>
    <phoneticPr fontId="22"/>
  </si>
  <si>
    <t>なし_なし_退職者が利用していたビックカメラのZoomアカウントが処理されていない</t>
    <phoneticPr fontId="22"/>
  </si>
  <si>
    <t xml:space="preserve">
・退職者がビックカメラで利用していたZoomアカウントが退職後も本人が利用可能であることが発覚。
・アカウントの利用により、退職者から当社従業員のZoomに関する状態が確認出来ることが発覚。
・現在ビックカメラでZoom利用されている従業員の「名前」「所属」「役職」「（仕事の）メールアドレス」等の個人情報が流出し得るリスクが発覚。
</t>
    <phoneticPr fontId="22"/>
  </si>
  <si>
    <t xml:space="preserve">
・退職者のZoomアカウントが処理（削除等）されていない。
⇒退職者のアカウントの処理に関して、どのような運用になっているか、それがどのように周知されているのか不明。
</t>
    <phoneticPr fontId="22"/>
  </si>
  <si>
    <t xml:space="preserve">上した月」：YYYY/MM
「入金日付or相殺日付」：YYYY/MM/DD
「ヒアリング対象者」：
「備考」：
・鈴木課長に対しては、鯨井より簡単な挨拶と共にご指摘頂いたことに対する御礼を返答。
・その他、加賀谷さん、中野（理）さん、門矢さんに関してもZoomに表示される為、同様の状態と思われる。
Ｐ２ＷＦにて該当のzoomアカウントの4名分の削除依頼した。受理された
Zoomを統制している部署（システム部と思料）または退職手続の一環として人事部にて対策を依頼する。
質問：
メールアドレスも削除対象だとおもいます。IDになっているため
メールアドレスの削除依頼はシステム部？
部署外のため、部署課題へ移行はなし
【ＴＯＤＯ】
・人事部に対策を依頼する
・ZOOMアカウント、アドレスの削除をする
議事メモ+++++++++++++++
メールアドレス、名前、役職等がみえてしまっている
退職者ではあるものの社外の人間
個人情報の定義は？
法務室への報告の必要性は？
鯨井さんより法務室へ共有した。
木村さんへ本件の事象の確認されたと報告した
法務室からシステム部へ連絡がいっている
</t>
    <phoneticPr fontId="22"/>
  </si>
  <si>
    <t>②7/末→完</t>
    <phoneticPr fontId="22"/>
  </si>
  <si>
    <t>①インシデント報告を行った
②グループリスク管理室へ人事部に対して退職手続の対策と対応をお願いする</t>
    <phoneticPr fontId="22"/>
  </si>
  <si>
    <t>納品時単価差異_福西電機_納品時単価差異が発生した</t>
    <phoneticPr fontId="22"/>
  </si>
  <si>
    <t xml:space="preserve">
　・発注時の伝票単価と納品時の伝票単価に差異があったため発生
</t>
    <phoneticPr fontId="22"/>
  </si>
  <si>
    <t>①H型にて登録
②システム作業依頼書にてシステム部へ調査と改修を依頼した</t>
    <phoneticPr fontId="22"/>
  </si>
  <si>
    <t xml:space="preserve">上した月」：2021/06
「入金日付or相殺日付」：YYYY/MM/DD
「ヒアリング対象者」：
「備考」：【システム作業依頼書案件継続中】
質問：
納品時の伝票単価が変わった原因の詳細をお願いします
【TODO】
システム作業依頼書依頼中
議事メモ+++++++++++++++
</t>
    <phoneticPr fontId="22"/>
  </si>
  <si>
    <t>I型_ハピネット_対象外商品に対してセンターフィーが発生している</t>
    <phoneticPr fontId="22"/>
  </si>
  <si>
    <t xml:space="preserve">
　・対象外商品に対してセンターフィーが発生した
</t>
    <phoneticPr fontId="22"/>
  </si>
  <si>
    <t xml:space="preserve">上した月」：2021/06
「入金日付or相殺日付」：YYYY/MM/DD
「ヒアリング対象者」：
「備考」：
質問：
対象外商品に対してセンターフィーを発生しないように設定？
センターフィー変更に関して契約書の再締結がいる？
【ＴＯＤＯ】契約書の文言の訂正を行う
議事メモ+++++++++++++++
契約書の文言の訂正を行う
</t>
    <phoneticPr fontId="22"/>
  </si>
  <si>
    <t>納品時単価差異_山善住設_生産完了のため別取引先様より仕入れたことによる納品時単価差異発生</t>
    <phoneticPr fontId="22"/>
  </si>
  <si>
    <t xml:space="preserve">あるメーカーの商品が生産完了で取り寄せが出来なくなった。しかし2台配送分で必要となった。山善住設建材部が取扱いがあった為仕入れたことで、納品時単価差異が発生した。
</t>
    <phoneticPr fontId="22"/>
  </si>
  <si>
    <t xml:space="preserve">仕入金額と登録原価が違う為。
</t>
    <phoneticPr fontId="22"/>
  </si>
  <si>
    <t xml:space="preserve">①Ｈ型にて登録
</t>
    <phoneticPr fontId="22"/>
  </si>
  <si>
    <t xml:space="preserve">上した月」：2021/06
「入金日付or相殺日付」：YYYY/MM/DD
「ヒアリング対象者」：廣川課長
「備考」：
質問：
生産完了と知っていて受注し仕入れをきめたのか？
バイヤーヘ注意喚起を行う
【ＴＯＤＯ】
・バイヤーに注意喚起をして頂く
・発生経緯のヒアリング
議事メモ+++++++++++++++
三菱エアコン関連商品、
配送品だったが、生産完了していたため取り寄せができなかった
住設部にて受注を受けているが、
生産完了に関しての発注ルールはあるが、
今回の経緯は確認していない
</t>
    <phoneticPr fontId="22"/>
  </si>
  <si>
    <t>①H型にて修正登録</t>
    <phoneticPr fontId="22"/>
  </si>
  <si>
    <t>B型_シャークニンジャ_実売助成費が重複して登録されていた。</t>
    <phoneticPr fontId="22"/>
  </si>
  <si>
    <t xml:space="preserve">
　・実売助成費が二重で登録された。
</t>
    <phoneticPr fontId="22"/>
  </si>
  <si>
    <t xml:space="preserve">
　・取引先様でのB型ファイル作成においてデータが重複していたため。
</t>
    <phoneticPr fontId="22"/>
  </si>
  <si>
    <t xml:space="preserve">上した月」：2021/06
「入金日付or相殺日付」：YYYY/MM/DD
「ヒアリング対象者」：
「備考」：
質問：
取引先様からの重複申請でしょうか？
取引先様へデータが重複した理由をヒアリングください
取引先様へ注意喚起をお願いします
【ＴＯＤＯ】
・Ｈ型にて修正登録
・取引先に二度送信理由をヒアリングする
・部署課題にする
・データの個々の明細について照合
議事メモ+++++++++++++++
B型のデータの中身を照合している？
現運用
登録状況や、商談録との照合はしている
はじめと終わりデータにて登録抜け漏れないかをチェックしている
データの個々の明細について照合していない
</t>
    <phoneticPr fontId="22"/>
  </si>
  <si>
    <t>①G型でプラスマイナス計上</t>
    <phoneticPr fontId="22"/>
  </si>
  <si>
    <t>G型_シネックス_計上金額の税込み区分間違い</t>
    <phoneticPr fontId="22"/>
  </si>
  <si>
    <t xml:space="preserve">
　・税込み金額を税抜き金額をして登録を行った
</t>
    <phoneticPr fontId="22"/>
  </si>
  <si>
    <t xml:space="preserve">
　・作成時に税込み金額の資料を参照したため
</t>
    <phoneticPr fontId="22"/>
  </si>
  <si>
    <t xml:space="preserve">上した月」：2021/06
「入金日付or相殺日付」：YYYY/MM/DD
「ヒアリング対象者」：中野さん
「備考」：
【ＴＯＤＯ】
・税込み税別を意識できる運用にするべき（倉地さん）
・突発で起きた場合に作成する時のルールをつくるべき
【議事メモ】　
・1801のリベート　
・税込み税別チェックを含めたルール運用にするべき（倉地さん）
・突発で起きた場合に作成する時の税別、税込み照合ルールをつくるべき（ﾁｪｯｸﾘｽﾄをつくる）
・いまのG型のチェックリストを確認する。税込みに関して
</t>
    <phoneticPr fontId="22"/>
  </si>
  <si>
    <t xml:space="preserve">
4月、5月、6月計上にて誤ったリベート種別コードが含まれたG型を登録してしまった。
</t>
    <phoneticPr fontId="22"/>
  </si>
  <si>
    <t xml:space="preserve">
G型登録用紙のリベート種別コード指定に誤りがあった為。
</t>
    <phoneticPr fontId="22"/>
  </si>
  <si>
    <t xml:space="preserve">上した月」：YYYY/MM
「入金日付or相殺日付」：YYYY/MM/DD
「ヒアリング対象者」：片桐さん、経理藤本さん
「備考」：
</t>
    <phoneticPr fontId="22"/>
  </si>
  <si>
    <t>①アクシデントとして追跡するために起票した</t>
    <phoneticPr fontId="22"/>
  </si>
  <si>
    <t>上した月」：2021/06
「入金日付or相殺日付」：2021/07/31
「ヒアリング対象者」：
「備考」：
質問：
課題：取引先様からの送付時期
経理への計上が遅れた際の相談フロー
期間帰属の計上ルール
確定所が締め切り直後になった場合の運用ルールがなかった
本来はいつの実績？5月計上？
なぜ6/11に送付されたのか？
6月11日 7月末相殺　支払サイトは？
議事メモ+++++++++++++++
商品統合管理室で計上判断はしない
計上が経理へ相談する
6月実績、6月計上
6月実績かどうかを確認する
→6月計上でいいかがわかる
何月分の展示品なのか？4/23-
4月分の在庫に関してのプログラム
4月計上すべきもの
確定が6月だった、
課題：もっと早く情報をキャッチできないか
・交渉した段階で商談録なり、提案書の時点で通知書を元に見積計上する
・情報が届くまでに時間がかかったのはなぜ？
　┗決算に超えたのが問題
・決算のダブルチェックが機能していない
取引先へ展示機支援金プログラムの業務プロセスを確認し分析する
通知書の判断が現場レベルでおこなっている。
内容に関して、ダブルチェックを行っていない
根絶チェックが機能していない
計上しなくていいと判断＞すべて計上するルールとする
計上するリスクがある場合&gt;室長承認へ相談
計上しないと判断したものを探し出す方法
最初、商談録で管理するのは、むずかしい
商品統合管理室で届いている通知書を可視化する
ナンバリングする。商談録NOをいれて、追跡する。
期間帰属のズレがある場合は定義を決めて、登録する
根絶チェックで管理表をチェックする
「202107071017」
下記を簡単にご記入ください。
【対象となる金額（絶対値）】1,113,600
【会計に影響を与えた金額(絶対値）】0
【対応】下記「」へ記載ください。
「実施した対応」：①7月6日 6月度で計上を行った。
「担当」：①青木さん
「納期」：①完
「再発防止策」：②締め切り直後に確定書がきた場合は計上月を都度経理に連絡する。④取引先へリベートプログラムの業務プロセスを確認し分析する⑤商品統合管理室で届いている通知書を可視化する。チェック表をつくる。根絶チェックで提出する。アップル計上管理表（マイクロソフトも）
「担当」：②青木さん④青木さん⑤岡島さん
「納期」：②？④7/16⑤7/末
【影響を与えた対象年月度】2021/06
「計上した月」：2021/06
「入金日付or相殺日付」：2021/06/30
「ヒアリング対象者」：
「備考」：
質問：
課題：取引先様からの送付時期
経理への計上が遅れた際の相談フロー
申請管理
いつ、どんなリベートの確定のメールがくるのか？スケジュールや把握はできている？
本来は5月計上
なぜ7/1に送付されたのか？
インシデント？
議事メモ+++++++++++++++
3か月間の施策、
5月実績を6月計上をした
その際に経理室への相談をおこなわなかった</t>
    <phoneticPr fontId="22"/>
  </si>
  <si>
    <t>①H型にて登録予定</t>
    <phoneticPr fontId="22"/>
  </si>
  <si>
    <t xml:space="preserve">
　・商品の納品時と発注時の伝票単価に差異があったため
</t>
    <phoneticPr fontId="22"/>
  </si>
  <si>
    <t xml:space="preserve">上した月」：2021/07
「入金日付or相殺日付」：YYYY/MM/DD
「ヒアリング対象者」：
「備考」：【システム部対応中】
</t>
    <phoneticPr fontId="22"/>
  </si>
  <si>
    <t xml:space="preserve">
１．販売支援金・センターフィーの条件登録を行った。
２．条件外のものがある為毎月発生。
</t>
    <phoneticPr fontId="22"/>
  </si>
  <si>
    <t>システム</t>
  </si>
  <si>
    <t>③修正対象の商品に対して部門コードを作成して登録を行うことでH型の作業発生を防げる想定を検証する</t>
    <phoneticPr fontId="22"/>
  </si>
  <si>
    <t xml:space="preserve">
１．商品の発注
２．発注伝単と納品時伝単に差があり発生
</t>
    <phoneticPr fontId="22"/>
  </si>
  <si>
    <t xml:space="preserve">
　・帳合先変更を行った事による、単価変更により納品時の単価に差異が生まれた為発生
</t>
    <phoneticPr fontId="22"/>
  </si>
  <si>
    <t xml:space="preserve">
バイヤーへ取引先様とのリベートに関する認識齟齬
</t>
    <phoneticPr fontId="22"/>
  </si>
  <si>
    <t xml:space="preserve">
１．帳合先変更を行う
２．帳合先変更が行われたのち、A型にて原価の変更を行う。
３．原価が下がったため在庫対策費が発生した。
４．帳合変更の前の在庫に対して発生してしまった。</t>
    <phoneticPr fontId="22"/>
  </si>
  <si>
    <t>経過観察中</t>
    <phoneticPr fontId="22"/>
  </si>
  <si>
    <t>低</t>
    <phoneticPr fontId="22"/>
  </si>
  <si>
    <t>②締め切り直後に確定書がきた場合は計上月を都度経理に連絡する。④取引先へリベートプログラムの業務プロセスを確認し分析する⑤商品統合管理室で届いている通知書を可視化する。チェック表をつくる。根絶チェックで提出する。アップル計上管理表（マイクロソフトも）</t>
    <phoneticPr fontId="22"/>
  </si>
  <si>
    <t xml:space="preserve">経理室へ連絡が必要という認識がなかった。
</t>
    <phoneticPr fontId="22"/>
  </si>
  <si>
    <t>②青木さん④青木さん⑤岡島さん</t>
    <phoneticPr fontId="22"/>
  </si>
  <si>
    <t>見積計上_アップル_計上月が遅れることを事前に経理に連絡しなかった(アップルケア施策)。</t>
    <phoneticPr fontId="22"/>
  </si>
  <si>
    <t>②締め切り直後に確定書がきた場合は計上月を都度経理に連絡する。④取引先へ展示機支援金プログラムの業務プロセスを確認し分析する⑤商品統合管理室で届いている通知書を可視化する。チェック表をつくる。根絶チェックで提出する。アップル計上管理表（マイクロソフトも）</t>
    <phoneticPr fontId="22"/>
  </si>
  <si>
    <t>①7/6→完</t>
    <phoneticPr fontId="22"/>
  </si>
  <si>
    <t xml:space="preserve">
１．商品の発注を行った
２．納品時の伝票単価に差があったため納品時単価差異が発生した。</t>
    <phoneticPr fontId="22"/>
  </si>
  <si>
    <t xml:space="preserve">
１．センターフィーの計算対象を設定、その後部門が制限された
２．部門ごとの登録ではないため、対象商品の除外の必要が発生した</t>
    <phoneticPr fontId="22"/>
  </si>
  <si>
    <t>③契約書の文言の訂正し、部門ごとの登録を行う</t>
    <phoneticPr fontId="22"/>
  </si>
  <si>
    <t>②バイヤーヘ注意喚起と生産完了に関しての発注ルールにおいて今回の経緯を確認する</t>
    <phoneticPr fontId="22"/>
  </si>
  <si>
    <t xml:space="preserve">
１．7/7　経理から配信されたリベート滞留リストにて発覚</t>
    <phoneticPr fontId="22"/>
  </si>
  <si>
    <t>①Ｈ型にて登録</t>
    <phoneticPr fontId="22"/>
  </si>
  <si>
    <t xml:space="preserve">
１．6/1にB型ファイルが送信された
２．6/9に同内容に追加して申請がされた
３．上記の対応により重複が発生し、7/6に商品統合管理室に連絡があり発覚
４．B型を停止し、発生してしまった重複分に関してはH型にて修正</t>
    <phoneticPr fontId="22"/>
  </si>
  <si>
    <t xml:space="preserve">
１．作成し、内部統制室の承認を得て登録した
２．覚書の記載は税込み金額の為、計上時に税抜き金額で登録する必要があった</t>
    <phoneticPr fontId="22"/>
  </si>
  <si>
    <t>①修正G型作成、バイヤー、取引先へ送付
②インシデント報告書作成、修正G型を6月計上にて登録</t>
    <phoneticPr fontId="22"/>
  </si>
  <si>
    <t xml:space="preserve">
１．6月11日 7月末相殺のリベート金額確定のメールを受け取った(2件)。
２．6月4日のG型申請締め切り日を過ぎていた為5月度での計上は行わなかった(経理部に連絡せず)。
３．7月6日 6月度で計上を行った。
４．アクシデント追跡用に起票した
202107071016 \1,082,480
202107071017 \1,113,600
「202107071017」
【だれが(何が)起こした？】商品統合管理室
【だれに(何に)対して？】経理部
【何が起きた？】アップルケア施策の5月実績分のリベートが6月計上になる旨の連絡をしなかった。
【なぜ起きた？】連絡が必要という認識がなかった。
【事象発生の経緯】
１．7月1日 取引先から6月末相殺の5月実績に対するリベート金額確定のメールを受け取った。
２．経理部に5月実績のリベートを6月に計上する事前連絡を行わなかった。
３．7月6日 6月度で計上を行った。</t>
    <phoneticPr fontId="22"/>
  </si>
  <si>
    <t xml:space="preserve">
１．商品の発注を行う
２．商品の納品時に発注時の伝票単価と差異があった為納品時単価差異が発生した。
</t>
    <phoneticPr fontId="22"/>
  </si>
  <si>
    <t>①6/30→7/末</t>
    <phoneticPr fontId="22"/>
  </si>
  <si>
    <t>H型にて登録予定</t>
    <phoneticPr fontId="22"/>
  </si>
  <si>
    <t>2021年６月計上</t>
    <rPh sb="4" eb="5">
      <t>ネン</t>
    </rPh>
    <phoneticPr fontId="22"/>
  </si>
  <si>
    <t>★</t>
    <phoneticPr fontId="22"/>
  </si>
  <si>
    <t>★</t>
    <phoneticPr fontId="22"/>
  </si>
  <si>
    <t>①7/上旬→完②6/末→完</t>
    <phoneticPr fontId="22"/>
  </si>
  <si>
    <t>内部統制室、アクシデント追跡一覧</t>
    <rPh sb="0" eb="5">
      <t>ナイブトウセイシツ</t>
    </rPh>
    <rPh sb="12" eb="14">
      <t>ツイセキ</t>
    </rPh>
    <rPh sb="14" eb="16">
      <t>イチラン</t>
    </rPh>
    <phoneticPr fontId="22"/>
  </si>
  <si>
    <t>①完②6/14→7/31</t>
    <phoneticPr fontId="22"/>
  </si>
  <si>
    <t>他部署</t>
    <phoneticPr fontId="22"/>
  </si>
  <si>
    <t>経過観察中</t>
    <phoneticPr fontId="22"/>
  </si>
  <si>
    <t>①取引先様へ契約書を送付する際の運用ルールを作成する。契約書を受け取ったさいのルールを決める。長机に行い。ロッカーへ戻す運用にする。②共有する</t>
    <phoneticPr fontId="22"/>
  </si>
  <si>
    <t>0円～10万円未満</t>
    <phoneticPr fontId="22"/>
  </si>
  <si>
    <t>お客様からクレーム（店舗対応）問題がない</t>
    <phoneticPr fontId="22"/>
  </si>
  <si>
    <t>まれに起きる年1度</t>
    <phoneticPr fontId="22"/>
  </si>
  <si>
    <t>対策基準有効</t>
    <phoneticPr fontId="22"/>
  </si>
  <si>
    <t>①インシデント報告をおこなった②取引停止フラグの認識齟齬がないかバイヤーへ要望を具体的に確認する「取引停止日の設定」「名前の頭に『取引停止』の付記」</t>
    <phoneticPr fontId="22"/>
  </si>
  <si>
    <t>①完②6/25→完</t>
    <phoneticPr fontId="22"/>
  </si>
  <si>
    <t>③小林さん鯨井（もしくは今後仕入先情報登録のご担当になる方）</t>
    <phoneticPr fontId="22"/>
  </si>
  <si>
    <t>H型の登録
システム作業依頼書にてシステム部へ調査と改修を依頼した</t>
    <phoneticPr fontId="22"/>
  </si>
  <si>
    <t>H型の登録</t>
    <phoneticPr fontId="22"/>
  </si>
  <si>
    <t>6月計上の締め日→完</t>
    <phoneticPr fontId="22"/>
  </si>
  <si>
    <t>6月の在庫の締め日→完</t>
    <phoneticPr fontId="22"/>
  </si>
  <si>
    <t>②マイナス納品時単価差異の件、NRIへ資料を請求している</t>
    <phoneticPr fontId="22"/>
  </si>
  <si>
    <t>②③④6/30→完</t>
    <phoneticPr fontId="22"/>
  </si>
  <si>
    <t>①バイヤーへのアンケート実施し、リベート率を算出。コジマECに説明する資料を作成②倉地室長からコジマECへ説明</t>
    <phoneticPr fontId="22"/>
  </si>
  <si>
    <t>①岡島さん②倉地さん</t>
    <phoneticPr fontId="22"/>
  </si>
  <si>
    <t>現状調査と分析および対策を行う。</t>
    <phoneticPr fontId="22"/>
  </si>
  <si>
    <t>対策はあるが不十分</t>
    <phoneticPr fontId="22"/>
  </si>
  <si>
    <t>低</t>
    <phoneticPr fontId="22"/>
  </si>
  <si>
    <t>再発防止策完了フラグ</t>
    <rPh sb="0" eb="2">
      <t>サイハツ</t>
    </rPh>
    <rPh sb="2" eb="4">
      <t>ボウシ</t>
    </rPh>
    <rPh sb="4" eb="5">
      <t>サク</t>
    </rPh>
    <rPh sb="5" eb="7">
      <t>カンリョウ</t>
    </rPh>
    <phoneticPr fontId="22"/>
  </si>
  <si>
    <t>成果物提出フラグ</t>
    <phoneticPr fontId="22"/>
  </si>
  <si>
    <t>WF</t>
    <phoneticPr fontId="22"/>
  </si>
  <si>
    <t>①G型でプラスマイナス計上
③いまのG型照合のチェックリストを確認する。
・判定の後のアクションがきまっていない
・判定の事例がない
・エビデンスに税抜き、税込みを表記してもらうルールはない</t>
    <phoneticPr fontId="22"/>
  </si>
  <si>
    <t>法人営業室</t>
    <phoneticPr fontId="26"/>
  </si>
  <si>
    <t xml:space="preserve">
仕入先によって商品の発注・入荷のルール（取り決め）があるもののどのように管理されているか分からず、その為に法人営業室の業務にて都度トラブルが生じている。
入荷ルールは大きく分けて以下の３点に分類されるとのこと。
①特定のセンターが利用できない。
②発注時のロット数（例えばロット数「３」の商品は３の倍数個ずつしか発注できない）が決められているものの、EC（法人Webを含む）での顧客向け販売等では１つずつ発注依頼が飛ぶため、在庫に加える為の余り（５つ必要であれば６つ発注して１つ在庫に入れる）が出てしまう。
③発注額が累計一定額以上に達しないと発注が受理されない」という条件が決められている仕入先がある。この条件により、当社顧客が発注したものの入荷しない状態が発生し得る。
</t>
    <phoneticPr fontId="22"/>
  </si>
  <si>
    <t xml:space="preserve">
仕入先によって決められた商品の発注・入荷のルールがどのように管理されているか不明。
バイヤーと仕入先間でどのような形の合意をとっているかも不明。
</t>
    <phoneticPr fontId="22"/>
  </si>
  <si>
    <t>①インシデント報告をする</t>
    <phoneticPr fontId="22"/>
  </si>
  <si>
    <t>①7/16→完</t>
    <phoneticPr fontId="22"/>
  </si>
  <si>
    <t>J型_各社_J型計上漏れ</t>
    <phoneticPr fontId="22"/>
  </si>
  <si>
    <t xml:space="preserve">
　・J型の計上漏れが起きた
</t>
    <phoneticPr fontId="22"/>
  </si>
  <si>
    <t xml:space="preserve">
　・共有フォルダへのデータ格納の際のルールがなかったため、計上予定のデータが未計上でした
</t>
    <phoneticPr fontId="22"/>
  </si>
  <si>
    <t>①J型にて７月計上分として登録</t>
    <phoneticPr fontId="22"/>
  </si>
  <si>
    <t>①7/20</t>
    <phoneticPr fontId="22"/>
  </si>
  <si>
    <t>②中野さん③内河さん</t>
    <phoneticPr fontId="22"/>
  </si>
  <si>
    <t>②在庫対策費対象外登録を行う</t>
    <phoneticPr fontId="22"/>
  </si>
  <si>
    <t>②7/5→完</t>
    <phoneticPr fontId="22"/>
  </si>
  <si>
    <t>③内河さん</t>
    <phoneticPr fontId="22"/>
  </si>
  <si>
    <t>⑤吉橋</t>
    <phoneticPr fontId="22"/>
  </si>
  <si>
    <t>なし_なし_メーカーごとの商品発注・入荷ルールの管理について</t>
    <phoneticPr fontId="22"/>
  </si>
  <si>
    <t>POSキャンペーン_なし_下限値設定したキャンペーンが設定した金額を下回って発動した</t>
    <phoneticPr fontId="22"/>
  </si>
  <si>
    <t>店舗、商品部</t>
    <phoneticPr fontId="26"/>
  </si>
  <si>
    <t xml:space="preserve">
下限値設定より下回る金額でキャンペーンが発動する
</t>
    <phoneticPr fontId="22"/>
  </si>
  <si>
    <t xml:space="preserve">
システムエラー
</t>
    <phoneticPr fontId="22"/>
  </si>
  <si>
    <t>①運用していないので現在は影響なし。インシデント報告する</t>
    <phoneticPr fontId="22"/>
  </si>
  <si>
    <t>①朝田さん</t>
    <phoneticPr fontId="22"/>
  </si>
  <si>
    <t>②朝田さん③吉橋さん</t>
    <phoneticPr fontId="22"/>
  </si>
  <si>
    <t>POSキャンペーン_なし_電子棚札の更安表示が法人指定となる為4店舗だけ条件を変更できない</t>
    <phoneticPr fontId="22"/>
  </si>
  <si>
    <t xml:space="preserve">
電子棚札の撤去、紙プライスの作成
</t>
    <phoneticPr fontId="22"/>
  </si>
  <si>
    <t>①電子棚札から紙プライスに変更</t>
    <phoneticPr fontId="22"/>
  </si>
  <si>
    <t>①営業企画部</t>
    <phoneticPr fontId="22"/>
  </si>
  <si>
    <t>①7/9→完</t>
    <phoneticPr fontId="22"/>
  </si>
  <si>
    <t>②7/末</t>
    <phoneticPr fontId="22"/>
  </si>
  <si>
    <t>その他_アクシネット_販促リベートとB型実売助成費の重複計上が発生した</t>
    <phoneticPr fontId="22"/>
  </si>
  <si>
    <t xml:space="preserve">
　・販促リベートとB型実売助成費の重複計上が発生した
</t>
    <phoneticPr fontId="22"/>
  </si>
  <si>
    <t xml:space="preserve">
　・バイヤーで販促リベートを設定していたが、取引先様も勘違いをしてB型で別申請してしまった為
　　重複して登録されてしまった。
</t>
    <phoneticPr fontId="22"/>
  </si>
  <si>
    <t>①H型にて修正対応</t>
    <phoneticPr fontId="22"/>
  </si>
  <si>
    <t>①7/14→完</t>
    <phoneticPr fontId="22"/>
  </si>
  <si>
    <t>②内河さん③内河さん</t>
    <phoneticPr fontId="22"/>
  </si>
  <si>
    <t>A型_AOKI_原価リベートが発生しなかった</t>
    <phoneticPr fontId="22"/>
  </si>
  <si>
    <t>AOKI</t>
    <phoneticPr fontId="22"/>
  </si>
  <si>
    <t xml:space="preserve">
　・原価リベートが発生しなかった。
</t>
    <phoneticPr fontId="22"/>
  </si>
  <si>
    <t xml:space="preserve">
１．商品のJANがなかった為、インストアJANにて商品の登録を行い仕入れを行っていた。
２．インストアJANの登録の際、伝単と原価を間違った金額にて登録を行った。
３．伝単が高い金額で登録されていた為、ビックカメラは高い金額にて支払いを行っていた。
４．販売支援金は伝票単価に基づいて計算されていた為、先方で数字が合わず発覚
５．支払いを多く行っていた為修正が必要となり修正を行った。</t>
    <phoneticPr fontId="22"/>
  </si>
  <si>
    <t xml:space="preserve">
　・インストアJANにて登録した商品の登録が伝票単価と原価に差異があったが、原価リベートが発生するような仕組みになっていなかった。
</t>
    <phoneticPr fontId="22"/>
  </si>
  <si>
    <t>A型_イツワ商事_原価伝単売価設定間違い</t>
    <phoneticPr fontId="22"/>
  </si>
  <si>
    <t>イツワ商事</t>
    <phoneticPr fontId="22"/>
  </si>
  <si>
    <t xml:space="preserve">
　・原価伝単売価すべて間違った情報で登録を行ってしまった。その結果間違った情報の売価にてお客様に販売された。
</t>
    <phoneticPr fontId="22"/>
  </si>
  <si>
    <t xml:space="preserve">
　・イツワ商事にメーカーから申請された単価が間違っていた為、その情報に基づいて設定された伝単原価売価が間違って登録された。
</t>
    <phoneticPr fontId="22"/>
  </si>
  <si>
    <t>その他_なし_レシートCMメッセージ更新もれ</t>
    <phoneticPr fontId="22"/>
  </si>
  <si>
    <t>店舗(021本店パソコン館)</t>
    <phoneticPr fontId="26"/>
  </si>
  <si>
    <t xml:space="preserve">終了しているイベントの告知がレシートに印字される
</t>
    <phoneticPr fontId="22"/>
  </si>
  <si>
    <t>G型_複数社_仕入に基づくリベートが拡売費に計上されていた</t>
    <phoneticPr fontId="22"/>
  </si>
  <si>
    <t xml:space="preserve">
仕入に基づくリベートが拡売費で計上されている
</t>
    <phoneticPr fontId="22"/>
  </si>
  <si>
    <t>K型_Apple_修正ファイル取込がKSASに反映されない</t>
    <phoneticPr fontId="22"/>
  </si>
  <si>
    <t xml:space="preserve">取り込んだリベートファイルがKSASなどに反映されていない
</t>
    <phoneticPr fontId="22"/>
  </si>
  <si>
    <t>①システム部へ作業依頼で確認する。②NRIへ詳細の確認</t>
    <phoneticPr fontId="22"/>
  </si>
  <si>
    <t>①田端さん</t>
    <phoneticPr fontId="22"/>
  </si>
  <si>
    <t>③田端さん</t>
    <phoneticPr fontId="22"/>
  </si>
  <si>
    <t>③②番後</t>
    <phoneticPr fontId="22"/>
  </si>
  <si>
    <t>K型_APPLE_非課税部門として計上された</t>
    <phoneticPr fontId="22"/>
  </si>
  <si>
    <t xml:space="preserve">登録したリベートが非課税として計上された
</t>
    <phoneticPr fontId="22"/>
  </si>
  <si>
    <t xml:space="preserve">
１．2021年4月にアップルからリベートを計上することを確認
２．計上の為の部門と条件を登録（部門は4月、条件は5月）、
３．6月9日に5月度に計上分の通知書が届く。
４．通知書内の実績対象が2月末～3月末だったため、【対象3月・計上5月】として計上
５．7月14日経理より上記リベート通知書の計上確認依頼、登録済みであったが非課税として登録されているのを確認。
リベート金額としては振込なので回収、相殺漏れは無し
SAP上は税込みでの登録を確認。影響はKSASのみ。
※リベートの計算と部門の関係性について
K型リベート計上の際に対象年月を入力するが、原則対象年月は実績が発生した年月を入力。例）4月分の実績が6月に払われる場合は【対象4月、計上5月】と入力
部門が実績対象年月に存在していなかった場合、取込エラーにはならない。税率を参照するが存在しない為、非課税部門として認識される。
今回の場合、実績は3月、部門作成は4月だったため、3月時点では存在していないと認識されたため非課税と認識された。</t>
    <phoneticPr fontId="22"/>
  </si>
  <si>
    <t>②システムでの参照ロジックの確認と検証</t>
    <phoneticPr fontId="22"/>
  </si>
  <si>
    <t>①部門が作成された以降の対象年月に変更し同額で赤黒投入（経理室と相談）</t>
    <phoneticPr fontId="22"/>
  </si>
  <si>
    <t>①田端さん、長廣さん</t>
    <phoneticPr fontId="22"/>
  </si>
  <si>
    <t>②田端さん</t>
    <phoneticPr fontId="22"/>
  </si>
  <si>
    <t xml:space="preserve">
１．下限値設定したキャンペーンが設定した金額を下回っても発動可能だった。
２．システム部に確認しシステムエラーと確認
</t>
    <phoneticPr fontId="22"/>
  </si>
  <si>
    <t>件</t>
    <rPh sb="0" eb="1">
      <t>ケン</t>
    </rPh>
    <phoneticPr fontId="22"/>
  </si>
  <si>
    <t>合計件数</t>
    <rPh sb="0" eb="2">
      <t>ゴウケイ</t>
    </rPh>
    <rPh sb="2" eb="4">
      <t>ケンスウ</t>
    </rPh>
    <phoneticPr fontId="22"/>
  </si>
  <si>
    <t>①7/19→完</t>
    <phoneticPr fontId="22"/>
  </si>
  <si>
    <t xml:space="preserve">上した月」：YYYY/MM
「入金日付or相殺日付」：YYYY/MM/DD
「ヒアリング対象者」：竹國さん　システム部　寺田さん
「備考」：
仮説：
質問：
商品統合管理室で何か対応できるところは？
システム改修が終わるまで事故が発生するリスクがある
１日に何件？週何件？月何件？金額も合わせて、システム改修のスケジュールを確認する
議事メモ+++++++++++++++
キャンペーン発動する金額以下の場合キャンペーンを利用できない仕組みが機能していない
値引き過ぎる事象が発生するリスクがある
運用の見送りをしている
システムエラーの認識をえた
本事象を調査するための過去事象データを抽出するタスク
タスクが他事案の関係で遅延している
過去の事故のデータを抽出し照合をする
テストをした時に判明した
テスト時のデータはない？
ガジェットのデータはバイヤーが更新済み
当時のデータでないか？
再現はできないか？
試しにキャンペーンを下限値設定を登録してみるのは？
レシートをPDF化してシステム部へ送付をもって依頼する
グループリスク管理室へシステム部へ依頼する
タスク
検証用のダミーキャンペーンを作成
会計する。レシートをPDF
メール文面を朝田さんが作成
メール内容を室長承認
グループリスク管理室へ送付
</t>
    <phoneticPr fontId="22"/>
  </si>
  <si>
    <t xml:space="preserve">
１．ビック4店舗限定でコジマの売価とキャンペーン対象リストを使用
２．電子棚札の更安表示が法人指定となる為4店舗だけ条件を変更できない。
３．4店舗のみキャンペーン対象が異なる為電子棚札に表示されると齟齬が発生。
４．営業企画部より4店舗の店長に紙プライスへの貼り換え作業を依頼。
</t>
    <phoneticPr fontId="22"/>
  </si>
  <si>
    <t xml:space="preserve">
電子棚札から紙プライスに変更
</t>
    <phoneticPr fontId="22"/>
  </si>
  <si>
    <t xml:space="preserve">
システム不備
</t>
    <phoneticPr fontId="22"/>
  </si>
  <si>
    <t xml:space="preserve">上した月」：YYYY/MM
「入金日付or相殺日付」：YYYY/MM/DD
「ヒアリング対象者」：営業企画部　根岸さん　すずきさん、家電竹國さん
「備考」：
仮説：
質問：
商品統合管理室での業務に影響するところは？
議事メモ+++++++++++++++
さらに安くする表示がされている
コジマ売価でビック4店舗を限定しておこなった
限定してシステムで表示ができないため
更安表記のするしないをバイヤーヘ確認するタスクが発生している
店舗へ
電子棚札のシステム改修が必要になる可能性がある
店舗開発室へ
</t>
    <phoneticPr fontId="22"/>
  </si>
  <si>
    <t>整備不備</t>
    <phoneticPr fontId="22"/>
  </si>
  <si>
    <t>システム</t>
    <phoneticPr fontId="22"/>
  </si>
  <si>
    <t>●</t>
    <phoneticPr fontId="22"/>
  </si>
  <si>
    <t>0円～10万円未満</t>
    <phoneticPr fontId="22"/>
  </si>
  <si>
    <t>まず発生しない</t>
    <phoneticPr fontId="22"/>
  </si>
  <si>
    <t>対策基準有効</t>
    <phoneticPr fontId="22"/>
  </si>
  <si>
    <t>経過観察中</t>
    <phoneticPr fontId="22"/>
  </si>
  <si>
    <t>②営業企画部にて事故の対応と対策を実施することをグループリスク管理室へ依頼する。</t>
    <phoneticPr fontId="22"/>
  </si>
  <si>
    <t>②取引先様とバイヤーへ申請前のデータチェックに関して注意喚起を行う③予防的な統制としてB型推移表のパターン化ができるかをメンバーへ相談する　　　　　　　　　　　　　</t>
    <phoneticPr fontId="22"/>
  </si>
  <si>
    <t xml:space="preserve">
H型にて修正
</t>
    <phoneticPr fontId="22"/>
  </si>
  <si>
    <t>アクシネット</t>
    <phoneticPr fontId="22"/>
  </si>
  <si>
    <t>②取引先様とバイヤーへ申請前のデータチェックに関して注意喚起を行う③予防的な統制としてB型推移表のパターン化ができるかを検討する</t>
    <phoneticPr fontId="22"/>
  </si>
  <si>
    <t xml:space="preserve">上した月」：2021/06
「入金日付or相殺日付」：YYYY/MM/DD
「ヒアリング対象者」：川合さん
「備考」：2021/04、2021/05
仮説：
取引先様の申請前のデータのチェックおよび申請管理
バイヤーのリベート設定が共有不足
質問：
取引先様とバイヤーの申請前のデータチェックは？
議事メモ+++++++++++++++
商品統合管理室、発見できないか？
予防には、なにか施策はないか？
予防的な統制に関して、北郷さんのB型推移表の範囲を広げる
中野さんの品質チェックで予防的な統制がかけられないか？
GとBの重複はみつけにく
部門と単品の違いがある
販促も単品
販促とBはのチェックは可能な想定
</t>
    <phoneticPr fontId="22"/>
  </si>
  <si>
    <t>インシデント報告をする</t>
    <phoneticPr fontId="22"/>
  </si>
  <si>
    <t>④商品部にて事故の対応と対策を実施することをグループリスク管理室へ依頼する。</t>
    <phoneticPr fontId="22"/>
  </si>
  <si>
    <t xml:space="preserve">上した月」：YYYY/MM
「入金日付or相殺日付」：YYYY/MM/DD
「ヒアリング対象者」：法人営業室鈴木
「備考」：
仕入先とのルール（取り決め）がどのように行われ、どのように管理されているかを確認し、その後の対応を検討。
仮説：
質問：
議事メモ+++++++++++++++
法人営業部から発注に関しての問い合わせがあった
発注ルールについて質問
顧客へ商品が届かなかった事象を教えてもらう
法人営業室鈴木からリストがあれば共有してもらいたいと依頼を受けた
存在が不明だったので、インシデントで報告した
具体的な事例3件の中で
鈴木さんへ発注番号、伝票番号等、お客様の購入した商品、入荷しなかった具体的な事象
安原さんに共有して発注リストあるか？
グループリスク管理室へ報告する
</t>
    <phoneticPr fontId="22"/>
  </si>
  <si>
    <t xml:space="preserve">
１．集約担当者からメールの集約の連絡を受けて積み上げを合計３ファイル行った
２．別担当者が行ったファイルの積み上げがされておらず、計上漏れになった
３．取引先様より確認の連絡があり発覚。
</t>
    <phoneticPr fontId="22"/>
  </si>
  <si>
    <t>②フロー下書き作成する。③J型のメールの集約から積み上げまでのフローの作成</t>
    <phoneticPr fontId="22"/>
  </si>
  <si>
    <t>③J型のメールの集約から積み上げまでのフローの作成中</t>
    <phoneticPr fontId="22"/>
  </si>
  <si>
    <t xml:space="preserve">上した月」：2021/07
「入金日付or相殺日付」：YYYY/MM/DD
「ヒアリング対象者」：福岡さん
「備考」：
・J型のメールの集約から積み上げまでのフローの作成する
・運用ルールを追加する
　┗WFにて申請を行う
　┗ダブルチェックは件数にて突合を行う
　┗管理表を用いた進捗管理を行う
・フォルダ管理ルールを設定する
　┗①次チェック②次チェック③計上等、フォルダを分けて管理する
・決算までの間は、社員を含めて対応する
　┗登録チーム内でのリソース配分の見直し、G型照合からメンバーをヘルプ等
仮説：集約時の運用
質問：
同じものをダブルチェックで集約していると認識ですが、別担当者が行ったファイルとは？
議事メモ+++++++++++++++
共有フォルダにて集約したデータを共有
福岡さん集約
五十嵐さんダブルチェック
内河さん積み上げ
運用の確認。
計上すべきファイルが【福岡】【五十嵐】フォルダ
五十嵐さんがダブルチェックと集約した
福岡さんが7/5集約した391ファイル
シングルチェック後のフォルダはそのままである
問題：
ダブルチェックが終わった後のファイルの置き場が明確ではない
シングルチェックのみの部分がある。シフトの関係
件数がG型並み
メールディーラーから集約の際に漏れがある
課題：
ダブルチェックは全件行えていない
ダブルチェック終えた後のフォルダ管理
別課題、メールディーラーの使用方法
件数が多い
施策：
・①次チェック②次チェック③フォルダを分けて管理する
　┗①②次チェックは、集約とダブルチェック（同じ作業をする）
　┗③積み上げ
・ダブルチェック要員を交代する。仮、滝川さん
メールに添付されているファイル数は？複数？
集約時にファイル件数を記載してもらって、
ダブルチェックでは、件数計算して確認する
小野さんとG型照合時に集約の作業をメンバーで割り振れないかを確認する
J型作業期間がG型と前後するので、ずらして作業ができないか？
1メールの集約時間は？
3分くらい、
ダブルチェックは今は同じ作業なので、同時間かかる
今回、約400ファイル
J型もGと同様にWFへ申請する。申請業務を福岡さん
社員メンバー＋古参アルバイトメンバーで対応する
岩田さんの申請業務を踏襲してJ型をWF申請する
メールディーラーでコメント＋対応済みにすることで統合報告書で回収できる
J型のメールの集約から積み上げまでのフローの作成をお願いします
内河さんにて統制を行う
事故対応として、複数人でチェックする
7,8月、決算までの間は、社員を含めて対応する
【TODO】
・J型にて７月計上分として登録
・ダブルチェックについてルール化する　複数人でのチェックをする
・メールディーラの作業内容に不安があるので、作業内容確認する
・人員が足りない部分に関して、補う必要がある
・G型との兼ね合いでフローを作成する　納期：7/25まで
・期間は8月決算までにする事（倉地さん）
【議事ﾒﾓ】
・シフトの関係により、ダブルチェックが行われていなかった（連携もれ）
・ルール化されていない部分があった
・G型業務にJ型の集約を積み上げできないのか？
・メールディーラーからファイル名は抜き出せるのか。
・ダブルチェックを誰がするのか？
・J型メンバーのシフト運用を改善する　増やす必要があるのでは　
・J型の運用について改善する必要があるのでは
・社員、アルバイト総出で解決する必要がある
・集約と2次承認同じ時間がかかる予定
</t>
    <phoneticPr fontId="22"/>
  </si>
  <si>
    <t xml:space="preserve">
①経理室にて入荷実績の変更を行い差額の調整を行った。
②NRIに調査を依頼</t>
    <phoneticPr fontId="22"/>
  </si>
  <si>
    <t>①経理室にて入荷実績の変更を行い差額の調整を行った。</t>
    <phoneticPr fontId="22"/>
  </si>
  <si>
    <t>①小林さん(ドラッグバイヤー)</t>
    <phoneticPr fontId="22"/>
  </si>
  <si>
    <t xml:space="preserve">上した月」：2021/06
「入金日付or相殺日付」：YYYY/MM/DD
「ヒアリング対象者」：
「備考」：2021/04,05
仮説：
伝単と原価の登録
質問：
伝単と原価の誤って登録された理由は？
議事メモ+++++++++++++++
原価リベートが発生していない事に関して、NRIに調査を依頼しております
→結果：インストアJANについては原価リベートが発生しない仕様となっていた。
　　　　インストアJANにて計算を行う為にはシステム改修が必要という回答です。
　　　　影響度調査についてはNRIからのデータの解析をおこなっている所です。
【ＴＯＤＯ】
・1回目が発生した日を調べる
・売価のミスに気付くにはどうしたらいいのか（アラートを設定する）
・PIMで登録する一般項目を調べる
</t>
    <phoneticPr fontId="22"/>
  </si>
  <si>
    <t>①A型にて正しい情報に変更②取引先様へ注意喚起を行う</t>
    <phoneticPr fontId="22"/>
  </si>
  <si>
    <t>①小野主任②内河さん</t>
    <phoneticPr fontId="22"/>
  </si>
  <si>
    <t>①7/15→完②7/15→完</t>
    <phoneticPr fontId="22"/>
  </si>
  <si>
    <t>③わくわくでPIM使用時の注意と事故情報を注意喚起をする。毎週水曜日定期事故報告</t>
    <phoneticPr fontId="22"/>
  </si>
  <si>
    <t xml:space="preserve">上した月」：YYYY/MM
「入金日付or相殺日付」：YYYY/MM/DD
「ヒアリング対象者」：竹國さん
「備考」：5249×8
一回目の発注はいつ？PIMで売価を入力する一般的なのは？調査を行う
仮説：
取引先様での仕入先金額管理
質問：
ビックの影響は？0円
議事メモ+++++++++++++++
取引先様へ注意喚起を行う
売価登録したのは、いつわ商事　確認が必要
承認者　PIM承認バイヤー
新商品
8個販売　登録された
メーカー　
イツワ商事は問屋、
間違えたのはメーカーの想定
別の商品と勘違いした
売上利益ともに損が発生している可能性がある
本来の価格とは違う価格で登録された
7/5商品の登録
7/8販売
一回目の発注はいつ？
データの間違いに気づくには？
データの間違いを発見するには？
売価を間違えない仕組みは？
マイナス値のアラートはある
PIMで売価入力するのは一般的なのか？
PIMで入力する一般的なのは？
月次はズレていない
売上と粗利が減少したインパクトをわくわくでいう
PIM事故情報共有する
【ＴＯＤＯ】
・A型にて正しい情報に変更???
【議事メモ】
・12980円→1980円の　売価の金額相違が判明　売価登録したのはイツワ商事のメーカー　が担当（転記ミス）
・原価は本来6490円のものが、990円で請求登録されていた
・新商品で8品対象
・取引先のやりとりを知る事が必要
・ＰＩＭでの登録に問題があるのでは
・わくわく会で報告するべきでは？?
・取引先への注意喚起は行われている
</t>
    <phoneticPr fontId="22"/>
  </si>
  <si>
    <t xml:space="preserve">システム不備
</t>
    <phoneticPr fontId="22"/>
  </si>
  <si>
    <t xml:space="preserve">
①システム部から設定を除外した旨の報告を受けた
</t>
    <phoneticPr fontId="22"/>
  </si>
  <si>
    <t>①システム部から設定を除外した</t>
    <phoneticPr fontId="22"/>
  </si>
  <si>
    <t>①システム部</t>
    <phoneticPr fontId="22"/>
  </si>
  <si>
    <t>②システム部にて事故の対応と対策を実施することをグループリスク管理室へ依頼する。</t>
    <phoneticPr fontId="22"/>
  </si>
  <si>
    <t>上した月」：YYYY/MM
「入金日付or相殺日付」：YYYY/MM/DD
「ヒアリング対象者」：
「備考」：(運用管轄が未定。登録状況の管理体制、検索閲覧機能が無い)
仮説：システムエラー
質問：
該当店舗だけレシートの出力の設定されていた？
設定追加とは？
アップルミュージックの告知がレシートに印字されないと新たなインシデント確認、システム作業依頼書で対応予定は、別途インシデント報告をお願いします
議事メモ+++++++++++++++
他部署の事故報告
情報を都度都度提出→まとめて提出へ
グループリスク管理室へ提案する
そもそも月次の報告書に記載すればいいのでは？
林さんからの業務依頼
バイヤーから依頼があるとシステム作業依頼書にて起案
CMメッセージマスタメンテナンス
レジごとに印字されることを依頼されるが、
パソコン館がもれていた
レジの最後に主力される絵もや文字の設定
業務プロセスがない
だれが発注
だれが請け負い
だれが登録した
だれが事故した
実現性が困難、店舗での運用に関する
今後発生した場合の窓口を設定してほしい
だれが責任者、だれが窓口
【ＴＯＤＯ】
・システム作業依頼の承認待ち
・誰が責任者としてなるのかを明確にするべき
・グループリスク管理室へメールを送信する　朝田さん
【議事メモ】
・レシートの下部に記載される内容
・管轄している部署ではない　林課長が対応していた
・キャンペーンメッセージマスタメンテナンスという項目システム部に依頼している
・パソコン館全てのレジに設定されるもの
・リスク管理室に依頼するべきでは、</t>
    <phoneticPr fontId="22"/>
  </si>
  <si>
    <t xml:space="preserve">
１．202106141567,202106141596,202106141566で、其々ｲﾝｼﾃﾞﾝﾄ報告したものを纏める為起案
２．対策用のアクシデント報告　￥230,513,909
</t>
    <phoneticPr fontId="22"/>
  </si>
  <si>
    <t>見積計上_アップル_【対策用のアクシデント報告】インシデント「202107071016」と「202107071017」</t>
    <phoneticPr fontId="22"/>
  </si>
  <si>
    <t xml:space="preserve">
①システム部へ作業依頼で確認する。②NRIへ詳細の確認</t>
    <phoneticPr fontId="22"/>
  </si>
  <si>
    <t>③システム部へ作業依頼で対策を依頼</t>
    <phoneticPr fontId="22"/>
  </si>
  <si>
    <t xml:space="preserve">上した月」：YYYY/MM
「入金日付or相殺日付」：YYYY/MM/DD
「ヒアリング対象者」：
「備考」：
仮説：システムエラー
質問：
議事メモ+++++++++++++++
システム部回答：取り込みデータとしては問題ないが、
K型ファイルとしてKSASに取り込めるデータではない
検知できるかどうかヒアリング
経理室へも確認した7/末までに対応
【ＴＯＤＯ】
・システム部へ作業依頼で確認する
・ＮＲＩへの詳細の確認をする
【議事メモ】
・システム部からのメールで、ケイサスの対象範囲とならなかったと判断された。
・ＷＦへのメール添付をお願いする
</t>
    <phoneticPr fontId="22"/>
  </si>
  <si>
    <t xml:space="preserve">リベート登録時の条件参照による取込の際のシステム不備
</t>
    <phoneticPr fontId="22"/>
  </si>
  <si>
    <t>上した月」：YYYY/MM
「入金日付or相殺日付」：YYYY/MM/DD
「ヒアリング対象者」：
「備考」：
、修正可否の確認を行う
仮説：システムの設計エラー
質問：
部門を新規で作成した場合に
システムに該当月が作成月より以前かつ実績がデータが入っていないと非課税の設定になる？初期設定？
議事メモ+++++++++++++++
なぜ非課税の設定になるのか？システム部へ
ロジックの確認および検証をし、不備であれば修正依頼をする
リベートの施策が先行していた計上に関して事後になった
その月の部門でおこなう
計上の運用ルールに課題
③②後に計上の運用ルールを検討する
【ＴＯＤＯ】
・部門が作成された以降の対象年月に変更し同額で赤黒投入（経理室と相談）
・ロジックに基づくルールを依頼する
・なぜ非課税になったのかをシステム部に確認に確認する必要がある
【議事メモ】
・計上の運用の仕方に問題がある→ルールの見直しが必要
?</t>
    <phoneticPr fontId="22"/>
  </si>
  <si>
    <t xml:space="preserve">上した月」：YYYY/MM
「入金日付or相殺日付」：YYYY/MM/DD
「ヒアリング対象者」：システム部 釜野
「備考」：
リスク：「誕生日クーポン」などほぼすべての商品に使用できる物に新規部門コード作成する度に追加登録する正規の手順があるのか。
①ベンダーの見積もり順番待ち
以下システム部、萩野課長より 7/13
------------------------
本件について富士通より超概算の回答がありましたので
報告します。
費用：約80万円
期間：発注後約2週間
------------------------
②現場には共有しておらず。
以下、本件のコンタクト担当者より
------------------------
特に指示はアナウンスしておりません。
店舗ごとで個別に対応していると思います。
また、細かい全体キャンペーン（クーポン等）は発動していない
またはそれに気づいていない可能性も十分あります。
本当に該当頻度の大きいキャンペーンにおいては既に申請し、ご対応頂いているため
大きな混乱は起きていないと思われます。
今回は1店舗限定で実施のキャンペーンで発動せず。
この報告があったことで気づき、漏れていると判断したうえでの申請です。
------------------------
質問：
新規部門で登録する際の手順は？
キャンペーンへ追加する作業とは？
仮説：キャンペーン登録するフローの不足
議事メモ+++++++++++++++
434件新規部門へキャンペーンコードを割り当てる
部門コードがデータベース上の紐づけがないため、新規で部門コードを下部に作成した場合、キャンペーンの設定が外れてしまう
店舗からキャンペーンが発動しないと問い合わせが来ている
店舗＞本部＞バイヤー＞商品統合管理室の流れで問い合わせがある
売り場で一次対応している可能性がある
バイヤーの指示で手動入力することがある
営業部に情報共有する必要は？
リベートに影響は？あるかもしれない。検証は工数がかかる想定
手値引き、手ポイントにて対応することがある。
キャンペーンと連動しないリベートの発生
バイヤーへ現場対応をヒアリングを行う
</t>
    <phoneticPr fontId="22"/>
  </si>
  <si>
    <t xml:space="preserve">①システム作業依頼書にて追加登録を依頼（見積もり受領）登録依頼をする予定。部署判断待ち
</t>
    <phoneticPr fontId="22"/>
  </si>
  <si>
    <t>①G型にてマイナス計上を行い個々にて対応
継続中。SB&amp;CS　覚書き法務チェック中</t>
    <phoneticPr fontId="22"/>
  </si>
  <si>
    <t>①7/末</t>
    <phoneticPr fontId="22"/>
  </si>
  <si>
    <t>時々起きる月1度</t>
    <phoneticPr fontId="22"/>
  </si>
  <si>
    <t>運用不備</t>
    <phoneticPr fontId="22"/>
  </si>
  <si>
    <t>取引先</t>
    <phoneticPr fontId="22"/>
  </si>
  <si>
    <t>①H型にて登録予定②JANを間違えた原因をヒアリングする</t>
    <phoneticPr fontId="22"/>
  </si>
  <si>
    <t>①②7/7→完</t>
    <phoneticPr fontId="22"/>
  </si>
  <si>
    <t>10万円以上～100万円未満</t>
    <phoneticPr fontId="22"/>
  </si>
  <si>
    <t>まれに起きる年1度</t>
    <phoneticPr fontId="22"/>
  </si>
  <si>
    <t>②システム部への依頼案件、納品時単価差異の件にて対応中</t>
    <phoneticPr fontId="22"/>
  </si>
  <si>
    <t>②未定→8/1</t>
    <phoneticPr fontId="22"/>
  </si>
  <si>
    <t>①Ｈ型にて修正</t>
    <phoneticPr fontId="22"/>
  </si>
  <si>
    <t>③経理室へ消化仕入の対象商品を確認する。</t>
    <phoneticPr fontId="22"/>
  </si>
  <si>
    <t>③岡島さん④内河さん</t>
    <phoneticPr fontId="22"/>
  </si>
  <si>
    <t>①H型にて登録した
④バイヤーヘ喚起済み</t>
    <phoneticPr fontId="22"/>
  </si>
  <si>
    <t xml:space="preserve">①H型にて登録した
</t>
    <phoneticPr fontId="22"/>
  </si>
  <si>
    <t>③A型の在庫対策費の運用ルール　業務改善MTGにて提案する</t>
    <phoneticPr fontId="22"/>
  </si>
  <si>
    <t>③小野さん④吉橋</t>
    <phoneticPr fontId="22"/>
  </si>
  <si>
    <t xml:space="preserve">
①J型にて７月計上分として登録予定</t>
    <phoneticPr fontId="22"/>
  </si>
  <si>
    <t xml:space="preserve">
①部門が作成された以降の対象年月に変更し同額で赤黒投入（経理室と相談して対応）
</t>
    <phoneticPr fontId="22"/>
  </si>
  <si>
    <t>追跡用</t>
    <rPh sb="0" eb="3">
      <t>ツイセキヨウ</t>
    </rPh>
    <phoneticPr fontId="22"/>
  </si>
  <si>
    <t>追跡用</t>
    <phoneticPr fontId="22"/>
  </si>
  <si>
    <t>成果物提出フラグ</t>
    <phoneticPr fontId="22"/>
  </si>
  <si>
    <t>報告済み</t>
    <rPh sb="0" eb="3">
      <t>ホウコクズ</t>
    </rPh>
    <phoneticPr fontId="22"/>
  </si>
  <si>
    <t>報告済み</t>
    <phoneticPr fontId="22"/>
  </si>
  <si>
    <t>成果物提出フラグ</t>
    <rPh sb="0" eb="3">
      <t>セイカブツ</t>
    </rPh>
    <rPh sb="3" eb="5">
      <t>テイシュツ</t>
    </rPh>
    <phoneticPr fontId="22"/>
  </si>
  <si>
    <t>①システム部に復旧依頼をしたが、
アンサー改修前の2020/10/24時点まで復旧
④影響度を調査する
・バイヤー回答：問題は発生していない。
　理由は、アンサーの特性上、組み直せば修復できるため
・商品統合管理室メンバー回答：問題ない
　理由は、個人のフォルダにて作業を行ったいるため</t>
    <phoneticPr fontId="22"/>
  </si>
  <si>
    <t xml:space="preserve">
１．４月計上登録の際、データに不備がある事が発覚し登録を一時止めていた
２．データの不備のところの確認をし、801で登録依頼を受けていた
３．ほかにも、保留登録分があったためその他のデータと合わせて保留していた
４．取引先から問い合わせがあり発覚
</t>
    <phoneticPr fontId="22"/>
  </si>
  <si>
    <t xml:space="preserve">①商品部メンバーよりバイヤーへ連絡、修正してもらう様に依頼②状況後追い、修正提案③取引先、バイヤーへの発生原因のヒヤリングと対応策の検討                        </t>
    <phoneticPr fontId="22"/>
  </si>
  <si>
    <t xml:space="preserve">共有フォルダの容量不足のため、
システム不備、エラーが出た場合の検知機能がなかった
</t>
    <phoneticPr fontId="22"/>
  </si>
  <si>
    <t>①現状の調査を行った。経緯参照②差異分に関して取引先様へ送付する
②送信する前に添付データの有無の確認をする運用を追加する③エラーが出るようにシステム部へ対策を依頼した。システム部より実施完了通知を受領した</t>
    <phoneticPr fontId="22"/>
  </si>
  <si>
    <t>②送信する前に添付データの有無の確認をする運用を追加する③エラーが出るようにシステム部へ対策を依頼した。システム部より実施完了通知を受領した</t>
    <phoneticPr fontId="22"/>
  </si>
  <si>
    <t>②7/1→完③7/末→完</t>
    <phoneticPr fontId="22"/>
  </si>
  <si>
    <t xml:space="preserve">①G型にてマイナス計上を行い個々にて対応
</t>
    <phoneticPr fontId="22"/>
  </si>
  <si>
    <t>のこり3社　継続中
シネックス　継続中
SB&amp;CS　覚書き法務チェック中
マイクロソフト　メンバー引継ぎ中</t>
    <phoneticPr fontId="22"/>
  </si>
  <si>
    <t>⑤リベート条件登録調査MTGでコピペの内容を確認する。取引先様へ注意喚起をおこなう</t>
    <phoneticPr fontId="22"/>
  </si>
  <si>
    <t>在庫対策費の設定方法が不明だったため</t>
    <phoneticPr fontId="22"/>
  </si>
  <si>
    <t>①Ｈ型にて修正
④在庫対策費の設定状況の確認した。今後発生しない見込み</t>
    <phoneticPr fontId="22"/>
  </si>
  <si>
    <t>③取引先様へデータが重複した理由をヒアリングする
取引先様へ注意喚起を行う</t>
    <phoneticPr fontId="22"/>
  </si>
  <si>
    <t>③いまのG型のチェックリストを確認する。</t>
    <phoneticPr fontId="22"/>
  </si>
  <si>
    <t>③吉橋</t>
    <phoneticPr fontId="22"/>
  </si>
  <si>
    <t>①H型にて登録予定
③システム部への依頼案件、納品時単価差異の件にて対応中</t>
    <phoneticPr fontId="22"/>
  </si>
  <si>
    <t>②システム作業依頼書にてシステム部へ調査と改修を依頼した③システム部への依頼案件、納品時単価差異の件にて対応中</t>
    <phoneticPr fontId="22"/>
  </si>
  <si>
    <t>②吉橋③内河さん</t>
    <phoneticPr fontId="22"/>
  </si>
  <si>
    <t xml:space="preserve">
１．４月５月に渡る販促キャンペーンを申請登録。その際に、B型も合わせて申請を行った。
２．バイヤーと取引先の申請で重複していたことが発覚し修正の必要がある。
4月5月　57,535+87,596</t>
    <phoneticPr fontId="22"/>
  </si>
  <si>
    <t xml:space="preserve">
１．商品の登録を7/5に行い、商品の発注を行った。
２．発注一回目の時には、誤りにきづいていなかった。その後継続して発注をした際にイツワ商事側で単価が間違っている事に気付き発覚
３．A型にて伝単原価の変更7/16より。売価の変更も合わせて実施
5249×8
正　売価12480　間違い　売価1980
正　原価6239 間違い　原価990</t>
    <phoneticPr fontId="22"/>
  </si>
  <si>
    <t xml:space="preserve">内部統制MTGにて報告する
①41期中対応可能な施策
1.今回の事故情報の共有
　G型、仕入に基づくリベートが計上科目：拡売費で計上されている恐れがあるリスクの共有
2.注意喚起、今後の計上科目について差し戻しの可能性が出ること
3.申請に関しての取引先様の具体的な要望の確認（バイヤーの商談に関連する）
</t>
    <phoneticPr fontId="22"/>
  </si>
  <si>
    <t xml:space="preserve">上した月」：YYYY/MM
「入金日付or相殺日付」：YYYY/MM/DD
「ヒアリング対象者」：
「備考」：230,513,909
原因：
・取引先が計上科目で設定している
・バイヤーが計上科目を指定している
問題：
・G型、仕入に基づくリベートが計上科目：拡売費で計上されている恐れがある
・取引先のリベート算出ロジックが不明
課題：
・商品統合管理室以外が計上科目を指定する
・取引先のリベート算出ロジック
・計上科目をきめるルール
　┗エビデンス
　┗全法人指定の一括仕入れリベート
・計上科目確定するフロー
　┗計上科目に対する商品統合管理室への相談
　　┗取引先とバイヤーからの相談
　┗計上する際の経理室への相談
施策案：
・計上科目確定するフローとルールの作成
　　┗商品統合管理室より計上科目を判断する
　　　　┗照合時の判断が簡単に行えるのルールをつくる
議事+++++++++++++++++++++++
全法人指定の一括仕入れリベートの場合、仕入れ実績を突合する業務は？
7/22(木)　伊波さん、森岡さん、西郷さんへ再発防止策の提出
7月計上からスタートできないか？と言われている。テスト運用として
スケジュールを提出する。いつから運用できるかを
トーマツさんへ報告する
正直ベースでいつからできるを7/22報告する
ここ3か月分の仕入れの入っている取引先を抽出し、計上科目変更の打診する
どのような意図で取引先がリベートを支払っているか、定義がない
仕入れた商品一括に対してか？
仕入れた商品個々なのか
いつ？42期後半から着手など
計上科目の不備データは差し戻しするなどの対応を取ることを商品部長佐藤さん、熊本さんへ共有する
一括仕入れと在庫締め日に漏れるリスクがある
すべて一括仕入れリベートに入れられない
全体で仕入れなら、C型で対応できる
自動計算、自動按分できる
仕入金額、グロスならC型対応できる
41期中対応可能な施策
1.今回の事故情報の共有
　G型、仕入に基づくリベートが計上科目：拡売費で計上されている恐れがあるリスクの共有
2.注意喚起、今後の計上科目について差し戻しの可能性が出ること
3.申請に関しての取引先様の具体的な要望（バイヤーの商談に関連する）
</t>
    <phoneticPr fontId="22"/>
  </si>
  <si>
    <t xml:space="preserve">
１．7月14日にリベート修正の為に登録を実施
２．7月15日にKSASを確認するも、登録が確認出来ず
３．経理室とも確認するも不明、システム部に確認
7月14日の登録ではエラーは出ていない。
登録用のファイルも経理室ともチェックしたが不備と思われるような箇所は見受けられず。
</t>
    <phoneticPr fontId="22"/>
  </si>
  <si>
    <t>起案者</t>
    <rPh sb="0" eb="3">
      <t>キアンシャ</t>
    </rPh>
    <phoneticPr fontId="22"/>
  </si>
  <si>
    <t>取引先名</t>
    <phoneticPr fontId="22"/>
  </si>
  <si>
    <t>③朝田さん</t>
    <phoneticPr fontId="22"/>
  </si>
  <si>
    <t>①内河さん②岡島さん</t>
    <phoneticPr fontId="22"/>
  </si>
  <si>
    <t>①SB&amp;CS　覚書き法務チェック②マイクロソフトは岡島さん</t>
    <phoneticPr fontId="22"/>
  </si>
  <si>
    <t>③社名変更した同一取引先に対して、経理室へ債務が移行されない理由を確認する</t>
    <phoneticPr fontId="22"/>
  </si>
  <si>
    <t>⑤リベート条件登録調査MTGでコピペの内容を確認する。画面をみせてもらう。取引先様へ注意喚起をおこなう</t>
    <phoneticPr fontId="22"/>
  </si>
  <si>
    <t>②システム部に原因の調査を現在依頼中の納品時単価差異の件に追加する</t>
    <phoneticPr fontId="22"/>
  </si>
  <si>
    <t>②調査後に対策を行う</t>
    <phoneticPr fontId="22"/>
  </si>
  <si>
    <t>②システム作業依頼書にてシステム部へ調査と改修を依頼した</t>
    <phoneticPr fontId="22"/>
  </si>
  <si>
    <t>②運用フローを作る。通知がきたら、月次で確定書がきたら計上月を都度経理に連絡する。④取引先へ展示機支援金プログラムの業務プロセスを確認し分析する⑤商品統合管理室で届いている通知書を可視化する。チェック表をつくる。根絶チェックで提出する。アップル計上管理表（マイクロソフトも）</t>
    <phoneticPr fontId="22"/>
  </si>
  <si>
    <t>202107151998へ統合して着中</t>
    <phoneticPr fontId="22"/>
  </si>
  <si>
    <t>①倉地さん</t>
    <phoneticPr fontId="22"/>
  </si>
  <si>
    <t>①内部統制MTGにて報告する
41期中対応可能な施策
1.今回の事故情報の共有
　G型、仕入に基づくリベートが計上科目：拡売費で計上されている恐れがあるリスクの共有
2.注意喚起、今後の計上科目について差し戻しの可能性が出ること
3.申請に関しての取引先様の具体的な要望の確認（バイヤーの商談に関連する）</t>
    <phoneticPr fontId="22"/>
  </si>
  <si>
    <t>③9/1</t>
    <phoneticPr fontId="22"/>
  </si>
  <si>
    <t>③6/末→42期中</t>
    <phoneticPr fontId="22"/>
  </si>
  <si>
    <t>販売支援金・センターフィの確定値マイナスの入力のルールを検討した</t>
    <phoneticPr fontId="22"/>
  </si>
  <si>
    <t>①H型にて重複分の修正。②B型停止済み</t>
    <phoneticPr fontId="22"/>
  </si>
  <si>
    <t>①6月計上の在庫の締め日まで②完</t>
    <phoneticPr fontId="22"/>
  </si>
  <si>
    <t>③取引先様へ注意喚起を行う</t>
    <phoneticPr fontId="22"/>
  </si>
  <si>
    <t>①システム作業依頼書にて追加登録を依頼（ベンダーの回答きた）
富士通に一括登録の仕組みを作成し、登録依頼をする予定
②部署判断待ち。掲示板室長承認にあげる</t>
    <phoneticPr fontId="22"/>
  </si>
  <si>
    <t>①7/9→23
②7/26</t>
    <phoneticPr fontId="22"/>
  </si>
  <si>
    <t xml:space="preserve">③根本的な登録ができるシステム改修を依頼する予定
新規部門コード時にキャンペーンが対象に反映される
</t>
    <phoneticPr fontId="22"/>
  </si>
  <si>
    <t>①H型で修正済み②バイヤーへ取引先様とのリベートに関する認識合わせを依頼する。</t>
    <phoneticPr fontId="22"/>
  </si>
  <si>
    <t xml:space="preserve">①7/7→完②7/20→完
</t>
    <phoneticPr fontId="22"/>
  </si>
  <si>
    <t>②42期中③7/末</t>
    <phoneticPr fontId="22"/>
  </si>
  <si>
    <t>②吉橋さん
③朝田さん</t>
    <phoneticPr fontId="22"/>
  </si>
  <si>
    <t>7月25日時点、宇津木さんへ同条件の取込の場合エラーにならないかの改修可否確認中</t>
    <phoneticPr fontId="22"/>
  </si>
  <si>
    <t>7月25日時点未着手、作業依頼書作成予定</t>
    <phoneticPr fontId="22"/>
  </si>
  <si>
    <t>2021/7/10→完</t>
    <phoneticPr fontId="22"/>
  </si>
  <si>
    <t>②完③41期中</t>
    <phoneticPr fontId="22"/>
  </si>
  <si>
    <t>③7/21→28→完</t>
    <phoneticPr fontId="22"/>
  </si>
  <si>
    <t>①7/15→完②7/22→完</t>
    <phoneticPr fontId="22"/>
  </si>
  <si>
    <t>⑥月次報告書（18時を期限とした）遅延会社リストを作成する⑧月次リベート明細に追記する。次月からメールが送付される
⑨取引5社様へ注意喚起メールする</t>
    <phoneticPr fontId="22"/>
  </si>
  <si>
    <t>⑥岩田さん⑧田端さん
⑨長廣さん</t>
    <phoneticPr fontId="22"/>
  </si>
  <si>
    <t>⑥7/2→8/3⑧7/7→完
⑨7/末</t>
    <phoneticPr fontId="22"/>
  </si>
  <si>
    <t>③6/25→完</t>
    <phoneticPr fontId="22"/>
  </si>
  <si>
    <t>7月10日払い分締め→完</t>
    <phoneticPr fontId="22"/>
  </si>
  <si>
    <t>①②③④⑤
岩田さん</t>
    <phoneticPr fontId="22"/>
  </si>
  <si>
    <t>①②③④⑤完</t>
    <phoneticPr fontId="22"/>
  </si>
  <si>
    <t>①②③7/15→7/30</t>
    <phoneticPr fontId="22"/>
  </si>
  <si>
    <t>①6月計上でＨ型を計上</t>
    <phoneticPr fontId="22"/>
  </si>
  <si>
    <t>①7/7→完②7/8→完</t>
    <phoneticPr fontId="22"/>
  </si>
  <si>
    <t>③8/31暫定④7/26→28</t>
    <phoneticPr fontId="22"/>
  </si>
  <si>
    <t>進捗</t>
    <rPh sb="0" eb="2">
      <t>シンチョク</t>
    </rPh>
    <phoneticPr fontId="22"/>
  </si>
  <si>
    <t>進捗</t>
    <phoneticPr fontId="22"/>
  </si>
  <si>
    <t>インシ・アクシ</t>
    <phoneticPr fontId="22"/>
  </si>
  <si>
    <t>実施した対応完了フラグ</t>
    <phoneticPr fontId="22"/>
  </si>
  <si>
    <t>実施した対応</t>
    <rPh sb="0" eb="2">
      <t>ジッシ</t>
    </rPh>
    <rPh sb="4" eb="6">
      <t>タイオウ</t>
    </rPh>
    <phoneticPr fontId="22"/>
  </si>
  <si>
    <t>終了期間</t>
    <rPh sb="0" eb="2">
      <t>シュウリョウ</t>
    </rPh>
    <rPh sb="2" eb="4">
      <t>キカン</t>
    </rPh>
    <phoneticPr fontId="22"/>
  </si>
  <si>
    <t>再発防止策担当</t>
    <rPh sb="0" eb="2">
      <t>サイハツ</t>
    </rPh>
    <rPh sb="2" eb="4">
      <t>ボウシ</t>
    </rPh>
    <rPh sb="4" eb="5">
      <t>サク</t>
    </rPh>
    <rPh sb="5" eb="7">
      <t>タントウ</t>
    </rPh>
    <phoneticPr fontId="22"/>
  </si>
  <si>
    <t>実施した対応担当</t>
    <rPh sb="0" eb="2">
      <t>ジッシ</t>
    </rPh>
    <rPh sb="4" eb="6">
      <t>タイオウ</t>
    </rPh>
    <rPh sb="6" eb="8">
      <t>タントウ</t>
    </rPh>
    <phoneticPr fontId="22"/>
  </si>
  <si>
    <t>実施した対応納期</t>
    <phoneticPr fontId="22"/>
  </si>
  <si>
    <t>0円～10万円未満</t>
    <phoneticPr fontId="22"/>
  </si>
  <si>
    <t>まれに起きる年1度</t>
    <phoneticPr fontId="22"/>
  </si>
  <si>
    <t>対策基準有効</t>
    <phoneticPr fontId="22"/>
  </si>
  <si>
    <t>お客様からクレーム（店舗対応）問題がない</t>
    <phoneticPr fontId="22"/>
  </si>
  <si>
    <t xml:space="preserve">
１．7/12　MTGより6月計上G型修正依頼（リベート種別コード修正）が来る
２．7/12　照合時誤った計上確認の為締結済情報を確認
３．7/12　念の為過去の同締結済情報を確認した所、4月、5月にも同誤りがあった事が判明
４．7/13　経理へ確認した所、勘定科目が変わる為修正が必要であると確認（金額もそれほど高額ではなく､最終利益に影響はないとの事）
300,000（4月、5月、6月各100,000）</t>
    <phoneticPr fontId="22"/>
  </si>
  <si>
    <t xml:space="preserve">
１．法人営業室から相談を頂く。
２．池袋本部で担当にお会いした為、直接質問の意味をご説明頂く。
３．上記の状態を共有頂き、問題提起を頂く。すぐに対応出来ないことは承知されているとのこと。
</t>
    <phoneticPr fontId="22"/>
  </si>
  <si>
    <t xml:space="preserve">
１．4/30に終了している「アプリでタッチ　試して当たる！キャンペーン毎月50名様に1000ポイントプレゼント」の告知がレシートに印字されることがお客様指摘で発覚
２．パソコン館副店長より営業企画部に報告
３．P2メールにて停止依頼を商品統合管理室が受信。レシートCMメッセージの出力設定はシステム部管轄の為ヘルプデスクに確認。7/18の18時頃にシステム部にてパソコン館のみCMメッセージ設定されていた為除外済み
４．副店長に事象停止を確認、ほか店舗で実施しているアップルミュージックの告知がレシートに印字されない</t>
    <phoneticPr fontId="22"/>
  </si>
  <si>
    <t xml:space="preserve">
　・センターフィーの計算対象が全商品にシステムにて設定されている為。
</t>
    <phoneticPr fontId="22"/>
  </si>
  <si>
    <t>他部署</t>
    <phoneticPr fontId="22"/>
  </si>
  <si>
    <t xml:space="preserve">
１．業務中に、５月に退職された当人から、Zoomチャットでご連絡頂く。
２．当人がビックカメラで利用されていたZoomアカウントが、現在も利用可能であること、さらにご自身のPCから入ることが出来、退職済みの社外の人間に現在のビックカメラのZoomに関わる状態が見えてしまっていることをご指摘頂く。（具体的には追加されたメンバーの名前が見える様になってしまっている旨をご指摘）
３．メンバーより上長に報告。
４．Ｐ２ＷＦにて該当のzoomアカウントの1名分の削除依頼した
５．</t>
    <phoneticPr fontId="22"/>
  </si>
  <si>
    <t>②調査後に対策を行う
202107151998へ統合して対応中</t>
    <phoneticPr fontId="22"/>
  </si>
  <si>
    <t>④A型の在庫対策費の運用ルール　業務改善MTGにて提案する</t>
    <phoneticPr fontId="22"/>
  </si>
  <si>
    <t>①～⑤登録済み。遅延なし。</t>
    <phoneticPr fontId="22"/>
  </si>
  <si>
    <t>42期中</t>
    <phoneticPr fontId="22"/>
  </si>
  <si>
    <t>②7/26→完
③7/26→完</t>
    <phoneticPr fontId="22"/>
  </si>
  <si>
    <t>月次報告書を6月分、7月分
掲示板にて提出する長廣さんに方針をきめてもらう。</t>
    <phoneticPr fontId="22"/>
  </si>
  <si>
    <t>④長廣さん</t>
    <phoneticPr fontId="22"/>
  </si>
  <si>
    <t>④7/26</t>
    <phoneticPr fontId="22"/>
  </si>
  <si>
    <t>④取引先様へ注意喚起するよわくわくでアナウンスした</t>
    <phoneticPr fontId="22"/>
  </si>
  <si>
    <t>③在庫対策費と納品時単価差異について、協議し結果に応じた登録に見直する　④在庫対策費に関するA型登録用紙の改修、掲示板にて提案する</t>
    <phoneticPr fontId="22"/>
  </si>
  <si>
    <t>掲示板にてメンバーレビューを行う</t>
    <phoneticPr fontId="22"/>
  </si>
  <si>
    <t>②メンバーへ提出した。③着中、下書きを作成し、メンバーで作業の調整している。室長とサービスマネージャー承認依頼予定</t>
    <phoneticPr fontId="22"/>
  </si>
  <si>
    <t>対策基準有効</t>
    <phoneticPr fontId="22"/>
  </si>
  <si>
    <t>③仕入先情報登録にて《取引停止》フラグを立てる場合の要件やタスクを整理し、運用化する</t>
    <phoneticPr fontId="22"/>
  </si>
  <si>
    <t xml:space="preserve">
１．商品部から本件の共有。新規取引開始手続に必要な書類・契約書が何かを聞かれる。
２．メンバーより必要な物を提示。特殊な取引になることから、通常必要な契約書よりも少ないものになる為、室長承認にて必要書類を決裁頂く。
３．締結必要な契約書に機密保持契約書が含まれるが、先方からは締結済みとの回答を頂く。
４．同契約書の内容が実取引開始後のことがカバーされていないことから、法務室確認の上、先方に締結を打診。
５．これから締結交渉に入る為、手続に間に合わないと予想され、保留にしたまま新規取引を行うことになる可能性が高くなる。
７月１日より、ビックカメラ.comにおける任天堂ソフトのダウンロード販売を開始するに当たって、取引先の任天堂販売㈱より、「支払いは任天堂㈱と直接行ってもらう」旨の話を頂いた。しかし、７月１日まで時間がなく、機密保持契約書に関してはこれから締結交渉に入る為、新規取引開始（仕入先ＣＤ発行）の手続に間に合わないと思われる。その為、同手続の起案があった場合には、機密保持契約書の締結は保留にして、手続きを進めるものとしたい。
</t>
    <phoneticPr fontId="22"/>
  </si>
  <si>
    <t>G型で登録した
②保留分に関しての運用手順を作成する</t>
    <phoneticPr fontId="22"/>
  </si>
  <si>
    <t>マイナス値で登録する。
販売支援金・センターフィの確定値マイナスの入力のルールを検討する</t>
    <phoneticPr fontId="22"/>
  </si>
  <si>
    <t>①H型にて重複分の修正。②B型停止済み
③取引先様へ注意喚起を行う</t>
    <phoneticPr fontId="22"/>
  </si>
  <si>
    <t>まれに起きる年1度</t>
    <phoneticPr fontId="22"/>
  </si>
  <si>
    <t>①法務室の指摘より機密保持契約書手続きを行う②仕入先ＣＤの発行する
③今後、会計処理に関する事前相談をお願いする。取引先へアナウンスする。</t>
    <phoneticPr fontId="22"/>
  </si>
  <si>
    <t>③今後、会計処理に関する事前相談をお願いする。取引先へアナウンスする。</t>
    <phoneticPr fontId="22"/>
  </si>
  <si>
    <t>③鯨井さん</t>
    <phoneticPr fontId="22"/>
  </si>
  <si>
    <t>Ⅲ6/末→完</t>
    <phoneticPr fontId="22"/>
  </si>
  <si>
    <t>①7月にまとめて相殺する
②入荷明細のダブルチェックを行う</t>
    <phoneticPr fontId="22"/>
  </si>
  <si>
    <t>①～⑤登録済み。遅延なし。
⑥月次報告書（18時を期限とした）遅延会社リストを作成する
⑧月次リベート明細に追記する。次月からメールが送付される</t>
    <phoneticPr fontId="22"/>
  </si>
  <si>
    <t>⑥月次報告書（18時を期限とした）遅延会社リストを作成する
⑨取引5社様へ注意喚起メールする</t>
    <phoneticPr fontId="22"/>
  </si>
  <si>
    <t>①施工完了伝票の精査。完了処理。6/30時点、全ての項目におきまして処理終了
②住設事業室にて事故の対応と対策を実施することをグループリスク管理室へ依頼する。</t>
    <phoneticPr fontId="22"/>
  </si>
  <si>
    <t>①6月計上でＨ型を計上予定
②在庫対策費対象外登録を行う</t>
    <phoneticPr fontId="22"/>
  </si>
  <si>
    <t>商品統合管理室</t>
    <phoneticPr fontId="22"/>
  </si>
  <si>
    <t>①7月6日 6月度で計上を行った。
④取引先へリベートプログラムの業務プロセスを確認し分析する</t>
    <phoneticPr fontId="22"/>
  </si>
  <si>
    <t>②締め切り直後に確定書がきた場合は計上月を都度経理に連絡する。⑤商品統合管理室で届いている通知書を可視化する。チェック表をつくる。根絶チェックで提出する。アップル計上管理表（マイクロソフトも）</t>
    <phoneticPr fontId="22"/>
  </si>
  <si>
    <t>①H型にて修正登録
③取引先様へデータが重複した理由をヒアリングする
取引先様へ注意喚起を行う</t>
    <phoneticPr fontId="22"/>
  </si>
  <si>
    <t xml:space="preserve">③7/20→完
</t>
    <phoneticPr fontId="22"/>
  </si>
  <si>
    <t>③7/30→完</t>
    <phoneticPr fontId="22"/>
  </si>
  <si>
    <t>①修正G型作成、バイヤー、取引先へ送付
②インシデント報告書作成、修正G型を6月計上にて登録
③取引先担当営業様変更時、上手く引継ぎがされなかった為に発生、バイヤーより取引先営業様へ指導頂ける様にお伝え済。</t>
    <phoneticPr fontId="22"/>
  </si>
  <si>
    <t>①完　②7/14→完</t>
    <phoneticPr fontId="22"/>
  </si>
  <si>
    <t>③完④完</t>
    <phoneticPr fontId="22"/>
  </si>
  <si>
    <t>③取引先担当営業様変更時、上手く引継ぎがされなかった為に発生、バイヤーより取引先営業様へ指導頂ける様にお伝え済。④実態に合わせた覚書の締結の必要があるかを方針を確認する</t>
    <phoneticPr fontId="22"/>
  </si>
  <si>
    <t>①アクシデントとして追跡するために起票した
④取引先へ展示機支援金プログラムの業務プロセスを確認し分析する</t>
    <phoneticPr fontId="22"/>
  </si>
  <si>
    <t>100万円以上～1000万円未満</t>
    <phoneticPr fontId="22"/>
  </si>
  <si>
    <t xml:space="preserve">
①現在は運用していないので影響なし。インシデント報告する
②検証用のダミーキャンペーンを作成</t>
    <phoneticPr fontId="22"/>
  </si>
  <si>
    <t>③システム部にて事故の対応と対策を実施することをグループリスク管理室へ依頼する。</t>
    <phoneticPr fontId="22"/>
  </si>
  <si>
    <t>②7/23→28③7/26→完</t>
    <phoneticPr fontId="22"/>
  </si>
  <si>
    <t>②③④7/末→完</t>
    <phoneticPr fontId="22"/>
  </si>
  <si>
    <t>③内部統制MTGで報告する</t>
    <phoneticPr fontId="22"/>
  </si>
  <si>
    <t xml:space="preserve">
①A型にて正しい情報に変更②取引先様へ注意喚起を行う
③わくわくでPIM使用時の注意と事故情報を注意喚起をする。毎週水曜日定期事故報告</t>
    <phoneticPr fontId="22"/>
  </si>
  <si>
    <t>②7/末→完
③7/末</t>
    <phoneticPr fontId="22"/>
  </si>
  <si>
    <t>住設事業室</t>
  </si>
  <si>
    <t xml:space="preserve">
施工完了伝票の完了漏れにより売り上げの未計上が発生した。</t>
    <phoneticPr fontId="22"/>
  </si>
  <si>
    <t xml:space="preserve">
【事象発生の経緯】
１．BO実績に違和感を覚え住設事業室に調査を依頼した（6/16）
２．施工完了しているが、完了処理をしていない伝票があることが発覚
３．断続的に発生していた
</t>
    <phoneticPr fontId="22"/>
  </si>
  <si>
    <t xml:space="preserve">仕組み・管理が不足していた
</t>
    <phoneticPr fontId="22"/>
  </si>
  <si>
    <t>B型_複数社__開始日が切迫したB型の申請期限後の受信</t>
    <phoneticPr fontId="22"/>
  </si>
  <si>
    <t xml:space="preserve">システム部からの格納データ数と、依頼データ数に差異があった
</t>
    <phoneticPr fontId="22"/>
  </si>
  <si>
    <t xml:space="preserve">
１．7月1日 取引先から6月末相殺の5月実績に対するリベート金額確定のメールを受け取った。
２．経理室に5月実績のリベートを6月に計上する事前連絡を行わなかった。
３．7月6日 6月度で計上を行った。</t>
    <phoneticPr fontId="22"/>
  </si>
  <si>
    <t xml:space="preserve">
１．6月11日 7月末相殺のリベート金額確定のメールを受け取った(2件)。
２．6月4日のG型申請締め切り日を過ぎていた為5月度での計上は行わなかった(経理室に連絡せず)。
３．7月6日 6月度で計上を行った。</t>
    <phoneticPr fontId="22"/>
  </si>
  <si>
    <t xml:space="preserve">経理室への連絡は必要ないという認識だった。
</t>
    <phoneticPr fontId="22"/>
  </si>
  <si>
    <t>③根本的な登録ができるシステム改修を依頼する予定
新規部門コード時にキャンペーンが対象に反映される</t>
    <phoneticPr fontId="22"/>
  </si>
  <si>
    <t xml:space="preserve">
　帳合先変更が行われたのち、A型にて原価の変更したため
</t>
    <phoneticPr fontId="22"/>
  </si>
  <si>
    <t xml:space="preserve">
帳合変更の前の在庫に対して在庫対策費が発生した
</t>
    <phoneticPr fontId="22"/>
  </si>
  <si>
    <t>①G型にて登録した</t>
    <phoneticPr fontId="22"/>
  </si>
  <si>
    <t>①7/26→完</t>
    <phoneticPr fontId="22"/>
  </si>
  <si>
    <t xml:space="preserve">
　・返金先の登録がアマナビのまま登録された
</t>
    <phoneticPr fontId="22"/>
  </si>
  <si>
    <t>リンナイネット</t>
    <phoneticPr fontId="22"/>
  </si>
  <si>
    <t>①B型条件の停止②H型にて既に発生している実売助成費を修正。金額の算出</t>
    <phoneticPr fontId="22"/>
  </si>
  <si>
    <t>③目検以外でのダブルチェックを行う。BOデータでの確認を行うための定義とルールを作成する</t>
    <phoneticPr fontId="22"/>
  </si>
  <si>
    <t>フィリップジャパン</t>
    <phoneticPr fontId="22"/>
  </si>
  <si>
    <t>①経理室にて入荷実績の修正。②取引先様へ注意喚起した</t>
    <phoneticPr fontId="22"/>
  </si>
  <si>
    <t>①8/11②8/5</t>
    <phoneticPr fontId="22"/>
  </si>
  <si>
    <t>③システム部へ協議する</t>
    <phoneticPr fontId="22"/>
  </si>
  <si>
    <t xml:space="preserve">
　・伝単原価を間違えた為、ビックカメラ側が多く支払いを行っていた
</t>
    <phoneticPr fontId="22"/>
  </si>
  <si>
    <t xml:space="preserve">
　・取引先様がPIMで登録を間違えて行った
</t>
    <phoneticPr fontId="22"/>
  </si>
  <si>
    <t xml:space="preserve">
　・発注時のの伝票単価と納品時の伝票単価に差異があったため発生
</t>
    <phoneticPr fontId="22"/>
  </si>
  <si>
    <t xml:space="preserve">
　・原価リベートが発生していた
</t>
    <phoneticPr fontId="22"/>
  </si>
  <si>
    <t xml:space="preserve">
　・一定期間原価を下げる交渉を行いその後、原価を戻すA型を申請したが、申請した金額の原価部分の登録を間違えた為発生
</t>
    <phoneticPr fontId="22"/>
  </si>
  <si>
    <t xml:space="preserve">
　・入荷時の伝票単価が発注時と異なっていた為
</t>
    <phoneticPr fontId="22"/>
  </si>
  <si>
    <t xml:space="preserve">
　・発注時の単価と納品時の伝票単価に差異があったため発生
</t>
    <phoneticPr fontId="22"/>
  </si>
  <si>
    <t xml:space="preserve">
　・対象外商品に対して販売支援金とセンターフィーが発生した。
</t>
    <phoneticPr fontId="22"/>
  </si>
  <si>
    <t xml:space="preserve">
　・販売支援金とセンターフィの計算において、単品ごとに除外設定が出来ない為。
</t>
    <phoneticPr fontId="22"/>
  </si>
  <si>
    <t>①上長へ状況を報告、仕入れ先の修正登録を行う</t>
    <phoneticPr fontId="22"/>
  </si>
  <si>
    <t>①間瀬さん</t>
    <phoneticPr fontId="22"/>
  </si>
  <si>
    <t>②中野さん</t>
    <phoneticPr fontId="22"/>
  </si>
  <si>
    <t>②</t>
    <phoneticPr fontId="22"/>
  </si>
  <si>
    <t>間瀬 綾子</t>
    <phoneticPr fontId="22"/>
  </si>
  <si>
    <t xml:space="preserve">
　・仕入れ先コードの入力間違い
</t>
    <phoneticPr fontId="22"/>
  </si>
  <si>
    <t xml:space="preserve">
　・仕入れ先入力時オートフィルを使用　
　（仕入れ先が連番になっていることに気づかなかった）
</t>
    <phoneticPr fontId="22"/>
  </si>
  <si>
    <t>東京サービスステーション</t>
    <phoneticPr fontId="22"/>
  </si>
  <si>
    <t>②1次、2次承認時のチェックに関しての行えなかった原因の特定と対策</t>
    <phoneticPr fontId="22"/>
  </si>
  <si>
    <t>③8/10</t>
    <phoneticPr fontId="22"/>
  </si>
  <si>
    <t>①内河</t>
    <phoneticPr fontId="22"/>
  </si>
  <si>
    <t>①8/11</t>
    <phoneticPr fontId="22"/>
  </si>
  <si>
    <t>②システム部へ依頼中</t>
    <phoneticPr fontId="22"/>
  </si>
  <si>
    <t>②吉橋、内河さん</t>
    <phoneticPr fontId="22"/>
  </si>
  <si>
    <t>②41期中</t>
    <phoneticPr fontId="22"/>
  </si>
  <si>
    <t xml:space="preserve">
①上長へ状況を報告、仕入れ先の修正登録を行う
</t>
    <phoneticPr fontId="22"/>
  </si>
  <si>
    <t xml:space="preserve">
①H型にて修正登録
</t>
    <phoneticPr fontId="22"/>
  </si>
  <si>
    <t xml:space="preserve">①経理室にて入荷実績の修正。②取引先様へ注意喚起した
</t>
    <phoneticPr fontId="22"/>
  </si>
  <si>
    <t xml:space="preserve">
キャビネット内から、過去日付の覚書が出てきた。
</t>
    <phoneticPr fontId="22"/>
  </si>
  <si>
    <t xml:space="preserve">
当時、管理ルールが無かった為
</t>
    <phoneticPr fontId="22"/>
  </si>
  <si>
    <t xml:space="preserve">①B型条件の停止②H型にて既に発生している実売助成費を修正。金額の算出
</t>
    <phoneticPr fontId="22"/>
  </si>
  <si>
    <t xml:space="preserve">①G型にて登録した
</t>
    <phoneticPr fontId="22"/>
  </si>
  <si>
    <t>上した月」：YYYY/MM
「入金日付or相殺日付」：YYYY/MM/DD
「ヒアリング対象者」：間瀬さん、2次承認　田中さん
「備考」：
現状：作業したメンバーは？
仮説：エクセルのミスが起こりにくい操作方法
質問：
議事メモ+++++++++++++++
9999を登録するところをエクセルのフィルハンドルを使用したため
連番にて数値が登録された
10000以上のコードは会計上ないため影響はない
2次承認　仕入先コード確認する？
確認する運用、最初と最後の行
9999
10000超えている
2次承認時のチェックに関しての行えなかった原因の特定と対策
2次承認時仕入れ先確認
----------------------------------------------
【TODO】
・ヒアリングをして、2次承認の確認をする
【議事メモ】
・当日中の取り消しをできたので影響なし
・2次承認中のやりかたの確認する
・リベート影響額の型の定義を明確にする
-----------------------------------------------</t>
    <phoneticPr fontId="22"/>
  </si>
  <si>
    <t xml:space="preserve">上した月」：2021/07
「入金日付or相殺日付」：YYYY/MM/DD
「ヒアリング対象者」：
「備考」：
現状：
仮説：リベート発生の単品ごとの除外設定
質問：システム改修以外で行えることは？
議事メモ+++++++++++++++
</t>
    <phoneticPr fontId="22"/>
  </si>
  <si>
    <t xml:space="preserve">上した月」：2021/07
「入金日付or相殺日付」：YYYY/MM/DD
「ヒアリング対象者」：
「備考」：
</t>
    <phoneticPr fontId="22"/>
  </si>
  <si>
    <t xml:space="preserve">
１．商品の発注
２．商品の納品時に発注時の伝票単価に差異があったため納品時単価差異が発生した。
</t>
    <phoneticPr fontId="22"/>
  </si>
  <si>
    <t xml:space="preserve">
１．商品の発注
２．納品時の伝票単価が発注時と異なっていた為納品時単価差異が発生した。
</t>
    <phoneticPr fontId="22"/>
  </si>
  <si>
    <t xml:space="preserve">上した月」：2021/07
「入金日付or相殺日付」：YYYY/MM/DD
「ヒアリング対象者」：
「備考」：
現状：
仮説：取引先様の申請書の記載
質問：
議事メモ+++++++++++++++
</t>
    <phoneticPr fontId="22"/>
  </si>
  <si>
    <t xml:space="preserve">
１．商品の原価を一定期間下げる交渉を行う
２．その後、期間が過ぎた際に登録を変更したが変更した金額が間違っていた為発生。
</t>
    <phoneticPr fontId="22"/>
  </si>
  <si>
    <t xml:space="preserve">上した月」：2021/07
「入金日付or相殺日付」：YYYY/MM/DD
「ヒアリング対象者」：
「備考」：システム作業対応案件
-----------------------------
【TODO】
・システム作業依頼
【議事メモ】
・伝票単価と納品時の伝票単価に差異があった
</t>
    <phoneticPr fontId="22"/>
  </si>
  <si>
    <t xml:space="preserve">
１．商品の発注
２．納品時の伝票単価と納品時の伝票単価に差異があったため発生
</t>
    <phoneticPr fontId="22"/>
  </si>
  <si>
    <t xml:space="preserve">上した月」：2021/07
「入金日付or相殺日付」：YYYY/MM/DD
「ヒアリング対象者」：
「備考」：
質問
議事+++++++++++++++++++++
他への影響はなし
取引先様がPIMで登録を間違えて行ったとは？どのように
回答：数字の打ち間違え
取引先様へ注意喚起
取引先様の申請書を送付する前の
8/6　倉地さん
システム部へ依頼する
暫定、上位何社を選抜し、手作業でデータ抽出、ツールで送付
根本的には、システム部と協議
-----------------------------------------------------
【TODO】
・取引先に注意喚起をする（電話で喚起済）
・アクシデント事案のためエビデンスが必要になる
・システム部に依頼する
【議事メモ】
・単価は修正したら、他への影響はなし
・取引先が間違えた理由は数字の打ち間違い
-----------------------------------------------------
</t>
    <phoneticPr fontId="22"/>
  </si>
  <si>
    <t xml:space="preserve">
１．商品の新規登録の際に、間違った金額にて登録を行いその金額で入荷のやり取りを行った。
２．その後、金額が間違っていたことに気付き202102に伝単原価の変更を行った。
３．支払いが多くされている事が202107に発覚し、修正の必要が発生した。
</t>
    <phoneticPr fontId="22"/>
  </si>
  <si>
    <t xml:space="preserve">上した月」：2021/07
「入金日付or相殺日付」：YYYY/MM/DD
「ヒアリング対象者」：滝川さん
「備考」：
仮説：メンバーにより2度申請された
質問：運用に問題点はなかったか？
二度登録を実施した原因は？
対象となる金額は？
議事メモ+++++++++++++++
メンバーヒアリング
在宅で通信環境が悪く、取り込んだか不明だった
2重取り込みしたことは認識していた
取り消しを行おうとしたが、反映されていなかった
取り消しの際のルールは？
B型の2次承認はやっている？
やっていたがチェックに気づかなかった
チェック項目は？
新業務ネクストで取り込んだ内容が反映されているかどうか
反映されている時、条件が（JANで検索する）一行なのか複数行なのか？
複数の場合は明細を確認し、重複を確認している
一行は登録されていることを確認するのみ
複数行は手書き商談No.を上下を見比べる
チェックできづかった理由は？
重複確認の方法は、他にないか？
課題：重複確認が目検である
想定：BOで抽出してデータで重複を確認する
課題：2次承認は何を確認するものか？
課題：2次承認の再現性が低いのでは？
運用を切り替える。責任者でのチェックでなくてもいい
ダブルチェックにて行う
ダブルチェック方法と時期を定義する
目検ではない、データでの確認を行う
------------------------------------------------------------------
【TODO】
・ダブルチェックの運用の見直し
・目視チェックだけではない運用にする
【議事メモ】
・7/1開始分
・Ｈ型にて対応
・在宅の中でファイルがおかしくなり、取り消し処理をしたが変更されていなかった
・2次承認をしたが、気づけなかった→目視が原因のため、再現性がないため、2次承認のやり方の見直しが必要
・日付を入れて、どうやったら重複になるのかを調べる
------------------------------------------------------------------
?
</t>
    <phoneticPr fontId="22"/>
  </si>
  <si>
    <t xml:space="preserve">
１．6月23日に条件登録を行う(二回)
２．7月23日にバイヤーから重複している可能性を示唆頂く
３．調査の結果重複。メールに関しては一通のみを確認
</t>
    <phoneticPr fontId="22"/>
  </si>
  <si>
    <t xml:space="preserve">上した月」：2021/07
「入金日付or相殺日付」：YYYY/MM/DD
「ヒアリング対象者」：
「備考」：
仮説：手作業の際のダブルチェック
質問：
取引先の変更修正を行わずデータの作成をした？
議事メモ+++++++++++++++
仕入先の名前変更のあった際の、債務債権の移動するが
仕入先コードは同じまま、社名変更のあった場合
今回は、仕入先コードも社名も別だった、紐づけがされていない
照合でダブルチェックと想定していた
照合時にエビデンスとして取引先名の確認はしていない
申請データ中の①②に関して差異がないこと、
仕入先コードから抽出した名称と差異がない事を確認している
どこに影響するか？
現状の代行作成の業務フローは？
再現性はあるのか？
取引先管理の管理者がきまっていない
運用は長廣さん
登録、鯨井さん、小林さん
暫定対応をどうするか？
根本対応は？
あるべき姿を前提としてあきらかにする
現状を可視化
差分を埋める
G型の運用時にこの事例がおきる可能性があるので、
対策をおこのスケジュールでおこなう
具体的な対策を検討して室長承認をあげる
事前の策
根本は42期中におこなう
内部統制室を報告する
-------------------------------------------------------------------
【議事メモ】
・ダブルチェックは行われていたのか？
 ┗照合はしていた
・何が起きたかを明確にして、対策を分析し、どのような方向に持っていくのかを明確にする?
【議事メモ】
・手作業の確認作業の業務フロ-の見直し
・業務フローが見えてないので2重に手間がかかってしまうのではないか
・取引先管理の管理者が決まっていない
・仕入先コードの運用について明確な取り決めがないと現場から声が上がっている
・Ｇ型の問題ではないのでは?　
--------------------------------------------------------------------
</t>
    <phoneticPr fontId="22"/>
  </si>
  <si>
    <t xml:space="preserve">
１．7/7に変更予定で照合を行い登録を行った。
２．今回の調査で経理室と連携した際に、返金の登録がアマナビのままであることが発覚した
３．アマナビからGEOに変更して登録
</t>
    <phoneticPr fontId="22"/>
  </si>
  <si>
    <t xml:space="preserve">株式会社　東京サービスステーション </t>
    <phoneticPr fontId="26"/>
  </si>
  <si>
    <t>リンナイネット、バイヤー</t>
    <phoneticPr fontId="26"/>
  </si>
  <si>
    <t>各社(イツワ商事,ケンコートキナー,シャープMJ,東芝コンシュマー,ドウシシャ    PCMC,メイジエ,山善住設,吉井電機,ラナップ,リンナイネット,アイオーデータ,　　完実電機)</t>
    <phoneticPr fontId="26"/>
  </si>
  <si>
    <t>AOKI</t>
    <phoneticPr fontId="26"/>
  </si>
  <si>
    <t>イツワ商事</t>
    <phoneticPr fontId="26"/>
  </si>
  <si>
    <t>アクシネット</t>
    <phoneticPr fontId="26"/>
  </si>
  <si>
    <t>経理室</t>
    <rPh sb="2" eb="3">
      <t>シツ</t>
    </rPh>
    <phoneticPr fontId="26"/>
  </si>
  <si>
    <t>　シャークニンジャ</t>
    <phoneticPr fontId="26"/>
  </si>
  <si>
    <t>問題管理へ移行済み</t>
    <phoneticPr fontId="22"/>
  </si>
  <si>
    <t>①②③内河さん</t>
    <phoneticPr fontId="22"/>
  </si>
  <si>
    <t>①H型にて登録予定②取引先様へ理由のヒアリング③取引先様へ注意喚起</t>
    <phoneticPr fontId="22"/>
  </si>
  <si>
    <t xml:space="preserve">
①H型にて登録予定②取引先様へ理由のヒアリング③取引先様へ注意喚起
</t>
    <phoneticPr fontId="22"/>
  </si>
  <si>
    <t xml:space="preserve">上した月」：YYYY/MM
「入金日付or相殺日付」：YYYY/MM/DD
「ヒアリング対象者」：
「備考」：
仮説：
質問：
どこにだれが一時保管した？
議事メモ+++++++++++++++
</t>
    <phoneticPr fontId="22"/>
  </si>
  <si>
    <t>③目検以外でのダブルチェックを行う。BOデータでの確認を行うための定義とルールを作成する④二度登録を実施した原因をヒアリング中</t>
    <phoneticPr fontId="22"/>
  </si>
  <si>
    <t>②内部統制室へ暫定対策とスケジュールをアクシデント追跡一覧にて報告する</t>
    <phoneticPr fontId="22"/>
  </si>
  <si>
    <t>取引先ではないFAX先の方</t>
    <phoneticPr fontId="26"/>
  </si>
  <si>
    <t>取引先及び商品統合管理室</t>
    <phoneticPr fontId="26"/>
  </si>
  <si>
    <t>ロジスティクス部</t>
    <phoneticPr fontId="26"/>
  </si>
  <si>
    <t xml:space="preserve">
B型が2重で申請されて、7/30だけ重複した
</t>
    <phoneticPr fontId="22"/>
  </si>
  <si>
    <t xml:space="preserve">
取引先が、バイヤーに言われ2回送信した為
バイヤーが指示した理由は、1回目の申請時に、CCでバイヤーが入っておらず、送っていない
</t>
    <phoneticPr fontId="22"/>
  </si>
  <si>
    <t xml:space="preserve">
①H型で修正
</t>
    <phoneticPr fontId="22"/>
  </si>
  <si>
    <t>上した月」：2021/7
「入金日付or相殺日付」：2021/8/25予定
「ヒアリング対象者」：ＡＳＵＳ　佐藤様
「備考」：
現状：取引先様でのマイナスリベートの会計がおこなえない
仮説：取引先様の要望または会計上の仕様管理、個別対応するしないのルール
質問：返品分のＩ型のマイナス分をH型で取り消す？返金しなくていい？
議事メモ+++++++++++++++</t>
    <phoneticPr fontId="22"/>
  </si>
  <si>
    <t xml:space="preserve">2020年9月～2021年1月に商品返品した分の清算時にＩ型リベートの相殺ができない為、Ｈ型にて取消をする。
</t>
    <phoneticPr fontId="22"/>
  </si>
  <si>
    <t xml:space="preserve">取引先の都合。マイナスリベート（取引先に返すリベート）の処理が会計上できない為との事。
</t>
    <phoneticPr fontId="22"/>
  </si>
  <si>
    <t>アイネックス</t>
    <phoneticPr fontId="22"/>
  </si>
  <si>
    <t>①登録FAXの修正</t>
    <phoneticPr fontId="22"/>
  </si>
  <si>
    <t>①宮澤さん</t>
    <phoneticPr fontId="22"/>
  </si>
  <si>
    <t>田中 美紀</t>
    <phoneticPr fontId="22"/>
  </si>
  <si>
    <t xml:space="preserve">FAX誤送信。仕入れ先アイネックスへ送信するはずがFAX送付先間違えた
</t>
    <phoneticPr fontId="22"/>
  </si>
  <si>
    <t>①8/2→完</t>
    <phoneticPr fontId="22"/>
  </si>
  <si>
    <t xml:space="preserve">別メーカーの商品の仕入れが発生した
</t>
    <phoneticPr fontId="22"/>
  </si>
  <si>
    <t xml:space="preserve">生産終了により、元のメーカーで仕入が出来なくなったため
</t>
    <phoneticPr fontId="22"/>
  </si>
  <si>
    <t xml:space="preserve">上した月」：2021/07
「入金日付or相殺日付」：2021/7/10
「ヒアリング対象者」：経理室小林主任　アマゾン瀬口様　照合作業者　中野さん
「備考」：
現状：
アマゾン営業様の記載ミス
照合時のエビデンスの確認不備
仮説：
質問：
G型ファイルのエビデンスの状態は？税抜きだった
取引先様への原因のヒアリングは？
照合時のエビデンスとの照合が機能しなかったのは？
議事メモ+++++++++++++++
申請データは税込み
エビデンスは別ファイルで税抜き
照合開始前にMTGを行い作業内容を共有している
エラー内容を共有している
ヒアリング、見落としだった
税込みに変換されて申請データ中に記載されているとはおもわなかった
エビデンスは、税抜きは確認した
アマゾンさんのケースにおいて
B型へ移行する案は？
他のリベートについての資料を提供する課題があった
・バイヤーへB型移行への意見をヒアリング
・取引先へも確認する
</t>
    <phoneticPr fontId="22"/>
  </si>
  <si>
    <t xml:space="preserve">6月計上分のＧ型リベートの金額を請求書の税込み金額で計上していた。
</t>
    <phoneticPr fontId="22"/>
  </si>
  <si>
    <t xml:space="preserve">上した月」：2021/07
「入金日付or相殺日付」：YYYY/MM/DD
「ヒアリング対象者」：片桐さん（バイヤー)
「備考」：
</t>
    <phoneticPr fontId="22"/>
  </si>
  <si>
    <t xml:space="preserve">直近で仕入が無い仕入先コード（6214)で、3月計上でリベート計上していた為、相殺処理ができず未処理滞留していた。
</t>
    <phoneticPr fontId="22"/>
  </si>
  <si>
    <t xml:space="preserve">
　・発生の合意がない在庫対策費が発生した
</t>
    <phoneticPr fontId="22"/>
  </si>
  <si>
    <t xml:space="preserve">
　・既に仕入れていた、在庫に対しては発生させないという交渉を行っていたが、
　　A型の原価変更の際に、修正の文言を入れていなかったので発生した
</t>
    <phoneticPr fontId="22"/>
  </si>
  <si>
    <t xml:space="preserve">上した月」：YYYY/MM
「入金日付or相殺日付」：YYYY/MM/DD
「ヒアリング対象者」：
「備考」：
現状：サービスデスク側の取引先マスタの情報更新
仮説：取引先マスタが複数ある？
質問：
議事メモ+++++++++++++++
</t>
    <phoneticPr fontId="22"/>
  </si>
  <si>
    <t>なし_クーパービジョン_前任の担当者にビックカメラから継続してメールが届いていた</t>
    <phoneticPr fontId="22"/>
  </si>
  <si>
    <t xml:space="preserve">
前任の担当者にビックカメラから継続してメールが届いていた
</t>
    <phoneticPr fontId="22"/>
  </si>
  <si>
    <t xml:space="preserve">
クーパービジョンの前任者にメールが送信され続けていた件って、原因はサービスデスク側の取引先マスタの情報更新が行われていなったから
</t>
    <phoneticPr fontId="22"/>
  </si>
  <si>
    <t xml:space="preserve">
①該当部署に周知して、メールアドレスを更新してもらった
</t>
    <phoneticPr fontId="22"/>
  </si>
  <si>
    <t xml:space="preserve">上した月」：2021/07
「入金日付or相殺日付」：2021/08/20
「ヒアリング対象者」：
「備考」：小野主任依頼で調査と起票しました
詳細は添付のExcelにまとめております。取引先休暇中の為、横尾さんに1次問い合わせし、認識を合わせた
</t>
    <phoneticPr fontId="22"/>
  </si>
  <si>
    <t xml:space="preserve">誤りがあり翌月修正することとなった
</t>
    <phoneticPr fontId="22"/>
  </si>
  <si>
    <t>上した月」：YYYY/MM
「入金日付or相殺日付」：YYYY/MM/DD
「ヒアリング対象者」：
「備考」：
現状：
仮説：ロジスティクス部ルール違反、独自ツールの使用
質問：
議事メモ+++++++++++++++
アクセスの情報更新がされていなかった。個別のツールを使用していた
新業務アプリは使用していなかった</t>
    <phoneticPr fontId="22"/>
  </si>
  <si>
    <t xml:space="preserve">
返品物が取引先の古い返送先に届いていた
</t>
    <phoneticPr fontId="22"/>
  </si>
  <si>
    <t xml:space="preserve">
１．6/2＿返送先の変更依頼が商品統合管理室の契約担当に届く
２．7/1＿契約担当で、新業務アプリメニュー305で、更新
３．7/2＿契約担当より返送先が更新された事をロジスティクス部に共有
４．8/10＿取引先より、古い返送先に届いていると連絡を受ける
５．8/10＿ロジスティクス部に確認した処、新業務アプリは見ておらず、独自のツールを使用している事を確認。ツールの情報更新がされていなかった事が原因</t>
    <phoneticPr fontId="22"/>
  </si>
  <si>
    <t xml:space="preserve">
新業務アプリは使用しておらず、ロジスティクスの各センターで使用しているツールの情報更新がされていなかった為
</t>
    <phoneticPr fontId="22"/>
  </si>
  <si>
    <t xml:space="preserve">
①ロジスティクス部に再度情報更新を周知
</t>
    <phoneticPr fontId="22"/>
  </si>
  <si>
    <t>ASUS</t>
    <phoneticPr fontId="22"/>
  </si>
  <si>
    <t>④バイヤーへB型移行への意見をヒアリング
⑤運用前にMTGを行い事故内容を共有する</t>
    <phoneticPr fontId="22"/>
  </si>
  <si>
    <t xml:space="preserve">
①修正のＧ型ファイルを取引先に依頼した②取引先様へ注意喚起を行った③メンバーへヒアリングする</t>
    <phoneticPr fontId="22"/>
  </si>
  <si>
    <t>①②8/6→完③8/11→完</t>
    <phoneticPr fontId="22"/>
  </si>
  <si>
    <t>①修正のＧ型ファイルを取引先に依頼した②取引先様へ注意喚起を行った③メンバーへヒアリングする</t>
    <phoneticPr fontId="22"/>
  </si>
  <si>
    <t>①②③岡島さん⑤小野さん</t>
    <phoneticPr fontId="22"/>
  </si>
  <si>
    <t>加賀ｿﾙﾈｯﾄ</t>
    <phoneticPr fontId="22"/>
  </si>
  <si>
    <t>①ロジスティクス部に再度情報更新を周知</t>
    <phoneticPr fontId="22"/>
  </si>
  <si>
    <t>①山本さん</t>
    <phoneticPr fontId="22"/>
  </si>
  <si>
    <t>②グループリスク管理室へ報告をする。想定該当部署：ロジスティクス部</t>
    <phoneticPr fontId="22"/>
  </si>
  <si>
    <t>②9/5</t>
    <phoneticPr fontId="22"/>
  </si>
  <si>
    <t>②安原さんへ商品の発注・入荷のルール資料有無確認③法人営業部へ具体的な事例をヒアリングする④グループリスク管理室へ報告をする。想定該当部署：商品部</t>
    <phoneticPr fontId="22"/>
  </si>
  <si>
    <t>②グループリスク管理室へ報告をする。想定該当部署：営業企画部</t>
    <phoneticPr fontId="22"/>
  </si>
  <si>
    <t>②検証用のダミーキャンペーンを作成③グループリスク管理室へ報告をする。想定該当部署：システム部</t>
    <phoneticPr fontId="22"/>
  </si>
  <si>
    <t>②グループリスク管理室へ報告をする。想定該当部署：人事部
商品統合管理室の該当者リスト提出
Ｐ２ＷＦにて該当のzoomアカウントの4名分の削除依頼した。受理された
メールアドレスの削除依頼</t>
    <phoneticPr fontId="22"/>
  </si>
  <si>
    <t>②グループリスク管理室へ報告をする。想定該当部署：住設事業室</t>
    <phoneticPr fontId="22"/>
  </si>
  <si>
    <t>「202108061211」の申請でマイナス修正計上</t>
    <phoneticPr fontId="22"/>
  </si>
  <si>
    <t>ミヤコスポーツ</t>
    <phoneticPr fontId="22"/>
  </si>
  <si>
    <t>ＡＳＵＳとの直接取引は終了している為、今後仕入予定無し</t>
    <phoneticPr fontId="22"/>
  </si>
  <si>
    <t xml:space="preserve">
①Ｈ型にて修正予定（7月計上）②取引先様からのメールを添付する
</t>
    <phoneticPr fontId="22"/>
  </si>
  <si>
    <t>2021/8/6→完②8/12</t>
    <phoneticPr fontId="22"/>
  </si>
  <si>
    <t>Ｈ型にて修正予定（7月計上）②取引先様からのメールを添付する</t>
    <phoneticPr fontId="22"/>
  </si>
  <si>
    <t>①内河さん、岡島さん②岡島さん</t>
    <phoneticPr fontId="22"/>
  </si>
  <si>
    <t>クーパービジョン</t>
    <phoneticPr fontId="22"/>
  </si>
  <si>
    <t>①内河さん、北郷さん</t>
    <phoneticPr fontId="22"/>
  </si>
  <si>
    <t>②取引先様へのヒアリング③取引先から再発防止策をいただいた。取引先様内での対策。部門責任者による再チェックを行う</t>
    <phoneticPr fontId="22"/>
  </si>
  <si>
    <t xml:space="preserve"> ①8/19</t>
    <phoneticPr fontId="22"/>
  </si>
  <si>
    <t>①該当部署に周知して、メールアドレスを更新してもらった</t>
    <phoneticPr fontId="22"/>
  </si>
  <si>
    <t>①小林さん</t>
    <phoneticPr fontId="22"/>
  </si>
  <si>
    <t xml:space="preserve"> ②吉橋</t>
    <phoneticPr fontId="22"/>
  </si>
  <si>
    <t xml:space="preserve"> ②小野さん③内河さん</t>
    <phoneticPr fontId="22"/>
  </si>
  <si>
    <t xml:space="preserve"> ①8/9→完</t>
    <phoneticPr fontId="22"/>
  </si>
  <si>
    <t>②取引先への注意喚起をバイヤーに依頼③202103192541過去環境にて現状を再現する。原因の報告を行う④照合責任者が一次承認を行った際のNG確認はもう一人の照合責任者が行うルールとする</t>
    <phoneticPr fontId="22"/>
  </si>
  <si>
    <t>②片桐さん③④中野さん</t>
    <phoneticPr fontId="22"/>
  </si>
  <si>
    <t xml:space="preserve">②8/10③④8/13→完
</t>
    <phoneticPr fontId="22"/>
  </si>
  <si>
    <t>①バイヤーに修正登録済み（仕入6214分をマイナス、6213でブラス計上の申請を依頼)</t>
    <phoneticPr fontId="22"/>
  </si>
  <si>
    <t>①8/11→完</t>
    <phoneticPr fontId="22"/>
  </si>
  <si>
    <t>②品質管理③岡島さん</t>
    <phoneticPr fontId="22"/>
  </si>
  <si>
    <t>①岡島さん、内河さん</t>
    <phoneticPr fontId="22"/>
  </si>
  <si>
    <t xml:space="preserve">
１．7/26＿申請WF202107273056
２．7/29＿バイヤーより取引先に申請が届いていないから送る様に指示。
３．7/30＿申請WF202107303672
４．7/31＿2次承認時に発見</t>
    <phoneticPr fontId="22"/>
  </si>
  <si>
    <t>B型</t>
    <phoneticPr fontId="22"/>
  </si>
  <si>
    <t>テラ</t>
    <phoneticPr fontId="22"/>
  </si>
  <si>
    <t>B型_テラ_取引先がバイヤー指示により2回送信したためB型が2重で申請された</t>
    <phoneticPr fontId="22"/>
  </si>
  <si>
    <t>①H型で修正</t>
    <phoneticPr fontId="22"/>
  </si>
  <si>
    <t>②目検以外でのダブルチェックを行う。BOデータでの確認を行うための定義とルールを作成する</t>
    <phoneticPr fontId="22"/>
  </si>
  <si>
    <t>②8/31</t>
    <phoneticPr fontId="22"/>
  </si>
  <si>
    <t>低</t>
    <phoneticPr fontId="22"/>
  </si>
  <si>
    <t xml:space="preserve">上した月」：YYYY/MM
「入金日付or相殺日付」：YYYY/MM/DD
「ヒアリング対象者」：
「備考」：
現状：取引先のメール送信の際CCの入れ忘れ
仮説：メール作成時のチェック
質問：
議事メモ+++++++++++++++
別件のアクシデントの案件がある、
</t>
    <phoneticPr fontId="22"/>
  </si>
  <si>
    <t>バイヤー</t>
    <phoneticPr fontId="22"/>
  </si>
  <si>
    <t>経過観察中</t>
    <phoneticPr fontId="22"/>
  </si>
  <si>
    <t>0円～10万円未満</t>
    <phoneticPr fontId="22"/>
  </si>
  <si>
    <t>たまに起きる半年1度</t>
    <phoneticPr fontId="22"/>
  </si>
  <si>
    <t>対策基準有効</t>
    <phoneticPr fontId="22"/>
  </si>
  <si>
    <t xml:space="preserve">
１．7/2　リベート滞留リストから発覚　取引先営業に確認を依頼
２．8/3　取引先より上記の回答
</t>
    <phoneticPr fontId="22"/>
  </si>
  <si>
    <t xml:space="preserve">上した月」：2021/08
「入金日付or相殺日付」：2021/08/02
「ヒアリング対象者」：アイネックス・商品統合管理・特注担当　石澤主任
「備考」：
FAX番号を修正後、石澤主任に一旦特注をキャンセルし再発注。
FAX番号が訂正されていたことを確認済み
発注し直しにて対応した為0と記載します。
--------------------------------------------------------
取引先もしくはOPG
現状：
仮説：
質問：
・新業務仕入先登録履歴は残るのでしょうか？
議事メモ+++++++++++++++
取引先様の誤情報によるもの（乙津さん情報）
FAX番号登録は？
過去、商品統合管理室以前から
現在は？
契約チームで行っている。新規取引先管理
再発防止策、リスク管理報告書へ報告する際は
理由を説明する
理由は不明な場合は、その場で修正する
運用の追加をする
施策の記載の理由をコメントしていただく
現状調査をする
田端さんより資料をもらう
熊本さんに要望を確認する
方針や納期に関する要望を確認する
--------------------------------------------------------
【TODO】
・熊本さんに緊急度の調査をする、回答期限を聞く
・関係者にヒアリングをして、報告書の再作成をする?
【議事メモ】
・取引先からの誤情報
・リスク管理に判断の理由を確認してから運用をする
・現在の担当は商品統合管理室ですが以前は誰が担当だったのかが、不明
・緊急度が高ければ、メンバーに依頼する
--------------------------------------------------------
</t>
    <phoneticPr fontId="22"/>
  </si>
  <si>
    <t>取引先</t>
    <phoneticPr fontId="22"/>
  </si>
  <si>
    <t>まれに起きる年1度</t>
    <phoneticPr fontId="22"/>
  </si>
  <si>
    <t>運用不備</t>
    <phoneticPr fontId="22"/>
  </si>
  <si>
    <t xml:space="preserve">
１．8/5　経理からの滞留リベートリストより発覚
</t>
    <phoneticPr fontId="22"/>
  </si>
  <si>
    <t xml:space="preserve">
１．8/5　経理室から指摘いただいた
２．8/6　取引先に修正Ｇ型を依頼予定
</t>
    <phoneticPr fontId="22"/>
  </si>
  <si>
    <t xml:space="preserve">アマゾン営業様の申請データの記載ミス（税込みで記載されていた）
商品統合管理室の照合不備（エビデンスとして添付されていたデータは税抜きの正しい金額だった）
</t>
    <phoneticPr fontId="22"/>
  </si>
  <si>
    <t>④バイヤーへB型移行への意見をヒアリング
⑤運用前にMTGを行い事故内容を共有する</t>
    <phoneticPr fontId="22"/>
  </si>
  <si>
    <t xml:space="preserve">
１．8/6　経理からのリベート滞留リストにて発覚
２．8/9　バイヤーに修正依頼
</t>
    <phoneticPr fontId="22"/>
  </si>
  <si>
    <t xml:space="preserve">取引先様の仕入先コードの記載ミス
</t>
    <phoneticPr fontId="22"/>
  </si>
  <si>
    <t xml:space="preserve">
１．商品の発注を行って商品の仕入れをおこなった
２．取引先様より下代の変更を頂いたが、変更の際に過去に仕入れを行った商品に関しては補填を行わないとしていた。
３．A型申請の際に文言の記載を行わなかった為修正が発生した。
</t>
    <phoneticPr fontId="22"/>
  </si>
  <si>
    <t>ナンガ</t>
    <phoneticPr fontId="26"/>
  </si>
  <si>
    <t xml:space="preserve">
１．8/3＿取引先様より、問い合わせが来る
２．8/4＿該当のメールの転送依頼を実施
３．8/5＿該当のメールが転送されてくる
４．送信先を特定する</t>
    <phoneticPr fontId="22"/>
  </si>
  <si>
    <t>②リスク管理報告書にて報告する。想定該当部署：サービスデスク</t>
    <phoneticPr fontId="22"/>
  </si>
  <si>
    <t>②③中野さん</t>
    <phoneticPr fontId="22"/>
  </si>
  <si>
    <t>②8/17③完</t>
    <phoneticPr fontId="22"/>
  </si>
  <si>
    <t xml:space="preserve">
１．5月計上6月計上のPAハウジング値引き確認票（業務用エアコン拡売費）を計上
２．エビデンスが誤っていた為、照合では検知しなかった。
３．7月計上で修正の依頼があった
</t>
    <phoneticPr fontId="22"/>
  </si>
  <si>
    <t>取引先様にてエビデンスとG型に記載を誤った
弊社送付の実績をエビデンスとしていなかった</t>
    <phoneticPr fontId="22"/>
  </si>
  <si>
    <t>なし_加賀ｿﾙﾈｯﾄ_送付マスタが更新されていないため返品物が古い返送先に届いていた</t>
    <phoneticPr fontId="22"/>
  </si>
  <si>
    <t>10万円以上～100万円未満</t>
    <phoneticPr fontId="22"/>
  </si>
  <si>
    <t>G型_ダイキン_取引先様独自のエビデンス不備による修正計上の発生</t>
    <phoneticPr fontId="22"/>
  </si>
  <si>
    <t>Ｇ型_ミヤコスポーツ_取引先様の仕入先コードの記載間違いによるリベート未入金</t>
    <phoneticPr fontId="22"/>
  </si>
  <si>
    <t>G型_アマゾン_取引先様の申請データの記載ミス計上金額間違い</t>
    <phoneticPr fontId="22"/>
  </si>
  <si>
    <t>納品時単価差異_山善住設_生産完了品の仕入れのため納品時単価差異が発生した</t>
    <phoneticPr fontId="22"/>
  </si>
  <si>
    <t xml:space="preserve">なし_アイネックス_登録ミスによるFAX誤送信 </t>
    <phoneticPr fontId="22"/>
  </si>
  <si>
    <t>I型_ASUS_商品返品分の取引先様都合によるセンターフィーと販売支援金の取消</t>
    <phoneticPr fontId="22"/>
  </si>
  <si>
    <t>Ａ型_東京サービスステーション_手作業による仕入れ先コードの入力間違い</t>
    <phoneticPr fontId="22"/>
  </si>
  <si>
    <t>②品質管理</t>
    <phoneticPr fontId="22"/>
  </si>
  <si>
    <t>②42期</t>
    <phoneticPr fontId="22"/>
  </si>
  <si>
    <t>②部署課題として対応する</t>
    <phoneticPr fontId="22"/>
  </si>
  <si>
    <t>②部署課題へ移行</t>
    <phoneticPr fontId="22"/>
  </si>
  <si>
    <t>なし_加賀ソルネット_システム対応外の仕様のため販売支援金・センターフィーの修正</t>
    <phoneticPr fontId="22"/>
  </si>
  <si>
    <t>④品質管理</t>
    <phoneticPr fontId="22"/>
  </si>
  <si>
    <t>④42期</t>
    <phoneticPr fontId="22"/>
  </si>
  <si>
    <t>④仮説を立てる＞取引先様へヒアリング＞他社事例をあげて提案する</t>
    <phoneticPr fontId="22"/>
  </si>
  <si>
    <t>なし_ジョイナス_取引先様の申請データ作成不備のため原価リベートが発生</t>
    <phoneticPr fontId="22"/>
  </si>
  <si>
    <t>④仮説を立てる。ぐぐる。取引先様へヒアリング。他社事例をあげて提案する</t>
    <phoneticPr fontId="22"/>
  </si>
  <si>
    <t>A型_フィリップスジャパン_取引先様PIM登録ミスによるA型の伝単原価の登録間違い</t>
    <phoneticPr fontId="22"/>
  </si>
  <si>
    <t xml:space="preserve">
二度登録を実施した
B型の条件が重複して登録された
</t>
    <phoneticPr fontId="22"/>
  </si>
  <si>
    <t>B型_リンナイネット_登録済みの確認をおこなわなかったためB型条件重複</t>
    <phoneticPr fontId="22"/>
  </si>
  <si>
    <t xml:space="preserve">
通信状況が不安定だった
登録済みの確認をおこなわなかったため
また通信状況の不具合による登録確認の運用ルールがなかった
</t>
    <phoneticPr fontId="22"/>
  </si>
  <si>
    <t>G型_GEOソリューションズ_取引先マスタ上の紐づきがなかったため返金先の変更が行われていなかった</t>
    <phoneticPr fontId="22"/>
  </si>
  <si>
    <t xml:space="preserve">
社名変更と仕入先コードの変更が変更前の情報との取引先マスタ上の紐づきがなかったため
ファイルの作成の際に取引先の変更修正を行わずアマナビのまま作成を行った為。
</t>
    <phoneticPr fontId="22"/>
  </si>
  <si>
    <t>①7/26→完②7月計上締め日→完</t>
    <phoneticPr fontId="22"/>
  </si>
  <si>
    <t>①8/11→完②完③8/10→完</t>
    <phoneticPr fontId="22"/>
  </si>
  <si>
    <t>①8/19→完</t>
    <phoneticPr fontId="22"/>
  </si>
  <si>
    <t>①7月計上にてＨ型登録</t>
    <phoneticPr fontId="22"/>
  </si>
  <si>
    <t>2021年７月計上</t>
    <rPh sb="4" eb="5">
      <t>ネン</t>
    </rPh>
    <phoneticPr fontId="22"/>
  </si>
  <si>
    <t>①商品統合管理室にて一時保管する。③研修センターの個人ロッカーに施錠して保管する</t>
    <phoneticPr fontId="22"/>
  </si>
  <si>
    <t>②8/11→完④42期</t>
    <phoneticPr fontId="22"/>
  </si>
  <si>
    <t>②長廣さん④長廣さん</t>
    <phoneticPr fontId="22"/>
  </si>
  <si>
    <t>②押印書類が法務室以外に保管されていたことをわくわくにて共有する④保管すべき書類の精査と不要な書類の破棄をおこなう</t>
    <phoneticPr fontId="22"/>
  </si>
  <si>
    <t>①長廣さん、鯨井さん③長廣さん</t>
    <phoneticPr fontId="22"/>
  </si>
  <si>
    <t>なし_なし_商品部のキャビネットから覚書がでてきた</t>
    <phoneticPr fontId="22"/>
  </si>
  <si>
    <t xml:space="preserve">
１．本部移転に伴い、キャビネットの整理を実施
２．キャビネット内から発見される。2013年の覚書。8/12時点57件
３．押印状況の一覧を作成した
※法務室へ保管依頼するためには個々の進捗の締結完了を確認する必要があるとの見解を事前相談でいただいている
</t>
    <phoneticPr fontId="22"/>
  </si>
  <si>
    <t>　・アルフレッサヘルスケア</t>
    <phoneticPr fontId="26"/>
  </si>
  <si>
    <t xml:space="preserve">
　・商品マスタに登録がない別取引先から入荷を行った為。
</t>
    <phoneticPr fontId="22"/>
  </si>
  <si>
    <t>I型_エムアイセブン_センターフィ販売支援金取消</t>
    <phoneticPr fontId="22"/>
  </si>
  <si>
    <t xml:space="preserve">2021年５月分の取引分の支払時にリベートが処理されず、未入金状態で滞留している。
</t>
    <phoneticPr fontId="22"/>
  </si>
  <si>
    <t xml:space="preserve">返品分のリベートの為マイナスリベートとなるが、取引先側で処理が出来ない為、未入金で滞留していた。
</t>
    <phoneticPr fontId="22"/>
  </si>
  <si>
    <t>復旧
対応</t>
    <rPh sb="0" eb="2">
      <t>フッキュウ</t>
    </rPh>
    <rPh sb="3" eb="5">
      <t>タイオウ</t>
    </rPh>
    <phoneticPr fontId="26"/>
  </si>
  <si>
    <t>③原因の調査　内河さんと相談
④消化仕入れに対する在庫対策費の設定状況の確認</t>
    <phoneticPr fontId="22"/>
  </si>
  <si>
    <t>③岡島さん</t>
    <phoneticPr fontId="22"/>
  </si>
  <si>
    <t>④岡島さん⑤小野</t>
    <phoneticPr fontId="22"/>
  </si>
  <si>
    <t>②保留分が発生する要員としてのG型照合の運用ガイドラインを追加する。出荷済みの保留分に対して管理表へ記載する③〆スケジュールに追加する。ダブルチェック分の欄に追加。保留案件</t>
    <phoneticPr fontId="22"/>
  </si>
  <si>
    <t>②内河さん③小野さん</t>
    <phoneticPr fontId="22"/>
  </si>
  <si>
    <t>②7/末→完
④7/16→完
⑤7/末→完</t>
    <phoneticPr fontId="22"/>
  </si>
  <si>
    <t>ラネットBICSIM担当者</t>
    <phoneticPr fontId="26"/>
  </si>
  <si>
    <t>ビックカメラ（商品統合管理室、通信事業室）</t>
    <phoneticPr fontId="26"/>
  </si>
  <si>
    <t>H型_ハピネット_センターフィー取消</t>
    <phoneticPr fontId="22"/>
  </si>
  <si>
    <t>②③完</t>
    <phoneticPr fontId="22"/>
  </si>
  <si>
    <t>エムアイセブン</t>
    <phoneticPr fontId="22"/>
  </si>
  <si>
    <t xml:space="preserve">上した月」：2021/08
「入金日付or相殺日付」：YYYY/MM/DD
「ヒアリング対象者」：経理室小林主任　エムアイセブン野村様
「備考」：
</t>
    <phoneticPr fontId="22"/>
  </si>
  <si>
    <t>①取引先営業様に了承を頂き、Ｈ型申請予定</t>
    <phoneticPr fontId="22"/>
  </si>
  <si>
    <t>　①岡島さん</t>
    <phoneticPr fontId="22"/>
  </si>
  <si>
    <t>①8月度で上記分を計上予定</t>
    <phoneticPr fontId="22"/>
  </si>
  <si>
    <t>②毎月スケジュールかする。根絶チェックに追加する。見込みチェックK型も追加　　　　　　　　　　　　　　　　　　　　　　③見込みチェックK型も追加するを通信事業部へ共有する　　　　　　　　　　　　　　　　　　　　　　　　　　　　　　　　　　④グループリスク管理へ報告する。該当部署：ラネット
内容としては、原因と対策実施を商品統合管理室へ共有してもらうよう依頼する</t>
    <phoneticPr fontId="22"/>
  </si>
  <si>
    <t>②中野さん③田端さん④吉橋</t>
    <phoneticPr fontId="22"/>
  </si>
  <si>
    <t>K型_ラネットBICSIM_請求書記載金額間違い</t>
    <phoneticPr fontId="22"/>
  </si>
  <si>
    <t xml:space="preserve">支払い明細書の記載金額が誤っていた
</t>
    <phoneticPr fontId="22"/>
  </si>
  <si>
    <t xml:space="preserve">一部機種の値引補填分を計算し忘れたため
</t>
    <phoneticPr fontId="22"/>
  </si>
  <si>
    <t>⑤7/末→8/15→完</t>
    <phoneticPr fontId="22"/>
  </si>
  <si>
    <t>③A型の在庫対策費の運用ルール　掲示板にて提案する④バイヤー注意喚起を行う。⑤インシデントにて相談する。頭出し</t>
    <phoneticPr fontId="22"/>
  </si>
  <si>
    <t>②グループリスク管理室へ報告をする。想定該当部署：システム部
③メール本文の作成</t>
    <phoneticPr fontId="22"/>
  </si>
  <si>
    <t>②内部統制室へ暫定対策とスケジュールを報告する
③施策の実施</t>
    <phoneticPr fontId="22"/>
  </si>
  <si>
    <t>②A型申請用紙改修案を提案する。レビューに掲載する③バイヤーへ依頼中、取引先様へ原因のヒアリングと注意喚起をする④202107071095へ統合して対策する</t>
    <phoneticPr fontId="22"/>
  </si>
  <si>
    <t>202107020263へ統合して対応中</t>
    <phoneticPr fontId="22"/>
  </si>
  <si>
    <t>42期</t>
    <phoneticPr fontId="22"/>
  </si>
  <si>
    <t>①8/9→完</t>
    <phoneticPr fontId="22"/>
  </si>
  <si>
    <t>8/27→完</t>
    <phoneticPr fontId="22"/>
  </si>
  <si>
    <t>②●</t>
    <phoneticPr fontId="22"/>
  </si>
  <si>
    <t>③●</t>
    <phoneticPr fontId="22"/>
  </si>
  <si>
    <t>②NRIに調査を依頼③内部統制MTGで報告する
④NRIに見積もりを行う事とデータの精査の為システム作業依頼書を作成する</t>
    <phoneticPr fontId="22"/>
  </si>
  <si>
    <t>②③202107070950へ統合して対策する</t>
    <phoneticPr fontId="22"/>
  </si>
  <si>
    <t>③商品部定例MTGにて共有した</t>
    <phoneticPr fontId="22"/>
  </si>
  <si>
    <t>②PDF保存済み</t>
    <phoneticPr fontId="22"/>
  </si>
  <si>
    <t>⑤メールを保存済み</t>
    <phoneticPr fontId="22"/>
  </si>
  <si>
    <t>③④●</t>
    <phoneticPr fontId="22"/>
  </si>
  <si>
    <t>取引先様にて再発防止をおこなう</t>
    <phoneticPr fontId="22"/>
  </si>
  <si>
    <t>②経理室と相談する必要がある。使用履歴があればVAN通信費を発生させる
③ツールを更新する。VAN通信費計算の作成ロジックから削除する。入荷明細を考慮しない</t>
    <phoneticPr fontId="22"/>
  </si>
  <si>
    <t>②10/末③10/末</t>
    <phoneticPr fontId="22"/>
  </si>
  <si>
    <t>②1801以外で店舗コードなしは、リーダーに確認するを追加する
店舗コード記載がない取引先様へ注意喚起をする
出荷済みの保留分に対して管理表へ記載する
③〆スケジュールに追加した</t>
    <phoneticPr fontId="22"/>
  </si>
  <si>
    <t>②7/9→8/中旬→完</t>
    <phoneticPr fontId="22"/>
  </si>
  <si>
    <t>②催促メールした。
システム部よりNRIへ確認すると返答があった
システム部より回答がきたので提出済み
202107020263へ統合して対応中</t>
    <phoneticPr fontId="22"/>
  </si>
  <si>
    <t>③7/20→26→完</t>
    <phoneticPr fontId="22"/>
  </si>
  <si>
    <t>④取引先への確認済み。WFに追記済み。
掲示板で報告する
②⑤チェック表を作成
フロー、チェック表、議事録を提出した</t>
    <phoneticPr fontId="22"/>
  </si>
  <si>
    <t>②7/16→完③7/25→31→完</t>
    <phoneticPr fontId="22"/>
  </si>
  <si>
    <t>②7/21→完
③7/29→完
④42期</t>
    <phoneticPr fontId="22"/>
  </si>
  <si>
    <t>②吉橋③品質管理</t>
    <phoneticPr fontId="22"/>
  </si>
  <si>
    <t>②商品統合管理（FAX番号修正済み）
③吉橋④品質管理</t>
    <phoneticPr fontId="22"/>
  </si>
  <si>
    <t>②8/13③8/11→完
④42期</t>
    <phoneticPr fontId="22"/>
  </si>
  <si>
    <t>②該当商品の線センターフィーが発生しないよう設定を実施③新たに覚書締結する。内容が文言の訂正をする</t>
    <phoneticPr fontId="22"/>
  </si>
  <si>
    <t>②③覚書を保存した</t>
    <phoneticPr fontId="22"/>
  </si>
  <si>
    <t xml:space="preserve">
１．商品の発注を商品マスタに登録されている、取引先とは別の取引先から入荷を行った。
２．上記の結果、発注時の伝票単価と納品時の伝票単価に差異が発生して納品時単価差異が発生した。
</t>
    <phoneticPr fontId="22"/>
  </si>
  <si>
    <t xml:space="preserve">
H型の登録
</t>
    <phoneticPr fontId="22"/>
  </si>
  <si>
    <t>アルフレッサヘルスケア</t>
    <phoneticPr fontId="22"/>
  </si>
  <si>
    <t xml:space="preserve">上した月」：2021/08
「入金日付or相殺日付」：YYYY/MM/DD
「ヒアリング対象者」：
「備考」：
</t>
    <phoneticPr fontId="22"/>
  </si>
  <si>
    <t xml:space="preserve">取引先様とバイヤーの間で一部商品のみセンターフィーを頂く約束をしたが、当社のシステムでは仕入先コード一括でのみ登録の為、仕入先コード5156(ハピネット)商品全てにセンターフィーが発生してしまった。PC用品のみセンターフィーの合意ができているため、（過去202103253382案件)
</t>
    <phoneticPr fontId="22"/>
  </si>
  <si>
    <t xml:space="preserve">
１．8/5　経理からの滞留リベートリストで発覚
２．経理室へ返金の件を確認した。清算は完了している
３．取引先様へ返金しない方針を電話にて確認した。
４．メンバーが商談録を作成し、取引先様へ送付した</t>
    <phoneticPr fontId="22"/>
  </si>
  <si>
    <t xml:space="preserve">上した月」：2021/08
「入金日付or相殺日付」：2021/09/30　予定
「ヒアリング対象者」：ラネットBICSIM門田様　通信事業室桑野課長
「備考」：2021/07　2021/08
現状：
仮説：
質問：
議事メモ+++++++++++++++
8/16　BO計上されてないと判明しない
ラネットでないとどの施策の分のリベートかはわからない
バイヤーまたは商品統合管理室、ビック経理室で見込み値等で気づけないのか？
バイヤー側のダブルチェックの完了を、どうしたらできそうかを確認する
商品統合管理室の締めスケに関して、K型のチェックを追加するか？
キャンペーン値引き補填が一機種分
バイヤー側のチェックに関して、全体の見込み金額と相違があるかないか
仮説をもって、対策を提案する
原因：有効に機能しなかった
期間をいつまでに完了をお願いすることを提案する
実行等の調査は、他部署を協力いただく
現状：
ラネットが金額を間違えた
バイヤーの見込みに差異があった
問題：
金額の理由の追及しなかった
仮説：
チェック完了できていない
　┗理由は？、方法は？やれる方法は？
8/1-8/18　チェックと追加での計上依頼が必要だった
施策
・毎月スケジュールかする。根絶チェックに追加する。見込みチェックK型も追加
・見込みチェックK型も追加するを通信事業部へ共有する
・グループリスク管理へ報告する。該当部署：ラネット
内容としては、原因と対策実施を商品統合管理室へ共有してもらうよう依頼する
通信インセンティブ追加するのは、ラネットだけか？
全部の想定です。
事故が値引補填分計上もれなので
キャンペーンはすべて該当、販促リベートでG型
値引補填としてのリベート
</t>
    <phoneticPr fontId="22"/>
  </si>
  <si>
    <t xml:space="preserve">
１．8月20日、取引先より経理担当者に値引補填が漏れていたことを連絡
２．8月20日、取引先よりメンバーへ連絡
３．8月20日、取引先より通信事業室に連絡
４．通信事業室の見込みに対して不足分があるように見受けられると確認、申告金額が通信事業室の計算金額と合致するとのこと
※K型計上時、取引先からの請求書を正とするため、記載漏れ分があった場合商品統合管理室、経理室では検知は難しい。</t>
    <phoneticPr fontId="22"/>
  </si>
  <si>
    <t>取引先</t>
    <phoneticPr fontId="22"/>
  </si>
  <si>
    <t>原価リベート</t>
    <rPh sb="0" eb="2">
      <t>ゲンカ</t>
    </rPh>
    <phoneticPr fontId="22"/>
  </si>
  <si>
    <t>原価リベート</t>
    <phoneticPr fontId="22"/>
  </si>
  <si>
    <t>整備不備</t>
    <phoneticPr fontId="22"/>
  </si>
  <si>
    <t>システム</t>
    <phoneticPr fontId="22"/>
  </si>
  <si>
    <t>0円～10万円未満</t>
    <phoneticPr fontId="22"/>
  </si>
  <si>
    <t>まれに起きる年1度</t>
    <phoneticPr fontId="22"/>
  </si>
  <si>
    <t>対策基準有効</t>
    <phoneticPr fontId="22"/>
  </si>
  <si>
    <t>運用不備</t>
    <phoneticPr fontId="22"/>
  </si>
  <si>
    <t>まず発生しない</t>
    <phoneticPr fontId="22"/>
  </si>
  <si>
    <t>①商品統合管理室にて一時保管する。
②押印書類が法務室以外に保管されていたことをわくわくにて共有する
③研修センターの個人ロッカーに施錠して保管する</t>
    <phoneticPr fontId="22"/>
  </si>
  <si>
    <t>④保管すべき書類の精査と不要な書類の破棄をおこなう</t>
    <phoneticPr fontId="22"/>
  </si>
  <si>
    <t>時々起きる月1度</t>
    <phoneticPr fontId="22"/>
  </si>
  <si>
    <t>有効</t>
    <phoneticPr fontId="22"/>
  </si>
  <si>
    <t>②システム部にて改修対応中</t>
    <phoneticPr fontId="22"/>
  </si>
  <si>
    <t>②システム部にて改修対応中</t>
    <phoneticPr fontId="22"/>
  </si>
  <si>
    <t xml:space="preserve">
①H型にて登録
</t>
    <phoneticPr fontId="22"/>
  </si>
  <si>
    <t xml:space="preserve">
①H型にて登録
</t>
    <phoneticPr fontId="22"/>
  </si>
  <si>
    <t>②1次、2次承認時のチェックに関しての行えなかった原因の特定を行う。またその対策を行う</t>
    <phoneticPr fontId="22"/>
  </si>
  <si>
    <t xml:space="preserve">
①登録FAXの修正
②登録FAX修正にて対応済み。
③商品部に緊急度の判定を依頼する。緊急性はないとの見解
</t>
    <phoneticPr fontId="22"/>
  </si>
  <si>
    <t>④施策の立案と実施を行う</t>
    <phoneticPr fontId="22"/>
  </si>
  <si>
    <t>④202107070950へ統合して対策する</t>
    <phoneticPr fontId="22"/>
  </si>
  <si>
    <t>10万円以上～100万円未満</t>
    <phoneticPr fontId="22"/>
  </si>
  <si>
    <t xml:space="preserve">
①バイヤーに修正登録済み（仕入6214分をマイナス、6213でブラス計上の申請を依頼)
②取引先への注意喚起をバイヤーに依頼した
③202103192541過去環境にて現状を再現する。原因の報告を行う④照合責任者が一次承認を行った際のNG確認はもう一人の照合責任者が行うルールとする
</t>
    <phoneticPr fontId="22"/>
  </si>
  <si>
    <t>L型_ナンガ_取引先様の運用ルール不備による在庫対策費が発生した</t>
    <phoneticPr fontId="22"/>
  </si>
  <si>
    <t xml:space="preserve">
①H型にて修正
②A型申請用紙改修案を作成する
③バイヤーより取引先様へ原因のヒアリングと注意喚起をする
</t>
    <phoneticPr fontId="22"/>
  </si>
  <si>
    <t>④202107071095へ統合して対策する</t>
    <phoneticPr fontId="22"/>
  </si>
  <si>
    <t xml:space="preserve">
「202108061211」の申請でマイナス修正計上
②取引先様への原因のヒアリングした
③取引先から再発防止策をいただいた。取引先様内での対策。部門責任者による再チェックを行う
</t>
    <phoneticPr fontId="22"/>
  </si>
  <si>
    <t>納品時単価差異_アルフレッサヘルスケア_納品時単価差異の発生</t>
    <phoneticPr fontId="22"/>
  </si>
  <si>
    <t>経過観察中</t>
    <phoneticPr fontId="22"/>
  </si>
  <si>
    <t xml:space="preserve">
①H型にて修正
②該当商品の線ターフィーが発生しないよう設定を実施　　　　　　　　　　　　　　　　　　　③文言の訂正を行い合意した</t>
    <phoneticPr fontId="22"/>
  </si>
  <si>
    <t xml:space="preserve">
①取引先営業様に了承を頂き、Ｈ型申請予定
②今後の仕入れの予定はない</t>
    <phoneticPr fontId="22"/>
  </si>
  <si>
    <t>1000万円以上～1億円未満</t>
    <phoneticPr fontId="22"/>
  </si>
  <si>
    <t>①8月度で上記分を計上予定
②毎月スケジュールかする。根絶チェックに追加する。見込みチェックK型も追加　　　　　　　　　　　　　　　　　　　　　　
④グループリスク管理へ報告する。該当部署：ラネット</t>
    <phoneticPr fontId="22"/>
  </si>
  <si>
    <t>③見込みチェックK型も追加するのを通信事業部へ共有する　　　　　　　　　　　　　　　　　　　　　　　　　　　　　　　　　　</t>
    <phoneticPr fontId="22"/>
  </si>
  <si>
    <t>プリンストン</t>
    <phoneticPr fontId="26"/>
  </si>
  <si>
    <t>デンソー、ビックカメラ</t>
    <phoneticPr fontId="26"/>
  </si>
  <si>
    <t>取引先の㈱タイムリー</t>
    <phoneticPr fontId="26"/>
  </si>
  <si>
    <t>①商品をキャンペーンの対象に追加</t>
    <phoneticPr fontId="22"/>
  </si>
  <si>
    <t>①営業企画室、朝田さん</t>
    <phoneticPr fontId="22"/>
  </si>
  <si>
    <t>①8/21→完</t>
    <phoneticPr fontId="22"/>
  </si>
  <si>
    <t>②③朝田さん、長廣さん</t>
    <phoneticPr fontId="22"/>
  </si>
  <si>
    <t>②9/1③9/1</t>
    <phoneticPr fontId="22"/>
  </si>
  <si>
    <t>POSキャンペーン_なし_週末同時購入キャンペーンの対象額以上へ売変</t>
    <phoneticPr fontId="22"/>
  </si>
  <si>
    <t xml:space="preserve">対象外の商品を上げ売変した為店舗で対象商品と認識されてしまった。
</t>
    <phoneticPr fontId="22"/>
  </si>
  <si>
    <t xml:space="preserve">キャンペーン登録途中でバイヤー指示による上げ売変が発生した為
</t>
    <phoneticPr fontId="22"/>
  </si>
  <si>
    <t>①H型で追加計上</t>
    <phoneticPr fontId="22"/>
  </si>
  <si>
    <t>②返品分の確認を行う③計上した後のBOで漏れがないかをチェックするを追加する。対策を検討し長廣さんと相談する</t>
    <phoneticPr fontId="22"/>
  </si>
  <si>
    <t>②8/27③9/末</t>
    <phoneticPr fontId="22"/>
  </si>
  <si>
    <t>I型_ASUS_H型計上漏れ</t>
    <phoneticPr fontId="22"/>
  </si>
  <si>
    <t xml:space="preserve">H型計上時に計上漏れが発生
</t>
    <phoneticPr fontId="22"/>
  </si>
  <si>
    <t xml:space="preserve">リベートデータ確認ミス
マイナスのセンターフィーが発生したが、ASUS側でマイナスの処理に対応できないため
</t>
    <phoneticPr fontId="22"/>
  </si>
  <si>
    <t xml:space="preserve">①H型で追加計上
</t>
    <phoneticPr fontId="22"/>
  </si>
  <si>
    <t>A型_プリンストン_伝単変更時にあやまった仕入先コードが記載されたため帳合変更された</t>
    <phoneticPr fontId="22"/>
  </si>
  <si>
    <t xml:space="preserve">
１．8/10　202108101265登録
（登録用紙取引先コードデンソー、メールや商談報告書に帳合変更の記載無し、当日ダブルチェック済）
２．8/24　間瀬さんが別のA型作業中（PIM仕入先変更）に発見
３．8/24　取引先、バイヤーへ確認、登録用紙取引先コードが間違いである事が判明</t>
    <phoneticPr fontId="22"/>
  </si>
  <si>
    <t>なし_㈱タイムリー_登録情報変更を行った仕入先が別会社への事業譲渡であった件</t>
    <phoneticPr fontId="22"/>
  </si>
  <si>
    <t xml:space="preserve">
『社名変更』を含む『登録情報変更依頼』を受け、登録情報変更手続・口座登録情報変更手続を行った所、途中で『実は単なる情報変更ではなく、代表者の息子様が経営する別会社への事業譲渡』である旨を伺いました。経理に確認しつつ手続きを進め、口座登録情報変更を終了しました。
しかしながら、セレン（セレンも同社と取引を行っている）から「別会社への事業譲渡に当たる為に法務確認をとった所、新規取引の案件として処理すべきとの法務見解をもらった」旨を伺いました。
現在の状況は、新規取引の手続きなく新しい会社と取引を行っている会社である為、改めて新規取引申請等の別の手続を行う必要があります。
</t>
    <phoneticPr fontId="22"/>
  </si>
  <si>
    <t xml:space="preserve">
１．先方の担当者から「取引先情報登録変更」の依頼を頂く。変更内容は「社名」及び「連絡先」。
２．社名変更を含んでいる為、新業務アプリ上の変更手続きだけでなく、口座情報登録変更も必要となり、同手続きを案内。先方から申請書を受領する。
３．口座情報登録変更を経理に提出した所、「変更のエビデンスが必要」との話を頂く。基本的には『情報変更依頼のメール』のみではエビデンスとしては不十分で、出来れば書面が望ましいとのこと。
４．新業務アプリ上での変更手続きが完了。
５．先方に変更のエビデンスとして書面が出せないか相談。この時、鯨井が会話をしていた担当者が不在であった為、他の担当者と会話。書面は出せないことと、本件対応は実は『社名変更』ではなく代表者の息子様の会社への『事業譲渡』である旨の話を頂く。
６．当初の担当者と会話。やはり書面は出せないとの話と共に、『事業譲渡』であることを肯定。
７．上記確認内容を元に経理に相談。事業譲渡であったことをお伝えした上で、「手続きを進めて問題ないか」を相談（口座情報に関する手続きを受け付けている経理担当に確認を取る内容ではなかった）。そのまま進めて問題ない旨の回答を頂くが、一方で、エビデンスとなる書面がないことは問題視される。
８．先方に再度エビデンスを打診した所、不可である旨の回答を再度頂き、経理担当にお伝えした所、当初の『情報変更依頼のメール』をエビデンスとして受領頂く。
９．口座登録情報の変更手続きが完了。
10.セレン海老原課長が先方の代表者より、本件と同様の相談を頂くが、当初から『事業譲渡』の案件として相談頂いた為、（法務室相談を経て）『新規取引申請』として処理すべきと回答。ビックカメラと異なる手続きであることから、契約管理担当に相談頂く。
11.ビックカメラにおいても、上記の『取引先情報登録変更』と『口座登録情報変更』とは別に『新規取引申請』等の別の手続きが必要との話になる。
12.方針決定の判断材料として正確な情報を得る為、海老原課長がお話しされている先方の代表者に本件の詳細を確認。「ビックカメラとセレンとの取引については、別会社への事業譲渡を行った」旨を回答頂く。</t>
    <phoneticPr fontId="22"/>
  </si>
  <si>
    <t xml:space="preserve">
・先方の事情が判明した後、経理に対して「（同事情を説明した上で）このまま手続きを進めて問題ないか」を確認しましたが、単に口座情報の登録手続きを受け付けているだけの経理担当にその点を確認すること自体が誤りでした。
・そもそも契約管理担当者の、新規取引先の選定に係る重要性の認識が薄かったこと。
</t>
    <phoneticPr fontId="22"/>
  </si>
  <si>
    <t xml:space="preserve">
①先方の代表者に直接メールで連絡をとり、『事業譲渡』である旨の情報を確定。②新規取引にて対応を行う
</t>
    <phoneticPr fontId="22"/>
  </si>
  <si>
    <t>H型_加賀ソルネット_符号間違いでH型の登録を行った</t>
    <phoneticPr fontId="22"/>
  </si>
  <si>
    <t xml:space="preserve">
　・通常はツールにて作成しているが、修正リベート種別が二つある際は手動にて作成
　　していた為。
</t>
    <phoneticPr fontId="22"/>
  </si>
  <si>
    <t>H型_小島工芸_税率調整リベート</t>
    <phoneticPr fontId="22"/>
  </si>
  <si>
    <t xml:space="preserve">
　・リベートの返金の際に、誤った税込み金額で返金を行った
</t>
    <phoneticPr fontId="22"/>
  </si>
  <si>
    <t xml:space="preserve">
　・リベートファイルの対象取引日が変更されて送付された為
</t>
    <phoneticPr fontId="22"/>
  </si>
  <si>
    <t xml:space="preserve">上した月」：YYYY/MM
「入金日付or相殺日付」：YYYY/MM/DD
「ヒアリング対象者」：
「備考」：
現状：
仮説：リスト作成後と上げ売変のタイミング、上げ売変時のリスト作成のルール
質問：売変理由は？バイヤー指示によるもの
議事メモ+++++++++++++++
上げ売変とは、値上げの売変
都度、登録をするのが現在の施策案
木曜日時点のリストに対して、キャンペーンが発動する
同時購入のキャンペーン時に何円以上の指定をやめる
登録は商品指定
・登録は商品指定に運用を変更してもらう
　現状を説明する。対応を相談する
・登録がメーカーと金額指定ができるか？確認する。見積を取る
　→できるのであればシステム改修等を検討
　┗発生時は都度登録する対応をとる
　※金額での運用はやめる方針
売変時の
リスクがあらかじめ発生を理解しているのであれば、
辞めてもらうことをアナウンスする
</t>
    <phoneticPr fontId="22"/>
  </si>
  <si>
    <t xml:space="preserve">
１．対象金額を条件にアンサーなど使用し対象商品リストをキャンペーン登録担当が作成
２．リスト作成後に上げ売変がされた為対象金額以上になった。
３．店舗には対象メーカーと金額のみ条件が伝達されている為店舗は対象と認識していたがキャンペーンが発動しなかった。
</t>
    <phoneticPr fontId="22"/>
  </si>
  <si>
    <t xml:space="preserve">
①商品をキャンペーンの対象に追加
</t>
    <phoneticPr fontId="22"/>
  </si>
  <si>
    <t>②・登録は商品指定に運用を変更してもらう
　現状を説明する。対応を相談する。佐藤さん、熊本さんへ
③メーカーと金額指定にて登録するシステムへ改修が可能か？確認し見積を取る
　→できるのであればシステム改修等を検討
　┗発生時は都度登録する対応をとる
　※金額での運用はやめる方針</t>
    <phoneticPr fontId="22"/>
  </si>
  <si>
    <t>②登録は商品指定に運用を変更してもらう
③メーカーと金額指定にて登録するシステムへ改修が可能か？確認し見積を取る</t>
    <phoneticPr fontId="22"/>
  </si>
  <si>
    <t xml:space="preserve">
１．8/5　H型申請（アクシデント202108050825）
２．8/23　経理からの指摘で発覚
</t>
    <phoneticPr fontId="22"/>
  </si>
  <si>
    <t>②返品分の確認を行う③計上した後のBOで漏れがないかをチェックするを追加する。対策を検討しメンバーと相談する</t>
    <phoneticPr fontId="22"/>
  </si>
  <si>
    <t>ASUS</t>
    <phoneticPr fontId="26"/>
  </si>
  <si>
    <t>上した月」：2021/07
「入金日付or相殺日付」：/MM/DD
「ヒアリング対象者」：
「備考」：
現状：
仮説：
質問：原因の詳細をお願いします
議事メモ+++++++++++++++
マイナスのセンターフィーが発生したが、ASUS側でマイナスの処理に対応できないため
H形にて計上を訂正する
6月分にASUSへ返品によるもの
返品分はない？
滞留リベート、経理室で気づいたが、
なぜ気づいたか？
買掛金の滞留リベートでの消込ができないので発覚した
チェックする機能はないのか？
SAPの閲覧権限がない
KSASの閲覧権限も制限されている
商品統合管理室にて気づかない理由は？
SAPで閲覧できれば、分かるのか？
滞留リベートをチェックする運用がない
マイナスのセンターフィーが発生した場合に検証する
自部署で検知できることは自部署でおこなう
業務量に応じて実施の可否をおこなう
計上した後のBOで漏れがないかをチェックするを追加する</t>
    <phoneticPr fontId="22"/>
  </si>
  <si>
    <t>プリンストン</t>
    <phoneticPr fontId="22"/>
  </si>
  <si>
    <t xml:space="preserve">
取引先様作成の登録用紙に誤った仕入れ先コードが記入されていた為
</t>
    <phoneticPr fontId="22"/>
  </si>
  <si>
    <t xml:space="preserve">①5443デンソー→5433プリンストンへ取引先修正登録
②取引先、登録担当者、ダブルチェック担当者へヒヤリング（発生経緯確認）
③影響調査                                                                                                                                                                                                                           対応結果
①8/25適用にて登録済み
②取引先→登録用紙作成時、別担当者にてダブルチェックをしていたがチェックが漏れてしまった。
登録担当者→登録時にアクセス結果の帳合変更を見落としてしまった（見つけた場合はどう対応するかは理解していた）
ダブルチェック担当者→伝単原価変更だったので帳合変更部分は確認していなかった。
③影響調査→影響なし（発注明細、BOにてリベート明細、アンサーにて入荷明細の確認済）                                                 </t>
    <phoneticPr fontId="22"/>
  </si>
  <si>
    <t>①②小野さん　③内河さん</t>
    <phoneticPr fontId="22"/>
  </si>
  <si>
    <t>①取引先様へTELにて登録用紙作成時、ダブルチェック時に注意して頂く様にお願いしました。
②登録担当者へアクセス結果の帳合変更を見落とさない様にお願いしました。
③ダブルチェック担当者へ確認時仕入先コードも確認してもらう様にお願いしました。
④A型の事故の件を新システム導入時にて要件定義として追加する</t>
    <phoneticPr fontId="22"/>
  </si>
  <si>
    <t>①②③小野さん④品質管理</t>
    <phoneticPr fontId="22"/>
  </si>
  <si>
    <t>①②③済④42期</t>
    <phoneticPr fontId="22"/>
  </si>
  <si>
    <t>低</t>
    <phoneticPr fontId="22"/>
  </si>
  <si>
    <t xml:space="preserve">上した月」：YYYY/MM
「入金日付or相殺日付」：YYYY/MM/DD
「ヒアリング対象者」：
「備考」：
現状：
仮説：
質問：
議事メモ+++++++++++++++
現状ダブルチェックでは、伝単変更時は仕入先コードの確認はしていない。
仕入先コードは、目視確認なので
システムでの対応の相談をしたが、すぐにできる仕組みはない
おなじフローでおこなっている
帳合変更
伝単変更
ルール
伝単変更に関して、アクセスのクエリの実行の際、アクセス結果が表示される
アクセスの変更は、作成者が不明なため
アクセスツールが属人化していたため、改修ができない
チェックがわかりにく。違いがわかりづらい
A型の事故の件をキントーンにて要件定義に追加する。2022年6月まで
暫定をおこなうのか
</t>
    <phoneticPr fontId="22"/>
  </si>
  <si>
    <t>タイムリー</t>
    <phoneticPr fontId="22"/>
  </si>
  <si>
    <t>なし</t>
    <phoneticPr fontId="22"/>
  </si>
  <si>
    <t>①先方の代表者に直接メールで連絡をとり、『事業譲渡』である旨の情報を確定。②新規取引にて対応を行う</t>
    <phoneticPr fontId="22"/>
  </si>
  <si>
    <t>①8/25②8/27</t>
    <phoneticPr fontId="22"/>
  </si>
  <si>
    <t>③必要な証憑の定義とルールの整備、第三者でのチェックを行う</t>
    <phoneticPr fontId="22"/>
  </si>
  <si>
    <t>③品質管理</t>
    <phoneticPr fontId="22"/>
  </si>
  <si>
    <t>③42期</t>
    <phoneticPr fontId="22"/>
  </si>
  <si>
    <t xml:space="preserve">上した月」：YYYY/MM
「入金日付or相殺日付」：YYYY/MM/DD
「ヒアリング対象者」：
「備考」：
・「新規取引申請」の手続を『正しい手続き』として対応する場合のリスクとして「手続きに時間がかかり、『正しい手続き』でない状態のまま次の支払日（9/20）を迎えてしまう」という事象が考えられます。
・新規取引申請を進める場合、新規取引先との契約一式の締結が必要になりますが、手続きに係る時間短縮の為、法務室相談の上「元々の契約の承継を確認することで新規の契約締結を不要とする」という提案が考えられます。
【8/27】追記
上記報告にて『口座登録情報手続きが完了した』旨の報告をしておりましたが、誤りでした。
8/26に経理から伺った所によると、本件アクシデントを共有していた為ことから、手続きを保留にしている（＝まだ口座情報が変更になっていない）とのことです。
現状：
仮説：
質問：
議事メモ+++++++++++++++
問題：取引先コードに関連する「登録情報変更依頼」の登録に関して　
第三者機能が有効な機能していない
有効な機能の洗い出し
事業譲渡であったが
役所では
証憑をそろえて提出しないと手続きが進まない
必要な証憑の定義とルールの整備、第三者でのチェック
登録用紙
必要な証憑
</t>
    <phoneticPr fontId="22"/>
  </si>
  <si>
    <t xml:space="preserve">
　・販売支援金とセンターフィーの修正において、マイナスで登録すべき金額分を+符号で
登録を行ってしまった
</t>
    <phoneticPr fontId="22"/>
  </si>
  <si>
    <t>①H型にて追加修正</t>
    <phoneticPr fontId="22"/>
  </si>
  <si>
    <t>②ツールが複数のリベート種別の修正に対応していなかった為、対応するように変更を行う。エクセルのスクショを保存</t>
    <phoneticPr fontId="22"/>
  </si>
  <si>
    <t>②ツールが複数のリベート種別の修正に対応していなかった為、対応するように変更を行う。</t>
    <phoneticPr fontId="22"/>
  </si>
  <si>
    <t>上した月」：2021/08
「入金日付or相殺日付」：YYYY/MM/DD
「ヒアリング対象者」：
「備考」：
現状：
仮説：
質問：
議事メモ+++++++++++++++
2次承認時で検知されなかった。</t>
    <phoneticPr fontId="22"/>
  </si>
  <si>
    <t xml:space="preserve">
１．リベートの発生した分が修正が必要であると経理室より連絡があった
２．三月計上にて修正を行った
３．八月に税率を８％ではなく１０％で返金していたことが発覚し２％分の回収が必要になった。
４．H型にて０円のファイルを登録して税率の調整を行う。</t>
    <phoneticPr fontId="22"/>
  </si>
  <si>
    <t>小島工芸</t>
    <phoneticPr fontId="26"/>
  </si>
  <si>
    <t>③運用追加して商品統合管理室にて照合を行う。フローもしくは、チェックリストを作成する</t>
    <phoneticPr fontId="22"/>
  </si>
  <si>
    <t>③9/末</t>
    <phoneticPr fontId="22"/>
  </si>
  <si>
    <t xml:space="preserve">上した月」：2021/08
「入金日付or相殺日付」：YYYY/MM/DD
「ヒアリング対象者」：
「備考」：
現状：
仮説：
質問：対象取引日が変更されて送付されたとは？取引先様にて変更の認識2021/3/24
誰が作成した。商品統合管理室
対象取引日はいつ2019/2/1、2/19→3/1で処理していた
対象取引日が変更された場合リベートの返金にどうつながるのか
議事メモ+++++++++++++++
商談録ナンバーは見当たらない、システム部へ調査依頼をした
納期に間に合わない可能性がある
データ登録日の横の列
事故の原因は？
いま修正になった原因は？
登録時に対象登録日がちがっていた
対象登録日の記載は、内河さんが作業し、長廣さん承認
BOから抽出したデータにて記載した
書き換えられた理由は、取引先様か経理室
データが書き換えられる仕組み
元データとの差異の照合
どこかで書き換えが可能なのが問題
システム移行で対策が可能な案件
運用追加して商品統合管理室にて照合を行う
</t>
    <phoneticPr fontId="22"/>
  </si>
  <si>
    <t>KSASで計上確認済み</t>
    <phoneticPr fontId="22"/>
  </si>
  <si>
    <t>●</t>
    <phoneticPr fontId="22"/>
  </si>
  <si>
    <t>lineworksでのやり取りを成果物として保存した</t>
    <phoneticPr fontId="22"/>
  </si>
  <si>
    <t>②③④調査内容を保存した</t>
    <phoneticPr fontId="22"/>
  </si>
  <si>
    <t>②報告書を保存した</t>
    <phoneticPr fontId="22"/>
  </si>
  <si>
    <t>②③フローを保存した</t>
    <phoneticPr fontId="22"/>
  </si>
  <si>
    <t>②③●</t>
    <phoneticPr fontId="22"/>
  </si>
  <si>
    <t>②登録FAX修正にて対応済み。③重要度の判定する。資料をもらい内容の更新をする④施策の実施</t>
    <phoneticPr fontId="22"/>
  </si>
  <si>
    <t>②共有後のアクションをフローを作る③バイヤーヘ発生パターンを共有する。わくわくにて</t>
    <phoneticPr fontId="22"/>
  </si>
  <si>
    <t>②取引予定が未定、仕入れの予定がない</t>
    <phoneticPr fontId="22"/>
  </si>
  <si>
    <t>A型_日立グローバルライフソリューションズ_工事助成費発生</t>
    <phoneticPr fontId="22"/>
  </si>
  <si>
    <t xml:space="preserve">工事助成費が発生した
</t>
    <phoneticPr fontId="22"/>
  </si>
  <si>
    <t xml:space="preserve">条件停止漏れ
</t>
    <phoneticPr fontId="22"/>
  </si>
  <si>
    <t>　・ラディウス</t>
    <phoneticPr fontId="26"/>
  </si>
  <si>
    <t>B型_ラディウス_実売助成費を間違えて登録した</t>
    <phoneticPr fontId="22"/>
  </si>
  <si>
    <t xml:space="preserve">
　・実売助成費の条件を間違えて申請を行った。
</t>
    <phoneticPr fontId="22"/>
  </si>
  <si>
    <t xml:space="preserve">
　・前回送付したB型のファイルを利用して、新規登録をしていたことが発生原因
</t>
    <phoneticPr fontId="22"/>
  </si>
  <si>
    <t>日立グローバルライフソリューションズ</t>
    <phoneticPr fontId="22"/>
  </si>
  <si>
    <t>該当のエアコン工事助成費を停止</t>
    <phoneticPr fontId="22"/>
  </si>
  <si>
    <t xml:space="preserve">
１．8/19から開始の条件に間違ったJANを張り付けて使用した為間違った金額でB型が発生　　していた。
２．8/30に間違いが発覚し、29日でB型の停止　それまでに発生した分についてはH型にて修正
</t>
    <phoneticPr fontId="22"/>
  </si>
  <si>
    <t>ラディウス</t>
    <phoneticPr fontId="22"/>
  </si>
  <si>
    <t>取引先に注意喚起</t>
    <phoneticPr fontId="22"/>
  </si>
  <si>
    <t xml:space="preserve">
１．商品の納入を行った。
２．販売支援金とセンターフィーの計算を行った結果対象外商品が含まれて計算された。
過去システム改修の件は、メンバーが見積をとっていたが
NRIからの見積金額が高額のため保留している</t>
    <rPh sb="88" eb="90">
      <t>ミツモリ</t>
    </rPh>
    <rPh sb="98" eb="100">
      <t>ホリュウ</t>
    </rPh>
    <phoneticPr fontId="22"/>
  </si>
  <si>
    <t>取引先様が新規取引先申請書の記載内容を間違った</t>
    <phoneticPr fontId="22"/>
  </si>
  <si>
    <t xml:space="preserve">
１．FAX誤送信先様より入電。熊本部長より本件の調査修正するよう指示をいただく。
２．夜間システム発注FAX誤送信
３．アイネックス社のFAX番号は過去変更されて事が無い
４．8/1よりアイネックスに直取りに変更した為、本日新規発生したトラブルと考えられます。 </t>
    <phoneticPr fontId="22"/>
  </si>
  <si>
    <t>オークローンマーケティング</t>
    <phoneticPr fontId="26"/>
  </si>
  <si>
    <t xml:space="preserve">Ｉ型販売支援金の計上漏れ
</t>
    <phoneticPr fontId="22"/>
  </si>
  <si>
    <t xml:space="preserve">販売支援金の算出の認識がなかった
</t>
    <phoneticPr fontId="22"/>
  </si>
  <si>
    <t xml:space="preserve">上した月」：2021/08
「入金日付or相殺日付」：2021/10/10
「ヒアリング対象者」：オークローンマーケティング　古谷様
「備考」：
</t>
    <phoneticPr fontId="22"/>
  </si>
  <si>
    <t xml:space="preserve">
１．リベートみなし率更新中に発覚
２．826請求支払型、832仕入型のＩ型の合算算出は可能なのか問い合わせを頂く
３．826請求支払型の算出が行われていなかったと判明
</t>
    <phoneticPr fontId="22"/>
  </si>
  <si>
    <t xml:space="preserve">
１．仕入れ先・原価・伝単変更依頼で登録を行った
２．2次承認時金額確認はしたが、仕入先の確認をしておらず、変更に気づかなかった
３．その後、ＰＩＭ取引先変更・システム部依頼の為、ファイルを確認した際に気付き発覚　2021/8/3　
４．仕入れ先を適用開始8/4で修正
</t>
    <phoneticPr fontId="22"/>
  </si>
  <si>
    <t>BOシステム、該当メニューの管理部署</t>
    <phoneticPr fontId="26"/>
  </si>
  <si>
    <t xml:space="preserve">
ファイル名「OPG_出荷按分用データ2021年08月度」の中身の年月列が「202008」だった
</t>
    <phoneticPr fontId="22"/>
  </si>
  <si>
    <t>②グループリスク管理室へ報告をする。想定該当部署：サービスデスク</t>
    <phoneticPr fontId="22"/>
  </si>
  <si>
    <t>納品時単価差異_山善住設_Ｈ型計上が発生した</t>
    <phoneticPr fontId="22"/>
  </si>
  <si>
    <t>なし_なし_BOシステムデータファイル名と中身の月度が違った</t>
    <phoneticPr fontId="22"/>
  </si>
  <si>
    <t>Ｉ型_オークローンマーケティング_Ｉ型販売支援金の計上漏れ</t>
    <phoneticPr fontId="22"/>
  </si>
  <si>
    <t>なし_複数_照合作業を実施せずに、仕入先コードを発行した</t>
    <phoneticPr fontId="22"/>
  </si>
  <si>
    <t xml:space="preserve">
照合作業を実施せずに仕入先コードを発行した
</t>
    <phoneticPr fontId="22"/>
  </si>
  <si>
    <t xml:space="preserve">
業務として、確立していなかった為
</t>
    <phoneticPr fontId="22"/>
  </si>
  <si>
    <t>G型_マウスコンピューター_データ提供料が停止依頼が有ったが、計上してしまった</t>
    <phoneticPr fontId="22"/>
  </si>
  <si>
    <t xml:space="preserve">
データ提供料が停止依頼が有ったが、計上してしまった
</t>
    <phoneticPr fontId="22"/>
  </si>
  <si>
    <t>マウスコンピューター</t>
    <phoneticPr fontId="22"/>
  </si>
  <si>
    <t xml:space="preserve">２月販売(メーカー直送）分のメ―直検収を７月に行った。その間に原価変更が発生していた為、、７月に納品時単価差異が発生した。
</t>
    <phoneticPr fontId="22"/>
  </si>
  <si>
    <t xml:space="preserve">上した月」：2021/08
「入金日付or相殺日付」：YYYY/MM/DD
「ヒアリング対象者」：経理室　藤本さん
「備考」：
現状：
仮説：同一取引先のマスタ登録価格と納品時の価格に差異があった
質問：8月計上の理由は？
２月販売分のメーカー直販の検収を７月に行った理由は？
今回の納品時単価差異の発生経緯は？
議事メモ+++++++++++++++
</t>
    <phoneticPr fontId="22"/>
  </si>
  <si>
    <t>㈱玉光堂・経理室</t>
    <phoneticPr fontId="26"/>
  </si>
  <si>
    <t>店舗担当者、商品統合管理室担当者</t>
    <phoneticPr fontId="26"/>
  </si>
  <si>
    <t>玉光堂</t>
    <phoneticPr fontId="22"/>
  </si>
  <si>
    <t>なし_一般社団法人日本リユース機構_商品部または総務室からの代理起案</t>
    <phoneticPr fontId="22"/>
  </si>
  <si>
    <t>日本リユース機構</t>
    <phoneticPr fontId="22"/>
  </si>
  <si>
    <t>森本化成</t>
    <phoneticPr fontId="22"/>
  </si>
  <si>
    <t>B型_アイ・オー・データ_取引先が望んだ登録と異なる内容で条件登録した</t>
    <phoneticPr fontId="22"/>
  </si>
  <si>
    <t>アイ・オー・データ</t>
    <phoneticPr fontId="22"/>
  </si>
  <si>
    <t>G型_グーグル_リベート修正漏れ</t>
    <phoneticPr fontId="22"/>
  </si>
  <si>
    <t>グーグル</t>
    <phoneticPr fontId="22"/>
  </si>
  <si>
    <t>なし_㈱玉光堂_合併による情報変更及び口座名義変更</t>
    <phoneticPr fontId="22"/>
  </si>
  <si>
    <t xml:space="preserve">新規取引の手続きにて対応を行う可能性が発生し業務が停滞した
・『㈱スタート』という会社が『㈱玉光堂』という会社に吸収合併された。
・商品統合管理室は取引先情報変更依頼を頂いた為にその通りの手続で対応し、経理側でも口座情報の名義変更も手続が進んでいたが、変更理由が「合併」であった為、先月下旬に発生した類似事案に鑑みて、「新規取引の手続きを行うべきではないか」との議論になった。
</t>
    <phoneticPr fontId="22"/>
  </si>
  <si>
    <t xml:space="preserve">
１．柳沼課長から6月に「取引先情報変更」の依頼を転送頂く（この時、「合併に基づく変更」であることは共有頂いていたものの、商品統合管理室側でそれを判断するルールがなかった為、手続きを行ってしまっていた）
２．「取引先情報変更で対応したものの事業譲渡であった」という類似の案件が発生。新規取引申請にて手続きをやり直す方針になる。
３．9月にで口座登録内容変更依頼書が回付されたが、上記「２」の事案から、こちらも「新規取引申請として行うべき」との議論になる。
４．10日の支払日まで時間がない為、本件アクシデント報告を追加のエビデンスとして現在進められている「口座登録内容変更」にて手続きを行う方針となる。
５．</t>
    <phoneticPr fontId="22"/>
  </si>
  <si>
    <t xml:space="preserve">
・今まで「合併」や「事業譲渡」であっても「取引先情報変更」や「口座登録内容変更」として依頼を頂いた場合には、その内容を問わずに「社名変更」として手続きを行ってしまっていた。それを判断する基準・ルールがなかった。
</t>
    <phoneticPr fontId="22"/>
  </si>
  <si>
    <t xml:space="preserve">上した月」：YYYY/MM
「入金日付or相殺日付」：YYYY/MM/DD
「ヒアリング対象者」：
「備考」：
現状：
仮説：
質問：
議事メモ+++++++++++++++
口座登録内容変更にて対応を行う
情報変更に関するエビデンス
証憑の提出を求める
202108242517㈱タイムリー_登録情報変更と同内容の案件
口座登録内容変更→新規取引にて口座開設を行う
・与信審査や反社チェック等を含めた対応を行うところを一部メンバーによって運用変更して行われた
・新規取引の契約を上長承認なしに開始された
内部統制室へ報告する必要がある
経理室において過去慣習でおこなっているため、
過去の取引に関して、契約書があるのか同事例の調査をする必要がある
別途新規取引契約を改めて行う
吸収合併に関して、
親会社に吸収されたケースは
経理室で通過して商品統合管理室に依頼が来るケースがある
伊波さんの承認欄押下されている
登録内容変依頼の起因ケース
バイヤー起因→商品統合管理室
経理室起因→商品統合管理室
商品統合管理室起因
経理室へヒアリングし、フローを作成する
</t>
    <phoneticPr fontId="22"/>
  </si>
  <si>
    <t>I型_加賀ソルネット_センターフィー販売支援金が対象外商品に対して発生</t>
    <phoneticPr fontId="22"/>
  </si>
  <si>
    <t xml:space="preserve">
　・対象外商品に対して、販売支援金とセンターフィーが発生した
</t>
    <phoneticPr fontId="22"/>
  </si>
  <si>
    <t xml:space="preserve">
１．商品の発注
２．商品がセンターに入荷し、センターフィーと販売支援金が発生。
</t>
    <phoneticPr fontId="22"/>
  </si>
  <si>
    <t xml:space="preserve">
　・現状のシステム上、特定商品の単品でのリベートの発生を停止する事が出来ない為。
</t>
    <phoneticPr fontId="22"/>
  </si>
  <si>
    <t xml:space="preserve">上した月」：2021/08
「入金日付or相殺日付」：YYYY/MM/DD
「ヒアリング対象者」：
「備考」：定常業務
現状：
仮説：
質問：
議事メモ+++++++++++++++
定常業務
</t>
    <phoneticPr fontId="22"/>
  </si>
  <si>
    <t>①ガジェットにて内容修正</t>
    <phoneticPr fontId="22"/>
  </si>
  <si>
    <t>POSキャンペーン_なし_ペアマッチキャンペーン申請書作成間違い</t>
    <phoneticPr fontId="22"/>
  </si>
  <si>
    <t xml:space="preserve">申請書作成時に正しくは「金額値引き」8,000円のところ「価格指定」8,000円　と誤って入力してしまった
</t>
    <phoneticPr fontId="22"/>
  </si>
  <si>
    <t xml:space="preserve">
１．9/6　担当バイヤーより電話で修正の依頼有り
２．9/6　修正完了
</t>
    <phoneticPr fontId="22"/>
  </si>
  <si>
    <t xml:space="preserve">上した月」：YYYY/MM
「入金日付or相殺日付」：YYYY/MM/DD
「ヒアリング対象者」：担当バイヤー名を記載
「備考」：
現状：
仮説：バイヤーの申請書作成方法、ダブルチェックや承認
キャンペーン登録時におけるエビデンスの定義
質問：
②担当バイヤーへ注意喚起？
議事メモ+++++++++++++++
</t>
    <phoneticPr fontId="22"/>
  </si>
  <si>
    <t xml:space="preserve">
背景を確認せず相手方の言うことを鵜呑みにして業務を請け負った。
</t>
    <phoneticPr fontId="22"/>
  </si>
  <si>
    <t xml:space="preserve">
　・通常の取引先様と違う取引先様(大阪プラスチックモデル)から仕入れを行った為。
</t>
    <phoneticPr fontId="22"/>
  </si>
  <si>
    <t xml:space="preserve">上した月」：2021/08
「入金日付or相殺日付」：YYYY/MM/DD
「ヒアリング対象者」：
「備考」：システム改修対応案件
</t>
    <phoneticPr fontId="22"/>
  </si>
  <si>
    <t>J型_複数社_取込ファイルを2重で取り込んでしまった</t>
    <phoneticPr fontId="22"/>
  </si>
  <si>
    <t xml:space="preserve">
１．9/6WF申請
２．9/7承認と登録
３．9/7_5ファイル目を2重で取り込む
４．修正の為のマイナスファイルを取り込む</t>
    <phoneticPr fontId="22"/>
  </si>
  <si>
    <t xml:space="preserve">
登録時の、チェック不足
</t>
    <phoneticPr fontId="22"/>
  </si>
  <si>
    <t>①マイナスのJ型ファイルを登録</t>
    <phoneticPr fontId="22"/>
  </si>
  <si>
    <t>①202109060767にてマイナス修正</t>
    <phoneticPr fontId="22"/>
  </si>
  <si>
    <t xml:space="preserve">B型計上している施策を、G型でも計上した（ダブり）
また6月の売上発生のリベートを7月計上で提出してきた（期間帰属の誤り）
</t>
    <phoneticPr fontId="22"/>
  </si>
  <si>
    <t xml:space="preserve">G型の算出を手動で行う際に、期間を間違えてしまった
</t>
    <phoneticPr fontId="22"/>
  </si>
  <si>
    <t xml:space="preserve">上した月」：2021/06
「入金日付or相殺日付」：2021/09/10
「ヒアリング対象者」：
「備考」：
[43441-1]_202106182073　該当B型の申請ID
</t>
    <phoneticPr fontId="22"/>
  </si>
  <si>
    <t>G型_シャープ_B型計上していたがG型を重複で計上した</t>
    <phoneticPr fontId="22"/>
  </si>
  <si>
    <t>①保守ツールを使って対象商品を更新</t>
    <phoneticPr fontId="22"/>
  </si>
  <si>
    <t>POSキャンペーン_なし_POS販促キャンペーン対象商品更新漏れの件</t>
    <phoneticPr fontId="22"/>
  </si>
  <si>
    <t xml:space="preserve">
１．9/7　担当と同じグループのバイヤーより修正の依頼有り
２．9/7　修正完了
</t>
    <phoneticPr fontId="22"/>
  </si>
  <si>
    <t>Ｉ型_森本化成_月毎に請求せず一定期間まとめて請求していた件</t>
    <phoneticPr fontId="22"/>
  </si>
  <si>
    <t>森本化成トイズ</t>
    <phoneticPr fontId="26"/>
  </si>
  <si>
    <t xml:space="preserve">入荷発生月に請求を行わず、一定期間まとめて請求を行っていた
</t>
    <phoneticPr fontId="22"/>
  </si>
  <si>
    <t xml:space="preserve">
１．リベートみなし率更新中に発覚
２．入荷発生月の販売支援金が算出・登録されていなかった事が発覚
３．直近の請求が202103であり、未登録月の支援金もまとめて算出・登録していた
４．経理室にまとめて請求がきているか確認、請求データが届くまで気付けないと回答
５．稟議書についても請求がない為作成せず（202104以降、作成なし）</t>
    <phoneticPr fontId="22"/>
  </si>
  <si>
    <t xml:space="preserve">取引金額が小額な為
</t>
    <phoneticPr fontId="22"/>
  </si>
  <si>
    <t xml:space="preserve">上した月」：2021/04
「入金日付or相殺日付」：2021/04/30
「ヒアリング対象者」：経理室 久保課長・小林主任、森本化成 小宮山様
「備考」：
</t>
    <phoneticPr fontId="22"/>
  </si>
  <si>
    <t xml:space="preserve">
１．8/31＿経理室より、買掛用の仕入先コード発行依頼が来る
２．8/31＿商品統合管理室で仕入先コード登録を実施
</t>
    <phoneticPr fontId="22"/>
  </si>
  <si>
    <t>①登録条件を修正</t>
    <phoneticPr fontId="22"/>
  </si>
  <si>
    <t xml:space="preserve">
取引先が望んだ登録と異なる内容で条件登録した
</t>
    <phoneticPr fontId="22"/>
  </si>
  <si>
    <t xml:space="preserve">
１．9/6：取引先からB型の申請がくる。WF202109060674
２．9/6：1次承認
３．9/7：自動送信
４．9/7：取引先から、内容が異なると連絡がはいる</t>
    <phoneticPr fontId="22"/>
  </si>
  <si>
    <t xml:space="preserve">4月に計上したリベートに関して、6月に金額修正の連絡が取引先から来ていたが、修正計上して無かった。
</t>
    <phoneticPr fontId="22"/>
  </si>
  <si>
    <t xml:space="preserve">
１．4/7　取引先よりリベート通知。4月分で計上
２．6/1　取引先よりリベート修正通知
３．9/6　取引先より入金
４．9/7　経理から連絡があり発覚</t>
    <phoneticPr fontId="22"/>
  </si>
  <si>
    <t xml:space="preserve">上した月」：2021/08
「入金日付or相殺日付」：2021/09/06
「ヒアリング対象者」：経理室小林主任　商品部川嶋係長
「備考」：金額の変更理由は、グーグル側の実績カウントに漏れがあった。（展示機販売分が含まれてなかった）
</t>
    <phoneticPr fontId="22"/>
  </si>
  <si>
    <t>　・SBC&amp;S</t>
    <phoneticPr fontId="26"/>
  </si>
  <si>
    <t>　・三共スポーツ</t>
    <phoneticPr fontId="26"/>
  </si>
  <si>
    <t>三共コーポレーション</t>
    <phoneticPr fontId="22"/>
  </si>
  <si>
    <t>G型_ダイキン_エビデンス不備による修正</t>
    <phoneticPr fontId="22"/>
  </si>
  <si>
    <t>納品時単価差異_三共コーポレーション_納品時単価差異が発生した</t>
    <phoneticPr fontId="22"/>
  </si>
  <si>
    <t>納品時単価差異_SBC&amp;S_納品時単価差異が発生した</t>
    <phoneticPr fontId="22"/>
  </si>
  <si>
    <t xml:space="preserve">上した月」：2021/08
「入金日付or相殺日付」：YYYY/MM/DD
「ヒアリング対象者」：
「備考」：システム改修案件
</t>
    <phoneticPr fontId="22"/>
  </si>
  <si>
    <t xml:space="preserve">エビデンスに誤りがあり修正することとなった
</t>
    <phoneticPr fontId="22"/>
  </si>
  <si>
    <t xml:space="preserve">
１．202109081293のG型、マイナス金額照合中に発見
２．７月計上で修正した同様の事案のエビデンスの他箇所にもミスが発見された。202108111499（前回アクシデント報告ID）
３．横尾課長にヒヤリング。７月計上とは別件であることを確認。先月以降再発防止検討している内容をヒヤリング。
４．取引先担当者にヒヤリング。
★今回の提出金額に誤りがないか確認。２次遭難のリスク回避の為。→問題なしとの事
★他にもないか確認。今月が決算締めの為→ない。営業担当でのチェックで発見したものが７月計上で修正したもの。営業担当チェックで漏れてしまったものを先方経理が発見したものが今月修正依頼しているもの。
★今月提出している８月分では大丈夫か→大丈夫です。
５．</t>
    <phoneticPr fontId="22"/>
  </si>
  <si>
    <t xml:space="preserve">取引先がエビデンスに記載を誤った
</t>
    <phoneticPr fontId="22"/>
  </si>
  <si>
    <t xml:space="preserve">上した月」：2021/08
「入金日付or相殺日付」：2021/09/20
「ヒアリング対象者」：
「備考」：
</t>
    <phoneticPr fontId="22"/>
  </si>
  <si>
    <t>　・セレン</t>
    <phoneticPr fontId="26"/>
  </si>
  <si>
    <t>　・妙高コーポレーション</t>
    <phoneticPr fontId="26"/>
  </si>
  <si>
    <t>妙高コーポレーション</t>
    <phoneticPr fontId="22"/>
  </si>
  <si>
    <t>納品時単価差異_セレン(アイリスオーヤマ)_納品時単価差異が発生した</t>
    <phoneticPr fontId="22"/>
  </si>
  <si>
    <t>納品時単価差異_妙高コーポレーション_納品時単価差異が発生した</t>
    <phoneticPr fontId="22"/>
  </si>
  <si>
    <t xml:space="preserve">
　・帳合先変更に伴う原価変更の為
</t>
    <phoneticPr fontId="22"/>
  </si>
  <si>
    <t xml:space="preserve">上した月」：2021/08
「入金日付or相殺日付」：YYYY/MM/DD
「ヒアリング対象者」：
「備考」：システム対応案件
</t>
    <phoneticPr fontId="22"/>
  </si>
  <si>
    <t xml:space="preserve">
　・帳合先変更を行った後に、納品が行われた為
</t>
    <phoneticPr fontId="22"/>
  </si>
  <si>
    <t>①北郷さんから鈴木室長へ確認の連絡</t>
    <phoneticPr fontId="22"/>
  </si>
  <si>
    <t>①北郷さん</t>
    <phoneticPr fontId="22"/>
  </si>
  <si>
    <t>①経理室へ方針をお伝えする③別途新規取引契約を改めて行う</t>
    <phoneticPr fontId="22"/>
  </si>
  <si>
    <t>①③鯨井さん</t>
    <phoneticPr fontId="22"/>
  </si>
  <si>
    <t>①9/6→完③9/末</t>
    <phoneticPr fontId="22"/>
  </si>
  <si>
    <t>④経理室へヒアリングし、フローを作成する②ルール・判断基準を設定する。パターン別のルールの作成する</t>
    <phoneticPr fontId="22"/>
  </si>
  <si>
    <t>②④鯨井さん</t>
    <phoneticPr fontId="22"/>
  </si>
  <si>
    <t>②申請前に入力内容を見直していただく事を徹底していただくよう注意喚起をする</t>
    <phoneticPr fontId="22"/>
  </si>
  <si>
    <t>②指さし確認と、ファイル名の更新する運用を追加する</t>
    <phoneticPr fontId="22"/>
  </si>
  <si>
    <t>①川上さん</t>
    <phoneticPr fontId="22"/>
  </si>
  <si>
    <t>①</t>
    <phoneticPr fontId="22"/>
  </si>
  <si>
    <t>①中野さん</t>
    <phoneticPr fontId="22"/>
  </si>
  <si>
    <t>計上済み</t>
    <phoneticPr fontId="22"/>
  </si>
  <si>
    <t>取引先アナウンス、了承済み（次回支払時より）</t>
    <phoneticPr fontId="22"/>
  </si>
  <si>
    <t>①9/8→完</t>
    <phoneticPr fontId="22"/>
  </si>
  <si>
    <t>①８/末→完</t>
    <phoneticPr fontId="22"/>
  </si>
  <si>
    <t>①②③完</t>
    <phoneticPr fontId="22"/>
  </si>
  <si>
    <t>①8/31→完</t>
    <phoneticPr fontId="22"/>
  </si>
  <si>
    <t>①9/2→完</t>
    <phoneticPr fontId="22"/>
  </si>
  <si>
    <t>①9/7→完</t>
    <phoneticPr fontId="22"/>
  </si>
  <si>
    <t>①H型で登録</t>
    <phoneticPr fontId="22"/>
  </si>
  <si>
    <t>本部</t>
    <phoneticPr fontId="26"/>
  </si>
  <si>
    <t>　・小島工芸</t>
    <phoneticPr fontId="26"/>
  </si>
  <si>
    <t>㈱タイムリー、経理室</t>
    <phoneticPr fontId="26"/>
  </si>
  <si>
    <t xml:space="preserve">工事助成費の登録漏れによるリベート未発生
</t>
    <phoneticPr fontId="22"/>
  </si>
  <si>
    <t xml:space="preserve">
１．2021年1月に取引先より新規商品登録依頼が送付される（工事助成費欄は空欄）
２．商品統合管理室にて商品の登録を実施
３．1月下旬にバイヤーからセットJAN登録依頼を受ける。
４．バイヤーのメールには助成費入りの商品登録依頼が添付されていたが、バイヤーからのリベート設定依頼は運用外、また商品登録は済んでいたので、内容精査せずセットJAN登録のみ実施
５．9月2日、取引先よりバイヤーに連絡、条件設定が漏れていることが発覚</t>
    <phoneticPr fontId="22"/>
  </si>
  <si>
    <t xml:space="preserve">
新生活セット内容と配信POP内容に相違あり
</t>
    <phoneticPr fontId="22"/>
  </si>
  <si>
    <t xml:space="preserve">
①登録依頼内容の間違い
②配信POP内容の間違い
</t>
    <phoneticPr fontId="22"/>
  </si>
  <si>
    <t>H型_小島工芸_H型登録に際して25ヶ月以上のものでデータがない</t>
    <phoneticPr fontId="22"/>
  </si>
  <si>
    <t xml:space="preserve">
　・基幹システムから商談禄№が削除されており、修正を行う事が出来なかった
</t>
    <phoneticPr fontId="22"/>
  </si>
  <si>
    <t xml:space="preserve">
　・基幹システムの商談禄№のデータは25ヶ月間のみ保持するようになっており、
　　その後は自動削除される仕様の為。
</t>
    <phoneticPr fontId="22"/>
  </si>
  <si>
    <t>I型_㈱マウスコンピューター_マイナス計上</t>
    <phoneticPr fontId="22"/>
  </si>
  <si>
    <t xml:space="preserve">販売支援金計上で、マイナス計上があった
</t>
    <phoneticPr fontId="22"/>
  </si>
  <si>
    <t xml:space="preserve">
１．リベート算出時に、マイナス金額があった。
２．マイナス計上はCSVとりこみができないので、別途、WF申請をした。
</t>
    <phoneticPr fontId="22"/>
  </si>
  <si>
    <t xml:space="preserve">
マイナス計上の為、別途申請をした。
</t>
    <phoneticPr fontId="22"/>
  </si>
  <si>
    <t>なし_複数_自動送信メールのエラー通知が放置されていた</t>
    <phoneticPr fontId="22"/>
  </si>
  <si>
    <t xml:space="preserve">
自動送信メールのエラー通知が放置されていた
</t>
    <phoneticPr fontId="22"/>
  </si>
  <si>
    <t xml:space="preserve">
エラーの通知メールの送信先が離任した担当者の個人アドレスに設定されており、他のメンバーが気が付かなかった為
</t>
    <phoneticPr fontId="22"/>
  </si>
  <si>
    <t>なし_コーリュウ_リベート自動送信メールのアドレス誤入力でメールが届いていなかった</t>
    <phoneticPr fontId="22"/>
  </si>
  <si>
    <t xml:space="preserve">
リベート自動送信メールのアドレス誤入力でメールが届いていなかった。
</t>
    <phoneticPr fontId="22"/>
  </si>
  <si>
    <t xml:space="preserve">
１．2019/4/16_取引先コード発行作業を実施。この時、リベート送信先アドレスを登録
２．2021/9/9_システム部アプリGテクニカルチームより、リベートメール送信エラーが出ていると連絡を受ける
３．2021/9/9_エラーの情報から新規取引申請書を確認する
４．2021/9/9_新規取引の当時から現在に至るまで、変更がされていない為、登録当時の誤入力と推察
５．</t>
    <phoneticPr fontId="22"/>
  </si>
  <si>
    <t xml:space="preserve">
手入力による入力不備
</t>
    <phoneticPr fontId="22"/>
  </si>
  <si>
    <t>㈱タイムリー</t>
    <phoneticPr fontId="22"/>
  </si>
  <si>
    <t>なし_㈱タイムリー_新規取引申請を通さずに口座登録内容変更を行う</t>
    <phoneticPr fontId="22"/>
  </si>
  <si>
    <t xml:space="preserve">
新規取引申請を通さず、口座登録内容変更によって支払先の口座を、本件取引先の事業譲渡を受けた別企業に変更した。
</t>
    <phoneticPr fontId="22"/>
  </si>
  <si>
    <t xml:space="preserve">
新規取引申請を打診していたものの、手続きの完了が次回支払日に間に合わない為。
</t>
    <phoneticPr fontId="22"/>
  </si>
  <si>
    <t>なし_横須賀店より_新生活セット内容と配信POP内容に相違ありの連絡</t>
    <phoneticPr fontId="22"/>
  </si>
  <si>
    <t xml:space="preserve">上した月」：2021/09
「入金日付or相殺日付」：YYYY/MM/DD
「ヒアリング対象者」：
「備考」：
</t>
    <phoneticPr fontId="22"/>
  </si>
  <si>
    <t>㈱マウスコンピューター</t>
    <phoneticPr fontId="22"/>
  </si>
  <si>
    <t xml:space="preserve">
１．9/9_ｲﾝｼﾃﾞﾝﾄWF202109091547を申請
２．9/9_今になってエラーが発生している理由を確認する為にシステム部に連絡
３．9/9_システム部からの回答を頂く
</t>
    <phoneticPr fontId="22"/>
  </si>
  <si>
    <t>複数</t>
    <phoneticPr fontId="22"/>
  </si>
  <si>
    <t xml:space="preserve">①システム部へ事象内容を報告と確認依頼を行った
</t>
    <phoneticPr fontId="22"/>
  </si>
  <si>
    <t>①システム部へ事象内容を報告と確認依頼を行った</t>
    <phoneticPr fontId="22"/>
  </si>
  <si>
    <t xml:space="preserve">上した月」：YYYY/MM
「入金日付or相殺日付」：YYYY/MM/DD
「ヒアリング対象者」：
「備考」：
別途、エラーの検知が、遅れていた件については、別途インシデント報告をあげる
</t>
    <phoneticPr fontId="22"/>
  </si>
  <si>
    <t>②現在は、ダブルチェックの運用を実施している</t>
    <phoneticPr fontId="22"/>
  </si>
  <si>
    <t>コーリュウ</t>
    <phoneticPr fontId="22"/>
  </si>
  <si>
    <t xml:space="preserve">
①送信先アドレス修正をおこなった</t>
    <phoneticPr fontId="22"/>
  </si>
  <si>
    <t xml:space="preserve">
１．H型にて登録を行った分の税率が間違って登録されていた
２．８月に発覚し登録を修正しようとしたが、データがない為登録が出来なかった
３．NRI様に確認した所、データが抜け落ちている事が発覚
４．登録の修正が行えないため、G型にて処理を行う
</t>
    <phoneticPr fontId="22"/>
  </si>
  <si>
    <t>①該当担当者（バイヤー、広告宣伝部）が不在の為、店舗判断にてお客様対応をお願いしました（長廣係長報告済）
②週明け9/13に担当バイヤー報告を行い修正をお願いする予定です。</t>
    <phoneticPr fontId="22"/>
  </si>
  <si>
    <t xml:space="preserve">
１．9/12　コジマ×ビックカメラ 横須賀店より新生活セット内容と配信POP内容に相違あると入電
２．対象の組み合わせJAN、配信POP内容を比較し相違がある事を確認
■対象情報まとめ
店舗：コジマ×ビックカメラ 横須賀店
TEL：046-828-3500
店舗担当トクナガ代理
対象組み合わせJAN：2919200029415　79800円
商品名：2021年新生活選べるURBAN CAFE 1 スタートパック4点
組み合わせ内容：
①4562117087511　冷蔵庫　JRXP2NF148F 
②4562117087276　洗濯機　 JWXP2C55F  
③4562117087757　レンジ　　JMXP2FH18G 
④4562117088259　掃除機 　JCXP2BSC1F 
配信POP内容：
管理No：20210221_1935_A_124_18102
全自動洗濯機4点セット79800円
①4562117087511　冷蔵庫　JRXP2NF148F 
②4562117087276　洗濯機　 JWXP2C55F  
③4562117087757　レンジ　　JMXP2FH18G 
④4562117086552　炊飯器　JJXP2M31E
</t>
    <phoneticPr fontId="22"/>
  </si>
  <si>
    <t>①②小野さん</t>
    <phoneticPr fontId="22"/>
  </si>
  <si>
    <t>①9/12→完　②9/13</t>
    <phoneticPr fontId="22"/>
  </si>
  <si>
    <t>②北郷さん</t>
    <phoneticPr fontId="22"/>
  </si>
  <si>
    <t>１．9月1日照合時に使用するエラーチェックリストの作成を行った。
２．作成完了後、試用したところ、エラーチェックリストでNGが出た
３．原因を調べると、データの年月の誤りに発見
４．商品統合管理室から元MS室室長へ連絡。およそ18時
５．2021/09/02　10：00段階で修正されていない　　　　　　　　　　　　　　　　　　　　　　　　　　　　　　　　　6.　データの修正が完了した。照合作業に影響はなし　　　　　　　　　　　　　　　　　　　　　　　　　　　　　　　　　　　　　　　　　　　　　　　　　　　　　　　　　　　　　　　　　　　　　　　　　　　　　　　　　　　　　　　　　　　　　　　　　　　　　　　　　　　　　　　　　　　　　　　　　　　　　　　　　　　　　　　　　　　　　　　　　　　　　　　　　　　　　　　　　　　　　　　　　　　　　　　　　　　　　　　　　　　　　　　　　　　　　　　　　　　　　　　　　　　　　　　　　　　　　　　　　　　　　　　　　　　　　　　　　　　　　　　　　　　　　　　　　　　　　　　　　　　　　　　　　　　　　　　　　　　　　　　　　　　　　　　　　　　　　　　　　　　　　　　　　　　　　　　　　　　　　　　　　　　　　　　　　　　　　　　　　　　　　　　　　　　　　　　　　　　　　　　　　　　　　　　　　　　　　　　　　　　　　　　　　　　　　　　　　　　　　　　　　　　　　　　</t>
    <phoneticPr fontId="22"/>
  </si>
  <si>
    <t>①9/1→完</t>
    <phoneticPr fontId="22"/>
  </si>
  <si>
    <t xml:space="preserve">上した月」：2021/08
「入金日付or相殺日付」：YYYY/MM/DD
「ヒアリング対象者」：
「備考」：
照合の遅延があった。およそ丸1日分
</t>
    <phoneticPr fontId="22"/>
  </si>
  <si>
    <t>１．5月＿取引先からデータ提供料の停止希望の依頼を受ける
２．6月末で終了する様にシステム部に依頼
３．条件停止の覚書を交わす為に取引先に覚書を送る
４．取引先からの覚書の送付が遅延していた
５．9/3_取引先より、7月度として計上されている事で連絡が入る</t>
    <phoneticPr fontId="22"/>
  </si>
  <si>
    <t xml:space="preserve">①マイナスG型で修正を実施③誰がどこで何をしていたかを原因を分析する④方針の決定を行う
</t>
    <phoneticPr fontId="22"/>
  </si>
  <si>
    <t>①マイナスG型で修正を実施③誰がどこで何をしていたかを原因を分析する④方針の決定を行う</t>
    <phoneticPr fontId="22"/>
  </si>
  <si>
    <t>①内河さん③④長廣さん</t>
    <phoneticPr fontId="22"/>
  </si>
  <si>
    <t>②分析結果により停止についてのフローの見直しを行う</t>
    <phoneticPr fontId="22"/>
  </si>
  <si>
    <t xml:space="preserve">１．商品の発注を行った
２．商品マスタに登録された伝票単価と発注時の伝票単価に差異があったため発生
</t>
    <phoneticPr fontId="22"/>
  </si>
  <si>
    <t>①Ｈ型計上</t>
    <phoneticPr fontId="22"/>
  </si>
  <si>
    <t>　②グループリスク管理室へ報告する。該当想定部署　経理室</t>
    <phoneticPr fontId="22"/>
  </si>
  <si>
    <t>②10/1</t>
    <phoneticPr fontId="22"/>
  </si>
  <si>
    <t>①8月計上にて修正計上（4月分取消し、修正金額にて計上）</t>
    <phoneticPr fontId="22"/>
  </si>
  <si>
    <t xml:space="preserve">
①Ｈ型計上
</t>
    <phoneticPr fontId="22"/>
  </si>
  <si>
    <t xml:space="preserve">H型にて登録
</t>
    <phoneticPr fontId="22"/>
  </si>
  <si>
    <t>①買掛用の仕入先コードとは？を調査する</t>
    <phoneticPr fontId="22"/>
  </si>
  <si>
    <t>②完</t>
    <phoneticPr fontId="22"/>
  </si>
  <si>
    <t xml:space="preserve">１．7/27　ＢＯにてリベートチェックしたところ発見。経理室に問合せ
２．7/28　経理室より検収漏れとの回答であった
</t>
    <phoneticPr fontId="22"/>
  </si>
  <si>
    <t xml:space="preserve">
取引先からの覚書の送付が遅延していた
対応が保留中だったため
</t>
    <phoneticPr fontId="22"/>
  </si>
  <si>
    <t>①買掛用の仕入先コードとは？を調査する</t>
    <phoneticPr fontId="22"/>
  </si>
  <si>
    <t>①経理室へ方針をお伝えする</t>
    <phoneticPr fontId="22"/>
  </si>
  <si>
    <t>③別途新規取引契約を改めて行う
④経理室へヒアリングし、フローを作成する②ルール・判断基準を設定する。パターン別のルールの作成する</t>
    <phoneticPr fontId="22"/>
  </si>
  <si>
    <t xml:space="preserve">申請書作成の際の単純な入力ミス
</t>
    <phoneticPr fontId="22"/>
  </si>
  <si>
    <t>シャープ</t>
    <phoneticPr fontId="26"/>
  </si>
  <si>
    <t xml:space="preserve">
１．マイナス金額を室長承認（2次承認）した際に、追加エビデンスの手配をメンバーに依頼した。エビデンスはメールにてこちらのWFに添付済み。
２．アクシデント報告IDがなかった。その為、起案の指示があった。
３．調査を行うと6月19日～6月30日の6月計上のB型を7月計上のG型で提出してきたことに疑問を感じた。取引先様へのヒヤリング時に質問するも明確な回答が得られなかった。
４．7月計上のG型の622,281円に、B型の金額が内包されているのであれば、内訳のエビデンスを頂きたいと依頼した。回答があれば、原因の質問を行う予定。また１０日払いに間に合わない可能性があるこを伝えた。
５．</t>
    <phoneticPr fontId="22"/>
  </si>
  <si>
    <t xml:space="preserve">対象商品の追加を忘れていた
</t>
    <phoneticPr fontId="22"/>
  </si>
  <si>
    <t>POS販促キャンペーン対象商品更新漏れが発生した</t>
    <phoneticPr fontId="22"/>
  </si>
  <si>
    <t xml:space="preserve">
総務室の代理で押印依頼の起案を行った。
</t>
    <phoneticPr fontId="22"/>
  </si>
  <si>
    <t xml:space="preserve">
１．商品部メンバーと総務室より、電子契約手続に関する相談を頂く。
２．「総務室からのＷＦ起案が出来ない為商品部側でやって欲しい」との要望を受け、具体的な理由は聞かず代理起案を行う。
</t>
    <phoneticPr fontId="22"/>
  </si>
  <si>
    <t>商品部、総務室</t>
    <phoneticPr fontId="26"/>
  </si>
  <si>
    <t xml:space="preserve">
１．三共スポーツに対して商品の発注を行った
２．商品が納品されるまでの間に帳合先変更が行われた
３．商品が納品されたとき、仕入れ先が東邦薬品に変更されていた為発生した。
</t>
    <phoneticPr fontId="22"/>
  </si>
  <si>
    <t xml:space="preserve">
１．商品の発注を行う
２．帳合先変更が行われた後に、商品の納品が行われた為納品時単価差異が発生した。
</t>
    <phoneticPr fontId="22"/>
  </si>
  <si>
    <t xml:space="preserve">
１．商品の発注を行った
２．帳合先変更を行った
３．その結果、発注時より納品時の商品マスタの伝票単価が低い為納品時単価差異が発生
</t>
    <phoneticPr fontId="22"/>
  </si>
  <si>
    <t xml:space="preserve">
※背景の経緯は「申請ＩＤ：202108242517」を参照。
１．新規取引申請を打診している同社に対して、進捗を確認。次回支払日に間に合わない見通しであることが判明。その為、暫定的に「口座登録内容変更」（申請は行われていたものを保留にしていた）によって支払先の口座を変更する方針とする。
２．室長に同方針を報告。「新規取引申請を通さないこと」が問題である為、「契約の締結に先行して新規取引申請のみを最速で進める」方針を頂く。
３．経理室に納期確認。新規取引申請のみであっても間に合わない見通しであることが判明。
４．室長に報告。追加のエビデンスとして本件事故報告を提出することで、暫定的に「口座登録内容変更」によって対応する方針となる。
５．</t>
    <phoneticPr fontId="22"/>
  </si>
  <si>
    <t>当社運用</t>
    <phoneticPr fontId="26"/>
  </si>
  <si>
    <t>サフィロジャパン株式会社</t>
    <phoneticPr fontId="26"/>
  </si>
  <si>
    <t>なし_サフィロジャパン㈱_新規取引申請時同一名称ＣＤの発覚</t>
    <phoneticPr fontId="22"/>
  </si>
  <si>
    <t xml:space="preserve">
新規取引申請によって仕入先ＣＤの発行を行う際、既に同一名称の仕入先ＣＤが登録されている仕入先が発覚。「会社名（仕入先ＣＤ名）」と「口座番号（支店統合により支店は不一致）」が一致している
</t>
    <phoneticPr fontId="22"/>
  </si>
  <si>
    <t xml:space="preserve">
１．バイヤーが新規取引申請・契約締結手続きを行う。
２．契約書に問題があった為、当社が先に押印する形で決裁を頂くこととし、仕入先ＣＤの発行は先方押印後とする。
３．先方にて押印処理。当社保管分を返却頂く。
４．締結した契約書を元に仕入先ＣＤの発行を行おうとした所、担当者にて同一名称・同一口座が登録された仕入先ＣＤが発見される。それ以外の情報は不一致又は登録がない状態。
５．同一の仕入先ＣＤを引き続き利用すべきか、別途発行するか検討が必要になる。</t>
    <phoneticPr fontId="22"/>
  </si>
  <si>
    <t xml:space="preserve">
・過去に取引を行っていた経緯があったと推測されるが、それが担当者には共有されていない。
・取引開始前に取引先としての登録有無を確認する運用がない。
</t>
    <phoneticPr fontId="22"/>
  </si>
  <si>
    <t>G型_東芝_リベート種別登録間違い</t>
    <phoneticPr fontId="22"/>
  </si>
  <si>
    <t xml:space="preserve">
　・リベート種別が間違って登録された
</t>
    <phoneticPr fontId="22"/>
  </si>
  <si>
    <t xml:space="preserve">上した月」：YYYY/MM
「入金日付or相殺日付」：YYYY/MM/DD
「ヒアリング対象者」：
「備考」：
ルール策定が必要と思料。
その場合
・どのタイミングで確認すべきか
・どのような条件で継続利用を可とするか
を検討。
</t>
    <phoneticPr fontId="22"/>
  </si>
  <si>
    <t>①G型にてマイナスで修正→1801にて再登録</t>
    <phoneticPr fontId="22"/>
  </si>
  <si>
    <t xml:space="preserve">①G型にてマイナスで修正→1801にて再登録
</t>
    <phoneticPr fontId="22"/>
  </si>
  <si>
    <t xml:space="preserve">
①バイヤーに共有し、先方担当者の認識の確認を依頼。
</t>
    <phoneticPr fontId="22"/>
  </si>
  <si>
    <t>①9/13</t>
    <phoneticPr fontId="22"/>
  </si>
  <si>
    <t>サフィロジャパン㈱</t>
    <phoneticPr fontId="22"/>
  </si>
  <si>
    <t>①バイヤーに共有し、先方担当者の認識の確認を依頼。</t>
    <phoneticPr fontId="22"/>
  </si>
  <si>
    <t>①9/13→完</t>
    <phoneticPr fontId="22"/>
  </si>
  <si>
    <t xml:space="preserve">
①マイナス計上の為、別途申請をした。</t>
    <phoneticPr fontId="22"/>
  </si>
  <si>
    <t>①G型にて計上</t>
    <phoneticPr fontId="22"/>
  </si>
  <si>
    <t>①経理室に対して改めて「口座登録内容変更」を依頼</t>
    <phoneticPr fontId="22"/>
  </si>
  <si>
    <t>①8月度H型にて返金対応</t>
    <phoneticPr fontId="22"/>
  </si>
  <si>
    <t>①済み</t>
    <phoneticPr fontId="22"/>
  </si>
  <si>
    <t>コジマ酒販担当者</t>
    <phoneticPr fontId="26"/>
  </si>
  <si>
    <t>①G型で+マイナス登録</t>
    <phoneticPr fontId="22"/>
  </si>
  <si>
    <t>G型_各社_VAN通信費の算出根拠となる台帳の関数がずれていた</t>
    <phoneticPr fontId="22"/>
  </si>
  <si>
    <t xml:space="preserve">
　・VAN通信費(システム利用料)の請求金額が誤って登録された
</t>
    <phoneticPr fontId="22"/>
  </si>
  <si>
    <t xml:space="preserve">
　・VAN通信費の算出根拠となる台帳の計算式(関数)が壊れた状態で記載されていた
</t>
    <phoneticPr fontId="22"/>
  </si>
  <si>
    <t xml:space="preserve">
①G型で+マイナス登録
</t>
    <phoneticPr fontId="22"/>
  </si>
  <si>
    <t xml:space="preserve">依頼を受けた実績メールが送信漏れていた
</t>
    <phoneticPr fontId="22"/>
  </si>
  <si>
    <t xml:space="preserve">
１．9月3日に担当者からメールが格納される
２．9月10日各バイヤーに決算にあたり確認事項送付
３．コジマ酒販担当者よりメール送信漏れ指摘
４．9月13日送信状況確認、送信漏れ発覚
５．9月13日送信、該当のG型も回収済み</t>
    <phoneticPr fontId="22"/>
  </si>
  <si>
    <t xml:space="preserve">送信依頼確認時の見落とし、担当者からの格納場所間違いによる可能性
</t>
    <phoneticPr fontId="22"/>
  </si>
  <si>
    <t>①漏れていたメールの送付</t>
    <phoneticPr fontId="22"/>
  </si>
  <si>
    <t>②実績送信フローの見直し（送信済みメール確認）</t>
    <phoneticPr fontId="22"/>
  </si>
  <si>
    <t>①→完</t>
    <phoneticPr fontId="22"/>
  </si>
  <si>
    <t>②取引先様より再発防止策をいただいた「注意して行う/第三者での確認をする」</t>
    <phoneticPr fontId="22"/>
  </si>
  <si>
    <t>②原因確認する</t>
    <phoneticPr fontId="22"/>
  </si>
  <si>
    <t>①入荷発生月は必ず請求いただく。支払時は6811・6814まとめてお支払い</t>
    <phoneticPr fontId="22"/>
  </si>
  <si>
    <t>②6814は毎月入荷実績を抽出。入荷明細有で請求ない場合は取引先請求担当者様へ連絡し了承をいただいた③取引先コードの統合や見直し等の管理を行う</t>
    <phoneticPr fontId="22"/>
  </si>
  <si>
    <t>②川上さん③品質管理</t>
    <phoneticPr fontId="22"/>
  </si>
  <si>
    <t>②完　次回請求（2021/09/30払い）③42期</t>
    <phoneticPr fontId="22"/>
  </si>
  <si>
    <t>②登録フローを見直す。摘要欄と商談録に差異がある場合は、取引先様に確認する</t>
    <phoneticPr fontId="22"/>
  </si>
  <si>
    <t>②9/25</t>
    <phoneticPr fontId="22"/>
  </si>
  <si>
    <t>なし_なし_酒販実績送信メール漏れ</t>
    <phoneticPr fontId="22"/>
  </si>
  <si>
    <t xml:space="preserve">
１．VAN通信費の算出に使用する台帳は更新があると行追加して更新していた
２．更新の際に、セル追加で関数を更新しない状態で登録がされた
３．月次の異常値チェックで発覚
</t>
    <phoneticPr fontId="22"/>
  </si>
  <si>
    <t>③取引先への注意喚起②工事助成費一覧によるマスタ管理の実施</t>
    <phoneticPr fontId="22"/>
  </si>
  <si>
    <t xml:space="preserve">
１．商品の発注を行った
２．帳合先変更を行った
３．その結果、発注時より納品時の商品マスタの伝票単価が低い為納品時単価差異が発生
４．通常はキャノンから仕入れしているが、SBC&amp;Sから仕入れた</t>
    <phoneticPr fontId="22"/>
  </si>
  <si>
    <t>①202109081293でマイナス金額のG型計上</t>
    <phoneticPr fontId="22"/>
  </si>
  <si>
    <t>②③横尾課長</t>
    <phoneticPr fontId="22"/>
  </si>
  <si>
    <t xml:space="preserve">
①代理起案を行った</t>
    <phoneticPr fontId="22"/>
  </si>
  <si>
    <t>①代理起案を行った</t>
    <phoneticPr fontId="22"/>
  </si>
  <si>
    <t>②9/16</t>
    <phoneticPr fontId="22"/>
  </si>
  <si>
    <t>②9/20</t>
    <phoneticPr fontId="22"/>
  </si>
  <si>
    <t>②見積計上の課題として部署課題にて対応する③バイヤーと取引先様へ周知する。商品統合管理室CCで受信ルールを決める</t>
    <phoneticPr fontId="22"/>
  </si>
  <si>
    <t>②青木さん③岡島さん</t>
    <phoneticPr fontId="22"/>
  </si>
  <si>
    <t>②鯨井さん</t>
    <phoneticPr fontId="22"/>
  </si>
  <si>
    <t>②9/末</t>
    <phoneticPr fontId="22"/>
  </si>
  <si>
    <t>新業務ネクストの1016から、確定計上しております。
新業務アプリ706は、マイナス符号の確定計上が出来ない為</t>
    <phoneticPr fontId="22"/>
  </si>
  <si>
    <t>9月計上で登録</t>
    <phoneticPr fontId="22"/>
  </si>
  <si>
    <t xml:space="preserve">
問い合わせ回答が遅れ計上が洩れた
</t>
    <phoneticPr fontId="22"/>
  </si>
  <si>
    <t xml:space="preserve">
１．7/12送料助成費（不良品）の確認メールを受信。受信内容に質問事項有り
２．7/12WF申請担当は、質問事項が有る為、申請保留にする
３．7/12質問が来ている事を、専用トークで連絡をする
４．9/14_決算対策で保留になっている分の確認を実施
５．9/15_取引先に連絡し回答した処、7/12段階で計上しても良かったと回答貰った為、アクシデント事案とする</t>
    <phoneticPr fontId="22"/>
  </si>
  <si>
    <t xml:space="preserve">
問い合わせの後追い不足
</t>
    <phoneticPr fontId="22"/>
  </si>
  <si>
    <t>posキャンペーン登録</t>
    <rPh sb="9" eb="11">
      <t>トウロク</t>
    </rPh>
    <phoneticPr fontId="26"/>
  </si>
  <si>
    <t>開始日は前回の提出日付を確認する。20日締め、追加分の漏れ防止</t>
    <rPh sb="0" eb="2">
      <t>カイシ</t>
    </rPh>
    <rPh sb="2" eb="3">
      <t>ビ</t>
    </rPh>
    <rPh sb="4" eb="6">
      <t>ゼンカイ</t>
    </rPh>
    <rPh sb="27" eb="28">
      <t>モ</t>
    </rPh>
    <rPh sb="29" eb="31">
      <t>ボウシ</t>
    </rPh>
    <phoneticPr fontId="22"/>
  </si>
  <si>
    <t>J型_エルテック_問い合わせ回答が遅れ計上が洩れた</t>
    <phoneticPr fontId="22"/>
  </si>
  <si>
    <t>エルテック</t>
    <phoneticPr fontId="22"/>
  </si>
  <si>
    <t>商品統合管理室</t>
    <phoneticPr fontId="22"/>
  </si>
  <si>
    <t>0円～10万円未満</t>
    <phoneticPr fontId="22"/>
  </si>
  <si>
    <t>まれに起きる年1度</t>
    <phoneticPr fontId="22"/>
  </si>
  <si>
    <t>対策基準有効</t>
    <phoneticPr fontId="22"/>
  </si>
  <si>
    <t xml:space="preserve">
①漏れていたメールの送付
</t>
    <phoneticPr fontId="22"/>
  </si>
  <si>
    <t>お客様からクレーム（店舗対応）問題がない</t>
    <phoneticPr fontId="22"/>
  </si>
  <si>
    <t>②バイヤーと取引先様へ相互確認を行うを注意喚起を行う</t>
    <phoneticPr fontId="22"/>
  </si>
  <si>
    <t>②9/17</t>
    <phoneticPr fontId="22"/>
  </si>
  <si>
    <t>①9/14→完</t>
    <phoneticPr fontId="22"/>
  </si>
  <si>
    <t xml:space="preserve">
１．店舗対応分として取引先様から補填を頂く事になった。
２．補填対応分として3501にて登録。
３．対象になる項目がなく振り分けの必要がある為、1801の作業手数料で入れ直し
</t>
    <phoneticPr fontId="22"/>
  </si>
  <si>
    <t xml:space="preserve">
　・取引先にて登録する際に、リベート種別を誤解して登録を行った
</t>
    <phoneticPr fontId="22"/>
  </si>
  <si>
    <t>取引先</t>
    <phoneticPr fontId="22"/>
  </si>
  <si>
    <t xml:space="preserve">
①G型にて計上</t>
    <phoneticPr fontId="22"/>
  </si>
  <si>
    <t xml:space="preserve">
①G型にて計上
②本ケースをルールとして設定する</t>
    <phoneticPr fontId="22"/>
  </si>
  <si>
    <t>経過観察中</t>
    <phoneticPr fontId="22"/>
  </si>
  <si>
    <t>たまに起きる半年1度</t>
    <phoneticPr fontId="22"/>
  </si>
  <si>
    <t xml:space="preserve">
①経理室に対して改めて「口座登録内容変更」を依頼
</t>
    <phoneticPr fontId="22"/>
  </si>
  <si>
    <t>②正式に新規取引申請を行う③ルール・判断基準を作成する。</t>
    <phoneticPr fontId="22"/>
  </si>
  <si>
    <t>②③鯨井さん</t>
    <phoneticPr fontId="22"/>
  </si>
  <si>
    <t>お客様からクレーム（店舗対応）問題がない</t>
    <phoneticPr fontId="22"/>
  </si>
  <si>
    <t>④A型の事故の件を新システム導入時にて要件定義として追加する</t>
    <phoneticPr fontId="22"/>
  </si>
  <si>
    <t xml:space="preserve">①5443デンソー→5433プリンストンへ取引先修正登録
②取引先、登録担当者、ダブルチェック担当者へヒヤリング（発生経緯確認）
③影響調査
対応結果
①8/25適用にて登録済み
②取引先→登録用紙作成時、別担当者にてダブルチェックをしていたがチェックが漏れてしまった。
登録担当者→登録時にアクセス結果の帳合変更を見落としてしまった（見つけた場合はどう対応するかは理解していた）
ダブルチェック担当者→伝単原価変更だったので帳合変更部分は確認していなかった。
③影響調査→影響なし（発注明細、BOにてリベート明細、アンサーにて入荷明細の確認済）
○取引先様へTELにて登録用紙作成時、ダブルチェック時に注意して頂く様にお願いしました。
○登録担当者へアクセス結果の帳合変更を見落とさない様にお願いしました。
○ダブルチェック担当者へ確認時仕入先コードも確認してもらう様にお願いしました。
</t>
    <phoneticPr fontId="22"/>
  </si>
  <si>
    <t xml:space="preserve">誤った帳合変更登録が発生した
5433プリンストンから5443デンソーへ帳合先変更
</t>
    <phoneticPr fontId="22"/>
  </si>
  <si>
    <t>運用不備</t>
    <phoneticPr fontId="22"/>
  </si>
  <si>
    <t>取引先</t>
    <phoneticPr fontId="22"/>
  </si>
  <si>
    <t>有効</t>
    <phoneticPr fontId="22"/>
  </si>
  <si>
    <t>0円～10万円未満</t>
    <phoneticPr fontId="22"/>
  </si>
  <si>
    <t>まず発生しない</t>
    <phoneticPr fontId="22"/>
  </si>
  <si>
    <t>対策基準有効</t>
    <phoneticPr fontId="22"/>
  </si>
  <si>
    <t xml:space="preserve">
①H型にて追加修正
</t>
    <phoneticPr fontId="22"/>
  </si>
  <si>
    <t xml:space="preserve">
１．リベートの修正依頼が取引先様より依頼があった。
２．内容を確認して、手動にてH型を作成していた。
３．作成の際に、符号の変更を行わずに登録を行った為発生。
</t>
    <phoneticPr fontId="22"/>
  </si>
  <si>
    <t>整備不備</t>
    <phoneticPr fontId="22"/>
  </si>
  <si>
    <t>商品統合管理室</t>
    <phoneticPr fontId="22"/>
  </si>
  <si>
    <t>10万円以上～100万円未満</t>
    <phoneticPr fontId="22"/>
  </si>
  <si>
    <t xml:space="preserve">①G型にて０円ファイルを登録
</t>
    <phoneticPr fontId="22"/>
  </si>
  <si>
    <t>①G型にて０円ファイルを登録</t>
    <phoneticPr fontId="22"/>
  </si>
  <si>
    <t>経過観察中</t>
    <phoneticPr fontId="22"/>
  </si>
  <si>
    <t xml:space="preserve">
１．8月25日日立様より入電、停止したはずの工事助成費が発生している
２．条件確認、1条件停止漏れが確認
※該当条件がBOで抽出した場合検索されず、新業務ネクストで抽出した条件に差異がある
4月に停止した際、BOでの抽出したため、停止条件から漏れたと考えられる</t>
    <phoneticPr fontId="22"/>
  </si>
  <si>
    <t xml:space="preserve">
①8月度H型にて返金対応</t>
    <phoneticPr fontId="22"/>
  </si>
  <si>
    <t>システム</t>
    <phoneticPr fontId="22"/>
  </si>
  <si>
    <t>①9/10→完</t>
    <phoneticPr fontId="22"/>
  </si>
  <si>
    <t xml:space="preserve">上した月」：2021/08
「入金日付or相殺日付」：2021/09/17
「ヒアリング対象者」：
「備考」：
</t>
    <phoneticPr fontId="22"/>
  </si>
  <si>
    <t>たまに起きる半年1度</t>
    <phoneticPr fontId="22"/>
  </si>
  <si>
    <t xml:space="preserve">①自作Ｇ型で8月計上（オークローンマーケティング　古谷様了承済）
</t>
    <phoneticPr fontId="22"/>
  </si>
  <si>
    <t>仮計上のまま検収漏れ起きたため</t>
    <phoneticPr fontId="22"/>
  </si>
  <si>
    <t>他部署</t>
    <phoneticPr fontId="22"/>
  </si>
  <si>
    <t>②グループリスク管理室へ報告する。該当想定部署　経理室
仮説：メーカー直送は検収がされていない可能性がある</t>
    <phoneticPr fontId="22"/>
  </si>
  <si>
    <t>まれに起きる年1度</t>
    <phoneticPr fontId="22"/>
  </si>
  <si>
    <t xml:space="preserve">
ＭＳ担当者がデータ作成の予約をしているが、その際に入力を間違えた
</t>
    <phoneticPr fontId="22"/>
  </si>
  <si>
    <t xml:space="preserve">
①北郷さんから鈴木室長へ確認の連絡
②元MS室室長へ原因を確認する。
</t>
    <phoneticPr fontId="22"/>
  </si>
  <si>
    <t>対策はあるが不十分</t>
    <phoneticPr fontId="22"/>
  </si>
  <si>
    <t>①③④9/15→完</t>
    <phoneticPr fontId="22"/>
  </si>
  <si>
    <t>時々起きる月1度</t>
    <phoneticPr fontId="22"/>
  </si>
  <si>
    <t>バイヤー</t>
    <phoneticPr fontId="22"/>
  </si>
  <si>
    <t xml:space="preserve">
J型の申請ファイル、1つのファイルを2回取込を行ってしまった
</t>
    <phoneticPr fontId="22"/>
  </si>
  <si>
    <t>①202109060767にてマイナス修正
②注意して行う/第三者での確認をするを取引先から再発防止策をいただいた</t>
    <phoneticPr fontId="22"/>
  </si>
  <si>
    <t>①H型にて登録
②システム部へ依頼中</t>
    <phoneticPr fontId="22"/>
  </si>
  <si>
    <t>②原因確認する</t>
  </si>
  <si>
    <t>①入荷発生月は必ず請求いただく。支払時は6811・6814まとめてのお支払い
②6814は毎月入荷実績を抽出。入荷明細有で請求ない場合は取引先請求担当者様へ連絡し了承をいただいた</t>
    <phoneticPr fontId="22"/>
  </si>
  <si>
    <t>③取引先コードの統合や見直し等の管理を行う</t>
    <phoneticPr fontId="22"/>
  </si>
  <si>
    <t>②登録フローを見直す。摘要欄と商談録に差異がある場合は、取引先様に確認する</t>
  </si>
  <si>
    <t xml:space="preserve">
バイヤーが商談録の記載を誤ったため
ソフマップ店頭のみをビックカメラグループ店頭のみと記載した
</t>
    <phoneticPr fontId="22"/>
  </si>
  <si>
    <t>②見積計上の課題として部署課題にて対応する③バイヤーと取引先様へ周知する。商品統合管理室CCで受信ルールを決める</t>
    <phoneticPr fontId="22"/>
  </si>
  <si>
    <t>取引先様がメールの宛先設定を運用通りに行わなかった
現行、商品統合管理室CCで来たメールは申請しない
バイヤーから連絡が無かった</t>
    <phoneticPr fontId="22"/>
  </si>
  <si>
    <t>②他部署からの依頼に関して、方針を契約チームで検討する</t>
    <phoneticPr fontId="22"/>
  </si>
  <si>
    <t>商品発注後に帳合先変更が行われたため</t>
    <phoneticPr fontId="22"/>
  </si>
  <si>
    <t xml:space="preserve">
商品発注後に帳合先変更が行われたため
</t>
    <phoneticPr fontId="22"/>
  </si>
  <si>
    <t>①202109081293でマイナス金額のG型計上
③取引先には注意喚起をおこなった</t>
    <phoneticPr fontId="22"/>
  </si>
  <si>
    <t>②横尾課長で検討中。③取引先には注意喚起</t>
    <phoneticPr fontId="22"/>
  </si>
  <si>
    <t>②横尾課長で検討中。</t>
    <phoneticPr fontId="22"/>
  </si>
  <si>
    <t>①H型で登録
②システム部へ依頼中</t>
    <phoneticPr fontId="22"/>
  </si>
  <si>
    <t>取引先様にて新規登録用紙の作成の際、工事助成費の記載が漏れた</t>
    <phoneticPr fontId="22"/>
  </si>
  <si>
    <t xml:space="preserve">
①G型にて計上
③取引先への注意喚起
</t>
    <phoneticPr fontId="22"/>
  </si>
  <si>
    <t>②工事助成費一覧によるマスタ管理の実施</t>
    <phoneticPr fontId="22"/>
  </si>
  <si>
    <t>A型_パナソニック_工事助成費設定漏れ</t>
    <phoneticPr fontId="22"/>
  </si>
  <si>
    <t>①送信先アドレス修正をおこなった
②ダブルチェックの運用を実施する</t>
    <phoneticPr fontId="22"/>
  </si>
  <si>
    <t>②本ケースをルールとして設定する</t>
    <phoneticPr fontId="22"/>
  </si>
  <si>
    <t>②③川上さん④吉橋</t>
    <phoneticPr fontId="22"/>
  </si>
  <si>
    <t>②毎月販売支援金を算出する③リベート集計表をもちいた販売支援金とセンターフィーの請求支払型に関して実在性、網羅性、妥当性の調査をする。
適切な財務情報を作成するための要件を満たすかどうかを検証する④内部統制室へ事故内容の共有と相談するMTGする</t>
    <phoneticPr fontId="22"/>
  </si>
  <si>
    <t>②毎月販売支援金を算出する③リベート集計表をもちいた販売支援金とセンターフィーの請求支払型に関して実在性、網羅性、妥当性の調査をする</t>
    <phoneticPr fontId="22"/>
  </si>
  <si>
    <t>④⑤●</t>
    <phoneticPr fontId="22"/>
  </si>
  <si>
    <t>②202107020263へ統合して対応中
成果物提出済み</t>
    <phoneticPr fontId="22"/>
  </si>
  <si>
    <t xml:space="preserve">②202107020263へ統合して対応中
</t>
    <phoneticPr fontId="22"/>
  </si>
  <si>
    <t>③商品マスタ維持管理不足の課題へ統合する</t>
    <phoneticPr fontId="22"/>
  </si>
  <si>
    <t>？</t>
    <phoneticPr fontId="22"/>
  </si>
  <si>
    <t>報告書内容変更有り、修正済、店舗対応は一旦終了、今後リスク管理にてコジマ営業企画、制作室への対応をご相談させて頂きたく思います。</t>
    <phoneticPr fontId="22"/>
  </si>
  <si>
    <t>WF訂正分更新済み</t>
    <rPh sb="2" eb="4">
      <t>テイセイ</t>
    </rPh>
    <rPh sb="4" eb="5">
      <t>ブン</t>
    </rPh>
    <rPh sb="5" eb="7">
      <t>コウシン</t>
    </rPh>
    <rPh sb="7" eb="8">
      <t>ズ</t>
    </rPh>
    <phoneticPr fontId="22"/>
  </si>
  <si>
    <t xml:space="preserve">月次リベート作業統合報告書の室長承認が上がっていなかった
</t>
    <phoneticPr fontId="22"/>
  </si>
  <si>
    <t xml:space="preserve">担当者の失念
</t>
    <phoneticPr fontId="22"/>
  </si>
  <si>
    <t xml:space="preserve">
①9/14で室長承認に上げた
</t>
    <phoneticPr fontId="22"/>
  </si>
  <si>
    <t>なし_なし_月次リベート作業統合報告書の承認の申請がされていなかった</t>
    <phoneticPr fontId="22"/>
  </si>
  <si>
    <t>②締めスケジュールに追加③保管者を設定する</t>
    <phoneticPr fontId="22"/>
  </si>
  <si>
    <t xml:space="preserve">上した月」：YYYY/MM
「入金日付or相殺日付」：YYYY/MM/DD
「ヒアリング対象者」：
「備考」：
+++++++++++++++++++++++++++++
リマインドもいいが、仕組み化ができないか
例）決算締めは佐藤さんへ送付いているので
最終確認日をもける
中野さん作成と田端さんが保管する
例　稟議書＞総務部管理
川上さんが保管するとか
</t>
    <phoneticPr fontId="22"/>
  </si>
  <si>
    <t xml:space="preserve">
１．商品統合管理室メンバーが発見
２．確認したところ、共有フォルダに作業中のファイルしかなかった
</t>
    <phoneticPr fontId="22"/>
  </si>
  <si>
    <t>なし</t>
    <phoneticPr fontId="22"/>
  </si>
  <si>
    <t>低</t>
    <phoneticPr fontId="22"/>
  </si>
  <si>
    <t>①済
③④照合ガイドラインを保存した</t>
    <phoneticPr fontId="22"/>
  </si>
  <si>
    <t>①8/23→完</t>
    <phoneticPr fontId="22"/>
  </si>
  <si>
    <t>①計上済み
②10/1提出分に掲載予定</t>
    <phoneticPr fontId="22"/>
  </si>
  <si>
    <t>①計上済み</t>
    <phoneticPr fontId="22"/>
  </si>
  <si>
    <t>①9/30→完</t>
    <phoneticPr fontId="22"/>
  </si>
  <si>
    <t>①②③●</t>
    <phoneticPr fontId="22"/>
  </si>
  <si>
    <t>②7/末→完
④7/16→完
⑤7/末</t>
    <phoneticPr fontId="22"/>
  </si>
  <si>
    <t>②④●</t>
    <phoneticPr fontId="22"/>
  </si>
  <si>
    <t>②元MS室室長へ原因を確認する。鈴木部長にヒアリング実施。</t>
    <phoneticPr fontId="22"/>
  </si>
  <si>
    <t>③7/末→8/末→完
④7/21→完</t>
    <phoneticPr fontId="22"/>
  </si>
  <si>
    <t>①済
②済</t>
    <phoneticPr fontId="22"/>
  </si>
  <si>
    <t>③商品マスタ情報の変更を室長承認をもらう
→仕入先コードで納品時単価差異対象外登録を確認する</t>
    <phoneticPr fontId="22"/>
  </si>
  <si>
    <t>②完③8/27→完④8/24→完</t>
    <phoneticPr fontId="22"/>
  </si>
  <si>
    <t>①7/末→8/末→後送
②8/末→9/末</t>
    <phoneticPr fontId="22"/>
  </si>
  <si>
    <t>①SB&amp;CS　覚書き締結完了、稟議を倉地室長へ依頼中。後送
②マイクロソフト　メンバー着中</t>
    <phoneticPr fontId="22"/>
  </si>
  <si>
    <t>③消化仕入の対象商品を確認する。
部門の関係なので、内河さんと相談後システム部へ依頼する④へ統合した
④在庫対策費の設定状況の確認した。スクショ保存済み</t>
    <phoneticPr fontId="22"/>
  </si>
  <si>
    <t xml:space="preserve">③掲示板にてメンバーレビューを行った。着中
⑤次タスクに関して、長廣さんへ、田端さんへ相談する。いつから開始するかインシデントにて相談する8/末
④バイヤーヘ喚起済み。喚起ルールがないため、メールまたはlineworksにて行った。スクショ保存済み
⑤MTGにて頭出しをおこなった
</t>
    <phoneticPr fontId="22"/>
  </si>
  <si>
    <t>③メールもしくは、バイヤーとのlineworksスクショを保存済み
④10/1よりEDI連携するため暫定対応は行わない方針となった</t>
    <phoneticPr fontId="22"/>
  </si>
  <si>
    <t>①7/22→完</t>
    <phoneticPr fontId="22"/>
  </si>
  <si>
    <t>①MTGは完了、42期解決を要望されている</t>
    <phoneticPr fontId="22"/>
  </si>
  <si>
    <t>②暫定対策とスケジュールを提出した
③未着</t>
    <phoneticPr fontId="22"/>
  </si>
  <si>
    <t>①完③8/21→完</t>
    <phoneticPr fontId="22"/>
  </si>
  <si>
    <t>③着中</t>
    <phoneticPr fontId="22"/>
  </si>
  <si>
    <t>②完了
③完了。緊急性はないとのこと
④未着</t>
    <phoneticPr fontId="22"/>
  </si>
  <si>
    <t>②42期③8/末</t>
    <phoneticPr fontId="22"/>
  </si>
  <si>
    <t>④8/31→完⑤9/1→完</t>
    <phoneticPr fontId="22"/>
  </si>
  <si>
    <t>④アマゾン側がB型が対応出来ないとの話があり、G型を継続します。電話にて
➄8月計上のG型照合前にコメントにて共有した</t>
    <phoneticPr fontId="22"/>
  </si>
  <si>
    <t>①9/14（8月度締め日まで）→済</t>
    <phoneticPr fontId="22"/>
  </si>
  <si>
    <t>①完
②根絶チェックに追加し実施した
③根絶チェックに追加し実施した
④追加報告した</t>
    <phoneticPr fontId="22"/>
  </si>
  <si>
    <t>①計上済み
②完</t>
    <phoneticPr fontId="22"/>
  </si>
  <si>
    <t xml:space="preserve">①②③済み
①②電話での対応
</t>
    <phoneticPr fontId="22"/>
  </si>
  <si>
    <t>①自作Ｇ型で8月計上（オークローンマーケティング　古谷様了承済）]
④内部統制室へ事故内容の共有と相談するMTGする</t>
    <phoneticPr fontId="22"/>
  </si>
  <si>
    <t>②9/6→完</t>
    <phoneticPr fontId="22"/>
  </si>
  <si>
    <t>①8月計上にて対応済
②完</t>
    <phoneticPr fontId="22"/>
  </si>
  <si>
    <t>①済み
②着中</t>
    <phoneticPr fontId="22"/>
  </si>
  <si>
    <t>②サービス要求管理に上げ個別対応でなく、部署対応案件とする</t>
    <phoneticPr fontId="22"/>
  </si>
  <si>
    <t>②8/20→完
③42期</t>
    <phoneticPr fontId="22"/>
  </si>
  <si>
    <t>②8/2→完③8/31→完④42期</t>
    <phoneticPr fontId="22"/>
  </si>
  <si>
    <t>8/31→完</t>
    <phoneticPr fontId="22"/>
  </si>
  <si>
    <t>システム部にて改修中。12月予定</t>
    <phoneticPr fontId="22"/>
  </si>
  <si>
    <t>③保管完了
④未着</t>
    <phoneticPr fontId="22"/>
  </si>
  <si>
    <t>④未着</t>
    <phoneticPr fontId="22"/>
  </si>
  <si>
    <t>②完了</t>
    <phoneticPr fontId="22"/>
  </si>
  <si>
    <t>②9/末→完③完</t>
    <phoneticPr fontId="22"/>
  </si>
  <si>
    <t>①計上は締め日までにおこなう。　
計上をKSASで確認9/13した
②完了。横尾課長より「ビックで行う事の出来る対策がなかった」との事
③電話</t>
    <phoneticPr fontId="22"/>
  </si>
  <si>
    <t>商品統合管理室</t>
    <phoneticPr fontId="22"/>
  </si>
  <si>
    <t>0円～10万円未満</t>
    <phoneticPr fontId="22"/>
  </si>
  <si>
    <t>まれに起きる年1度</t>
    <phoneticPr fontId="22"/>
  </si>
  <si>
    <t>対策基準有効</t>
    <phoneticPr fontId="22"/>
  </si>
  <si>
    <t>整備不備</t>
    <phoneticPr fontId="22"/>
  </si>
  <si>
    <t>経過観察中</t>
    <phoneticPr fontId="22"/>
  </si>
  <si>
    <t>②電話での対応だった
③推移表の運用を別メンバーへ移行完了(滝川さん)</t>
    <phoneticPr fontId="22"/>
  </si>
  <si>
    <t>②7/31→完
③7/31→9/末→完</t>
    <phoneticPr fontId="22"/>
  </si>
  <si>
    <t>②③④内部統制MTG後タスク④を追加した
④納品時単価差異の後にNRI様にて着手予定(時期未定)</t>
    <phoneticPr fontId="22"/>
  </si>
  <si>
    <t>8/末→後送</t>
    <phoneticPr fontId="22"/>
  </si>
  <si>
    <t>③久保課長へメール送付完了
同一取引先、仕入れコードが変更ない場合は、処理は継続される。債権は移行しないと回答をいただいた
(電話)</t>
    <phoneticPr fontId="22"/>
  </si>
  <si>
    <t>②202107071095へ統合して対策する
③メールを保存する。後送</t>
    <phoneticPr fontId="22"/>
  </si>
  <si>
    <t>電話●</t>
    <phoneticPr fontId="22"/>
  </si>
  <si>
    <t>種別コード</t>
    <rPh sb="0" eb="2">
      <t>シュベツ</t>
    </rPh>
    <phoneticPr fontId="22"/>
  </si>
  <si>
    <t>計上年月</t>
    <rPh sb="0" eb="2">
      <t>ケイジョウ</t>
    </rPh>
    <rPh sb="2" eb="4">
      <t>ネンゲツ</t>
    </rPh>
    <phoneticPr fontId="22"/>
  </si>
  <si>
    <t>影響金額</t>
    <phoneticPr fontId="22"/>
  </si>
  <si>
    <t>パナソニック</t>
  </si>
  <si>
    <t>当社バイヤー</t>
    <phoneticPr fontId="26"/>
  </si>
  <si>
    <t>花岡車輌株式会社</t>
    <phoneticPr fontId="26"/>
  </si>
  <si>
    <t>　・朝日ゴルフ</t>
    <phoneticPr fontId="26"/>
  </si>
  <si>
    <t>㈱関家具</t>
    <phoneticPr fontId="26"/>
  </si>
  <si>
    <t>取引先様、バイヤー</t>
    <phoneticPr fontId="26"/>
  </si>
  <si>
    <t>マクセル株式会社</t>
    <phoneticPr fontId="26"/>
  </si>
  <si>
    <t>I型_販売支援金_ウエニ貿易_マイナス計上</t>
    <phoneticPr fontId="22"/>
  </si>
  <si>
    <t xml:space="preserve">
１．リベート算出時に、マイナス金額があった
２．マイナス計上はcsv取込みができないので、別途、WF申請をした
</t>
    <phoneticPr fontId="22"/>
  </si>
  <si>
    <t>販促リベート_WiMAX_過去実績に対して販促Rが計算され､8月度にて計上された｡</t>
    <phoneticPr fontId="22"/>
  </si>
  <si>
    <t xml:space="preserve">
過去実績に対して販促Rが計算され､8月度にて計上された｡
</t>
    <phoneticPr fontId="22"/>
  </si>
  <si>
    <t xml:space="preserve">
①NRIに調査を依頼する②富士通へデータの依頼をする
</t>
    <phoneticPr fontId="22"/>
  </si>
  <si>
    <t>A型_パナソニック_当社商品マスタ情報と取引先様データにおいて不整合があった</t>
    <phoneticPr fontId="22"/>
  </si>
  <si>
    <t>後送</t>
    <phoneticPr fontId="26"/>
  </si>
  <si>
    <t xml:space="preserve">当社商品マスタ情報と取引先様データにおいて不整合があった
</t>
    <phoneticPr fontId="22"/>
  </si>
  <si>
    <t xml:space="preserve">
１．9/1当社商品マスタデータの送付
２．9/2取引先様にてデータの突合確認
３．9/17　取引先様より82+3品目に不整合があったと報告をうける
４．9/22　取引先様より82品目の調査おこなうと報告を受けた
５．
2021.3月にリベート条件調査をおこなっている
※ソニー様においても同事例が発生している</t>
    <phoneticPr fontId="22"/>
  </si>
  <si>
    <t>なし_花岡車輌_新規取引申請時同一名称ＣＤの発覚</t>
    <phoneticPr fontId="22"/>
  </si>
  <si>
    <t xml:space="preserve">
新規取引申請受付中、既に同一名称の仕入先ＣＤが登録されている仕入先が発覚。確認した所既にECでの取引を行っており、商品取引基本契約書等一部の契約も締結済み。
</t>
    <phoneticPr fontId="22"/>
  </si>
  <si>
    <t xml:space="preserve">
・取引開始前に取引先としての登録有無を確認する運用がない。
</t>
    <phoneticPr fontId="22"/>
  </si>
  <si>
    <t xml:space="preserve">①バイヤーと取引先様へヒアリング
</t>
    <phoneticPr fontId="22"/>
  </si>
  <si>
    <t>なし_朝日ゴルフ_在庫対策費が発生した</t>
    <phoneticPr fontId="22"/>
  </si>
  <si>
    <t xml:space="preserve">
　・A型で原価変更が、二重で申請され一回目の申請の際に、在庫対策費対象外の文言を入れてなかった。
</t>
    <phoneticPr fontId="22"/>
  </si>
  <si>
    <t xml:space="preserve">
　・取引先様はルールについては把握していたが、ほかの申請の際に含めて申請を行ってしまった。
</t>
    <phoneticPr fontId="22"/>
  </si>
  <si>
    <t xml:space="preserve">
①H型にて登録②バイヤーヘ注意喚起をおこなった。バイヤー経由で取引先様へお伝えする
</t>
    <phoneticPr fontId="22"/>
  </si>
  <si>
    <t>㈱関家具</t>
    <phoneticPr fontId="22"/>
  </si>
  <si>
    <t>なし_㈱関家具_新規取引申請時同一名称ＣＤの発覚</t>
    <phoneticPr fontId="22"/>
  </si>
  <si>
    <t xml:space="preserve">
・新規取引申請受付中、既に同一名称の仕入先ＣＤが登録されている仕入先が発覚。半年前に法人案件で生毛工房が取引を開始したものであり、今回開始する取引の商材も一部重複している（ゲーミングPC）
・先方は「生毛工房がビックカメラのグループ会社」という認識がなかったとのこと。
※サフィロジャパンのインシデント報告（申請番号：202109131907）等と類似の案件。
</t>
    <phoneticPr fontId="22"/>
  </si>
  <si>
    <t xml:space="preserve">
・取引開始前に取引先としての登録有無を確認する運用がない。
・本件は生毛工房の取引先としてのCDがあったもので、類似案件と比較して、「法人が異なる」という相違点がある。
</t>
    <phoneticPr fontId="22"/>
  </si>
  <si>
    <t>㈱ユアサプライムス</t>
    <phoneticPr fontId="22"/>
  </si>
  <si>
    <t>なし_㈱ユアサプライムス_新規取引申請時同一名称ＣＤの発覚</t>
    <phoneticPr fontId="22"/>
  </si>
  <si>
    <t>㈱ユアサプライムス</t>
    <phoneticPr fontId="26"/>
  </si>
  <si>
    <t xml:space="preserve">
生毛工房からの新規取引申請を頂いた所、「既にビック側で取引先ＣＤがある」旨の情報が新規取引申請書に書かれていた。サフィロジャパンのインシデント報告（申請番号：202109131907）等と類似の案件になり得ると思料。法人が異なる為問題ないとも考えられるが、取引先ＣＤ発行のルールが不透明である為、適切な手続きかどうかの判断がつかない。
</t>
    <phoneticPr fontId="22"/>
  </si>
  <si>
    <t xml:space="preserve">
取引先ＣＤ発行のルールが不透明
</t>
    <phoneticPr fontId="22"/>
  </si>
  <si>
    <t>B型_シャープ_B型リベート登録漏れ</t>
    <phoneticPr fontId="22"/>
  </si>
  <si>
    <t xml:space="preserve">B型のメール受信を見落とし、登録漏れを起こした
</t>
    <phoneticPr fontId="22"/>
  </si>
  <si>
    <t xml:space="preserve">メールディーラーにて受信時にB型やインフォのフォルダに格納されず、別のフォルダ（G型）に格納された為、見落とした
</t>
    <phoneticPr fontId="22"/>
  </si>
  <si>
    <t xml:space="preserve">上した月」：YYYY/MM
「入金日付or相殺日付」：YYYY/MM/DD
「ヒアリング対象者」：
「備考」：
会社での判断が必要。与信管理において
取引先が変更になるため
エビデンスとするのが適切である
掛による支払。
法人が別になる場合は、会社判断が必要
新規取引にて行う。継承はしない
他件と同様に暫定対策として、口座情報を変更する
</t>
    <phoneticPr fontId="22"/>
  </si>
  <si>
    <t>なし_マクセル㈱_吸収合併に伴う社内手続について</t>
    <phoneticPr fontId="22"/>
  </si>
  <si>
    <t xml:space="preserve">
2021年10月1日に『マクセル株式会社』が親会社である『マクセルホールディングス株式会社』に吸収合併される旨の通知を頂く。
『玉光堂』の案件（申請番号：202109060940）によるルール作成に基づいて対応を行うこととなったが、ルール・運用の構築に時間がかかる見通しである為、個々の案件については個別に判断する方針となる。
</t>
    <phoneticPr fontId="22"/>
  </si>
  <si>
    <t xml:space="preserve">
『タイムリー』の案件（申請番号：202108242517）に始まるルール構築に時間がかかっており、11月以降の運用となる。一方で本件合併の効力発生日が10月1日であることから次回の支払いに間に合わせる為にも個別対応が必要
</t>
    <phoneticPr fontId="22"/>
  </si>
  <si>
    <t xml:space="preserve">①新規取引にて行う。継承はしない。他件と同様に暫定対策として、口座情報を変更する。経理室と連携する
</t>
    <phoneticPr fontId="22"/>
  </si>
  <si>
    <t>G型_各社_VAN通信費の算出元表記が不明瞭だった</t>
    <phoneticPr fontId="22"/>
  </si>
  <si>
    <t xml:space="preserve">
　・VAN通信費の算出元の覚書の表記が不明瞭であった
</t>
    <phoneticPr fontId="22"/>
  </si>
  <si>
    <t xml:space="preserve">
　・覚書の表記が不明瞭に記載されていた
</t>
    <phoneticPr fontId="22"/>
  </si>
  <si>
    <t xml:space="preserve">会議資料に使う数値に誤りがあった
</t>
    <phoneticPr fontId="22"/>
  </si>
  <si>
    <t xml:space="preserve">実績抽出の要件に漏れがあった
</t>
    <phoneticPr fontId="22"/>
  </si>
  <si>
    <t>販促リベート</t>
    <phoneticPr fontId="22"/>
  </si>
  <si>
    <t>なし_なし_会議資料の数値に大きな乖離が発生した</t>
    <phoneticPr fontId="22"/>
  </si>
  <si>
    <t>システムの仕様のため
対象店舗の追加によって、対象期間外だった過去のリベート金額が計算されたため</t>
    <phoneticPr fontId="22"/>
  </si>
  <si>
    <t xml:space="preserve">
１．9/6：対象取引日が過去日付で計算された販促リベートが計上される
２．9/15：経理室で計上の取り消しを実行する
３．9/15：経理室から、過去実績に対してのリベートが発生したと連絡が入る
</t>
    <phoneticPr fontId="22"/>
  </si>
  <si>
    <t>WiMAX</t>
    <phoneticPr fontId="22"/>
  </si>
  <si>
    <t>①NRIに調査を依頼する②富士通へデータの依頼をする</t>
    <phoneticPr fontId="22"/>
  </si>
  <si>
    <t>①②北郷さん</t>
    <phoneticPr fontId="22"/>
  </si>
  <si>
    <t>①完②10/4</t>
    <phoneticPr fontId="22"/>
  </si>
  <si>
    <t>③調査内容によって検討する</t>
    <phoneticPr fontId="22"/>
  </si>
  <si>
    <t>マクセル㈱</t>
    <phoneticPr fontId="22"/>
  </si>
  <si>
    <t>①新規取引にて行う。継承はしない。他件と同様に暫定対策として、口座情報を変更する。経理室と連携する</t>
    <phoneticPr fontId="22"/>
  </si>
  <si>
    <t>②ルール策定</t>
    <phoneticPr fontId="22"/>
  </si>
  <si>
    <t xml:space="preserve">
１．『タイムリー』の案件（申請番号：202108242517）に係る運用構築中に、相談をしていた経理室から本件の共有を頂く。
２．全体の案件としてのルール構築を行っていたが、10月末までかかる見通しである為、該当案件は個々に対応する方針となる。
３．吸収合併効力発生日が10/1である為、対応方針の判断を要する。
</t>
    <phoneticPr fontId="22"/>
  </si>
  <si>
    <t>②10/8</t>
    <phoneticPr fontId="22"/>
  </si>
  <si>
    <t>なし</t>
    <phoneticPr fontId="22"/>
  </si>
  <si>
    <t>①経理室へメールにて質問をおこなう②訂正版を作成し提出する</t>
    <phoneticPr fontId="22"/>
  </si>
  <si>
    <t xml:space="preserve">上した月」：なし
「入金日付or相殺日付」：YYYY/MM/DD
「ヒアリング対象者」：
「備考」：
</t>
    <phoneticPr fontId="22"/>
  </si>
  <si>
    <t>①現在の運用にて金額を算出する</t>
    <phoneticPr fontId="22"/>
  </si>
  <si>
    <t>低</t>
    <phoneticPr fontId="22"/>
  </si>
  <si>
    <t xml:space="preserve">上した月」：YYYY/MM
「入金日付or相殺日付」：YYYY/MM/DD
「ヒアリング対象者」：
「備考」：
</t>
    <phoneticPr fontId="22"/>
  </si>
  <si>
    <t>整備不備</t>
    <phoneticPr fontId="22"/>
  </si>
  <si>
    <t>商品統合管理室</t>
    <phoneticPr fontId="22"/>
  </si>
  <si>
    <t>対策基準有効</t>
    <phoneticPr fontId="22"/>
  </si>
  <si>
    <t>0円～10万円未満</t>
    <phoneticPr fontId="22"/>
  </si>
  <si>
    <t>まれに起きる年1度</t>
    <phoneticPr fontId="22"/>
  </si>
  <si>
    <t>シャープ</t>
    <phoneticPr fontId="22"/>
  </si>
  <si>
    <t>運用不備</t>
    <phoneticPr fontId="22"/>
  </si>
  <si>
    <t>②岡島さん</t>
    <phoneticPr fontId="22"/>
  </si>
  <si>
    <t>②運用通りフォルダにて確認を行う</t>
    <phoneticPr fontId="22"/>
  </si>
  <si>
    <t>①10/1</t>
    <phoneticPr fontId="22"/>
  </si>
  <si>
    <t>①バイヤーに報告、相談し9月計上にてG型計上予定</t>
    <phoneticPr fontId="22"/>
  </si>
  <si>
    <t>B型</t>
    <phoneticPr fontId="22"/>
  </si>
  <si>
    <t xml:space="preserve">①バイヤーに報告、相談し9月計上にてG型計上予定
②運用通りフォルダにて確認を行う
</t>
    <phoneticPr fontId="22"/>
  </si>
  <si>
    <t xml:space="preserve">上した月」：2021/09予定
「入金日付or相殺日付」：YYYY/MM/DD
「ヒアリング対象者」：竹國課長
「備考」：
</t>
    <phoneticPr fontId="22"/>
  </si>
  <si>
    <t>①経理室へ確認する</t>
    <phoneticPr fontId="22"/>
  </si>
  <si>
    <t>②新規取引開始を行いたいと打診された時の相談フローの作成</t>
    <phoneticPr fontId="22"/>
  </si>
  <si>
    <t xml:space="preserve">①取引先ＣＤ発行
</t>
    <phoneticPr fontId="22"/>
  </si>
  <si>
    <t>①取引先ＣＤ発行</t>
    <phoneticPr fontId="22"/>
  </si>
  <si>
    <t>朝日ゴルフ</t>
    <phoneticPr fontId="22"/>
  </si>
  <si>
    <t>①H型にて登録②バイヤーヘ注意喚起をおこなった。バイヤー経由で取引先様へお伝えする</t>
    <phoneticPr fontId="22"/>
  </si>
  <si>
    <t xml:space="preserve">
１．9月14日に取引先様よりA型の申請を頂き変更処理を行う。
２．後日、14日に申請されたものを再度在庫対策費なしで申請
３．一回目の際には在庫対策費ありで申請を行っていた為発生していた
</t>
    <phoneticPr fontId="22"/>
  </si>
  <si>
    <t xml:space="preserve">上した月」：2021/09
「入金日付or相殺日付」：YYYY/MM/DD
「ヒアリング対象者」：川合
「備考」：
++++++++++++++++++++++++
1回目の申請で在庫対策費ありで登録
2回目の申請で在庫対策費なしで登録
1回目の申請で誤ってありと申請してしまった
</t>
    <phoneticPr fontId="22"/>
  </si>
  <si>
    <t>花岡車輌</t>
    <phoneticPr fontId="22"/>
  </si>
  <si>
    <t>①バイヤーと取引先様へヒアリング</t>
    <phoneticPr fontId="22"/>
  </si>
  <si>
    <t xml:space="preserve">
１．スポーツ事業室より契約管理チームにて新規取引申請を受付。
２．サフィロジャパンのインシデント報告（申請番号：202109131907）（本件の類似案件）を受けて、確認。同名の仕入先ＣＤ及び締結済み契約書の存在を確認。
３．ＥＣ販売の商品から現在取引中であることが判明。
</t>
    <phoneticPr fontId="22"/>
  </si>
  <si>
    <t>③新規取引開始を行いたいと打診された時の相談フローの作成</t>
    <phoneticPr fontId="22"/>
  </si>
  <si>
    <t>上した月」：YYYY/MM
「入金日付or相殺日付」：YYYY/MM/DD
「ヒアリング対象者」：元バイヤー立川店へ移動されている
「備考」：
現状：
仮説：
質問：
議事メモ+++++++++++++++
ＥＣ販売の商品から現在取引中
商品取引基本契約書等一部だった、
過去運用において、
仮説：担当バイヤーがコードがあることをしらない
締結しなおす可能性がある、法改正をにらんで
類似事案　関家具
羽毛工房、商品基本取引契約書締結済み、仕入先コード発行済み
ビックカメラ別法人にて仕入先コードの発行依頼があった
インシデントとして別事案も起案する
会計に影響するなど、アクシデントがあった際は、アクシデント報告を申請する
それまでは、インシデント対応
②過去取引していた取引先との取引の再開に関して、商品部部長への確認を行う。与信状況をチェックする。契約書の確認を行う。コードの発行を行うか判断する（未対応）</t>
    <phoneticPr fontId="22"/>
  </si>
  <si>
    <t>①②③④北郷さん</t>
    <phoneticPr fontId="22"/>
  </si>
  <si>
    <t>①完　②③④完</t>
    <phoneticPr fontId="22"/>
  </si>
  <si>
    <t xml:space="preserve">上した月」：後送
「入金日付or相殺日付」：YYYY/MM/DD
「ヒアリング対象者」：佐藤さん、チェックは別担当
「備考」：
現状：
仮説：
質問：
議事メモ+++++++++++++++
2021.3月にリベート条件調査時に不整合だったのか？漏れか？
対象期間等の設定していた
仮説：対象期間を絞っていない、商品マスタデータを送付しているため、
前回の対象になっていないデータが含まれている可能性がある
取引先様のチェック方式1000JANごとにチェックをしている
前回送付分に今回の82+3は入っている？
仮説：前回分の調査が不十分の可能性
82品目の不整合結果によってビックがマイナスとなる可能性があるが、
まだ調整できていない
入荷数量、発注数量
トーマツから請求しなくていいのか？と聞かれないか
決算がみとめられない可能性は
影響額を算出する。
初回入荷からの金額
パナソニック　82+3
ソニー　19+3
今後の改善活動として、トーマツへ報告する
異常値に関しては、42期の課題として対応する
先方からの請求はないをお伝えする
メールで一筆もらう
不整合理由を確認内容
なぜ起きたのか？
なぜ前回不明だったのか？
1.取引先様からいつから間違えたのか？影響額に関係する
影響範囲を提示してもらう
新商品導入時から
初回入荷以降での変更（おおよそ何時）
または不明
</t>
    <phoneticPr fontId="22"/>
  </si>
  <si>
    <t>ウエニ貿易</t>
    <phoneticPr fontId="22"/>
  </si>
  <si>
    <t>②経理室伊波さん久保さんへ共有する</t>
    <phoneticPr fontId="22"/>
  </si>
  <si>
    <t>①マイナス計上の為、別途申請するようにした</t>
    <phoneticPr fontId="22"/>
  </si>
  <si>
    <t>②長廣さんに相談</t>
    <phoneticPr fontId="22"/>
  </si>
  <si>
    <t>①長廣さんに相談</t>
    <phoneticPr fontId="22"/>
  </si>
  <si>
    <t>I型</t>
    <phoneticPr fontId="22"/>
  </si>
  <si>
    <t>①マイナス計上の為、別途申請するようにした</t>
    <phoneticPr fontId="22"/>
  </si>
  <si>
    <t xml:space="preserve">上した月」：2021年9月
「入金日付or相殺日付」：2021/09
「ヒアリング対象者」：
「備考」：
マイナス金額になる原因
請求がマイナス
みなしがマイナス
在庫締め日をこえないと請求額が確定されない
</t>
    <phoneticPr fontId="22"/>
  </si>
  <si>
    <t>経過観察中</t>
    <phoneticPr fontId="22"/>
  </si>
  <si>
    <t>10万円以上～100万円未満</t>
    <phoneticPr fontId="22"/>
  </si>
  <si>
    <t>対策はあるが不十分</t>
    <phoneticPr fontId="22"/>
  </si>
  <si>
    <t>②J型の問い合わせメールの集約をサービス要求管理にて行う。lineworksにて周知する</t>
  </si>
  <si>
    <t>①9月計上で登録予定</t>
    <phoneticPr fontId="22"/>
  </si>
  <si>
    <t>お客様からクレーム（店舗対応）問題がない</t>
    <phoneticPr fontId="22"/>
  </si>
  <si>
    <t>他部署</t>
    <phoneticPr fontId="22"/>
  </si>
  <si>
    <t xml:space="preserve">
１．現在新規取引開始の手続を取りまとめている担当より手続開始。
２．新規取引手続中に上記の類似案件から、担当者が同一名称の取引先ＣＤを発見するが、その時点でルール等がなかった為（適正な手続き）、そのまま取引先ＣＤ発行を行う。
３．メーカーＣＤの作成を行う段階になって「生毛工房に紐づくメーカーＣＤが既にある」旨が発覚。
４．メーカーＣＤの登録担当者に相談。同一のメーカーＣＤを新しい取引先ＣＤに紐づける方針になる。「これからもメーカーＣＤの重複は調べるべきか？」との相談を頂く。
５．上記４の内容を上長に相談。「メーカーＣＤ重複は調べる」「登録口座が同じである為、取引先ＣＤを発行していること自体が懸念されるので、取引先ＣＤ発行のルールの再確認・再検討を行う」との方針を頂く。</t>
    <phoneticPr fontId="22"/>
  </si>
  <si>
    <t xml:space="preserve">
１．生毛工房からの新規取引申請を頂く。
２．上記類似案件の他、同様に「ビックカメラと生毛工房にまたがった取引先ＣＤの重複の問題」（申請番号：202109283267）が問題になっていた為、「既にビック側で取引先ＣＤがある」旨の情報について担当者が懸念し、手続を保留。報告を行う方針となる。
</t>
    <phoneticPr fontId="22"/>
  </si>
  <si>
    <t xml:space="preserve">
１．9/24　メール窓口担当が7番のため、代理で申請業務を行った。
２．取引先よりメール受信
３．9/27　メール窓口担当からの指摘により発覚</t>
    <phoneticPr fontId="22"/>
  </si>
  <si>
    <t>2021年８月計上</t>
    <rPh sb="4" eb="5">
      <t>ネン</t>
    </rPh>
    <phoneticPr fontId="22"/>
  </si>
  <si>
    <t>販促リベート</t>
    <phoneticPr fontId="22"/>
  </si>
  <si>
    <t>ソニーマーケティング株式会社</t>
    <phoneticPr fontId="26"/>
  </si>
  <si>
    <t>バイヤー及び取引先様</t>
    <phoneticPr fontId="26"/>
  </si>
  <si>
    <t>商品統合管理室、ソニーマーケティング㈱様</t>
    <phoneticPr fontId="26"/>
  </si>
  <si>
    <t>　・システムファイブ</t>
    <phoneticPr fontId="26"/>
  </si>
  <si>
    <t>①先方にお詫びをお伝えすると共に、来週前半（10/6）までにお伝えする旨の回答を行う</t>
    <phoneticPr fontId="22"/>
  </si>
  <si>
    <t>I型_ソニーマーケティング株式会社_販売支援金リベート除外品についての相談</t>
    <phoneticPr fontId="22"/>
  </si>
  <si>
    <t xml:space="preserve">
8月に販売支援金リベート条件の合意を行ったが、その後他の担当者を通して「除外品を追加する場合」についてご相談を頂いていたものの、回答を行っていなかった。
</t>
    <phoneticPr fontId="22"/>
  </si>
  <si>
    <t xml:space="preserve">
１．「リベート条件確認書」にて合意を取得。
２．他の担当者が受けた伝言により、「リベート除外品を追加する場合」についての相談を頂く。
３．８月末までの合意取得を優先して回答を行わなかった。
４．合意取得後他の取引先に関する残課題（別の契約書の締結・正式な覚書締結等）を進める中で、本件対応が漏れていた。
５．先方より別件のご連絡を頂いた際に、ついでに上記の対応についての進捗を伺った。</t>
    <phoneticPr fontId="22"/>
  </si>
  <si>
    <t xml:space="preserve">
・８月末までの全件合意を優先していた。
・全件合意後に対応終了した後の残課題から漏れていた。
</t>
    <phoneticPr fontId="22"/>
  </si>
  <si>
    <t>A型_パナソニック_原価変更依頼内容誤記載</t>
    <phoneticPr fontId="22"/>
  </si>
  <si>
    <t>システムファイブ</t>
    <phoneticPr fontId="22"/>
  </si>
  <si>
    <t xml:space="preserve">上した月」：-
「入金日付or相殺日付」：-
「ヒアリング対象者」：岡山さん
「備考」：
現状：
仮説：
質問：
議事メモ+++++++++++++++
取引先様からのデータを統合して商品統合管理室にて作成している
積み上げの際に、フォルダパスを入力するが、関数がうまく更新されなかった
フォルダパスを入力→マスで変更するスタイルへツールを更新した
データ共有前に確認ができないか？
</t>
    <phoneticPr fontId="22"/>
  </si>
  <si>
    <t xml:space="preserve">上した月」：YYYY/MM
「入金日付or相殺日付」：YYYY/MM/DD
「ヒアリング対象者」：
「備考」：
現状：
仮説：
データの不整合時の対応
不整合時のエビデンスの添付と取引先様での調査工数
質問：
議事メモ+++++++++++++++
マスターの変更日に関して、追加報告を依頼した
上記日時により影響額を算出した
長廣さんへ共有する
リベート調査での対象と重複している１JANあった
どのような商品が対象だったのか？
2年でマスタが削除される仕様
ビックで確認するか
取引先様で確認するか
ソニー様へマスタの管理部門に事例をきく
管理方法
現行、ソニー様の営業部隊にて確認している
情報の登録時にただしくないデータを確認する
毎月登録分を確認いただく
過去分は割り切る
トリプルチェックを行うか
年次　マスタクリーニング
月次　毎月登録分を確認いただく
一般的な手法を調査をする
現状を説明する
提案する
ソニー様、パナソニック様のマスタ管理部門と会わせてもらう
</t>
    <phoneticPr fontId="22"/>
  </si>
  <si>
    <t xml:space="preserve">
　・商品マスタに登録されている取引先以外から商品の仕入れを行った為。
</t>
    <phoneticPr fontId="22"/>
  </si>
  <si>
    <t xml:space="preserve">上した月」：2021/09
「入金日付or相殺日付」：YYYY/MM/DD
「ヒアリング対象者」：
「備考」：システム対応案件
</t>
    <phoneticPr fontId="22"/>
  </si>
  <si>
    <t>なし_なし_SPリベートのデータ作成間違いの件</t>
    <phoneticPr fontId="22"/>
  </si>
  <si>
    <t>なし_ソニーマーケティング_マスタ維持管理プロジェクトの影響額の報告</t>
    <phoneticPr fontId="22"/>
  </si>
  <si>
    <t>G型_複数社_スーパー社販の協賛分が未計上だった</t>
    <phoneticPr fontId="22"/>
  </si>
  <si>
    <t>①データを再作成して共有した③原因の確認を行う</t>
    <phoneticPr fontId="22"/>
  </si>
  <si>
    <t xml:space="preserve">過去の積み上げデータ（SP条件表）を使用して明細データを作成してしまった
</t>
    <phoneticPr fontId="22"/>
  </si>
  <si>
    <t>①北郷さん②</t>
    <phoneticPr fontId="22"/>
  </si>
  <si>
    <t xml:space="preserve">商品マスター情報(伝単、原価)について先方データとの不一致が発覚した
</t>
    <phoneticPr fontId="22"/>
  </si>
  <si>
    <t>②42期中</t>
    <phoneticPr fontId="22"/>
  </si>
  <si>
    <t>納品時単価差異_システムファイブ_納品時単価差異が発生した。</t>
    <phoneticPr fontId="22"/>
  </si>
  <si>
    <t xml:space="preserve">
　・商品マスタの伝票単価と発注時の伝票単価に差異があったため発生。
</t>
    <phoneticPr fontId="22"/>
  </si>
  <si>
    <t xml:space="preserve">
　・商品の発注時の伝票単価と商品マスタに登録された伝票単価に差異があったため発生
</t>
    <phoneticPr fontId="22"/>
  </si>
  <si>
    <t xml:space="preserve">上した月」：2021/09
「入金日付or相殺日付」：YYYY/MM/DD
「ヒアリング対象者」：
「備考」：
現状：
仮説：バイヤーのスーパー社販の協賛金に関する管理不足
質問：金額の確定値は？
議事メモ+++++++++++++++
計上漏れ　7，8月で行うべき内容だが、複数の仕入先で計上されていなかった
複数のバイヤーから未計上の報告
正確な金額は確認中
7社　約20万程度
伊波室長に報告　全て　9月計上予定
原因は？
取引先が忘れていた
バイヤーも検知出来ていなかった
G型の回収方法も不明確？
スーパー社販の協賛金の管理は別途の課題
今回のアクシデントは「協賛金の請求を忘れていた」という内容
課題：バイヤーのスーパー社販等の協賛金の請求漏れおよび管理不足
</t>
    <phoneticPr fontId="22"/>
  </si>
  <si>
    <t>②11/5</t>
    <phoneticPr fontId="22"/>
  </si>
  <si>
    <t>②吉橋さん</t>
    <phoneticPr fontId="22"/>
  </si>
  <si>
    <t>②グループリスク管理室へ報告する　
　想定該当部署：商品部</t>
    <phoneticPr fontId="22"/>
  </si>
  <si>
    <t>①G型9月計上で計上予定</t>
    <phoneticPr fontId="22"/>
  </si>
  <si>
    <t xml:space="preserve">
スーパー社販の協賛分が未計上だった
</t>
    <phoneticPr fontId="22"/>
  </si>
  <si>
    <t xml:space="preserve">
１．10/4_スーパー社販の協賛分で計上が確認出来ない取引先がでてきた
２．10/5_各バイヤーに確認を依頼した
３．10/5_各バイヤーから未計上が有ったと連絡を受けた
</t>
    <phoneticPr fontId="22"/>
  </si>
  <si>
    <t>取引先、ビックかメラ</t>
    <phoneticPr fontId="26"/>
  </si>
  <si>
    <t xml:space="preserve">
１．商品の発注を行った。
２．商品マスタに登録されている取引先以外から商品の仕入れを行った為、発生した。
</t>
    <phoneticPr fontId="22"/>
  </si>
  <si>
    <t xml:space="preserve">
１．商品の発注
２．商品マスタに登録のある伝票単価と発注時の伝票単価に差異があった為発生した。
</t>
    <phoneticPr fontId="22"/>
  </si>
  <si>
    <t xml:space="preserve">
１．商品の発注を行った。
２．商品マスタに登録されている伝票単価と発注時伝票単価に差異があり発生
</t>
    <phoneticPr fontId="22"/>
  </si>
  <si>
    <t xml:space="preserve">
１．9/1　マスター情報をソニーご担当者に送付
２．9/29　先方よりマスター変更日情報を含めたチェック結果をいただく
３．マスターチェックの結果発覚
４．10/4　影響額を算出
</t>
    <phoneticPr fontId="22"/>
  </si>
  <si>
    <t>対象金額</t>
    <rPh sb="0" eb="2">
      <t>タイショウ</t>
    </rPh>
    <rPh sb="2" eb="4">
      <t>キンガク</t>
    </rPh>
    <phoneticPr fontId="22"/>
  </si>
  <si>
    <t>　・ベネリック</t>
    <phoneticPr fontId="26"/>
  </si>
  <si>
    <t>日立、ビックカメラ</t>
    <phoneticPr fontId="26"/>
  </si>
  <si>
    <t>G型_日立_エアコン工事助成費算過剰算出</t>
    <phoneticPr fontId="22"/>
  </si>
  <si>
    <t xml:space="preserve">工事助成費が多く算出された
</t>
    <phoneticPr fontId="22"/>
  </si>
  <si>
    <t xml:space="preserve">
１．2021年9月5日にエアコン実績を算出、取引先に送付
２．送付したデータの内、1SKUに対象外フラグを立て忘れていた
３．2021年9月7日に取引先よりG型メールを受領
４．対象外を含んだままリベート金額が算出され、計上
５．10月6日に取引先より、8月度の実績に対象外が含まれているとの連絡</t>
    <phoneticPr fontId="22"/>
  </si>
  <si>
    <t xml:space="preserve">算出対象外の機種のフラグ立て忘れ、取引先での確認漏れ
</t>
    <phoneticPr fontId="22"/>
  </si>
  <si>
    <t xml:space="preserve">9月度計上時に対象外分を差し引いて算出して計上
</t>
    <phoneticPr fontId="22"/>
  </si>
  <si>
    <t>G型_日立_工事助成費計上漏れ</t>
    <phoneticPr fontId="22"/>
  </si>
  <si>
    <t xml:space="preserve">G型の計上漏れ
</t>
    <phoneticPr fontId="22"/>
  </si>
  <si>
    <t xml:space="preserve">
１．2021年6月に日立様より工事助成費計上のG型ファイルを個人アドレスに送付頂く(①)
２．5月度月次締めの間際の為、経理室に相談した上で翌月度計上に回す（②）
　（インシデント起案すべきだった事案）
３．6月度、7月度でワークフロー申請忘れ
４．9月6日に取引先より該当の相殺状況の確認を頂く。未計上の為再送依頼する（②）
　（インシデント起案すべきだった事案）
５．取引先より個人アドレスに送付頂く（①）。計上用ファイルを作成したが、他の業務と重複し、ワークフロー申請を失念する。
６．取引先より再度確認依頼、未計上を確認
</t>
    <phoneticPr fontId="22"/>
  </si>
  <si>
    <t xml:space="preserve">
①リベート計上フローがルールから逸脱していた
②インシデントの記載漏れており、後追いが出来ていなかった
</t>
    <phoneticPr fontId="22"/>
  </si>
  <si>
    <t xml:space="preserve">
　・商品マスタに登録がある取引先ではないところから仕入れを行った
</t>
    <phoneticPr fontId="22"/>
  </si>
  <si>
    <t xml:space="preserve">
　・商品マスタに登録されている取引先以外から商品の仕入れをおこなった為。
</t>
    <phoneticPr fontId="22"/>
  </si>
  <si>
    <t>B型_LG_条件登録後に条件単価変更が発生した</t>
    <phoneticPr fontId="22"/>
  </si>
  <si>
    <t xml:space="preserve">登録済みの条件内容変更が発生した
</t>
    <phoneticPr fontId="22"/>
  </si>
  <si>
    <t xml:space="preserve">
１．取引先が9月1日開始の条件を送付し、商品統合管理室にて登録実施
２．9月3日取引先とバイヤーで商談を行い、該当商品の条件見直し決定（商談報告書NO.202109030472）
３．登録済みの条件についての相談を商品統合管理室に相談
４．3日以降発動で新単価を設定、旧単価で計算実績はH型にて新単価で訂正（9月度締め時に清算）
</t>
    <phoneticPr fontId="22"/>
  </si>
  <si>
    <t xml:space="preserve">登録後に商談を行い、原価の変更に伴い、B型条件の見直しが発生したため
</t>
    <phoneticPr fontId="22"/>
  </si>
  <si>
    <t>上した月」：2021/09
「入金日付or相殺日付」：YYYY/MM/DD
「ヒアリング対象者」：
「備考」：
現状：
仮説：取引先での申請書記載の間違い
質問：
議事メモ+++++++++++++++</t>
    <phoneticPr fontId="22"/>
  </si>
  <si>
    <t xml:space="preserve">原価変更依頼内容に誤記載があり、想定とは違う在庫対策費が発生
</t>
    <phoneticPr fontId="22"/>
  </si>
  <si>
    <t xml:space="preserve">
１．9月10日に取引先より依頼内容送付
２．9月29日担当者が変更作業実施
３．9月30日変更内容に伴い在庫対策費計算実施(システム)
４．10月1日パナソニック様との商談の為、在庫対策費を確認中に想定金額が合致しないものを確認
５．送付されたファイル内容、取引先に確認をしたところ記載間違いが発覚</t>
    <phoneticPr fontId="22"/>
  </si>
  <si>
    <t xml:space="preserve">該当する商品JANと型番、原価の組み合わせ間違い
</t>
    <phoneticPr fontId="22"/>
  </si>
  <si>
    <t>納品時単価差異_ベネリック_納品時単価差異が発生した</t>
    <phoneticPr fontId="22"/>
  </si>
  <si>
    <t>納品時単価差異_カフェレオ_納品時単価差異が発生した</t>
    <phoneticPr fontId="22"/>
  </si>
  <si>
    <t>　・システム</t>
    <phoneticPr fontId="26"/>
  </si>
  <si>
    <t>　・JVCケンウッド</t>
    <phoneticPr fontId="26"/>
  </si>
  <si>
    <t>　・ボーズ</t>
    <phoneticPr fontId="26"/>
  </si>
  <si>
    <t>G型_ボーズ_部門コードの記載間違い</t>
    <phoneticPr fontId="22"/>
  </si>
  <si>
    <t xml:space="preserve">
　・部門コードの記載を間違えた為、間違った部門で按分がされてしまった
</t>
    <phoneticPr fontId="22"/>
  </si>
  <si>
    <t xml:space="preserve">
　・取引先様側で記載を間違えた
</t>
    <phoneticPr fontId="22"/>
  </si>
  <si>
    <t>G型_JVCケンウッド_仕入れ先コードの記入間違い</t>
    <phoneticPr fontId="22"/>
  </si>
  <si>
    <t xml:space="preserve">
　・仕入れ先コードの記載ミス
</t>
    <phoneticPr fontId="22"/>
  </si>
  <si>
    <t xml:space="preserve">
　・取引先から送付されたファイルが空欄で申請された為
</t>
    <phoneticPr fontId="22"/>
  </si>
  <si>
    <t xml:space="preserve">①マイナスのG型にて登録
</t>
    <phoneticPr fontId="22"/>
  </si>
  <si>
    <t xml:space="preserve">
　・対象外商品に対して、販売支援金センターフィーが発生した
</t>
    <phoneticPr fontId="22"/>
  </si>
  <si>
    <t xml:space="preserve">
　・当社のシステム上、単品ごとの除外設定が行えないため発生した
</t>
    <phoneticPr fontId="22"/>
  </si>
  <si>
    <t xml:space="preserve">①H型にて修正予定
</t>
    <phoneticPr fontId="22"/>
  </si>
  <si>
    <t>J型_各社_J型の取込が二重で取り込まれた</t>
    <phoneticPr fontId="22"/>
  </si>
  <si>
    <t xml:space="preserve">
J型の登録が2重で行われた
</t>
    <phoneticPr fontId="22"/>
  </si>
  <si>
    <t xml:space="preserve">
取込時の連携不足
登録ルールが不足していた
</t>
    <phoneticPr fontId="22"/>
  </si>
  <si>
    <t xml:space="preserve">
①マイナスを計上する
</t>
    <phoneticPr fontId="22"/>
  </si>
  <si>
    <t>　・ダンロップ</t>
    <phoneticPr fontId="26"/>
  </si>
  <si>
    <t>オリエンス株式会社</t>
    <phoneticPr fontId="26"/>
  </si>
  <si>
    <t>　・日立</t>
    <phoneticPr fontId="26"/>
  </si>
  <si>
    <t>　・ビックカメラ、コジマ</t>
    <phoneticPr fontId="26"/>
  </si>
  <si>
    <t>取引先様（山善_住設建材部）</t>
    <phoneticPr fontId="26"/>
  </si>
  <si>
    <t>なし_ダンロップ_支払い時の伝票単価を間違えた</t>
    <phoneticPr fontId="22"/>
  </si>
  <si>
    <t>なし_キャロウェイゴルフ_仕入れ時の発注単価を間違えて発注を行った</t>
    <phoneticPr fontId="22"/>
  </si>
  <si>
    <t xml:space="preserve">
　・発注時の伝票単価を間違えて発注した
</t>
    <phoneticPr fontId="22"/>
  </si>
  <si>
    <t xml:space="preserve">
　・ダンロップがPIMに登録した金額を間違えた為発注時の単価を間違えた。
</t>
    <phoneticPr fontId="22"/>
  </si>
  <si>
    <t xml:space="preserve">
　・取引先様がPIMへ登録する金額を間違えた
</t>
    <phoneticPr fontId="22"/>
  </si>
  <si>
    <t>なし_オリエンス株式会社_自己破産手続に係る受任通知</t>
    <phoneticPr fontId="22"/>
  </si>
  <si>
    <t>G型_日立_リベート種別間違い</t>
    <phoneticPr fontId="22"/>
  </si>
  <si>
    <t xml:space="preserve">
　・リベート種別が誤って登録された
</t>
    <phoneticPr fontId="22"/>
  </si>
  <si>
    <t xml:space="preserve">
　・取引先様から送付されたファイルに記載のリベート種別が間違っていた。
</t>
    <phoneticPr fontId="22"/>
  </si>
  <si>
    <t>グリーンハウス</t>
    <phoneticPr fontId="22"/>
  </si>
  <si>
    <t>J型_㈱グリーンハウス_展示品拡売費重複登録</t>
    <phoneticPr fontId="22"/>
  </si>
  <si>
    <t>グリーンハウス</t>
    <phoneticPr fontId="26"/>
  </si>
  <si>
    <t xml:space="preserve">2重に登録してしまった
</t>
    <phoneticPr fontId="22"/>
  </si>
  <si>
    <t xml:space="preserve">1つのファイルを2回申請したから
</t>
    <phoneticPr fontId="22"/>
  </si>
  <si>
    <t>㈱山善</t>
    <phoneticPr fontId="22"/>
  </si>
  <si>
    <t>J型_㈱山善(住設建材部）_引取交換手数料誤登録</t>
    <phoneticPr fontId="22"/>
  </si>
  <si>
    <t xml:space="preserve">対応不可の回答で返信された分を登録してしまった
</t>
    <phoneticPr fontId="22"/>
  </si>
  <si>
    <t xml:space="preserve">確認中（仮説）対応方法が明確に決まっていないから
</t>
    <phoneticPr fontId="22"/>
  </si>
  <si>
    <t>オリエンス</t>
    <phoneticPr fontId="22"/>
  </si>
  <si>
    <t>ダンロップ</t>
    <phoneticPr fontId="22"/>
  </si>
  <si>
    <t>鯨井さん・吉橋さん</t>
    <phoneticPr fontId="22"/>
  </si>
  <si>
    <t>②対応中。リベートへの影響なし</t>
    <phoneticPr fontId="22"/>
  </si>
  <si>
    <t>①計上完了</t>
    <phoneticPr fontId="22"/>
  </si>
  <si>
    <t>①9月度計上時に対象外分を差し引いて算出して計上</t>
    <phoneticPr fontId="22"/>
  </si>
  <si>
    <t>G型_MTG_2021年9月度計上漏れ</t>
    <phoneticPr fontId="22"/>
  </si>
  <si>
    <t xml:space="preserve">上した月」：2021/09
「入金日付or相殺日付」：2021/11/01
「ヒアリング対象者」：商品統合管理室　内河主任　ウェルネス-小林　章浩
「備考」：
</t>
    <phoneticPr fontId="22"/>
  </si>
  <si>
    <t xml:space="preserve">2021年09月度G型リベート計上漏れ
</t>
    <phoneticPr fontId="22"/>
  </si>
  <si>
    <t xml:space="preserve">メール内容確認不足により発生
</t>
    <phoneticPr fontId="22"/>
  </si>
  <si>
    <t>②「除外品を追加する」場合のルールについて規定</t>
    <phoneticPr fontId="22"/>
  </si>
  <si>
    <t>①先方には認識ないとのこと。当時のリベート設定に関して聞かれた為、合意文書確認して回答。その後契約締結手続継続中。</t>
    <phoneticPr fontId="22"/>
  </si>
  <si>
    <t>①対応済み</t>
    <phoneticPr fontId="22"/>
  </si>
  <si>
    <t>①10/6→完</t>
    <phoneticPr fontId="22"/>
  </si>
  <si>
    <t>①最初に新規取引を開始した時の取引先は『日立マクセル株式会社』であり、今回の吸収合併によって元の取引先に戻る（吸収合併先が同じ会社。社名変更により現在は『マクセル株式会社』）ことが判明した為、特に手続を行わない方針になる。</t>
    <phoneticPr fontId="22"/>
  </si>
  <si>
    <t>①9/29→完</t>
    <phoneticPr fontId="22"/>
  </si>
  <si>
    <t>①メール済み</t>
    <phoneticPr fontId="22"/>
  </si>
  <si>
    <t>①関係各所に共有・ヒアリング中</t>
    <phoneticPr fontId="22"/>
  </si>
  <si>
    <t>①完了
②完了
③完了、修正必要なものは無し
④完了、修正必要なものは無し</t>
    <phoneticPr fontId="22"/>
  </si>
  <si>
    <t>①10/8→完</t>
    <phoneticPr fontId="22"/>
  </si>
  <si>
    <t>②J型の問い合わせメールの集約をサービス要求管理にて行う。lineworksにて周知する</t>
    <phoneticPr fontId="22"/>
  </si>
  <si>
    <t>②10/2</t>
    <phoneticPr fontId="22"/>
  </si>
  <si>
    <t>②経理室にて算出した相殺前金額でメンバーと運用を相談する</t>
    <phoneticPr fontId="22"/>
  </si>
  <si>
    <t>①②中野さん</t>
    <phoneticPr fontId="22"/>
  </si>
  <si>
    <t>①完②10/12</t>
    <phoneticPr fontId="22"/>
  </si>
  <si>
    <t>②10/6</t>
    <phoneticPr fontId="22"/>
  </si>
  <si>
    <t>①③北郷さん</t>
    <phoneticPr fontId="22"/>
  </si>
  <si>
    <t>②担当者と積み上げデータ作成手順を確認しツールの更新する。運用の確認をメンバーにて行う</t>
    <phoneticPr fontId="22"/>
  </si>
  <si>
    <t>②北郷さん、内河さん</t>
    <phoneticPr fontId="22"/>
  </si>
  <si>
    <t>②10/15</t>
    <phoneticPr fontId="22"/>
  </si>
  <si>
    <t>①原価変更の修正（変更前に戻す）　　　　　　　　　　②発生した在庫対策費を訂正
③発生しうる納品時単価差異を確認、修正
④該当期間に発生した発注情報の確認、修正</t>
    <phoneticPr fontId="22"/>
  </si>
  <si>
    <t>①②③④田端、内河さん</t>
    <phoneticPr fontId="22"/>
  </si>
  <si>
    <t>①完②10月6日→完③④完　</t>
    <phoneticPr fontId="22"/>
  </si>
  <si>
    <t>①ファイル送付前のダブルチェックのマニュアル化②取引先でのチェック依頼</t>
    <phoneticPr fontId="22"/>
  </si>
  <si>
    <t>①マイナスを計上する</t>
    <phoneticPr fontId="22"/>
  </si>
  <si>
    <t>②登録時に、一言声掛けルールを実施する</t>
    <phoneticPr fontId="22"/>
  </si>
  <si>
    <t>①H型にて修正予定</t>
    <phoneticPr fontId="22"/>
  </si>
  <si>
    <t>①マイナスのG型にて登録</t>
    <phoneticPr fontId="22"/>
  </si>
  <si>
    <t>②保存工程の目検をリーダーにて実施することを相談する③G型の計上に関して取引先のミスを手修正する場合（原則のルールを守れない）の統制をするにはどのようにするかを相談する。現状、部署承認がなかった</t>
    <phoneticPr fontId="22"/>
  </si>
  <si>
    <t>②内河さん、中野さん、小野さん③内河さん、中野さん、小野さん</t>
    <phoneticPr fontId="22"/>
  </si>
  <si>
    <t>②10/24③10/24</t>
    <phoneticPr fontId="22"/>
  </si>
  <si>
    <t>①マイナスのG型で登録</t>
    <phoneticPr fontId="22"/>
  </si>
  <si>
    <t>②リスク洗い出しに追加する。エビデンスの有無を確認しているが、内容をチェックできていない</t>
    <phoneticPr fontId="22"/>
  </si>
  <si>
    <t>①９月計上済</t>
    <phoneticPr fontId="22"/>
  </si>
  <si>
    <t>①9月計上で登録</t>
    <phoneticPr fontId="22"/>
  </si>
  <si>
    <t>②調査中_富士通からの返答待ち</t>
    <phoneticPr fontId="22"/>
  </si>
  <si>
    <t>①10月6日→完②完</t>
    <phoneticPr fontId="22"/>
  </si>
  <si>
    <t>①10/5→完</t>
    <phoneticPr fontId="22"/>
  </si>
  <si>
    <t>①10/15→完</t>
    <phoneticPr fontId="22"/>
  </si>
  <si>
    <t>①10/12→完</t>
    <phoneticPr fontId="22"/>
  </si>
  <si>
    <t>①10/14→完</t>
    <phoneticPr fontId="22"/>
  </si>
  <si>
    <t>③確認中</t>
    <phoneticPr fontId="22"/>
  </si>
  <si>
    <t>②確認中</t>
    <phoneticPr fontId="22"/>
  </si>
  <si>
    <t>WF202110060840で計上済み</t>
    <phoneticPr fontId="22"/>
  </si>
  <si>
    <t>バイヤー制作室</t>
    <phoneticPr fontId="26"/>
  </si>
  <si>
    <t xml:space="preserve">
1.キャンぺーン用に作成したカウントJAN（インストアJAN）は、値引き可否について、『手動のみ可』の設定になっていた
2.記載されている値引き対象内容とペアマッチとなるJANの組み合わせが間違っていた
</t>
    <phoneticPr fontId="22"/>
  </si>
  <si>
    <t xml:space="preserve">
リベートメール宛先更新業務の引継ぎが一部行われていなかった
業務の引継ぎルールがなかった
</t>
    <phoneticPr fontId="22"/>
  </si>
  <si>
    <t>なし_なし_リベートメール宛先更新業務の引継ぎが一部行われておらず、自動送信エラーが放置されていた</t>
    <phoneticPr fontId="22"/>
  </si>
  <si>
    <t xml:space="preserve">
自動送信エラーが放置されていた
</t>
    <phoneticPr fontId="22"/>
  </si>
  <si>
    <t xml:space="preserve">①2019年6月から2021年10月までのエラーメールをチェックする
</t>
    <phoneticPr fontId="22"/>
  </si>
  <si>
    <t>キャンペーン_なし_POSキャンペーン利用時、値引きが発動しなかった</t>
    <phoneticPr fontId="22"/>
  </si>
  <si>
    <t xml:space="preserve">
POSキャンペーン利用時、値引きが発動しなかった
</t>
    <phoneticPr fontId="22"/>
  </si>
  <si>
    <t xml:space="preserve">
１．9/7_カウントJANの作成依頼　依頼時に部門ｺｰﾄﾞ999940が記載される
２．9/7_カウントJAN作成。
３．9/21_バイヤーから統合管理室にキャンペーン登録依頼が来る
４．9/22_キャンペーン登録
５．10/5_キャンペーンが発動しないと連絡が来て、発覚</t>
    <phoneticPr fontId="22"/>
  </si>
  <si>
    <t xml:space="preserve">
①カウントJANの値引可否について、キャンペーン適用可に変更する。
②キャンペーン発動条件の組み合わせを変更する
</t>
    <phoneticPr fontId="22"/>
  </si>
  <si>
    <t>　・パナソニック</t>
    <phoneticPr fontId="26"/>
  </si>
  <si>
    <t>㈱テックウインド</t>
    <phoneticPr fontId="26"/>
  </si>
  <si>
    <t xml:space="preserve">
・郵便追跡を行っていない為、当時は確認出来ていたはずの事実が確認できなくなってしまっていた。
・（個別の案件として）先方へ電話・メール等で送付した事実をお伝えしていなかった。（≒クロージング確認がしっかりと出来ていなかった。）
</t>
    <phoneticPr fontId="22"/>
  </si>
  <si>
    <t>なし_㈱テックウインド_契約書未着の件</t>
    <phoneticPr fontId="22"/>
  </si>
  <si>
    <t xml:space="preserve">
・2020年9月に送付した契約書が先方社内で見つからず、未着の可能性がある。
・送付から１年以上経過していることから、郵便追跡も出来ていない。
</t>
    <phoneticPr fontId="22"/>
  </si>
  <si>
    <t xml:space="preserve">
１．先方からお電話にて昨年やり取りをしていた契約書について、返送の進捗を聞かれる。
２．契約管理チームにて『契約書管理台帳』『郵送台帳』『レターパック追跡番号シールの保存』の３点により、2020年9月8日付で送付の処理を行っていることが判明。
３．インターネットで追跡番号を検索した所、履歴を取得できず。（発送後100日後までしか追跡できないとのことなので、それが理由と推測される。）
４．同上記追跡番号をもって郵便局に直接問い合わせた所、「発送後１年を過ぎた郵便は追跡できない」との回答を頂く。
５．先方に上記２～４の事実を伝達。先方社内に届いていないか捜索するとのこと。</t>
    <phoneticPr fontId="22"/>
  </si>
  <si>
    <t xml:space="preserve">①事実確認を行い、先方へ伝達。
</t>
    <phoneticPr fontId="22"/>
  </si>
  <si>
    <t xml:space="preserve">
　・配送売上済み未配送の商品に対して在庫対策費が発生した。
</t>
    <phoneticPr fontId="22"/>
  </si>
  <si>
    <t xml:space="preserve">①取引先から指定の商品の配送分在庫対策費をH型訂正する
</t>
    <phoneticPr fontId="22"/>
  </si>
  <si>
    <t>キャロウェイゴルフ</t>
    <phoneticPr fontId="22"/>
  </si>
  <si>
    <t xml:space="preserve">
　・取引先様から送付された、発注注文書の金額が間違ったまま発注を行った為発生 ※取引先様からのオーダーシート伝票単価に誤りがあった
</t>
    <phoneticPr fontId="22"/>
  </si>
  <si>
    <t xml:space="preserve">①原因調査を行う②バイヤー交渉後会計処理を行う
</t>
    <phoneticPr fontId="22"/>
  </si>
  <si>
    <t>　キャロウェイゴルフ</t>
    <phoneticPr fontId="26"/>
  </si>
  <si>
    <t>A型_パナソニック_在庫対策費が発生した</t>
    <phoneticPr fontId="22"/>
  </si>
  <si>
    <t>①原因調査を行う②バイヤー交渉後会計処理を行う</t>
    <phoneticPr fontId="22"/>
  </si>
  <si>
    <t>①田端さん、吉橋②未定</t>
    <phoneticPr fontId="22"/>
  </si>
  <si>
    <t>①10/26②10/末</t>
    <phoneticPr fontId="22"/>
  </si>
  <si>
    <t>②継続的に経過観察を行うことをグループリスク管理室へ報告する。③継続的に経過観察を行う</t>
    <phoneticPr fontId="22"/>
  </si>
  <si>
    <t>②吉橋③鯨井さん</t>
    <phoneticPr fontId="22"/>
  </si>
  <si>
    <t>②11/5③42期→完</t>
    <phoneticPr fontId="22"/>
  </si>
  <si>
    <t xml:space="preserve">上した月」：YYYY/MM
「入金日付or相殺日付」：YYYY/MM/DD
「ヒアリング対象者」：
「備考」：
現状：
仮説：契約書等を郵送する場合のルール不足
質問：
議事メモ+++++++++++++++
先方においても捜索中。在宅勤務との振替時の対応で不明になっているかもしれない
再締結に関して、取引先様の法務室より問い合わせをいただくことがある
一年以上経過した場合、
100日まではネットで確認できる
</t>
    <phoneticPr fontId="22"/>
  </si>
  <si>
    <t>②共有アドレスの徹底、取引先へのアドレスチェック依頼</t>
    <phoneticPr fontId="22"/>
  </si>
  <si>
    <t>②MTG小野様、白井様</t>
    <phoneticPr fontId="22"/>
  </si>
  <si>
    <t>㈱テックウインド</t>
    <phoneticPr fontId="22"/>
  </si>
  <si>
    <t>なし</t>
    <phoneticPr fontId="22"/>
  </si>
  <si>
    <t>郵便局もしくは取引先</t>
    <phoneticPr fontId="26"/>
  </si>
  <si>
    <t>①事実確認を行い、先方へ伝達。</t>
    <phoneticPr fontId="22"/>
  </si>
  <si>
    <t>①内河さん・鯨井さん</t>
    <phoneticPr fontId="22"/>
  </si>
  <si>
    <t>低</t>
    <phoneticPr fontId="22"/>
  </si>
  <si>
    <t xml:space="preserve">上した月」：2021/09
「入金日付or相殺日付」：YYYY/MM/DD
「ヒアリング対象者」：坪井さんからご指摘
「備考」：
現状：
仮説：取引先様ので記載内容の確認の不足
質問：照合時にエラーは？
議事メモ+++++++++++++++
部門の実績は確認しているが、部門がただしいかの照合はしていない
回収データにて共有した際に、バイヤー側から発覚した
一回目の登録にて発覚したため、修正は完了している
〆のタイミングにて発覚すると計上ミスが発生するリスク
内部監査からエビデンスの有無を確認しているが、内容をチェックしていないので
事故が起きる可能性があると指摘いただいている
照合のレベルの上げることを検討する
だれでもむらなく照合できる簡単な仕組み化をすること目指す
</t>
    <phoneticPr fontId="22"/>
  </si>
  <si>
    <t xml:space="preserve">①マイナスのG型で登録
②リスク洗い出しに追加する。エビデンスの有無を確認しているが、内容をチェックできていない
</t>
    <phoneticPr fontId="22"/>
  </si>
  <si>
    <t>ボーズ</t>
    <phoneticPr fontId="22"/>
  </si>
  <si>
    <t>②10/末→完</t>
    <phoneticPr fontId="22"/>
  </si>
  <si>
    <t xml:space="preserve">上した月」：2021/09
「入金日付or相殺日付」：YYYY/MM/DD
「ヒアリング対象者」：
「備考」：
現状：
仮説：
照合時の修正作業、個人の作業環境のルール不足
取り込み時の取引先コード空欄に関する対応ルールの不足
質問：
議事メモ+++++++++++++++
照合時の修正はおこなわない運用なのか？
原則おこなわない運用です
期間内に登録がおこなえない場合がある
納期の関係で現状記入している
運用した際に何件修正したと事故報告を行う
修正に関して、アルバイトメンバーが修正した内容を報告があった
社員メンバーにてダブルチェックしている
修正のルールはある？
修正前と後のスクショを撮影して
lineworksにてダブルチェックをしている
どこに保存するまでの確認している？
現在の手作業ではむずかしい
保存の方法がきまっていなかった。ルールや標準的な手法はなかった
修正時の作業方法を簡単にする
ツールの不備で3次承認の内河さんまで不備のあるデータがくる
1月にキントーン導入予定
zoomで修正時に画面共有してデータの修正と保存を確認する
ゴールイメージ：ipadとモニターを使用して、リーダーと随時zoomMTGをする
課題：ミスの原因は、保存工程の目検ができなかった
原則のルールを守れない
　┗トーマツ様さまから指摘される可能性がある＞どうすれば守れるのか、守れない場合内部統制方法を検討する
　┗室長承認がないのに動いてしまうのが問題
対策：保存工程の目検をリーダーにて実施する
方法：本部が狭いため、本部での実施はむずかしい。在宅にて執り行う方針
リーダーにて相談を行う
月次の報告書で室長承認をとる
修正を何件行った等記載
</t>
    <phoneticPr fontId="22"/>
  </si>
  <si>
    <t xml:space="preserve">
１．ファイルの照合時に仕入れ先コードが空欄の為、記入を行った。
２．記入を行ったファイルではなく取引先から送付されたファイルを保存してしまった。
３．積み上げ時に、空欄の為JVCの通常の仕入れ先コードを記入して登録
４．取引先様より該当コードではないと連絡があり発覚
</t>
    <phoneticPr fontId="22"/>
  </si>
  <si>
    <t>I型_加賀ソルネット_対象外商品に対して、販売支援金センターフィーが発生した</t>
    <phoneticPr fontId="22"/>
  </si>
  <si>
    <t>上した月」：2021/09
「入金日付or相殺日付」：YYYY/MM/DD
「ヒアリング対象者」：
「備考」：
現状：
仮説：
質問：
議事メモ+++++++++++++++
定常業務</t>
    <phoneticPr fontId="22"/>
  </si>
  <si>
    <t xml:space="preserve">
１．商品の入荷で販売支援金とセンターフィーが発生した
</t>
    <phoneticPr fontId="22"/>
  </si>
  <si>
    <t>上した月」：YYYY/MM
「入金日付or相殺日付」：YYYY/MM/DD
「ヒアリング対象者」：
「備考」：
未配送の在庫分に対して在庫対策費
システムまたは、在庫対策費の定義の課題</t>
    <phoneticPr fontId="22"/>
  </si>
  <si>
    <t xml:space="preserve">
１．原価伝単変更を行った
２．売上済み未配送の在庫分に対して在庫対策費が発生した
</t>
    <phoneticPr fontId="22"/>
  </si>
  <si>
    <t>②グループリスク管理室へ報告　想定該当部署：システム部</t>
    <phoneticPr fontId="22"/>
  </si>
  <si>
    <t xml:space="preserve">
　　・システム上のロジックの為
　　※未配送分の在庫対策費の返還は商談での取引先からの要望もあり
</t>
    <phoneticPr fontId="22"/>
  </si>
  <si>
    <t>①取引先から指定の商品の配送分在庫対策費をH型訂正する</t>
    <phoneticPr fontId="22"/>
  </si>
  <si>
    <t>①田端さん、内河さん</t>
    <phoneticPr fontId="22"/>
  </si>
  <si>
    <t xml:space="preserve">上した月」：YYYY/MM
「入金日付or相殺日付」：YYYY/MM/DD
「ヒアリング対象者」：？
「備考」：
現状：
仮説：登録作業者の選任ルールの不足
質問：対象金額は？
J型の登録担当は内河さんの認識ですが、どなたと登録がかぶったのでしょうか
議事メモ+++++++++++++++
J型の登録は長廣さんが行っていた
一部内河さんにて登録をおこなった
過渡期で内河さんと長廣さんとのコミュニケーションがとれず、重複して登録をおこなった
</t>
    <phoneticPr fontId="22"/>
  </si>
  <si>
    <t xml:space="preserve">
１．10/5_J型申請202110050560
２．10/6_担当者2名が其々で登録
３．10/6_2重取込が発覚
</t>
    <phoneticPr fontId="22"/>
  </si>
  <si>
    <t>各社</t>
    <phoneticPr fontId="22"/>
  </si>
  <si>
    <t>済</t>
    <rPh sb="0" eb="1">
      <t>スミ</t>
    </rPh>
    <phoneticPr fontId="22"/>
  </si>
  <si>
    <t>①G型計上
②調査完了。調査台帳及びエビデンスを内部統制室へ提出した</t>
    <phoneticPr fontId="22"/>
  </si>
  <si>
    <t>①②田端さん</t>
    <phoneticPr fontId="22"/>
  </si>
  <si>
    <t>①②完</t>
    <phoneticPr fontId="22"/>
  </si>
  <si>
    <t xml:space="preserve">
①G型計上
②②個人アドレス宛のリベートメールの確認調査を行う
調査完了。調査台帳及びエビデンスを内部統制室へ提出した</t>
    <phoneticPr fontId="22"/>
  </si>
  <si>
    <t>③暫定対策を立案し実施を行う。実施に向けてスケジュールを調整中</t>
    <phoneticPr fontId="22"/>
  </si>
  <si>
    <t xml:space="preserve">
１．商品の仕入れを行う
２．納品時商品の発注時の伝票単価と商品マスタの伝票単価に差異があった為発生
</t>
    <phoneticPr fontId="22"/>
  </si>
  <si>
    <t xml:space="preserve">
①H型にて登録
②システム部へ依頼中
</t>
    <phoneticPr fontId="22"/>
  </si>
  <si>
    <t xml:space="preserve">
１．商品の発注
２．商品が納品された際に、商品マスタの伝票単価より発注時の伝票単価が高い為
　　納品時単価差異が発生。
</t>
    <phoneticPr fontId="22"/>
  </si>
  <si>
    <t>ベネリック</t>
    <phoneticPr fontId="22"/>
  </si>
  <si>
    <t xml:space="preserve">上した月」：YYYY/MM
「入金日付or相殺日付」：YYYY/MM/DD
「ヒアリング対象者」：
「備考」：
現状：
仮説：
質問：
議事メモ+++++++++++++++
</t>
    <phoneticPr fontId="22"/>
  </si>
  <si>
    <t xml:space="preserve">
１．2019年6月頃_システム部から旧OPGに業務が移管される。
２．2019年12月頃_旧OPGから商品統合管理室に業務が移管される。
３．2021年9月_システム部から、エラーメールが放置されていると商品統合管理室に連絡が入る
４．2021年10月_内容を確認した結果、引継ぎに漏れが有る事がわかる</t>
    <phoneticPr fontId="22"/>
  </si>
  <si>
    <t>②グループリスク管理室報告を行う。想定該当部署　システム部
・該当部署でのエラーメールの現状調査と分析の実施
・該当部署での商品統合管理室への正しいメアドの登録依頼</t>
    <phoneticPr fontId="22"/>
  </si>
  <si>
    <t>①2019年6月から2021年10月までのエラーメールをチェックする</t>
    <phoneticPr fontId="22"/>
  </si>
  <si>
    <t>①10/15</t>
    <phoneticPr fontId="22"/>
  </si>
  <si>
    <t>③11/5</t>
    <phoneticPr fontId="22"/>
  </si>
  <si>
    <t>③グループリスク管理室へ対応を依頼する。該当部署が不明なため</t>
    <phoneticPr fontId="22"/>
  </si>
  <si>
    <t>posキャンペーン登録</t>
    <phoneticPr fontId="22"/>
  </si>
  <si>
    <t>①カウントJANの値引可否について、キャンペーン適用可に変更する。
②キャンペーン発動条件の組み合わせを変更する</t>
    <phoneticPr fontId="22"/>
  </si>
  <si>
    <t xml:space="preserve">
①該当実績のH型での訂正</t>
    <phoneticPr fontId="22"/>
  </si>
  <si>
    <t>①該当実績のH型での訂正</t>
    <phoneticPr fontId="22"/>
  </si>
  <si>
    <t>ＬＧ</t>
    <phoneticPr fontId="22"/>
  </si>
  <si>
    <t>LGまたはバイヤー</t>
    <phoneticPr fontId="26"/>
  </si>
  <si>
    <t xml:space="preserve">①原価変更の修正（変更前に戻す）
②発生した在庫対策費を訂正
③発生しうる納品時単価差異を確認、修正
④該当期間に発生した発注情報の確認、修正
⑤取引先様の上長への口頭注意喚起②登録チームでのA型登録前の確認方法の検討
</t>
    <phoneticPr fontId="22"/>
  </si>
  <si>
    <t>⑤取引先様の上長への口頭注意喚起②登録チームでのA型登録前の確認方法の検討</t>
    <phoneticPr fontId="22"/>
  </si>
  <si>
    <t>⑤田端さん</t>
    <phoneticPr fontId="22"/>
  </si>
  <si>
    <t>⑤完</t>
    <phoneticPr fontId="22"/>
  </si>
  <si>
    <t xml:space="preserve">１．10/1　バイヤーより「SB　C&amp;S」分の実績が見つからないと連絡を受ける
２．10/2　積み上げデータを確認したところ、「SB　C&amp;S」の条件が無かった為、メンバーへ確認したところ、過去条件(2021年1月分）を積み上げてしまっていたことが原因と分かった。
３．10/2　LINEWORKSでバイヤーに連絡、再作成したデータを共有
</t>
    <phoneticPr fontId="22"/>
  </si>
  <si>
    <t xml:space="preserve">上した月」：YYYY/MM
「入金日付or相殺日付」：YYYY/MM/DD
「ヒアリング対象者」：
「備考」：
現状：
仮説：
質問：
議事メモ+++++++++++++++
夕会にて方針決定。
先方に対してお詫びと共に回答をメールにてお伝え。対応完了。
以下決定した方針。
・追加除外品として決定したものは佐藤副本部長の承認を頂く（Ｐ２メールによる確認を想定）。
・決定した内容を『リベート条件確認書』に追記の上、鯨井からお送りし、先方の情報入力と返信を頂くことで合意を確認する。
・都度の支払いにおける照合の方法に関しては今後買掛チームの方で検討。
</t>
    <phoneticPr fontId="22"/>
  </si>
  <si>
    <t>③実績抽出等の要件定義はレビューをおこなう。WFリスク報告にて事故共有する</t>
    <phoneticPr fontId="22"/>
  </si>
  <si>
    <t>③10/8→完</t>
    <phoneticPr fontId="22"/>
  </si>
  <si>
    <t xml:space="preserve">
①重複分をマイナスJ型修正
</t>
    <phoneticPr fontId="22"/>
  </si>
  <si>
    <t>①重複分をマイナスJ型修正</t>
    <phoneticPr fontId="22"/>
  </si>
  <si>
    <t>②原因の確認、どこに問題があったかを確認する③ダブルチェックの機能に関して検討する。</t>
    <phoneticPr fontId="22"/>
  </si>
  <si>
    <t>②北郷さん、内河さん③北郷さん、内河さん</t>
    <phoneticPr fontId="22"/>
  </si>
  <si>
    <t>②10/22③10/27</t>
    <phoneticPr fontId="22"/>
  </si>
  <si>
    <t xml:space="preserve">上した月」：2021/09
「入金日付or相殺日付」：0000/00/00　月内修正
「ヒアリング対象者」：内河
「備考」：
</t>
    <phoneticPr fontId="22"/>
  </si>
  <si>
    <t xml:space="preserve">②ルールの作成③取引先様へ通知する
</t>
    <phoneticPr fontId="22"/>
  </si>
  <si>
    <t>②北郷さん、長廣さん、内河さん③内河さん</t>
    <phoneticPr fontId="22"/>
  </si>
  <si>
    <t xml:space="preserve">上した月」：2021/09
「入金日付or相殺日付」：0000/00/00　当月修正
「ヒアリング対象者」：検討中
「備考」：
</t>
    <phoneticPr fontId="22"/>
  </si>
  <si>
    <t xml:space="preserve">①マイナスG型にて登録
</t>
    <phoneticPr fontId="22"/>
  </si>
  <si>
    <t>①修正データ登録</t>
    <phoneticPr fontId="22"/>
  </si>
  <si>
    <t>①マイナスG型にて登録</t>
    <phoneticPr fontId="22"/>
  </si>
  <si>
    <t>①2021/10/14→完</t>
    <phoneticPr fontId="22"/>
  </si>
  <si>
    <t>アールダブリューシー</t>
    <phoneticPr fontId="26"/>
  </si>
  <si>
    <t>内河 登</t>
  </si>
  <si>
    <t>　・バイヤー、ダイソン</t>
    <phoneticPr fontId="26"/>
  </si>
  <si>
    <t>鯨井 智揮</t>
  </si>
  <si>
    <t>フリー㈱等・ＡＳ事業部等</t>
    <phoneticPr fontId="26"/>
  </si>
  <si>
    <t>Ｉ型_アールダブリューシー_月毎に請求せず一定期間まとめて請求していた件</t>
    <phoneticPr fontId="22"/>
  </si>
  <si>
    <t xml:space="preserve">取引金額が小額な為、請求金額がマイナスの月度があった為
</t>
    <phoneticPr fontId="22"/>
  </si>
  <si>
    <t xml:space="preserve">入出荷発生月は金額問わず必ず請求いただく
　　　　　　　　　（確認中：取引先担当○○様了承済）
　　　　　　　　　洗い替えは不要（久保課長確認）
</t>
    <phoneticPr fontId="22"/>
  </si>
  <si>
    <t>B型の登録を行った</t>
    <phoneticPr fontId="22"/>
  </si>
  <si>
    <t>B型_ダイソン_B型申請が遅れた</t>
    <phoneticPr fontId="22"/>
  </si>
  <si>
    <t xml:space="preserve">
　・当日開始のB型の申請が当日の21時過ぎに申請された
</t>
    <phoneticPr fontId="22"/>
  </si>
  <si>
    <t xml:space="preserve">
　・バイヤーとダイソン側で申請を失念していた為、申請が遅れた。
</t>
    <phoneticPr fontId="22"/>
  </si>
  <si>
    <t>なし_フリー㈱等_インセンティブビジネス等の合意の運用について</t>
    <phoneticPr fontId="22"/>
  </si>
  <si>
    <t xml:space="preserve">
・インセンティブビジネスに係る契約であるにも関わらず、商品統合管理室の方で契約の内容を事前に確認していなかった。（Hulu等、今までも同様の事案は発生していた）
・「基本契約」という形ではなく、単に実施するビジネスの内容のみ合意した「合意書」の締結でのみ取引先ＣＤ発行の依頼を受け付けてしまった。
</t>
    <phoneticPr fontId="22"/>
  </si>
  <si>
    <t xml:space="preserve">
・現在の運用では、インセンティブやリベートに係る合意であっても、法務チェック段階では商品統合管理室の確認を通らない為。
・取引先ＣＤ発行について、「インセンティブビジネス」による「支払いを受ける場合」のルールがない。
</t>
    <phoneticPr fontId="22"/>
  </si>
  <si>
    <t>フリー㈱等</t>
    <phoneticPr fontId="22"/>
  </si>
  <si>
    <t>①ＡＳ事業部大塚課長と打ち合わせ</t>
    <phoneticPr fontId="22"/>
  </si>
  <si>
    <t xml:space="preserve">①ＡＳ事業部大塚課長と打ち合わせ
</t>
    <phoneticPr fontId="22"/>
  </si>
  <si>
    <t>長廣 周次朗</t>
  </si>
  <si>
    <t>小野 英雄</t>
  </si>
  <si>
    <t>朝田 博之</t>
  </si>
  <si>
    <t>①完</t>
  </si>
  <si>
    <t>田端 英夫</t>
  </si>
  <si>
    <t>北郷 直樹</t>
  </si>
  <si>
    <t>シャープ</t>
  </si>
  <si>
    <t>上した月」：YYYY/MM
「入金日付or相殺日付」：YYYY/MM/DD
「ヒアリング対象者」：
「備考」：</t>
    <phoneticPr fontId="22"/>
  </si>
  <si>
    <t xml:space="preserve">①経理室・商品部・法務室へ共有。また在庫状況確認。②債権内容、提供する資料の範囲、納期　　　　　　　　　③法務チェック
</t>
    <phoneticPr fontId="22"/>
  </si>
  <si>
    <t>①鯨井②③品質管理</t>
    <phoneticPr fontId="22"/>
  </si>
  <si>
    <t xml:space="preserve">
①経理室・商品部・法務室へ共有。また在庫状況確認。②債権内容、提供する資料の範囲、納期　　　　　　　　　③法務チェック
</t>
    <phoneticPr fontId="22"/>
  </si>
  <si>
    <t>①10/14⇒完了②③未定</t>
    <phoneticPr fontId="22"/>
  </si>
  <si>
    <t>ルールの策定（品質管理室へ）</t>
    <phoneticPr fontId="22"/>
  </si>
  <si>
    <t>①9月度分として計上依頼を行いました</t>
    <phoneticPr fontId="22"/>
  </si>
  <si>
    <t>ＭＴＧ</t>
    <phoneticPr fontId="26"/>
  </si>
  <si>
    <t>①10/13→完</t>
    <phoneticPr fontId="22"/>
  </si>
  <si>
    <t>②10/14→完</t>
    <phoneticPr fontId="22"/>
  </si>
  <si>
    <t>アールダブリューシー</t>
    <phoneticPr fontId="22"/>
  </si>
  <si>
    <t>①毎月入荷実績を抽出。入荷明細有で請求ない場合は取引先請求②類似事例がないか、リベート滞留データで確認する③管理用の一覧表の作成④締めスケジュールに追加</t>
    <phoneticPr fontId="22"/>
  </si>
  <si>
    <t>①②川上さん・田畑さん　③川上さん④小野さん</t>
    <phoneticPr fontId="22"/>
  </si>
  <si>
    <t>①②10/30（土）③10/30(土）④10/30(土）</t>
    <phoneticPr fontId="22"/>
  </si>
  <si>
    <t>入出荷発生月は金額問わず必ず請求いただく
　　　　　　　　　（確認中：取引先担当○○様了承済）
　　　　　　　　　洗い替えは不要（久保課長確認）</t>
    <phoneticPr fontId="22"/>
  </si>
  <si>
    <t>川上・田畑・戸塚</t>
    <phoneticPr fontId="22"/>
  </si>
  <si>
    <t>2021/10/21（木）</t>
    <phoneticPr fontId="22"/>
  </si>
  <si>
    <t>②鯨井さん③川上さん</t>
    <phoneticPr fontId="22"/>
  </si>
  <si>
    <t xml:space="preserve">②リベート運用規定の中に時間のルールを決め、追加する
③サービスカタログの内容修正
</t>
    <phoneticPr fontId="22"/>
  </si>
  <si>
    <t>②10/27(水)③10/27(水)</t>
    <phoneticPr fontId="22"/>
  </si>
  <si>
    <t>②リベート運用規定の中に時間のルールを決め、追加する
③サービスカタログの内容修正</t>
    <phoneticPr fontId="22"/>
  </si>
  <si>
    <t xml:space="preserve">
１．（これまでの運用として）インセンティブビジネスによる新規取引開始の場合は、契約の内容は特に関知せず、法務チェックに任せ、契約内容が確定した後に取引先ＣＤ発行を受け付けていた。（この時、①通常の仕入とは異なる取引になる為、個別に報告は行っていた②計上に関して商品統合管理室リベート担当者と相談）
２．フリー株式会社・リクルートと「Airレジにてクラウド会計ソフト『freee』を紹介し、ご成約件数に応じてインセンティブをもらう」というビジネスを行う旨の見通しをＡＳ事業部からご連絡頂く。鯨井からは「法務チェックにて契約内容確定後に取引先ＣＤ発行のご相談を頂ければ、取引先ＣＤ発行の為の対応及び確定した契約内容に基づくリベート計上を商品統合管理室で相談する」旨をお伝え。ＡＳ事業部は「法務チェックによる契約内容の確定」をタスクとして対応。
３．ＡＳ事業部の業務にて、法務チェックにより契約内容が確定し、その押印手続中に、取引先ＣＤ発行のご相談を正式に頂く。
４．鯨井より本件の共有と取引先ＣＤ発行に係る相談を室長承認にて報告。「計上に関して詳しく確認したい為、詳細な資料と共に打ち合わせを打診する」方針となる。
５．ＡＳ事業部との打ち合わせにて内容確認。打ち合わせ後、倉地室長との会話にて本件問題が顕在化したことから、アクシデント報告を行うことで本件インセンティブビジネスを計上する方針を頂く。
</t>
    <phoneticPr fontId="22"/>
  </si>
  <si>
    <t>①倉地室長・鯨井</t>
    <phoneticPr fontId="22"/>
  </si>
  <si>
    <t>②鯨井さん③鯨井さん</t>
    <phoneticPr fontId="22"/>
  </si>
  <si>
    <t>②「インセンティブビジネス」のフローとルール策定（運用作り及びインセンティブビジネス用の基本契約書雛形が作れないか法務相談等）③経理室へ相談が言った場合、商品統合管理室へ共有することをお伝えする</t>
    <phoneticPr fontId="22"/>
  </si>
  <si>
    <t xml:space="preserve">②「インセンティブビジネス」のフローとルール策定（運用作り及びインセンティブビジネス用の基本契約書雛形が作れないか法務相談等）③経理室へ相談が言った場合、商品統合管理室へ共有することをお伝えする
</t>
    <phoneticPr fontId="22"/>
  </si>
  <si>
    <t>①10/19→完</t>
    <phoneticPr fontId="22"/>
  </si>
  <si>
    <t>フ</t>
    <phoneticPr fontId="22"/>
  </si>
  <si>
    <t xml:space="preserve">上した月」：2021/10
「入金日付or相殺日付」：YYYY/MM/DD
「ヒアリング対象者」：
「備考」：
</t>
    <phoneticPr fontId="22"/>
  </si>
  <si>
    <t>なし_ハピネットマーケティング_ルールのない業務により、取引先からのご要請に対する回答に時間を要した</t>
    <phoneticPr fontId="22"/>
  </si>
  <si>
    <t>ハピネットマーケティング</t>
    <phoneticPr fontId="22"/>
  </si>
  <si>
    <t>小林 美穂</t>
    <phoneticPr fontId="22"/>
  </si>
  <si>
    <t>ハピネット・マーケティング様(05151)</t>
    <phoneticPr fontId="26"/>
  </si>
  <si>
    <t xml:space="preserve">取引先が意図しない住所への返品が発生している事に対して、解決までにお時間をいただいた
</t>
    <phoneticPr fontId="22"/>
  </si>
  <si>
    <t xml:space="preserve">
１．ハピネット様より「なんば店・八尾店から本社宛に返品が来るので、尼崎のロジサービスに送ってほしい」と該当店舗に連絡あり
２．店舗は「大阪商品センターに登録されている住所に発送しているので、店舗側では変更ができない」と回答
３．ハピネット様よりバイヤーに事情説明あり
４．バイヤーがハピネット様に商品統合管理室を紹介
５．商品統合管理室にメールで依頼が届く(2021/10/15)
６．店舗コードに紐づく返品先の変更依頼は今まで受けたことが無く、どのような作業が必要か分からないため、ロジスティクス部にご意見をいただく(10/18)
７．「新業務307の店別設定が影響している」とご回答いただく(10/19)
８．該当メニューを変更(10/20)
９．システム部より「新業務305にも返品先を登録する必要がある」と教えていただき、作業する(10/21)
１０．先方に完了メール＆バイヤーに情報共有を行う(10/21)
</t>
    <phoneticPr fontId="22"/>
  </si>
  <si>
    <t xml:space="preserve">
・新業務アプリ305(返品先マスタ)、307(店別設定)への登録・変更が物流にどのように作用しているか不明な部分があるため
・上記の調査が不十分であり作業ルールも無く、問題解決のために何を行えばよいか即座に判断がつかなかったため
</t>
    <phoneticPr fontId="22"/>
  </si>
  <si>
    <t xml:space="preserve">
①ロジスティクス部へ相談
②新業務アプリ307の、該当店舗に紐づく店直返品フラグを一括返品に変更
③新業務アプリ305の「大阪地区JANあり」に、先方指定の返品先住所を登録
</t>
    <phoneticPr fontId="22"/>
  </si>
  <si>
    <t>④事案（一括納品、返品についての）を分析・調査。最終的にルールを作る。</t>
    <phoneticPr fontId="22"/>
  </si>
  <si>
    <t>①ロジスティクス部へ相談
②新業務アプリ307の、該当店舗に紐づく店直返品フラグを一括返品に変更
③新業務アプリ305の「大阪地区JANあり」に、先方指定の返品先住所を登録</t>
    <phoneticPr fontId="22"/>
  </si>
  <si>
    <t>①②③長廣係長・中野主任・小林(窓口・作業)</t>
    <phoneticPr fontId="22"/>
  </si>
  <si>
    <t>①②③即日⇒完了</t>
    <phoneticPr fontId="22"/>
  </si>
  <si>
    <t>④中野さん</t>
    <phoneticPr fontId="22"/>
  </si>
  <si>
    <t>④11月19日</t>
    <phoneticPr fontId="22"/>
  </si>
  <si>
    <t>システム、経理室</t>
    <phoneticPr fontId="26"/>
  </si>
  <si>
    <t>商品統合管理室、経理室</t>
    <phoneticPr fontId="26"/>
  </si>
  <si>
    <t>K型_ラネットワイモバイル_みなし実績未連携によるみなし実績取消漏れ</t>
    <phoneticPr fontId="22"/>
  </si>
  <si>
    <t xml:space="preserve">携帯インセンのみなし実績の取り消し漏れが発生した
</t>
    <phoneticPr fontId="22"/>
  </si>
  <si>
    <t xml:space="preserve">
１．2021年8月末　9月度の携帯インセンティブのみなし条件登録実施　登録エラーは無し
２．2021年9月　　テクノスより経理宛に、みなし計算のSAPへの反映エラーが起きていることの連絡有、みなし条件に閉店店舗が含まれていることが原因。計算用にリカバリデータの投入が必要
３．2021年10月4日　商品統合管理室にて、9月度携帯インセンティブ確定実績投入の準備の為に取消条件対象のみなし条件一覧をBOにて抽出
４．2021年10月5日　経理室にてSAP未反映のみなし計算実績反映させるためのリカバリデータを投入。みなし条件実績がSAPに反映
５．2021年10月13日　商品統合管理室にて、ワイモバイルの確定金額を登録。4日に抽出した取消対象のみなし条件の0円確定を実施、登録エラー無し。
６．2021年10月20日　経理室にて、SAPを確認、みなし条件の取り消し漏れを発見
</t>
    <phoneticPr fontId="22"/>
  </si>
  <si>
    <t xml:space="preserve">
①リカバリデータ投入後のSAPとBOの未連携
②リカバリデータを投入後の商品統合管理室への連携不足、取消確認漏れ
</t>
    <phoneticPr fontId="22"/>
  </si>
  <si>
    <t xml:space="preserve">10月度での対象のみなし計算の取り消し（予定）
</t>
    <phoneticPr fontId="22"/>
  </si>
  <si>
    <t>③経理室とMTG。事故原因と事実を提出する</t>
    <phoneticPr fontId="22"/>
  </si>
  <si>
    <t>ラネットワイモバイル</t>
    <phoneticPr fontId="22"/>
  </si>
  <si>
    <t>10月度での対象のみなし計算の取り消し（予定）</t>
    <phoneticPr fontId="22"/>
  </si>
  <si>
    <t>運用不備</t>
    <phoneticPr fontId="22"/>
  </si>
  <si>
    <t xml:space="preserve">
①不整合にて発生した返金は不要と回答いただいた。メールで一筆もらう②82品目の調査結果を受領し発生原因の確認を行う③3品目に関して修正依頼を受領する④前回送付分に今回の82+3は入っているか確認する
⑤影響額の算出</t>
    <phoneticPr fontId="22"/>
  </si>
  <si>
    <t>①不整合にて発生した返金は不要と回答いただいた。メールで一筆もらう②82品目の調査結果を受領し発生原因の確認を行う③3品目に関して修正依頼を受領する④前回送付分に今回の82+3は入っているか確認する⑤影響額の算出</t>
    <phoneticPr fontId="22"/>
  </si>
  <si>
    <t xml:space="preserve">過去データの為、確認不可
</t>
    <phoneticPr fontId="22"/>
  </si>
  <si>
    <t>⑥暫定施策（商品マスター維持管理業務）の継続実施</t>
    <phoneticPr fontId="22"/>
  </si>
  <si>
    <t>⑥長廣さん</t>
    <phoneticPr fontId="22"/>
  </si>
  <si>
    <t>整備不備</t>
    <phoneticPr fontId="22"/>
  </si>
  <si>
    <t>0円～10万円未満</t>
    <phoneticPr fontId="22"/>
  </si>
  <si>
    <t>まれに起きる年1度</t>
    <phoneticPr fontId="22"/>
  </si>
  <si>
    <t>対策基準有効</t>
    <phoneticPr fontId="22"/>
  </si>
  <si>
    <t>たまに起きる半年1度</t>
    <phoneticPr fontId="22"/>
  </si>
  <si>
    <t>取引先</t>
    <phoneticPr fontId="22"/>
  </si>
  <si>
    <t>経過観察中</t>
    <phoneticPr fontId="22"/>
  </si>
  <si>
    <t>10万円以上～100万円未満</t>
    <phoneticPr fontId="22"/>
  </si>
  <si>
    <t>まず発生しない</t>
    <phoneticPr fontId="22"/>
  </si>
  <si>
    <t>①経理室へメールにて質問をおこなう
②訂正版を作成し提出する
③実績抽出等の要件定義はレビューをおこなう旨をLineworksにて事故共有する</t>
    <phoneticPr fontId="22"/>
  </si>
  <si>
    <t>お客様からクレーム（本部対応）影響あり</t>
    <phoneticPr fontId="22"/>
  </si>
  <si>
    <t>商品統合管理室</t>
    <phoneticPr fontId="22"/>
  </si>
  <si>
    <t>積み上げデータ作成時のチェック工程の不足</t>
    <phoneticPr fontId="22"/>
  </si>
  <si>
    <t>①データを再作成して共有した
②担当者と積み上げデータ作成手順を確認しツールの更新する。運用の確認をメンバーにて行う
③原因の確認を行う⇒積み上げデータの保存フォルダの更新漏れ⇒積み上げ用マクロ実行過程でフォルダの選択を強制的に行う形に変更</t>
    <phoneticPr fontId="22"/>
  </si>
  <si>
    <t>①10/2→完③完</t>
    <phoneticPr fontId="22"/>
  </si>
  <si>
    <t>時々起きる月1度</t>
    <phoneticPr fontId="22"/>
  </si>
  <si>
    <t xml:space="preserve">原因の確認中⇒過去実績の為、確認不可
</t>
    <phoneticPr fontId="22"/>
  </si>
  <si>
    <t>①影響額算出まで②原因の確認する⇒確認不可③取引先様からの調査結果により施策を立案する⇒暫定対策（マスター確認業務）の継続実施</t>
    <phoneticPr fontId="22"/>
  </si>
  <si>
    <t>①影響額算出まで②原因の確認す⇒確認不可</t>
    <phoneticPr fontId="22"/>
  </si>
  <si>
    <t>③暫定対策（マスター確認業務）の継続実施</t>
    <phoneticPr fontId="22"/>
  </si>
  <si>
    <t>1000万円以上～1億円未満</t>
    <phoneticPr fontId="22"/>
  </si>
  <si>
    <t>①10/7</t>
    <phoneticPr fontId="22"/>
  </si>
  <si>
    <t>②グループリスク管理室へ報告をおこなう　想定部署：商品部</t>
    <phoneticPr fontId="22"/>
  </si>
  <si>
    <t>運用不備</t>
    <phoneticPr fontId="22"/>
  </si>
  <si>
    <t>商品統合管理室</t>
    <phoneticPr fontId="22"/>
  </si>
  <si>
    <t>経過観察中</t>
    <phoneticPr fontId="22"/>
  </si>
  <si>
    <t>0円～10万円未満</t>
    <phoneticPr fontId="22"/>
  </si>
  <si>
    <t>まず発生しない</t>
    <phoneticPr fontId="22"/>
  </si>
  <si>
    <t>対策基準有効</t>
    <phoneticPr fontId="22"/>
  </si>
  <si>
    <t>整備不備</t>
    <phoneticPr fontId="22"/>
  </si>
  <si>
    <t>1000万円以上～1億円未満</t>
    <phoneticPr fontId="22"/>
  </si>
  <si>
    <t>たまに起きる半年1度</t>
    <phoneticPr fontId="22"/>
  </si>
  <si>
    <t>システム</t>
    <phoneticPr fontId="22"/>
  </si>
  <si>
    <t>100万円以上～1000万円未満</t>
    <phoneticPr fontId="22"/>
  </si>
  <si>
    <t>まれに起きる年1度</t>
    <phoneticPr fontId="22"/>
  </si>
  <si>
    <t>対策はあるが不十分</t>
    <phoneticPr fontId="22"/>
  </si>
  <si>
    <t>時々起きる月1度</t>
    <phoneticPr fontId="22"/>
  </si>
  <si>
    <t>取引先</t>
    <phoneticPr fontId="22"/>
  </si>
  <si>
    <t>10万円以上～100万円未満</t>
    <phoneticPr fontId="22"/>
  </si>
  <si>
    <t>10月計上予定</t>
    <phoneticPr fontId="22"/>
  </si>
  <si>
    <t xml:space="preserve">ルールの策定（品質管理室へ）
</t>
    <phoneticPr fontId="22"/>
  </si>
  <si>
    <t>②リスク洗い出しに追記してグループリスク管理室へ報告する③本事案の稟議書の有無、協賛金の記載の有無をコジマ経理室へ確認する</t>
    <phoneticPr fontId="22"/>
  </si>
  <si>
    <t>②11/5③10/21</t>
    <phoneticPr fontId="22"/>
  </si>
  <si>
    <t xml:space="preserve">①修正データ登録②ルールの作成
</t>
    <phoneticPr fontId="22"/>
  </si>
  <si>
    <t>②10/25⇒完③11/10</t>
    <phoneticPr fontId="22"/>
  </si>
  <si>
    <t>③取引先様へ通知する</t>
    <phoneticPr fontId="22"/>
  </si>
  <si>
    <t>①9月度分として計上依頼を行いました②共有アドレスの徹底、取引先へのアドレスチェック依頼</t>
    <phoneticPr fontId="22"/>
  </si>
  <si>
    <t>上した月」：2021/08
「入金日付or相殺日付」：2021/09/30
「ヒアリング対象者」：経理室 久保課長、戸塚さん、取引先担当○○様
「備考」：
現状：
仮説：
質問：
議事メモ+++++++++++++++</t>
    <phoneticPr fontId="22"/>
  </si>
  <si>
    <t>2021/10/15⇒完了</t>
    <phoneticPr fontId="22"/>
  </si>
  <si>
    <t>お客様からクレーム（店舗対応）問題がない</t>
    <phoneticPr fontId="22"/>
  </si>
  <si>
    <t xml:space="preserve">
破産手続等に伴う業務の定義やルールに不足がある
</t>
    <phoneticPr fontId="22"/>
  </si>
  <si>
    <t>0円～10万円未満</t>
    <phoneticPr fontId="22"/>
  </si>
  <si>
    <t>まれに起きる年1度</t>
    <phoneticPr fontId="22"/>
  </si>
  <si>
    <t>対策基準有効</t>
    <phoneticPr fontId="22"/>
  </si>
  <si>
    <t>運用不備</t>
    <phoneticPr fontId="22"/>
  </si>
  <si>
    <t>整備不備</t>
    <phoneticPr fontId="22"/>
  </si>
  <si>
    <t>取引先</t>
    <phoneticPr fontId="22"/>
  </si>
  <si>
    <t>商品統合管理室</t>
    <phoneticPr fontId="22"/>
  </si>
  <si>
    <t>お客様からクレーム（店舗対応）問題がない</t>
    <phoneticPr fontId="22"/>
  </si>
  <si>
    <t xml:space="preserve">
バイヤーヘの計上確認のチェックが出来ていなかった
</t>
    <phoneticPr fontId="22"/>
  </si>
  <si>
    <t xml:space="preserve">
１．年次更新の際に、覚書を確認した際に表記を確認し不明瞭な点を見つけた。
</t>
    <phoneticPr fontId="22"/>
  </si>
  <si>
    <t>経過観察中</t>
    <phoneticPr fontId="22"/>
  </si>
  <si>
    <t>0円～10万円未満</t>
    <phoneticPr fontId="22"/>
  </si>
  <si>
    <t>まれに起きる年1度</t>
    <phoneticPr fontId="22"/>
  </si>
  <si>
    <t>対策基準有効</t>
    <phoneticPr fontId="22"/>
  </si>
  <si>
    <t xml:space="preserve">
１．年間リベート実績・5月単月のリベート実績を使用し7月末の会議資料に掲載した
２．9月末以降の会議資料にて削減進捗を掲載するべく、実績を抽出した。
３．差異があった。
４．「確定計算」以外に「みなし取消」「みなし計算」「確定取消」のリベート金額も含まれていることが仮説検証で判明
５．一旦アクシデント報告の起案を指示頂いた</t>
    <phoneticPr fontId="22"/>
  </si>
  <si>
    <t xml:space="preserve">
１．セールを行う事が確定していて商談が決定していたが、申請がされていなかった。
２．B型開始予定日当日に、B型が申請されていない事が発覚した
３．当日の20時過ぎに連絡があり、B型申請されて対応を行った。
</t>
    <phoneticPr fontId="22"/>
  </si>
  <si>
    <t>10万円以上～100万円未満</t>
    <phoneticPr fontId="22"/>
  </si>
  <si>
    <t xml:space="preserve">
１．10/8　先方より「承認しかねます」との内容でメール返信あり
２．10/12　登録　
３．10/13　先方より　「承認できない旨ご回答済みです」とのメールが届く
４．10/14　修正データ投入（予定）</t>
    <phoneticPr fontId="22"/>
  </si>
  <si>
    <t xml:space="preserve">
１．10/13　重複と思しき登録済みデータを発見
２．10/14　登録担当者に確認、重複と断定
３．10/14　当月修正（予定）
</t>
    <phoneticPr fontId="22"/>
  </si>
  <si>
    <t xml:space="preserve">
１．取引先様から、商談の結果G型ファイルが送付された。
２．G型ファイルの登録に不備はなかったので登録を行った。
３．本来登録されているべき金額が3501で登録がない為確認依頼があった。
４．担当者に確認した所、3501分として登録されていない事が10/14発覚した
　　その為P2メールにて依頼を受けて修正登録</t>
    <phoneticPr fontId="22"/>
  </si>
  <si>
    <t xml:space="preserve">
１．取引先様に対して発注を行った
２．商品マスタに登録されている伝票単価が違うため支払いに差が出た
</t>
    <phoneticPr fontId="22"/>
  </si>
  <si>
    <t xml:space="preserve">
１．商品の発注を取引先様から送付された注文書通りに発注した
２．商品の支払い金額に差があると言う事で取引先様からバイヤーに問い合わせがあり発覚</t>
    <phoneticPr fontId="22"/>
  </si>
  <si>
    <t xml:space="preserve">
１．商品統合管理室メンバーが本件受任通知を受け取る。
２．経理室に報告の上債権債務状況を調べて頂く。81.689円の赤残がある（＝当社が債務者である）ことが判明。詳細なデータは商品統合管理室宛てに送信頂く。
３．室長承認にて一次報告。インシデント起案の指示を頂く。
４．バイヤーへ共有。
５.在庫状況確認。在庫あり。しかしあくまでも卸であり、メーカーではない為、商流変更にて対応可能とのこと。（在庫分も保証頂けるかは確認すべきと思料）</t>
    <phoneticPr fontId="22"/>
  </si>
  <si>
    <t xml:space="preserve">
１．10/5　13：07　MTG様より9月度G型ファイルのメール受信
２．上記タイミングで商品統合管理室宛のメールと認識
３．本日(10/13)G型最終回収データに反映されてないことを確認
４．メール内容を再確認し統合管理室が宛先に入って無いことを確認
　上記内容を商品部上長、商品統合管理室へ報告　　
５．MTG様へ至急送信頂く様連絡し、本日13:03にメール受信致しました。
</t>
    <phoneticPr fontId="22"/>
  </si>
  <si>
    <t xml:space="preserve">
１．G型の提出の際に、部門コードを間違えて記載した為間違って按分がされた。
２．回収データにて共有した際に、バイヤー側から発覚した
内部監査室から事故が起きる可能性があると指摘いただいている
現状、エビデンスの有無を確認しているが内容をチェックしていない</t>
    <phoneticPr fontId="22"/>
  </si>
  <si>
    <t xml:space="preserve">
オリエンス㈱の自己破産手続の委任を受けた代理人から受任通知書が届いた。
以下概要
・オリエンス㈱の弁護士より、自己破産手続の委任を受けた。
・債権の報告を求める。
・取引開始からの取引経過について開示を求める。
・本書をもって債務を承認するものではないことの確認。
</t>
    <phoneticPr fontId="22"/>
  </si>
  <si>
    <t xml:space="preserve">
１．Ｉ型取り込み時にエラー発生（取り込みできず）
２．当該取引先の請求明細の中身を調査
３．複数月の請求明細があることが発覚
４．対象月度のリベート確定額に差異があることが判明
５．
2021/04～2021/08（6・7月度は0確定が必要）
販売支援金：2,066抜（2,272込）　　　　　　　　　　　　　　センターフィ：2,066抜（2,272込）　　　　　　　　　　　　　　合計：4,132抜（4,544込）</t>
    <phoneticPr fontId="22"/>
  </si>
  <si>
    <t>　　商品統合管理室本件タスクメンバー</t>
    <phoneticPr fontId="26"/>
  </si>
  <si>
    <t>　株式会社三菱電機ライフネットワーク</t>
    <phoneticPr fontId="26"/>
  </si>
  <si>
    <t xml:space="preserve">①SAPとBOで非連携が発生したことをリスク管理室に報告し、会計システムの非連携の対策の推進を依頼する②経理締め日前のみなし実績の取消済み確認（BOでリストを抽出して、抽出結果と経理室のSAPと突合確認）※①解決までの暫定対策③非連携が起きた理由は、閉店店舗混入であった。人為的ミスにより閉店店舗コードが混入されてもSAP（決算書）に影響がない対応をリスク管理室に依頼する。④閉店店舗のコードが混入しないようにチェックを通信担当者に依頼する　⑤条件を登録できる店舗、確定登録が出来る店舗が確認出来る必要が有る。システム条件の抽出方法をシステム部に確認する
</t>
    <phoneticPr fontId="22"/>
  </si>
  <si>
    <t>①北郷　②田端　③北郷　④田端　⑤北郷</t>
    <phoneticPr fontId="22"/>
  </si>
  <si>
    <t>①SAPとBOで非連携が発生したことをリスク管理室に報告し、会計システムの非連携の対策の推進を依頼する②経理締め日前のみなし実績の取消済み確認（BOでリストを抽出して、抽出結果と経理室のSAPと突合確認）※①解決までの暫定対策③非連携が起きた理由は、閉店店舗混入であった。人為的ミスにより閉店店舗コードが混入されてもSAP（決算書）に影響がない対応をリスク管理室に依頼する。④閉店店舗のコードが混入しないようにチェックを通信担当者に依頼する　⑤条件を登録できる店舗、確定登録が出来る店舗が確認出来る必要が有る。システム条件の抽出方法をシステム部に確認する</t>
    <phoneticPr fontId="22"/>
  </si>
  <si>
    <t>B型_シャープ_個人アドレスにだけリベートメールが送信され条件が登録されなかった</t>
    <phoneticPr fontId="22"/>
  </si>
  <si>
    <t xml:space="preserve">
個人アドレスにだけリベートメールが送信され条件が登録されなかった
</t>
    <phoneticPr fontId="22"/>
  </si>
  <si>
    <t xml:space="preserve">
１．10/20_個人アドレスにだけB型メールが届く
２．10/28_個人アドレスの受信ボックスを整理した際に受信を確認
３．10/28_条件が登録されているか確認した処、条件が確認出来ない為ｲﾝｼﾃﾞﾝﾄ事案として認識する
４．
５．</t>
    <phoneticPr fontId="22"/>
  </si>
  <si>
    <t xml:space="preserve">①G型で計上を依頼　②個人アドレスに送信された理由を確認
</t>
    <phoneticPr fontId="22"/>
  </si>
  <si>
    <t>株式会社三菱電機ライフネットワーク</t>
    <phoneticPr fontId="22"/>
  </si>
  <si>
    <t>①岡島係長</t>
    <phoneticPr fontId="22"/>
  </si>
  <si>
    <t>②タスクスケジュールの見直し（余裕を持ったご案内の送信）の共有</t>
    <phoneticPr fontId="22"/>
  </si>
  <si>
    <t>①10/28　14：58　お詫びと動画配信する旨メール送信</t>
    <phoneticPr fontId="22"/>
  </si>
  <si>
    <t>廣川 勝美</t>
    <phoneticPr fontId="22"/>
  </si>
  <si>
    <t>株式会社三菱電機ライフネットワーク＿リベート運用規約説明会キャンセルの件</t>
    <phoneticPr fontId="22"/>
  </si>
  <si>
    <t xml:space="preserve">
　リベート運用規約説明会参加キャンセル
</t>
    <phoneticPr fontId="22"/>
  </si>
  <si>
    <t xml:space="preserve">
１．10/28　7：58　 参加キャンセルのメール受信（小川様）
２．10/28　11：10　2名ご参加につき不参加者は小川様のみかの確認メール（岡島さん）
３．10/28　13：55　10/11に参加メールをしてから何も音沙汰がない為、すでに予定を
　　　　　　　　　 入れたので参加はキャンセル、動画配信希望のメール受信(小川様)
　　　　　　　　　 （小川様と島崎部長様両名キャンセル）
　　10/28　14：58　お詫びと動画配信する旨メール送信（岡島さん）　　　　　
４．
５．</t>
    <phoneticPr fontId="22"/>
  </si>
  <si>
    <t xml:space="preserve">
　ZOOM説明会ご案内遅れの為
</t>
    <phoneticPr fontId="22"/>
  </si>
  <si>
    <t xml:space="preserve">①10/28　14：58　お詫びと動画配信する旨メール送信
</t>
    <phoneticPr fontId="22"/>
  </si>
  <si>
    <t>川上</t>
    <phoneticPr fontId="26"/>
  </si>
  <si>
    <t>通信事業室</t>
    <phoneticPr fontId="26"/>
  </si>
  <si>
    <t>商品統合管理室契約管理チーム担当者</t>
    <phoneticPr fontId="26"/>
  </si>
  <si>
    <t>ビックカメラ基幹システム</t>
    <phoneticPr fontId="26"/>
  </si>
  <si>
    <t>　・BFP</t>
    <phoneticPr fontId="26"/>
  </si>
  <si>
    <t>リベート計上</t>
    <phoneticPr fontId="26"/>
  </si>
  <si>
    <t>DJI</t>
    <phoneticPr fontId="26"/>
  </si>
  <si>
    <t>　・リンナイネット</t>
    <phoneticPr fontId="26"/>
  </si>
  <si>
    <t>委託先管理</t>
    <phoneticPr fontId="26"/>
  </si>
  <si>
    <t>バイヤー他</t>
    <phoneticPr fontId="26"/>
  </si>
  <si>
    <t>商品部・商品統合管理室・法務室</t>
    <phoneticPr fontId="26"/>
  </si>
  <si>
    <t>リスク管理</t>
    <phoneticPr fontId="26"/>
  </si>
  <si>
    <t>　・東芝コンシューマーマーケティング</t>
    <phoneticPr fontId="26"/>
  </si>
  <si>
    <t>角田無線電機様</t>
    <phoneticPr fontId="26"/>
  </si>
  <si>
    <t>　・ハイセンス</t>
    <phoneticPr fontId="26"/>
  </si>
  <si>
    <t>倉地 利治</t>
    <phoneticPr fontId="22"/>
  </si>
  <si>
    <t>なし_ドイツワイン協会_商品売買契約に基づかない取引先での取引先CD発行ルールがない</t>
    <phoneticPr fontId="22"/>
  </si>
  <si>
    <t xml:space="preserve">
・商品取引以外の新規取引先ＣＤ発行の依頼がされている
・契約書等がない状態でリベートの合意が行われている
・当社側の店舗施策実施はエビデンスなしで履行済みと判断されている
</t>
    <phoneticPr fontId="22"/>
  </si>
  <si>
    <t xml:space="preserve">
・新規ビジネスを開始する前の相談ルールがない状態である
・商品取引以外の新規取引先ＣＤ発行のルールが不足している
</t>
    <phoneticPr fontId="22"/>
  </si>
  <si>
    <t>①入金日、対象月度を担当バイヤーに確認
②【7】契約書の締結や証憑管理の運用課題にて対応する</t>
    <phoneticPr fontId="22"/>
  </si>
  <si>
    <t>なし_パナソニック_配送予定商品に対して在庫対策費の控除</t>
    <phoneticPr fontId="22"/>
  </si>
  <si>
    <t xml:space="preserve">
　・在庫対策費発生条件の変更を要望された
</t>
    <phoneticPr fontId="22"/>
  </si>
  <si>
    <t xml:space="preserve">
今後定常業務として扱う
１．
２．
３．
４．
５．</t>
    <phoneticPr fontId="22"/>
  </si>
  <si>
    <t xml:space="preserve">
　・在庫対策費の発生対象となる在庫の考え方が、パナソニック側で見直された為
</t>
    <phoneticPr fontId="22"/>
  </si>
  <si>
    <t xml:space="preserve">
①H型にて修正対応
</t>
    <phoneticPr fontId="22"/>
  </si>
  <si>
    <t xml:space="preserve">
H型にて修正登録</t>
    <phoneticPr fontId="22"/>
  </si>
  <si>
    <t>なし_ベネリック_納品時単価差異が発生した</t>
    <phoneticPr fontId="22"/>
  </si>
  <si>
    <t xml:space="preserve">
１．商品の発注をベネリックに行った。
２．商品の納品時に、発注時の単価が納品時の伝票単価より高い為納品時単価差異が発生
３．
４．
５．</t>
    <phoneticPr fontId="22"/>
  </si>
  <si>
    <t xml:space="preserve">
　・商品マスタに登録されている取引先とは別のベネリックから仕入れを行った為、
　　単価差異が発生し、納品時単価差異が発生した。
</t>
    <phoneticPr fontId="22"/>
  </si>
  <si>
    <t xml:space="preserve">
H型にて修正登録
</t>
    <phoneticPr fontId="22"/>
  </si>
  <si>
    <t>I型_加賀ソルネット_対象外商品に対してリベートが発生した。</t>
    <phoneticPr fontId="22"/>
  </si>
  <si>
    <t xml:space="preserve">
　・対象外商品に対して、リベートが発生した。
</t>
    <phoneticPr fontId="22"/>
  </si>
  <si>
    <t xml:space="preserve">
１．商品の納品がされた。
２．納品時に販売支援金とセンターフィーが計算された。
３．
４．
５．</t>
    <phoneticPr fontId="22"/>
  </si>
  <si>
    <t xml:space="preserve">
　・リベート登録上単品条件で、除外設定が出来ない為発生。
</t>
    <phoneticPr fontId="22"/>
  </si>
  <si>
    <t xml:space="preserve">H型にて登録修正
</t>
    <phoneticPr fontId="22"/>
  </si>
  <si>
    <t xml:space="preserve">個人情報をLINEWORKS掲示板に投稿
</t>
    <phoneticPr fontId="22"/>
  </si>
  <si>
    <t xml:space="preserve">
１．アルバイトさんの勤務時間管理を行う為資料を作成
２．アルバイトさん個人別に現在の雇用契約書を資料に添付
３．資料を閲覧したメンバーが不快に感じた
４．コンプライアンス委員会に報告
５．コンプライアンス委員会より商品統合管理室に指摘がはいる</t>
    <phoneticPr fontId="22"/>
  </si>
  <si>
    <t xml:space="preserve">個人情報にパスワードを設定していなかった
</t>
    <phoneticPr fontId="22"/>
  </si>
  <si>
    <t xml:space="preserve">資料から個人情報を削除、ファイルにパスワードを設定し再投稿
</t>
    <phoneticPr fontId="22"/>
  </si>
  <si>
    <t>販促リベート_JCOM_キャンペーン設定ミスによるリベート計上</t>
    <phoneticPr fontId="22"/>
  </si>
  <si>
    <t xml:space="preserve">取引先と約束していないリベート（販促リベート）が計上された。
</t>
    <phoneticPr fontId="22"/>
  </si>
  <si>
    <t xml:space="preserve">
１．10月末頃、計理担当(小林主任)から岡島にJCOMの未入金であると連絡あり
２．同日、岡島から通信バイヤー桑野課長に確認を依頼した。
３．11/4　桑野課長から岡島に登録ミスとの連絡があった。
４．
５．
※期別影響額　41期　279,091-　42期　450,000-</t>
    <phoneticPr fontId="22"/>
  </si>
  <si>
    <t xml:space="preserve">調査中　仮説①キャンペーンの登録ミス　②登録のルールが無い　③入金のみの取引先の新規登録、運用のルールが無い
POS販促設定の際、通常はリベート金額は￥0で設定し、リベート相殺はK型で処理しているが、今回は販促設定の時に誤ってリベート金額を登録した為、販促リベートが発生した。リベートの清算はK型で行っていた為、結果としては2重計上となった。(販促設定者は通信事業室メンバー)
</t>
    <phoneticPr fontId="22"/>
  </si>
  <si>
    <t xml:space="preserve">
10月計上時に修正リベート(H型)を計上予定
</t>
    <phoneticPr fontId="22"/>
  </si>
  <si>
    <t>済み②12/10</t>
    <phoneticPr fontId="22"/>
  </si>
  <si>
    <t>①条件登録※11/6開始分のみ、11/7開始で修正登録②11/6分はG型で処理</t>
    <phoneticPr fontId="22"/>
  </si>
  <si>
    <t>B型_角田無線_条件登録時に104分の条件が登録漏れになっていた</t>
    <phoneticPr fontId="22"/>
  </si>
  <si>
    <t xml:space="preserve">
条件登録時に104分の条件が登録漏れになっていた
</t>
    <phoneticPr fontId="22"/>
  </si>
  <si>
    <t xml:space="preserve">
１．11/5_B型申請。WF202111050790
２．11/5_1次承認
３．11/7_2次承認時に漏れ発覚
４．
５．</t>
    <phoneticPr fontId="22"/>
  </si>
  <si>
    <t xml:space="preserve">
①条件登録※11/6開始分のみ、11/7開始で修正登録②11/6分はG型で処理
</t>
    <phoneticPr fontId="22"/>
  </si>
  <si>
    <t>Ｉ型_アクア㈱_販売支援金リベートの料率変更が登録されていなかった件</t>
    <phoneticPr fontId="22"/>
  </si>
  <si>
    <t xml:space="preserve">
・2021年より販売支援金の料率が2.0％⇒2.2％に変更になっており、先方算出の内容も2.2％に変更されていたが、基幹システム上では2.0％のままであった。
・同リベートは請求支払型であった為、上記の通り先方算出の内容も2.2％に変更されていたことから、本件相違に基づく差額は発生していない。
</t>
    <phoneticPr fontId="22"/>
  </si>
  <si>
    <t xml:space="preserve">
１．商品統合管理買掛チームより「基幹システムの登録」と「実際に処理されているリベート料率」に相違がある旨を共有頂く。
２．締結済みの契約書から「2.2％」にて合意した覚書を確認。
３．担当バイヤーに確認。覚えていないとのこと。
４．契約管理チームの台帳及びLINEWORKSのWFの履歴を確認。台帳にて締結手続が行われた事実を確認したものの、LINEWORKSのWFでリベート条件登録が行われた履歴が確認出来ず。
５．前記の内容から「締結手続後リベート条件登録が起案されなかったこと」が推測されると共に、現状の運用では定められていないことを確認。</t>
    <phoneticPr fontId="22"/>
  </si>
  <si>
    <t xml:space="preserve">
・覚書が当社定型のものではなかった（内容は定型と類似しているが、書類名は『覚書』のみ）。
・Ｉ型リベートについて『リベート条件登録』の申請を出す運用は、あくまでも当社定型の２種類しかルール化されていない。（定形外で同申請を起案しているものは本件担当者が直接担当して取引先とやり取りしている案件が主で、内容に基づいての申請は網羅性がない。）
</t>
    <phoneticPr fontId="22"/>
  </si>
  <si>
    <t xml:space="preserve">
①履歴の確認・ヒアリング
</t>
    <phoneticPr fontId="22"/>
  </si>
  <si>
    <t>2021/11/8→完</t>
    <phoneticPr fontId="22"/>
  </si>
  <si>
    <t>H型_ダンロップ_修正のファイルが取引先から送付されず、計上がされなかった</t>
    <phoneticPr fontId="22"/>
  </si>
  <si>
    <t xml:space="preserve">
　・納品時単価差異の修正のファイルが取引先から送付されず、計上がされなかった
</t>
    <phoneticPr fontId="22"/>
  </si>
  <si>
    <t xml:space="preserve">
１．納品時単価差異の発生を確認して取引先にデータの送付を行った
２．取引先様から商品統合管理室宛に、H型ファイルの送付がされなかった為修正漏れが発生した。
３．
４．
５．</t>
    <phoneticPr fontId="22"/>
  </si>
  <si>
    <t xml:space="preserve">
　・H型で修正予定ファイルが取引先から送付されなかった為
</t>
    <phoneticPr fontId="22"/>
  </si>
  <si>
    <t>納品時単価差異_ダンロップ_納品時単価差異が発生した</t>
    <phoneticPr fontId="22"/>
  </si>
  <si>
    <t xml:space="preserve">
１．商品の発注を行った。
２．発注時の伝票単価と納品時の伝票単価に差異がある為納品時単価差異が発生した。
３．H型にて修正。
４．
５．</t>
    <phoneticPr fontId="22"/>
  </si>
  <si>
    <t xml:space="preserve">
　・発注時単価と納品時単価に差異が発生した
</t>
    <phoneticPr fontId="22"/>
  </si>
  <si>
    <t>BFP</t>
    <phoneticPr fontId="22"/>
  </si>
  <si>
    <t>I型_BFP_原価リベートが発生する設定を行った為販売支援金とセンターフィーの計算がずれた</t>
    <phoneticPr fontId="22"/>
  </si>
  <si>
    <t xml:space="preserve">
　・販売支援金とセンターフィーの計算が多く計算された
</t>
    <phoneticPr fontId="22"/>
  </si>
  <si>
    <t xml:space="preserve">
１．PIMで取引先様が登録を行った。
２．原価リベートが発生するように、設定した為販売支援金とセンターフィーの計算がずれた。
３．
４．
５．</t>
    <phoneticPr fontId="22"/>
  </si>
  <si>
    <t xml:space="preserve">
　・取引先様でPIMの登録の際に伝票単価に税抜き価格を記載したため、原価リベートが発生し、センターフィーと販売支援金の計算がずれた。
</t>
    <phoneticPr fontId="22"/>
  </si>
  <si>
    <t>②出力できなかった場合は室長にご報告、判断を仰ぐ」運用を行う
③過去に送付したシステム作業依頼書を確認、踏まえて再度システム部</t>
    <phoneticPr fontId="22"/>
  </si>
  <si>
    <t>②商品統合管理室③品質管理</t>
    <phoneticPr fontId="22"/>
  </si>
  <si>
    <t>②システム部の改修が完了するまで③11/19</t>
    <phoneticPr fontId="22"/>
  </si>
  <si>
    <t>G型_各社_算出したデータが間違っていた</t>
    <phoneticPr fontId="22"/>
  </si>
  <si>
    <t xml:space="preserve">
　・算出元データが間違っていた為、算出したVAN通信費に差異が発生した
</t>
    <phoneticPr fontId="22"/>
  </si>
  <si>
    <t xml:space="preserve">
１．VAN通信費の算出に使用するため、RIPSデータを取得する。
２．算出の為マクロを実行する
３．計上の登録を行うが、算出した際のデータがずれていた事が取引先様からの連絡で
　　発覚し修正を行う
４．
５．</t>
    <phoneticPr fontId="22"/>
  </si>
  <si>
    <t xml:space="preserve">
　・リップスから出力したデータの一部が欠落していた。
　　算出時、RIPSのエラーが発生していた為データの欠落があったものと推測される。
</t>
    <phoneticPr fontId="22"/>
  </si>
  <si>
    <t>なし_なし_BS11電波料支払いに関して支払稟議書の添付が無かった</t>
    <phoneticPr fontId="22"/>
  </si>
  <si>
    <t xml:space="preserve">否決すべき内容が承認されていた
</t>
    <phoneticPr fontId="22"/>
  </si>
  <si>
    <t xml:space="preserve">
１．2021年10月締め業務より、商品統合管理室メンバーは商談報告書の記載は出来なくなった為、今後の運用に関して協議したが、その際に問題提起された
２．
３．
４．
５．</t>
    <phoneticPr fontId="22"/>
  </si>
  <si>
    <t xml:space="preserve">商品部またはBS11の担当者に代わって商品統合管理室のメンバーが商談報告書を作成していた。
G型で広告宣伝費など費用を計上する場合に社内での承認についてのエビデンスなど証憑の収集管理が不足していた為（今回は審議申請が承認されているか確認したが、承認されていなかった）
</t>
    <phoneticPr fontId="22"/>
  </si>
  <si>
    <t>G型_DJI_G型の金額欄に税込みを入力された</t>
    <phoneticPr fontId="22"/>
  </si>
  <si>
    <t xml:space="preserve">8月計上9月計上のG型において、税込金額を入力して申請された
</t>
    <phoneticPr fontId="22"/>
  </si>
  <si>
    <t xml:space="preserve">
１．10月計上締め期間中に取引先で発見された。
２．渡邉さんから、内河さん・中野に相談
３．内河さんが修正G型作成し、渡邉さん確認の上取引先に送付
４．取引先から通常ルートで申請
５．
8月計上4,400→4,000
9月計上255,200→232,000</t>
    <phoneticPr fontId="22"/>
  </si>
  <si>
    <t xml:space="preserve">取引先担当者の認識誤り（仕様はご存知であったとの事）
</t>
    <phoneticPr fontId="22"/>
  </si>
  <si>
    <t>G型_PCMC、東芝_不良交換手数料_商談報告書の件</t>
    <phoneticPr fontId="22"/>
  </si>
  <si>
    <t xml:space="preserve">本来商談報告書の作成が出来ない商品統合管理室メンバーが商談報告書を作成していた
</t>
    <phoneticPr fontId="22"/>
  </si>
  <si>
    <t xml:space="preserve">
１．商品統合管理室メンバーが商談報告書の作成が出来なくなったため、課題に上げた
２．
３．
４．
５．
※PCMC、東芝の不良交換手数料はG型で相殺する運用になっております</t>
    <phoneticPr fontId="22"/>
  </si>
  <si>
    <t xml:space="preserve">運賃での計上の為、担当バイヤーが不在の為、現在も商品統合管理室メンバーが作成していた
</t>
    <phoneticPr fontId="22"/>
  </si>
  <si>
    <t>B型_リンナイネット_B型条件が重複して登録された</t>
    <phoneticPr fontId="22"/>
  </si>
  <si>
    <t xml:space="preserve">
　・B型条件が重複して登録された
</t>
    <phoneticPr fontId="22"/>
  </si>
  <si>
    <t xml:space="preserve">
１．B型の条件を重複して登録を申請した
２．B型の条件が重複しているとバイヤーに取引先様から申告があった。
３．B型の実績の修正と停止の必要が発生した。
４．
５．</t>
    <phoneticPr fontId="22"/>
  </si>
  <si>
    <t xml:space="preserve">
　・取引先様からB型を重複して申請がされた
</t>
    <phoneticPr fontId="22"/>
  </si>
  <si>
    <t xml:space="preserve">定期的に法務部から各部署→取引先へ「機密情報の取扱いに関する確認」業務を行っている。昨年の取引先からの回答状況が送信に対して半数程度だった
</t>
    <phoneticPr fontId="22"/>
  </si>
  <si>
    <t xml:space="preserve">
１．11/3に吉倉さん主導でこの取り組みについての結果フィードバックと今後の対応についてMTGを行った。
２．問題管理とその解決の為、インシデント報告として起案指示があった
３．
４．
５．</t>
    <phoneticPr fontId="22"/>
  </si>
  <si>
    <t xml:space="preserve">委託先管理が行えていない為
</t>
    <phoneticPr fontId="22"/>
  </si>
  <si>
    <t xml:space="preserve">下記「」へ記載ください。
「実施した対応」：
「担当」：
「納期」：
「再発防止策」：
「担当」：
「納期」：
</t>
    <phoneticPr fontId="22"/>
  </si>
  <si>
    <t xml:space="preserve">スケジュール上本日登録予定だったが、登録出来なかった
</t>
    <phoneticPr fontId="22"/>
  </si>
  <si>
    <t xml:space="preserve">
１．按分済みデータを14時までに完成させるスケジュールだったが、按分の開始が18:50になってしまった
２．按分元データをESASに投入後も複数回エラーが発生し、エラー箇所を除外したデータで最終的に按分済みデータが完成したのが大体21時になってしまった。
３．21時から登録業務を行うと3時間掛かってしまう為、翌日に遅らせることになった
４．
５．</t>
    <phoneticPr fontId="22"/>
  </si>
  <si>
    <t xml:space="preserve">按分元データ積み上げ～按分済みデータ完成までの工程でスケジュール遅延が発生したから
</t>
    <phoneticPr fontId="22"/>
  </si>
  <si>
    <t>委託先管理の取組みにおける、40期以前での不備事項対応不足及び、41期での不備事項報告</t>
    <phoneticPr fontId="22"/>
  </si>
  <si>
    <t xml:space="preserve">未報告及び未対応
</t>
    <phoneticPr fontId="22"/>
  </si>
  <si>
    <t xml:space="preserve">
委託先管理の取り組みとして
取引先での機密情報調査管理状況を調査している。
40期以前は、法務部にてご対応いただいていた
調査結果には、不備事項があったが改善に向けた対応などを行っていなかった
【調査結果】
40期
123社中64社は、未回答または回答内容に不足する項目があった
これ以降、インシデント担当にて対応をお願い致します。</t>
    <phoneticPr fontId="22"/>
  </si>
  <si>
    <t xml:space="preserve">ルールの不足
</t>
    <phoneticPr fontId="22"/>
  </si>
  <si>
    <t>G型_東芝_摘要欄の修正が発生</t>
    <phoneticPr fontId="22"/>
  </si>
  <si>
    <t xml:space="preserve">
　・登録後に摘要欄の修正が発生した
</t>
    <phoneticPr fontId="22"/>
  </si>
  <si>
    <t xml:space="preserve">
１．G型の申請がされた
２．G型登録後に関連会社分として、計上され中身が不明な為確認
３．修正の必要が発生し、修正登録
４．
５．</t>
    <phoneticPr fontId="22"/>
  </si>
  <si>
    <t xml:space="preserve">
　・計上に際して必要事項が不足していた為。
</t>
    <phoneticPr fontId="22"/>
  </si>
  <si>
    <t>なし_角田無線電機_メール未返信</t>
    <phoneticPr fontId="22"/>
  </si>
  <si>
    <t xml:space="preserve">
10/13に来たメールに対して１ヵ月近く返信がされていない。
</t>
    <phoneticPr fontId="22"/>
  </si>
  <si>
    <t xml:space="preserve">
主体的な担当者という認識を持ったメンバーがいなかった。
</t>
    <phoneticPr fontId="22"/>
  </si>
  <si>
    <t>ハイセンス</t>
    <phoneticPr fontId="22"/>
  </si>
  <si>
    <t>G型_ハイセンス_G型が重複して登録された</t>
    <phoneticPr fontId="22"/>
  </si>
  <si>
    <t xml:space="preserve">
　・G型リベートが重複して登録された。
</t>
    <phoneticPr fontId="22"/>
  </si>
  <si>
    <t xml:space="preserve">
１．ファイルを照合担当者から受け取る
２．照合されたファイルを縦積みの際に、ファイルが破損していて読み込みが出来なかった
３．再度正しいファイルをデータフォルダーにもらう際に同じWF番号内にある読み込みできるファイルも格納された為、重複して登録
４．バイヤーから数字チェックの際に、連絡をもらい発覚
５．</t>
    <phoneticPr fontId="22"/>
  </si>
  <si>
    <t xml:space="preserve">
　・G型ファイルが破損しており、再度照合担当者からデータを受け取る際に同じWFに添付されている正常なファイルも合わせて受け取り重複した。
</t>
    <phoneticPr fontId="22"/>
  </si>
  <si>
    <t>①北郷</t>
    <phoneticPr fontId="22"/>
  </si>
  <si>
    <t>ドイツワイン協会</t>
    <phoneticPr fontId="22"/>
  </si>
  <si>
    <t>①入金日、対象月度を担当バイヤーに確認</t>
    <phoneticPr fontId="22"/>
  </si>
  <si>
    <t>②【7】契約書の締結や証憑管理の運用課題にて対応する</t>
    <phoneticPr fontId="22"/>
  </si>
  <si>
    <t>①11/12→完</t>
    <phoneticPr fontId="22"/>
  </si>
  <si>
    <t>なし_委託先管理の取り組み_昨年の取組みで商品部の確認実績が半数程度だった</t>
    <phoneticPr fontId="22"/>
  </si>
  <si>
    <t>G型_なし_登録按分取込エラーに伴うスケジュール遅延の件</t>
    <phoneticPr fontId="22"/>
  </si>
  <si>
    <t>なし_なし_個人情報をパスワード設定なしで投稿、インシデント未報告について</t>
    <phoneticPr fontId="22"/>
  </si>
  <si>
    <t>JCOM</t>
    <phoneticPr fontId="22"/>
  </si>
  <si>
    <t>①11/12</t>
    <phoneticPr fontId="22"/>
  </si>
  <si>
    <t>①マイナスのG型の登録を行い完了</t>
    <phoneticPr fontId="22"/>
  </si>
  <si>
    <t xml:space="preserve">
①マイナスのG型の登録を行い完了
</t>
    <phoneticPr fontId="22"/>
  </si>
  <si>
    <t xml:space="preserve">①G型にて登録修正
</t>
    <phoneticPr fontId="22"/>
  </si>
  <si>
    <t>①G型にて登録修正</t>
    <phoneticPr fontId="22"/>
  </si>
  <si>
    <t xml:space="preserve">
①H型で登録予定
</t>
    <phoneticPr fontId="22"/>
  </si>
  <si>
    <t>①H型で登録予定</t>
    <phoneticPr fontId="22"/>
  </si>
  <si>
    <t>①12月在庫締め日</t>
    <phoneticPr fontId="22"/>
  </si>
  <si>
    <t>①北郷②北郷</t>
    <phoneticPr fontId="22"/>
  </si>
  <si>
    <t>①11/12→完②11/12</t>
    <phoneticPr fontId="22"/>
  </si>
  <si>
    <t>①代わりに商談報告書を作成してただく担当バイヤーを選出いただきたい　②10月計上について金澤CMに可能か確認、難しい場合は商品統合管理室でインシデント報告を添付し従来の運用で登録</t>
    <phoneticPr fontId="22"/>
  </si>
  <si>
    <t xml:space="preserve">①代わりに商談報告書を作成してただく担当バイヤーを選出いただきたい　②10月計上について金澤CMに可能か確認、難しい場合は商品統合管理室でインシデント報告を添付し従来の運用で登録
</t>
    <phoneticPr fontId="22"/>
  </si>
  <si>
    <t>DJI</t>
    <phoneticPr fontId="22"/>
  </si>
  <si>
    <t>①202111091395で申請された。承認を進める</t>
    <phoneticPr fontId="22"/>
  </si>
  <si>
    <t>①中野</t>
    <phoneticPr fontId="22"/>
  </si>
  <si>
    <t>①2021/11/9→完</t>
    <phoneticPr fontId="22"/>
  </si>
  <si>
    <t>①11/9→完</t>
    <phoneticPr fontId="22"/>
  </si>
  <si>
    <t xml:space="preserve">
①202111091395で申請された。承認を進める
</t>
    <phoneticPr fontId="22"/>
  </si>
  <si>
    <t>①10月計上分はインシデント報告を添付した上で、従来の方法で計上する</t>
    <phoneticPr fontId="22"/>
  </si>
  <si>
    <t>広告宣伝部、商品部とMTGを行い、今後の運用を広告宣伝部に移管する
その際には稟議書の申請、承認を行う事を合わせて伝える</t>
    <phoneticPr fontId="22"/>
  </si>
  <si>
    <t>②北郷</t>
    <phoneticPr fontId="22"/>
  </si>
  <si>
    <t xml:space="preserve">②11月中
</t>
    <phoneticPr fontId="22"/>
  </si>
  <si>
    <t xml:space="preserve">①マイナスのG型の登録を行う
</t>
    <phoneticPr fontId="22"/>
  </si>
  <si>
    <t>①マイナスのG型の登録を行う</t>
    <phoneticPr fontId="22"/>
  </si>
  <si>
    <t>①H型で修正登録</t>
    <phoneticPr fontId="22"/>
  </si>
  <si>
    <t xml:space="preserve">①H型で修正登録
</t>
    <phoneticPr fontId="22"/>
  </si>
  <si>
    <t>①11/8→完</t>
    <phoneticPr fontId="22"/>
  </si>
  <si>
    <t xml:space="preserve">
①H型にて登録予定
</t>
    <phoneticPr fontId="22"/>
  </si>
  <si>
    <t xml:space="preserve">
①H型にて修正登録
</t>
    <phoneticPr fontId="22"/>
  </si>
  <si>
    <t xml:space="preserve">
１．ビック酒販より、仕入れの発生しない新規取引先ＣＤ発行の依頼がされる
２．「リベート計上のみで取引は発生しない」とのことで、契約書や振込口座登録依頼書の添付がない状態であった
メール上のやり取りにて以下の内容を合意され、当社側の義務は履行済みと認識されている
３．今後の対応についてルール化を含めた対応を行う必要がある
４．
５．
〈合意内容〉
以下の相手方より、当社店舗のお酒コーナーの展開に係る条件を満たした場合、ビック酒販が販売促進費としてリベートを受け取ることが出来る
相手方：ドイツワイン協会
リベート額：90万円（税抜）
条件：当社店舗の内３店舗にて特定の種類のワイン（ドイツワイン）5種以上を展開
上記内容は、メール上のやり取りでしかない為、証憑として有効とは言い難い
</t>
    <phoneticPr fontId="22"/>
  </si>
  <si>
    <t>　・アイ・オー・データ</t>
    <phoneticPr fontId="26"/>
  </si>
  <si>
    <t>ダンロップ</t>
    <phoneticPr fontId="26"/>
  </si>
  <si>
    <t>キャロウェイゴルフ</t>
    <phoneticPr fontId="26"/>
  </si>
  <si>
    <t>無し_キャロウェイゴルフ_名入れ代伝票請求処理漏れ</t>
    <phoneticPr fontId="22"/>
  </si>
  <si>
    <t xml:space="preserve">ボール名入れ代の請求方法に不備があった
</t>
    <phoneticPr fontId="22"/>
  </si>
  <si>
    <t xml:space="preserve">
１．ビックカメラでボールへの名入れを受注、キャロウェイゴルフへ発注
２．キャロウェイゴルフより商品を納品
３．取引先で発行するE伝の発行漏れ
４．2021年10月取引先からの違算問い合わせで発覚
５．
取引先での本事案の処理方法についての認識が足りていなかったことが判明</t>
    <phoneticPr fontId="22"/>
  </si>
  <si>
    <t xml:space="preserve">取引先での対応漏れ
</t>
    <phoneticPr fontId="22"/>
  </si>
  <si>
    <t>無し_ダンロップ_紛失試打クラブの費用請求方法ルール不備</t>
    <phoneticPr fontId="22"/>
  </si>
  <si>
    <t xml:space="preserve">試打クラブの費用請求が商品部に対して売掛伝票にて行われた
</t>
    <phoneticPr fontId="22"/>
  </si>
  <si>
    <t xml:space="preserve">
１．取引先にて試打クラブの棚卸を実施
２．差異分の費用請求をバイヤーに実施
３．ウェルネス担当者から商品統合管理室に相談
４．あるべき姿は、該当店舗に対して請求と案内
（過去コジマ店舗で発生した貸出展示品の無断廃棄の際の対応方法）
※過去の同事案処理方法
スポーツ事業部時代は、スポーツ事業部宛に請求して備品代として経費処理していたとのこと
課題
・取引先から借り受けている資産の管理ルール不備
・紛失等の際の対応ルール不備</t>
    <phoneticPr fontId="22"/>
  </si>
  <si>
    <t xml:space="preserve">試打クラブの管理、費用請求方法に関して定まっていなかった
</t>
    <phoneticPr fontId="22"/>
  </si>
  <si>
    <t>B型_アイ・オー・データ_情報の更新を行った際にデータが二回取引先に送信された</t>
    <phoneticPr fontId="22"/>
  </si>
  <si>
    <t xml:space="preserve">
　・B型条件のデータ更新を行った際に、データの更新がされた旨の通知が取引先に
　　届き、重複したデータではないかという問い合わせがあった
</t>
    <phoneticPr fontId="22"/>
  </si>
  <si>
    <t xml:space="preserve">
１．B型条件がアイ・オー・データから申請された。
２．担当者がB型条件の登録を行った。
３．登録が完了した際、WFの承認を行う際に誤って否決を行った
４．改めて、WFにて申請を行う。その際に登録データの手書き商談禄№と申請されたWFの　　下6桁の数字が一致しないため情報の更新を行った。
５．データの登録と更新がされた為、取引先様へデータが二回送信された。
6.　その結果、取引先様側で重複登録がされたものと誤認し商品統合管理室に問い合わせ
　　を行った。
7.　内容を確認すると上記の通りであったため重複登録でないことを取引先様へメールにて通知</t>
    <phoneticPr fontId="22"/>
  </si>
  <si>
    <t xml:space="preserve">
　・B型条件登録の際に、担当者が誤ってWFを否決してしまった為別WF番号にて申請を
　　再度行った為手書き商談禄№の訂正が発生し、修正を行った。
</t>
    <phoneticPr fontId="22"/>
  </si>
  <si>
    <t>②検討中</t>
    <phoneticPr fontId="22"/>
  </si>
  <si>
    <t>　・各社、関係部署</t>
    <phoneticPr fontId="26"/>
  </si>
  <si>
    <t>1、全仕入先に於いて実績の無い部門が登録されていた　2、支払予定日に存在しない日付が入っていた「20211131」3、システム部も原因不明なエラー（実績が2倍になって按分される）⇒2日後システム部より回答が有り前月と今月で該当部門が所属するカテゴリーが変わっていた為と判明。次回以降は「カテゴリーの付与手法を変更して対応」との事「担当」：北郷「納期」：完「再発防止策」：②照合業務の精度アップ③按分可能領域の確認「担当」：「納期」：【影響を与えた対象年月度】2021/10「</t>
    <phoneticPr fontId="26"/>
  </si>
  <si>
    <t>なし_なし_G型登録_スケジュール遅延の原因究明の件</t>
    <phoneticPr fontId="22"/>
  </si>
  <si>
    <t>按分元データ積み上げ～按分済みデータ完成までの工程でスケジュール遅延が発生したから
【事象発生の経緯】
１．按分済みデータを14時までに完成させるスケジュールだったが、按分の開始が18:50になってしまった
２．按分元データをESASに投入後も複数回エラーが発生し、エラー箇所を除外したデータで最終的に按分済みデータが完成したのが大体21時になってしまった
３．21時から登録業務を行うと3時間掛かってしまう為、翌日に遅らせることになった
４．
５．</t>
    <phoneticPr fontId="22"/>
  </si>
  <si>
    <t>なし_なし_G型登録_ESas取込エラーに伴うスケジュール遅延の件</t>
    <phoneticPr fontId="22"/>
  </si>
  <si>
    <t xml:space="preserve">
１．按分済みデータを14時までに完成させるスケジュールだったが、按分の開始が18:50になってしまった
２．按分元データをESASに投入後も複数回エラーが発生し、エラー箇所を除外したデータで最終的に按分済みデータが完成したのが大体21時になってしまった
３．21時から登録業務を行うと3時間掛かってしまう為、翌日に遅らせることになった
４．
５．</t>
    <phoneticPr fontId="22"/>
  </si>
  <si>
    <t>G型_各社_G型1801以外登録漏れが発覚</t>
    <phoneticPr fontId="22"/>
  </si>
  <si>
    <t xml:space="preserve">
　・1801以外のG型の登録が漏れていた
</t>
    <phoneticPr fontId="22"/>
  </si>
  <si>
    <t xml:space="preserve">
１．2021/11/11　1801以外は按分不要の為取り込みを按分分とは別途行う。
２．登録は完了していたと認識して登録作業を終了させていた。
３．2021/11/15　財務部から登録が入っていないと連絡があり発覚
４．11月計上にて登録
５．経理室に登録完了を連絡済</t>
    <phoneticPr fontId="22"/>
  </si>
  <si>
    <t xml:space="preserve">
　・登録取り込みを行った際に、取り込みエラーが起きていた事に気付かず登録されたものと認識していた。
</t>
    <phoneticPr fontId="22"/>
  </si>
  <si>
    <t>①11/16 12時</t>
    <phoneticPr fontId="22"/>
  </si>
  <si>
    <t xml:space="preserve">①按分用のG型積み上げ作業の自動化稟議申請作成に向けて、資料に今回の事象を追記する
</t>
    <phoneticPr fontId="22"/>
  </si>
  <si>
    <t>①按分用のG型積み上げ作業の自動化稟議申請作成に向けて、資料に今回の事象を追記する</t>
    <phoneticPr fontId="22"/>
  </si>
  <si>
    <t xml:space="preserve">②按分用積み上げ作業を自動化する
</t>
    <phoneticPr fontId="22"/>
  </si>
  <si>
    <t>②按分用積み上げ作業を自動化する</t>
    <phoneticPr fontId="22"/>
  </si>
  <si>
    <t>③完④12/15</t>
    <phoneticPr fontId="22"/>
  </si>
  <si>
    <t xml:space="preserve">③0104(実売助成費全店)、0106(実売助成費店別)が共存するファイルを登録する際は、コメントを記入しセルフチェックを行う④登録手順を決定する
</t>
    <phoneticPr fontId="22"/>
  </si>
  <si>
    <t>③0104(実売助成費全店)、0106(実売助成費店別)が共存するファイルを登録する際は、コメントを記入しセルフチェックを行う④登録手順を決定する</t>
    <phoneticPr fontId="22"/>
  </si>
  <si>
    <t>①長廣さん②長廣さん</t>
    <phoneticPr fontId="22"/>
  </si>
  <si>
    <t>③福岡さん④長廣さん、中野さん</t>
    <phoneticPr fontId="22"/>
  </si>
  <si>
    <t>川上</t>
    <phoneticPr fontId="22"/>
  </si>
  <si>
    <t>個人情報にはパスワードを掛ける、室長承認を止め、ワークフローに承認者（閲覧者）を限定して申請</t>
    <phoneticPr fontId="22"/>
  </si>
  <si>
    <t>資料から個人情報を削除、ファイルにパスワードを設定し再投稿</t>
    <phoneticPr fontId="22"/>
  </si>
  <si>
    <t>10/15（金）対応済み</t>
    <phoneticPr fontId="22"/>
  </si>
  <si>
    <t>ワークフロー作成（田端さん）→作成済み</t>
    <phoneticPr fontId="22"/>
  </si>
  <si>
    <t>11/4（木）作成済み　→　11/8（月）運用開始</t>
    <phoneticPr fontId="22"/>
  </si>
  <si>
    <t>取引先管理</t>
    <phoneticPr fontId="26"/>
  </si>
  <si>
    <t>なし_なし_10000番台の中でも買掛用として使っていない(通常の)コードが存在する</t>
    <phoneticPr fontId="22"/>
  </si>
  <si>
    <t xml:space="preserve">10000番台の中でも買掛用として使っていない(通常の)コードが存在する
</t>
    <phoneticPr fontId="22"/>
  </si>
  <si>
    <t xml:space="preserve">
１．通常、10000番台のコードの発行や登録内容変更は、買掛担当の金子さんよりいただくが、今回は戸塚さんから商品統合管理室へ依頼がきている。
２．10000番台は買掛用として使用するルールがある
３．10350はそのルールができる前に発行されたものである。
10350は買掛用のコードではなく、住設が使っているコード。そのため、変更手続きは戸塚さんが担当することになったそう。
４．
５．</t>
    <phoneticPr fontId="22"/>
  </si>
  <si>
    <t xml:space="preserve">取引先コード発行の業務が過去ルールがなく行われていた
</t>
    <phoneticPr fontId="22"/>
  </si>
  <si>
    <t>①メールにて回答</t>
    <phoneticPr fontId="22"/>
  </si>
  <si>
    <t xml:space="preserve">
①11/12⇒完</t>
    <phoneticPr fontId="22"/>
  </si>
  <si>
    <t>②ヒアリング③対応検討</t>
    <phoneticPr fontId="22"/>
  </si>
  <si>
    <t>②内河さん③内河さん、長廣さん</t>
    <phoneticPr fontId="22"/>
  </si>
  <si>
    <t>②11/16③11/24</t>
    <phoneticPr fontId="22"/>
  </si>
  <si>
    <t xml:space="preserve">①メールにて回答
</t>
    <phoneticPr fontId="22"/>
  </si>
  <si>
    <t>①取引先へ該当店舗への請求を行うよう依頼</t>
    <phoneticPr fontId="22"/>
  </si>
  <si>
    <t>①川合係長</t>
    <phoneticPr fontId="22"/>
  </si>
  <si>
    <t xml:space="preserve">  ① 取引先へ該当店舗への請求を行うよう依頼
</t>
    <phoneticPr fontId="22"/>
  </si>
  <si>
    <t>②商品部③商品部④北郷</t>
    <phoneticPr fontId="22"/>
  </si>
  <si>
    <t>②完　③未定④11/16</t>
    <phoneticPr fontId="22"/>
  </si>
  <si>
    <t xml:space="preserve">②今後の処理方法について店舗に案内③試打クラブの管理方法についてルール設定を行う④リスク管理室に経緯と課題について報告を行う
</t>
    <phoneticPr fontId="22"/>
  </si>
  <si>
    <t>②今後の処理方法について店舗に案内③試打クラブの管理方法についてルール設定を行う④リスク管理室に経緯と課題について報告を行う</t>
    <phoneticPr fontId="22"/>
  </si>
  <si>
    <t>①/11/12</t>
    <phoneticPr fontId="22"/>
  </si>
  <si>
    <t>②岡島さん（北郷共有）</t>
    <phoneticPr fontId="22"/>
  </si>
  <si>
    <t>②確認中（共有11/18）</t>
    <phoneticPr fontId="22"/>
  </si>
  <si>
    <t xml:space="preserve">②起票の終わった後の進捗管理について確認する
</t>
    <phoneticPr fontId="22"/>
  </si>
  <si>
    <t>②起票の終わった後の進捗管理について確認する</t>
    <phoneticPr fontId="22"/>
  </si>
  <si>
    <t xml:space="preserve">
① 先方へのお詫びと返信
</t>
    <phoneticPr fontId="22"/>
  </si>
  <si>
    <t xml:space="preserve">
①先方へのお詫びと返信</t>
    <phoneticPr fontId="22"/>
  </si>
  <si>
    <t>①鯨井</t>
    <phoneticPr fontId="22"/>
  </si>
  <si>
    <t>①取引先よりE伝の発行、11月度での支払</t>
    <phoneticPr fontId="22"/>
  </si>
  <si>
    <t>②取引先と本件について打ち合わせ、請求方法についてのすり合わせ</t>
    <phoneticPr fontId="22"/>
  </si>
  <si>
    <t>②11/11済</t>
    <phoneticPr fontId="22"/>
  </si>
  <si>
    <t xml:space="preserve">①取引先よりE伝の発行、11月度での支払
</t>
    <phoneticPr fontId="22"/>
  </si>
  <si>
    <t>①川合、田端（確認）</t>
    <phoneticPr fontId="22"/>
  </si>
  <si>
    <t>②倉地、田端</t>
    <phoneticPr fontId="22"/>
  </si>
  <si>
    <t xml:space="preserve">①10000番台の利用ルールを確認する
</t>
    <phoneticPr fontId="22"/>
  </si>
  <si>
    <t xml:space="preserve">
①11月計上にて登録</t>
    <phoneticPr fontId="22"/>
  </si>
  <si>
    <t xml:space="preserve">
①11月計上にて登録
</t>
    <phoneticPr fontId="22"/>
  </si>
  <si>
    <t>①エラー内容をシステム部より共有いただき修正後登録。
【エラー内容】1、全仕入先に於いて実績の無い部門が登録されていた　2、支払予定日に存在しない日付が入っていた「20211131」3、システム部も原因不明なエラー（実績が2倍になって按分される）⇒2日後システム部より回答が有り前月と今月で該当部門が所属するカテゴリーが変わっていた為と判明。次回以降は「カテゴリーの付与手法を変更して対応」との事</t>
    <phoneticPr fontId="22"/>
  </si>
  <si>
    <t>②照合業務の精度アップ③按分可能領域の確認</t>
    <phoneticPr fontId="22"/>
  </si>
  <si>
    <t xml:space="preserve">①エラー内容をシステム部より共有いただき修正後登録。
【エラー内容】1、全仕入先に於いて実績の無い部門が登録されていた　2、支払予定日に存在しない日付が入っていた「20211131」3、システム部も原因不明なエラー（実績が2倍になって按分される）⇒2日後システム部より回答が有り前月と今月で該当部門が所属するカテゴリーが変わっていた為と判明。次回以降は「カテゴリーの付与手法を変更して対応」との事
</t>
    <phoneticPr fontId="22"/>
  </si>
  <si>
    <t>①照合～按分終了までの当日の時程を一覧にする</t>
    <phoneticPr fontId="22"/>
  </si>
  <si>
    <t xml:space="preserve">
①照合～按分終了までの当日の時程を一覧にする
</t>
    <phoneticPr fontId="22"/>
  </si>
  <si>
    <t>報告なし</t>
    <rPh sb="0" eb="2">
      <t>ホウコク</t>
    </rPh>
    <phoneticPr fontId="22"/>
  </si>
  <si>
    <t>　・キャノンマーケティング</t>
    <phoneticPr fontId="26"/>
  </si>
  <si>
    <t>その他_キヤノンマーケティング_リベート規約メール送付漏れ</t>
    <phoneticPr fontId="22"/>
  </si>
  <si>
    <t xml:space="preserve">
１．10/8　商品統合管理室から取引先へ説明会実施案内配信
２．10/11　キヤノンM 中川様より回答あり（10/29参加）(こちらの回答を集計）
３．10/15　キヤノンM　曽我様より回答あり（動画配信希望）
４．11/5　商品統合管理室より合意書と動画URLを各取引先に配信（この時、曽我様には送付していない)
５．11/16　坂巻様より問合せ(曽我様宛の動画配信の連絡が無いが、いつ送付されるか)
　　　　　　同日、商品統合管理室より坂巻様、曽我様宛に送付した。</t>
    <phoneticPr fontId="22"/>
  </si>
  <si>
    <t xml:space="preserve">説明会参加依頼の際、別の担当者様から回答を頂いていた為、集計に入れてなかった。
</t>
    <phoneticPr fontId="22"/>
  </si>
  <si>
    <t xml:space="preserve">①メール送付
</t>
    <phoneticPr fontId="22"/>
  </si>
  <si>
    <t>キャノンマーケティング</t>
    <phoneticPr fontId="22"/>
  </si>
  <si>
    <t>①メールを送信</t>
    <phoneticPr fontId="22"/>
  </si>
  <si>
    <t xml:space="preserve">
①完</t>
    <phoneticPr fontId="22"/>
  </si>
  <si>
    <t>②在庫対策費未発生の原因確認（取引先、バイヤー）</t>
    <phoneticPr fontId="22"/>
  </si>
  <si>
    <t>A型_キャノンマーケティング_在庫対策費が発生しなかった</t>
    <phoneticPr fontId="22"/>
  </si>
  <si>
    <t xml:space="preserve">
　・在庫対策費が発生しなかった
</t>
    <phoneticPr fontId="22"/>
  </si>
  <si>
    <t xml:space="preserve">
１．10月1日適用開始で取引先様から申請を頂く
２．登録は単品単位で在庫対策費の登録が完了
３．部門が在庫対策費対象外だった為システムで自動計算されなかった
４．G型を作成し、バイヤーと改めて商談いただくように連絡
５．</t>
    <phoneticPr fontId="22"/>
  </si>
  <si>
    <t xml:space="preserve">
　・該当の商品が所属する商品部門が部門単位で在庫対策費対象外だった為。
</t>
    <phoneticPr fontId="22"/>
  </si>
  <si>
    <t xml:space="preserve">①メールを送信
</t>
    <phoneticPr fontId="22"/>
  </si>
  <si>
    <t>②間瀬さん</t>
    <phoneticPr fontId="22"/>
  </si>
  <si>
    <t>ワランティテクノロジ</t>
    <phoneticPr fontId="22"/>
  </si>
  <si>
    <t>①11月度での計上</t>
    <phoneticPr fontId="22"/>
  </si>
  <si>
    <t>①田端、内河</t>
    <phoneticPr fontId="22"/>
  </si>
  <si>
    <t>①11月20日→完</t>
    <phoneticPr fontId="22"/>
  </si>
  <si>
    <t>②K型対象取引先毎のファイル作成・取込確認のリスト作成による進捗管理</t>
    <phoneticPr fontId="22"/>
  </si>
  <si>
    <t>②田端</t>
    <phoneticPr fontId="22"/>
  </si>
  <si>
    <t>K型_ワランティテクノロジ_取込漏れ</t>
    <phoneticPr fontId="22"/>
  </si>
  <si>
    <t xml:space="preserve">インセンティブの取込漏れ
</t>
    <phoneticPr fontId="22"/>
  </si>
  <si>
    <t xml:space="preserve">
１．該当のK型ファイルを作成、フォルダに保存
２．他の申請済みのフォルダと移動
３．経理締め日に申請漏れによる登録漏れが発覚
４．
５．</t>
    <phoneticPr fontId="22"/>
  </si>
  <si>
    <t xml:space="preserve">取込前のファイルを取り込み済みのファイルと一緒にファイル移動をしてしまったため
</t>
    <phoneticPr fontId="22"/>
  </si>
  <si>
    <t xml:space="preserve">
①11月度での計上
</t>
    <phoneticPr fontId="22"/>
  </si>
  <si>
    <t>②11月30日</t>
    <phoneticPr fontId="22"/>
  </si>
  <si>
    <t>ラネットBICSIM</t>
    <phoneticPr fontId="26"/>
  </si>
  <si>
    <t>取引先・当社</t>
    <phoneticPr fontId="26"/>
  </si>
  <si>
    <t>A型_アーキサイト・ジット_提出時間の遅れによる残業対応</t>
    <phoneticPr fontId="22"/>
  </si>
  <si>
    <t xml:space="preserve">本日行わなければならないA型の登録申請が19時過ぎにきた
</t>
    <phoneticPr fontId="22"/>
  </si>
  <si>
    <t xml:space="preserve">
１．20時過ぎ小野主任から相談を受ける
２．取引先・バイヤーに連絡したが、つながらず
３．小野主任に残業で対応頂いた
４．
５．</t>
    <phoneticPr fontId="22"/>
  </si>
  <si>
    <t xml:space="preserve">連絡つながらず
</t>
    <phoneticPr fontId="22"/>
  </si>
  <si>
    <t xml:space="preserve">①登録
</t>
    <phoneticPr fontId="22"/>
  </si>
  <si>
    <t>K型_ラネットBICSIM?請求書記載内容変更による二重計上</t>
    <phoneticPr fontId="22"/>
  </si>
  <si>
    <t xml:space="preserve">一部リベートの二重計上
</t>
    <phoneticPr fontId="22"/>
  </si>
  <si>
    <t xml:space="preserve">
１．ラネットBICSIM担当者から商品統合管理室へ請求書を送付
２．請求書を基に計上用ファイルを作成、登録を実施
３．経理締め日後、経理室での計上金額確認中に請求書と計上金額の合致しない項目がある事を確認。
４．内容確認したところ、BICSIM側で請求書内のシートに盛り込むデータ記載方法が変更されていたことが発覚
５．
</t>
    <phoneticPr fontId="22"/>
  </si>
  <si>
    <t xml:space="preserve">ラネットからの請求書記載内容が変更されたが、通知もなく従来の方法で計上したため
</t>
    <phoneticPr fontId="22"/>
  </si>
  <si>
    <t xml:space="preserve">①11月度での修正計上
</t>
    <phoneticPr fontId="22"/>
  </si>
  <si>
    <t>　・シャープDynabook</t>
    <phoneticPr fontId="26"/>
  </si>
  <si>
    <t>本部スタッフ</t>
    <phoneticPr fontId="26"/>
  </si>
  <si>
    <t>リーベン</t>
    <phoneticPr fontId="26"/>
  </si>
  <si>
    <t>ハピネット、カワダ（トイズ）、クラウン無線、ハピネット（ビックトイズ）、タカラトミー、ライカカメラジャパン、エプソン販売、三菱電機LN</t>
    <phoneticPr fontId="26"/>
  </si>
  <si>
    <t>2021/11</t>
    <phoneticPr fontId="26"/>
  </si>
  <si>
    <t>複数取引先</t>
    <phoneticPr fontId="26"/>
  </si>
  <si>
    <t>内部監査室</t>
    <phoneticPr fontId="26"/>
  </si>
  <si>
    <t>角田無線電機DJI JAPANシステム部</t>
    <phoneticPr fontId="26"/>
  </si>
  <si>
    <t>キャンペーン登録_シャープ_同時購入キャンペーン登録されるべき商品が登録されていなかった</t>
    <phoneticPr fontId="22"/>
  </si>
  <si>
    <t xml:space="preserve">
１．11/18_同時購入キャンペーン登録の依頼を受信
２．11/19_登録完了
３．11/21_町田店から、『シャープでキャンペーン発動しない商品が有る』と、連絡を受ける。該当JANコード：4974019189017
４．ガジェットで企画コードから詳細を確認し、対象商品に含まれていない事を確認。
５．</t>
    <phoneticPr fontId="22"/>
  </si>
  <si>
    <t xml:space="preserve">
①対象商品に追加②原因確認
</t>
    <phoneticPr fontId="22"/>
  </si>
  <si>
    <t>①登録</t>
    <phoneticPr fontId="22"/>
  </si>
  <si>
    <t>②北郷</t>
  </si>
  <si>
    <t>無し_無し_キャンペーン申請漏れの件</t>
    <phoneticPr fontId="22"/>
  </si>
  <si>
    <t xml:space="preserve">キャンペーン申請漏れの結果、値引きが自動発生しなかった
</t>
    <phoneticPr fontId="22"/>
  </si>
  <si>
    <t xml:space="preserve">
１．11/22あべのキューズモールの売り場担当者より対象の商品をスキャンしてもキャンペーンが発動しないと問い合わせを受ける
２．11/22申請がされていなかったことが発覚。申請を受け登録完了
３．
４．
５．</t>
    <phoneticPr fontId="22"/>
  </si>
  <si>
    <t xml:space="preserve">担当者の申請漏れ
</t>
    <phoneticPr fontId="22"/>
  </si>
  <si>
    <t xml:space="preserve">①本日開始のキャンペーンとして登録
</t>
    <phoneticPr fontId="22"/>
  </si>
  <si>
    <t>G型_シャープDynabook_G型ファイルの申請の送付先を間違えた</t>
    <phoneticPr fontId="22"/>
  </si>
  <si>
    <t xml:space="preserve">
　・G型ファイルが商品統合管理室に送付されなかった。
</t>
    <phoneticPr fontId="22"/>
  </si>
  <si>
    <t xml:space="preserve">
１．11/8に該当のメールの送付を行う。その際に送付先が違う事に気付いていなかった
２．11/22に、取引先様から計上されていないとの連絡があった。
３．バイヤーからも、計上が上がっていなかったと確認の連絡が入る
４．確認した所、メールが商品統合管理室に送付されていなかった事が発覚した。
５．</t>
    <phoneticPr fontId="22"/>
  </si>
  <si>
    <t xml:space="preserve">
　・商品統合管理室に送付するメールの宛先を本部PC宛にして送信をしたため、商品統合管理室に送付されず計上漏れにつながった
</t>
    <phoneticPr fontId="22"/>
  </si>
  <si>
    <t xml:space="preserve">
①11月計上にて計上を行う予定
</t>
    <phoneticPr fontId="22"/>
  </si>
  <si>
    <t>本部利用ルールの形骸化</t>
    <phoneticPr fontId="22"/>
  </si>
  <si>
    <t xml:space="preserve">座席を移動するように指示された
</t>
    <phoneticPr fontId="22"/>
  </si>
  <si>
    <t xml:space="preserve">
１．本部の席に座席
２．PCなどセットアップの終了
３．業務開始準備終了後に移動するように指示された
４．指示に対し、フリースペースではないのか確認したが、すいません移動してほしいと施された
５．セットアップ完了したものをすべてやり直した（3－5分のロス）</t>
    <phoneticPr fontId="22"/>
  </si>
  <si>
    <t xml:space="preserve">フリースペースルールが形骸化している
</t>
    <phoneticPr fontId="22"/>
  </si>
  <si>
    <t xml:space="preserve">
リスク管理室から総務及び各部署に対し
規則・ルールの遵守徹底の依頼をお願いしたい
</t>
    <phoneticPr fontId="22"/>
  </si>
  <si>
    <t>Ｉ型_リーベン_販売支援金が確定登録できない件</t>
    <phoneticPr fontId="22"/>
  </si>
  <si>
    <t xml:space="preserve">販売支援金の確定額登録ができない
</t>
    <phoneticPr fontId="22"/>
  </si>
  <si>
    <t xml:space="preserve">
１．11/14、新業務NEXT『リベート確定額登録』（メニューNO.1016）にてリベート確定額を登録
２．翌日以降もKsasなど基幹システムへの反映が確認されなかった
３．システム作業依頼書にて調査依頼
４．原因は、10月度仕入実績がなかった為と判明
５．経理室、内部統制室へ相談の結果、1801：拡売費でG型登録をすることに決定</t>
    <phoneticPr fontId="22"/>
  </si>
  <si>
    <t xml:space="preserve">仕入実績がないため
</t>
    <phoneticPr fontId="22"/>
  </si>
  <si>
    <t xml:space="preserve">
システム作業依頼書にて調査依頼
</t>
    <phoneticPr fontId="22"/>
  </si>
  <si>
    <t>Ｉ型_ハピネット他7社_販売支援金、センターフィ誤登録（仮報告）</t>
    <phoneticPr fontId="22"/>
  </si>
  <si>
    <t xml:space="preserve">販売支援金、センターフィ金額誤登録
</t>
    <phoneticPr fontId="22"/>
  </si>
  <si>
    <t xml:space="preserve">
１．：確定値入力の業務時、リベート金額でなく、支払金額を登録してし合った
２．エプソンより、金額が間違っていないかと連絡を受け
３．支払金額を登録してしまったことが発覚、修正を実施
４．
５．</t>
    <phoneticPr fontId="22"/>
  </si>
  <si>
    <t xml:space="preserve">Ｉ型登録シートへの誤記載
</t>
    <phoneticPr fontId="22"/>
  </si>
  <si>
    <t xml:space="preserve">
①修正の為、支払金額を上書きして再登録
</t>
    <phoneticPr fontId="22"/>
  </si>
  <si>
    <t>①登録担当者</t>
    <phoneticPr fontId="22"/>
  </si>
  <si>
    <t>②サービスカタログの商品部への共有③今後の運用方法を決める</t>
    <phoneticPr fontId="22"/>
  </si>
  <si>
    <t>②川上（北郷）③川上</t>
    <phoneticPr fontId="22"/>
  </si>
  <si>
    <t>②11/30③11/30（共有）→納期決定予定</t>
    <phoneticPr fontId="22"/>
  </si>
  <si>
    <t>B型_複数_期日超過の申請があった</t>
    <phoneticPr fontId="22"/>
  </si>
  <si>
    <t xml:space="preserve">26日開始・27日開始のB型が26日に申請された
</t>
    <phoneticPr fontId="22"/>
  </si>
  <si>
    <t xml:space="preserve">
１．申請期日超過の申請があった。取り纏め後、インシデント申請した
２．
３．
４．
５．</t>
    <phoneticPr fontId="22"/>
  </si>
  <si>
    <t xml:space="preserve">
①登録
</t>
    <phoneticPr fontId="22"/>
  </si>
  <si>
    <t>①MTGにてグループリスク管理部・内部統制室と認識を合わせ、代わりの対応方法を商品統合管理室が検討することとなった</t>
    <phoneticPr fontId="22"/>
  </si>
  <si>
    <t>②事実確認（1、今は確認できない　2、分からない　3、時間の経過で変わっている可能性がある　4、明らかに根拠が無い　5、根拠資料有り）</t>
    <phoneticPr fontId="22"/>
  </si>
  <si>
    <t>なし_なし_内部監査報告書の信ぴょう性は低い</t>
    <phoneticPr fontId="22"/>
  </si>
  <si>
    <t xml:space="preserve">2019年の内部監査報告書の改善指示事項の一部は信憑性が低いことが分かった
</t>
    <phoneticPr fontId="22"/>
  </si>
  <si>
    <t xml:space="preserve">
１．改善指示事項の「商品基本取引契約書保管未確認631社の今後の対応方法を報告すること」について対応方針検討した。
２．631社を示す台帳やリストの有無を内部監査室・内部統制室・法務部に確認したが、「無い」と回答受けた
３．グループリスク管理部・内部統制室に状況をお伝えしたところ、信ぴょう性が低いことの認識を合わせた
４．
５．</t>
    <phoneticPr fontId="22"/>
  </si>
  <si>
    <t xml:space="preserve">不明。内部監査報告の指示事項を改善しようとしたところ明らかになった。
</t>
    <phoneticPr fontId="22"/>
  </si>
  <si>
    <t xml:space="preserve">
①MTGにてグループリスク管理部・内部統制室と認識を合わせ、代わりの対応方法を商品統合管理室が検討することとなった
</t>
    <phoneticPr fontId="22"/>
  </si>
  <si>
    <t>Ｇ型_角田無線電機・DJI JAPAN_売上データ提供についてシステム連携なく契約書のみが締結された</t>
    <phoneticPr fontId="22"/>
  </si>
  <si>
    <t xml:space="preserve">
売上データ提供について、システム連携の手続が行われないまま契約書のみ締結されていた。
その結果、契約締結は行われているにも関わらず、実態の連携は何も進んでいなかった。
</t>
    <phoneticPr fontId="22"/>
  </si>
  <si>
    <t xml:space="preserve">①暫定ルールの策定・共有　②システム連携状況確認
</t>
    <phoneticPr fontId="22"/>
  </si>
  <si>
    <t xml:space="preserve">     ①登録
</t>
    <phoneticPr fontId="22"/>
  </si>
  <si>
    <t xml:space="preserve">
①H型にて修正対応</t>
    <phoneticPr fontId="22"/>
  </si>
  <si>
    <t>リーベン</t>
    <phoneticPr fontId="22"/>
  </si>
  <si>
    <t>不明（システムの仕様である為）</t>
    <phoneticPr fontId="22"/>
  </si>
  <si>
    <t>事実情報</t>
    <rPh sb="0" eb="2">
      <t>ジジツ</t>
    </rPh>
    <rPh sb="2" eb="4">
      <t>ジョウホウ</t>
    </rPh>
    <phoneticPr fontId="22"/>
  </si>
  <si>
    <t>事実情報</t>
    <rPh sb="0" eb="2">
      <t>ジジツ</t>
    </rPh>
    <rPh sb="2" eb="4">
      <t>ジョウホウ</t>
    </rPh>
    <phoneticPr fontId="22"/>
  </si>
  <si>
    <t>　・フィリップスジャパン</t>
    <phoneticPr fontId="26"/>
  </si>
  <si>
    <t>AVC</t>
    <phoneticPr fontId="26"/>
  </si>
  <si>
    <t>ホダカ(株)</t>
    <phoneticPr fontId="26"/>
  </si>
  <si>
    <t>　・ゲート</t>
    <phoneticPr fontId="26"/>
  </si>
  <si>
    <t>　・CP登録担当者</t>
    <phoneticPr fontId="26"/>
  </si>
  <si>
    <t>　・店舗・お客様</t>
    <phoneticPr fontId="26"/>
  </si>
  <si>
    <t>①鯨井　②内河主任</t>
    <phoneticPr fontId="22"/>
  </si>
  <si>
    <t>①11/22　②11/29</t>
    <phoneticPr fontId="22"/>
  </si>
  <si>
    <t>③ルール策定（押印依頼受付時に限らず案件全体）</t>
    <phoneticPr fontId="22"/>
  </si>
  <si>
    <t>②品質管理③品質案離</t>
    <phoneticPr fontId="22"/>
  </si>
  <si>
    <t>②③決定後③12月中</t>
    <phoneticPr fontId="22"/>
  </si>
  <si>
    <t xml:space="preserve">期日超過の申請があった
</t>
    <phoneticPr fontId="22"/>
  </si>
  <si>
    <t>A型_フィリップスジャパン_原価リベートが多くマイナス処理されていた</t>
    <phoneticPr fontId="22"/>
  </si>
  <si>
    <t xml:space="preserve">
　・商品が返品された際に、原価リベートの設定がされていた為マイナス処理がされた
　　が、金額が帳合先の金額で計算された
</t>
    <phoneticPr fontId="22"/>
  </si>
  <si>
    <t xml:space="preserve">
１．商品の返品をフィリップスジャパン様へ行った。
２．商品マスタに原価リベートの設定がされていた為、商品マスタデータに
　　基づきマイナス処理がされた
３．商品マスタに登録されているデータが、帳合先変更によりダイワボウの原価に
　　変更されていた
４．その為、ダイワボウの方が原価を低く設定していた為多く原価リベートが返金されるよう処理された
５．取引先様より、金額に差異があると問い合わせがあり発覚した。
６．H型にて修正して回収。</t>
    <phoneticPr fontId="22"/>
  </si>
  <si>
    <t xml:space="preserve">
　・返品が、帳合先変更後に行われた為原価リベートが高い金額でマイナス処理され、
　　取引先様へ多く返金されるように処理がされていた。
</t>
    <phoneticPr fontId="22"/>
  </si>
  <si>
    <t xml:space="preserve">H型にて修正登録
</t>
    <phoneticPr fontId="22"/>
  </si>
  <si>
    <t>I型_加賀ソルネット_対象外商品に対して販売支援金とセンターフィーが発生した</t>
    <phoneticPr fontId="22"/>
  </si>
  <si>
    <t xml:space="preserve">
１．商品の入荷があり、販売支援金とセンターフィーが自動計算された
２．対象外商品のリストを商品統合管理室に送付
３．対象外商品のみ修正
４．
５．</t>
    <phoneticPr fontId="22"/>
  </si>
  <si>
    <t xml:space="preserve">
　・販売支援金とセンターフィーは単品除外して登録が出来ない為、発生させてH型で修正運用となっている為
</t>
    <phoneticPr fontId="22"/>
  </si>
  <si>
    <t xml:space="preserve">
H型にて修正
</t>
    <phoneticPr fontId="22"/>
  </si>
  <si>
    <t>①長廣②長廣</t>
    <phoneticPr fontId="22"/>
  </si>
  <si>
    <t>①発生したB型をH型で修正。②11月計上のG型で登録</t>
    <phoneticPr fontId="22"/>
  </si>
  <si>
    <t>B型_LG_B型で登録した実績を、取引先都合で支払いが出来なくなった</t>
    <phoneticPr fontId="22"/>
  </si>
  <si>
    <t xml:space="preserve">B型で登録した実績を、取引先都合で支払いが出来なくなった
</t>
    <phoneticPr fontId="22"/>
  </si>
  <si>
    <t xml:space="preserve">
１．10/28_B型登録依頼
２．11/29_バイヤーから商品統合管理室担当者に、B型を停止したいと連絡有り。
３．11/29_条件を11/28で停止処理
４．11/29_H型の申請
５．12/2_G型の申請が来た際に、詳細について共有が来た</t>
    <phoneticPr fontId="22"/>
  </si>
  <si>
    <t xml:space="preserve">取引先が社内処理を怠った為
</t>
    <phoneticPr fontId="22"/>
  </si>
  <si>
    <t xml:space="preserve">①発生したB型をH型で修正。②11月計上のG型で登録
</t>
    <phoneticPr fontId="22"/>
  </si>
  <si>
    <t>修正して登録</t>
    <phoneticPr fontId="22"/>
  </si>
  <si>
    <t xml:space="preserve">
完了</t>
    <phoneticPr fontId="22"/>
  </si>
  <si>
    <t>B型_ラディウス_リベート種別を間違えて申請された</t>
    <phoneticPr fontId="22"/>
  </si>
  <si>
    <t xml:space="preserve">
　・店舗のみの記載が摘要欄にあったが、リベート種別と店舗別フラグが
　　全店対象で申請された。
</t>
    <phoneticPr fontId="22"/>
  </si>
  <si>
    <t xml:space="preserve">
１．12/1開始でB型リベートが申請された
２．登録時に、摘要欄とリベート種別に差異がある為バイヤーに確認。
３．商談時と差異がある事が発覚、9月10月11月にも、同様の条件が登録されていた
４．バイヤーと取引先との商談の結果影響が軽微の為修正無しで合意
５．12月分のみ、修正し登録</t>
    <phoneticPr fontId="22"/>
  </si>
  <si>
    <t xml:space="preserve">
　・摘要欄に記載をする事で、商品統合管理室側でチェックがされるものと
　　取引先が認識していた
</t>
    <phoneticPr fontId="22"/>
  </si>
  <si>
    <t xml:space="preserve">
修正して登録
</t>
    <phoneticPr fontId="22"/>
  </si>
  <si>
    <t>カメラ担当者</t>
    <phoneticPr fontId="22"/>
  </si>
  <si>
    <t>[63727-1]202112020354	にて対応</t>
    <phoneticPr fontId="22"/>
  </si>
  <si>
    <t>小野主任</t>
    <phoneticPr fontId="22"/>
  </si>
  <si>
    <t>A型_なし_カメラ担当者からセットJANの当日登録依頼があった</t>
    <phoneticPr fontId="22"/>
  </si>
  <si>
    <t xml:space="preserve">当日登録依頼のセットJAN作成依頼が18時にあった
</t>
    <phoneticPr fontId="22"/>
  </si>
  <si>
    <t xml:space="preserve">
１．当日登録依頼が18時にあった。残業にて対応
２．
３．
４．
５．</t>
    <phoneticPr fontId="22"/>
  </si>
  <si>
    <t xml:space="preserve">Y対抗福箱をEC提出するにあたりセットJANが緊急に必要になったためで御座います。との事
</t>
    <phoneticPr fontId="22"/>
  </si>
  <si>
    <t xml:space="preserve">セットJAN作成のお願い
にて対応
</t>
    <phoneticPr fontId="22"/>
  </si>
  <si>
    <t xml:space="preserve">[63727-1]202112020354	にて対応
</t>
    <phoneticPr fontId="22"/>
  </si>
  <si>
    <t xml:space="preserve">
?</t>
    <phoneticPr fontId="22"/>
  </si>
  <si>
    <t>コロナ</t>
    <phoneticPr fontId="22"/>
  </si>
  <si>
    <t>I型_コロナ_センターフィーの算出方法が、覚書と異なる算出を実施していた</t>
    <phoneticPr fontId="22"/>
  </si>
  <si>
    <t xml:space="preserve">
センターフィーの算出方法が、覚書と異なる算出を実施していた。
算出方法の根拠が確認出来なかった
</t>
    <phoneticPr fontId="22"/>
  </si>
  <si>
    <t>J型_シャープ_J型のデータ送信について対応出来ていなかった</t>
    <phoneticPr fontId="22"/>
  </si>
  <si>
    <t xml:space="preserve">取引先からの要望に対して、適切に対応できていなかった
</t>
    <phoneticPr fontId="22"/>
  </si>
  <si>
    <t xml:space="preserve">
１．過去、取引先から、J型の確認書について要望を頂いていた
２．12/2_要望に対して対応出来ていなかった為、室長に要望をいただいた
３．
４．
５．</t>
    <phoneticPr fontId="22"/>
  </si>
  <si>
    <t>ホダカ</t>
    <phoneticPr fontId="22"/>
  </si>
  <si>
    <t>Ａ型_ホダカ_在庫対策費誤計上</t>
    <phoneticPr fontId="22"/>
  </si>
  <si>
    <t xml:space="preserve">在庫対策費なし案件を有りで依頼した
</t>
    <phoneticPr fontId="22"/>
  </si>
  <si>
    <t xml:space="preserve">
１．原価変更商談合意
２．11/10出荷分はＧ型処理にて合意
３．11/10Ａ型にて変更依頼時に在庫補填記載漏れ
４．11/30Ｇ型処理する際にメールを見直し、商品統合管理室に在庫対策費抽出依頼をしたところ、在庫対策費処理されていたことが発覚
５．</t>
    <phoneticPr fontId="22"/>
  </si>
  <si>
    <t>なし_複数_部門ｺｰﾄﾞの税率設定が0％で設定され、リベートが非課税計算されていた</t>
    <phoneticPr fontId="22"/>
  </si>
  <si>
    <t xml:space="preserve">部門ｺｰﾄﾞの税率設定が0％になっており、リベートが非課税計算されていた
</t>
    <phoneticPr fontId="22"/>
  </si>
  <si>
    <t xml:space="preserve">
１．9/18_部門ｺｰﾄﾞが新規作成された
２．10/20_新規部門ｺｰﾄﾞの税率を変更した
３．11/30_取引先より、販売支援金の税率が非課税になっていると連絡を受けた
４．12/2_非課税計算される原因をシステム部に調査依頼を行った
５．</t>
    <phoneticPr fontId="22"/>
  </si>
  <si>
    <t>①完②1/18</t>
    <phoneticPr fontId="22"/>
  </si>
  <si>
    <t xml:space="preserve">
①12/5開始で登録。②G型で12月計上分で回収
</t>
    <phoneticPr fontId="22"/>
  </si>
  <si>
    <t>①12/5開始で登録。②G型で12月計上分で回収</t>
    <phoneticPr fontId="22"/>
  </si>
  <si>
    <t>B型_ドウシシャ_B型条件が登録漏れ</t>
    <phoneticPr fontId="22"/>
  </si>
  <si>
    <t xml:space="preserve">B型の登録漏れが発生した
</t>
    <phoneticPr fontId="22"/>
  </si>
  <si>
    <t xml:space="preserve">
１．11/30_B型の申請が来る。12/4開始
２．12/5_承認状況を確認した処、発見
３．
４．
５．</t>
    <phoneticPr fontId="22"/>
  </si>
  <si>
    <t xml:space="preserve">
1.
2.
3.
</t>
    <phoneticPr fontId="22"/>
  </si>
  <si>
    <t>ゲート</t>
    <phoneticPr fontId="22"/>
  </si>
  <si>
    <t xml:space="preserve">H型にて修正予定
</t>
    <phoneticPr fontId="22"/>
  </si>
  <si>
    <t>H型にて修正予定</t>
    <phoneticPr fontId="22"/>
  </si>
  <si>
    <t>B型_ゲート_B型条件が重複した</t>
    <phoneticPr fontId="22"/>
  </si>
  <si>
    <t xml:space="preserve">
　・B型条件が重複した。
</t>
    <phoneticPr fontId="22"/>
  </si>
  <si>
    <t xml:space="preserve">
１．重複して申請
２．取引先にリベート明細が送付された段階で重複している事が発覚した。
３．バイヤーに連絡して修正を行う事になり商品統合管理室に依頼があった。
４．
５．</t>
    <phoneticPr fontId="22"/>
  </si>
  <si>
    <t xml:space="preserve">
　・取引先の方で一つ星エントリー分と通常の実売助成費分を重複して申請を行った。
</t>
    <phoneticPr fontId="22"/>
  </si>
  <si>
    <t xml:space="preserve">
H型にて修正予定
</t>
    <phoneticPr fontId="22"/>
  </si>
  <si>
    <t>納品時単価差異_ベネリック_納品時単価差異が発生した。</t>
    <phoneticPr fontId="22"/>
  </si>
  <si>
    <t xml:space="preserve">
１．商品の発注を商品マスタの登録より高い金額で発注を行う。
２．商品の入荷の際に、商品マスタと差異があったため納品時単価差異が発生した。
３．
４．
５．</t>
    <phoneticPr fontId="22"/>
  </si>
  <si>
    <t xml:space="preserve">
　・商品マスタに登録されていない取引先から商品の仕入れを行った為。
</t>
    <phoneticPr fontId="22"/>
  </si>
  <si>
    <t xml:space="preserve">H型にて修正予定
</t>
    <phoneticPr fontId="22"/>
  </si>
  <si>
    <t xml:space="preserve">
１．商品の入荷を行った。
２．発注単価が納品時の単価より高い為納品時単価差異が発生した。
３．
４．
５．</t>
    <phoneticPr fontId="22"/>
  </si>
  <si>
    <t xml:space="preserve">
　・商品マスタに登録された、仕入れ先と違う取引先から仕入れを行った為。
</t>
    <phoneticPr fontId="22"/>
  </si>
  <si>
    <t xml:space="preserve">
対象店舗を追加して対応
</t>
    <phoneticPr fontId="22"/>
  </si>
  <si>
    <t>CP_任天堂_新店がキャンペーン対象店舗に含まれていなかった。</t>
    <phoneticPr fontId="22"/>
  </si>
  <si>
    <t xml:space="preserve">
　・配布予定のレシートクーポンが発行されなかった。
</t>
    <phoneticPr fontId="22"/>
  </si>
  <si>
    <t xml:space="preserve">
１．春日井店から、クーポンが発行されないとソフマップの経営企画室に連絡があった
２．ソフマップの経営企画室から、商品統合管理室に連絡があり発覚
３．確認した所対象店舗に含まれていなかった。
４．対応の為、対象店舗を追加して終了
５．</t>
    <phoneticPr fontId="22"/>
  </si>
  <si>
    <t>角田無線電機・DJI JAPAN</t>
    <phoneticPr fontId="22"/>
  </si>
  <si>
    <t>①暫定ルールの策定・共有　②システム連携状況確認</t>
    <phoneticPr fontId="22"/>
  </si>
  <si>
    <t xml:space="preserve">上した月」：YYYY/MM
「入金日付or相殺日付」：YYYY/MM/DD
「ヒアリング対象者」：(トイズ小野主任)、山本主任、宇津木課長
「備考」：
現状：
仮説：商品を返品する際の返品先の設定についてルールやフローがない
質問：
OPGから引継ぎを行っている？
議事メモ+++++++++++++++
方針：資料が完成したら、各種代行サービスでバイヤー共有する
　　　　　　※室内レビューは相談コミュニティーにて行う予定
　　　　　　※完成時にバイヤーに周知予定
元々OPGの業務？⇒取引先の管理に関する業務の一部との認識
返品先の住所の管理についてルールやマニュアルは？
⇒無い認識
②③以外に変更が必要なメニューは無い？
⇒ロジスティックにも確認したが305、307のみの認識
</t>
    <phoneticPr fontId="22"/>
  </si>
  <si>
    <t xml:space="preserve">上した月」：2021/10
「入金日付or相殺日付」：YYYY/MM/DD
「ヒアリング対象者」：久保課長、藤本主任
「備考」：
経理室は主にSAP、商品統合管理室はBOにて確認していたため、商品統合管理室環境でみなし条件をチェックしても本件の場合は検知不可。リカバリデータが連携されないのはシステム不備と考え、①の処置にて不備を解消させ、②のチェックが有効になるようにする。
現状：
仮説：
質問：BOで確認している理由があれば
議事メモ+++++++++++++++
</t>
    <phoneticPr fontId="22"/>
  </si>
  <si>
    <t>B型</t>
    <phoneticPr fontId="22"/>
  </si>
  <si>
    <t>シャープ</t>
    <phoneticPr fontId="22"/>
  </si>
  <si>
    <t>①G型で計上を依頼　②個人アドレスに送信された理由</t>
    <phoneticPr fontId="22"/>
  </si>
  <si>
    <t>①11/8②11/5</t>
    <phoneticPr fontId="22"/>
  </si>
  <si>
    <t>③問い合わせ窓口の集約化の課題にて対応する</t>
    <phoneticPr fontId="22"/>
  </si>
  <si>
    <t>低</t>
    <phoneticPr fontId="22"/>
  </si>
  <si>
    <t xml:space="preserve">上した月」：YYYY/MM
「入金日付or相殺日付」：YYYY/MM/DD
「ヒアリング対象者」：
「備考」：
</t>
    <phoneticPr fontId="22"/>
  </si>
  <si>
    <t>定常業務として扱う</t>
  </si>
  <si>
    <t xml:space="preserve">上した月」：2021/10
「入金日付or相殺日付」：YYYY/MM/DD
「ヒアリング対象者」：
「備考」：今後は定常業務となる
※今後もインシデント報告自体は必要
※今後のフローとして金額を算出して商品部経由でパナソニックに連携する方法を検討
</t>
    <phoneticPr fontId="22"/>
  </si>
  <si>
    <t xml:space="preserve">上した月」：2021/10
「入金日付or相殺日付」：YYYY/MM/DD
「ヒアリング対象者」：
「備考」：
</t>
    <phoneticPr fontId="22"/>
  </si>
  <si>
    <t>H型にて登録修正</t>
    <phoneticPr fontId="22"/>
  </si>
  <si>
    <t>岡島</t>
    <phoneticPr fontId="22"/>
  </si>
  <si>
    <t>上した月」：2021/10
「入金日付or相殺日付」：YYYY/MM/DD
「ヒアリング対象者」：桑野課長
「備考」：ラネットの内容とは違う　JCOM＝契約に対してのインセンティブ
　期を跨ぐ場合は、分かり易いように記載も分ける
何故起きたか？　→　証憑が無くて、ルールがない
通信担当者にデータの提供について確認する（11/9）</t>
    <phoneticPr fontId="22"/>
  </si>
  <si>
    <t>アクア</t>
    <phoneticPr fontId="22"/>
  </si>
  <si>
    <t xml:space="preserve">
①履歴の確認・ヒアリング</t>
    <phoneticPr fontId="22"/>
  </si>
  <si>
    <t>①11月4日→完</t>
    <phoneticPr fontId="22"/>
  </si>
  <si>
    <t>フロー案の作成</t>
  </si>
  <si>
    <t>I型</t>
    <phoneticPr fontId="22"/>
  </si>
  <si>
    <t xml:space="preserve">上した月」：YYYY/MM
「入金日付or相殺日付」：YYYY/MM/DD
「ヒアリング対象者」：
「備考」：
条件変更時の業務フローが有ったと思うがそれに沿ったものか？
→その認識です。
そのフロー上は変更の際にWF申請を行う事になっている
覚書の管理は法務部に提出して完了という流れで今までは行っていた
→本文は法務部に確認する必要が有る
※決算上影響は無い(請求支払い型の為、確定額は2.2%で計算）
※設定率の登録担当は？　滝川さん、五十嵐さん
※会計に影響するものは全て室長に情報が行くフローを検討して欲しい
※決算書に影響しない為、アクシデントからインシデント案件に修正
</t>
    <phoneticPr fontId="22"/>
  </si>
  <si>
    <t>検討中</t>
  </si>
  <si>
    <t xml:space="preserve">上した月」：2021/10
「入金日付or相殺日付」：2021/11/30
「ヒアリング対象者」：カメラ渡邉主任
「備考」：
</t>
    <phoneticPr fontId="22"/>
  </si>
  <si>
    <t>WEB申請により解決したい</t>
  </si>
  <si>
    <t xml:space="preserve">上した月」：2021/11
「入金日付or相殺日付」：YYYY/MM/DD
「ヒアリング対象者」：
「備考」：
</t>
    <phoneticPr fontId="22"/>
  </si>
  <si>
    <t>今後の対応についてMTGを実施した</t>
  </si>
  <si>
    <t>対応方法について検討する</t>
  </si>
  <si>
    <t>報告なし</t>
    <phoneticPr fontId="22"/>
  </si>
  <si>
    <t>今後の対応を検討する</t>
  </si>
  <si>
    <t>①11/14</t>
    <phoneticPr fontId="22"/>
  </si>
  <si>
    <t xml:space="preserve">上した月」：2021/10
「入金日付or相殺日付」：YYYY/MM/DD
「ヒアリング対象者」：
「備考」：
</t>
    <phoneticPr fontId="22"/>
  </si>
  <si>
    <t xml:space="preserve">
１．データ提供に係る汎用EDIの連携に関してバイヤーが先方にご案内。
２．先方から同案件の契約に関する相談のメールを「shouhinbu-info」に頂く。相談内容は①原契約に関する相談②データ提供料に関する相談
３．メンバーより「サービス要求管理」のノートに起案。
４．上記①②についてそれぞれ商品統合管理室メンバーがデータを用意してノートのコメント欄にアップロード。
５．しかしながら、アップロードされた情報をもって対応を行うメンバーがいなかった為、室内で情報共有がされたのみで、先方に対する返信等実際の対応が行われなかった。</t>
    <phoneticPr fontId="22"/>
  </si>
  <si>
    <t xml:space="preserve">上した月」：YYYY/MM
「入金日付or相殺日付」：YYYY/MM/DD
「ヒアリング対象者」：
「備考」：
</t>
    <phoneticPr fontId="22"/>
  </si>
  <si>
    <t>②検討中</t>
    <phoneticPr fontId="22"/>
  </si>
  <si>
    <t xml:space="preserve">上した月」：YYYY/MM
「入金日付or相殺日付」：YYYY/MM/DD
「ヒアリング対象者」：ウェルネス山田課長
「備考」：
該当事案に関しては、ウェルネス高野課長、川合係長から佐藤副本部長、営業部中西部長に報告済みです
</t>
    <phoneticPr fontId="22"/>
  </si>
  <si>
    <t>工程ごとに遅延の原因を確認する</t>
  </si>
  <si>
    <t>①10000番台の利用ルールを確認する</t>
    <phoneticPr fontId="22"/>
  </si>
  <si>
    <t>関係各部署</t>
  </si>
  <si>
    <t>①11/30</t>
    <phoneticPr fontId="22"/>
  </si>
  <si>
    <t xml:space="preserve">上した月」：YYYY/MM
「入金日付or相殺日付」：YYYY/MM/DD
「ヒアリング対象者」：
「備考」：10350（株）ニッシン・ロジスティックス→（株）ハートロジスティクス
</t>
    <phoneticPr fontId="22"/>
  </si>
  <si>
    <t xml:space="preserve">上した月」：2021/11
「入金日付or相殺日付」：YYYY/MM/DD
「ヒアリング対象者」：
「備考」：11/15発覚
</t>
    <phoneticPr fontId="22"/>
  </si>
  <si>
    <t xml:space="preserve">上した月」：YYYY/MM
「入金日付or相殺日付」：YYYY/MM/DD
「ヒアリング対象者」：岡山さん
「備考」：ラインワークスでバイヤーに連絡済み
</t>
    <phoneticPr fontId="22"/>
  </si>
  <si>
    <t>キヤノンマーケティング</t>
    <phoneticPr fontId="22"/>
  </si>
  <si>
    <t>①メール送付</t>
    <phoneticPr fontId="22"/>
  </si>
  <si>
    <t>①内河、岡島</t>
    <phoneticPr fontId="22"/>
  </si>
  <si>
    <t>①11/16</t>
    <phoneticPr fontId="22"/>
  </si>
  <si>
    <t>②原因確認（キヤノン社内での共有状況等）</t>
    <phoneticPr fontId="22"/>
  </si>
  <si>
    <t>②11/26</t>
    <phoneticPr fontId="22"/>
  </si>
  <si>
    <t xml:space="preserve">下記営業様にリベート規約説明後のメール（規約資料、動画URL）の送付をしていなかった。
</t>
    <phoneticPr fontId="22"/>
  </si>
  <si>
    <t>その他</t>
    <phoneticPr fontId="22"/>
  </si>
  <si>
    <t>低</t>
    <phoneticPr fontId="22"/>
  </si>
  <si>
    <t xml:space="preserve">上した月」：YYYY/MM
「入金日付or相殺日付」：YYYY/MM/DD
「ヒアリング対象者」：
「備考」：キヤノンマーケティング様の合意書を頂ける方を確認します。（中川様、曽我様のとちらか）
</t>
    <phoneticPr fontId="22"/>
  </si>
  <si>
    <t>ラネット</t>
    <phoneticPr fontId="22"/>
  </si>
  <si>
    <t>商品統合管理室</t>
    <phoneticPr fontId="22"/>
  </si>
  <si>
    <t>①11月度での修正計上</t>
    <phoneticPr fontId="22"/>
  </si>
  <si>
    <t>①田端</t>
    <phoneticPr fontId="22"/>
  </si>
  <si>
    <t>②ラネット側への請求書仕様変更の訂正依頼</t>
    <phoneticPr fontId="22"/>
  </si>
  <si>
    <t>②藤本さん、田端</t>
    <phoneticPr fontId="22"/>
  </si>
  <si>
    <t>②済</t>
    <phoneticPr fontId="22"/>
  </si>
  <si>
    <t>K型</t>
    <phoneticPr fontId="22"/>
  </si>
  <si>
    <t>中</t>
    <phoneticPr fontId="22"/>
  </si>
  <si>
    <t xml:space="preserve">上した月」：YYYY/MM
「入金日付or相殺日付」：YYYY/MM/DD
「ヒアリング対象者」：
「備考」：正しい金額は確認済み
</t>
    <phoneticPr fontId="22"/>
  </si>
  <si>
    <t>アーキサイト・ジット</t>
    <phoneticPr fontId="22"/>
  </si>
  <si>
    <t>①小野主任</t>
    <phoneticPr fontId="22"/>
  </si>
  <si>
    <t>①11/19→完</t>
    <phoneticPr fontId="22"/>
  </si>
  <si>
    <t>②サービスカタログの内容の周知を強化する</t>
    <phoneticPr fontId="22"/>
  </si>
  <si>
    <t>②川上さん</t>
    <phoneticPr fontId="22"/>
  </si>
  <si>
    <t>②11/30</t>
    <phoneticPr fontId="22"/>
  </si>
  <si>
    <t>A型</t>
    <phoneticPr fontId="22"/>
  </si>
  <si>
    <t xml:space="preserve">上した月」：YYYY/MM
「入金日付or相殺日付」：YYYY/MM/DD
「ヒアリング対象者」：
「備考」：
⑫	[61679-1]_202111192646	株式会社アーキサイト【適用日:11/22】【商談録:有】	※在庫対策費なし
⑬	[61685-1]_202111192659	ジット㈱【適用日:11/19】【商談録:有】※11/19　19：07受信分
</t>
    <phoneticPr fontId="22"/>
  </si>
  <si>
    <t>整備不備</t>
    <phoneticPr fontId="22"/>
  </si>
  <si>
    <t>0円～10万円未満</t>
    <phoneticPr fontId="22"/>
  </si>
  <si>
    <t>お客様からクレーム（店舗対応）問題がない</t>
    <phoneticPr fontId="22"/>
  </si>
  <si>
    <t>まれに起きる年1度</t>
    <phoneticPr fontId="22"/>
  </si>
  <si>
    <t>有効</t>
    <phoneticPr fontId="22"/>
  </si>
  <si>
    <t>対策基準有効</t>
    <phoneticPr fontId="22"/>
  </si>
  <si>
    <t>運用不備</t>
    <phoneticPr fontId="22"/>
  </si>
  <si>
    <t>時々起きる月1度</t>
    <phoneticPr fontId="22"/>
  </si>
  <si>
    <t>お客様からクレーム（本部対応）影響あり</t>
    <phoneticPr fontId="22"/>
  </si>
  <si>
    <t>検討中</t>
    <phoneticPr fontId="22"/>
  </si>
  <si>
    <t>商品部担当者に引継ぎを行う</t>
    <phoneticPr fontId="22"/>
  </si>
  <si>
    <t>運用不備</t>
    <phoneticPr fontId="22"/>
  </si>
  <si>
    <t>商品統合管理室</t>
    <phoneticPr fontId="22"/>
  </si>
  <si>
    <t>100万円以上～1000万円未満</t>
    <phoneticPr fontId="22"/>
  </si>
  <si>
    <t>お客様からクレーム（店舗対応）問題がない</t>
    <phoneticPr fontId="22"/>
  </si>
  <si>
    <t>まれに起きる年1度</t>
    <phoneticPr fontId="22"/>
  </si>
  <si>
    <t>対策基準有効</t>
    <phoneticPr fontId="22"/>
  </si>
  <si>
    <t>商品部予実管理</t>
    <phoneticPr fontId="26"/>
  </si>
  <si>
    <t>商品部ホームアプライアンス</t>
    <phoneticPr fontId="26"/>
  </si>
  <si>
    <t>制作室</t>
    <phoneticPr fontId="26"/>
  </si>
  <si>
    <t>ウェルネス、商品統合管理室</t>
    <phoneticPr fontId="26"/>
  </si>
  <si>
    <t>取引先　ビックカメラ</t>
    <phoneticPr fontId="26"/>
  </si>
  <si>
    <t>契約管理チーム</t>
    <phoneticPr fontId="26"/>
  </si>
  <si>
    <t>販売支援金に関する覚書</t>
    <phoneticPr fontId="26"/>
  </si>
  <si>
    <t>ビックカメラシステム部</t>
    <phoneticPr fontId="26"/>
  </si>
  <si>
    <t>取引先様（シャープMJ）</t>
    <phoneticPr fontId="26"/>
  </si>
  <si>
    <t>　・バイヤー</t>
    <phoneticPr fontId="26"/>
  </si>
  <si>
    <t>　・さくら製作所</t>
    <phoneticPr fontId="26"/>
  </si>
  <si>
    <t>　・バイヤー各社</t>
    <phoneticPr fontId="26"/>
  </si>
  <si>
    <t>G型_15日まで払い＿G型提出遅延報告</t>
    <phoneticPr fontId="22"/>
  </si>
  <si>
    <t xml:space="preserve">
支払日15日までの仕入先と在庫系リベートのG型提出の締め切り12/6（月）12時を超過してG型が12件提出された
</t>
    <phoneticPr fontId="22"/>
  </si>
  <si>
    <t xml:space="preserve">12件
202112060780	202011_ｱｸｱ(株)
202112060792	202011_花王グループカスタマーマーケティング(株)
202112060794	202011_(株)三菱電機ﾗｲﾌﾈｯﾄﾜｰｸ
202112060805	202011_ｼｬｰﾌﾟﾏｰｹﾃｨﾝｸﾞｼﾞｬﾊﾟﾝ(株)
202112060806	202011_ｼｬｰﾌﾟﾏｰｹﾃｨﾝｸﾞｼﾞｬﾊﾟﾝ(株)
202112060820	202011_ﾊﾟﾅｿﾆｯｸｺﾝｼｭｰﾏｰﾏｰｹﾃｨﾝｸﾞ
202112060915	202011_ﾊﾟﾅｿﾆｯｸｺﾝｼｭｰﾏｰﾏｰｹﾃｨﾝｸﾞ
202112071019 	202011_株式会社アイティーシー
202112071054 	202011_各社　オリコン
202112071056 	202011_データ
202112071081 	202011_データ
202112071087 	202011_キャロウェイゴルフ株式会社
※最終受信日時：12/6 19:48（202112071087キャロウェイゴルフ）遅延約8時間
※遅延リスト抽出条件　→　支払日15日まで払いと在庫系リベートが含まれるG型で支払い予定日が12/15までであるもの
補足
【スケジュール状況】
照合報告
・15日まで払い申請63件
┗1次承認済　62件（内否決1件→12月計上にて再申請為）
・照合　12/7　15時47分完了（遅延約21時間）
※63件内提出締切(12/6 12時)を超えた申請12件(上記)ありましたが12/7 15時47分までに追加照合済（キャロウェイのみ12/7 19時41分照合完了、一括仕入リベートの為影響無し）
登録報告
┗積み上げ    12/7　16時完了　　（4時間遅延）
┗按分　　　　12/7　17時57分完了（2時間遅延）
┗登録　　　　12/7　20時37分完了（2時間30分遅延）
┗登録確認　　12/8　17時50分完了（1時間50分遅延）
※最大4時間の登録遅延が有りましたが12/7登録完了、12/8 BO反映のスケジュール予定に遅延はありませんでした。（キャロウェイのみ12/8 15時21分登録完了、一括仕入リベートの為影響無し）
</t>
    <phoneticPr fontId="22"/>
  </si>
  <si>
    <t xml:space="preserve">
1.鮫島さんにヒアリング「予実管理室鈴木部長にも相談し、201店を按分対象から除外した。201店に実績が上がった理由は自分にも分からない。詳しくはソフマップの経理室担当者に確認をしたほうが良い」
2.鮫島さんから連絡あり・経理室兼松さんに聞いたが、以前に行った完了品の処分の際にお金になったものを201店に入れたとの事だった　・この処分は経理室久保課長主導で行った　との事
3.
</t>
    <phoneticPr fontId="22"/>
  </si>
  <si>
    <t xml:space="preserve">
Esasの修正土後、再登録
</t>
    <phoneticPr fontId="22"/>
  </si>
  <si>
    <t xml:space="preserve">按分済みCSVデータを新業務アプリで登録した際エラーが発生し登録出来なかった
</t>
    <phoneticPr fontId="22"/>
  </si>
  <si>
    <t xml:space="preserve">
１．12/6　按分用データを作成し、Esasメニューに投入
２．12/7　按分されたCSVファイルを新業務メニューで取込
３．12/7　エラーが発生　「店舗コード201はリベート使用不可店舗コードです」とのエラーメッセージ
４．12/7　システム部に報告。対応を依頼する
５．12/7　対応完了の報告を受ける　再度取込み、登録完了を確認</t>
    <phoneticPr fontId="22"/>
  </si>
  <si>
    <t xml:space="preserve">「使用不可店舗」201店に按分されていた為
</t>
    <phoneticPr fontId="22"/>
  </si>
  <si>
    <t xml:space="preserve">
①H型にて修正対応
</t>
    <phoneticPr fontId="22"/>
  </si>
  <si>
    <t xml:space="preserve">クーポンの対象から3SKUを削除
</t>
    <phoneticPr fontId="22"/>
  </si>
  <si>
    <t>POSキャンペーン_なし_特価商品をクーポンの対象外にする申請が漏れていた</t>
    <phoneticPr fontId="22"/>
  </si>
  <si>
    <t xml:space="preserve">12/4から期間限定特価の商品をECセールの対象から除外する申請が漏れていた。
</t>
    <phoneticPr fontId="22"/>
  </si>
  <si>
    <t xml:space="preserve">
１．12/4バイヤーから電話で期間限定特価の商品をECセールのクーポンの対象から外していなかったと連絡あり
２．3SKUを対象から除外。対応終了
３．
４．
５．</t>
    <phoneticPr fontId="22"/>
  </si>
  <si>
    <t xml:space="preserve">申請忘れ
</t>
    <phoneticPr fontId="22"/>
  </si>
  <si>
    <t xml:space="preserve">
セットJANを追加
</t>
    <phoneticPr fontId="22"/>
  </si>
  <si>
    <t>POSキャンペーン_なし_クーポンにエアコンのセットJANが含まれていなかった</t>
    <phoneticPr fontId="22"/>
  </si>
  <si>
    <t xml:space="preserve">予実管理が申請したECセール用のクーポンにエアコンのセットJANが無いため利用できない状態が発生した。
</t>
    <phoneticPr fontId="22"/>
  </si>
  <si>
    <t xml:space="preserve">
１．12/4商品部HAがセールのクーポンにセットJANが無いとECから指摘受ける。
２．12/4セットJANをバイヤーから受け取りクーポンの対象に追加。対応完了
３．
４．
５．</t>
    <phoneticPr fontId="22"/>
  </si>
  <si>
    <t xml:space="preserve">
画像差し替え
</t>
    <phoneticPr fontId="22"/>
  </si>
  <si>
    <t>POSキャンペーン_なし_レシートクーポンの画像</t>
    <phoneticPr fontId="22"/>
  </si>
  <si>
    <t xml:space="preserve">レシートクーポンの画像がレジに対応していなかった。
</t>
    <phoneticPr fontId="22"/>
  </si>
  <si>
    <t>なし_㈱ティティエヌコーポレーション_社名変更について</t>
    <phoneticPr fontId="22"/>
  </si>
  <si>
    <t xml:space="preserve">
・『口座情報変更』に伴う『社名変更』ルールが策定されていない為、記載ミス等で人為的事故による会計事故が発生するリスクがある。
・大きな枠組みでは『取引先情報変更』手続に係るルール策定の問題（申請番号：202108242517）に含まれる。同インシデントにて方針提案中。
</t>
    <phoneticPr fontId="22"/>
  </si>
  <si>
    <t xml:space="preserve">
１．『口座情報変更』にて経理が受理し、社名変更に基づくものであったため、商品統合管理室に共有頂く。
２．変更の詳細が不明瞭であった為、すぐに手続行わず先方に連絡してヒアリング。
３．通常の社名変更手続で問題ないことを確認すると共に、「社印を付した社名変更通知を頂きたい」旨をお伝え（室長から頂いていた『エビデンスの基準』に基づいた対応）。
４．社名変更通知受領
５．</t>
    <phoneticPr fontId="22"/>
  </si>
  <si>
    <t xml:space="preserve">
・『社名変更』に関するルールが定まっていない（前述の通り別のインシデントに含まれる内容）。
</t>
    <phoneticPr fontId="22"/>
  </si>
  <si>
    <t xml:space="preserve">11月分をデータ提供で計上する。
</t>
    <phoneticPr fontId="22"/>
  </si>
  <si>
    <t>G型__データ提供料の運用フローが無い為、計上等の確認で工数をとられた</t>
    <phoneticPr fontId="22"/>
  </si>
  <si>
    <t xml:space="preserve">データ提供料の運用フローが無い為、計上等の確認で工数をとられた
</t>
    <phoneticPr fontId="22"/>
  </si>
  <si>
    <t xml:space="preserve">
１．2月_取引先と機密データ開示について、締結
２．先方の都合で、連携のテストが出来ない
３．9月～10月_テストが出来る様になり、10月から本番連携開始
４．12/7_データ提供料のG型作成時にMTG分が作成されていなかった。
５．</t>
    <phoneticPr fontId="22"/>
  </si>
  <si>
    <t xml:space="preserve">運用フローについて、決めて無かった為
</t>
    <phoneticPr fontId="22"/>
  </si>
  <si>
    <t>在庫対策費_アルフレッサヘルスケア_在庫対策費が発生した</t>
    <phoneticPr fontId="22"/>
  </si>
  <si>
    <t xml:space="preserve">
１．9月1日適用開始でA型の申請を行う。
２．在庫対策費が発生している事が、12月7日に発覚
３．修正の必要がありH型を作成して修正。
４．
５．</t>
    <phoneticPr fontId="22"/>
  </si>
  <si>
    <t xml:space="preserve">
　・在庫対策費の発生について、合意していないにも拘わらずA型での商品マスタ情報
　　変更の際に、在庫対策費なしの文言の記載を失念したため発生
</t>
    <phoneticPr fontId="22"/>
  </si>
  <si>
    <t>シャープMJ</t>
  </si>
  <si>
    <t xml:space="preserve">H型で修正
</t>
    <phoneticPr fontId="22"/>
  </si>
  <si>
    <t>I型_シャープMJ_販売支援金が対象外部門に対しても配賦されていた件</t>
    <phoneticPr fontId="22"/>
  </si>
  <si>
    <t xml:space="preserve">取引先様側では販売支援金の対象外の認識だった部門に金額が配賦されており、その修正依頼をいただいた
</t>
    <phoneticPr fontId="22"/>
  </si>
  <si>
    <t xml:space="preserve">
１．11/26　取引先より販売支援金が対象外部門に配賦されている可能性が有るので、明細データが欲しいとの内容のメールをいただく
２．11/26　明細データを送信。取引先よりやはり対象外部門に配賦されているので、修正して欲しいとの要望をいただく
３．
４．
５．</t>
    <phoneticPr fontId="22"/>
  </si>
  <si>
    <t xml:space="preserve">
クラウドサインにて再申請
「納期」：①12/15②12/29
</t>
    <phoneticPr fontId="22"/>
  </si>
  <si>
    <t>I型_ONE&amp;ONLY_『販売支援金に関する覚書』の有効期間の誤り</t>
    <phoneticPr fontId="22"/>
  </si>
  <si>
    <t xml:space="preserve">
・クラウドサインで締結した『販売支援金に関する覚書』の『有効期間』の記載に誤りがあった。
</t>
    <phoneticPr fontId="22"/>
  </si>
  <si>
    <t xml:space="preserve">
１．新規取引開始手続に基づき、クラウドサインにて契約書・覚書締結。
２．リベート条件登録申請。
３．登録チームより『有効期間』が『2021年10月19日～2021年10月18日』になっていることをご指摘頂く。
４．締結しなおす方針で先方に依頼。
５．登録チームより「有効（対象）期間が登録申請日よりも遡っていること」もリベートの計上にズレを起こしうる為、問題である旨ご指摘頂く。
６．契約管理チームより「そもそも本件リベート登録を申請している時点で納入されない運用の為、期間開始日が遡っていてもズレは起こり得ない」旨を回答。
７．上記『６』は新規取引申請時の運用であり「特別の事情によって既存の取引先にリベート条件を登録する場合には起こりうる」ことを把握。
８．「本当に納入されないのか（≒取引先CDの利用が開始されないのか）」といった手続の前後関係を確認。
９.上記『８』にて、問題ない旨を確認した為、クラウドサインにて再申請。</t>
    <phoneticPr fontId="22"/>
  </si>
  <si>
    <t xml:space="preserve">
・確認ミス
・本件覚書の雛型に同一内容で『期間』を記載する箇所が２つあり、記載ミスを起こしやすい。
</t>
    <phoneticPr fontId="22"/>
  </si>
  <si>
    <t xml:space="preserve">
G型での税率分修正を実施
</t>
    <phoneticPr fontId="22"/>
  </si>
  <si>
    <t>H型_シャープMJ_所属部門変更によるリベート税率エラー発生の件</t>
    <phoneticPr fontId="22"/>
  </si>
  <si>
    <t xml:space="preserve">登録したH（修正）型のデータの一部に2021年9月、10月に新規部門に所属を移行した商品が有り、該当商品のリベート実績に限り税率が0%で計算された
</t>
    <phoneticPr fontId="22"/>
  </si>
  <si>
    <t xml:space="preserve">
１．12/8　H型データ登録
２．12/9　経理室よりエラーが発生していて、税率0%で計算されたデータが有ると報告を受ける
３．
４．
５．</t>
    <phoneticPr fontId="22"/>
  </si>
  <si>
    <t>オークローン</t>
    <phoneticPr fontId="22"/>
  </si>
  <si>
    <t>G型_オークローン_データ提供が停止した月にデータ提供料が計上された</t>
    <phoneticPr fontId="22"/>
  </si>
  <si>
    <t xml:space="preserve">データ提供が停止した月にデータ提供料が計上された
</t>
    <phoneticPr fontId="22"/>
  </si>
  <si>
    <t xml:space="preserve">
１．9月頃_オークローンの直取引を停止する商談が行われた。10月1日から吉井電気に変更で商談した
２．変更処理が10/4になった為、EDI連携の停止も10月になった。
３．12月8日、取引先より、10月のデータ提供料の日割り相談が来た
４．バイヤーに相談した処、約束では9月で終了にしていた為、10月分を請求している処から、修正した方が良いとアドバイス頂いた
５．</t>
    <phoneticPr fontId="22"/>
  </si>
  <si>
    <t xml:space="preserve">条件停止についてのフローが定まっておらず、口頭での対応が行われていた為
</t>
    <phoneticPr fontId="22"/>
  </si>
  <si>
    <t xml:space="preserve">インシデント報告
</t>
    <phoneticPr fontId="22"/>
  </si>
  <si>
    <t>G型_パルタック_MD販売員コードの誤記載</t>
    <phoneticPr fontId="22"/>
  </si>
  <si>
    <t xml:space="preserve">
　・G型ファイルの販売員コードが誤って登録された。
</t>
    <phoneticPr fontId="22"/>
  </si>
  <si>
    <t xml:space="preserve">
１．取引先から、G型が送付された。
２．照合時に、バイヤー名を確認して記載したが同性の違うメンバーの名前を
　　記載してしまった
３．登録後に、回収データにてチェックした際に発覚した
４．計上には影響がない事を考慮してインシデント報告として管理する。
５．</t>
    <phoneticPr fontId="22"/>
  </si>
  <si>
    <t xml:space="preserve">
　・同性のバイヤーがおり、販売員コードの記入を間違えてしまった為発生
</t>
    <phoneticPr fontId="22"/>
  </si>
  <si>
    <t>G型_さくら製作所_10月計上のG型の送付漏れ</t>
    <phoneticPr fontId="22"/>
  </si>
  <si>
    <t xml:space="preserve">
　・10月分のG型の送付が漏れた。
</t>
    <phoneticPr fontId="22"/>
  </si>
  <si>
    <t xml:space="preserve">
１．10月商談を行い、さくら製作所様からG型にて合意
２．さくら製作所様から商品統合管理室にG型が送付されていない事が発覚
３．11月計上にて登録予定
４．
５．</t>
    <phoneticPr fontId="22"/>
  </si>
  <si>
    <t xml:space="preserve">
　・取引先から、G型が送付されずバイヤーの過渡期の為確認が不足していた。
</t>
    <phoneticPr fontId="22"/>
  </si>
  <si>
    <t>J型_各社_J型取り込み時にNGで取り込みが完了していなかった</t>
    <phoneticPr fontId="22"/>
  </si>
  <si>
    <t xml:space="preserve">
　・J型の取り込みが完了していなかった
</t>
    <phoneticPr fontId="22"/>
  </si>
  <si>
    <t xml:space="preserve">
　・J型取り込みの際に、取り込み種別を間違えて取り込みを行った事の確認漏れ
</t>
    <phoneticPr fontId="22"/>
  </si>
  <si>
    <t>なし_なし_G型登録時エラー発生の件</t>
    <phoneticPr fontId="22"/>
  </si>
  <si>
    <t xml:space="preserve">
１．12/3取り込みを行った。
２．取り込み種別が違う為NGが吐き出されていた。
３．12/9時点で確認した所、取り込みが完了していない事が発覚
４．
18378305＋18784454</t>
    <phoneticPr fontId="22"/>
  </si>
  <si>
    <t xml:space="preserve">
今後定常業務として扱う
１．
２．
３．
４．
1660124+3164000</t>
    <phoneticPr fontId="22"/>
  </si>
  <si>
    <t>なし_複数_部門ｺｰﾄﾞの税率設定が0％で設定され、リベートが非課税計算されていた</t>
  </si>
  <si>
    <t>H型_シャープMJ_所属部門変更によるリベート税率エラー発生の件</t>
  </si>
  <si>
    <t>G型_オークローン_データ提供が停止した月にデータ提供料が計上された</t>
  </si>
  <si>
    <t>オークローン</t>
  </si>
  <si>
    <t>POSキャンぺーン_なし_レジメッセージ発動不可</t>
  </si>
  <si>
    <t xml:space="preserve">同時購入キャンペーン登録されるべき商品が登録されていなかった為、店舗でキャンペーンが発動しなかった
</t>
    <phoneticPr fontId="22"/>
  </si>
  <si>
    <t>①対象商品に追加②原因確認</t>
    <phoneticPr fontId="22"/>
  </si>
  <si>
    <t>①長廣②朝田、長廣</t>
    <phoneticPr fontId="22"/>
  </si>
  <si>
    <t>①完②12/5</t>
    <phoneticPr fontId="22"/>
  </si>
  <si>
    <t>③原因確認後に検討④「P2メールでの申請」運用をキントーンの要件定義に加える</t>
    <phoneticPr fontId="22"/>
  </si>
  <si>
    <t>③長廣④岡島</t>
    <phoneticPr fontId="22"/>
  </si>
  <si>
    <t>③原因確認後決定④岡島さん確認</t>
    <phoneticPr fontId="22"/>
  </si>
  <si>
    <t>低</t>
    <phoneticPr fontId="22"/>
  </si>
  <si>
    <t>上した月」：YYYY/MM
「入金日付or相殺日付」：YYYY/MM/DD
「ヒアリング対象者」：
「備考」：
企画コード：ビック_77381とコジマ_77387
4974019189017は、ｼｬｰﾌﾟ_AXRA20H　売価143,000円。11/15登録。
同時購入の条件は、税抜10000円以上の商品が対象。
連絡をくれたのは、赤坂見附の寺田副店長
・週末同時購入キャンペーンはMS杉浦さんから依頼が来る
P2メールで依頼が来る。ルールは細かくは決まってない。
→商品統合管理室への依頼は一つに絞りましょう→「P2で既定のアドレスに申請」のところまでは決まっている
窓口の集約化を進めている認識。窓口は一貫して岡島さん。キャンペーンはリベート以外の認識だった。→対象に加えるべき</t>
    <phoneticPr fontId="22"/>
  </si>
  <si>
    <t>①本日開始のキャンペーンとして登録</t>
    <phoneticPr fontId="22"/>
  </si>
  <si>
    <t>①11/22→完</t>
    <phoneticPr fontId="22"/>
  </si>
  <si>
    <t>②佐藤副本部長にご説明。注意喚起をお願い</t>
    <phoneticPr fontId="22"/>
  </si>
  <si>
    <t xml:space="preserve">上した月」：YYYY/MM
「入金日付or相殺日付」：YYYY/MM/DD
「ヒアリング対象者」：商品部小林バイヤー
「備考」：小林バイヤーからインシデント報告してもそれに対するリターン（改善）が見られないので、その意義を見出せないとの指摘をいただいた
</t>
    <phoneticPr fontId="22"/>
  </si>
  <si>
    <t>ピンク箇所</t>
    <rPh sb="3" eb="5">
      <t>カショ</t>
    </rPh>
    <phoneticPr fontId="22"/>
  </si>
  <si>
    <t>①11月計上にて計上を行う予定</t>
    <phoneticPr fontId="22"/>
  </si>
  <si>
    <t>①商品統合管理室</t>
    <phoneticPr fontId="22"/>
  </si>
  <si>
    <t>②リスク管理室への報告③11月計上（四半期決算）時に9,10月分も含めて回収データを再送付、部長より回答をいただく</t>
    <phoneticPr fontId="22"/>
  </si>
  <si>
    <t>②北郷③中野さん</t>
    <phoneticPr fontId="22"/>
  </si>
  <si>
    <t>①修正の為、支払金額を上書きして再登録</t>
    <phoneticPr fontId="22"/>
  </si>
  <si>
    <t>①長廣</t>
    <phoneticPr fontId="22"/>
  </si>
  <si>
    <t>②エビデンスデータの改善</t>
    <phoneticPr fontId="22"/>
  </si>
  <si>
    <t>②長廣</t>
    <phoneticPr fontId="22"/>
  </si>
  <si>
    <t>②12/5</t>
    <phoneticPr fontId="22"/>
  </si>
  <si>
    <t>Esasの修正土後、再登録</t>
    <phoneticPr fontId="22"/>
  </si>
  <si>
    <t>Esasの按分の仕組みを修正</t>
    <phoneticPr fontId="22"/>
  </si>
  <si>
    <t>システム部鮫島さん</t>
    <phoneticPr fontId="22"/>
  </si>
  <si>
    <t>クーポンの対象から3SKUを削除</t>
    <phoneticPr fontId="22"/>
  </si>
  <si>
    <t xml:space="preserve">
セットJANを追加</t>
    <phoneticPr fontId="22"/>
  </si>
  <si>
    <t xml:space="preserve">
画像差し替え</t>
    <phoneticPr fontId="22"/>
  </si>
  <si>
    <t>11月分をデータ提供で計上する。</t>
    <phoneticPr fontId="22"/>
  </si>
  <si>
    <t xml:space="preserve">運用フローを確定させる
</t>
    <phoneticPr fontId="22"/>
  </si>
  <si>
    <t>H型で修正</t>
    <phoneticPr fontId="22"/>
  </si>
  <si>
    <t>クラウドサインにて再申請</t>
    <phoneticPr fontId="22"/>
  </si>
  <si>
    <t>①契約書雛型の内容変更について法務室に相談。②期間を遡ることについて「特別の事情によって既存の取引先にリベート条件を登録する場合」の対策を検討。</t>
    <phoneticPr fontId="22"/>
  </si>
  <si>
    <t>①鯨井②鯨井</t>
    <phoneticPr fontId="22"/>
  </si>
  <si>
    <t>①12/15②12/29</t>
    <phoneticPr fontId="22"/>
  </si>
  <si>
    <t>G型での税率分修正を実施</t>
    <phoneticPr fontId="22"/>
  </si>
  <si>
    <t>インシデント報告</t>
    <phoneticPr fontId="22"/>
  </si>
  <si>
    <t>内河、北郷</t>
    <phoneticPr fontId="22"/>
  </si>
  <si>
    <t xml:space="preserve">上した月」：2021/11
「入金日付or相殺日付」：YYYY/MM/DD
「ヒアリング対象者」：
「備考」：回収データの送付が遅れた
</t>
    <phoneticPr fontId="22"/>
  </si>
  <si>
    <t>①12月15日→完</t>
    <phoneticPr fontId="22"/>
  </si>
  <si>
    <t>①12月締め日→完</t>
    <phoneticPr fontId="22"/>
  </si>
  <si>
    <t>①12/8→完</t>
    <phoneticPr fontId="22"/>
  </si>
  <si>
    <t>シャープDynabook</t>
    <phoneticPr fontId="22"/>
  </si>
  <si>
    <t>I型</t>
    <phoneticPr fontId="22"/>
  </si>
  <si>
    <t>11/25（木）、自作G型にて登録済み
システム作業は12/15（水）時点、作業中</t>
    <phoneticPr fontId="22"/>
  </si>
  <si>
    <t xml:space="preserve">上した月」：2021/11
「入金日付or相殺日付」：2021/11/30
「ヒアリング対象者」：内部統制室・嶋田係長、経理室・伊波室長・久保課長
「備考」：
</t>
    <phoneticPr fontId="22"/>
  </si>
  <si>
    <t>ハピネット他7社</t>
    <phoneticPr fontId="22"/>
  </si>
  <si>
    <t>再登録済み</t>
    <phoneticPr fontId="22"/>
  </si>
  <si>
    <t xml:space="preserve">上した月」：2021/11
「入金日付or相殺日付」：2021/12/05、10、20
「ヒアリング対象者」：
「備考」：確定値入力の業務時、リベート金額でなく、支払金額を登録してし合った
イーストフィールズ様に共有
</t>
    <phoneticPr fontId="22"/>
  </si>
  <si>
    <t>上した月」：YYYY/MM
「入金日付or相殺日付」：YYYY/MM/DD
「ヒアリング対象者」：
「備考」：全体で27件（26日開始・27日開始のB型が26日に申請された）
※今後サービスカタログに関連した申請遅れの内容は件数を明記する
50.	[62192-1]_202111263423	株式会社センチュリー【11/27】
67.	[62222-1]_202111263466	プレシードジャパン
73.	[62235-1]_202111263472	山善【11/27】
76.	[62242-1]_202111263476	ガーミンジャパン【11/27】
78.	[62249-1]_202111263485	シャープマーケティングジャパン（株）【11/27】
81.	[62253-1]_202111263491	エプソン販売株式会社（オリエント）【11/26】
82.	[62255-1]_202111263492	ガードフォースジャパン【11/27】
88.	[62263-1]_202111263507	株式会社ハピネット・マーケティング【11/27】
91.	[62201-3]_202111263512	加賀ソルネット㈱【11/26】
92.	[62269-1]_202111263514	ガーミンジャパン【11/27】
99.	[62286-1]_202111263523	SBC&amp;S株式会社【11/27】
107.	[62302-1]_202111263544	ハクバ写真産業（株）【11/27】</t>
    <phoneticPr fontId="22"/>
  </si>
  <si>
    <t>上した月」：YYYY/MM
「入金日付or相殺日付」：YYYY/MM/DD
「ヒアリング対象者」：
「備考」：631社（2019年時点）
グループリスク管理室、内部統制室にヒアリング済み。作った人に確認する必要が有る。
・文面で本城室長に確認を取る（これから報告予定の内容に間違いが無いか？）
・リスク管理室に対し内部報告書に記載の一部に齟齬が有るとの内容で報告する可能性がある旨を伝え、631社との記載に信ぴょう性があるのか？証憑が有るのか？を本城室長に確認する
※この内容を進めるメリットについて考えて、有益だとの認識になってから行うべき</t>
    <phoneticPr fontId="22"/>
  </si>
  <si>
    <t xml:space="preserve">上した月」：YYYY/MM
「入金日付or相殺日付」：YYYY/MM/DD
「ヒアリング対象者」：
「備考」：
202111293774	株式会社 正和
202111293770	ナカバヤシ/マルエス
202111293662	キヤノンマーケティングジャパン株式会社
202111293700	アジアラゲージ株式会社
202111293636	㈱ニコンイメージングジャパン
202111293808	LG Electronics Japan
</t>
    <phoneticPr fontId="22"/>
  </si>
  <si>
    <t>よく起きる週1度以上</t>
    <phoneticPr fontId="22"/>
  </si>
  <si>
    <t>2021/12/7→完</t>
    <phoneticPr fontId="22"/>
  </si>
  <si>
    <t>加賀ソルネット</t>
    <phoneticPr fontId="22"/>
  </si>
  <si>
    <t>定常業務</t>
  </si>
  <si>
    <t>①②共に完了</t>
    <phoneticPr fontId="22"/>
  </si>
  <si>
    <t>①H型で修正を行う</t>
    <phoneticPr fontId="22"/>
  </si>
  <si>
    <t>2021/12/8→完</t>
    <phoneticPr fontId="22"/>
  </si>
  <si>
    <t>H型計上完了</t>
    <phoneticPr fontId="22"/>
  </si>
  <si>
    <t>G型</t>
    <phoneticPr fontId="22"/>
  </si>
  <si>
    <t>中</t>
    <phoneticPr fontId="22"/>
  </si>
  <si>
    <t>Esasの按分の仕組みを修正</t>
    <phoneticPr fontId="22"/>
  </si>
  <si>
    <t>低</t>
    <phoneticPr fontId="22"/>
  </si>
  <si>
    <t>ティティエヌコーポレーション</t>
    <phoneticPr fontId="22"/>
  </si>
  <si>
    <t>計上完了</t>
    <phoneticPr fontId="22"/>
  </si>
  <si>
    <t>I型</t>
    <phoneticPr fontId="22"/>
  </si>
  <si>
    <t>ONE&amp;ONLY</t>
    <phoneticPr fontId="22"/>
  </si>
  <si>
    <t>①契約書雛型の内容変更について法務室に相談。②期間を遡ることについて「特別の事情によって既存の取引先にリベート条件を登録する場合」の対策を検討。</t>
    <phoneticPr fontId="22"/>
  </si>
  <si>
    <t>2021/12/9→完</t>
    <phoneticPr fontId="22"/>
  </si>
  <si>
    <t>パルタック</t>
    <phoneticPr fontId="22"/>
  </si>
  <si>
    <t>さくら製作所</t>
    <phoneticPr fontId="22"/>
  </si>
  <si>
    <t>店舗</t>
  </si>
  <si>
    <t>B-Lifeデザイン室</t>
  </si>
  <si>
    <t xml:space="preserve">無料長期保証の施策で対象商品をレジに通した際に案内のレジメッセージが出るように設定したがパナソニックの条件付き商品が含まれており一部発動しなかった。
</t>
  </si>
  <si>
    <t xml:space="preserve">
１．12/10にB-Lifeデザイン室がレジメッセージのPOSキャンペーンを自身で登録。
２．12/11朝、B-Lifeデザイン室から発動しない原因についての相談があり発覚。
３．
４．
５．</t>
  </si>
  <si>
    <t xml:space="preserve">レジメッセージのPOSキャンペーンも発動不可と認識していなかった。
</t>
  </si>
  <si>
    <t xml:space="preserve">
1.
2.
3.
</t>
  </si>
  <si>
    <t xml:space="preserve">
施策について店舗に周知を鶴巻さんから行ってもらう
</t>
  </si>
  <si>
    <t xml:space="preserve">鶴巻 雅代 </t>
  </si>
  <si>
    <t>②12/24までにシステム部より説明を受ける予定</t>
    <phoneticPr fontId="22"/>
  </si>
  <si>
    <t xml:space="preserve">
①システム部にて、原因、影響範囲を調査する
</t>
    <phoneticPr fontId="22"/>
  </si>
  <si>
    <t>①システム部にて、原因、影響範囲を調査する</t>
    <phoneticPr fontId="22"/>
  </si>
  <si>
    <t>①システム部宇津木さん</t>
    <phoneticPr fontId="22"/>
  </si>
  <si>
    <t xml:space="preserve">①H型にて修正予定
</t>
    <phoneticPr fontId="22"/>
  </si>
  <si>
    <t xml:space="preserve">①11月計上でマイナス処理を行う
</t>
    <phoneticPr fontId="22"/>
  </si>
  <si>
    <t>②条件停止のフローを構築する</t>
    <phoneticPr fontId="22"/>
  </si>
  <si>
    <t xml:space="preserve">①取引先に支払いの意思を確認。②条件の再登録
</t>
    <phoneticPr fontId="22"/>
  </si>
  <si>
    <t>①取引先に支払いの意思を確認。②条件の再登録</t>
    <phoneticPr fontId="22"/>
  </si>
  <si>
    <t xml:space="preserve">
①登録を実施予定
</t>
    <phoneticPr fontId="22"/>
  </si>
  <si>
    <t>①登録を実施予定</t>
    <phoneticPr fontId="22"/>
  </si>
  <si>
    <t>②回収データでのチェックが出来なかった理由をヒアリングする　
③回収データでのチェック方法を検討する</t>
    <phoneticPr fontId="22"/>
  </si>
  <si>
    <t xml:space="preserve">
①G型登録予定
</t>
    <phoneticPr fontId="22"/>
  </si>
  <si>
    <t xml:space="preserve">
①G型登録予定</t>
    <phoneticPr fontId="22"/>
  </si>
  <si>
    <t>A型_ダイキン_取引先の認識と異なる工事助成費単価が登録されていた</t>
    <phoneticPr fontId="22"/>
  </si>
  <si>
    <t xml:space="preserve">取引先の認識と異なる工事助成費単価が登録されていた
</t>
    <phoneticPr fontId="22"/>
  </si>
  <si>
    <t xml:space="preserve">
１．5/31_工事助成の申請。申請内容は、工事助成を1500円つける
２．12/13_取引先より、発動している実売助成の件数と工事助成の件数に相違が大きい為確認して欲しいとバイヤーに連絡が入る
３．バイヤーで確認した処、認識している工事助成と異なる登録になっている事を確認
４．
５．</t>
    <phoneticPr fontId="22"/>
  </si>
  <si>
    <t xml:space="preserve">申請書の記載方法の誤り
</t>
    <phoneticPr fontId="22"/>
  </si>
  <si>
    <t>①入荷発生月は必ず請求いただく（先方へ連絡）
②8月度は、0確定を行う（久保課長了承済み）</t>
    <phoneticPr fontId="22"/>
  </si>
  <si>
    <t>①3473ツチノは毎月入荷実績を抽出。入荷明細有で請求ない場合は取引先請求担当者様へ連絡</t>
    <phoneticPr fontId="22"/>
  </si>
  <si>
    <t>ツチノ（3473)</t>
    <phoneticPr fontId="22"/>
  </si>
  <si>
    <t>Ｉ型_ツチノ_入荷発生月に請求を行わず、一定期間まとめて請求を行っていた</t>
    <phoneticPr fontId="22"/>
  </si>
  <si>
    <t>ツチノ（3473）</t>
    <phoneticPr fontId="22"/>
  </si>
  <si>
    <t xml:space="preserve">
１．概算リベートチェック中に発見
２．2021年8月度未請求の為、販売支援金が算出・登録されていなかった事が発覚
３．同時に、2021年7月度に一部漏れがあったことが発覚
４．9月度請求時に、7月漏れ分・8月未請求分が含まれていた
５．9月度請求に対し、販売支援金を算出・登録に至った</t>
    <phoneticPr fontId="22"/>
  </si>
  <si>
    <t>①川上さん・戸塚さん　②川上さん・田畑さん</t>
    <phoneticPr fontId="22"/>
  </si>
  <si>
    <t>①②12/16（木）→完</t>
    <phoneticPr fontId="22"/>
  </si>
  <si>
    <t>①川上さん・戸塚さん</t>
    <phoneticPr fontId="22"/>
  </si>
  <si>
    <t>①について11月度は請求がすでに来ている</t>
    <phoneticPr fontId="22"/>
  </si>
  <si>
    <t>　・ライフデザインカンパニー</t>
    <phoneticPr fontId="26"/>
  </si>
  <si>
    <t xml:space="preserve">
1.202112202715と同じ事案です。
2.
3.
</t>
    <phoneticPr fontId="22"/>
  </si>
  <si>
    <t xml:space="preserve">
1.202112202718と同じ事案
2.
3.
</t>
    <phoneticPr fontId="22"/>
  </si>
  <si>
    <t xml:space="preserve">
１．12/9　G型の按分、登録業務を行った。データ量が大きく、最後のCSVファイルの取込は23時50分台になってしまった
２．12/10　登録結果を確認。NGファイル0kbなのを確認した
３．12/20　バッファローより「G型の一部が登録されていないのでは？」との問い合わせをいただく
４．12/20　未登録を確認した
５．</t>
    <phoneticPr fontId="22"/>
  </si>
  <si>
    <t xml:space="preserve">
1.以前のアクシデントで日を跨ぐ登録では連携されないことについて共有を受けていたが、失念していた
2.
3.
</t>
    <phoneticPr fontId="22"/>
  </si>
  <si>
    <t>なし_なし_バイヤーからの意見</t>
    <phoneticPr fontId="22"/>
  </si>
  <si>
    <t xml:space="preserve">
　・バイヤーからの問い合わせを、可視化と属人化を防ぐために「各種代行」に集約を　　　行っているが、商品統合管理室からバイヤーへの問い合わせは個人でやり取りしている為、可視化できていないのではないか？という問い合わせを頂いた。
</t>
    <phoneticPr fontId="22"/>
  </si>
  <si>
    <t xml:space="preserve">
　・問い合わせの集約に伴う質問として頂いた。
</t>
    <phoneticPr fontId="22"/>
  </si>
  <si>
    <t xml:space="preserve">
　・販売支援金とセンターフィーの発生金額が想定していた金額で計算されなかった。
</t>
    <phoneticPr fontId="22"/>
  </si>
  <si>
    <t xml:space="preserve">
１．商品の発注を行った。
２．商品の伝単原価変更を12/7に行った。
３．商品の入荷が12/10にされた。
４．入荷がされたときの原価ではなく発注時の伝単で計算をしたので想定と違う
　　計算がされた。
５．</t>
    <phoneticPr fontId="22"/>
  </si>
  <si>
    <t>ジット</t>
    <phoneticPr fontId="22"/>
  </si>
  <si>
    <t>G型_ジット_リベート照合時、税抜と税込を見誤って照合した</t>
    <phoneticPr fontId="22"/>
  </si>
  <si>
    <t xml:space="preserve">リベート照合時、税抜と税込を見誤って照合した
</t>
    <phoneticPr fontId="22"/>
  </si>
  <si>
    <t>G型_ジット_広告宣伝に充当するリベートが商品原価に充当するリベートとして計上された</t>
    <phoneticPr fontId="22"/>
  </si>
  <si>
    <t xml:space="preserve">仕入原価のエビデンスを添付して広告宣伝費のリベートが申請された
</t>
    <phoneticPr fontId="22"/>
  </si>
  <si>
    <t xml:space="preserve">
①経理室に確認（修正の方法と月度）
</t>
    <phoneticPr fontId="22"/>
  </si>
  <si>
    <t>G型_バッファロー_登録漏れの件</t>
    <phoneticPr fontId="22"/>
  </si>
  <si>
    <t>①12月計上で登録</t>
    <phoneticPr fontId="22"/>
  </si>
  <si>
    <t xml:space="preserve">
①12月計上で登録
</t>
    <phoneticPr fontId="22"/>
  </si>
  <si>
    <t>①12/20→完</t>
    <phoneticPr fontId="22"/>
  </si>
  <si>
    <t>②中野さん③中野さん</t>
    <phoneticPr fontId="22"/>
  </si>
  <si>
    <t>②確認中③確認中</t>
    <phoneticPr fontId="22"/>
  </si>
  <si>
    <t>確認中　
・取引先に広告宣伝費など商品仕入れ原価以外のリベートのエビデンスを定義していなかった
・(仮説)取引先がルールを知らなかった　</t>
    <phoneticPr fontId="22"/>
  </si>
  <si>
    <t xml:space="preserve">
１．12/7_G型で申請
２．12/16_18時過ぎに広告宣伝室から、リベート種別と計上金額が誤っていると連絡を受ける
３．内容を確認した処、計上誤りと照合不備が確認された
４．
５．
ジット_リベート照合時、税抜と税込を見誤って照合したと同事案</t>
    <phoneticPr fontId="22"/>
  </si>
  <si>
    <t xml:space="preserve">
①経理室に確認（修正の方法と月度）</t>
    <phoneticPr fontId="22"/>
  </si>
  <si>
    <t>②取引先に交渉目安額をエビデンスに広告宣伝費の申請をしてしまったか確認する③担当バイヤーにチェックが不足した理由を確認</t>
    <phoneticPr fontId="22"/>
  </si>
  <si>
    <t xml:space="preserve">①12月計上で修正
</t>
    <phoneticPr fontId="22"/>
  </si>
  <si>
    <t>①12月計上で修正</t>
    <phoneticPr fontId="22"/>
  </si>
  <si>
    <t>②回収データチェックの運用を見直す</t>
    <phoneticPr fontId="22"/>
  </si>
  <si>
    <t xml:space="preserve">
１．12/7_G型で申請
２．12/16_18時過ぎに広告宣伝室から、リベート種別と計上金額が誤っていると連絡を受ける
３．内容を確認した処、計上誤りと照合不備が確認された
４．
５．
※ジット_広告宣伝に充当するリベートが商品原価に充当するリベートとして計上されたと同事案</t>
    <phoneticPr fontId="22"/>
  </si>
  <si>
    <t>I型_ライフデザインカンパニー_販売支援金が想定していた金額で発生をしなかった</t>
    <phoneticPr fontId="22"/>
  </si>
  <si>
    <t xml:space="preserve">
　・販売支援金が、発注時の単価で計算される仕様の為取引先は納品時の伝票単価を参照すると認識していた為、想定していたより少ない金額での入荷と少ない金額での販売支援金とセンターフィーが計算された。
</t>
    <phoneticPr fontId="22"/>
  </si>
  <si>
    <t xml:space="preserve">①入荷実績の変更
</t>
    <phoneticPr fontId="22"/>
  </si>
  <si>
    <t>ライフデザインカンパニー</t>
    <phoneticPr fontId="22"/>
  </si>
  <si>
    <t>①入荷実績の変更</t>
    <phoneticPr fontId="22"/>
  </si>
  <si>
    <t>①インシデントとして報告した</t>
    <phoneticPr fontId="22"/>
  </si>
  <si>
    <t xml:space="preserve">①インシデントとして報告した
</t>
    <phoneticPr fontId="22"/>
  </si>
  <si>
    <t>すでに取引先コードのある企業に関する新規取引申請があった</t>
    <phoneticPr fontId="22"/>
  </si>
  <si>
    <t xml:space="preserve"> 新規開拓グループ</t>
    <phoneticPr fontId="22"/>
  </si>
  <si>
    <t xml:space="preserve"> 商品統合管理室</t>
    <phoneticPr fontId="22"/>
  </si>
  <si>
    <t xml:space="preserve">
 既に取引先CDが存在
</t>
    <phoneticPr fontId="22"/>
  </si>
  <si>
    <t xml:space="preserve">
１．11/24　新規取引契約依頼受理
２．12/9　 一部契約書法務チェック依頼
３．12/13　取引先CD存在発覚
４．
５．
</t>
    <phoneticPr fontId="22"/>
  </si>
  <si>
    <t xml:space="preserve">
 仕入先マスタの未確認
</t>
    <phoneticPr fontId="22"/>
  </si>
  <si>
    <t>4種の契約書を更新する</t>
    <phoneticPr fontId="22"/>
  </si>
  <si>
    <t xml:space="preserve">①入荷発生月は必ず請求いただく（先方へ連絡）
②8月度は、0確定を行う（経理室了承済み）
</t>
    <phoneticPr fontId="22"/>
  </si>
  <si>
    <t>②取引先への周知</t>
    <phoneticPr fontId="22"/>
  </si>
  <si>
    <t>ジット</t>
  </si>
  <si>
    <t xml:space="preserve">G型リベートの一部が登録されていなかった
日を跨いだ分が登録されなかった
</t>
    <phoneticPr fontId="22"/>
  </si>
  <si>
    <t>協議中</t>
    <phoneticPr fontId="22"/>
  </si>
  <si>
    <t>①完了</t>
    <phoneticPr fontId="22"/>
  </si>
  <si>
    <t xml:space="preserve">
①打ち合わせ1回目終了。2回目の打ち合わせ調整中
②ＷＦへの記入</t>
    <phoneticPr fontId="22"/>
  </si>
  <si>
    <t>③取引先に注意喚起</t>
    <phoneticPr fontId="22"/>
  </si>
  <si>
    <t>運用不備</t>
    <phoneticPr fontId="22"/>
  </si>
  <si>
    <t>取引先</t>
    <phoneticPr fontId="22"/>
  </si>
  <si>
    <t>有効</t>
    <phoneticPr fontId="22"/>
  </si>
  <si>
    <t>0円～10万円未満</t>
    <phoneticPr fontId="22"/>
  </si>
  <si>
    <t>お客様からクレーム（店舗対応）問題がない</t>
    <phoneticPr fontId="22"/>
  </si>
  <si>
    <t>まず発生しない</t>
    <phoneticPr fontId="22"/>
  </si>
  <si>
    <t>対策基準有効</t>
    <phoneticPr fontId="22"/>
  </si>
  <si>
    <t>③キントーン導入での対応実施</t>
    <phoneticPr fontId="22"/>
  </si>
  <si>
    <t>③口座情報変更に関するルールの作成</t>
    <phoneticPr fontId="22"/>
  </si>
  <si>
    <t xml:space="preserve">
①社名変更通知の提出を依頼し受領
②社名変更手続きを実施
</t>
    <phoneticPr fontId="22"/>
  </si>
  <si>
    <t>　・メイフェア</t>
    <phoneticPr fontId="26"/>
  </si>
  <si>
    <t>人事部</t>
    <phoneticPr fontId="26"/>
  </si>
  <si>
    <t xml:space="preserve">
1.個人情報が記載されている為、エビデンス等は控えさせていただきます。
2.
3.
</t>
    <phoneticPr fontId="22"/>
  </si>
  <si>
    <t>A.B型_ソニー_期日超過の条件登録で即日対応して欲しいとバイヤーから依頼が有った</t>
    <phoneticPr fontId="22"/>
  </si>
  <si>
    <t xml:space="preserve">期日超過の条件登録で即日対応して欲しいとバイヤーから依頼が有った
</t>
    <phoneticPr fontId="22"/>
  </si>
  <si>
    <t xml:space="preserve">
１．12/21_14：01_取引先より商談録番号発行の依頼がバイヤーに届く
２．12/22_19：27__バイヤーが商談録を発行する。
３．12/22_バイヤーより、本日対応して欲しいと商品統合管理室メンバーに連絡が入る
４．
５．</t>
    <phoneticPr fontId="22"/>
  </si>
  <si>
    <t>メイフェア</t>
    <phoneticPr fontId="22"/>
  </si>
  <si>
    <t>なし_メイフェア_納品時単価差異が発生した</t>
    <phoneticPr fontId="22"/>
  </si>
  <si>
    <t>なし_スターコーポレーション_納品時単価差異が発生した</t>
    <phoneticPr fontId="22"/>
  </si>
  <si>
    <t xml:space="preserve">
１．商品の発注を行った
２．納品時に商品マスタに登録されている商品伝票単価が発注時より低い為
　　納品時単価差異が発生
３．
４．
５．</t>
    <phoneticPr fontId="22"/>
  </si>
  <si>
    <t xml:space="preserve">
　・商品マスタに登録されている取引先と違う取引先から仕入れを行った為。
</t>
    <phoneticPr fontId="22"/>
  </si>
  <si>
    <t>無し_無し_個人情報保護違反</t>
    <phoneticPr fontId="22"/>
  </si>
  <si>
    <t xml:space="preserve">個人情報が記載されたファイルがパスワード無し、当人以外の個人情報が見れるようになっていた
</t>
    <phoneticPr fontId="22"/>
  </si>
  <si>
    <t xml:space="preserve">
１  11/10_センターフィーの覚書を確認した
２．実際の算出方法と照らし合わせた処、覚書と異なる算出だった
３．算出方法の根拠を確認したが、確認出来なかった
４．
５．
42期_641,633円　41以前分_63,294,462円</t>
    <phoneticPr fontId="22"/>
  </si>
  <si>
    <t>運用不備</t>
    <phoneticPr fontId="22"/>
  </si>
  <si>
    <t>商品統合管理室</t>
    <phoneticPr fontId="22"/>
  </si>
  <si>
    <t>経過観察中</t>
    <phoneticPr fontId="22"/>
  </si>
  <si>
    <t>0円～10万円未満</t>
    <phoneticPr fontId="22"/>
  </si>
  <si>
    <t>時々起きる月1度</t>
    <phoneticPr fontId="22"/>
  </si>
  <si>
    <t>対策基準有効</t>
    <phoneticPr fontId="22"/>
  </si>
  <si>
    <t>バイヤー</t>
    <phoneticPr fontId="22"/>
  </si>
  <si>
    <t>お客様からクレーム（店舗対応）問題がない</t>
    <phoneticPr fontId="22"/>
  </si>
  <si>
    <t>たまに起きる半年1度</t>
    <phoneticPr fontId="22"/>
  </si>
  <si>
    <t>対策はあるが不十分</t>
    <phoneticPr fontId="22"/>
  </si>
  <si>
    <t>お客様からクレーム（本部対応）影響あり</t>
    <phoneticPr fontId="22"/>
  </si>
  <si>
    <t xml:space="preserve">
１．商品統合管理室の手続より、本件対象取引先（角田無線電機・DJI JAPAN）との『機密データ開示に関する契約書』の締結が完了。
２．商品統合管理室別メンバーの担当者より、「本件契約書については、契約管理チームで受け付けても勝手に締結を進めてはならず、『見積依頼』という手続を行う必要がある」とのご指摘を頂く。
３．当該担当者を通して、本件２件の取引先の状況の確認を依頼する。
４．取り急ぎ「『機密データ開示に関する契約書』を受け付けてもすぐに手続に移行してはならず、品質管理チームの担当者の確認をとらないといけない」との暫定ルールを定め契約管理チームに周知。
５．本件対象取引先２件についての状況が判明。上記『見積依頼』が行われていなかった為、締結済であるにも関わらず、実際のシステム連携は進んでいなかったことが判明。</t>
    <phoneticPr fontId="22"/>
  </si>
  <si>
    <t xml:space="preserve">システム部に対して、受付担当へ『見積依頼』という手続を行う必要があるというルールが共有されていなかった。
</t>
    <phoneticPr fontId="22"/>
  </si>
  <si>
    <t xml:space="preserve">
１．12/2ウェルネス(ドラッグ)バイヤーより商品統合管理室宛てにレシートクーポンが発行されない為一旦停止希望の依頼あり。
２．12/3商品統合管理室からバイヤーに詳細確認の為連絡、バイヤーよりシステム部の調査で画像がレジに対応していなかった為とヒアリング。
３．12/4制作室より画像差し替えの依頼あり、制作室が店舗で発行を確認。対応完了
４．
５．</t>
    <phoneticPr fontId="22"/>
  </si>
  <si>
    <t xml:space="preserve">\PJフォルダ\12_原本管理の適正化\契約書　※再締結用なので更新しない
2.
3.
</t>
    <phoneticPr fontId="22"/>
  </si>
  <si>
    <t>なし_各取引先_過去の締結済み契約書が法務室に共有されていなかった件</t>
    <phoneticPr fontId="22"/>
  </si>
  <si>
    <t>各取引先・法務室</t>
    <phoneticPr fontId="22"/>
  </si>
  <si>
    <t xml:space="preserve">
『再締結』案件において、「当社側で締結が確認出来ないものの、先方側で締結が確認できた為、再締結ではなく契約書データの共有にて対応したもの」が、法務室に共有されていないものと推測されます。
背景：2020年1月～2021年8月まで、契約書・覚書を当時鈴木課長・長谷川さん主導で再締結した。
┗取引先に対して、当社が締結確認できなかった、契約書・覚書の収集を行った作業について問題がある。
問題：取引先から収集した契約書・覚書を法務室の共有フォルダへ保管したフローや事実が不明なこと
課題：
①商品統合管理室内の共有フォルダに契約書・覚書があること
②パスワードがかかっていないこと
③法務室への既存フォルダにある契約書・覚書と同期作業が当時なかった為、重複している可能性がある。（現在保管されている契約書・覚書でも重複していることがある）
</t>
    <phoneticPr fontId="22"/>
  </si>
  <si>
    <t xml:space="preserve">
１．契約書探しの依頼を受けて確認したところ、本件事象が確認される（網羅的に確認したものではなく、一部を確認した上での推測）。保管された契約書を法務室に提出するべきとの方針を契約管理チームにて共有。
２．内部統制室に契約書の締結状況をお伝えした際に、本件問題を補足情報としてお伝えした所、「法務室に提出すべき」との、上記『１』と同様の方針をアドバイス頂く。
３．正確に対象の契約書を抽出するには工数が足りない為、暫定的に「抽出前のファイル全て」を法務室のみが確認できる領域に移し、恒久対応は後のkintoneの導入後に行う」という方針を提案。
４．法務室からは「法務室が管理しているNASでは容量が足りなくなる恐れがある」とのご懸念を頂いた為、新たに「『boaf2』の法務室フォルダにアクセス制限を付した領域を用意頂き、そこに暫定共有」する方針を提案。
５．システム部に上記『４』にて想定するようなアクセス制限の設定が可能か確認。「システム作業依頼書で依頼すれば可能」との回答を頂く。
</t>
    <phoneticPr fontId="22"/>
  </si>
  <si>
    <t xml:space="preserve">
・対応時に法務室への共有・提出が行われていなかった。
・その後の再締結を行った担当者の方で上記事実を把握しておりませんでした。
</t>
    <phoneticPr fontId="22"/>
  </si>
  <si>
    <t>G型_日立_G型リベート申請が間違った種別で申請された。</t>
    <phoneticPr fontId="22"/>
  </si>
  <si>
    <t>　・日立</t>
    <phoneticPr fontId="22"/>
  </si>
  <si>
    <t xml:space="preserve">
　・リベート種別が商談時に合意していた内容とは別の種別で申請がされた。
</t>
    <phoneticPr fontId="22"/>
  </si>
  <si>
    <t xml:space="preserve">
１．商品統合管理室側で高額チェックを行った際に、一行だけ種別が違うものがある事が発覚した
２．バイヤーに確認した所、間違いである事が発覚し修正の必要が発生。
３．G型にて+マイナス登録の必要有。
４．
５．</t>
    <phoneticPr fontId="22"/>
  </si>
  <si>
    <t xml:space="preserve">
　・取引先側でG型の記入を間違えて商品統合管理室に送付を行った。
</t>
    <phoneticPr fontId="22"/>
  </si>
  <si>
    <t>　・商品統合管理室</t>
    <phoneticPr fontId="22"/>
  </si>
  <si>
    <t>BS1</t>
    <phoneticPr fontId="22"/>
  </si>
  <si>
    <t xml:space="preserve">
11月計上分は商談報告書を商品統合管理室で作成
</t>
    <phoneticPr fontId="22"/>
  </si>
  <si>
    <t>なし_なし_BS11_利益のない支払い・稟議申請がない支払いを過去から行っていたこと</t>
    <phoneticPr fontId="22"/>
  </si>
  <si>
    <t xml:space="preserve">BS11からの要望に応じて、本来取引先から直接BS11に支払いが行われればよい「電波料」に関して、利益の無い、審議書申請がされていない状態で毎月G型リベートでの処理を行っていた
</t>
    <phoneticPr fontId="22"/>
  </si>
  <si>
    <t xml:space="preserve">
１．2013年頃　BS11の番組「家電‘ｓウォーカー」での商品紹介について、BS11より商品部へ仕入先への営業協力の依頼が有った。
商品部のバイヤーが各仕入先に依頼をして契約を結び、G型リベート「種別3401看板広告（BS）」で登録、相殺処理を行う運用になった。
２．その後「関根勤　KADENの深い夜」等家電を紹介する番組がしばらく続き、その間はバイヤーが関わっていた
３．家電を紹介する番組が終了した後は基本的にはBS11担当者が直接取引先と商談をして、契約している認識（一部例外もある様子）だが、引き続きビックカメラに請求書が届き、商品統合管理室メンバーが商談報告書を作成、G型登録を行っていた
４．先月より商談報告書の作成を商品統合管理室メンバーが出来なくなり、直近の代行と今後の運用について相談する為、広告宣伝室、商品部担当者とMTGを行ったが、そもそも現在の運用が間違っている為、BS11担当者と打ち合わせを行い、正しい運用にするべきとの認識で一致した
５．</t>
    <phoneticPr fontId="22"/>
  </si>
  <si>
    <t xml:space="preserve">当初はBS11の番組「家電‘ｓウォーカー」で商品を紹介したい取引先にコンタクトを取る為、商品部にBS11より依頼が有り、商品を紹介する取引先にG型で電波料をいただいていた。しかしこの運用が慣例になり、家電に関する番組が無くなった今でも、同じ流れで取引先からBS11に支払う電波料をビックカメラが受領し、BS11に支払っている
</t>
    <phoneticPr fontId="22"/>
  </si>
  <si>
    <t>DE型_無し_12月度みなし条件登録漏れ</t>
    <phoneticPr fontId="22"/>
  </si>
  <si>
    <t>通信事業室</t>
    <phoneticPr fontId="22"/>
  </si>
  <si>
    <t xml:space="preserve">12月度のみなし条件が登録されていなかった
</t>
    <phoneticPr fontId="22"/>
  </si>
  <si>
    <t xml:space="preserve">
１．11月28日登録依頼を受領
２．11月29日登録作業を実施するも、チェックのみで登録がされていなかった
３．12月13日K型登録作業時に新業務ネクストで12月条件が入っていないことを確認
４．バイヤーに報告
５．</t>
    <phoneticPr fontId="22"/>
  </si>
  <si>
    <t xml:space="preserve">登録後のチェック不足
</t>
    <phoneticPr fontId="22"/>
  </si>
  <si>
    <t xml:space="preserve">仮説、バイヤー業務過多
</t>
    <phoneticPr fontId="22"/>
  </si>
  <si>
    <t>BS11の小島部長</t>
    <phoneticPr fontId="22"/>
  </si>
  <si>
    <t xml:space="preserve">
2.
3.
</t>
    <phoneticPr fontId="22"/>
  </si>
  <si>
    <t>APPLE</t>
    <phoneticPr fontId="22"/>
  </si>
  <si>
    <t>12/13完了</t>
    <phoneticPr fontId="22"/>
  </si>
  <si>
    <t xml:space="preserve">
①G型を登録予定
</t>
    <phoneticPr fontId="22"/>
  </si>
  <si>
    <t>①2021/12/14→完</t>
    <phoneticPr fontId="22"/>
  </si>
  <si>
    <t>G型_アイリスオーヤマ_G型が重複して申請された。</t>
    <phoneticPr fontId="22"/>
  </si>
  <si>
    <t>・アイリスオーヤマ</t>
    <phoneticPr fontId="22"/>
  </si>
  <si>
    <t>　・商品統合管理室　</t>
    <phoneticPr fontId="22"/>
  </si>
  <si>
    <t xml:space="preserve">
　・G型が重複して計上された
</t>
    <phoneticPr fontId="22"/>
  </si>
  <si>
    <t xml:space="preserve">
１．取引先様からメールが送付される、あまり時間をおかず再送が来る
２．別々のデータとして、WFに申請される
３．G型の計上後にまとめてチェックした際に発覚した。
４．登録済みの為、重複を取り消すG型を登録予定
５．</t>
    <phoneticPr fontId="22"/>
  </si>
  <si>
    <t xml:space="preserve">
　・取引先様から、G型が送付されその後に再送でメールが届き別の申請データとして
　　WFに上がり重複して登録された
</t>
    <phoneticPr fontId="22"/>
  </si>
  <si>
    <t xml:space="preserve">①G型でマイナス登録予定
</t>
    <phoneticPr fontId="22"/>
  </si>
  <si>
    <t>G型_東芝_G型データが重複して登録された</t>
    <phoneticPr fontId="22"/>
  </si>
  <si>
    <t>　・バイヤー・東芝</t>
    <phoneticPr fontId="22"/>
  </si>
  <si>
    <t xml:space="preserve">
　・G型データが重複して登録された。
</t>
    <phoneticPr fontId="22"/>
  </si>
  <si>
    <t xml:space="preserve">
１．東芝のデータが照合時に二つ保存がされた。
２．照合時に、同じ申請番号で保存が二回された。
３．回収データチェックの際のバイヤー側で発覚　
４．G型で修正予定
５．</t>
    <phoneticPr fontId="22"/>
  </si>
  <si>
    <t xml:space="preserve">
　・G型の計上ファイルが重複して、保存された為
</t>
    <phoneticPr fontId="22"/>
  </si>
  <si>
    <t xml:space="preserve">①G型にて0円登録。種別の変更実施
</t>
    <phoneticPr fontId="22"/>
  </si>
  <si>
    <t>②キントーンプロジェクト担当に内容が伝わっているか確認する</t>
  </si>
  <si>
    <t xml:space="preserve">
①【案】法務室だけが見られる共有フォルダに”一時退避フォルダ”を作成し保管する
</t>
    <phoneticPr fontId="22"/>
  </si>
  <si>
    <t xml:space="preserve">
①差分をマイナス計上
</t>
    <phoneticPr fontId="22"/>
  </si>
  <si>
    <t>②Apple振込分登録時の経理への入金確認実施</t>
    <phoneticPr fontId="22"/>
  </si>
  <si>
    <t>K型_APPLE_登録金額間違い</t>
    <phoneticPr fontId="22"/>
  </si>
  <si>
    <t>経理室</t>
    <phoneticPr fontId="22"/>
  </si>
  <si>
    <t xml:space="preserve">消費税込みの金額でインセンティブ金額を登録した
</t>
    <phoneticPr fontId="22"/>
  </si>
  <si>
    <t xml:space="preserve">
１．WF202112101709にてK型を登録
２．12/13経理室により、消費税込みの金額で登録を指摘
３．消費税分をマイナスで差分計上で対応
４．
５．
</t>
    <phoneticPr fontId="22"/>
  </si>
  <si>
    <t xml:space="preserve">実績ファイルの確認不足、税抜き金額であるとの思い込み
</t>
    <phoneticPr fontId="22"/>
  </si>
  <si>
    <t>桑野課長</t>
    <phoneticPr fontId="22"/>
  </si>
  <si>
    <t>①BS11とのZOOM会議日程調整　②今後の運用方法の決定</t>
    <phoneticPr fontId="22"/>
  </si>
  <si>
    <t>①北郷　②倉地室長、北郷</t>
    <phoneticPr fontId="22"/>
  </si>
  <si>
    <t>①12/30　②確認中</t>
    <phoneticPr fontId="22"/>
  </si>
  <si>
    <t xml:space="preserve">①長廣係長への報告
</t>
    <phoneticPr fontId="22"/>
  </si>
  <si>
    <t>①長廣係長への報告</t>
    <phoneticPr fontId="22"/>
  </si>
  <si>
    <t>G型_角田無線_商談報告書番号間違い</t>
    <phoneticPr fontId="22"/>
  </si>
  <si>
    <t xml:space="preserve">G型作成の際、取引先に対し商談報告書番号を間違えて申告していた為、G型に記載の商談報告番号が違っていた。
</t>
    <phoneticPr fontId="22"/>
  </si>
  <si>
    <t xml:space="preserve">
１．12/13経理室よりG型リベートの調査依頼が商品統合室宛てにあった（調査内容はこのインシデントとは別内容です）
２．12/14リベート内容調査中に、商談報告書番号間違いを発見
３．
４．
５．</t>
    <phoneticPr fontId="22"/>
  </si>
  <si>
    <t xml:space="preserve">バイヤーの確認ミス
</t>
    <phoneticPr fontId="22"/>
  </si>
  <si>
    <t xml:space="preserve">
①対応なし
対応なしの理由…みなし条件は翌月度条件を手動で入れなかった場合でも、自動で前月の条件を引き継いで計算する仕組みになっている。
新業務ネクストでは条件が確認できないが、BOではみなし実績は計算されている。　
月中での再登録は不要
</t>
    <phoneticPr fontId="22"/>
  </si>
  <si>
    <t>①対応なし
対応なしの理由…みなし条件は翌月度条件を手動で入れなかった場合でも、自動で前月の条件を引き継いで計算する仕組みになっている。
新業務ネクストでは条件が確認できないが、BOではみなし実績は計算されている。　
月中での再登録は不要</t>
    <phoneticPr fontId="22"/>
  </si>
  <si>
    <t>②DE型登録時の即時の二次承認での確認依頼を実施フロー追加</t>
    <phoneticPr fontId="22"/>
  </si>
  <si>
    <t>①12/16→完</t>
    <phoneticPr fontId="22"/>
  </si>
  <si>
    <t>2021/12/15→完</t>
    <phoneticPr fontId="22"/>
  </si>
  <si>
    <t>①長廣②</t>
    <phoneticPr fontId="22"/>
  </si>
  <si>
    <t xml:space="preserve">
社名変更通知の提出を依頼し受領</t>
    <phoneticPr fontId="22"/>
  </si>
  <si>
    <t>済</t>
    <phoneticPr fontId="22"/>
  </si>
  <si>
    <t>11月計上でマイナス処理を行う</t>
    <phoneticPr fontId="22"/>
  </si>
  <si>
    <t>2021/12/14→完</t>
    <phoneticPr fontId="22"/>
  </si>
  <si>
    <t>条件停止のフローを構築する</t>
    <phoneticPr fontId="22"/>
  </si>
  <si>
    <t>レジでの再会計(打ち直し）で対応していただく様お願い</t>
    <phoneticPr fontId="22"/>
  </si>
  <si>
    <t>①原因の確認②対応方法検討</t>
    <phoneticPr fontId="22"/>
  </si>
  <si>
    <t xml:space="preserve">
①朝田②朝田</t>
    <phoneticPr fontId="22"/>
  </si>
  <si>
    <t xml:space="preserve">
①②</t>
    <phoneticPr fontId="22"/>
  </si>
  <si>
    <t xml:space="preserve">
施策について店舗に周知を鶴巻さんから行ってもらう</t>
    <phoneticPr fontId="22"/>
  </si>
  <si>
    <t>質問内容に現状のロジックを回答</t>
    <phoneticPr fontId="22"/>
  </si>
  <si>
    <t xml:space="preserve">
G型にてマイナス登録</t>
    <phoneticPr fontId="22"/>
  </si>
  <si>
    <t xml:space="preserve">
12/14→完</t>
    <phoneticPr fontId="22"/>
  </si>
  <si>
    <t>①横尾バイヤー②長廣</t>
    <phoneticPr fontId="22"/>
  </si>
  <si>
    <t>①12/18②12/14→完</t>
    <phoneticPr fontId="22"/>
  </si>
  <si>
    <t>差分をマイナス計上</t>
    <phoneticPr fontId="22"/>
  </si>
  <si>
    <t>田端、長廣</t>
    <phoneticPr fontId="22"/>
  </si>
  <si>
    <t>2021/12/13→完</t>
    <phoneticPr fontId="22"/>
  </si>
  <si>
    <t>Apple振込分登録時の経理への入金確認実施</t>
    <phoneticPr fontId="22"/>
  </si>
  <si>
    <t>⇒暫定対策案：
法務室だけが見られる共有フォルダに”一時退避フォルダ”を作成し保管すること。
┗法務室本田係長→相澤室長へ相談中。
⇒恒久対策案：
キントーン導入後、契約書・覚書をデジタル化する予定がある。その際に棚卸しをする。一時退避フォルダの契約書も見る事を行うことで解決へつながる。</t>
    <phoneticPr fontId="22"/>
  </si>
  <si>
    <t>G型にて登録</t>
    <phoneticPr fontId="22"/>
  </si>
  <si>
    <t>G型でマイナス登録予定</t>
    <phoneticPr fontId="22"/>
  </si>
  <si>
    <t xml:space="preserve">
G型を登録予定</t>
    <phoneticPr fontId="22"/>
  </si>
  <si>
    <t>42期中</t>
  </si>
  <si>
    <t>①内河さん</t>
  </si>
  <si>
    <t>ハピネット</t>
  </si>
  <si>
    <t>アクア</t>
  </si>
  <si>
    <t>I型_コロナ_センターフィーの算出方法が、覚書と異なる算出を実施していた</t>
  </si>
  <si>
    <t>コロナ</t>
  </si>
  <si>
    <t>運用不備</t>
    <phoneticPr fontId="22"/>
  </si>
  <si>
    <t>他部署</t>
    <phoneticPr fontId="22"/>
  </si>
  <si>
    <t>経過観察中</t>
    <phoneticPr fontId="22"/>
  </si>
  <si>
    <t>0円～10万円未満</t>
    <phoneticPr fontId="22"/>
  </si>
  <si>
    <t>お客様からクレーム（本部対応）影響あり</t>
    <phoneticPr fontId="22"/>
  </si>
  <si>
    <t>まず発生しない</t>
    <phoneticPr fontId="22"/>
  </si>
  <si>
    <t>対策はあるが不十分</t>
    <phoneticPr fontId="22"/>
  </si>
  <si>
    <t>②グループリスク管理室に報告する</t>
    <phoneticPr fontId="22"/>
  </si>
  <si>
    <t>②リスク管理担当</t>
    <phoneticPr fontId="22"/>
  </si>
  <si>
    <t>③中野さん</t>
    <phoneticPr fontId="22"/>
  </si>
  <si>
    <t>検討中</t>
    <phoneticPr fontId="22"/>
  </si>
  <si>
    <t>お客様からクレーム（店舗対応）問題がない</t>
    <phoneticPr fontId="22"/>
  </si>
  <si>
    <t>①岡島</t>
    <phoneticPr fontId="22"/>
  </si>
  <si>
    <t>対応方法未定（プロジェクト優先の為）</t>
    <phoneticPr fontId="22"/>
  </si>
  <si>
    <t>取引先</t>
    <phoneticPr fontId="22"/>
  </si>
  <si>
    <t>有効</t>
    <phoneticPr fontId="22"/>
  </si>
  <si>
    <t>10万円以上～100万円未満</t>
    <phoneticPr fontId="22"/>
  </si>
  <si>
    <t>対策無し</t>
    <phoneticPr fontId="22"/>
  </si>
  <si>
    <t>たまに起きる半年1度</t>
    <phoneticPr fontId="22"/>
  </si>
  <si>
    <t>対策基準有効</t>
    <phoneticPr fontId="22"/>
  </si>
  <si>
    <t>WF上でダブルチェックを行う</t>
    <phoneticPr fontId="22"/>
  </si>
  <si>
    <t>商品統合管理室</t>
    <phoneticPr fontId="22"/>
  </si>
  <si>
    <t>1000万円以上～1億円未満</t>
    <phoneticPr fontId="22"/>
  </si>
  <si>
    <t>まれに起きる年1度</t>
    <phoneticPr fontId="22"/>
  </si>
  <si>
    <t>①未定</t>
    <phoneticPr fontId="22"/>
  </si>
  <si>
    <t xml:space="preserve">
①アクシデント報告を実施②取引先への一次対応の返信③内河さんと相談④情報のキャッチアップと取引先様への説明実施。お詫びと再発防止案の提示
</t>
    <phoneticPr fontId="22"/>
  </si>
  <si>
    <t>①2021/12/3</t>
    <phoneticPr fontId="22"/>
  </si>
  <si>
    <t>②2021/12/24</t>
    <phoneticPr fontId="22"/>
  </si>
  <si>
    <t>②システム部宇津木さん</t>
    <phoneticPr fontId="22"/>
  </si>
  <si>
    <t>新店が出来た際の対応ルールが無い。全店対象のキャンペーンの場合は自動的に追加するような仕組みが必要</t>
    <phoneticPr fontId="22"/>
  </si>
  <si>
    <t>①対象店舗を追加して対応</t>
    <phoneticPr fontId="22"/>
  </si>
  <si>
    <t>②内河</t>
    <phoneticPr fontId="22"/>
  </si>
  <si>
    <t>③プロジェクト課題として対応</t>
    <phoneticPr fontId="22"/>
  </si>
  <si>
    <t>②12月計上まで</t>
    <phoneticPr fontId="22"/>
  </si>
  <si>
    <t>②12/30</t>
    <phoneticPr fontId="22"/>
  </si>
  <si>
    <t>②原因調査を行う</t>
    <phoneticPr fontId="22"/>
  </si>
  <si>
    <t>Ｇ型_サッポロビール_リベートの過計上・請求が発生した</t>
  </si>
  <si>
    <t>サッポロビール株式会社</t>
    <phoneticPr fontId="26"/>
  </si>
  <si>
    <t>I型_特定の取引先なし_販売支援金または物流協賛金の覚書の期間を遡って登録する場合</t>
    <phoneticPr fontId="22"/>
  </si>
  <si>
    <t xml:space="preserve">
・販売支援金または物流協賛金の覚書を締結し条件登録を行うに当たって、『対象期間』の開始日が条件登録よりも前の日付になってしまうことがある。その場合、条件登録のタイミングが対象期間よりも遅れることで、「『覚書の合意上発生するリベート額』と『実際に計上されるリベート額』に差異が生じる」可能性がある。
・通常は新規取引開始時に締結するものである為、入荷が開始されるのは『覚書の締結』と『リベート条件登録』の後のタイミングとなる為、上記のような差異は発生しえない。
・発生する場合があるとするなら、「特別の事情により、既存の取引先に対して新たに販売支援金・物流協賛金の条件登録を行う場合」が該当すると思われる為、その場合の対策を検討すべきと考えられる。
・また、トーマツの基準では実際にリベート額の差異が発生するか否かに関係なく、「『覚書記載の期間』と『リベートが発生する期間』は一致させなくてはいけない為、『覚書記載の期間の開始日』は『実際に入荷が開始される日付』と一致させなくてはならない」とのこと。
</t>
    <phoneticPr fontId="22"/>
  </si>
  <si>
    <t xml:space="preserve">
・上記の様に、通常の場合（新規取引）、リベート額の差異は発生しない為、『期間を遡っての締結』は問題ないとの認識であり、チェック・訂正を行うような運用ではなかった。
</t>
    <phoneticPr fontId="22"/>
  </si>
  <si>
    <t>なし_なし_インシデント会の実施遅延によるアクシデント事案の報告漏れの件</t>
    <phoneticPr fontId="22"/>
  </si>
  <si>
    <t xml:space="preserve">アクシデント事案の経理室への報告が漏れた
</t>
    <phoneticPr fontId="22"/>
  </si>
  <si>
    <t xml:space="preserve">
１．12/9　インシデント事案として申請
２．12/24　インシデント会で発表。内容からアクシデント事案だという事が発覚
３．
４．
５．</t>
    <phoneticPr fontId="22"/>
  </si>
  <si>
    <t xml:space="preserve">インシデントとして申請が上がっていたが、実際にはアクシデントの内容だった。インシデント会での発表タイミングが遅れた為、発覚が遅れた
</t>
    <phoneticPr fontId="22"/>
  </si>
  <si>
    <t>Ｇ型_サッポロビール_リベートの過計上・請求が発生した</t>
    <phoneticPr fontId="22"/>
  </si>
  <si>
    <t xml:space="preserve">リベートの過計上・請求が発生した。 
</t>
    <phoneticPr fontId="22"/>
  </si>
  <si>
    <t xml:space="preserve">
１．サッポロビールより新商品の案内をいただく。商談、書面にて。
　　リベートのご請求となる『ヱビス ホップテロワール350ml』の
　　リベート発生有無については記載無し。 
２．後日、メールでリベート金額の書面をいただくが、リベート金額の
　　記載無し。ビック酒販担当者が見落とし、通常のビール新商品は1ケース25円の
　　リベートが発生するため、同様の対応をしてしまった。 
３．2021年11月のリベート報告において、『ヱビス ホップテロワール』
　　の納品数196ケース×25円＝4,900円分をビール部門(776606)に加えて
　　計上依頼を行う。 
４．取引先のサッポロビールにも納品実績を確認いただき、問題無しの
　　認識を得て、11月分として計上する。 
５．2021年12月に、本来1回限りの納品だった『ヱビス ホップテロワール』
　　がサッポロビールに余剰となっている連絡を受け、再度導入を検討。
　　その際にクリアランスのため、追加条件が出ないかと交渉したところ、
　　元来条件の付かない商品であるとの説明を受け、11月に計上及び請求
　　してしまっていることをビック酒販担当者が気付き発覚しました。 </t>
    <phoneticPr fontId="22"/>
  </si>
  <si>
    <t xml:space="preserve">新規取扱い商品に対する確認が正しく行われなかった。
</t>
    <phoneticPr fontId="22"/>
  </si>
  <si>
    <t>10月計上時に修正リベート(H型)を計上</t>
    <phoneticPr fontId="22"/>
  </si>
  <si>
    <t>①2021/11/8→完</t>
    <phoneticPr fontId="22"/>
  </si>
  <si>
    <t>②取引先への注意喚起</t>
    <phoneticPr fontId="22"/>
  </si>
  <si>
    <t>②注意喚起を行う</t>
    <phoneticPr fontId="22"/>
  </si>
  <si>
    <t>②中野</t>
    <phoneticPr fontId="22"/>
  </si>
  <si>
    <t>②チェック項目を追加する</t>
    <phoneticPr fontId="22"/>
  </si>
  <si>
    <t>①アクシデント報告を実施②取引先への一次対応の返信</t>
    <phoneticPr fontId="22"/>
  </si>
  <si>
    <t>①②内河、中野</t>
    <phoneticPr fontId="22"/>
  </si>
  <si>
    <t>③情報のキャッチアップと取引先様への説明実施。お詫びと再発防止案の提示</t>
    <phoneticPr fontId="22"/>
  </si>
  <si>
    <t>③内河、中野</t>
    <phoneticPr fontId="22"/>
  </si>
  <si>
    <t>②朝田</t>
    <phoneticPr fontId="22"/>
  </si>
  <si>
    <t>②内河③内河</t>
    <phoneticPr fontId="22"/>
  </si>
  <si>
    <t>②12/22③</t>
    <phoneticPr fontId="22"/>
  </si>
  <si>
    <t>①2021/12/10</t>
    <phoneticPr fontId="22"/>
  </si>
  <si>
    <t>②ダブルチェックを実施する</t>
    <phoneticPr fontId="22"/>
  </si>
  <si>
    <t>③中野</t>
    <phoneticPr fontId="22"/>
  </si>
  <si>
    <t>①無し</t>
    <phoneticPr fontId="22"/>
  </si>
  <si>
    <t>②田端さん、長廣さん</t>
    <phoneticPr fontId="22"/>
  </si>
  <si>
    <t>②2021/12/27</t>
    <phoneticPr fontId="22"/>
  </si>
  <si>
    <t>サッポロビール</t>
  </si>
  <si>
    <t>運用不備</t>
    <phoneticPr fontId="22"/>
  </si>
  <si>
    <t>0円～10万円未満</t>
    <phoneticPr fontId="22"/>
  </si>
  <si>
    <t>お客様からクレーム（店舗対応）問題がない</t>
    <phoneticPr fontId="22"/>
  </si>
  <si>
    <t>対策基準有効</t>
    <phoneticPr fontId="22"/>
  </si>
  <si>
    <t>②1/末</t>
    <phoneticPr fontId="22"/>
  </si>
  <si>
    <t>G型</t>
    <phoneticPr fontId="22"/>
  </si>
  <si>
    <t>取引先</t>
    <phoneticPr fontId="22"/>
  </si>
  <si>
    <t>経過観察中</t>
    <phoneticPr fontId="22"/>
  </si>
  <si>
    <t>1000万円以上～1億円未満</t>
    <phoneticPr fontId="22"/>
  </si>
  <si>
    <t>たまに起きる半年1度</t>
    <phoneticPr fontId="22"/>
  </si>
  <si>
    <t>対策はあるが不十分</t>
    <phoneticPr fontId="22"/>
  </si>
  <si>
    <t>②完③完</t>
    <phoneticPr fontId="22"/>
  </si>
  <si>
    <t>　①アクシデント報告を上げる</t>
    <phoneticPr fontId="22"/>
  </si>
  <si>
    <t>整備不備</t>
    <phoneticPr fontId="22"/>
  </si>
  <si>
    <t>システム</t>
    <phoneticPr fontId="22"/>
  </si>
  <si>
    <t>①システム作業依頼書にて調査依頼</t>
    <phoneticPr fontId="22"/>
  </si>
  <si>
    <t>①川上</t>
    <phoneticPr fontId="22"/>
  </si>
  <si>
    <t>①11/18（木）→11/22（月）→完</t>
    <phoneticPr fontId="22"/>
  </si>
  <si>
    <t>②システム作業依頼書にて調査依頼</t>
    <phoneticPr fontId="22"/>
  </si>
  <si>
    <t>②川上</t>
    <phoneticPr fontId="22"/>
  </si>
  <si>
    <t>お客様からクレーム（本部対応）影響あり</t>
    <phoneticPr fontId="22"/>
  </si>
  <si>
    <t>確認中</t>
    <phoneticPr fontId="22"/>
  </si>
  <si>
    <t>まれに起きる年1度</t>
    <phoneticPr fontId="22"/>
  </si>
  <si>
    <t>①2021/12/7→完</t>
    <phoneticPr fontId="22"/>
  </si>
  <si>
    <t xml:space="preserve">改修については、別途動いていた
過去変更の要望されていたが、担当者で対応や返信が行われていなかった
</t>
    <phoneticPr fontId="22"/>
  </si>
  <si>
    <t xml:space="preserve">
1.
2.
3.
</t>
    <phoneticPr fontId="22"/>
  </si>
  <si>
    <t xml:space="preserve">配賦ロジックについて理解できていなかったから
</t>
    <phoneticPr fontId="22"/>
  </si>
  <si>
    <t>100万円以上～1000万円未満</t>
    <phoneticPr fontId="22"/>
  </si>
  <si>
    <t xml:space="preserve">
1.対象の企画コードは複数あるが、例として73058の番号をいただいた
2.コンタクトレンズはメーカー直送での会計が多い為、数か月前から行っているキャンペーンだが、そういう事例があまりなかったのでは？　と神田さんは推測されていた
3.
</t>
    <phoneticPr fontId="22"/>
  </si>
  <si>
    <t xml:space="preserve">
レジでの再会計(打ち直し）で対応していただく様お願い
</t>
    <phoneticPr fontId="22"/>
  </si>
  <si>
    <t>事後</t>
    <phoneticPr fontId="22"/>
  </si>
  <si>
    <t>インシデント</t>
    <phoneticPr fontId="22"/>
  </si>
  <si>
    <t>なし_なし_キャンペーン_特注引き渡し時キャンペーンが反映されない件</t>
    <phoneticPr fontId="22"/>
  </si>
  <si>
    <t>店舗</t>
    <phoneticPr fontId="22"/>
  </si>
  <si>
    <t>支払い済みの金額が足りないので追加で徴収する様、メッセージが出てしまう
全額内金の特注商品引き渡し処理時</t>
    <phoneticPr fontId="22"/>
  </si>
  <si>
    <t xml:space="preserve">
１．12/11　コンタクト事業部より会計済みの特注の引き渡し時にエラーメッセージが出て、引き渡しが出来ない　との相談を受ける
２．12/11　原因不明の為、現在行っている対応（レジでの打ち直し処理）を継続していただく様お願いする
３．
４．
５．</t>
    <phoneticPr fontId="22"/>
  </si>
  <si>
    <t>低</t>
    <phoneticPr fontId="22"/>
  </si>
  <si>
    <t>コンタクト事業部神田さん</t>
    <phoneticPr fontId="22"/>
  </si>
  <si>
    <t xml:space="preserve">質問内容に現状のロジックを回答
</t>
    <phoneticPr fontId="22"/>
  </si>
  <si>
    <t>内河 登</t>
    <phoneticPr fontId="22"/>
  </si>
  <si>
    <t>G型_なし_按分ロジックについての質問</t>
    <phoneticPr fontId="22"/>
  </si>
  <si>
    <t>　・商品統合管理室</t>
    <phoneticPr fontId="22"/>
  </si>
  <si>
    <t xml:space="preserve">
　・バイヤーから按分ロジックについての質問
</t>
    <phoneticPr fontId="22"/>
  </si>
  <si>
    <t xml:space="preserve">
１．G型の回収データにてバイヤーがチェックを行い、内容の確認で連絡があった
２．
３．
４．
５．</t>
    <phoneticPr fontId="22"/>
  </si>
  <si>
    <t xml:space="preserve">
　・G型で部門の記載をして部門に対してリベート登録している認識だが、実際はその金額が他の部門にも按分されている。
　⇒回答：ロジックとしてG型に記載された部門が所属するカテゴリーコードで按分をしている為他の部門に割り当てられている。
</t>
    <phoneticPr fontId="22"/>
  </si>
  <si>
    <t xml:space="preserve">
G型にてマイナス登録
</t>
    <phoneticPr fontId="22"/>
  </si>
  <si>
    <t>アイリスオーヤマ</t>
    <phoneticPr fontId="22"/>
  </si>
  <si>
    <t>G型_アイリスオーヤマ_再送されたメールを別データとして申請された</t>
    <phoneticPr fontId="22"/>
  </si>
  <si>
    <t>　アイリスオーヤマ、バイヤー</t>
    <phoneticPr fontId="22"/>
  </si>
  <si>
    <t>・商品統合管理室</t>
    <phoneticPr fontId="22"/>
  </si>
  <si>
    <t xml:space="preserve">
　・提出されたG型の再送分が重複して計上された
</t>
    <phoneticPr fontId="22"/>
  </si>
  <si>
    <t xml:space="preserve">
１．G型の申請を行う
２．照合し、計上を行う
３．計上後にすべての集計したデータで確認を行ったところ重複が発見された
４．G型でマイナス登録予定
５．</t>
    <phoneticPr fontId="22"/>
  </si>
  <si>
    <t xml:space="preserve">
　・送信分に不足があり、再送分としてメール送信されたデータが別物として申請され計上された。
</t>
    <phoneticPr fontId="22"/>
  </si>
  <si>
    <t>中</t>
    <phoneticPr fontId="22"/>
  </si>
  <si>
    <t>②過去の重複データ抽出（案→検知出来ない重複の内容についてMTG、網羅できる様改修する）③キントーンのG型チェック内容に不足が有る可能性をイーストフィールズ様に共有する</t>
    <phoneticPr fontId="22"/>
  </si>
  <si>
    <t>②重複チェックによって対応可</t>
    <phoneticPr fontId="22"/>
  </si>
  <si>
    <t>　中村係長新規取引契約依頼</t>
    <phoneticPr fontId="22"/>
  </si>
  <si>
    <t>照合不備</t>
    <phoneticPr fontId="22"/>
  </si>
  <si>
    <t>・四半期のチェックを行って頂きたい期間が足りない状態でスケジュールが作成されていた。結果的にシステムに反映ができない登録が行われていた
・夜間処理（DBのアンロード処理）が開始した後に取り込まれた
・メンバーがスケジュールに合うように登録データを基幹システムに流したが当日中に登録が完了しなかった</t>
    <phoneticPr fontId="22"/>
  </si>
  <si>
    <t xml:space="preserve">原因確認中（仮説）週末同時購入キャンペーンの申請ルールが細かく決まっていなかった
</t>
    <phoneticPr fontId="22"/>
  </si>
  <si>
    <t>運用不備</t>
    <phoneticPr fontId="22"/>
  </si>
  <si>
    <t>商品統合管理室</t>
    <phoneticPr fontId="22"/>
  </si>
  <si>
    <t>経過観察中</t>
    <phoneticPr fontId="22"/>
  </si>
  <si>
    <t>0円～10万円未満</t>
    <phoneticPr fontId="22"/>
  </si>
  <si>
    <t>お客様からクレーム（本部対応）影響あり</t>
    <phoneticPr fontId="22"/>
  </si>
  <si>
    <t>時々起きる月1度</t>
    <phoneticPr fontId="22"/>
  </si>
  <si>
    <t>対策基準有効</t>
    <phoneticPr fontId="22"/>
  </si>
  <si>
    <t>バイヤー</t>
    <phoneticPr fontId="22"/>
  </si>
  <si>
    <t>お客様からクレーム（店舗対応）問題がない</t>
    <phoneticPr fontId="22"/>
  </si>
  <si>
    <t>取引先</t>
    <phoneticPr fontId="22"/>
  </si>
  <si>
    <t>対策はあるが不十分</t>
    <phoneticPr fontId="22"/>
  </si>
  <si>
    <t>よく起きる週1度以上</t>
    <phoneticPr fontId="22"/>
  </si>
  <si>
    <t xml:space="preserve">サービスカタログを作成したが、運用方法が決まっていなかった
</t>
    <phoneticPr fontId="22"/>
  </si>
  <si>
    <t>検討中</t>
    <phoneticPr fontId="22"/>
  </si>
  <si>
    <t xml:space="preserve">
調査中　※2回目の打ち合わせを設定予定
</t>
    <phoneticPr fontId="22"/>
  </si>
  <si>
    <t xml:space="preserve">調査中（システム部に調査を依頼済み、説明を受ける予定）
</t>
    <phoneticPr fontId="22"/>
  </si>
  <si>
    <t>B型lineworksノートで管理しているが今回の案件が処理済みとなっていた。WFが未処理</t>
    <phoneticPr fontId="22"/>
  </si>
  <si>
    <t xml:space="preserve">
　原因確認中（仮説）新店が出来た際に、登録を行わなかった為
</t>
    <phoneticPr fontId="22"/>
  </si>
  <si>
    <t xml:space="preserve">
サービスカタログを作成したが、運用方法が決まっていなかった
</t>
    <phoneticPr fontId="22"/>
  </si>
  <si>
    <t xml:space="preserve">申請者がセットJANの登録が必要なことを知らなかった為
</t>
    <phoneticPr fontId="22"/>
  </si>
  <si>
    <t xml:space="preserve">画像がレジに対応していなかった為（8ビットが正しいが、24ビットで作成されていた為レジに対応していなかった）
</t>
    <phoneticPr fontId="22"/>
  </si>
  <si>
    <t>小林さん
綿谷さん</t>
    <phoneticPr fontId="22"/>
  </si>
  <si>
    <t>原因調査中（仮説）システムの仕様の可能性</t>
    <phoneticPr fontId="22"/>
  </si>
  <si>
    <t xml:space="preserve">取引金額が小額な場合、入荷発生月に請求を行わず、一定期間まとめて請求を行っていた為
</t>
    <phoneticPr fontId="22"/>
  </si>
  <si>
    <t xml:space="preserve">
１．バイヤーから問い合わせをいただく
２．インシデント報告書記載
３．
４．
５．</t>
    <phoneticPr fontId="22"/>
  </si>
  <si>
    <t>運用不備</t>
    <phoneticPr fontId="22"/>
  </si>
  <si>
    <t>確認中</t>
    <phoneticPr fontId="22"/>
  </si>
  <si>
    <t>0円～10万円未満</t>
    <phoneticPr fontId="22"/>
  </si>
  <si>
    <t>お客様からクレーム（店舗対応）問題がない</t>
    <phoneticPr fontId="22"/>
  </si>
  <si>
    <t>たまに起きる半年1度</t>
    <phoneticPr fontId="22"/>
  </si>
  <si>
    <t>対策基準有効</t>
    <phoneticPr fontId="22"/>
  </si>
  <si>
    <t>取引先</t>
    <phoneticPr fontId="22"/>
  </si>
  <si>
    <t>経過観察中</t>
    <phoneticPr fontId="22"/>
  </si>
  <si>
    <t xml:space="preserve">Ａ型送信時、本文に在庫対策費なしの記載漏れ
</t>
    <phoneticPr fontId="22"/>
  </si>
  <si>
    <t>H型で修正を行う</t>
    <phoneticPr fontId="22"/>
  </si>
  <si>
    <t>有効</t>
    <phoneticPr fontId="22"/>
  </si>
  <si>
    <t>時々起きる月1度</t>
    <phoneticPr fontId="22"/>
  </si>
  <si>
    <t>定常業務</t>
    <phoneticPr fontId="22"/>
  </si>
  <si>
    <t>　・システム部</t>
    <phoneticPr fontId="26"/>
  </si>
  <si>
    <t>　・商品部、商品統合管理室、経理室、店舗</t>
    <phoneticPr fontId="26"/>
  </si>
  <si>
    <t>なし_なし_新規部門設立の際に税率設定が誤って登録された</t>
    <phoneticPr fontId="22"/>
  </si>
  <si>
    <t xml:space="preserve">
　・新規で創設された部門の税率設定が１％で登録された
</t>
    <phoneticPr fontId="22"/>
  </si>
  <si>
    <t xml:space="preserve">
１．MS室から部門設定依頼があり、設定を行った際に部門308317のみ税率設定が誤って登録された。
２．
３．
４．
５．</t>
    <phoneticPr fontId="22"/>
  </si>
  <si>
    <t xml:space="preserve">
　・システム部側で登録される際に誤って登録された
</t>
    <phoneticPr fontId="22"/>
  </si>
  <si>
    <t>予実管理室</t>
    <phoneticPr fontId="26"/>
  </si>
  <si>
    <t>・㈱ハピネット・メディアマーケティング・オリコン・リサーチ㈱</t>
    <phoneticPr fontId="26"/>
  </si>
  <si>
    <t>・株式会社ビックカメラ</t>
    <phoneticPr fontId="26"/>
  </si>
  <si>
    <t>住設事業部、経理室、商品統合管理室</t>
    <phoneticPr fontId="26"/>
  </si>
  <si>
    <t>BCN</t>
  </si>
  <si>
    <t xml:space="preserve">③コジマの運用を確認する④案作成（・コジマの運用に合わせる・現金主義に則した運用に切り替える・担当者への注意喚起の上、台帳の運用を続ける）
</t>
  </si>
  <si>
    <t>G型_BCN_11月のデータ提供料について登録額と振込額が異なっていた件</t>
    <phoneticPr fontId="22"/>
  </si>
  <si>
    <t xml:space="preserve">11月のデータ料について振込額とG型登録額に差額が発生した
</t>
    <phoneticPr fontId="22"/>
  </si>
  <si>
    <t xml:space="preserve">
１．12/29　経理室より、BCNからの振込額が15,000円足りないとの連絡を受ける
２．12/30　予実管理担当者よりBCNからのデータ料の変更に関するPDFデータを受領する
３．1/4　　　 PDFデータの記載内容と差額が合致することを確認した
４．
５．</t>
    <phoneticPr fontId="22"/>
  </si>
  <si>
    <t xml:space="preserve">データ料変更についての情報共有がされていなかった為
</t>
    <phoneticPr fontId="22"/>
  </si>
  <si>
    <t xml:space="preserve">①小野さん
</t>
  </si>
  <si>
    <t>②書き換えが必要な理由をシャープに確認する③②の回答を踏まえて対応を検討する
②書き換えが必要な理由をシャープに確認する
→1/11　取引先確認（シャープ笹田様確認）小野
・シャープ割り当てのJANが枯渇した為、過去旧JANを再利用している
・新しいJANの取得は不可（シャープは半年前程から書き換え対応で動いているがバイヤーに相談したのは今回の書き換え依頼の時が初）
・今回12新製品の内1機種のみ書き換え対応だった（なぜ1機種のみなのかは不明）
・3月以降の新製品登録の際に再度書き換えが発生する可能性あり</t>
  </si>
  <si>
    <t xml:space="preserve">②小野さん③②終了後
</t>
  </si>
  <si>
    <t>②1/12③②終了後</t>
  </si>
  <si>
    <t>A型_シャープ_既存登録JAN書き換え</t>
    <phoneticPr fontId="22"/>
  </si>
  <si>
    <t xml:space="preserve">
既存登録JANの書き換え業務が発生した
</t>
    <phoneticPr fontId="22"/>
  </si>
  <si>
    <t xml:space="preserve">
１．12/15　シャープより旧製品JANの再利用の依頼（WFID:202112152250）
２．12/15　各種代行サービスにてバイヤーより上記対応依頼</t>
    <phoneticPr fontId="22"/>
  </si>
  <si>
    <t xml:space="preserve">
取引先が割り当てられてたJANコードを全て使い切り旧製品JANの再利用を行った為。
</t>
    <phoneticPr fontId="22"/>
  </si>
  <si>
    <t>①完②2/15</t>
  </si>
  <si>
    <t>2次承認時の手順を固める</t>
  </si>
  <si>
    <t>①重複条件の停止②重複発生金額を修正</t>
  </si>
  <si>
    <t>B型_シャープ_条件が重複して登録されていた</t>
    <phoneticPr fontId="22"/>
  </si>
  <si>
    <t xml:space="preserve">
B型条件が重複して登録されていた
</t>
    <phoneticPr fontId="22"/>
  </si>
  <si>
    <t xml:space="preserve">
１．12/28_B型申請。WF202112283893
２．1/5_バイヤーより、条件が重複していると連絡が有り。
３．1/5_状況を確認して1ファイルが重複している事を確認
４．
５．</t>
    <phoneticPr fontId="22"/>
  </si>
  <si>
    <t xml:space="preserve">①重複条件の停止②重複発生金額を修正
</t>
    <phoneticPr fontId="22"/>
  </si>
  <si>
    <t>なし_加賀ソルネット_対象外商品に対してセンターフィーと販売支援金が発生した。</t>
    <phoneticPr fontId="22"/>
  </si>
  <si>
    <t xml:space="preserve">
　・対象外商品に対して、センターフィーと販売支援金が発生した
</t>
    <phoneticPr fontId="22"/>
  </si>
  <si>
    <t xml:space="preserve">
１．センターフィーと販売支援金の条件設定を行う
２．対象外商品がある為、後から修正で対応
３．定常業務
４．
５．</t>
    <phoneticPr fontId="22"/>
  </si>
  <si>
    <t xml:space="preserve">
　・単品条件で除外が出来ないので、一括計算を行っている為。
</t>
    <phoneticPr fontId="22"/>
  </si>
  <si>
    <t xml:space="preserve">
H型で修正予定
</t>
    <phoneticPr fontId="22"/>
  </si>
  <si>
    <t xml:space="preserve">
①H型にて修正対応
</t>
    <phoneticPr fontId="22"/>
  </si>
  <si>
    <t>なし_カフェレオ_納品時単価差異が対象外のものに対して発生した</t>
    <phoneticPr fontId="22"/>
  </si>
  <si>
    <t xml:space="preserve">
１．商品を商品マスタより高い金額で、発注を行った。
２．納品時に発注伝票単価より、商品マスタの伝票単価の方が低い為
　　納品時単価差異が発生した。
３．
４．
５．</t>
    <phoneticPr fontId="22"/>
  </si>
  <si>
    <t xml:space="preserve">
　・商品マスタの登録伝票単価より高い単価で入荷したため。
</t>
    <phoneticPr fontId="22"/>
  </si>
  <si>
    <t>③「長期滞留」案件について返送納期を定める。</t>
  </si>
  <si>
    <t>①バイヤーへ進捗確認②写しのデータを取得</t>
  </si>
  <si>
    <t>③契約管理チーム</t>
  </si>
  <si>
    <t>ハピネット・メディアマーケティング</t>
  </si>
  <si>
    <t>不明_ハピネット・メディアマーケティング／オリコン・リサーチ_契約書原本が届かなかった</t>
    <phoneticPr fontId="22"/>
  </si>
  <si>
    <t xml:space="preserve">
・2020年締結の契約書で、（当社が先に押印したことにより）先方が押印して締結となる契約書が当社に返送されてこなかった。先方は既に送付したとのことで、原本が行方不明となった。
・留意点：契約チームのBOXの中に「先方返送待ち」というステータスのファイルを用意しており、その中で長期滞留していた案件。
</t>
    <phoneticPr fontId="22"/>
  </si>
  <si>
    <t xml:space="preserve">
１．2020年2月、該当の契約書に対して当社側の押印手続終了。先方へ送付。
２．2021年3月、返送ないまま滞留していた為、バイヤーへ確認依頼。
３．2021年6月、再度バイヤーへ確認依頼。原本取得は出来ないが写しを頂けるとのこと。
４．2022年1月、再度バイヤーへ確認依頼。先方は2021年時点で原本を送付済みとの認識であり、写しのデータをお渡しすることしか出来ないとのこと。
５．</t>
    <phoneticPr fontId="22"/>
  </si>
  <si>
    <t xml:space="preserve">
・確認の頻度が少なく、また明確な納期を打ち出していなかった。
</t>
    <phoneticPr fontId="22"/>
  </si>
  <si>
    <t>花王グループカスタマーマーケティング</t>
  </si>
  <si>
    <t>1/11　取引先川崎様確認で支払い予定日一ヶ月延長（1/10→2/10）修正にて対応終了。
1/11　申請者ヒヤリング
→WF申請時の支払いサイトプルダウン選択ミス+申請後のチェックミス</t>
  </si>
  <si>
    <t>プルダウン修正や申請後のチェックルールが必要か検討</t>
  </si>
  <si>
    <t>G型_花王グループカスタマーマーケティング_10日払い登録漏れ</t>
    <phoneticPr fontId="22"/>
  </si>
  <si>
    <t xml:space="preserve">
10日支払いのG型（花王）が期日までに登録出来なかった
</t>
    <phoneticPr fontId="22"/>
  </si>
  <si>
    <t xml:space="preserve">
WF支払いサイトが「翌月20日～末日」で申請されていた為、10日支払いの登録に加えなかった為。
</t>
    <phoneticPr fontId="22"/>
  </si>
  <si>
    <t>1/7　買掛チームへアクアは1/11着金でも問題が無い事を確認、1/7登録作業を行い対応を終了。
1/11　申請者ヒヤリング
→WF申請時の支払いサイトプルダウン選択ミス+申請後のチェックミス</t>
  </si>
  <si>
    <t xml:space="preserve">プルダウン修正や申請後のチェックルールが必要か検討
</t>
  </si>
  <si>
    <t>G型_アクア_10日払い漏れ未遂</t>
    <phoneticPr fontId="22"/>
  </si>
  <si>
    <t xml:space="preserve">
10日支払いのG型（アクア）登録が期日を超えてしまった
</t>
    <phoneticPr fontId="22"/>
  </si>
  <si>
    <t xml:space="preserve">
１．1/5　WF申請ID 202201050365　ｱｸｱ(株)にてG型申請
２．1/7　照合時支払い予定日、支払いサイトが1/10である事を確認</t>
    <phoneticPr fontId="22"/>
  </si>
  <si>
    <t>在庫対策費_ハピネット_2021年7月発生の納品時単価差異の修正依頼がきた</t>
    <phoneticPr fontId="22"/>
  </si>
  <si>
    <t xml:space="preserve">
2021年7月発生の納品時単価差異の修正依頼がきた
</t>
    <phoneticPr fontId="22"/>
  </si>
  <si>
    <t xml:space="preserve">
１．7月に商品入荷_納品時単価差異が発生
２．1/12_納品時単価差異の修正の依頼が取引先よりきた
３．
４．
５．</t>
    <phoneticPr fontId="22"/>
  </si>
  <si>
    <t xml:space="preserve">
納差の発生理由
本日依頼のメールを送信した理由
共に、確認中
</t>
    <phoneticPr fontId="22"/>
  </si>
  <si>
    <t>山善</t>
  </si>
  <si>
    <t>②納品時単価差異の除外登録方法を確認する</t>
  </si>
  <si>
    <t>納品時単価差異_山善_住設建材部_約束していない納品時単価差異が発生した</t>
    <phoneticPr fontId="22"/>
  </si>
  <si>
    <t xml:space="preserve">
１．1/12　経理室より　発生の連絡と計算対象から除外する登録をするようP2メールで連絡を受ける
２．1/12　2021年11月、12月の発生を確認
３．
４．
５．</t>
    <phoneticPr fontId="22"/>
  </si>
  <si>
    <t>12月計上G型_15日まで払い＿G型提出遅延報告</t>
    <phoneticPr fontId="22"/>
  </si>
  <si>
    <t xml:space="preserve">
支払日15日までの仕入先と在庫系リベートのG型提出の締め切り1/6（木）12時を超過してG型が5件提出された
</t>
    <phoneticPr fontId="22"/>
  </si>
  <si>
    <t xml:space="preserve">
個別の提出遅延理由は不明（1/12現在）
</t>
    <phoneticPr fontId="22"/>
  </si>
  <si>
    <t>サッポロビール</t>
    <phoneticPr fontId="22"/>
  </si>
  <si>
    <t>G型_BCN_11月のデータ提供料について登録額と振込額が異なっていた件</t>
  </si>
  <si>
    <t>A型_シャープ_既存登録JAN書き換え</t>
  </si>
  <si>
    <t>B型_シャープ_条件が重複して登録されていた</t>
  </si>
  <si>
    <t>不明_ハピネット・メディアマーケティング／オリコン・リサーチ_契約書原本が届かなかった</t>
  </si>
  <si>
    <t>G型_花王グループカスタマーマーケティング_10日払い登録漏れ</t>
  </si>
  <si>
    <t>G型_アクア_10日払い漏れ未遂</t>
  </si>
  <si>
    <t>在庫対策費_ハピネット_2021年7月発生の納品時単価差異の修正依頼がきた</t>
  </si>
  <si>
    <t>納品時単価差異_山善_住設建材部_約束していない納品時単価差異が発生した</t>
  </si>
  <si>
    <t>12月計上G型_15日まで払い＿G型提出遅延報告</t>
  </si>
  <si>
    <t>①●</t>
  </si>
  <si>
    <t>①11月計上分は商談報告書を商品統合管理室で作成</t>
    <phoneticPr fontId="22"/>
  </si>
  <si>
    <t>①4種の契約書を更新する</t>
    <phoneticPr fontId="22"/>
  </si>
  <si>
    <t>①廣川さん</t>
    <phoneticPr fontId="22"/>
  </si>
  <si>
    <t>①税率設定を正しい税率に変更</t>
    <phoneticPr fontId="22"/>
  </si>
  <si>
    <t>①北郷さん②内河さん</t>
    <phoneticPr fontId="22"/>
  </si>
  <si>
    <t>12/15
・関主任へ旧OPG時代に既存登録JAN書き換えの事例があったか確認→事例無し
・バイヤーへ既存登録JAN書き換えではなく新規登録の提案（新しいJANの取得やインストアJAN）を行う→不可回答
12/16
・システム部へ影響調査依頼（既存登録JAN書き換えとJAN削除は可能か）
（適用日12/18希望の為、既存登録JAN書き換えと平行作業）
・同日　システム部回答有り、既存登録JAN書き換え利用は可能だが少し影響が出る可能性がある。全ての影響調査には時間がかかる。
JAN削除は不可、以前JAN削除機能はあったが再解放+利用するには改修が必要となる。
※システム部回答全文は添付ファイル参照
・同日　既存登録JAN書き換え完了
12/17
・関主任よりEC情報書き換えがシステム連動されておらず別途必要である事が判明、関主任経由にてビックEC、ソフマップEC、コジマECの登録書き換えを依頼
・同日　EC書き換え完了報告有
・同日　各種代行サービスにてバイヤーへ書き換え終了報告を行う
問題点まとめ：
①既存登録JAN書き換えは影響が出る可能性は低いがある、影響が無いかの調査には時間がかかる、JAN削除は現状不可
②EC情報書き換えはシステム連動されておらず手作業での書き換えの為、修正間違いや漏れが発生する可能性がある
③①②より既存登録JAN書き換えに対する費用対効果が低い（手間がかかる）</t>
    <phoneticPr fontId="22"/>
  </si>
  <si>
    <t xml:space="preserve">①長廣さん②保留中
</t>
    <phoneticPr fontId="22"/>
  </si>
  <si>
    <t>①鯨井さん②鯨井さん</t>
    <phoneticPr fontId="22"/>
  </si>
  <si>
    <t>①小野さん</t>
  </si>
  <si>
    <t>①システム部、内河さん</t>
    <phoneticPr fontId="22"/>
  </si>
  <si>
    <t xml:space="preserve">③コジマの運用を確認する④案作成（・コジマの運用に合わせる・現金主義に則した運用に切り替える・担当者への注意喚起の上、台帳の運用を続ける）
</t>
    <phoneticPr fontId="22"/>
  </si>
  <si>
    <t xml:space="preserve">①小野さん
</t>
    <phoneticPr fontId="22"/>
  </si>
  <si>
    <t>②書き換えが必要な理由をシャープに確認する③②の回答を踏まえて対応を検討する
②書き換えが必要な理由をシャープに確認する
→1/11　取引先確認（シャープ笹田様確認）小野
・シャープ割り当てのJANが枯渇した為、過去旧JANを再利用している
・新しいJANの取得は不可（シャープは半年前程から書き換え対応で動いているがバイヤーに相談したのは今回の書き換え依頼の時が初）
・今回12新製品の内1機種のみ書き換え対応だった（なぜ1機種のみなのかは不明）
・3月以降の新製品登録の際に再度書き換えが発生する可能性あり</t>
    <phoneticPr fontId="22"/>
  </si>
  <si>
    <t xml:space="preserve">②小野さん③②終了後
</t>
    <phoneticPr fontId="22"/>
  </si>
  <si>
    <t>②1/12③②終了後</t>
    <phoneticPr fontId="22"/>
  </si>
  <si>
    <t>①重複条件の停止②重複発生金額を修正</t>
    <phoneticPr fontId="22"/>
  </si>
  <si>
    <t>①完②2/15</t>
    <phoneticPr fontId="22"/>
  </si>
  <si>
    <t>2次承認時の手順を固める</t>
    <phoneticPr fontId="22"/>
  </si>
  <si>
    <t>①バイヤーへ進捗確認②写しのデータを取得</t>
    <phoneticPr fontId="22"/>
  </si>
  <si>
    <t>③「長期滞留」案件について返送納期を定める。</t>
    <phoneticPr fontId="22"/>
  </si>
  <si>
    <t>③契約管理チーム</t>
    <phoneticPr fontId="22"/>
  </si>
  <si>
    <t>1/11　取引先川崎様確認で支払い予定日一ヶ月延長（1/10→2/10）修正にて対応終了。
1/11　申請者ヒヤリング
→WF申請時の支払いサイトプルダウン選択ミス+申請後のチェックミス</t>
    <phoneticPr fontId="22"/>
  </si>
  <si>
    <t>プルダウン修正や申請後のチェックルールが必要か検討</t>
    <phoneticPr fontId="22"/>
  </si>
  <si>
    <t>1/7　買掛チームへアクアは1/11着金でも問題が無い事を確認、1/7登録作業を行い対応を終了。
1/11　申請者ヒヤリング
→WF申請時の支払いサイトプルダウン選択ミス+申請後のチェックミス</t>
    <phoneticPr fontId="22"/>
  </si>
  <si>
    <t xml:space="preserve">プルダウン修正や申請後のチェックルールが必要か検討
</t>
    <phoneticPr fontId="22"/>
  </si>
  <si>
    <t>①1か月以上経過した件の依頼の為、一度お断りの連絡を入れる</t>
  </si>
  <si>
    <t>①長廣さん</t>
  </si>
  <si>
    <t>①1/18</t>
  </si>
  <si>
    <t>②納品時単価差異の除外登録方法を確認する</t>
    <phoneticPr fontId="22"/>
  </si>
  <si>
    <t>①インシデント報告として報告し事案データの収集を実施</t>
  </si>
  <si>
    <t>　・カワダ</t>
    <phoneticPr fontId="26"/>
  </si>
  <si>
    <t>ラネットワイモバイル</t>
    <phoneticPr fontId="26"/>
  </si>
  <si>
    <t>田端、長廣</t>
  </si>
  <si>
    <t>WIMAX</t>
    <phoneticPr fontId="22"/>
  </si>
  <si>
    <t>K型_WIMAX_登録金額入り繰りの件</t>
    <phoneticPr fontId="22"/>
  </si>
  <si>
    <t xml:space="preserve">登録金額の入り繰りが発生
</t>
    <phoneticPr fontId="22"/>
  </si>
  <si>
    <t xml:space="preserve">
１．1月14日WIMAXの請求書ファイルを受領
２．請求書より登録用ファイルを作成、BIC分とKJM分の列並びを見落とし
３．1月16日該当ファイルを登録
４．1月17日経理室より入り繰りになっていると連絡
５．</t>
    <phoneticPr fontId="22"/>
  </si>
  <si>
    <t xml:space="preserve">ファイル作成時、登録時の法人名の見落とし
</t>
    <phoneticPr fontId="22"/>
  </si>
  <si>
    <t>K型_ラネットワイモバイル_提出済み請求書の差し替え依頼</t>
    <phoneticPr fontId="22"/>
  </si>
  <si>
    <t xml:space="preserve">
１．1/12に12月度の請求書を商品統合管理室に送付
２．提出された請求書を基にリベート実績を取込
３．1/14　店舗間の抽出ミスがあったことが発覚、再提出される
４．店舗間でのリベート実績が必要な為計上済みリベートの修正が発生
５．</t>
    <phoneticPr fontId="22"/>
  </si>
  <si>
    <t>東芝コンシューマー</t>
  </si>
  <si>
    <t>G型_東芝コンシューマー_リベート種別が誤って登録された。</t>
    <phoneticPr fontId="22"/>
  </si>
  <si>
    <t xml:space="preserve">
１．誤った種別にて取引先様から申請がされた
２．照合時には内容的に問題がないと判断され登録まで行われた。
３．登録後、種別に対して充てるものがなく種別の間違いである事が発覚した。
４．
５．</t>
    <phoneticPr fontId="22"/>
  </si>
  <si>
    <t xml:space="preserve">
　・取引先様が記載を誤って申請を行った
</t>
    <phoneticPr fontId="22"/>
  </si>
  <si>
    <t>G型_カワダ_同じファイルが二重保存された</t>
    <phoneticPr fontId="22"/>
  </si>
  <si>
    <t xml:space="preserve">
　・同じファイルが重複してフォルダに保存された
</t>
    <phoneticPr fontId="22"/>
  </si>
  <si>
    <t xml:space="preserve">
１．カワダから14ファイル申請された
２．フォルダ保存の際同じファイルが保存された。
３．二次承認の際に、ファイル数は一致していた為検知できなかった
４．ツールでチェックの際に発覚して修正予定
５．</t>
    <phoneticPr fontId="22"/>
  </si>
  <si>
    <t xml:space="preserve">
　・申請されたファイル数が多く、金額も同じファイルだった為保存ミスした
</t>
    <phoneticPr fontId="22"/>
  </si>
  <si>
    <t>②配賦ロジックの確認（NRIにシステム作業依頼書）</t>
    <phoneticPr fontId="22"/>
  </si>
  <si>
    <t xml:space="preserve">
①G型にて修正予定</t>
    <phoneticPr fontId="22"/>
  </si>
  <si>
    <t xml:space="preserve">
①G型にて修正予定
</t>
    <phoneticPr fontId="22"/>
  </si>
  <si>
    <t xml:space="preserve">
１．1/12　取引先より修正依頼のメールをいただく
２．1/12　該当データ抽出。該当部門に配賦されていることを確認
３．
４．
５．</t>
    <phoneticPr fontId="22"/>
  </si>
  <si>
    <t>①アクシデントとして申請</t>
    <phoneticPr fontId="22"/>
  </si>
  <si>
    <t>①インシデント報告</t>
    <phoneticPr fontId="22"/>
  </si>
  <si>
    <t>2022/12/24→完</t>
    <phoneticPr fontId="22"/>
  </si>
  <si>
    <t>①インシデント会の遅延が及ぼす影響について認知する為、報告を上げた</t>
    <phoneticPr fontId="22"/>
  </si>
  <si>
    <t xml:space="preserve">①G型修正計上 </t>
    <phoneticPr fontId="22"/>
  </si>
  <si>
    <t>①北郷さん②内河さん</t>
  </si>
  <si>
    <t>12/15
・関主任へ旧OPG時代に既存登録JAN書き換えの事例があったか確認→事例無し
・バイヤーへ既存登録JAN書き換えではなく新規登録の提案（新しいJANの取得やインストアJAN）を行う→不可回答
12/16
・システム部へ影響調査依頼（既存登録JAN書き換えとJAN削除は可能か）
（適用日12/18希望の為、既存登録JAN書き換えと平行作業）
・同日　システム部回答有り、既存登録JAN書き換え利用は可能だが少し影響が出る可能性がある。全ての影響調査には時間がかかる。
JAN削除は不可、以前JAN削除機能はあったが再解放+利用するには改修が必要となる。
※システム部回答全文は添付ファイル参照
・同日　既存登録JAN書き換え完了
12/17
・関主任よりEC情報書き換えがシステム連動されておらず別途必要である事が判明、関主任経由にてビックEC、ソフマップEC、コジマECの登録書き換えを依頼
・同日　EC書き換え完了報告有
・同日　各種代行サービスにてバイヤーへ書き換え終了報告を行う
問題点まとめ：
①既存登録JAN書き換えは影響が出る可能性は低いがある、影響が無いかの調査には時間がかかる、JAN削除は現状不可
②EC情報書き換えはシステム連動されておらず手作業での書き換えの為、修正間違いや漏れが発生する可能性がある
③①②より既存登録JAN書き換えに対する費用対効果が低い（手間がかかる）</t>
  </si>
  <si>
    <t>①●</t>
    <phoneticPr fontId="22"/>
  </si>
  <si>
    <t xml:space="preserve">①長廣さん②保留中
</t>
  </si>
  <si>
    <t>①鯨井さん②鯨井さん</t>
  </si>
  <si>
    <t>①1か月以上経過した件の依頼の為、一度お断りの連絡を入れる</t>
    <phoneticPr fontId="22"/>
  </si>
  <si>
    <t>①インシデント報告として報告し事案データの収集を実施</t>
    <phoneticPr fontId="22"/>
  </si>
  <si>
    <t>I型_シャープMJ_販売支援金が対象外部門に対しても配賦されていた件</t>
  </si>
  <si>
    <t xml:space="preserve">
①G型にて修正予定</t>
  </si>
  <si>
    <t>①北郷</t>
  </si>
  <si>
    <t>G型_東芝コンシューマー_リベート種別が誤って登録された。</t>
  </si>
  <si>
    <t>済</t>
  </si>
  <si>
    <t>G型_東芝コンシューマー_部門コードが誤って登録された。</t>
    <phoneticPr fontId="22"/>
  </si>
  <si>
    <t xml:space="preserve">
　・部門コードが間違って登録された
</t>
    <phoneticPr fontId="22"/>
  </si>
  <si>
    <t xml:space="preserve">
１．誤った部門コードにて取引先様から申請がされた
２．照合時には内容的に問題がないと判断され登録まで行われた。
３．1/17バイヤーより部門コードの記載ミスの連絡があり発覚
</t>
    <phoneticPr fontId="22"/>
  </si>
  <si>
    <t>B型_以前修正したインシデント事案で、追加の修正が必要になった</t>
    <phoneticPr fontId="22"/>
  </si>
  <si>
    <t xml:space="preserve">
１．202112020397でインシデント報告
２．1/10頃_11月分で修正出来ていない分が有る為、修正したいと入電
３．確認した処、11/29、11/30と12月計上分が未修正と確認
</t>
    <phoneticPr fontId="22"/>
  </si>
  <si>
    <t>東芝コンシューマー</t>
    <phoneticPr fontId="22"/>
  </si>
  <si>
    <t xml:space="preserve">
①店舗間でのリベート実績の修正
</t>
    <phoneticPr fontId="22"/>
  </si>
  <si>
    <t>②登録時のチェック項目の確認再徹底</t>
    <phoneticPr fontId="22"/>
  </si>
  <si>
    <t>③鯨井さん</t>
  </si>
  <si>
    <t>任天堂</t>
  </si>
  <si>
    <t>吉橋 章</t>
  </si>
  <si>
    <t>②内河さん</t>
  </si>
  <si>
    <t>②42期</t>
  </si>
  <si>
    <t>岡島 大輔</t>
  </si>
  <si>
    <t>①鯨井さん</t>
  </si>
  <si>
    <t>②吉橋</t>
  </si>
  <si>
    <t>③岡島さん</t>
  </si>
  <si>
    <t>③吉橋</t>
  </si>
  <si>
    <t>②吉橋③内河さん</t>
  </si>
  <si>
    <t>③田端さん</t>
  </si>
  <si>
    <t>②田端さん</t>
  </si>
  <si>
    <t>②●</t>
  </si>
  <si>
    <t>リンナイネット</t>
  </si>
  <si>
    <t>③42期</t>
  </si>
  <si>
    <t>①内河</t>
  </si>
  <si>
    <t>②中野さん</t>
  </si>
  <si>
    <t>②</t>
  </si>
  <si>
    <t>①H型で修正</t>
  </si>
  <si>
    <t>②長廣さん</t>
  </si>
  <si>
    <t>③●</t>
  </si>
  <si>
    <t>田中 美紀</t>
  </si>
  <si>
    <t>①小林さん</t>
  </si>
  <si>
    <t>①計上済み</t>
  </si>
  <si>
    <t>計上済み</t>
  </si>
  <si>
    <t>川上 岳</t>
  </si>
  <si>
    <t>①川上さん</t>
  </si>
  <si>
    <t>①9/2→完</t>
  </si>
  <si>
    <t>なし_㈱玉光堂_合併による情報変更及び口座名義変更</t>
  </si>
  <si>
    <t>①経理室へ方針をお伝えする③別途新規取引契約を改めて行う</t>
  </si>
  <si>
    <t>①③鯨井さん</t>
  </si>
  <si>
    <t>①9/6→完③9/末</t>
  </si>
  <si>
    <t>④経理室へヒアリングし、フローを作成する②ルール・判断基準を設定する。パターン別のルールの作成する</t>
  </si>
  <si>
    <t>②④鯨井さん</t>
  </si>
  <si>
    <t>玉光堂</t>
  </si>
  <si>
    <t>①9/8→完</t>
  </si>
  <si>
    <t>①北郷さん</t>
  </si>
  <si>
    <t>②北郷さん</t>
  </si>
  <si>
    <t>中野 京介</t>
  </si>
  <si>
    <t>POSキャンペーン_なし_POS販促キャンペーン対象商品更新漏れの件</t>
  </si>
  <si>
    <t>①保守ツールを使って対象商品を更新</t>
  </si>
  <si>
    <t>②9/16</t>
  </si>
  <si>
    <t>Ｉ型_森本化成_月毎に請求せず一定期間まとめて請求していた件</t>
  </si>
  <si>
    <t>①入荷発生月は必ず請求いただく。支払時は6811・6814まとめてお支払い</t>
  </si>
  <si>
    <t>②6814は毎月入荷実績を抽出。入荷明細有で請求ない場合は取引先請求担当者様へ連絡し了承をいただいた③取引先コードの統合や見直し等の管理を行う</t>
  </si>
  <si>
    <t>②川上さん③品質管理</t>
  </si>
  <si>
    <t>②完　次回請求（2021/09/30払い）③42期</t>
  </si>
  <si>
    <t>取引先アナウンス、了承済み（次回支払時より）</t>
  </si>
  <si>
    <t>森本化成</t>
  </si>
  <si>
    <t>B型_アイ・オー・データ_取引先が望んだ登録と異なる内容で条件登録した</t>
  </si>
  <si>
    <t>①登録条件を修正</t>
  </si>
  <si>
    <t>②9/20</t>
  </si>
  <si>
    <t>アイ・オー・データ</t>
  </si>
  <si>
    <t>G型_グーグル_リベート修正漏れ</t>
  </si>
  <si>
    <t>①8月計上にて修正計上（4月分取消し、修正金額にて計上）</t>
  </si>
  <si>
    <t>②見積計上の課題として部署課題にて対応する③バイヤーと取引先様へ周知する。商品統合管理室CCで受信ルールを決める</t>
  </si>
  <si>
    <t>②青木さん③岡島さん</t>
  </si>
  <si>
    <t>グーグル</t>
  </si>
  <si>
    <t>なし_一般社団法人日本リユース機構_商品部または総務室からの代理起案</t>
  </si>
  <si>
    <t>①代理起案を行った</t>
  </si>
  <si>
    <t>②他部署からの依頼に関して、方針を契約チームで検討する</t>
  </si>
  <si>
    <t>②鯨井さん</t>
  </si>
  <si>
    <t>②9/末</t>
  </si>
  <si>
    <t>日本リユース機構</t>
  </si>
  <si>
    <t>なし_㈱タイムリー_新規取引申請を通さずに口座登録内容変更を行う</t>
  </si>
  <si>
    <t>①経理室に対して改めて「口座登録内容変更」を依頼</t>
  </si>
  <si>
    <t>②正式に新規取引申請を行う③ルール・判断基準を作成する。</t>
  </si>
  <si>
    <t>②③鯨井さん</t>
  </si>
  <si>
    <t>㈱タイムリー</t>
  </si>
  <si>
    <t>①9/13→完</t>
  </si>
  <si>
    <t>福岡 淳子</t>
  </si>
  <si>
    <t>複数</t>
  </si>
  <si>
    <t>①9/14→完</t>
  </si>
  <si>
    <t>なし_横須賀店より_新生活セット内容と配信POP内容に相違ありの連絡</t>
  </si>
  <si>
    <t>①該当担当者（バイヤー、広告宣伝部）が不在の為、店舗判断にてお客様対応をお願いしました（長廣係長報告済）
②週明け9/13に担当バイヤー報告を行い修正をお願いする予定です。</t>
  </si>
  <si>
    <t>①②小野さん</t>
  </si>
  <si>
    <t>①9/12→完　②9/13</t>
  </si>
  <si>
    <t>報告書内容変更有り、修正済、店舗対応は一旦終了、今後リスク管理にてコジマ営業企画、制作室への対応をご相談させて頂きたく思います。</t>
  </si>
  <si>
    <t>G型_東芝_リベート種別登録間違い</t>
  </si>
  <si>
    <t>①G型にてマイナスで修正→1801にて再登録</t>
  </si>
  <si>
    <t>②バイヤーと取引先様へ相互確認を行うを注意喚起を行う</t>
  </si>
  <si>
    <t>②9/17</t>
  </si>
  <si>
    <t>東芝</t>
  </si>
  <si>
    <t>なし_サフィロジャパン㈱_新規取引申請時同一名称ＣＤの発覚</t>
  </si>
  <si>
    <t>①バイヤーに共有し、先方担当者の認識の確認を依頼。</t>
  </si>
  <si>
    <t>①9/13</t>
  </si>
  <si>
    <t>サフィロジャパン㈱</t>
  </si>
  <si>
    <t>なし_なし_酒販実績送信メール漏れ</t>
  </si>
  <si>
    <t>①漏れていたメールの送付</t>
  </si>
  <si>
    <t>②実績送信フローの見直し（送信済みメール確認）</t>
  </si>
  <si>
    <t>②9/25</t>
  </si>
  <si>
    <t>①9/30→完</t>
  </si>
  <si>
    <t>I型_販売支援金_ウエニ貿易_マイナス計上</t>
  </si>
  <si>
    <t>①マイナス計上の為、別途申請するようにした</t>
  </si>
  <si>
    <t>①長廣さんに相談</t>
  </si>
  <si>
    <t>②経理室伊波さん久保さんへ共有する</t>
  </si>
  <si>
    <t>②長廣さんに相談</t>
  </si>
  <si>
    <t>ウエニ貿易</t>
  </si>
  <si>
    <t>販促リベート_WiMAX_過去実績に対して販促Rが計算され､8月度にて計上された｡</t>
  </si>
  <si>
    <t>①NRIに調査を依頼する②富士通へデータの依頼をする</t>
  </si>
  <si>
    <t>①②北郷さん</t>
  </si>
  <si>
    <t>①完②10/4</t>
  </si>
  <si>
    <t>③調査内容によって検討する</t>
  </si>
  <si>
    <t>②調査中_富士通からの返答待ち</t>
  </si>
  <si>
    <t>WiMAX</t>
  </si>
  <si>
    <t>A型_パナソニック_当社商品マスタ情報と取引先様データにおいて不整合があった</t>
  </si>
  <si>
    <t>①不整合にて発生した返金は不要と回答いただいた。メールで一筆もらう②82品目の調査結果を受領し発生原因の確認を行う③3品目に関して修正依頼を受領する④前回送付分に今回の82+3は入っているか確認する⑤影響額の算出</t>
  </si>
  <si>
    <t>①②③④北郷さん</t>
  </si>
  <si>
    <t>①完　②③④完</t>
  </si>
  <si>
    <t>⑥暫定施策（商品マスター維持管理業務）の継続実施</t>
  </si>
  <si>
    <t>⑥長廣さん</t>
  </si>
  <si>
    <t>なし_花岡車輌_新規取引申請時同一名称ＣＤの発覚</t>
  </si>
  <si>
    <t>①バイヤーと取引先様へヒアリング</t>
  </si>
  <si>
    <t>①9/29→完</t>
  </si>
  <si>
    <t>③新規取引開始を行いたいと打診された時の相談フローの作成</t>
  </si>
  <si>
    <t>①先方には認識ないとのこと。当時のリベート設定に関して聞かれた為、合意文書確認して回答。その後契約締結手続継続中。</t>
  </si>
  <si>
    <t>花岡車輌</t>
  </si>
  <si>
    <t>なし_㈱関家具_新規取引申請時同一名称ＣＤの発覚</t>
  </si>
  <si>
    <t>①取引先ＣＤ発行</t>
  </si>
  <si>
    <t>①10/6→完</t>
  </si>
  <si>
    <t>②新規取引開始を行いたいと打診された時の相談フローの作成</t>
  </si>
  <si>
    <t>①対応済み</t>
  </si>
  <si>
    <t>㈱関家具</t>
  </si>
  <si>
    <t>なし_㈱ユアサプライムス_新規取引申請時同一名称ＣＤの発覚</t>
  </si>
  <si>
    <t>①経理室へ確認する</t>
  </si>
  <si>
    <t>㈱ユアサプライムス</t>
  </si>
  <si>
    <t>なし_マクセル㈱_吸収合併に伴う社内手続について</t>
  </si>
  <si>
    <t>①新規取引にて行う。継承はしない。他件と同様に暫定対策として、口座情報を変更する。経理室と連携する</t>
  </si>
  <si>
    <t>②ルール策定</t>
  </si>
  <si>
    <t>②10/8</t>
  </si>
  <si>
    <t>①最初に新規取引を開始した時の取引先は『日立マクセル株式会社』であり、今回の吸収合併によって元の取引先に戻る（吸収合併先が同じ会社。社名変更により現在は『マクセル株式会社』）ことが判明した為、特に手続を行わない方針になる。</t>
  </si>
  <si>
    <t>マクセル㈱</t>
  </si>
  <si>
    <t>I型_ソニーマーケティング株式会社_販売支援金リベート除外品についての相談</t>
  </si>
  <si>
    <t>①先方にお詫びをお伝えすると共に、来週前半（10/6）までにお伝えする旨の回答を行う</t>
  </si>
  <si>
    <t>②「除外品を追加する」場合のルールについて規定</t>
  </si>
  <si>
    <t>②10/6</t>
  </si>
  <si>
    <t>①メール済み</t>
  </si>
  <si>
    <t>ソニーマーケティング</t>
  </si>
  <si>
    <t>なし_なし_SPリベートのデータ作成間違いの件</t>
  </si>
  <si>
    <t>①データを再作成して共有した③原因の確認を行う</t>
  </si>
  <si>
    <t>①③北郷さん</t>
  </si>
  <si>
    <t>①10/2→完③完</t>
  </si>
  <si>
    <t>②担当者と積み上げデータ作成手順を確認しツールの更新する。運用の確認をメンバーにて行う</t>
  </si>
  <si>
    <t>②北郷さん、内河さん</t>
  </si>
  <si>
    <t>②10/15</t>
  </si>
  <si>
    <t>③確認中</t>
  </si>
  <si>
    <t>なし_ソニーマーケティング_マスタ維持管理プロジェクトの影響額の報告</t>
  </si>
  <si>
    <t>①影響額算出まで②原因の確認す⇒確認不可</t>
  </si>
  <si>
    <t>①北郷さん②</t>
  </si>
  <si>
    <t>③暫定対策（マスター確認業務）の継続実施</t>
  </si>
  <si>
    <t>②確認中</t>
  </si>
  <si>
    <t>②11/5</t>
  </si>
  <si>
    <t>B型_LG_条件登録後に条件単価変更が発生した</t>
  </si>
  <si>
    <t>①該当実績のH型での訂正</t>
  </si>
  <si>
    <t>①10/7</t>
  </si>
  <si>
    <t>②グループリスク管理室へ報告をおこなう　想定部署：商品部</t>
  </si>
  <si>
    <t>ＬＧ</t>
  </si>
  <si>
    <t>キャンペーン_なし_POSキャンペーン利用時、値引きが発動しなかった</t>
  </si>
  <si>
    <t>①カウントJANの値引可否について、キャンペーン適用可に変更する。
②キャンペーン発動条件の組み合わせを変更する</t>
  </si>
  <si>
    <t>①②朝田さん</t>
  </si>
  <si>
    <t>①②完</t>
  </si>
  <si>
    <t>③グループリスク管理室へ対応を依頼する。該当部署が不明なため</t>
  </si>
  <si>
    <t>③11/5</t>
  </si>
  <si>
    <t>なし_なし_リベートメール宛先更新業務の引継ぎが一部行われておらず、自動送信エラーが放置されていた</t>
  </si>
  <si>
    <t>①2019年6月から2021年10月までのエラーメールをチェックする</t>
  </si>
  <si>
    <t>①10/15</t>
  </si>
  <si>
    <t>②グループリスク管理室報告を行う。想定該当部署　システム部
・該当部署でのエラーメールの現状調査と分析の実施
・該当部署での商品統合管理室への正しいメアドの登録依頼</t>
  </si>
  <si>
    <t>日立</t>
  </si>
  <si>
    <t>①10/8→完</t>
  </si>
  <si>
    <t>各社</t>
  </si>
  <si>
    <t>A型_パナソニック_在庫対策費が発生した</t>
  </si>
  <si>
    <t>①取引先から指定の商品の配送分在庫対策費をH型訂正する</t>
  </si>
  <si>
    <t>①田端さん、内河さん</t>
  </si>
  <si>
    <t>②グループリスク管理室へ報告　想定該当部署：システム部</t>
  </si>
  <si>
    <t>G型_JVCケンウッド_仕入れ先コードの記入間違い</t>
  </si>
  <si>
    <t>①マイナスのG型にて登録</t>
  </si>
  <si>
    <t>①10/14→完</t>
  </si>
  <si>
    <t>②保存工程の目検をリーダーにて実施することを相談する③G型の計上に関して取引先のミスを手修正する場合（原則のルールを守れない）の統制をするにはどのようにするかを相談する。現状、部署承認がなかった</t>
  </si>
  <si>
    <t>②内河さん、中野さん、小野さん③内河さん、中野さん、小野さん</t>
  </si>
  <si>
    <t>②10/24③10/24</t>
  </si>
  <si>
    <t>JVCケンウッド</t>
  </si>
  <si>
    <t>なし_㈱テックウインド_契約書未着の件</t>
  </si>
  <si>
    <t>①事実確認を行い、先方へ伝達。</t>
  </si>
  <si>
    <t>①内河さん・鯨井さん</t>
  </si>
  <si>
    <t>②継続的に経過観察を行うことをグループリスク管理室へ報告する。③継続的に経過観察を行う</t>
  </si>
  <si>
    <t>②吉橋③鯨井さん</t>
  </si>
  <si>
    <t>②11/5③42期→完</t>
  </si>
  <si>
    <t>㈱テックウインド</t>
  </si>
  <si>
    <t>10月計上予定</t>
  </si>
  <si>
    <t>なし_キャロウェイゴルフ_仕入れ時の発注単価を間違えて発注を行った</t>
  </si>
  <si>
    <t>①原因調査を行う②バイヤー交渉後会計処理を行う</t>
  </si>
  <si>
    <t>①田端さん、吉橋②未定</t>
  </si>
  <si>
    <t>①10/26②10/末</t>
  </si>
  <si>
    <t>③経理室とMTG。事故原因と事実を提出する</t>
  </si>
  <si>
    <t>キャロウェイゴルフ</t>
  </si>
  <si>
    <t>なし_ダンロップ_支払い時の伝票単価を間違えた</t>
  </si>
  <si>
    <t>ダンロップ</t>
  </si>
  <si>
    <t>なし_オリエンス株式会社_自己破産手続に係る受任通知</t>
  </si>
  <si>
    <t xml:space="preserve">①経理室・商品部・法務室へ共有。また在庫状況確認。②債権内容、提供する資料の範囲、納期　　　　　　　　　③法務チェック
</t>
  </si>
  <si>
    <t>①鯨井②③品質管理</t>
  </si>
  <si>
    <t>①10/14⇒完了②③未定</t>
  </si>
  <si>
    <t>ルールの策定（品質管理室へ）</t>
  </si>
  <si>
    <t>鯨井さん・吉橋さん</t>
  </si>
  <si>
    <t>①関係各所に共有・ヒアリング中</t>
  </si>
  <si>
    <t>オリエンス</t>
  </si>
  <si>
    <t>G型_日立_リベート種別間違い</t>
  </si>
  <si>
    <t>①マイナスG型にて登録</t>
  </si>
  <si>
    <t>①2021/10/14→完</t>
  </si>
  <si>
    <t>②リスク洗い出しに追記してグループリスク管理室へ報告する③本事案の稟議書の有無、協賛金の記載の有無をコジマ経理室へ確認する</t>
  </si>
  <si>
    <t>②11/5③10/21</t>
  </si>
  <si>
    <t>J型_㈱グリーンハウス_展示品拡売費重複登録</t>
  </si>
  <si>
    <t>①重複分をマイナスJ型修正</t>
  </si>
  <si>
    <t>②原因の確認、どこに問題があったかを確認する③ダブルチェックの機能に関して検討する。</t>
  </si>
  <si>
    <t>②北郷さん、内河さん③北郷さん、内河さん</t>
  </si>
  <si>
    <t>②10/22③10/27</t>
  </si>
  <si>
    <t>グリーンハウス</t>
  </si>
  <si>
    <t>J型_㈱山善(住設建材部）_引取交換手数料誤登録</t>
  </si>
  <si>
    <t>①修正データ登録</t>
  </si>
  <si>
    <t xml:space="preserve">②ルールの作成③取引先様へ通知する
</t>
  </si>
  <si>
    <t>②北郷さん、長廣さん、内河さん③内河さん</t>
  </si>
  <si>
    <t>②10/25⇒完③11/10</t>
  </si>
  <si>
    <t>㈱山善</t>
  </si>
  <si>
    <t>Ｉ型_アールダブリューシー_月毎に請求せず一定期間まとめて請求していた件</t>
  </si>
  <si>
    <t>入出荷発生月は金額問わず必ず請求いただく
　　　　　　　　　（確認中：取引先担当○○様了承済）
　　　　　　　　　洗い替えは不要（久保課長確認）</t>
  </si>
  <si>
    <t>川上・田畑・戸塚</t>
  </si>
  <si>
    <t>2021/10/21（木）</t>
  </si>
  <si>
    <t>①毎月入荷実績を抽出。入荷明細有で請求ない場合は取引先請求②類似事例がないか、リベート滞留データで確認する③管理用の一覧表の作成④締めスケジュールに追加</t>
  </si>
  <si>
    <t>①②川上さん・田畑さん　③川上さん④小野さん</t>
  </si>
  <si>
    <t>①②10/30（土）③10/30(土）④10/30(土）</t>
  </si>
  <si>
    <t>アールダブリューシー</t>
  </si>
  <si>
    <t>B型_ダイソン_B型申請が遅れた</t>
  </si>
  <si>
    <t>B型の登録を行った</t>
  </si>
  <si>
    <t>2021/10/15⇒完了</t>
  </si>
  <si>
    <t xml:space="preserve">②リベート運用規定の中に時間のルールを決め、追加する
③サービスカタログの内容修正
</t>
  </si>
  <si>
    <t>②鯨井さん③川上さん</t>
  </si>
  <si>
    <t>②10/27(水)③10/27(水)</t>
  </si>
  <si>
    <t>ダイソン</t>
  </si>
  <si>
    <t>なし_フリー㈱等_インセンティブビジネス等の合意の運用について</t>
  </si>
  <si>
    <t>①ＡＳ事業部大塚課長と打ち合わせ</t>
  </si>
  <si>
    <t>①倉地室長・鯨井</t>
  </si>
  <si>
    <t>①10/19→完</t>
  </si>
  <si>
    <t xml:space="preserve">②「インセンティブビジネス」のフローとルール策定（運用作り及びインセンティブビジネス用の基本契約書雛形が作れないか法務相談等）③経理室へ相談が言った場合、商品統合管理室へ共有することをお伝えする
</t>
  </si>
  <si>
    <t>②鯨井さん③鯨井さん</t>
  </si>
  <si>
    <t>フリー㈱等</t>
  </si>
  <si>
    <t>小林 美穂</t>
  </si>
  <si>
    <t>なし_ハピネットマーケティング_ルールのない業務により、取引先からのご要請に対する回答に時間を要した</t>
  </si>
  <si>
    <t>①ロジスティクス部へ相談
②新業務アプリ307の、該当店舗に紐づく店直返品フラグを一括返品に変更
③新業務アプリ305の「大阪地区JANあり」に、先方指定の返品先住所を登録</t>
  </si>
  <si>
    <t>①②③長廣係長・中野主任・小林(窓口・作業)</t>
  </si>
  <si>
    <t>①②③即日⇒完了</t>
  </si>
  <si>
    <t>④事案（一括納品、返品についての）を分析・調査。最終的にルールを作る。</t>
  </si>
  <si>
    <t>④中野さん</t>
  </si>
  <si>
    <t>ハピネットマーケティング</t>
  </si>
  <si>
    <t>K型_ラネットワイモバイル_みなし実績未連携によるみなし実績取消漏れ</t>
  </si>
  <si>
    <t>10月度での対象のみなし計算の取り消し（予定）</t>
  </si>
  <si>
    <t xml:space="preserve">①SAPとBOで非連携が発生したことをリスク管理室に報告し、会計システムの非連携の対策の推進を依頼する②経理締め日前のみなし実績の取消済み確認（BOでリストを抽出して、抽出結果と経理室のSAPと突合確認）※①解決までの暫定対策③非連携が起きた理由は、閉店店舗混入であった。人為的ミスにより閉店店舗コードが混入されてもSAP（決算書）に影響がない対応をリスク管理室に依頼する。④閉店店舗のコードが混入しないようにチェックを通信担当者に依頼する　⑤条件を登録できる店舗、確定登録が出来る店舗が確認出来る必要が有る。システム条件の抽出方法をシステム部に確認する
</t>
  </si>
  <si>
    <t>ラネットワイモバイル</t>
  </si>
  <si>
    <t>B型_シャープ_個人アドレスにだけリベートメールが送信され条件が登録されなかった</t>
  </si>
  <si>
    <t>①G型で計上を依頼　②個人アドレスに送信された理由</t>
  </si>
  <si>
    <t>①長廣②長廣</t>
  </si>
  <si>
    <t>①11/8②11/5</t>
  </si>
  <si>
    <t>③問い合わせ窓口の集約化の課題にて対応する</t>
  </si>
  <si>
    <t>廣川 勝美</t>
  </si>
  <si>
    <t>倉地 利治</t>
  </si>
  <si>
    <t>なし_ドイツワイン協会_商品売買契約に基づかない取引先での取引先CD発行ルールがない</t>
  </si>
  <si>
    <t>①入金日、対象月度を担当バイヤーに確認</t>
  </si>
  <si>
    <t>①11/12→完</t>
  </si>
  <si>
    <t>②【7】契約書の締結や証憑管理の運用課題にて対応する</t>
  </si>
  <si>
    <t>ドイツワイン協会</t>
  </si>
  <si>
    <t>なし_なし_個人情報をパスワード設定なしで投稿、インシデント未報告について</t>
  </si>
  <si>
    <t>資料から個人情報を削除、ファイルにパスワードを設定し再投稿</t>
  </si>
  <si>
    <t>10/15（金）対応済み</t>
  </si>
  <si>
    <t>個人情報にはパスワードを掛ける、室長承認を止め、ワークフローに承認者（閲覧者）を限定して申請</t>
  </si>
  <si>
    <t>ワークフロー作成（田端さん）→作成済み</t>
  </si>
  <si>
    <t>11/4（木）作成済み　→　11/8（月）運用開始</t>
  </si>
  <si>
    <t>販促リベート_JCOM_キャンペーン設定ミスによるリベート計上</t>
  </si>
  <si>
    <t>10月計上時に修正リベート(H型)を計上</t>
  </si>
  <si>
    <t>①岡島</t>
  </si>
  <si>
    <t>①2021/11/8→完</t>
  </si>
  <si>
    <t>対応方法未定（プロジェクト優先の為）</t>
  </si>
  <si>
    <t>JCOM</t>
  </si>
  <si>
    <t>B型_角田無線_条件登録時に104分の条件が登録漏れになっていた</t>
  </si>
  <si>
    <t>①条件登録※11/6開始分のみ、11/7開始で修正登録②11/6分はG型で処理</t>
  </si>
  <si>
    <t>①長廣さん②長廣さん</t>
  </si>
  <si>
    <t>済み②12/10</t>
  </si>
  <si>
    <t xml:space="preserve">③0104(実売助成費全店)、0106(実売助成費店別)が共存するファイルを登録する際は、コメントを記入しセルフチェックを行う④登録手順を決定する
</t>
  </si>
  <si>
    <t>③福岡さん④長廣さん、中野さん</t>
  </si>
  <si>
    <t>③完④12/15</t>
  </si>
  <si>
    <t>角田無線</t>
  </si>
  <si>
    <t>G型_各社_算出したデータが間違っていた</t>
  </si>
  <si>
    <t>①マイナスのG型の登録を行う</t>
  </si>
  <si>
    <t>①2021/11/9→完</t>
  </si>
  <si>
    <t>②出力できなかった場合は室長にご報告、判断を仰ぐ」運用を行う
③過去に送付したシステム作業依頼書を確認、踏まえて再度システム部</t>
  </si>
  <si>
    <t>②商品統合管理室③品質管理</t>
  </si>
  <si>
    <t>②システム部の改修が完了するまで③11/19</t>
  </si>
  <si>
    <t>なし_なし_BS11電波料支払いに関して支払稟議書の添付が無かった</t>
  </si>
  <si>
    <t>①10月計上分はインシデント報告を添付した上で、従来の方法で計上する</t>
  </si>
  <si>
    <t>①11/12</t>
  </si>
  <si>
    <t>広告宣伝部、商品部とMTGを行い、今後の運用を広告宣伝部に移管する
その際には稟議書の申請、承認を行う事を合わせて伝える</t>
  </si>
  <si>
    <t xml:space="preserve">②11月中
</t>
  </si>
  <si>
    <t>G型_PCMC、東芝_不良交換手数料_商談報告書の件</t>
  </si>
  <si>
    <t>①代わりに商談報告書を作成してただく担当バイヤーを選出いただきたい　②10月計上について金澤CMに可能か確認、難しい場合は商品統合管理室でインシデント報告を添付し従来の運用で登録</t>
  </si>
  <si>
    <t>①北郷②北郷</t>
  </si>
  <si>
    <t>①11/12→完②11/12</t>
  </si>
  <si>
    <t>ＰＣＭＣ</t>
  </si>
  <si>
    <t>B型_リンナイネット_B型条件が重複して登録された</t>
  </si>
  <si>
    <t>①H型で登録予定</t>
  </si>
  <si>
    <t>①12月在庫締め日</t>
  </si>
  <si>
    <t>G型_なし_登録按分取込エラーに伴うスケジュール遅延の件</t>
  </si>
  <si>
    <t>①按分用のG型積み上げ作業の自動化稟議申請作成に向けて、資料に今回の事象を追記する</t>
  </si>
  <si>
    <t>①11/16 12時</t>
  </si>
  <si>
    <t xml:space="preserve">②按分用積み上げ作業を自動化する
</t>
  </si>
  <si>
    <t>確認中</t>
  </si>
  <si>
    <t>G型_ハイセンス_G型が重複して登録された</t>
  </si>
  <si>
    <t>①マイナスのG型の登録を行い完了</t>
  </si>
  <si>
    <t>②検討中</t>
  </si>
  <si>
    <t>ハイセンス</t>
  </si>
  <si>
    <t>B型_アイ・オー・データ_情報の更新を行った際にデータが二回取引先に送信された</t>
  </si>
  <si>
    <t>①メールにて回答</t>
  </si>
  <si>
    <t xml:space="preserve">
①11/12⇒完</t>
  </si>
  <si>
    <t>②ヒアリング③対応検討</t>
  </si>
  <si>
    <t>②内河さん③内河さん、長廣さん</t>
  </si>
  <si>
    <t>②11/16③11/24</t>
  </si>
  <si>
    <t>無し_ダンロップ_紛失試打クラブの費用請求方法ルール不備</t>
  </si>
  <si>
    <t>①取引先へ該当店舗への請求を行うよう依頼</t>
  </si>
  <si>
    <t>①川合係長</t>
  </si>
  <si>
    <t xml:space="preserve">②今後の処理方法について店舗に案内③試打クラブの管理方法についてルール設定を行う④リスク管理室に経緯と課題について報告を行う
</t>
  </si>
  <si>
    <t>②商品部③商品部④北郷</t>
  </si>
  <si>
    <t>②完　③未定④11/16</t>
  </si>
  <si>
    <t>②長廣</t>
  </si>
  <si>
    <t>なし_なし_G型登録_ESas取込エラーに伴うスケジュール遅延の件</t>
  </si>
  <si>
    <t>①エラー内容をシステム部より共有いただき修正後登録。
【エラー内容】1、全仕入先に於いて実績の無い部門が登録されていた　2、支払予定日に存在しない日付が入っていた「20211131」3、システム部も原因不明なエラー（実績が2倍になって按分される）⇒2日後システム部より回答が有り前月と今月で該当部門が所属するカテゴリーが変わっていた為と判明。次回以降は「カテゴリーの付与手法を変更して対応」との事</t>
  </si>
  <si>
    <t>②照合業務の精度アップ③按分可能領域の確認</t>
  </si>
  <si>
    <t>なし_なし_G型登録_スケジュール遅延の原因究明の件</t>
  </si>
  <si>
    <t>①照合～按分終了までの当日の時程を一覧にする</t>
  </si>
  <si>
    <t>なし_なし_10000番台の中でも買掛用として使っていない(通常の)コードが存在する</t>
  </si>
  <si>
    <t>①10000番台の利用ルールを確認する</t>
  </si>
  <si>
    <t>①11/30</t>
  </si>
  <si>
    <t>その他_キヤノンマーケティング_リベート規約メール送付漏れ</t>
  </si>
  <si>
    <t>①メール送付</t>
  </si>
  <si>
    <t>①内河、岡島</t>
  </si>
  <si>
    <t>①11/16</t>
  </si>
  <si>
    <t>②原因確認（キヤノン社内での共有状況等）</t>
  </si>
  <si>
    <t>②11/26</t>
  </si>
  <si>
    <t>キヤノンマーケティング</t>
  </si>
  <si>
    <t>A型_アーキサイト・ジット_提出時間の遅れによる残業対応</t>
  </si>
  <si>
    <t>①登録</t>
  </si>
  <si>
    <t>①小野主任</t>
  </si>
  <si>
    <t>①11/19→完</t>
  </si>
  <si>
    <t>②サービスカタログの内容の周知を強化する</t>
  </si>
  <si>
    <t>②川上さん</t>
  </si>
  <si>
    <t>②11/30</t>
  </si>
  <si>
    <t>アーキサイト・ジット</t>
  </si>
  <si>
    <t>キャンペーン登録_シャープ_同時購入キャンペーン登録されるべき商品が登録されていなかった</t>
  </si>
  <si>
    <t>①対象商品に追加②原因確認</t>
  </si>
  <si>
    <t>①長廣②朝田、長廣</t>
  </si>
  <si>
    <t>①完②12/5</t>
  </si>
  <si>
    <t>③原因確認後に検討④「P2メールでの申請」運用をキントーンの要件定義に加える</t>
  </si>
  <si>
    <t>③長廣④岡島</t>
  </si>
  <si>
    <t>③原因確認後決定④岡島さん確認</t>
  </si>
  <si>
    <t>無し_無し_キャンペーン申請漏れの件</t>
  </si>
  <si>
    <t>①本日開始のキャンペーンとして登録</t>
  </si>
  <si>
    <t>①11/22→完</t>
  </si>
  <si>
    <t>②佐藤副本部長にご説明。注意喚起をお願い</t>
  </si>
  <si>
    <t>②1/末</t>
  </si>
  <si>
    <t>Ｉ型_リーベン_販売支援金が確定登録できない件</t>
  </si>
  <si>
    <t>①システム作業依頼書にて調査依頼</t>
  </si>
  <si>
    <t>①川上</t>
  </si>
  <si>
    <t>①11/18（木）→11/22（月）→完</t>
  </si>
  <si>
    <t>②システム作業依頼書にて調査依頼</t>
  </si>
  <si>
    <t>②川上</t>
  </si>
  <si>
    <t>11/25（木）、自作G型にて登録済み
システム作業は12/15（水）時点、作業中</t>
  </si>
  <si>
    <t>リーベン</t>
  </si>
  <si>
    <t>Ｉ型_ハピネット他7社_販売支援金、センターフィ誤登録（仮報告）</t>
  </si>
  <si>
    <t>①修正の為、支払金額を上書きして再登録</t>
  </si>
  <si>
    <t>①長廣</t>
  </si>
  <si>
    <t>②エビデンスデータの改善</t>
  </si>
  <si>
    <t>②12/5</t>
  </si>
  <si>
    <t>再登録済み</t>
  </si>
  <si>
    <t>ハピネット他7社</t>
  </si>
  <si>
    <t>B型_複数_期日超過の申請があった</t>
  </si>
  <si>
    <t>①登録担当者</t>
  </si>
  <si>
    <t>②サービスカタログの商品部への共有③今後の運用方法を決める</t>
  </si>
  <si>
    <t>②川上（北郷）③川上</t>
  </si>
  <si>
    <t>②11/30③11/30（共有）→納期決定予定</t>
  </si>
  <si>
    <t>Ｇ型_角田無線電機・DJI JAPAN_売上データ提供についてシステム連携なく契約書のみが締結された</t>
  </si>
  <si>
    <t>①暫定ルールの策定・共有　②システム連携状況確認</t>
  </si>
  <si>
    <t>①鯨井　②内河主任</t>
  </si>
  <si>
    <t>①11/22　②11/29</t>
  </si>
  <si>
    <t>③ルール策定（押印依頼受付時に限らず案件全体）</t>
  </si>
  <si>
    <t>角田無線電機・DJI JAPAN</t>
  </si>
  <si>
    <t>②品質管理③品質案離</t>
  </si>
  <si>
    <t>②③決定後③12月中</t>
  </si>
  <si>
    <t>A型_なし_カメラ担当者からセットJANの当日登録依頼があった</t>
  </si>
  <si>
    <t>[63727-1]202112020354	にて対応</t>
  </si>
  <si>
    <t>小野主任</t>
  </si>
  <si>
    <t>カメラ担当者</t>
  </si>
  <si>
    <t>①未定</t>
  </si>
  <si>
    <t>①システム部にて、原因、影響範囲を調査する</t>
  </si>
  <si>
    <t>①システム部宇津木さん</t>
  </si>
  <si>
    <t>①2021/12/3</t>
  </si>
  <si>
    <t>②12/24までにシステム部より説明を受ける予定</t>
  </si>
  <si>
    <t>②システム部宇津木さん</t>
  </si>
  <si>
    <t>②2021/12/24</t>
  </si>
  <si>
    <t>B型_ドウシシャ_B型条件が登録漏れ</t>
  </si>
  <si>
    <t>①12/5開始で登録。②G型で12月計上分で回収</t>
  </si>
  <si>
    <t>①長廣②</t>
  </si>
  <si>
    <t>①完②1/18</t>
  </si>
  <si>
    <t>ドウシシャ</t>
  </si>
  <si>
    <t>2021/12/8→完</t>
  </si>
  <si>
    <t>CP_任天堂_新店がキャンペーン対象店舗に含まれていなかった。</t>
  </si>
  <si>
    <t>①対象店舗を追加して対応</t>
  </si>
  <si>
    <t>①完了</t>
  </si>
  <si>
    <t>②朝田</t>
  </si>
  <si>
    <t>POSキャンペーン_なし_特価商品をクーポンの対象外にする申請が漏れていた</t>
  </si>
  <si>
    <t>クーポンの対象から3SKUを削除</t>
  </si>
  <si>
    <t>POSキャンペーン_なし_クーポンにエアコンのセットJANが含まれていなかった</t>
  </si>
  <si>
    <t xml:space="preserve">
セットJANを追加</t>
  </si>
  <si>
    <t>POSキャンペーン_なし_レシートクーポンの画像</t>
  </si>
  <si>
    <t xml:space="preserve">
画像差し替え</t>
  </si>
  <si>
    <t>なし_㈱ティティエヌコーポレーション_社名変更について</t>
  </si>
  <si>
    <t xml:space="preserve">
社名変更通知の提出を依頼し受領</t>
  </si>
  <si>
    <t>ティティエヌコーポレーション</t>
  </si>
  <si>
    <t>G型__データ提供料の運用フローが無い為、計上等の確認で工数をとられた</t>
  </si>
  <si>
    <t>11月分をデータ提供で計上する。</t>
  </si>
  <si>
    <t xml:space="preserve">運用フローを確定させる
</t>
  </si>
  <si>
    <t>H型で修正</t>
  </si>
  <si>
    <t>計上完了</t>
  </si>
  <si>
    <t>I型_ONE&amp;ONLY_『販売支援金に関する覚書』の有効期間の誤り</t>
  </si>
  <si>
    <t>クラウドサインにて再申請</t>
  </si>
  <si>
    <t>①契約書雛型の内容変更について法務室に相談。②期間を遡ることについて「特別の事情によって既存の取引先にリベート条件を登録する場合」の対策を検討。</t>
  </si>
  <si>
    <t>①鯨井②鯨井</t>
  </si>
  <si>
    <t>①12/15②12/29</t>
  </si>
  <si>
    <t>ONE&amp;ONLY</t>
  </si>
  <si>
    <t>G型での税率分修正を実施</t>
  </si>
  <si>
    <t>2021/12/9→完</t>
  </si>
  <si>
    <t>11月計上でマイナス処理を行う</t>
  </si>
  <si>
    <t>2021/12/14→完</t>
  </si>
  <si>
    <t>条件停止のフローを構築する</t>
  </si>
  <si>
    <t>なし_なし_キャンペーン_特注引き渡し時キャンペーンが反映されない件</t>
  </si>
  <si>
    <t>レジでの再会計(打ち直し）で対応していただく様お願い</t>
  </si>
  <si>
    <t>①原因の確認②対応方法検討</t>
  </si>
  <si>
    <t xml:space="preserve">
①朝田②朝田</t>
  </si>
  <si>
    <t xml:space="preserve">
①②</t>
  </si>
  <si>
    <t>G型_なし_按分ロジックについての質問</t>
  </si>
  <si>
    <t>質問内容に現状のロジックを回答</t>
  </si>
  <si>
    <t>K型_APPLE_登録金額間違い</t>
  </si>
  <si>
    <t>差分をマイナス計上</t>
  </si>
  <si>
    <t>2021/12/13→完</t>
  </si>
  <si>
    <t>Apple振込分登録時の経理への入金確認実施</t>
  </si>
  <si>
    <t>12/13完了</t>
  </si>
  <si>
    <t>APPLE</t>
  </si>
  <si>
    <t>なし_各取引先_過去の締結済み契約書が法務室に共有されていなかった件</t>
  </si>
  <si>
    <t>⇒暫定対策案：
法務室だけが見られる共有フォルダに”一時退避フォルダ”を作成し保管すること。
┗法務室本田係長→相澤室長へ相談中。
⇒恒久対策案：
キントーン導入後、契約書・覚書をデジタル化する予定がある。その際に棚卸しをする。一時退避フォルダの契約書も見る事を行うことで解決へつながる。</t>
  </si>
  <si>
    <t>各取引先</t>
  </si>
  <si>
    <t>G型_日立_G型リベート申請が間違った種別で申請された。</t>
  </si>
  <si>
    <t>G型にて登録</t>
  </si>
  <si>
    <t>G型_東芝_G型データが重複して登録された</t>
  </si>
  <si>
    <t>G型でマイナス登録予定</t>
  </si>
  <si>
    <t>なし_なし_BS11_利益のない支払い・稟議申請がない支払いを過去から行っていたこと</t>
  </si>
  <si>
    <t>①11月計上分は商談報告書を商品統合管理室で作成</t>
  </si>
  <si>
    <t>①BS11とのZOOM会議日程調整　②今後の運用方法の決定</t>
  </si>
  <si>
    <t>①北郷　②倉地室長、北郷</t>
  </si>
  <si>
    <t>①12/30　②確認中</t>
  </si>
  <si>
    <t>調査中</t>
  </si>
  <si>
    <t>BS1</t>
  </si>
  <si>
    <t>DE型_無し_12月度みなし条件登録漏れ</t>
  </si>
  <si>
    <t>①対応なし
対応なしの理由…みなし条件は翌月度条件を手動で入れなかった場合でも、自動で前月の条件を引き継いで計算する仕組みになっている。
新業務ネクストでは条件が確認できないが、BOではみなし実績は計算されている。　
月中での再登録は不要</t>
  </si>
  <si>
    <t>①無し</t>
  </si>
  <si>
    <t>②DE型登録時の即時の二次承認での確認依頼を実施フロー追加</t>
  </si>
  <si>
    <t>②田端さん、長廣さん</t>
  </si>
  <si>
    <t>②2021/12/27</t>
  </si>
  <si>
    <t>D型</t>
  </si>
  <si>
    <t>すでに取引先コードのある企業に関する新規取引申請があった</t>
  </si>
  <si>
    <t>①4種の契約書を更新する</t>
  </si>
  <si>
    <t>①廣川さん</t>
  </si>
  <si>
    <t>①12/20→完</t>
  </si>
  <si>
    <t>G型_ジット_広告宣伝に充当するリベートが商品原価に充当するリベートとして計上された</t>
  </si>
  <si>
    <t xml:space="preserve">
①経理室に確認（修正の方法と月度）</t>
  </si>
  <si>
    <t>②取引先に交渉目安額をエビデンスに広告宣伝費の申請をしてしまったか確認する③担当バイヤーにチェックが不足した理由を確認</t>
  </si>
  <si>
    <t>②中野さん③中野さん</t>
  </si>
  <si>
    <t>②確認中③確認中</t>
  </si>
  <si>
    <t>A.B型_ソニー_期日超過の条件登録で即日対応して欲しいとバイヤーから依頼が有った</t>
  </si>
  <si>
    <t>ソニー</t>
  </si>
  <si>
    <t>I型_特定の取引先なし_販売支援金または物流協賛金の覚書の期間を遡って登録する場合</t>
  </si>
  <si>
    <t>①インシデント報告</t>
  </si>
  <si>
    <t>2022/12/24→完</t>
  </si>
  <si>
    <t xml:space="preserve">①G型修正計上 </t>
  </si>
  <si>
    <t>②配賦ロジックの確認（NRIにシステム作業依頼書）</t>
  </si>
  <si>
    <t>G型_東芝コンシューマー_部門コードが誤って登録された。</t>
  </si>
  <si>
    <t>●</t>
    <phoneticPr fontId="22"/>
  </si>
  <si>
    <t>②42期③9/末⇒完</t>
  </si>
  <si>
    <t>②9月末→完</t>
    <phoneticPr fontId="22"/>
  </si>
  <si>
    <t>①計上済み②見直し実施</t>
    <phoneticPr fontId="22"/>
  </si>
  <si>
    <t>②42期③9/末⇒完</t>
    <phoneticPr fontId="22"/>
  </si>
  <si>
    <t>②10/4⇒完</t>
    <phoneticPr fontId="22"/>
  </si>
  <si>
    <t>算出台帳記載済み
エビデンス格納済み</t>
    <phoneticPr fontId="22"/>
  </si>
  <si>
    <t>①11月20日（E伝発行）⇒完</t>
    <phoneticPr fontId="22"/>
  </si>
  <si>
    <t>①11/15⇒完</t>
    <phoneticPr fontId="22"/>
  </si>
  <si>
    <t>　②グループリスク管理室に報告する</t>
    <phoneticPr fontId="22"/>
  </si>
  <si>
    <t>①発生したB型をH型で修正</t>
    <phoneticPr fontId="22"/>
  </si>
  <si>
    <t>①2022/1/18</t>
  </si>
  <si>
    <t>②注意喚起を行う　　　　　　　　　　　　　　　　　　　　　　　　　　　　　　　　　　　　　　　　　　　　　　　　　　　　　　　　　　　　　　　　　　　　　　　　　　　　　　　　　　　　　　　　　　　　　東芝担当平山様よりの回答
原因としましては弊社内での管理分類の大枠が以下２商品同一で有ったことによる誤記載となります。
再発防止の為次回より依頼前に再度確認の上送信させていただきますので修正よろしくお願いいたします。　　　　　　　　　　　　　　　　　　　　　　　　　　　　　　　　　　　　　　　　</t>
    <phoneticPr fontId="22"/>
  </si>
  <si>
    <t>②取引先に注意喚起</t>
    <phoneticPr fontId="22"/>
  </si>
  <si>
    <t>②注意喚起を行う　　　　　　　　　　　　　　　　　　　　　　　　　　　　　　　　　　　　　　　　　　　　　　　　　　　　　　　　　　　　　　　　　　　　　　　　　　　　　　　　　　　　　　　　　　　　　東芝担当平山様よりの回答
原因としましては弊社内での管理分類の大枠が以下２商品同一で有ったことによる誤記載となります。
再発防止の為次回より依頼前に再度確認の上送信させていただきますので修正よろしくお願いいたします。　　　　　　　　　　　　　　　　　　　　　　　　　　　　　　　　　　　　　　　　</t>
  </si>
  <si>
    <t>②は、2月に着手予定</t>
  </si>
  <si>
    <t>①1/12→完</t>
  </si>
  <si>
    <t>2022/1/18→完</t>
  </si>
  <si>
    <t>①報告済み</t>
  </si>
  <si>
    <t>①12/14→完</t>
  </si>
  <si>
    <t>①12/14→完</t>
    <phoneticPr fontId="22"/>
  </si>
  <si>
    <t>①みなし条件の登録漏れの為、対応不要で完了</t>
  </si>
  <si>
    <t>①確認中</t>
  </si>
  <si>
    <t>①確認中</t>
    <phoneticPr fontId="22"/>
  </si>
  <si>
    <t>①対応中</t>
  </si>
  <si>
    <t>①対応完了</t>
  </si>
  <si>
    <t>①1/12→完</t>
    <phoneticPr fontId="22"/>
  </si>
  <si>
    <t>①報告完了</t>
  </si>
  <si>
    <t>①12月計上→完</t>
  </si>
  <si>
    <t>①12月計上→完</t>
    <phoneticPr fontId="22"/>
  </si>
  <si>
    <t>①1/14→完②1/14→完</t>
  </si>
  <si>
    <t>①1/14→完②1/14→完</t>
    <phoneticPr fontId="22"/>
  </si>
  <si>
    <t>①メール作成中</t>
  </si>
  <si>
    <t xml:space="preserve">
①1月中</t>
  </si>
  <si>
    <t xml:space="preserve">
①1月中</t>
    <phoneticPr fontId="22"/>
  </si>
  <si>
    <t>①1月中登録予定</t>
  </si>
  <si>
    <t>G型で再度登録修正</t>
    <phoneticPr fontId="22"/>
  </si>
  <si>
    <t>2022/1/18→完</t>
    <phoneticPr fontId="22"/>
  </si>
  <si>
    <t>登録完了</t>
  </si>
  <si>
    <t>正しい金額に修正</t>
    <phoneticPr fontId="22"/>
  </si>
  <si>
    <t>2022/1/17→完</t>
    <phoneticPr fontId="22"/>
  </si>
  <si>
    <t>登録時のチェック項目の確認再徹底</t>
    <phoneticPr fontId="22"/>
  </si>
  <si>
    <t xml:space="preserve">
店舗間でのリベート実績の修正</t>
    <phoneticPr fontId="22"/>
  </si>
  <si>
    <t>取引先への注意喚起</t>
    <phoneticPr fontId="22"/>
  </si>
  <si>
    <t>①2022/1/18</t>
    <phoneticPr fontId="22"/>
  </si>
  <si>
    <t>①9－11月分:G型で修正予定②12月分:台帳更新の上、計上</t>
  </si>
  <si>
    <t>①報告済み</t>
    <phoneticPr fontId="22"/>
  </si>
  <si>
    <t>①みなし条件の登録漏れの為、対応不要で完了</t>
    <phoneticPr fontId="22"/>
  </si>
  <si>
    <t>①②完</t>
    <phoneticPr fontId="22"/>
  </si>
  <si>
    <t>①対応中</t>
    <phoneticPr fontId="22"/>
  </si>
  <si>
    <t>①インシデント会で報告済み</t>
    <phoneticPr fontId="22"/>
  </si>
  <si>
    <t>①変更完了</t>
    <phoneticPr fontId="22"/>
  </si>
  <si>
    <t>①対応完了</t>
    <phoneticPr fontId="22"/>
  </si>
  <si>
    <t>①報告完了</t>
    <phoneticPr fontId="22"/>
  </si>
  <si>
    <t>①変更済み</t>
    <phoneticPr fontId="22"/>
  </si>
  <si>
    <t>①9－11月分:G型で修正予定②12月分:台帳更新の上、計上</t>
    <phoneticPr fontId="22"/>
  </si>
  <si>
    <t>②は、2月に着手予定</t>
    <phoneticPr fontId="22"/>
  </si>
  <si>
    <t>①メール作成中</t>
    <phoneticPr fontId="22"/>
  </si>
  <si>
    <t>①1月中登録予定</t>
    <phoneticPr fontId="22"/>
  </si>
  <si>
    <t>登録完了</t>
    <phoneticPr fontId="22"/>
  </si>
  <si>
    <t>修正完了</t>
    <phoneticPr fontId="22"/>
  </si>
  <si>
    <t>整備不備</t>
    <phoneticPr fontId="22"/>
  </si>
  <si>
    <t xml:space="preserve">
H型にて登録
</t>
    <phoneticPr fontId="22"/>
  </si>
  <si>
    <t xml:space="preserve">
　・法人営業部から取引先に発注を行う際に高い単価で発注を行う事で合意。
　　発注時には商品マスタに登録されている単価で発注を行った為、入荷単価の修正を行った際に、変更した入荷金額が商品マスタより高い為納品時単価差異が発生した。
</t>
    <phoneticPr fontId="22"/>
  </si>
  <si>
    <t xml:space="preserve">
１．法人営業部側で発注を行った際に、低い単価にて発注を行う。
２．発注単価が、低い為合意した金額で支払いがされない為入荷金額の修正を行った。
３．入荷金額の修正を行った事により正しく設定した金額が、商品マスタに登録されている金額の方が安い為納品時単価差異が発生した。　　　　
４．
５．</t>
    <phoneticPr fontId="22"/>
  </si>
  <si>
    <t>②定常業務として対応</t>
  </si>
  <si>
    <t>②定常業務として対応</t>
    <phoneticPr fontId="22"/>
  </si>
  <si>
    <t>運用不備</t>
    <phoneticPr fontId="22"/>
  </si>
  <si>
    <t>他部署</t>
    <phoneticPr fontId="22"/>
  </si>
  <si>
    <t>経過観察中</t>
    <phoneticPr fontId="22"/>
  </si>
  <si>
    <t>0円～10万円未満</t>
    <phoneticPr fontId="22"/>
  </si>
  <si>
    <t>たまに起きる半年1度</t>
    <phoneticPr fontId="22"/>
  </si>
  <si>
    <t>対策はあるが不十分</t>
    <phoneticPr fontId="22"/>
  </si>
  <si>
    <t>スターコーポレーション</t>
    <phoneticPr fontId="22"/>
  </si>
  <si>
    <t>なし</t>
    <phoneticPr fontId="22"/>
  </si>
  <si>
    <t>低</t>
    <phoneticPr fontId="22"/>
  </si>
  <si>
    <t xml:space="preserve">
H型にて登録
</t>
    <phoneticPr fontId="22"/>
  </si>
  <si>
    <t>システム</t>
    <phoneticPr fontId="22"/>
  </si>
  <si>
    <t>時々起きる月1度</t>
    <phoneticPr fontId="22"/>
  </si>
  <si>
    <t>③2月中（報告書送付のタイミング）</t>
    <phoneticPr fontId="22"/>
  </si>
  <si>
    <t>②グループリスク管理報告書で報告する</t>
    <phoneticPr fontId="22"/>
  </si>
  <si>
    <t>②1/24③検討中④1/17</t>
  </si>
  <si>
    <t>②1/24③検討中④1/17</t>
    <phoneticPr fontId="22"/>
  </si>
  <si>
    <t>②鯨井さん③検討中④北郷</t>
  </si>
  <si>
    <t>②鯨井さん③検討中④北郷</t>
    <phoneticPr fontId="22"/>
  </si>
  <si>
    <t>②契約期間と実務の間で会計処理のズレが出る場合の他社の対応事例を出す（社内、社外）。その上で次回MTG日程の決定③暫定対応の決定④プロジェクトの課題管理に追加していただく</t>
  </si>
  <si>
    <t>②契約期間と実務の間で会計処理のズレが出る場合の他社の対応事例を出す（社内、社外）。その上で次回MTG日程の決定③暫定対応の決定④プロジェクトの課題管理に追加していただく</t>
    <phoneticPr fontId="22"/>
  </si>
  <si>
    <t>②契約期間と実務の間で会計処理のズレが出る場合の他社の対応事例を出す（社内、社外）。その上で次回MTG日程の決定</t>
    <phoneticPr fontId="22"/>
  </si>
  <si>
    <t>インシデント報告を実施。対策を検討する</t>
    <phoneticPr fontId="22"/>
  </si>
  <si>
    <t>インシデント会の定時開催を実施する</t>
    <phoneticPr fontId="22"/>
  </si>
  <si>
    <t>②酒販のG型の申請手順を確認する③②の確認後対応を検討</t>
  </si>
  <si>
    <t>②酒販のG型の申請手順を確認する③②の確認後対応を検討</t>
    <phoneticPr fontId="22"/>
  </si>
  <si>
    <t>①G型修正計上</t>
    <phoneticPr fontId="22"/>
  </si>
  <si>
    <t>②システム部に原因確認</t>
    <phoneticPr fontId="22"/>
  </si>
  <si>
    <t>③コジマの運用を確認する④案作成（・コジマの運用に合わせる・現金主義に則した運用に切り替える・担当者への注意喚起の上、台帳の運用を続ける）</t>
    <phoneticPr fontId="22"/>
  </si>
  <si>
    <t xml:space="preserve">
①9－11月分:G型で修正予定②12月分:台帳更新の上、計上
</t>
    <phoneticPr fontId="22"/>
  </si>
  <si>
    <t>②今後定常業務として扱う</t>
    <phoneticPr fontId="22"/>
  </si>
  <si>
    <t>②北郷さん　③未定</t>
  </si>
  <si>
    <t>②北郷さん　③未定</t>
    <phoneticPr fontId="22"/>
  </si>
  <si>
    <t>内河さん、北郷さん</t>
    <phoneticPr fontId="22"/>
  </si>
  <si>
    <t>田端さん、長廣さん</t>
    <phoneticPr fontId="22"/>
  </si>
  <si>
    <t>ハピネット・メディアマーケティング</t>
    <phoneticPr fontId="22"/>
  </si>
  <si>
    <t>花王グループカスタマーマーケティング</t>
    <phoneticPr fontId="22"/>
  </si>
  <si>
    <t>プルダウン修正や申請後のチェックルールを検討</t>
    <phoneticPr fontId="22"/>
  </si>
  <si>
    <t xml:space="preserve">
１．1/5　WF申請ID 202201050358　花王にてG型申請
２．1/11　積み上げ作業中に支払い予定日、支払いサイトが1/10である事を確認</t>
    <phoneticPr fontId="22"/>
  </si>
  <si>
    <t>1/11　取引先川崎様確認で支払い予定日一ヶ月延長（1/10→2/10）修正にて対応終了。
1/11　申請者ヒヤリング</t>
    <phoneticPr fontId="22"/>
  </si>
  <si>
    <t xml:space="preserve">1/7　買掛チームへアクアは1/11着金でも問題が無い事を確認、1/7登録作業を行い対応を終了。
1/11　申請者ヒヤリング
</t>
    <phoneticPr fontId="22"/>
  </si>
  <si>
    <t>その他</t>
    <phoneticPr fontId="22"/>
  </si>
  <si>
    <t>ハピネット</t>
    <phoneticPr fontId="22"/>
  </si>
  <si>
    <t xml:space="preserve">修正依頼の件、取引先様へ協議を実施
</t>
    <phoneticPr fontId="22"/>
  </si>
  <si>
    <t>②ツールでのチェックを引き続き実施する</t>
  </si>
  <si>
    <t>②ツールでのチェックを引き続き実施する</t>
    <phoneticPr fontId="22"/>
  </si>
  <si>
    <t xml:space="preserve">①G型で再度登録修正
②ツールでのチェックを引き続き実施する
</t>
    <phoneticPr fontId="22"/>
  </si>
  <si>
    <t>③北郷④③完了後</t>
  </si>
  <si>
    <t>③北郷④③完了後</t>
    <phoneticPr fontId="22"/>
  </si>
  <si>
    <t>①②③④●</t>
  </si>
  <si>
    <t>①②電話●③●</t>
    <phoneticPr fontId="22"/>
  </si>
  <si>
    <t>①②③④●</t>
    <phoneticPr fontId="22"/>
  </si>
  <si>
    <t>①G型でプラスマイナスで登録予定</t>
    <phoneticPr fontId="22"/>
  </si>
  <si>
    <t>運用不備</t>
    <phoneticPr fontId="22"/>
  </si>
  <si>
    <t>取引先</t>
    <phoneticPr fontId="22"/>
  </si>
  <si>
    <t>経過観察中</t>
    <phoneticPr fontId="22"/>
  </si>
  <si>
    <t>まれに起きる年1度</t>
    <phoneticPr fontId="22"/>
  </si>
  <si>
    <t>対策基準有効</t>
    <phoneticPr fontId="22"/>
  </si>
  <si>
    <t>②注意喚起を行う　　　　　　　　　　　　　　　　　　　　　　　　　　　　　　　　　　　　　　　　　　　　　　　　　　　　　　　　　　　　　　　　　　　　　　　　　　　　　　　　　　　　　　　　　　　　　東芝担当平山様よりの回答
原因としましては弊社内での管理分類の大枠が以下２商品同一で有ったことによる誤記載となります。
再発防止の為次回より依頼前に再度確認の上送信させていただきますので修正よろしくお願いいたします。　　　　　</t>
    <phoneticPr fontId="22"/>
  </si>
  <si>
    <t xml:space="preserve">
①発生したB型をH型で修正</t>
    <phoneticPr fontId="22"/>
  </si>
  <si>
    <t>●</t>
    <phoneticPr fontId="22"/>
  </si>
  <si>
    <t xml:space="preserve">取引先様が社内承認処理を怠った為
</t>
    <phoneticPr fontId="22"/>
  </si>
  <si>
    <t xml:space="preserve">明細内の店舗間の記載内容に誤りがあった
</t>
    <phoneticPr fontId="22"/>
  </si>
  <si>
    <t xml:space="preserve">取引先提出済み請求書の差し替え依頼が発生
</t>
    <phoneticPr fontId="22"/>
  </si>
  <si>
    <t>0円～10万円未満</t>
    <phoneticPr fontId="22"/>
  </si>
  <si>
    <t xml:space="preserve">
①正しい金額に修正</t>
    <phoneticPr fontId="22"/>
  </si>
  <si>
    <t>商品統合管理室</t>
    <phoneticPr fontId="22"/>
  </si>
  <si>
    <t>まず発生しない</t>
    <phoneticPr fontId="22"/>
  </si>
  <si>
    <t>①G型でプラスマイナスで登録</t>
    <phoneticPr fontId="22"/>
  </si>
  <si>
    <t>G型でプラスマイナスで登録</t>
    <phoneticPr fontId="22"/>
  </si>
  <si>
    <t>5件
202201060484 	202112_ｼｬｰﾌﾟﾏｰｹﾃｨﾝｸﾞｼﾞｬﾊﾟﾝ(株)
202201060526 	202112_ｼｬｰﾌﾟﾏｰｹﾃｨﾝｸﾞｼﾞｬﾊﾟﾝ(株)
202201060568 	202112_ﾊﾟﾅｿﾆｯｸｺﾝｼｭｰﾏｰﾏｰｹﾃｨﾝｸﾞ
202201070750 	202112_ﾊﾟﾅｿﾆｯｸｺﾝｼｭｰﾏｰﾏｰｹﾃｨﾝｸﾞ
202201070803 	202112_ｱﾏｿﾞﾝｼﾞｬﾊﾟﾝ(合)
※遅延リスト抽出条件　→　支払日15日まで払いと在庫系リベートが含まれるG型で支払い予定日が1/15までであるもの
補足
【スケジュール状況】
照合報告
・15日まで払い申請59件
┗1次承認済　59件
・照合　1/6　15時25分完了（遅延約3時間）
※59件内提出締切(1/6 12時)を超えた申請5件(上記)ありましたが支払い予定日1/10→2/10へ修正して登録対応（202201070803 ｱﾏｿﾞﾝｼﾞｬﾊﾟﾝは修正無し登録済み）
登録報告
┗積み上げ    1/6　15時42分完了（2時間遅延）
┗按分　　　　1/6　16時14分完了（15分遅延）
┗登録　　　　1/6　19時09分完了（10分遅延）
┗登録確認　　1/6　20時50分完了（遅延なし）
※最大2時間の登録遅延が有りましたが1/6登録完了、1/7 BO反映のスケジュール予定に遅延はありませんでした。
【事故共有】
10日払い登録漏れ2件、1/11対応終了　※詳細はｲﾝｼﾃﾞﾝﾄ報告書参照
202201050358 	202112_花王ｸﾞﾙｰﾌﾟｶｽﾀﾏｰﾏｰｹﾃｨﾝｸﾞ(株)（ｲﾝｼﾃﾞﾝﾄ202201111209）
202201050365 	202112_ｱｸｱ(株)　（ｲﾝｼﾃﾞﾝﾄ202201111207）</t>
    <phoneticPr fontId="22"/>
  </si>
  <si>
    <t xml:space="preserve">必要部材の内容変更により、該当商品の単価が変更になった為、経理室にて入荷実績の修正を行ったため
</t>
    <phoneticPr fontId="22"/>
  </si>
  <si>
    <t xml:space="preserve">取引先の認識していない納品時単価差異が発生した
</t>
    <phoneticPr fontId="22"/>
  </si>
  <si>
    <t>他部署</t>
    <phoneticPr fontId="22"/>
  </si>
  <si>
    <t xml:space="preserve">
①バイヤーへ進捗確認②写しのデータを取得</t>
    <phoneticPr fontId="22"/>
  </si>
  <si>
    <t>お客様からクレーム（店舗対応）問題がない</t>
    <phoneticPr fontId="22"/>
  </si>
  <si>
    <t xml:space="preserve">
H型にて修正</t>
    <phoneticPr fontId="22"/>
  </si>
  <si>
    <t>①既存登録JAN書き換え完了
EC書き換え完了報告を受領
②書き換えが必要な理由をシャープに確認する</t>
    <phoneticPr fontId="22"/>
  </si>
  <si>
    <t xml:space="preserve">③②の回答を踏まえて対応を検討する
</t>
    <phoneticPr fontId="22"/>
  </si>
  <si>
    <t>リスク管理報告書にて事故報告を実施。想定該当部署：システム部</t>
    <phoneticPr fontId="22"/>
  </si>
  <si>
    <t>②インシデント会の定時開催を実施する</t>
    <phoneticPr fontId="22"/>
  </si>
  <si>
    <t xml:space="preserve">
１．『ONE&amp;ONLY』との覚書締結で、誤った期間での締結が行われてしまい、リベート条件登録にて発覚。（申請番号：202112091631）
２．メンバーより①上記「１.」記載の誤り②有効期間を遡っての締結・リベート条件登録はリベート額の差異を発生させる懸念があること、の２点についてインシデント報告を提出する様にご指示頂く。上記「１.」記載の申請番号にてインシデント報告を行う。
３．インシデント会にて上記「２．」記載の２つの問題の内、②については別個のインシデントとして報告する様にご指示頂く。
４．
５．</t>
    <phoneticPr fontId="22"/>
  </si>
  <si>
    <t>送付実施者の配慮不足（仮説）</t>
    <phoneticPr fontId="22"/>
  </si>
  <si>
    <t xml:space="preserve">
１．12月22日健康診断未受診者のメールが4名宛てに送付された
２．4名分の個人情報（氏名、生年月日、年齢）が記載されているのにパスワードが掛かっておらず、4名の中で他人の情報が見れるようになっていた。
３．
４．
５．
</t>
    <phoneticPr fontId="22"/>
  </si>
  <si>
    <t>リスク管理報告書で報告する</t>
    <phoneticPr fontId="22"/>
  </si>
  <si>
    <t xml:space="preserve">
当日条件登録を対応</t>
    <phoneticPr fontId="22"/>
  </si>
  <si>
    <t>①当日条件登録を対応</t>
    <phoneticPr fontId="22"/>
  </si>
  <si>
    <t>G型_ハイセンスジャパン_支払予定日誤登録による過剰相殺が発生した件</t>
    <phoneticPr fontId="22"/>
  </si>
  <si>
    <t xml:space="preserve">申請内容と異なった支払予定日でG型が登録された
</t>
    <phoneticPr fontId="22"/>
  </si>
  <si>
    <t xml:space="preserve">
１．2022/1/14　本来2/25相殺分の10,000,000を1/25相殺で登録した
２．2022/1/28　ハイセンスジャパンご担当者より、本来2/25相殺分が1/25相殺で処理されていると電話でご指摘をいただく
３．2022/1/28　ご指摘通りの登録を確認
４．
５．</t>
    <phoneticPr fontId="22"/>
  </si>
  <si>
    <t xml:space="preserve">「積み上げデータ作成」工程の考慮不足
※同工程に部門コード、摘要、按分法人区分が同一の場合はグループ化して纏めるという内容が有るが、支払予定日を考慮対象に入れていなかった為、異なる予定日のデータを一番上の行の支払予定日で一つにまとめて登録してしまった
</t>
    <phoneticPr fontId="22"/>
  </si>
  <si>
    <t>H型にて訂正</t>
  </si>
  <si>
    <t>納品時単価差異_ハピネット_納品時単価差異が発生した。</t>
    <phoneticPr fontId="22"/>
  </si>
  <si>
    <t xml:space="preserve">
１．発注を行い、納品時に差異が発生した為納品時単価差異が発生した。
２．
３．
４．
５．</t>
    <phoneticPr fontId="22"/>
  </si>
  <si>
    <t xml:space="preserve">
　・発注時の伝票単価と納品時の伝票単価に差異が発生した為。
</t>
    <phoneticPr fontId="22"/>
  </si>
  <si>
    <t>ワイモバイル</t>
  </si>
  <si>
    <t>K型_ワイモバイル_リベート二重計上</t>
    <phoneticPr fontId="22"/>
  </si>
  <si>
    <t xml:space="preserve">一部リベートが二重計上された
</t>
    <phoneticPr fontId="22"/>
  </si>
  <si>
    <t xml:space="preserve">
１．2021年12月8日ラネットワイモバイル（YM)担当者から11月度の請求書を受領
２、2021年12月9日上記とは別にYM分のインセンティブの実績通知メールをソフトバンクから受領
３、ラネット分メールには含まれていない文言だったため、ワイモバイルの条件を使用して計上。普段送付されていない内容だが、文面上直近開始した商談で添付ファイルにも商談報告書があり。
４．2022年1月、経理室より計上、入金に関して確認、
５．メール送付したソフトバンク担当者に確認したところ、ラネット経由で支払っており、ラネットYM担当者は11月分の請求書に含めて送付しているとのこと。但し、ラネット請求書には他の種別と合算して記載されているとのことで実績通知分の区別化、重複の照合は不可能。
※二重計上した金額の内、一部は
</t>
    <phoneticPr fontId="22"/>
  </si>
  <si>
    <t xml:space="preserve">別途送付されていた通知書分金額が送付済み請求書に含まれていた為
</t>
    <phoneticPr fontId="22"/>
  </si>
  <si>
    <t xml:space="preserve">
1.ASP担当者も支払いの流れに関しては把握していなかった
2.別途送付分は
3.
</t>
    <phoneticPr fontId="22"/>
  </si>
  <si>
    <t>①1/30_停止したキャンペーンを登録</t>
  </si>
  <si>
    <t>②原因調査をECに依頼が必要③ECの調査終了後、グループリスク管理室に報告、担当部署を決定してもらう</t>
  </si>
  <si>
    <t>②③確認中</t>
  </si>
  <si>
    <t>なし_複数_EC用に設定されたPOS販促キャンペーンが発動しない</t>
    <phoneticPr fontId="22"/>
  </si>
  <si>
    <t xml:space="preserve">
設定したPOS販促キャンペーンが発動しなかった
</t>
    <phoneticPr fontId="22"/>
  </si>
  <si>
    <t xml:space="preserve">
１．1/29_EC用の販促登録依頼がくる。その際、元のキャンペーンを停止
２．1/29_キャンペーン登録
３．1/30_EC小出課長から発動しないと連絡が有り。一旦停止したキャンペーンの復活を要望
４．
５．</t>
    <phoneticPr fontId="22"/>
  </si>
  <si>
    <t>①当日条件登録を対応</t>
  </si>
  <si>
    <t>G型でプラスマイナスで登録</t>
  </si>
  <si>
    <t>①G型でプラスマイナスで登録予定</t>
  </si>
  <si>
    <t>納品時単価差異_ハピネット_納品時単価差異が発生した。</t>
  </si>
  <si>
    <t>なし_複数_EC用に設定されたPOS販促キャンペーンが発動しない</t>
  </si>
  <si>
    <t>②期日超過申請数を集計後対応予定</t>
  </si>
  <si>
    <t>②集計後決定</t>
  </si>
  <si>
    <t>②期日超過申請数を集計後対応予定</t>
    <phoneticPr fontId="22"/>
  </si>
  <si>
    <t>運用不備</t>
    <phoneticPr fontId="22"/>
  </si>
  <si>
    <t>他部署</t>
    <phoneticPr fontId="22"/>
  </si>
  <si>
    <t>経過観察中</t>
    <phoneticPr fontId="22"/>
  </si>
  <si>
    <t>②定常業務として対応</t>
    <phoneticPr fontId="22"/>
  </si>
  <si>
    <t>整備不備</t>
    <phoneticPr fontId="22"/>
  </si>
  <si>
    <t>システム</t>
    <phoneticPr fontId="22"/>
  </si>
  <si>
    <t>商品統合管理室</t>
    <phoneticPr fontId="22"/>
  </si>
  <si>
    <t>お客様からクレーム（店舗対応）問題がない</t>
    <phoneticPr fontId="22"/>
  </si>
  <si>
    <t>0円～10万円未満</t>
    <phoneticPr fontId="22"/>
  </si>
  <si>
    <t>まれに起きる年1度</t>
    <phoneticPr fontId="22"/>
  </si>
  <si>
    <t>対策基準有効</t>
    <phoneticPr fontId="22"/>
  </si>
  <si>
    <t>②1/12→完（システム部に確認依頼）</t>
    <phoneticPr fontId="22"/>
  </si>
  <si>
    <t>取引先</t>
    <phoneticPr fontId="22"/>
  </si>
  <si>
    <t>10万円以上～100万円未満</t>
    <phoneticPr fontId="22"/>
  </si>
  <si>
    <t>たまに起きる半年1度</t>
    <phoneticPr fontId="22"/>
  </si>
  <si>
    <t>対策はあるが不十分</t>
    <phoneticPr fontId="22"/>
  </si>
  <si>
    <t>今後定常業務として扱う</t>
    <phoneticPr fontId="22"/>
  </si>
  <si>
    <t>100万円以上～1000万円未満</t>
    <phoneticPr fontId="22"/>
  </si>
  <si>
    <t>まず発生しない</t>
    <phoneticPr fontId="22"/>
  </si>
  <si>
    <t>②1/24→2/末</t>
    <phoneticPr fontId="22"/>
  </si>
  <si>
    <t>LG</t>
    <phoneticPr fontId="22"/>
  </si>
  <si>
    <t>①取引先指定の相殺日に変更。支払済みで有った為、ビックから返金の為、振込を実施</t>
    <phoneticPr fontId="22"/>
  </si>
  <si>
    <t>①2022/1/28→完</t>
    <phoneticPr fontId="22"/>
  </si>
  <si>
    <t>②マクロでのグループ化対象情報に「支払予定日」を追加する</t>
    <phoneticPr fontId="22"/>
  </si>
  <si>
    <t>H型にて訂正</t>
    <phoneticPr fontId="22"/>
  </si>
  <si>
    <t>定常業務として対応</t>
    <phoneticPr fontId="22"/>
  </si>
  <si>
    <t>ワイモバイル</t>
    <phoneticPr fontId="22"/>
  </si>
  <si>
    <t>①2022年1月度計上時に修正分を計上</t>
    <phoneticPr fontId="22"/>
  </si>
  <si>
    <t>①田端、長廣</t>
    <phoneticPr fontId="22"/>
  </si>
  <si>
    <t>①ラネットYM請求書内での当該部門の明確化依頼
②バイヤー商談時に、同実績の商品統合管理室への送付不要の連絡
③先方での登録用紙の送付へ変更の検討（実現可否含む）</t>
    <phoneticPr fontId="22"/>
  </si>
  <si>
    <t>①田端、経理室　②バイヤー　③田端</t>
    <phoneticPr fontId="22"/>
  </si>
  <si>
    <t>①済　②未定（次回商談時）　③2月末</t>
    <phoneticPr fontId="22"/>
  </si>
  <si>
    <t>①1/30_停止したキャンペーンを登録</t>
    <phoneticPr fontId="22"/>
  </si>
  <si>
    <t>②原因調査をECに依頼が必要③ECの調査終了後、グループリスク管理室に報告、担当部署を決定してもらう</t>
    <phoneticPr fontId="22"/>
  </si>
  <si>
    <t>②③確認中</t>
    <phoneticPr fontId="22"/>
  </si>
  <si>
    <t>②1/24→2/末</t>
  </si>
  <si>
    <t>②重複チェックによって対応</t>
    <phoneticPr fontId="22"/>
  </si>
  <si>
    <t>②北郷、吉橋さん③青木さん</t>
    <phoneticPr fontId="22"/>
  </si>
  <si>
    <t>②2022/1/3③確認中</t>
    <phoneticPr fontId="22"/>
  </si>
  <si>
    <t>②集計後決定</t>
    <phoneticPr fontId="22"/>
  </si>
  <si>
    <t>9月</t>
    <phoneticPr fontId="22"/>
  </si>
  <si>
    <t>1月</t>
  </si>
  <si>
    <t>2月</t>
  </si>
  <si>
    <t>3月</t>
  </si>
  <si>
    <t>4月</t>
  </si>
  <si>
    <t>5月</t>
  </si>
  <si>
    <t>6月</t>
  </si>
  <si>
    <t>申請ベース</t>
    <phoneticPr fontId="22"/>
  </si>
  <si>
    <t>申請件数</t>
    <rPh sb="0" eb="2">
      <t>シンセイ</t>
    </rPh>
    <rPh sb="2" eb="4">
      <t>ケンスウ</t>
    </rPh>
    <phoneticPr fontId="22"/>
  </si>
  <si>
    <t>１Q</t>
    <phoneticPr fontId="22"/>
  </si>
  <si>
    <t>２Q</t>
  </si>
  <si>
    <t>３Q</t>
  </si>
  <si>
    <t>４Q</t>
  </si>
  <si>
    <t>復旧作業完了比率</t>
    <rPh sb="0" eb="2">
      <t>フッキュウ</t>
    </rPh>
    <rPh sb="2" eb="4">
      <t>サギョウ</t>
    </rPh>
    <rPh sb="4" eb="6">
      <t>カンリョウ</t>
    </rPh>
    <rPh sb="6" eb="8">
      <t>ヒリツ</t>
    </rPh>
    <phoneticPr fontId="22"/>
  </si>
  <si>
    <t>再発防止策完了比率</t>
    <rPh sb="0" eb="2">
      <t>サイハツ</t>
    </rPh>
    <rPh sb="2" eb="4">
      <t>ボウシ</t>
    </rPh>
    <rPh sb="4" eb="5">
      <t>サク</t>
    </rPh>
    <rPh sb="5" eb="7">
      <t>カンリョウ</t>
    </rPh>
    <rPh sb="7" eb="9">
      <t>ヒリツ</t>
    </rPh>
    <phoneticPr fontId="22"/>
  </si>
  <si>
    <t>復旧作業完了件数</t>
    <rPh sb="4" eb="6">
      <t>カンリョウ</t>
    </rPh>
    <rPh sb="6" eb="8">
      <t>ケンスウ</t>
    </rPh>
    <phoneticPr fontId="22"/>
  </si>
  <si>
    <t>再発防止策完了件数</t>
    <rPh sb="5" eb="7">
      <t>カンリョウ</t>
    </rPh>
    <rPh sb="7" eb="9">
      <t>ケンスウ</t>
    </rPh>
    <phoneticPr fontId="22"/>
  </si>
  <si>
    <t>空白以外をカウント</t>
    <rPh sb="0" eb="2">
      <t>クウハク</t>
    </rPh>
    <rPh sb="2" eb="4">
      <t>イガイ</t>
    </rPh>
    <phoneticPr fontId="22"/>
  </si>
  <si>
    <t>●をカウント</t>
    <phoneticPr fontId="22"/>
  </si>
  <si>
    <t>②過去の重複データ抽出（案→検知出来ない重複の内容についてMTG、網羅できる様改修する）③キントーンのG型チェック内容に不足が有る可能性をイーストフィールズ様に共有する</t>
  </si>
  <si>
    <t>②北郷、吉橋さん③青木さん</t>
  </si>
  <si>
    <t>②2022/1/3③確認中</t>
  </si>
  <si>
    <t>全てのタスク完了をカウント</t>
    <rPh sb="6" eb="8">
      <t>カンリョウ</t>
    </rPh>
    <phoneticPr fontId="22"/>
  </si>
  <si>
    <t xml:space="preserve">①取引先指定の相殺日に変更。支払済みで有った為、ビックから返金の為、振込を実施
</t>
    <phoneticPr fontId="22"/>
  </si>
  <si>
    <t>運用不備</t>
    <phoneticPr fontId="22"/>
  </si>
  <si>
    <t>商品統合管理室</t>
    <phoneticPr fontId="22"/>
  </si>
  <si>
    <t>有効</t>
    <phoneticPr fontId="22"/>
  </si>
  <si>
    <t xml:space="preserve">H型にて訂正
</t>
    <phoneticPr fontId="22"/>
  </si>
  <si>
    <t>整備不備</t>
    <phoneticPr fontId="22"/>
  </si>
  <si>
    <t>システム</t>
    <phoneticPr fontId="22"/>
  </si>
  <si>
    <t>経過観察中</t>
    <phoneticPr fontId="22"/>
  </si>
  <si>
    <t xml:space="preserve">①2022年1月度計上時に修正分を計上
</t>
    <phoneticPr fontId="22"/>
  </si>
  <si>
    <t xml:space="preserve">①1/30_停止したキャンペーンを登録
</t>
    <phoneticPr fontId="22"/>
  </si>
  <si>
    <t xml:space="preserve">
EC事業部にて原因調査中
</t>
    <phoneticPr fontId="22"/>
  </si>
  <si>
    <t>●</t>
    <phoneticPr fontId="22"/>
  </si>
  <si>
    <t>完</t>
    <phoneticPr fontId="22"/>
  </si>
  <si>
    <t>①H型にて登録した②センタフィーのみだった</t>
    <phoneticPr fontId="22"/>
  </si>
  <si>
    <t>センタフィーを停止する。</t>
    <phoneticPr fontId="22"/>
  </si>
  <si>
    <t>①完②6/10</t>
    <phoneticPr fontId="22"/>
  </si>
  <si>
    <t>現状確認してから再発防止策を立案する</t>
    <phoneticPr fontId="22"/>
  </si>
  <si>
    <t>内河さん</t>
    <phoneticPr fontId="22"/>
  </si>
  <si>
    <t>G型で登録し直しを行う②取引先様へ注意喚起をおこない、是正済み</t>
    <phoneticPr fontId="22"/>
  </si>
  <si>
    <t>③取引先様が種別コード等を記載するルールの廃止を検討。部署課題へ移行。42期課題の仕入れに基づくリベートが実売で計上されているへ移管する</t>
    <phoneticPr fontId="22"/>
  </si>
  <si>
    <t>J型にて赤黒処理を行った</t>
    <phoneticPr fontId="22"/>
  </si>
  <si>
    <t>対象取引日の値の設定を見直し、再設定を行った</t>
    <phoneticPr fontId="22"/>
  </si>
  <si>
    <t>①G型ファイルにて計上済み（経理久保課長）</t>
    <phoneticPr fontId="22"/>
  </si>
  <si>
    <t>②調査項目を作成する。アマゾンの納品時単価差異事例と同様に対応を行う</t>
    <phoneticPr fontId="22"/>
  </si>
  <si>
    <t>①広告費にて計上済み（経理室久保課長に相談）</t>
    <phoneticPr fontId="22"/>
  </si>
  <si>
    <t>②取引先様とバイヤー注意喚起をする。売り場拡大の場合には食品部門ではないこと</t>
    <phoneticPr fontId="22"/>
  </si>
  <si>
    <t>②調査項目を作成する</t>
    <phoneticPr fontId="22"/>
  </si>
  <si>
    <t>6/16→完</t>
    <phoneticPr fontId="22"/>
  </si>
  <si>
    <t>②原因を調査する。</t>
    <phoneticPr fontId="22"/>
  </si>
  <si>
    <t>①H型にて登録予定②取引先様へJANと金額を間違えた理由を確認する</t>
    <phoneticPr fontId="22"/>
  </si>
  <si>
    <t>①6月の在庫締め日②完</t>
    <phoneticPr fontId="22"/>
  </si>
  <si>
    <t>③取引先様から再発防止策を受領する。注意喚起を行う</t>
    <phoneticPr fontId="22"/>
  </si>
  <si>
    <t>③6/25</t>
    <phoneticPr fontId="22"/>
  </si>
  <si>
    <t>インシデント報告</t>
    <phoneticPr fontId="22"/>
  </si>
  <si>
    <t>：②内河さん</t>
    <phoneticPr fontId="22"/>
  </si>
  <si>
    <t>①2月12日</t>
    <phoneticPr fontId="22"/>
  </si>
  <si>
    <t>②1/5→完</t>
    <phoneticPr fontId="22"/>
  </si>
  <si>
    <t>発生日</t>
  </si>
  <si>
    <t>復旧作業完了フラグ</t>
  </si>
  <si>
    <t>取引先様名</t>
  </si>
  <si>
    <t>発生場所</t>
  </si>
  <si>
    <t>実施した対応①</t>
  </si>
  <si>
    <t>実施した対応②</t>
  </si>
  <si>
    <t>実施した対応③</t>
  </si>
  <si>
    <t>会計に影響を与えた金額</t>
    <phoneticPr fontId="22"/>
  </si>
  <si>
    <t>①②共に未実施</t>
    <phoneticPr fontId="22"/>
  </si>
  <si>
    <t>②未対応／③完了</t>
    <phoneticPr fontId="22"/>
  </si>
  <si>
    <t>②42期中③42期中→完</t>
    <phoneticPr fontId="22"/>
  </si>
  <si>
    <t>②6/17→完③完</t>
    <phoneticPr fontId="22"/>
  </si>
  <si>
    <t>②6/21→完</t>
    <phoneticPr fontId="22"/>
  </si>
  <si>
    <t>③8/末→9/末→完</t>
    <phoneticPr fontId="22"/>
  </si>
  <si>
    <t>6/末→完</t>
    <phoneticPr fontId="22"/>
  </si>
  <si>
    <t>③同仕入先のアクシデントの際に、仕入先コードで納品時単価差異対象外登録を確認するとなった認識です。現在バイヤーに確認中。登録終了</t>
    <phoneticPr fontId="22"/>
  </si>
  <si>
    <t>①完了／②、③及び④対応中（202108242517と同時進行）
概ねルールは固まったものの、最後の調整と関係部署への説明・承諾が必要</t>
    <phoneticPr fontId="22"/>
  </si>
  <si>
    <t>①完了／②及び③対応中（202108242517と同時進行）
概ねルールは固まったものの、最後の調整と関係部署への説明・承諾が必要</t>
    <phoneticPr fontId="22"/>
  </si>
  <si>
    <t>計上完了
フロー構築未実施</t>
    <phoneticPr fontId="22"/>
  </si>
  <si>
    <t>②毎月末→完③42期→完④9/6→完</t>
    <phoneticPr fontId="22"/>
  </si>
  <si>
    <t>①自作G型で計上済み
②毎月10日払いの為次回10/10払いにて算出予定
③42期中課題。④と同様
④MTGをおこなった。42期の課題として対応する
→完
2021年10月以降仕入発生していない
直取引を停止したため</t>
    <phoneticPr fontId="22"/>
  </si>
  <si>
    <t>2021/11/9→完</t>
    <phoneticPr fontId="22"/>
  </si>
  <si>
    <t>①完②完了
③テスト運用実施中</t>
    <phoneticPr fontId="22"/>
  </si>
  <si>
    <t>③完</t>
    <phoneticPr fontId="22"/>
  </si>
  <si>
    <t>③12/末→完</t>
    <phoneticPr fontId="22"/>
  </si>
  <si>
    <t>想定435件の追加登録に対して、富士通に一括登録の仕組みを作成し、登録依頼をする予定。室長承認へ投稿した。
→室長承認済み、システム部に見積もり説明依頼のメールを送信済み、回答待ち。
→2/24進捗無し</t>
    <phoneticPr fontId="22"/>
  </si>
  <si>
    <t>③2022/8/31→完</t>
    <phoneticPr fontId="22"/>
  </si>
  <si>
    <t>①計上完了
③テスト運用実施中</t>
    <phoneticPr fontId="22"/>
  </si>
  <si>
    <t>①完②41期中③6/30→42期④6/2→完3⑤6/23</t>
    <phoneticPr fontId="22"/>
  </si>
  <si>
    <t>●</t>
    <phoneticPr fontId="22"/>
  </si>
  <si>
    <t>完了</t>
    <phoneticPr fontId="22"/>
  </si>
  <si>
    <t>検討中</t>
    <phoneticPr fontId="22"/>
  </si>
  <si>
    <t>①④●</t>
    <phoneticPr fontId="22"/>
  </si>
  <si>
    <t>納期を延長</t>
    <phoneticPr fontId="22"/>
  </si>
  <si>
    <t>③バイヤー②田端さん→中野さん</t>
    <phoneticPr fontId="22"/>
  </si>
  <si>
    <t>③完　②9/20→完</t>
    <phoneticPr fontId="22"/>
  </si>
  <si>
    <t>①2021年10月20日　②完</t>
    <phoneticPr fontId="22"/>
  </si>
  <si>
    <t>③原因調査後→完</t>
    <phoneticPr fontId="22"/>
  </si>
  <si>
    <t>①済　②未定（次回商談時）　③2月末→完</t>
    <phoneticPr fontId="22"/>
  </si>
  <si>
    <t>①完了／②、③及び④対応中（202108242517と同時進行）
概ねルールは固まったものの、最後の調整と関係部署への説明・承諾が必要</t>
  </si>
  <si>
    <t>①完了／②及び③対応中（202108242517と同時進行）
概ねルールは固まったものの、最後の調整と関係部署への説明・承諾が必要</t>
  </si>
  <si>
    <t>③原因調査後→完</t>
  </si>
  <si>
    <t>②42期中③42期中→完</t>
  </si>
  <si>
    <t>②未対応／③完了</t>
  </si>
  <si>
    <t>④11月19日</t>
  </si>
  <si>
    <t>①北郷　②田端　③北郷　④田端　⑤北郷</t>
  </si>
  <si>
    <t>計上完了
フロー構築未実施</t>
  </si>
  <si>
    <t>⑤対応中_82品目の影響額算出が未算出
⑥これは、暫定対策が再発防止であるならば、対応完了は4月末</t>
    <phoneticPr fontId="22"/>
  </si>
  <si>
    <t>①打ち合わせ1回目終了。2回目の打ち合わせ調整中</t>
    <phoneticPr fontId="22"/>
  </si>
  <si>
    <t>②精算を実施</t>
    <phoneticPr fontId="22"/>
  </si>
  <si>
    <t>20220323完了</t>
  </si>
  <si>
    <t>②③タスクの差し替えを行い納期の設定をした/20220323運用は今まで通り。計上の仕組みを変更すると赤残が多く発生する為。</t>
    <phoneticPr fontId="22"/>
  </si>
  <si>
    <t>③小野さん
④内河さん⑤吉橋</t>
    <phoneticPr fontId="22"/>
  </si>
  <si>
    <t>③7/19→28→相談中
④7/13→完
⑤8/末→完</t>
    <phoneticPr fontId="22"/>
  </si>
  <si>
    <t>①計上済み/20220323作成ツールの変更を行い対応済み。</t>
    <phoneticPr fontId="22"/>
  </si>
  <si>
    <t>①商談録NOが入れられない。G型で対応
20220323追記運用で対応</t>
    <phoneticPr fontId="22"/>
  </si>
  <si>
    <t>計上済み/20220323回収方法は今まで通りチェックは毎月に加えて四半期でチェック</t>
    <phoneticPr fontId="22"/>
  </si>
  <si>
    <t>計上済み/20220323別メンバーにて計上のチェックを行う運用に変更</t>
    <phoneticPr fontId="22"/>
  </si>
  <si>
    <t>①計上済み/20220323回収方法は今まで通りチェックは毎月に加えて四半期でチェック</t>
    <phoneticPr fontId="22"/>
  </si>
  <si>
    <t>⑤対応中_82品目の影響額算出が未算出
⑥これは、暫定対策が再発防止であるならば、対応完了は4月末</t>
  </si>
  <si>
    <t>①打ち合わせ1回目終了。2回目の打ち合わせ調整中</t>
  </si>
  <si>
    <t>②精算を実施</t>
  </si>
  <si>
    <t>②完</t>
    <rPh sb="1" eb="2">
      <t>カン</t>
    </rPh>
    <phoneticPr fontId="5"/>
  </si>
  <si>
    <t>①計上済み②システム室に確認→完</t>
    <rPh sb="10" eb="11">
      <t>シツ</t>
    </rPh>
    <rPh sb="12" eb="14">
      <t>カクニン</t>
    </rPh>
    <rPh sb="15" eb="16">
      <t>カン</t>
    </rPh>
    <phoneticPr fontId="5"/>
  </si>
  <si>
    <t>未定</t>
    <rPh sb="0" eb="2">
      <t>ミテイ</t>
    </rPh>
    <phoneticPr fontId="5"/>
  </si>
  <si>
    <t>③1/12→3/末→5/31④未定</t>
  </si>
  <si>
    <t>①計上済み②計上済み　③未確認</t>
    <rPh sb="12" eb="15">
      <t>ミカクニン</t>
    </rPh>
    <phoneticPr fontId="5"/>
  </si>
  <si>
    <t>②1/20→3/31→5/31③未定</t>
  </si>
  <si>
    <t>①計上済み　②未確認</t>
    <rPh sb="7" eb="10">
      <t>ミカクニン</t>
    </rPh>
    <phoneticPr fontId="5"/>
  </si>
  <si>
    <t xml:space="preserve">
42期中</t>
    <rPh sb="4" eb="5">
      <t>チュウ</t>
    </rPh>
    <phoneticPr fontId="5"/>
  </si>
  <si>
    <t>②検討中</t>
    <rPh sb="1" eb="4">
      <t>ケントウチュウ</t>
    </rPh>
    <phoneticPr fontId="5"/>
  </si>
  <si>
    <t>②42期中</t>
  </si>
  <si>
    <t>対応方針検討中</t>
    <rPh sb="0" eb="2">
      <t>タイオウ</t>
    </rPh>
    <rPh sb="2" eb="7">
      <t>ホウシンケントウチュウ</t>
    </rPh>
    <phoneticPr fontId="5"/>
  </si>
  <si>
    <t>②4/30→完</t>
    <rPh sb="6" eb="7">
      <t>カン</t>
    </rPh>
    <phoneticPr fontId="5"/>
  </si>
  <si>
    <t>4月末で精算済み</t>
  </si>
  <si>
    <t>②未定</t>
    <rPh sb="1" eb="3">
      <t>ミテイ</t>
    </rPh>
    <phoneticPr fontId="5"/>
  </si>
  <si>
    <t>対応方法未決定</t>
    <rPh sb="0" eb="4">
      <t>タイオウホウホウ</t>
    </rPh>
    <rPh sb="4" eb="7">
      <t>ミケッテイ</t>
    </rPh>
    <phoneticPr fontId="5"/>
  </si>
  <si>
    <t>①11/8→完　②完　③11/8→完　④完　⑤11/8→3/31→5/31</t>
  </si>
  <si>
    <t>⑤未確認</t>
  </si>
  <si>
    <t>⑥4/30→完</t>
    <rPh sb="6" eb="7">
      <t>カン</t>
    </rPh>
    <phoneticPr fontId="5"/>
  </si>
  <si>
    <t>●</t>
    <phoneticPr fontId="26"/>
  </si>
  <si>
    <t>②9/30→42期中　③9/13→30→42位中</t>
    <rPh sb="8" eb="10">
      <t>キチュウ</t>
    </rPh>
    <rPh sb="22" eb="24">
      <t>イチュウ</t>
    </rPh>
    <phoneticPr fontId="5"/>
  </si>
  <si>
    <t>②9/13→30→42期中
④9/17→30→42期中</t>
    <rPh sb="11" eb="13">
      <t>キチュウ</t>
    </rPh>
    <rPh sb="25" eb="27">
      <t>キチュウ</t>
    </rPh>
    <phoneticPr fontId="5"/>
  </si>
  <si>
    <t>②9/13→30→42期中
④9/17→30→42期中</t>
    <phoneticPr fontId="22"/>
  </si>
  <si>
    <t>②9/30→42期中　③9/13→30→42位中</t>
    <phoneticPr fontId="22"/>
  </si>
  <si>
    <t>⑥4/30→完</t>
    <phoneticPr fontId="22"/>
  </si>
  <si>
    <t>①11/8→完　②完　③11/8→完　④完　⑤11/8→3/31→5/31</t>
    <phoneticPr fontId="22"/>
  </si>
  <si>
    <t>②未定</t>
    <phoneticPr fontId="22"/>
  </si>
  <si>
    <t>対応方法未決定</t>
  </si>
  <si>
    <t>②4/30→完</t>
    <phoneticPr fontId="22"/>
  </si>
  <si>
    <t>4月末で精算済み</t>
    <phoneticPr fontId="22"/>
  </si>
  <si>
    <t>対応方針検討中</t>
  </si>
  <si>
    <t>未定</t>
  </si>
  <si>
    <t xml:space="preserve">
42期中</t>
    <phoneticPr fontId="22"/>
  </si>
  <si>
    <t>②1/20→3/31→5/31③未定</t>
    <phoneticPr fontId="22"/>
  </si>
  <si>
    <t>①計上済み　②未確認</t>
    <phoneticPr fontId="22"/>
  </si>
  <si>
    <t>③1/12→3/末→5/31④未定</t>
    <phoneticPr fontId="22"/>
  </si>
  <si>
    <t>①計上済み②計上済み　③未確認</t>
    <phoneticPr fontId="22"/>
  </si>
  <si>
    <t>①計上済み②システム室に確認→完</t>
    <phoneticPr fontId="22"/>
  </si>
  <si>
    <t>未着</t>
  </si>
  <si>
    <t>3Q</t>
    <phoneticPr fontId="22"/>
  </si>
  <si>
    <t>4Q</t>
    <phoneticPr fontId="22"/>
  </si>
  <si>
    <t>実施予定</t>
  </si>
  <si>
    <t>取引先のB型2重送付</t>
  </si>
  <si>
    <t>アマゾン様12月計上リベート計上漏れ</t>
  </si>
  <si>
    <t>カスタム.3</t>
  </si>
  <si>
    <t>インデックス</t>
  </si>
  <si>
    <t>カスタム</t>
  </si>
  <si>
    <t>申請日</t>
  </si>
  <si>
    <t>カスタム.1</t>
  </si>
  <si>
    <t>カスタム.2</t>
  </si>
  <si>
    <t>区分</t>
  </si>
  <si>
    <t>カスタム.4</t>
  </si>
  <si>
    <t>カスタム.5</t>
  </si>
  <si>
    <t>カスタム.6</t>
  </si>
  <si>
    <t>カスタム.7</t>
  </si>
  <si>
    <t>カスタム.8</t>
  </si>
  <si>
    <t>カスタム.9</t>
  </si>
  <si>
    <t>カスタム.10</t>
  </si>
  <si>
    <t>カスタム.11</t>
  </si>
  <si>
    <t>カスタム.12</t>
  </si>
  <si>
    <t>カスタム.13</t>
  </si>
  <si>
    <t>カスタム.14</t>
  </si>
  <si>
    <t>カスタム.15</t>
  </si>
  <si>
    <t>カスタム.16</t>
  </si>
  <si>
    <t>カスタム.17</t>
  </si>
  <si>
    <t>カスタム.18</t>
  </si>
  <si>
    <t>カスタム.19</t>
  </si>
  <si>
    <t>カスタム.20</t>
  </si>
  <si>
    <t>カスタム.21</t>
  </si>
  <si>
    <t>カスタム.22</t>
  </si>
  <si>
    <t>カスタム.23</t>
  </si>
  <si>
    <t>カスタム.24</t>
  </si>
  <si>
    <t>カスタム.25</t>
  </si>
  <si>
    <t>カスタム.26</t>
  </si>
  <si>
    <t>カスタム.27</t>
  </si>
  <si>
    <t>カスタム.28</t>
  </si>
  <si>
    <t>カスタム.29</t>
  </si>
  <si>
    <t>カスタム.30</t>
  </si>
  <si>
    <t>カスタム.31</t>
  </si>
  <si>
    <t>カスタム.32</t>
  </si>
  <si>
    <t>カスタム.33</t>
  </si>
  <si>
    <t>カスタム.34</t>
  </si>
  <si>
    <t>再発防止完了フラグ</t>
  </si>
  <si>
    <t>J型が誤った取引先ｺｰﾄﾞで計上された。</t>
  </si>
  <si>
    <t>対象外商品に対して販売支援金とセンターフィーが発生した</t>
  </si>
  <si>
    <t>配送予定商品に対して在庫対策費の控除</t>
  </si>
  <si>
    <t>発生対象ではない取引先に対して納品時単価差異が発生した</t>
  </si>
  <si>
    <t>A型申請内容が適切に処理が出来ていなかった</t>
  </si>
  <si>
    <t>在庫対策費の登録漏れ</t>
  </si>
  <si>
    <t>1月計上G型_15日まで払い＿G型提出遅延報告</t>
  </si>
  <si>
    <t>I型_ツチノ（3473）_月毎に請求せず一定期間まとめて請求していた件</t>
  </si>
  <si>
    <t>G型ファイルの金額を誤って記入したファイルで申請された</t>
  </si>
  <si>
    <t>ソフトバンクグループ宛に送付する圧縮ファイルが送信できなくなる案件</t>
  </si>
  <si>
    <t>G型とB型の内容で重複が発覚した件</t>
  </si>
  <si>
    <t>クレオフーガ_取引先コード未発行発覚</t>
  </si>
  <si>
    <t>納品時単価差異が発生した</t>
  </si>
  <si>
    <t>登録したG型実績がBOで反映されなかった件</t>
  </si>
  <si>
    <t>I型_販売支援金/センターフィ_㈱アールダブリューシー_マイナス計上</t>
  </si>
  <si>
    <t>J型(送料）登録間違い発生の件</t>
  </si>
  <si>
    <t>ソニーのG型の一部がデータ不備により登録されていなかった</t>
  </si>
  <si>
    <t>セレンの新規取引申請が行われていなかった</t>
  </si>
  <si>
    <t>I型　ＯＭデジタルソリューションズ（株）センターフィマイナス計上</t>
  </si>
  <si>
    <t>納品時単価差異が発生した。</t>
  </si>
  <si>
    <t>インシデント報告書アプリにおけるjavascriptのエラーの発生</t>
  </si>
  <si>
    <t>I型　シャープMJ_販売支援金対象外部門配賦分修正の件</t>
  </si>
  <si>
    <t>在庫対策費と一括仕入れリベートが重複して計上された</t>
  </si>
  <si>
    <t>販売支援金取消</t>
  </si>
  <si>
    <t>取引先提出データ間違い</t>
  </si>
  <si>
    <t>B型条件を3重登録し、2次承認時に検知出来なかった</t>
  </si>
  <si>
    <t>対象外商品に対してセンターフィーと販売支援金が発生した。</t>
  </si>
  <si>
    <t>納品時単価差異の修正の修正が発生</t>
  </si>
  <si>
    <t>200：AOKI（ドラッグ）滞留リベート取消</t>
  </si>
  <si>
    <t>3824：東芝電送　納品時単価差異取消</t>
  </si>
  <si>
    <t>1818：コマリヨー　滞留リベート取消</t>
  </si>
  <si>
    <t>A型申請の申告漏れが発生</t>
  </si>
  <si>
    <t>I型_販売支援金_エプソン販売㈱(オリエント)_マイナス計上</t>
  </si>
  <si>
    <t>大喜屋（804）複数月の請求がまとめて行われていた</t>
  </si>
  <si>
    <t>I型_販売支援金、センターフィー_㈱アールダブリューシー_マイナス計上</t>
  </si>
  <si>
    <t>支払通知書内店舗コード間違い</t>
  </si>
  <si>
    <t>G型_PCMC_MDコードが誤登録された件</t>
  </si>
  <si>
    <t>2月計上G型_15日まで払い＿G型提出遅延報告</t>
  </si>
  <si>
    <t>2月計上マイクロソフトのＧ型の按分間違い</t>
  </si>
  <si>
    <t>G型_取込データの内容と異なった法人区分で按分された件</t>
  </si>
  <si>
    <t>G型_法人別金額のエビデンス不足により再登録が発生した件</t>
  </si>
  <si>
    <t>Ｉ型_確定値登録が出来なかった</t>
  </si>
  <si>
    <t>角田【実績発生した月とズレた計上】池袋本店店頭イベントの使用料をリベートで計上</t>
  </si>
  <si>
    <t>パナ【実績発生した月とズレた計上】池袋本店店頭イベントの使用料をリベートで計上</t>
  </si>
  <si>
    <t>P2WFの押印依頼についての秋保専務ご指摘</t>
  </si>
  <si>
    <t>1915：コスティック　滞留リベート取消</t>
  </si>
  <si>
    <t>2月計上分Ｇ型の計上漏れ</t>
  </si>
  <si>
    <t>VAN通信費のみの滞留リベートが発生していた</t>
  </si>
  <si>
    <t>着中</t>
  </si>
  <si>
    <t>合意していない在庫対策費が発生した</t>
  </si>
  <si>
    <t>3月計上G型_15日まで払い＿G型提出遅延報告</t>
  </si>
  <si>
    <t>納品時単価際が発生した。</t>
  </si>
  <si>
    <t>2022年2月度計上漏れ</t>
  </si>
  <si>
    <t>G型照合の際の修正を誤って行った</t>
  </si>
  <si>
    <t>G型_登録済みデータがBOに反映されなかった件</t>
  </si>
  <si>
    <t>オークローンマーケティングのデータ提供料が発生し続けていた</t>
  </si>
  <si>
    <t>取引先実績金額集計ミスによるリベート金額算出不備</t>
  </si>
  <si>
    <t>G型_登録漏れの件</t>
  </si>
  <si>
    <t>確定金額登録誤り</t>
  </si>
  <si>
    <t>VAN通信費・データ提供料が正しく請求されていない</t>
  </si>
  <si>
    <t>商品マスタ維持管理＿2022年4月不整合対応（ソニー）</t>
  </si>
  <si>
    <t>(G型）2月、3月リベート計上漏れ</t>
  </si>
  <si>
    <t>J型で計上が洩れていた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</si>
</sst>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7" formatCode="&quot;¥&quot;#,##0.00;&quot;¥&quot;\-#,##0.00"/>
    <numFmt numFmtId="176" formatCode="&quot;¥&quot;#,##0.00_);\(&quot;¥&quot;#,##0.00\)"/>
    <numFmt numFmtId="177" formatCode="&quot;¥&quot;#,##0_);\(&quot;¥&quot;#,##0\)"/>
    <numFmt numFmtId="178" formatCode="&quot;¥&quot;#,##0_);[Red]\(&quot;¥&quot;#,##0\)"/>
    <numFmt numFmtId="179" formatCode="yyyy/m/d;@"/>
    <numFmt numFmtId="180" formatCode="yyyy&quot;年&quot;m&quot;月度&quot;"/>
    <numFmt numFmtId="181" formatCode="0_);[Red]\(0\)"/>
    <numFmt numFmtId="182" formatCode="m/d"/>
    <numFmt numFmtId="183" formatCode="yyyy/m&quot;月度&quot;"/>
    <numFmt numFmtId="184" formatCode="0_ "/>
    <numFmt numFmtId="185" formatCode=";;;"/>
    <numFmt numFmtId="186" formatCode="mm/dd"/>
    <numFmt numFmtId="187" formatCode="yyyymm"/>
  </numFmts>
  <fonts count="90" x14ac:knownFonts="1">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Meiryo UI"/>
      <family val="2"/>
      <charset val="128"/>
    </font>
    <font>
      <b/>
      <sz val="11"/>
      <color theme="1"/>
      <name val="Meiryo UI"/>
      <family val="3"/>
      <charset val="128"/>
    </font>
    <font>
      <sz val="11"/>
      <color theme="1"/>
      <name val="Meiryo UI"/>
      <family val="3"/>
      <charset val="128"/>
    </font>
    <font>
      <b/>
      <sz val="11"/>
      <color theme="1"/>
      <name val="ＭＳ Ｐゴシック"/>
      <family val="3"/>
      <charset val="128"/>
      <scheme val="minor"/>
    </font>
    <font>
      <sz val="6"/>
      <name val="ＭＳ Ｐゴシック"/>
      <family val="2"/>
      <charset val="128"/>
      <scheme val="minor"/>
    </font>
    <font>
      <b/>
      <u val="double"/>
      <sz val="22"/>
      <color theme="1"/>
      <name val="ＭＳ Ｐゴシック"/>
      <family val="3"/>
      <charset val="128"/>
      <scheme val="minor"/>
    </font>
    <font>
      <b/>
      <sz val="20"/>
      <color theme="1"/>
      <name val="ＭＳ Ｐゴシック"/>
      <family val="3"/>
      <charset val="128"/>
      <scheme val="minor"/>
    </font>
    <font>
      <b/>
      <sz val="16"/>
      <color theme="1"/>
      <name val="ＭＳ Ｐゴシック"/>
      <family val="3"/>
      <charset val="128"/>
      <scheme val="minor"/>
    </font>
    <font>
      <b/>
      <sz val="18"/>
      <color theme="1"/>
      <name val="ＭＳ Ｐゴシック"/>
      <family val="3"/>
      <charset val="128"/>
      <scheme val="minor"/>
    </font>
    <font>
      <sz val="14"/>
      <color theme="1"/>
      <name val="ＭＳ Ｐゴシック"/>
      <family val="2"/>
      <charset val="128"/>
      <scheme val="minor"/>
    </font>
    <font>
      <sz val="16"/>
      <color theme="1"/>
      <name val="ＭＳ Ｐゴシック"/>
      <family val="2"/>
      <charset val="128"/>
      <scheme val="minor"/>
    </font>
    <font>
      <b/>
      <sz val="14"/>
      <color theme="1"/>
      <name val="ＭＳ Ｐゴシック"/>
      <family val="3"/>
      <charset val="128"/>
      <scheme val="minor"/>
    </font>
    <font>
      <sz val="12"/>
      <color theme="1"/>
      <name val="ＭＳ Ｐゴシック"/>
      <family val="2"/>
      <charset val="128"/>
      <scheme val="minor"/>
    </font>
    <font>
      <sz val="12"/>
      <color theme="1"/>
      <name val="ＭＳ Ｐゴシック"/>
      <family val="3"/>
      <charset val="128"/>
      <scheme val="minor"/>
    </font>
    <font>
      <sz val="20"/>
      <color theme="1"/>
      <name val="ＭＳ Ｐゴシック"/>
      <family val="2"/>
      <charset val="128"/>
      <scheme val="minor"/>
    </font>
    <font>
      <sz val="14"/>
      <color theme="1"/>
      <name val="ＭＳ Ｐゴシック"/>
      <family val="3"/>
      <charset val="128"/>
      <scheme val="minor"/>
    </font>
    <font>
      <sz val="9"/>
      <color theme="1"/>
      <name val="Meiryo UI"/>
      <family val="3"/>
      <charset val="128"/>
    </font>
    <font>
      <sz val="11"/>
      <color theme="1"/>
      <name val="Meiryo UI"/>
      <family val="2"/>
      <charset val="128"/>
    </font>
    <font>
      <sz val="12"/>
      <color theme="1"/>
      <name val="Meiryo UI"/>
      <family val="3"/>
      <charset val="128"/>
    </font>
    <font>
      <sz val="10"/>
      <color rgb="FF202124"/>
      <name val="Meiryo UI"/>
      <family val="3"/>
      <charset val="128"/>
    </font>
    <font>
      <b/>
      <sz val="12"/>
      <color theme="1"/>
      <name val="Meiryo UI"/>
      <family val="3"/>
      <charset val="128"/>
    </font>
    <font>
      <b/>
      <sz val="14"/>
      <color theme="1"/>
      <name val="Meiryo UI"/>
      <family val="3"/>
      <charset val="128"/>
    </font>
    <font>
      <b/>
      <sz val="20"/>
      <name val="Meiryo UI"/>
      <family val="3"/>
      <charset val="128"/>
    </font>
    <font>
      <i/>
      <sz val="12"/>
      <color theme="1"/>
      <name val="Meiryo UI"/>
      <family val="3"/>
      <charset val="128"/>
    </font>
    <font>
      <sz val="12"/>
      <color rgb="FF000000"/>
      <name val="Meiryo UI"/>
      <family val="3"/>
      <charset val="128"/>
    </font>
    <font>
      <b/>
      <sz val="12"/>
      <color rgb="FFC00000"/>
      <name val="Meiryo UI"/>
      <family val="3"/>
      <charset val="128"/>
    </font>
    <font>
      <b/>
      <sz val="14"/>
      <name val="Meiryo UI"/>
      <family val="3"/>
      <charset val="128"/>
    </font>
    <font>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57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rgb="FF202124"/>
      <name val="Meiryo UI"/>
      <family val="3"/>
      <charset val="128"/>
    </font>
    <font>
      <sz val="11"/>
      <color rgb="FF000000"/>
      <name val="Meiryo UI"/>
      <family val="3"/>
      <charset val="128"/>
    </font>
    <font>
      <b/>
      <sz val="18"/>
      <color theme="1"/>
      <name val="Meiryo UI"/>
      <family val="3"/>
      <charset val="128"/>
    </font>
    <font>
      <sz val="11"/>
      <color rgb="FF000000"/>
      <name val="游ゴシック"/>
      <family val="3"/>
      <charset val="128"/>
    </font>
    <font>
      <sz val="20"/>
      <name val="Meiryo UI"/>
      <family val="3"/>
      <charset val="128"/>
    </font>
    <font>
      <b/>
      <sz val="12"/>
      <color theme="0"/>
      <name val="Meiryo UI"/>
      <family val="3"/>
      <charset val="128"/>
    </font>
    <font>
      <b/>
      <sz val="12"/>
      <name val="Meiryo UI"/>
      <family val="3"/>
      <charset val="128"/>
    </font>
    <font>
      <b/>
      <sz val="11"/>
      <color theme="0"/>
      <name val="Meiryo UI"/>
      <family val="3"/>
      <charset val="128"/>
    </font>
    <font>
      <b/>
      <sz val="16"/>
      <color theme="0"/>
      <name val="Meiryo UI"/>
      <family val="3"/>
      <charset val="128"/>
    </font>
    <font>
      <b/>
      <sz val="20"/>
      <color theme="1"/>
      <name val="Meiryo UI"/>
      <family val="3"/>
      <charset val="128"/>
    </font>
    <font>
      <sz val="11"/>
      <color theme="0"/>
      <name val="Meiryo UI"/>
      <family val="3"/>
      <charset val="128"/>
    </font>
    <font>
      <b/>
      <sz val="12"/>
      <color rgb="FF000000"/>
      <name val="Meiryo UI"/>
      <family val="3"/>
      <charset val="128"/>
    </font>
    <font>
      <sz val="11"/>
      <color theme="0" tint="-0.499984740745262"/>
      <name val="Meiryo UI"/>
      <family val="3"/>
      <charset val="128"/>
    </font>
    <font>
      <sz val="12"/>
      <color theme="0" tint="-0.499984740745262"/>
      <name val="Meiryo UI"/>
      <family val="3"/>
      <charset val="128"/>
    </font>
    <font>
      <u/>
      <sz val="11"/>
      <color theme="10"/>
      <name val="ＭＳ Ｐゴシック"/>
      <family val="2"/>
      <charset val="128"/>
      <scheme val="minor"/>
    </font>
    <font>
      <b/>
      <sz val="11"/>
      <name val="Meiryo UI"/>
      <family val="3"/>
      <charset val="128"/>
    </font>
    <font>
      <sz val="10"/>
      <color rgb="FF000000"/>
      <name val="游ゴシック"/>
      <family val="3"/>
      <charset val="128"/>
    </font>
    <font>
      <sz val="12"/>
      <name val="Meiryo UI"/>
      <family val="3"/>
      <charset val="128"/>
    </font>
    <font>
      <sz val="11"/>
      <color rgb="FFFF0000"/>
      <name val="Meiryo UI"/>
      <family val="3"/>
      <charset val="128"/>
    </font>
    <font>
      <sz val="12"/>
      <color rgb="FFFF0000"/>
      <name val="Meiryo UI"/>
      <family val="3"/>
      <charset val="128"/>
    </font>
    <font>
      <sz val="9"/>
      <name val="Meiryo UI"/>
      <family val="3"/>
      <charset val="128"/>
    </font>
    <font>
      <b/>
      <sz val="9"/>
      <color theme="1"/>
      <name val="Meiryo UI"/>
      <family val="3"/>
      <charset val="128"/>
    </font>
    <font>
      <b/>
      <sz val="9"/>
      <name val="Meiryo UI"/>
      <family val="3"/>
      <charset val="128"/>
    </font>
    <font>
      <sz val="9"/>
      <color rgb="FFFF0000"/>
      <name val="Meiryo UI"/>
      <family val="3"/>
      <charset val="128"/>
    </font>
    <font>
      <sz val="9"/>
      <color rgb="FF000000"/>
      <name val="Meiryo UI"/>
      <family val="3"/>
      <charset val="128"/>
    </font>
  </fonts>
  <fills count="6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499984740745262"/>
        <bgColor indexed="64"/>
      </patternFill>
    </fill>
    <fill>
      <patternFill patternType="lightGray">
        <bgColor theme="0" tint="-0.249977111117893"/>
      </patternFill>
    </fill>
    <fill>
      <patternFill patternType="gray0625">
        <bgColor theme="0" tint="-4.9989318521683403E-2"/>
      </patternFill>
    </fill>
    <fill>
      <patternFill patternType="solid">
        <fgColor theme="0"/>
        <bgColor indexed="64"/>
      </patternFill>
    </fill>
    <fill>
      <patternFill patternType="solid">
        <fgColor theme="0" tint="-0.249977111117893"/>
        <bgColor indexed="64"/>
      </patternFill>
    </fill>
    <fill>
      <patternFill patternType="solid">
        <fgColor rgb="FFFFF3F3"/>
        <bgColor indexed="64"/>
      </patternFill>
    </fill>
    <fill>
      <patternFill patternType="solid">
        <fgColor rgb="FFFFC000"/>
        <bgColor indexed="64"/>
      </patternFill>
    </fill>
    <fill>
      <patternFill patternType="solid">
        <fgColor rgb="FF92D05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79998168889431442"/>
        <bgColor indexed="64"/>
      </patternFill>
    </fill>
    <fill>
      <patternFill patternType="solid">
        <fgColor theme="9" tint="0.59999389629810485"/>
        <bgColor indexed="64"/>
      </patternFill>
    </fill>
    <fill>
      <patternFill patternType="solid">
        <fgColor rgb="FFC00000"/>
        <bgColor indexed="64"/>
      </patternFill>
    </fill>
    <fill>
      <patternFill patternType="solid">
        <fgColor theme="8" tint="-0.499984740745262"/>
        <bgColor indexed="64"/>
      </patternFill>
    </fill>
    <fill>
      <patternFill patternType="solid">
        <fgColor rgb="FFFF0000"/>
        <bgColor indexed="64"/>
      </patternFill>
    </fill>
    <fill>
      <patternFill patternType="solid">
        <fgColor theme="4" tint="-0.249977111117893"/>
        <bgColor indexed="64"/>
      </patternFill>
    </fill>
    <fill>
      <patternFill patternType="solid">
        <fgColor theme="4" tint="-0.249977111117893"/>
        <bgColor theme="4"/>
      </patternFill>
    </fill>
    <fill>
      <patternFill patternType="solid">
        <fgColor theme="0" tint="-0.14999847407452621"/>
        <bgColor rgb="FF000000"/>
      </patternFill>
    </fill>
    <fill>
      <patternFill patternType="solid">
        <fgColor theme="8" tint="0.59999389629810485"/>
        <bgColor indexed="64"/>
      </patternFill>
    </fill>
    <fill>
      <patternFill patternType="solid">
        <fgColor rgb="FFFFFF99"/>
        <bgColor indexed="64"/>
      </patternFill>
    </fill>
    <fill>
      <patternFill patternType="solid">
        <fgColor rgb="FF008000"/>
        <bgColor indexed="64"/>
      </patternFill>
    </fill>
    <fill>
      <patternFill patternType="solid">
        <fgColor rgb="FFFC9E04"/>
        <bgColor indexed="64"/>
      </patternFill>
    </fill>
    <fill>
      <patternFill patternType="solid">
        <fgColor rgb="FF0070C0"/>
        <bgColor indexed="64"/>
      </patternFill>
    </fill>
    <fill>
      <patternFill patternType="solid">
        <fgColor rgb="FF7030A0"/>
        <bgColor indexed="64"/>
      </patternFill>
    </fill>
    <fill>
      <patternFill patternType="solid">
        <fgColor rgb="FF33CCFF"/>
        <bgColor indexed="64"/>
      </patternFill>
    </fill>
    <fill>
      <patternFill patternType="solid">
        <fgColor rgb="FF00B0F0"/>
        <bgColor indexed="64"/>
      </patternFill>
    </fill>
    <fill>
      <patternFill patternType="solid">
        <fgColor theme="6" tint="0.39997558519241921"/>
        <bgColor indexed="64"/>
      </patternFill>
    </fill>
    <fill>
      <patternFill patternType="solid">
        <fgColor theme="0" tint="-0.499984740745262"/>
        <bgColor theme="4"/>
      </patternFill>
    </fill>
    <fill>
      <patternFill patternType="solid">
        <fgColor rgb="FFCCECFF"/>
        <bgColor indexed="64"/>
      </patternFill>
    </fill>
    <fill>
      <patternFill patternType="solid">
        <fgColor rgb="FF00B0F0"/>
        <bgColor theme="4"/>
      </patternFill>
    </fill>
    <fill>
      <patternFill patternType="solid">
        <fgColor rgb="FFFFC000"/>
        <bgColor theme="4"/>
      </patternFill>
    </fill>
    <fill>
      <patternFill patternType="solid">
        <fgColor theme="0" tint="-0.34998626667073579"/>
        <bgColor indexed="64"/>
      </patternFill>
    </fill>
  </fills>
  <borders count="9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auto="1"/>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style="thin">
        <color indexed="64"/>
      </left>
      <right/>
      <top/>
      <bottom style="thin">
        <color auto="1"/>
      </bottom>
      <diagonal/>
    </border>
    <border>
      <left/>
      <right style="thin">
        <color indexed="64"/>
      </right>
      <top/>
      <bottom style="thin">
        <color auto="1"/>
      </bottom>
      <diagonal/>
    </border>
    <border>
      <left style="thin">
        <color indexed="64"/>
      </left>
      <right style="thin">
        <color indexed="64"/>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auto="1"/>
      </top>
      <bottom style="thin">
        <color indexed="64"/>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n">
        <color indexed="64"/>
      </right>
      <top style="thin">
        <color indexed="64"/>
      </top>
      <bottom style="thin">
        <color indexed="64"/>
      </bottom>
      <diagonal/>
    </border>
    <border>
      <left/>
      <right style="dashDot">
        <color auto="1"/>
      </right>
      <top/>
      <bottom/>
      <diagonal/>
    </border>
    <border>
      <left/>
      <right/>
      <top style="dashDot">
        <color auto="1"/>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right/>
      <top style="thin">
        <color theme="0" tint="-0.499984740745262"/>
      </top>
      <bottom/>
      <diagonal/>
    </border>
    <border>
      <left/>
      <right/>
      <top/>
      <bottom style="thin">
        <color theme="0" tint="-0.499984740745262"/>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double">
        <color rgb="FFFF0000"/>
      </left>
      <right style="double">
        <color rgb="FFFF0000"/>
      </right>
      <top style="double">
        <color rgb="FFFF0000"/>
      </top>
      <bottom style="double">
        <color rgb="FFFF0000"/>
      </bottom>
      <diagonal/>
    </border>
    <border>
      <left style="double">
        <color rgb="FFFF0000"/>
      </left>
      <right/>
      <top style="double">
        <color rgb="FFFF0000"/>
      </top>
      <bottom style="thin">
        <color theme="0" tint="-0.499984740745262"/>
      </bottom>
      <diagonal/>
    </border>
    <border>
      <left/>
      <right style="thin">
        <color theme="0" tint="-0.499984740745262"/>
      </right>
      <top style="double">
        <color rgb="FFFF0000"/>
      </top>
      <bottom style="thin">
        <color theme="0" tint="-0.499984740745262"/>
      </bottom>
      <diagonal/>
    </border>
    <border>
      <left style="thin">
        <color theme="0" tint="-0.499984740745262"/>
      </left>
      <right style="thin">
        <color theme="0" tint="-0.499984740745262"/>
      </right>
      <top style="double">
        <color rgb="FFFF0000"/>
      </top>
      <bottom style="thin">
        <color theme="0" tint="-0.499984740745262"/>
      </bottom>
      <diagonal/>
    </border>
    <border>
      <left style="thin">
        <color theme="0" tint="-0.499984740745262"/>
      </left>
      <right style="double">
        <color rgb="FFFF0000"/>
      </right>
      <top style="double">
        <color rgb="FFFF0000"/>
      </top>
      <bottom style="thin">
        <color theme="0" tint="-0.499984740745262"/>
      </bottom>
      <diagonal/>
    </border>
    <border>
      <left style="thin">
        <color theme="0" tint="-0.499984740745262"/>
      </left>
      <right style="double">
        <color rgb="FFFF0000"/>
      </right>
      <top style="thin">
        <color theme="0" tint="-0.499984740745262"/>
      </top>
      <bottom style="thin">
        <color theme="0" tint="-0.499984740745262"/>
      </bottom>
      <diagonal/>
    </border>
    <border>
      <left style="double">
        <color rgb="FFFF0000"/>
      </left>
      <right style="thin">
        <color theme="0" tint="-0.499984740745262"/>
      </right>
      <top style="thin">
        <color theme="0" tint="-0.499984740745262"/>
      </top>
      <bottom style="thin">
        <color theme="0" tint="-0.499984740745262"/>
      </bottom>
      <diagonal/>
    </border>
    <border>
      <left style="double">
        <color rgb="FFFF0000"/>
      </left>
      <right/>
      <top style="thin">
        <color theme="0" tint="-0.499984740745262"/>
      </top>
      <bottom style="double">
        <color rgb="FFFF0000"/>
      </bottom>
      <diagonal/>
    </border>
    <border>
      <left/>
      <right style="thin">
        <color theme="0" tint="-0.499984740745262"/>
      </right>
      <top style="thin">
        <color theme="0" tint="-0.499984740745262"/>
      </top>
      <bottom style="double">
        <color rgb="FFFF0000"/>
      </bottom>
      <diagonal/>
    </border>
    <border>
      <left style="thin">
        <color theme="0" tint="-0.499984740745262"/>
      </left>
      <right style="thin">
        <color theme="0" tint="-0.499984740745262"/>
      </right>
      <top style="thin">
        <color theme="0" tint="-0.499984740745262"/>
      </top>
      <bottom style="double">
        <color rgb="FFFF0000"/>
      </bottom>
      <diagonal/>
    </border>
    <border>
      <left style="thin">
        <color theme="0" tint="-0.499984740745262"/>
      </left>
      <right style="double">
        <color rgb="FFFF0000"/>
      </right>
      <top style="thin">
        <color theme="0" tint="-0.499984740745262"/>
      </top>
      <bottom style="double">
        <color rgb="FFFF0000"/>
      </bottom>
      <diagonal/>
    </border>
    <border>
      <left style="double">
        <color rgb="FFFF0000"/>
      </left>
      <right/>
      <top style="double">
        <color rgb="FFFF0000"/>
      </top>
      <bottom style="double">
        <color rgb="FFFF0000"/>
      </bottom>
      <diagonal/>
    </border>
    <border>
      <left/>
      <right/>
      <top style="double">
        <color rgb="FFFF0000"/>
      </top>
      <bottom style="double">
        <color rgb="FFFF0000"/>
      </bottom>
      <diagonal/>
    </border>
    <border>
      <left/>
      <right style="double">
        <color rgb="FFFF0000"/>
      </right>
      <top style="double">
        <color rgb="FFFF0000"/>
      </top>
      <bottom style="double">
        <color rgb="FFFF0000"/>
      </bottom>
      <diagonal/>
    </border>
    <border>
      <left style="double">
        <color rgb="FFFF0000"/>
      </left>
      <right/>
      <top style="double">
        <color rgb="FFFF0000"/>
      </top>
      <bottom/>
      <diagonal/>
    </border>
    <border>
      <left/>
      <right style="double">
        <color rgb="FFFF0000"/>
      </right>
      <top style="double">
        <color rgb="FFFF0000"/>
      </top>
      <bottom/>
      <diagonal/>
    </border>
    <border>
      <left style="double">
        <color rgb="FFFF0000"/>
      </left>
      <right style="double">
        <color rgb="FFFF0000"/>
      </right>
      <top style="double">
        <color rgb="FFFF0000"/>
      </top>
      <bottom/>
      <diagonal/>
    </border>
    <border>
      <left/>
      <right/>
      <top style="double">
        <color rgb="FFFF0000"/>
      </top>
      <bottom style="thin">
        <color theme="0" tint="-0.499984740745262"/>
      </bottom>
      <diagonal/>
    </border>
    <border>
      <left/>
      <right style="thin">
        <color theme="0" tint="-0.499984740745262"/>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double">
        <color rgb="FFFF0000"/>
      </right>
      <top style="double">
        <color rgb="FFFF0000"/>
      </top>
      <bottom style="thin">
        <color theme="0" tint="-0.499984740745262"/>
      </bottom>
      <diagonal/>
    </border>
    <border>
      <left/>
      <right/>
      <top style="thin">
        <color theme="0" tint="-0.499984740745262"/>
      </top>
      <bottom style="double">
        <color rgb="FFFF0000"/>
      </bottom>
      <diagonal/>
    </border>
    <border>
      <left/>
      <right style="double">
        <color rgb="FFFF0000"/>
      </right>
      <top style="thin">
        <color theme="0" tint="-0.499984740745262"/>
      </top>
      <bottom style="double">
        <color rgb="FFFF0000"/>
      </bottom>
      <diagonal/>
    </border>
  </borders>
  <cellStyleXfs count="277">
    <xf numFmtId="0" fontId="0" fillId="0" borderId="0">
      <alignment vertical="center"/>
    </xf>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39" fillId="0" borderId="0">
      <alignment vertical="center"/>
    </xf>
    <xf numFmtId="0" fontId="17"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49" fillId="0" borderId="0" applyNumberFormat="0" applyFill="0" applyBorder="0" applyAlignment="0" applyProtection="0">
      <alignment vertical="center"/>
    </xf>
    <xf numFmtId="0" fontId="50" fillId="0" borderId="45" applyNumberFormat="0" applyFill="0" applyAlignment="0" applyProtection="0">
      <alignment vertical="center"/>
    </xf>
    <xf numFmtId="0" fontId="51" fillId="0" borderId="46" applyNumberFormat="0" applyFill="0" applyAlignment="0" applyProtection="0">
      <alignment vertical="center"/>
    </xf>
    <xf numFmtId="0" fontId="52" fillId="0" borderId="47" applyNumberFormat="0" applyFill="0" applyAlignment="0" applyProtection="0">
      <alignment vertical="center"/>
    </xf>
    <xf numFmtId="0" fontId="52" fillId="0" borderId="0" applyNumberFormat="0" applyFill="0" applyBorder="0" applyAlignment="0" applyProtection="0">
      <alignment vertical="center"/>
    </xf>
    <xf numFmtId="0" fontId="53" fillId="15" borderId="0" applyNumberFormat="0" applyBorder="0" applyAlignment="0" applyProtection="0">
      <alignment vertical="center"/>
    </xf>
    <xf numFmtId="0" fontId="54" fillId="16" borderId="0" applyNumberFormat="0" applyBorder="0" applyAlignment="0" applyProtection="0">
      <alignment vertical="center"/>
    </xf>
    <xf numFmtId="0" fontId="55" fillId="17" borderId="0" applyNumberFormat="0" applyBorder="0" applyAlignment="0" applyProtection="0">
      <alignment vertical="center"/>
    </xf>
    <xf numFmtId="0" fontId="56" fillId="18" borderId="48" applyNumberFormat="0" applyAlignment="0" applyProtection="0">
      <alignment vertical="center"/>
    </xf>
    <xf numFmtId="0" fontId="57" fillId="19" borderId="49" applyNumberFormat="0" applyAlignment="0" applyProtection="0">
      <alignment vertical="center"/>
    </xf>
    <xf numFmtId="0" fontId="58" fillId="19" borderId="48" applyNumberFormat="0" applyAlignment="0" applyProtection="0">
      <alignment vertical="center"/>
    </xf>
    <xf numFmtId="0" fontId="59" fillId="0" borderId="50" applyNumberFormat="0" applyFill="0" applyAlignment="0" applyProtection="0">
      <alignment vertical="center"/>
    </xf>
    <xf numFmtId="0" fontId="60" fillId="20" borderId="51" applyNumberFormat="0" applyAlignment="0" applyProtection="0">
      <alignment vertical="center"/>
    </xf>
    <xf numFmtId="0" fontId="61"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3" fillId="0" borderId="53" applyNumberFormat="0" applyFill="0" applyAlignment="0" applyProtection="0">
      <alignment vertical="center"/>
    </xf>
    <xf numFmtId="0" fontId="64" fillId="22" borderId="0" applyNumberFormat="0" applyBorder="0" applyAlignment="0" applyProtection="0">
      <alignment vertical="center"/>
    </xf>
    <xf numFmtId="0" fontId="13"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64" fillId="26" borderId="0" applyNumberFormat="0" applyBorder="0" applyAlignment="0" applyProtection="0">
      <alignment vertical="center"/>
    </xf>
    <xf numFmtId="0" fontId="13" fillId="27" borderId="0" applyNumberFormat="0" applyBorder="0" applyAlignment="0" applyProtection="0">
      <alignment vertical="center"/>
    </xf>
    <xf numFmtId="0" fontId="13" fillId="28" borderId="0" applyNumberFormat="0" applyBorder="0" applyAlignment="0" applyProtection="0">
      <alignment vertical="center"/>
    </xf>
    <xf numFmtId="0" fontId="13" fillId="29" borderId="0" applyNumberFormat="0" applyBorder="0" applyAlignment="0" applyProtection="0">
      <alignment vertical="center"/>
    </xf>
    <xf numFmtId="0" fontId="64" fillId="30" borderId="0" applyNumberFormat="0" applyBorder="0" applyAlignment="0" applyProtection="0">
      <alignment vertical="center"/>
    </xf>
    <xf numFmtId="0" fontId="13" fillId="31" borderId="0" applyNumberFormat="0" applyBorder="0" applyAlignment="0" applyProtection="0">
      <alignment vertical="center"/>
    </xf>
    <xf numFmtId="0" fontId="13" fillId="32" borderId="0" applyNumberFormat="0" applyBorder="0" applyAlignment="0" applyProtection="0">
      <alignment vertical="center"/>
    </xf>
    <xf numFmtId="0" fontId="13" fillId="33" borderId="0" applyNumberFormat="0" applyBorder="0" applyAlignment="0" applyProtection="0">
      <alignment vertical="center"/>
    </xf>
    <xf numFmtId="0" fontId="64" fillId="34" borderId="0" applyNumberFormat="0" applyBorder="0" applyAlignment="0" applyProtection="0">
      <alignment vertical="center"/>
    </xf>
    <xf numFmtId="0" fontId="13" fillId="35" borderId="0" applyNumberFormat="0" applyBorder="0" applyAlignment="0" applyProtection="0">
      <alignment vertical="center"/>
    </xf>
    <xf numFmtId="0" fontId="13" fillId="36" borderId="0" applyNumberFormat="0" applyBorder="0" applyAlignment="0" applyProtection="0">
      <alignment vertical="center"/>
    </xf>
    <xf numFmtId="0" fontId="13" fillId="37" borderId="0" applyNumberFormat="0" applyBorder="0" applyAlignment="0" applyProtection="0">
      <alignment vertical="center"/>
    </xf>
    <xf numFmtId="0" fontId="64" fillId="38" borderId="0" applyNumberFormat="0" applyBorder="0" applyAlignment="0" applyProtection="0">
      <alignment vertical="center"/>
    </xf>
    <xf numFmtId="0" fontId="13" fillId="39" borderId="0" applyNumberFormat="0" applyBorder="0" applyAlignment="0" applyProtection="0">
      <alignment vertical="center"/>
    </xf>
    <xf numFmtId="0" fontId="13" fillId="40" borderId="0" applyNumberFormat="0" applyBorder="0" applyAlignment="0" applyProtection="0">
      <alignment vertical="center"/>
    </xf>
    <xf numFmtId="0" fontId="13" fillId="41" borderId="0" applyNumberFormat="0" applyBorder="0" applyAlignment="0" applyProtection="0">
      <alignment vertical="center"/>
    </xf>
    <xf numFmtId="0" fontId="64" fillId="42" borderId="0" applyNumberFormat="0" applyBorder="0" applyAlignment="0" applyProtection="0">
      <alignment vertical="center"/>
    </xf>
    <xf numFmtId="0" fontId="13" fillId="43" borderId="0" applyNumberFormat="0" applyBorder="0" applyAlignment="0" applyProtection="0">
      <alignment vertical="center"/>
    </xf>
    <xf numFmtId="0" fontId="13" fillId="44" borderId="0" applyNumberFormat="0" applyBorder="0" applyAlignment="0" applyProtection="0">
      <alignment vertical="center"/>
    </xf>
    <xf numFmtId="0" fontId="13" fillId="45" borderId="0" applyNumberFormat="0" applyBorder="0" applyAlignment="0" applyProtection="0">
      <alignment vertical="center"/>
    </xf>
    <xf numFmtId="0" fontId="13" fillId="0" borderId="0">
      <alignment vertical="center"/>
    </xf>
    <xf numFmtId="0" fontId="13" fillId="21" borderId="52" applyNumberFormat="0" applyFont="0" applyAlignment="0" applyProtection="0">
      <alignment vertical="center"/>
    </xf>
    <xf numFmtId="38" fontId="39" fillId="0" borderId="0" applyFont="0" applyFill="0" applyBorder="0" applyAlignment="0" applyProtection="0">
      <alignment vertical="center"/>
    </xf>
    <xf numFmtId="0" fontId="12" fillId="0" borderId="0">
      <alignment vertical="center"/>
    </xf>
    <xf numFmtId="9" fontId="12" fillId="0" borderId="0" applyFont="0" applyFill="0" applyBorder="0" applyAlignment="0" applyProtection="0">
      <alignment vertical="center"/>
    </xf>
    <xf numFmtId="0" fontId="11" fillId="0" borderId="0">
      <alignment vertical="center"/>
    </xf>
    <xf numFmtId="0" fontId="1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23" borderId="0" applyNumberFormat="0" applyBorder="0" applyAlignment="0" applyProtection="0">
      <alignment vertical="center"/>
    </xf>
    <xf numFmtId="0" fontId="8" fillId="24" borderId="0" applyNumberFormat="0" applyBorder="0" applyAlignment="0" applyProtection="0">
      <alignment vertical="center"/>
    </xf>
    <xf numFmtId="0" fontId="8" fillId="25" borderId="0" applyNumberFormat="0" applyBorder="0" applyAlignment="0" applyProtection="0">
      <alignment vertical="center"/>
    </xf>
    <xf numFmtId="0" fontId="8" fillId="27" borderId="0" applyNumberFormat="0" applyBorder="0" applyAlignment="0" applyProtection="0">
      <alignment vertical="center"/>
    </xf>
    <xf numFmtId="0" fontId="8" fillId="28" borderId="0" applyNumberFormat="0" applyBorder="0" applyAlignment="0" applyProtection="0">
      <alignment vertical="center"/>
    </xf>
    <xf numFmtId="0" fontId="8" fillId="29" borderId="0" applyNumberFormat="0" applyBorder="0" applyAlignment="0" applyProtection="0">
      <alignment vertical="center"/>
    </xf>
    <xf numFmtId="0" fontId="8" fillId="31" borderId="0" applyNumberFormat="0" applyBorder="0" applyAlignment="0" applyProtection="0">
      <alignment vertical="center"/>
    </xf>
    <xf numFmtId="0" fontId="8" fillId="32" borderId="0" applyNumberFormat="0" applyBorder="0" applyAlignment="0" applyProtection="0">
      <alignment vertical="center"/>
    </xf>
    <xf numFmtId="0" fontId="8" fillId="33" borderId="0" applyNumberFormat="0" applyBorder="0" applyAlignment="0" applyProtection="0">
      <alignment vertical="center"/>
    </xf>
    <xf numFmtId="0" fontId="8" fillId="35" borderId="0" applyNumberFormat="0" applyBorder="0" applyAlignment="0" applyProtection="0">
      <alignment vertical="center"/>
    </xf>
    <xf numFmtId="0" fontId="8" fillId="36" borderId="0" applyNumberFormat="0" applyBorder="0" applyAlignment="0" applyProtection="0">
      <alignment vertical="center"/>
    </xf>
    <xf numFmtId="0" fontId="8" fillId="37" borderId="0" applyNumberFormat="0" applyBorder="0" applyAlignment="0" applyProtection="0">
      <alignment vertical="center"/>
    </xf>
    <xf numFmtId="0" fontId="8" fillId="39" borderId="0" applyNumberFormat="0" applyBorder="0" applyAlignment="0" applyProtection="0">
      <alignment vertical="center"/>
    </xf>
    <xf numFmtId="0" fontId="8" fillId="40" borderId="0" applyNumberFormat="0" applyBorder="0" applyAlignment="0" applyProtection="0">
      <alignment vertical="center"/>
    </xf>
    <xf numFmtId="0" fontId="8" fillId="41" borderId="0" applyNumberFormat="0" applyBorder="0" applyAlignment="0" applyProtection="0">
      <alignment vertical="center"/>
    </xf>
    <xf numFmtId="0" fontId="8" fillId="43" borderId="0" applyNumberFormat="0" applyBorder="0" applyAlignment="0" applyProtection="0">
      <alignment vertical="center"/>
    </xf>
    <xf numFmtId="0" fontId="8" fillId="44" borderId="0" applyNumberFormat="0" applyBorder="0" applyAlignment="0" applyProtection="0">
      <alignment vertical="center"/>
    </xf>
    <xf numFmtId="0" fontId="8" fillId="45" borderId="0" applyNumberFormat="0" applyBorder="0" applyAlignment="0" applyProtection="0">
      <alignment vertical="center"/>
    </xf>
    <xf numFmtId="0" fontId="8" fillId="0" borderId="0">
      <alignment vertical="center"/>
    </xf>
    <xf numFmtId="0" fontId="8" fillId="21" borderId="52" applyNumberFormat="0" applyFont="0" applyAlignment="0" applyProtection="0">
      <alignment vertical="center"/>
    </xf>
    <xf numFmtId="0" fontId="8" fillId="0" borderId="0">
      <alignment vertical="center"/>
    </xf>
    <xf numFmtId="9" fontId="8" fillId="0" borderId="0" applyFont="0" applyFill="0" applyBorder="0" applyAlignment="0" applyProtection="0">
      <alignment vertical="center"/>
    </xf>
    <xf numFmtId="0" fontId="8" fillId="0" borderId="0">
      <alignment vertical="center"/>
    </xf>
    <xf numFmtId="0" fontId="8" fillId="0" borderId="0">
      <alignment vertical="center"/>
    </xf>
    <xf numFmtId="0" fontId="7" fillId="0" borderId="0">
      <alignment vertical="center"/>
    </xf>
    <xf numFmtId="38" fontId="7" fillId="0" borderId="0" applyFont="0" applyFill="0" applyBorder="0" applyAlignment="0" applyProtection="0">
      <alignment vertical="center"/>
    </xf>
    <xf numFmtId="0" fontId="6"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3" fillId="0" borderId="0">
      <alignment vertical="center"/>
    </xf>
    <xf numFmtId="0" fontId="79" fillId="0" borderId="0" applyNumberFormat="0" applyFill="0" applyBorder="0" applyAlignment="0" applyProtection="0">
      <alignment vertical="center"/>
    </xf>
    <xf numFmtId="38"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38" fontId="39" fillId="0" borderId="0" applyFont="0" applyFill="0" applyBorder="0" applyAlignment="0" applyProtection="0">
      <alignment vertical="center"/>
    </xf>
    <xf numFmtId="0" fontId="39"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23" borderId="0" applyNumberFormat="0" applyBorder="0" applyAlignment="0" applyProtection="0">
      <alignment vertical="center"/>
    </xf>
    <xf numFmtId="0" fontId="2" fillId="24" borderId="0" applyNumberFormat="0" applyBorder="0" applyAlignment="0" applyProtection="0">
      <alignment vertical="center"/>
    </xf>
    <xf numFmtId="0" fontId="2" fillId="25" borderId="0" applyNumberFormat="0" applyBorder="0" applyAlignment="0" applyProtection="0">
      <alignment vertical="center"/>
    </xf>
    <xf numFmtId="0" fontId="2" fillId="27" borderId="0" applyNumberFormat="0" applyBorder="0" applyAlignment="0" applyProtection="0">
      <alignment vertical="center"/>
    </xf>
    <xf numFmtId="0" fontId="2" fillId="28" borderId="0" applyNumberFormat="0" applyBorder="0" applyAlignment="0" applyProtection="0">
      <alignment vertical="center"/>
    </xf>
    <xf numFmtId="0" fontId="2" fillId="29" borderId="0" applyNumberFormat="0" applyBorder="0" applyAlignment="0" applyProtection="0">
      <alignment vertical="center"/>
    </xf>
    <xf numFmtId="0" fontId="2" fillId="31" borderId="0" applyNumberFormat="0" applyBorder="0" applyAlignment="0" applyProtection="0">
      <alignment vertical="center"/>
    </xf>
    <xf numFmtId="0" fontId="2" fillId="32" borderId="0" applyNumberFormat="0" applyBorder="0" applyAlignment="0" applyProtection="0">
      <alignment vertical="center"/>
    </xf>
    <xf numFmtId="0" fontId="2" fillId="33" borderId="0" applyNumberFormat="0" applyBorder="0" applyAlignment="0" applyProtection="0">
      <alignment vertical="center"/>
    </xf>
    <xf numFmtId="0" fontId="2" fillId="35" borderId="0" applyNumberFormat="0" applyBorder="0" applyAlignment="0" applyProtection="0">
      <alignment vertical="center"/>
    </xf>
    <xf numFmtId="0" fontId="2" fillId="36" borderId="0" applyNumberFormat="0" applyBorder="0" applyAlignment="0" applyProtection="0">
      <alignment vertical="center"/>
    </xf>
    <xf numFmtId="0" fontId="2" fillId="37" borderId="0" applyNumberFormat="0" applyBorder="0" applyAlignment="0" applyProtection="0">
      <alignment vertical="center"/>
    </xf>
    <xf numFmtId="0" fontId="2" fillId="39" borderId="0" applyNumberFormat="0" applyBorder="0" applyAlignment="0" applyProtection="0">
      <alignment vertical="center"/>
    </xf>
    <xf numFmtId="0" fontId="2" fillId="40" borderId="0" applyNumberFormat="0" applyBorder="0" applyAlignment="0" applyProtection="0">
      <alignment vertical="center"/>
    </xf>
    <xf numFmtId="0" fontId="2" fillId="41" borderId="0" applyNumberFormat="0" applyBorder="0" applyAlignment="0" applyProtection="0">
      <alignment vertical="center"/>
    </xf>
    <xf numFmtId="0" fontId="2"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2" fillId="0" borderId="0">
      <alignment vertical="center"/>
    </xf>
    <xf numFmtId="0" fontId="2" fillId="21" borderId="52" applyNumberFormat="0" applyFont="0" applyAlignment="0" applyProtection="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23" borderId="0" applyNumberFormat="0" applyBorder="0" applyAlignment="0" applyProtection="0">
      <alignment vertical="center"/>
    </xf>
    <xf numFmtId="0" fontId="2" fillId="24" borderId="0" applyNumberFormat="0" applyBorder="0" applyAlignment="0" applyProtection="0">
      <alignment vertical="center"/>
    </xf>
    <xf numFmtId="0" fontId="2" fillId="25" borderId="0" applyNumberFormat="0" applyBorder="0" applyAlignment="0" applyProtection="0">
      <alignment vertical="center"/>
    </xf>
    <xf numFmtId="0" fontId="2" fillId="27" borderId="0" applyNumberFormat="0" applyBorder="0" applyAlignment="0" applyProtection="0">
      <alignment vertical="center"/>
    </xf>
    <xf numFmtId="0" fontId="2" fillId="28" borderId="0" applyNumberFormat="0" applyBorder="0" applyAlignment="0" applyProtection="0">
      <alignment vertical="center"/>
    </xf>
    <xf numFmtId="0" fontId="2" fillId="29" borderId="0" applyNumberFormat="0" applyBorder="0" applyAlignment="0" applyProtection="0">
      <alignment vertical="center"/>
    </xf>
    <xf numFmtId="0" fontId="2" fillId="31" borderId="0" applyNumberFormat="0" applyBorder="0" applyAlignment="0" applyProtection="0">
      <alignment vertical="center"/>
    </xf>
    <xf numFmtId="0" fontId="2" fillId="32" borderId="0" applyNumberFormat="0" applyBorder="0" applyAlignment="0" applyProtection="0">
      <alignment vertical="center"/>
    </xf>
    <xf numFmtId="0" fontId="2" fillId="33" borderId="0" applyNumberFormat="0" applyBorder="0" applyAlignment="0" applyProtection="0">
      <alignment vertical="center"/>
    </xf>
    <xf numFmtId="0" fontId="2" fillId="35" borderId="0" applyNumberFormat="0" applyBorder="0" applyAlignment="0" applyProtection="0">
      <alignment vertical="center"/>
    </xf>
    <xf numFmtId="0" fontId="2" fillId="36" borderId="0" applyNumberFormat="0" applyBorder="0" applyAlignment="0" applyProtection="0">
      <alignment vertical="center"/>
    </xf>
    <xf numFmtId="0" fontId="2" fillId="37" borderId="0" applyNumberFormat="0" applyBorder="0" applyAlignment="0" applyProtection="0">
      <alignment vertical="center"/>
    </xf>
    <xf numFmtId="0" fontId="2" fillId="39" borderId="0" applyNumberFormat="0" applyBorder="0" applyAlignment="0" applyProtection="0">
      <alignment vertical="center"/>
    </xf>
    <xf numFmtId="0" fontId="2" fillId="40" borderId="0" applyNumberFormat="0" applyBorder="0" applyAlignment="0" applyProtection="0">
      <alignment vertical="center"/>
    </xf>
    <xf numFmtId="0" fontId="2" fillId="41" borderId="0" applyNumberFormat="0" applyBorder="0" applyAlignment="0" applyProtection="0">
      <alignment vertical="center"/>
    </xf>
    <xf numFmtId="0" fontId="2"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2" fillId="0" borderId="0">
      <alignment vertical="center"/>
    </xf>
    <xf numFmtId="0" fontId="2" fillId="21" borderId="52" applyNumberFormat="0" applyFont="0" applyAlignment="0" applyProtection="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38"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38" fontId="2"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1" fillId="0" borderId="0">
      <alignment vertical="center"/>
    </xf>
    <xf numFmtId="0" fontId="1" fillId="0" borderId="0">
      <alignment vertical="center"/>
    </xf>
    <xf numFmtId="9" fontId="39" fillId="0" borderId="0" applyFont="0" applyFill="0" applyBorder="0" applyAlignment="0" applyProtection="0">
      <alignment vertical="center"/>
    </xf>
  </cellStyleXfs>
  <cellXfs count="735">
    <xf numFmtId="0" fontId="0" fillId="0" borderId="0" xfId="0">
      <alignment vertical="center"/>
    </xf>
    <xf numFmtId="0" fontId="27" fillId="0" borderId="0" xfId="1" applyFont="1">
      <alignment vertical="center"/>
    </xf>
    <xf numFmtId="0" fontId="21" fillId="0" borderId="0" xfId="1" applyAlignment="1">
      <alignment vertical="center" wrapText="1"/>
    </xf>
    <xf numFmtId="0" fontId="21" fillId="0" borderId="0" xfId="1">
      <alignment vertical="center"/>
    </xf>
    <xf numFmtId="0" fontId="29" fillId="0" borderId="0" xfId="1" applyFont="1" applyAlignment="1">
      <alignment vertical="center"/>
    </xf>
    <xf numFmtId="0" fontId="29" fillId="0" borderId="0" xfId="1" applyFont="1" applyAlignment="1">
      <alignment horizontal="center" vertical="center"/>
    </xf>
    <xf numFmtId="0" fontId="25" fillId="4" borderId="14" xfId="1" applyFont="1" applyFill="1" applyBorder="1" applyAlignment="1">
      <alignment horizontal="center" vertical="center" wrapText="1"/>
    </xf>
    <xf numFmtId="0" fontId="25" fillId="4" borderId="15" xfId="1" applyFont="1" applyFill="1" applyBorder="1" applyAlignment="1">
      <alignment horizontal="center" vertical="center" wrapText="1"/>
    </xf>
    <xf numFmtId="0" fontId="25" fillId="4" borderId="16" xfId="1" applyFont="1" applyFill="1" applyBorder="1" applyAlignment="1">
      <alignment horizontal="center" vertical="center" wrapText="1"/>
    </xf>
    <xf numFmtId="0" fontId="28" fillId="0" borderId="19" xfId="1" applyFont="1" applyBorder="1" applyAlignment="1">
      <alignment horizontal="center" vertical="center"/>
    </xf>
    <xf numFmtId="0" fontId="21" fillId="0" borderId="20" xfId="1" applyBorder="1" applyAlignment="1">
      <alignment vertical="center" wrapText="1"/>
    </xf>
    <xf numFmtId="0" fontId="21" fillId="0" borderId="1" xfId="1" applyBorder="1" applyAlignment="1">
      <alignment vertical="center" wrapText="1"/>
    </xf>
    <xf numFmtId="0" fontId="21" fillId="0" borderId="21" xfId="1" applyBorder="1" applyAlignment="1">
      <alignment vertical="center" wrapText="1"/>
    </xf>
    <xf numFmtId="0" fontId="21" fillId="0" borderId="22" xfId="1" applyBorder="1" applyAlignment="1">
      <alignment vertical="center" wrapText="1"/>
    </xf>
    <xf numFmtId="0" fontId="21" fillId="0" borderId="10" xfId="1" applyBorder="1" applyAlignment="1">
      <alignment vertical="center" wrapText="1"/>
    </xf>
    <xf numFmtId="0" fontId="31" fillId="0" borderId="0" xfId="1" applyFont="1">
      <alignment vertical="center"/>
    </xf>
    <xf numFmtId="0" fontId="31" fillId="5" borderId="1" xfId="1" applyFont="1" applyFill="1" applyBorder="1" applyAlignment="1">
      <alignment horizontal="center" vertical="center"/>
    </xf>
    <xf numFmtId="0" fontId="32" fillId="0" borderId="0" xfId="1" applyFont="1" applyFill="1" applyBorder="1" applyAlignment="1">
      <alignment horizontal="center" vertical="center"/>
    </xf>
    <xf numFmtId="0" fontId="21" fillId="0" borderId="23" xfId="1" applyBorder="1" applyAlignment="1">
      <alignment vertical="center" wrapText="1"/>
    </xf>
    <xf numFmtId="0" fontId="31" fillId="6" borderId="1" xfId="1" applyFont="1" applyFill="1" applyBorder="1" applyAlignment="1">
      <alignment horizontal="center" vertical="center"/>
    </xf>
    <xf numFmtId="0" fontId="31" fillId="7" borderId="1" xfId="1" applyFont="1" applyFill="1" applyBorder="1" applyAlignment="1">
      <alignment horizontal="center" vertical="center"/>
    </xf>
    <xf numFmtId="0" fontId="31" fillId="8" borderId="1" xfId="1" applyFont="1" applyFill="1" applyBorder="1" applyAlignment="1">
      <alignment horizontal="center" vertical="center"/>
    </xf>
    <xf numFmtId="0" fontId="28" fillId="0" borderId="24" xfId="1" applyFont="1" applyBorder="1" applyAlignment="1">
      <alignment horizontal="center" vertical="center"/>
    </xf>
    <xf numFmtId="0" fontId="21" fillId="0" borderId="14" xfId="1" applyBorder="1" applyAlignment="1">
      <alignment vertical="center" wrapText="1"/>
    </xf>
    <xf numFmtId="0" fontId="21" fillId="0" borderId="15" xfId="1" applyBorder="1" applyAlignment="1">
      <alignment vertical="center" wrapText="1"/>
    </xf>
    <xf numFmtId="0" fontId="21" fillId="0" borderId="16" xfId="1" applyBorder="1" applyAlignment="1">
      <alignment vertical="center" wrapText="1"/>
    </xf>
    <xf numFmtId="0" fontId="21" fillId="0" borderId="25" xfId="1" applyBorder="1" applyAlignment="1">
      <alignment vertical="center" wrapText="1"/>
    </xf>
    <xf numFmtId="0" fontId="31" fillId="0" borderId="0" xfId="1" applyFont="1" applyAlignment="1">
      <alignment horizontal="center" vertical="center"/>
    </xf>
    <xf numFmtId="0" fontId="29" fillId="0" borderId="0" xfId="1" applyFont="1">
      <alignment vertical="center"/>
    </xf>
    <xf numFmtId="0" fontId="21" fillId="5" borderId="29" xfId="1" applyFill="1" applyBorder="1">
      <alignment vertical="center"/>
    </xf>
    <xf numFmtId="0" fontId="29" fillId="0" borderId="29" xfId="1" applyFont="1" applyBorder="1" applyAlignment="1">
      <alignment horizontal="center" vertical="center"/>
    </xf>
    <xf numFmtId="0" fontId="36" fillId="6" borderId="1" xfId="1" applyFont="1" applyFill="1" applyBorder="1" applyAlignment="1">
      <alignment horizontal="center" vertical="center"/>
    </xf>
    <xf numFmtId="0" fontId="29" fillId="0" borderId="19" xfId="1" applyFont="1" applyBorder="1" applyAlignment="1">
      <alignment horizontal="center" vertical="center"/>
    </xf>
    <xf numFmtId="0" fontId="36" fillId="7" borderId="1" xfId="1" applyFont="1" applyFill="1" applyBorder="1" applyAlignment="1">
      <alignment horizontal="center" vertical="center"/>
    </xf>
    <xf numFmtId="0" fontId="29" fillId="0" borderId="31" xfId="1" applyFont="1" applyFill="1" applyBorder="1" applyAlignment="1">
      <alignment horizontal="center" vertical="center"/>
    </xf>
    <xf numFmtId="0" fontId="21" fillId="8" borderId="24" xfId="1" applyFill="1" applyBorder="1">
      <alignment vertical="center"/>
    </xf>
    <xf numFmtId="0" fontId="29" fillId="0" borderId="24" xfId="1" applyFont="1" applyBorder="1" applyAlignment="1">
      <alignment horizontal="center" vertical="center"/>
    </xf>
    <xf numFmtId="0" fontId="31" fillId="0" borderId="0" xfId="1" applyFont="1" applyFill="1" applyBorder="1" applyAlignment="1">
      <alignment horizontal="center" vertical="center"/>
    </xf>
    <xf numFmtId="0" fontId="37" fillId="0" borderId="0" xfId="1" applyFont="1" applyFill="1" applyBorder="1" applyAlignment="1">
      <alignment horizontal="left" vertical="center"/>
    </xf>
    <xf numFmtId="0" fontId="37" fillId="0" borderId="0" xfId="1" applyFont="1" applyFill="1" applyBorder="1" applyAlignment="1">
      <alignment horizontal="center" vertical="center"/>
    </xf>
    <xf numFmtId="0" fontId="37" fillId="0" borderId="0" xfId="1" applyFont="1">
      <alignment vertical="center"/>
    </xf>
    <xf numFmtId="0" fontId="24" fillId="0" borderId="0" xfId="0" applyFont="1">
      <alignment vertical="center"/>
    </xf>
    <xf numFmtId="0" fontId="24" fillId="0" borderId="0" xfId="1" applyFont="1" applyBorder="1" applyAlignment="1">
      <alignment vertical="center" wrapText="1"/>
    </xf>
    <xf numFmtId="0" fontId="24" fillId="0" borderId="0" xfId="0" applyFont="1" applyBorder="1" applyAlignment="1">
      <alignment horizontal="center" vertical="center"/>
    </xf>
    <xf numFmtId="0" fontId="41" fillId="0" borderId="0" xfId="0" applyFont="1">
      <alignment vertical="center"/>
    </xf>
    <xf numFmtId="0" fontId="40" fillId="0" borderId="0" xfId="0" applyFont="1" applyAlignment="1">
      <alignment horizontal="left" vertical="center"/>
    </xf>
    <xf numFmtId="0" fontId="40" fillId="5" borderId="0" xfId="0" applyFont="1" applyFill="1" applyAlignment="1">
      <alignment horizontal="left"/>
    </xf>
    <xf numFmtId="0" fontId="40" fillId="5" borderId="0" xfId="0" applyFont="1" applyFill="1" applyAlignment="1">
      <alignment horizontal="left" vertical="center"/>
    </xf>
    <xf numFmtId="0" fontId="40" fillId="0" borderId="0" xfId="0" applyFont="1" applyFill="1" applyAlignment="1">
      <alignment horizontal="left" vertical="center" wrapText="1" indent="1"/>
    </xf>
    <xf numFmtId="0" fontId="42" fillId="4" borderId="34" xfId="0" applyFont="1" applyFill="1" applyBorder="1" applyAlignment="1">
      <alignment horizontal="center" vertical="center"/>
    </xf>
    <xf numFmtId="0" fontId="0" fillId="0" borderId="34" xfId="0" applyBorder="1">
      <alignment vertical="center"/>
    </xf>
    <xf numFmtId="0" fontId="45" fillId="5" borderId="0" xfId="0" applyFont="1" applyFill="1">
      <alignment vertical="center"/>
    </xf>
    <xf numFmtId="0" fontId="45" fillId="0" borderId="0" xfId="0" applyFont="1">
      <alignment vertical="center"/>
    </xf>
    <xf numFmtId="0" fontId="40" fillId="0" borderId="0" xfId="0" applyFont="1" applyFill="1" applyAlignment="1">
      <alignment vertical="center"/>
    </xf>
    <xf numFmtId="0" fontId="40" fillId="0" borderId="0" xfId="0" applyFont="1" applyAlignment="1">
      <alignment horizontal="left" vertical="center"/>
    </xf>
    <xf numFmtId="0" fontId="42" fillId="4" borderId="34" xfId="0" applyFont="1" applyFill="1" applyBorder="1" applyAlignment="1">
      <alignment horizontal="left" vertical="center"/>
    </xf>
    <xf numFmtId="0" fontId="40" fillId="0" borderId="0" xfId="0" applyFont="1" applyFill="1" applyBorder="1">
      <alignment vertical="center"/>
    </xf>
    <xf numFmtId="0" fontId="47" fillId="0" borderId="0" xfId="0" applyFont="1">
      <alignment vertical="center"/>
    </xf>
    <xf numFmtId="0" fontId="42" fillId="0" borderId="0" xfId="0" applyFont="1" applyBorder="1" applyAlignment="1">
      <alignment vertical="center"/>
    </xf>
    <xf numFmtId="0" fontId="0" fillId="0" borderId="0" xfId="0" applyFill="1" applyBorder="1">
      <alignment vertical="center"/>
    </xf>
    <xf numFmtId="0" fontId="40" fillId="0" borderId="0" xfId="0" applyFont="1">
      <alignment vertical="center"/>
    </xf>
    <xf numFmtId="0" fontId="40" fillId="5" borderId="0" xfId="0" applyFont="1" applyFill="1">
      <alignment vertical="center"/>
    </xf>
    <xf numFmtId="0" fontId="40" fillId="0" borderId="0" xfId="0" applyFont="1" applyAlignment="1">
      <alignment vertical="center" wrapText="1"/>
    </xf>
    <xf numFmtId="0" fontId="0" fillId="4" borderId="34" xfId="0" applyFill="1" applyBorder="1" applyAlignment="1">
      <alignment horizontal="center" vertical="center"/>
    </xf>
    <xf numFmtId="0" fontId="0" fillId="0" borderId="0" xfId="0" applyAlignment="1">
      <alignment horizontal="center" vertical="center"/>
    </xf>
    <xf numFmtId="0" fontId="0" fillId="13" borderId="34" xfId="0" applyFill="1" applyBorder="1" applyAlignment="1">
      <alignment horizontal="center" vertical="center"/>
    </xf>
    <xf numFmtId="0" fontId="0" fillId="14" borderId="34" xfId="0" applyFill="1" applyBorder="1" applyAlignment="1">
      <alignment horizontal="center" vertical="center"/>
    </xf>
    <xf numFmtId="0" fontId="0" fillId="0" borderId="41" xfId="0" applyBorder="1" applyAlignment="1">
      <alignment horizontal="center" vertical="center"/>
    </xf>
    <xf numFmtId="0" fontId="38" fillId="0" borderId="0" xfId="0" applyFont="1" applyAlignment="1">
      <alignment horizontal="center" vertical="center" wrapText="1"/>
    </xf>
    <xf numFmtId="0" fontId="38" fillId="4" borderId="34" xfId="0" applyFont="1" applyFill="1" applyBorder="1" applyAlignment="1">
      <alignment horizontal="center" vertical="center" wrapText="1"/>
    </xf>
    <xf numFmtId="0" fontId="38" fillId="4" borderId="34" xfId="0" applyNumberFormat="1" applyFont="1" applyFill="1" applyBorder="1" applyAlignment="1">
      <alignment horizontal="center" vertical="center" wrapText="1"/>
    </xf>
    <xf numFmtId="179" fontId="38" fillId="4" borderId="34" xfId="0" applyNumberFormat="1" applyFont="1" applyFill="1" applyBorder="1" applyAlignment="1">
      <alignment horizontal="center" vertical="center" wrapText="1"/>
    </xf>
    <xf numFmtId="0" fontId="0" fillId="0" borderId="34" xfId="0" applyFill="1" applyBorder="1">
      <alignment vertical="center"/>
    </xf>
    <xf numFmtId="0" fontId="0" fillId="47" borderId="34" xfId="0" applyFill="1" applyBorder="1">
      <alignment vertical="center"/>
    </xf>
    <xf numFmtId="0" fontId="0" fillId="46" borderId="34" xfId="0" applyFill="1" applyBorder="1">
      <alignment vertical="center"/>
    </xf>
    <xf numFmtId="0" fontId="0" fillId="0" borderId="39" xfId="0" applyFill="1" applyBorder="1">
      <alignment vertical="center"/>
    </xf>
    <xf numFmtId="0" fontId="0" fillId="0" borderId="54" xfId="0" applyFill="1" applyBorder="1">
      <alignment vertical="center"/>
    </xf>
    <xf numFmtId="0" fontId="23" fillId="4" borderId="0" xfId="0" applyFont="1" applyFill="1" applyAlignment="1">
      <alignment horizontal="center" vertical="center"/>
    </xf>
    <xf numFmtId="181" fontId="40" fillId="10" borderId="34" xfId="0" applyNumberFormat="1" applyFont="1" applyFill="1" applyBorder="1" applyAlignment="1">
      <alignment horizontal="left" vertical="center" wrapText="1"/>
    </xf>
    <xf numFmtId="180" fontId="38" fillId="4" borderId="34" xfId="0" applyNumberFormat="1" applyFont="1" applyFill="1" applyBorder="1" applyAlignment="1">
      <alignment horizontal="center" vertical="center" wrapText="1"/>
    </xf>
    <xf numFmtId="0" fontId="38" fillId="46" borderId="34" xfId="0" applyFont="1" applyFill="1" applyBorder="1" applyAlignment="1">
      <alignment horizontal="center" vertical="center" wrapText="1"/>
    </xf>
    <xf numFmtId="0" fontId="65" fillId="0" borderId="0" xfId="0" applyFont="1">
      <alignment vertical="center"/>
    </xf>
    <xf numFmtId="0" fontId="0" fillId="0" borderId="54" xfId="0" applyBorder="1">
      <alignment vertical="center"/>
    </xf>
    <xf numFmtId="0" fontId="0" fillId="0" borderId="11" xfId="0" applyBorder="1" applyAlignment="1">
      <alignment horizontal="center" vertical="center"/>
    </xf>
    <xf numFmtId="0" fontId="0" fillId="0" borderId="56" xfId="0" applyBorder="1">
      <alignment vertical="center"/>
    </xf>
    <xf numFmtId="0" fontId="0" fillId="0" borderId="12" xfId="0" applyBorder="1">
      <alignment vertical="center"/>
    </xf>
    <xf numFmtId="0" fontId="0" fillId="0" borderId="57" xfId="0" applyBorder="1" applyAlignment="1">
      <alignment horizontal="center" vertical="center"/>
    </xf>
    <xf numFmtId="0" fontId="0" fillId="11" borderId="54" xfId="0" applyFill="1" applyBorder="1">
      <alignment vertical="center"/>
    </xf>
    <xf numFmtId="0" fontId="0" fillId="48" borderId="54" xfId="0" applyFill="1" applyBorder="1">
      <alignment vertical="center"/>
    </xf>
    <xf numFmtId="0" fontId="0" fillId="0" borderId="58" xfId="0" applyBorder="1">
      <alignment vertical="center"/>
    </xf>
    <xf numFmtId="0" fontId="0" fillId="0" borderId="17" xfId="0" applyBorder="1">
      <alignment vertical="center"/>
    </xf>
    <xf numFmtId="0" fontId="0" fillId="0" borderId="6" xfId="0" applyBorder="1" applyAlignment="1">
      <alignment horizontal="center" vertical="center"/>
    </xf>
    <xf numFmtId="0" fontId="0" fillId="0" borderId="18" xfId="0" applyBorder="1" applyAlignment="1">
      <alignment horizontal="center" vertical="center"/>
    </xf>
    <xf numFmtId="0" fontId="43" fillId="10" borderId="34" xfId="0" applyFont="1" applyFill="1" applyBorder="1" applyAlignment="1">
      <alignment horizontal="center" vertical="center"/>
    </xf>
    <xf numFmtId="181" fontId="66" fillId="2" borderId="54" xfId="77" applyNumberFormat="1" applyFont="1" applyFill="1" applyBorder="1" applyAlignment="1">
      <alignment horizontal="center" vertical="center" wrapText="1" readingOrder="1"/>
    </xf>
    <xf numFmtId="0" fontId="66" fillId="2" borderId="54" xfId="77" applyFont="1" applyFill="1" applyBorder="1" applyAlignment="1">
      <alignment horizontal="center" vertical="center" wrapText="1" readingOrder="1"/>
    </xf>
    <xf numFmtId="0" fontId="24" fillId="0" borderId="0" xfId="77" applyFont="1">
      <alignment vertical="center"/>
    </xf>
    <xf numFmtId="181" fontId="66" fillId="0" borderId="54" xfId="77" applyNumberFormat="1" applyFont="1" applyBorder="1" applyAlignment="1">
      <alignment horizontal="right" vertical="center" wrapText="1" readingOrder="1"/>
    </xf>
    <xf numFmtId="0" fontId="66" fillId="0" borderId="54" xfId="77" applyFont="1" applyBorder="1" applyAlignment="1">
      <alignment horizontal="left" vertical="center" wrapText="1" readingOrder="1"/>
    </xf>
    <xf numFmtId="0" fontId="24" fillId="0" borderId="54" xfId="77" applyFont="1" applyBorder="1" applyAlignment="1">
      <alignment horizontal="center" vertical="center"/>
    </xf>
    <xf numFmtId="181" fontId="24" fillId="0" borderId="0" xfId="77" applyNumberFormat="1" applyFont="1" applyAlignment="1">
      <alignment horizontal="right" vertical="center"/>
    </xf>
    <xf numFmtId="0" fontId="24" fillId="0" borderId="0" xfId="77" applyFont="1" applyAlignment="1">
      <alignment horizontal="center" vertical="center"/>
    </xf>
    <xf numFmtId="0" fontId="0" fillId="0" borderId="0" xfId="0" applyFont="1" applyAlignment="1">
      <alignment horizontal="center" vertical="center"/>
    </xf>
    <xf numFmtId="0" fontId="24" fillId="2" borderId="0" xfId="0" applyFont="1" applyFill="1" applyAlignment="1">
      <alignment horizontal="center" vertical="center"/>
    </xf>
    <xf numFmtId="0" fontId="24" fillId="0" borderId="0" xfId="0" applyFont="1" applyAlignment="1">
      <alignment horizontal="center" vertical="center"/>
    </xf>
    <xf numFmtId="14" fontId="38" fillId="46" borderId="34" xfId="0" applyNumberFormat="1" applyFont="1" applyFill="1" applyBorder="1" applyAlignment="1">
      <alignment horizontal="center" vertical="center" wrapText="1"/>
    </xf>
    <xf numFmtId="0" fontId="39" fillId="0" borderId="0" xfId="7" applyAlignment="1">
      <alignment vertical="center"/>
    </xf>
    <xf numFmtId="0" fontId="24" fillId="0" borderId="0" xfId="80" applyFont="1" applyBorder="1">
      <alignment vertical="center"/>
    </xf>
    <xf numFmtId="0" fontId="24" fillId="0" borderId="0" xfId="80" applyFont="1">
      <alignment vertical="center"/>
    </xf>
    <xf numFmtId="181" fontId="69" fillId="0" borderId="0" xfId="80" applyNumberFormat="1" applyFont="1" applyFill="1" applyBorder="1" applyAlignment="1">
      <alignment horizontal="center" vertical="center"/>
    </xf>
    <xf numFmtId="0" fontId="69" fillId="0" borderId="0" xfId="80" applyFont="1" applyFill="1" applyBorder="1" applyAlignment="1">
      <alignment horizontal="center" vertical="center"/>
    </xf>
    <xf numFmtId="0" fontId="69" fillId="0" borderId="0" xfId="80" applyNumberFormat="1" applyFont="1" applyFill="1" applyBorder="1" applyAlignment="1">
      <alignment horizontal="center" vertical="center"/>
    </xf>
    <xf numFmtId="0" fontId="24" fillId="0" borderId="0" xfId="80" applyFont="1" applyAlignment="1">
      <alignment horizontal="center" vertical="center"/>
    </xf>
    <xf numFmtId="182" fontId="69" fillId="0" borderId="0" xfId="80" applyNumberFormat="1" applyFont="1" applyFill="1" applyBorder="1" applyAlignment="1">
      <alignment horizontal="center" vertical="center"/>
    </xf>
    <xf numFmtId="0" fontId="40" fillId="0" borderId="0" xfId="80" applyFont="1">
      <alignment vertical="center"/>
    </xf>
    <xf numFmtId="0" fontId="40" fillId="0" borderId="0" xfId="80" applyNumberFormat="1" applyFont="1" applyBorder="1" applyAlignment="1">
      <alignment horizontal="left" vertical="center" wrapText="1" shrinkToFit="1"/>
    </xf>
    <xf numFmtId="0" fontId="42" fillId="2" borderId="54" xfId="80" applyNumberFormat="1" applyFont="1" applyFill="1" applyBorder="1" applyAlignment="1">
      <alignment horizontal="center" vertical="center" wrapText="1"/>
    </xf>
    <xf numFmtId="181" fontId="42" fillId="2" borderId="54" xfId="80" applyNumberFormat="1" applyFont="1" applyFill="1" applyBorder="1" applyAlignment="1">
      <alignment horizontal="center" vertical="center"/>
    </xf>
    <xf numFmtId="0" fontId="42" fillId="2" borderId="54" xfId="80" applyFont="1" applyFill="1" applyBorder="1" applyAlignment="1">
      <alignment horizontal="center" vertical="center" wrapText="1"/>
    </xf>
    <xf numFmtId="182" fontId="42" fillId="2" borderId="54" xfId="80" applyNumberFormat="1" applyFont="1" applyFill="1" applyBorder="1" applyAlignment="1">
      <alignment horizontal="center" vertical="center"/>
    </xf>
    <xf numFmtId="0" fontId="0" fillId="2" borderId="0" xfId="0" applyFill="1">
      <alignment vertical="center"/>
    </xf>
    <xf numFmtId="0" fontId="40" fillId="2" borderId="0" xfId="0" applyFont="1" applyFill="1" applyAlignment="1">
      <alignment horizontal="left" vertical="center"/>
    </xf>
    <xf numFmtId="0" fontId="24" fillId="2" borderId="0" xfId="0" applyFont="1" applyFill="1">
      <alignment vertical="center"/>
    </xf>
    <xf numFmtId="181" fontId="40" fillId="10" borderId="34" xfId="0" applyNumberFormat="1" applyFont="1" applyFill="1" applyBorder="1" applyAlignment="1">
      <alignment horizontal="center" vertical="center" wrapText="1"/>
    </xf>
    <xf numFmtId="0" fontId="69" fillId="0" borderId="0" xfId="80" applyNumberFormat="1" applyFont="1" applyFill="1" applyBorder="1" applyAlignment="1">
      <alignment horizontal="left" vertical="center" wrapText="1"/>
    </xf>
    <xf numFmtId="0" fontId="40" fillId="0" borderId="0" xfId="80" applyNumberFormat="1" applyFont="1" applyBorder="1" applyAlignment="1">
      <alignment horizontal="left" vertical="center" wrapText="1"/>
    </xf>
    <xf numFmtId="0" fontId="24" fillId="10" borderId="34" xfId="0" applyFont="1" applyFill="1" applyBorder="1" applyAlignment="1">
      <alignment vertical="center" wrapText="1"/>
    </xf>
    <xf numFmtId="0" fontId="40" fillId="0" borderId="0" xfId="137" applyFont="1">
      <alignment vertical="center"/>
    </xf>
    <xf numFmtId="0" fontId="40" fillId="0" borderId="0" xfId="137" applyFont="1" applyAlignment="1">
      <alignment vertical="center" wrapText="1"/>
    </xf>
    <xf numFmtId="182" fontId="40" fillId="0" borderId="0" xfId="137" applyNumberFormat="1" applyFont="1">
      <alignment vertical="center"/>
    </xf>
    <xf numFmtId="0" fontId="40" fillId="0" borderId="0" xfId="137" applyFont="1" applyAlignment="1">
      <alignment horizontal="left" vertical="center"/>
    </xf>
    <xf numFmtId="178" fontId="40" fillId="0" borderId="0" xfId="137" applyNumberFormat="1" applyFont="1" applyAlignment="1">
      <alignment horizontal="center" vertical="center"/>
    </xf>
    <xf numFmtId="0" fontId="40" fillId="0" borderId="0" xfId="137" applyFont="1" applyAlignment="1">
      <alignment horizontal="center" vertical="center"/>
    </xf>
    <xf numFmtId="0" fontId="40" fillId="0" borderId="0" xfId="137" applyFont="1" applyAlignment="1">
      <alignment horizontal="left" vertical="center" wrapText="1"/>
    </xf>
    <xf numFmtId="182" fontId="40" fillId="0" borderId="0" xfId="137" applyNumberFormat="1" applyFont="1" applyAlignment="1">
      <alignment vertical="center" wrapText="1"/>
    </xf>
    <xf numFmtId="0" fontId="24" fillId="0" borderId="0" xfId="139" applyFont="1">
      <alignment vertical="center"/>
    </xf>
    <xf numFmtId="0" fontId="24" fillId="0" borderId="11" xfId="139" applyFont="1" applyBorder="1" applyAlignment="1">
      <alignment horizontal="center" vertical="center"/>
    </xf>
    <xf numFmtId="0" fontId="24" fillId="0" borderId="56" xfId="139" applyFont="1" applyBorder="1">
      <alignment vertical="center"/>
    </xf>
    <xf numFmtId="0" fontId="24" fillId="0" borderId="12" xfId="139" applyFont="1" applyBorder="1">
      <alignment vertical="center"/>
    </xf>
    <xf numFmtId="0" fontId="24" fillId="4" borderId="59" xfId="139" applyFont="1" applyFill="1" applyBorder="1" applyAlignment="1">
      <alignment horizontal="center" vertical="center"/>
    </xf>
    <xf numFmtId="0" fontId="24" fillId="4" borderId="44" xfId="139" applyFont="1" applyFill="1" applyBorder="1" applyAlignment="1">
      <alignment horizontal="center" vertical="center"/>
    </xf>
    <xf numFmtId="0" fontId="24" fillId="4" borderId="44" xfId="139" applyFont="1" applyFill="1" applyBorder="1" applyAlignment="1">
      <alignment horizontal="center" vertical="center" wrapText="1"/>
    </xf>
    <xf numFmtId="0" fontId="24" fillId="0" borderId="57" xfId="139" applyFont="1" applyBorder="1" applyAlignment="1">
      <alignment horizontal="center" vertical="center"/>
    </xf>
    <xf numFmtId="0" fontId="24" fillId="0" borderId="8" xfId="139" applyFont="1" applyBorder="1" applyAlignment="1">
      <alignment horizontal="center" vertical="center"/>
    </xf>
    <xf numFmtId="0" fontId="24" fillId="11" borderId="9" xfId="139" applyFont="1" applyFill="1" applyBorder="1" applyAlignment="1">
      <alignment horizontal="center" vertical="center"/>
    </xf>
    <xf numFmtId="0" fontId="72" fillId="48" borderId="10" xfId="139" applyFont="1" applyFill="1" applyBorder="1" applyAlignment="1">
      <alignment horizontal="center" vertical="center"/>
    </xf>
    <xf numFmtId="0" fontId="24" fillId="0" borderId="58" xfId="139" applyFont="1" applyBorder="1">
      <alignment vertical="center"/>
    </xf>
    <xf numFmtId="0" fontId="72" fillId="48" borderId="60" xfId="139" applyFont="1" applyFill="1" applyBorder="1" applyAlignment="1">
      <alignment horizontal="center" vertical="center"/>
    </xf>
    <xf numFmtId="0" fontId="24" fillId="0" borderId="4" xfId="139" applyFont="1" applyBorder="1" applyAlignment="1">
      <alignment horizontal="center" vertical="center"/>
    </xf>
    <xf numFmtId="0" fontId="24" fillId="0" borderId="54" xfId="139" applyFont="1" applyBorder="1">
      <alignment vertical="center"/>
    </xf>
    <xf numFmtId="0" fontId="24" fillId="0" borderId="54" xfId="139" applyFont="1" applyBorder="1" applyAlignment="1">
      <alignment horizontal="center" vertical="center"/>
    </xf>
    <xf numFmtId="0" fontId="24" fillId="0" borderId="14" xfId="139" applyFont="1" applyBorder="1" applyAlignment="1">
      <alignment horizontal="center" vertical="center"/>
    </xf>
    <xf numFmtId="0" fontId="24" fillId="11" borderId="15" xfId="139" applyFont="1" applyFill="1" applyBorder="1" applyAlignment="1">
      <alignment horizontal="center" vertical="center"/>
    </xf>
    <xf numFmtId="0" fontId="24" fillId="11" borderId="16" xfId="139" applyFont="1" applyFill="1" applyBorder="1" applyAlignment="1">
      <alignment horizontal="center" vertical="center"/>
    </xf>
    <xf numFmtId="0" fontId="24" fillId="11" borderId="60" xfId="139" applyFont="1" applyFill="1" applyBorder="1" applyAlignment="1">
      <alignment horizontal="center" vertical="center"/>
    </xf>
    <xf numFmtId="0" fontId="24" fillId="1" borderId="61" xfId="139" applyFont="1" applyFill="1" applyBorder="1" applyAlignment="1">
      <alignment horizontal="center" vertical="center"/>
    </xf>
    <xf numFmtId="0" fontId="24" fillId="1" borderId="62" xfId="139" applyFont="1" applyFill="1" applyBorder="1" applyAlignment="1">
      <alignment horizontal="center" vertical="center"/>
    </xf>
    <xf numFmtId="0" fontId="24" fillId="1" borderId="63" xfId="139" applyFont="1" applyFill="1" applyBorder="1" applyAlignment="1">
      <alignment horizontal="center" vertical="center"/>
    </xf>
    <xf numFmtId="0" fontId="24" fillId="0" borderId="60" xfId="139" applyFont="1" applyBorder="1" applyAlignment="1">
      <alignment horizontal="center" vertical="center"/>
    </xf>
    <xf numFmtId="0" fontId="24" fillId="0" borderId="4" xfId="139" applyFont="1" applyBorder="1" applyAlignment="1">
      <alignment horizontal="center" vertical="center" wrapText="1"/>
    </xf>
    <xf numFmtId="0" fontId="24" fillId="0" borderId="17" xfId="139" applyFont="1" applyBorder="1">
      <alignment vertical="center"/>
    </xf>
    <xf numFmtId="0" fontId="24" fillId="0" borderId="6" xfId="139" applyFont="1" applyBorder="1" applyAlignment="1">
      <alignment horizontal="center" vertical="center"/>
    </xf>
    <xf numFmtId="0" fontId="24" fillId="0" borderId="18" xfId="139" applyFont="1" applyBorder="1" applyAlignment="1">
      <alignment horizontal="center" vertical="center"/>
    </xf>
    <xf numFmtId="0" fontId="24" fillId="1" borderId="60" xfId="139" applyFont="1" applyFill="1" applyBorder="1" applyAlignment="1">
      <alignment horizontal="center" vertical="center"/>
    </xf>
    <xf numFmtId="0" fontId="24" fillId="0" borderId="54" xfId="139" applyFont="1" applyBorder="1" applyAlignment="1">
      <alignment vertical="center" wrapText="1"/>
    </xf>
    <xf numFmtId="182" fontId="70" fillId="52" borderId="43" xfId="137" applyNumberFormat="1" applyFont="1" applyFill="1" applyBorder="1" applyAlignment="1">
      <alignment horizontal="center" vertical="center"/>
    </xf>
    <xf numFmtId="0" fontId="70" fillId="52" borderId="44" xfId="137" applyFont="1" applyFill="1" applyBorder="1" applyAlignment="1">
      <alignment horizontal="center" vertical="center" wrapText="1"/>
    </xf>
    <xf numFmtId="0" fontId="70" fillId="52" borderId="44" xfId="137" applyFont="1" applyFill="1" applyBorder="1" applyAlignment="1">
      <alignment horizontal="center" vertical="center"/>
    </xf>
    <xf numFmtId="0" fontId="70" fillId="52" borderId="42" xfId="137" applyFont="1" applyFill="1" applyBorder="1" applyAlignment="1">
      <alignment horizontal="center" vertical="center"/>
    </xf>
    <xf numFmtId="0" fontId="66" fillId="0" borderId="0" xfId="0" applyFont="1" applyAlignment="1">
      <alignment horizontal="left" vertical="center" wrapText="1"/>
    </xf>
    <xf numFmtId="0" fontId="66" fillId="0" borderId="0" xfId="0" applyFont="1" applyAlignment="1">
      <alignment horizontal="left" vertical="center"/>
    </xf>
    <xf numFmtId="181" fontId="40" fillId="10" borderId="34" xfId="0" applyNumberFormat="1" applyFont="1" applyFill="1" applyBorder="1" applyAlignment="1">
      <alignment horizontal="center" vertical="center"/>
    </xf>
    <xf numFmtId="182" fontId="40" fillId="0" borderId="0" xfId="137" applyNumberFormat="1" applyFont="1" applyAlignment="1">
      <alignment horizontal="center" vertical="center"/>
    </xf>
    <xf numFmtId="0" fontId="24" fillId="0" borderId="64" xfId="0" applyFont="1" applyBorder="1">
      <alignment vertical="center"/>
    </xf>
    <xf numFmtId="0" fontId="24" fillId="0" borderId="64" xfId="139" applyFont="1" applyBorder="1">
      <alignment vertical="center"/>
    </xf>
    <xf numFmtId="0" fontId="24" fillId="0" borderId="64" xfId="139" applyFont="1" applyFill="1" applyBorder="1">
      <alignment vertical="center"/>
    </xf>
    <xf numFmtId="0" fontId="24" fillId="0" borderId="0" xfId="141" applyFont="1">
      <alignment vertical="center"/>
    </xf>
    <xf numFmtId="0" fontId="24" fillId="0" borderId="65" xfId="141" applyFont="1" applyBorder="1" applyAlignment="1">
      <alignment horizontal="center" vertical="center"/>
    </xf>
    <xf numFmtId="0" fontId="23" fillId="0" borderId="0" xfId="141" applyFont="1" applyAlignment="1">
      <alignment horizontal="center" vertical="center"/>
    </xf>
    <xf numFmtId="0" fontId="24" fillId="0" borderId="0" xfId="141" applyFont="1" applyAlignment="1">
      <alignment vertical="center" wrapText="1"/>
    </xf>
    <xf numFmtId="0" fontId="67" fillId="0" borderId="0" xfId="141" applyFont="1" applyAlignment="1">
      <alignment horizontal="center" vertical="center"/>
    </xf>
    <xf numFmtId="0" fontId="24" fillId="0" borderId="66" xfId="141" applyFont="1" applyBorder="1" applyAlignment="1">
      <alignment horizontal="center" vertical="center"/>
    </xf>
    <xf numFmtId="181" fontId="40" fillId="0" borderId="0" xfId="0" applyNumberFormat="1" applyFont="1">
      <alignment vertical="center"/>
    </xf>
    <xf numFmtId="0" fontId="72" fillId="50" borderId="64" xfId="141" applyFont="1" applyFill="1" applyBorder="1" applyAlignment="1">
      <alignment horizontal="center" vertical="center"/>
    </xf>
    <xf numFmtId="0" fontId="24" fillId="3" borderId="64" xfId="141" applyFont="1" applyFill="1" applyBorder="1" applyAlignment="1">
      <alignment horizontal="center" vertical="center"/>
    </xf>
    <xf numFmtId="0" fontId="24" fillId="2" borderId="64" xfId="141" applyFont="1" applyFill="1" applyBorder="1" applyAlignment="1">
      <alignment horizontal="center" vertical="center"/>
    </xf>
    <xf numFmtId="0" fontId="75" fillId="50" borderId="64" xfId="141" applyFont="1" applyFill="1" applyBorder="1" applyAlignment="1">
      <alignment horizontal="center" vertical="center"/>
    </xf>
    <xf numFmtId="0" fontId="24" fillId="0" borderId="64" xfId="141" applyFont="1" applyBorder="1" applyAlignment="1">
      <alignment horizontal="center" vertical="center"/>
    </xf>
    <xf numFmtId="0" fontId="71" fillId="2" borderId="64" xfId="80" applyNumberFormat="1" applyFont="1" applyFill="1" applyBorder="1" applyAlignment="1">
      <alignment horizontal="center" vertical="center"/>
    </xf>
    <xf numFmtId="0" fontId="40" fillId="4" borderId="34" xfId="0" applyFont="1" applyFill="1" applyBorder="1" applyAlignment="1">
      <alignment horizontal="left" vertical="center"/>
    </xf>
    <xf numFmtId="14" fontId="43" fillId="46" borderId="34" xfId="0" applyNumberFormat="1" applyFont="1" applyFill="1" applyBorder="1" applyAlignment="1">
      <alignment horizontal="left" vertical="center"/>
    </xf>
    <xf numFmtId="182" fontId="40" fillId="10" borderId="34" xfId="142" applyNumberFormat="1" applyFont="1" applyFill="1" applyBorder="1">
      <alignment vertical="center"/>
    </xf>
    <xf numFmtId="0" fontId="24" fillId="0" borderId="0" xfId="143" applyFont="1" applyBorder="1" applyAlignment="1">
      <alignment vertical="center" wrapText="1"/>
    </xf>
    <xf numFmtId="0" fontId="40" fillId="0" borderId="0" xfId="143" applyFont="1" applyBorder="1" applyAlignment="1">
      <alignment vertical="center" wrapText="1"/>
    </xf>
    <xf numFmtId="3" fontId="40" fillId="0" borderId="0" xfId="143" applyNumberFormat="1" applyFont="1" applyBorder="1" applyAlignment="1">
      <alignment vertical="center" wrapText="1"/>
    </xf>
    <xf numFmtId="0" fontId="78" fillId="0" borderId="34" xfId="0" applyFont="1" applyBorder="1" applyAlignment="1">
      <alignment horizontal="center" vertical="center"/>
    </xf>
    <xf numFmtId="181" fontId="78" fillId="0" borderId="34" xfId="0" applyNumberFormat="1" applyFont="1" applyBorder="1" applyAlignment="1">
      <alignment horizontal="center" vertical="center"/>
    </xf>
    <xf numFmtId="0" fontId="78" fillId="0" borderId="34" xfId="0" applyFont="1" applyBorder="1">
      <alignment vertical="center"/>
    </xf>
    <xf numFmtId="181" fontId="78" fillId="0" borderId="34" xfId="0" applyNumberFormat="1" applyFont="1" applyBorder="1">
      <alignment vertical="center"/>
    </xf>
    <xf numFmtId="0" fontId="78" fillId="0" borderId="34" xfId="0" applyFont="1" applyBorder="1" applyAlignment="1">
      <alignment vertical="center" wrapText="1"/>
    </xf>
    <xf numFmtId="0" fontId="73" fillId="49" borderId="0" xfId="80" applyNumberFormat="1" applyFont="1" applyFill="1" applyBorder="1" applyAlignment="1">
      <alignment vertical="center"/>
    </xf>
    <xf numFmtId="181" fontId="38" fillId="46" borderId="34" xfId="0" applyNumberFormat="1" applyFont="1" applyFill="1" applyBorder="1" applyAlignment="1">
      <alignment horizontal="center" vertical="center" wrapText="1"/>
    </xf>
    <xf numFmtId="0" fontId="40" fillId="46" borderId="34" xfId="0" applyFont="1" applyFill="1" applyBorder="1" applyAlignment="1">
      <alignment horizontal="center" vertical="center" wrapText="1"/>
    </xf>
    <xf numFmtId="178" fontId="70" fillId="5" borderId="64" xfId="137" applyNumberFormat="1" applyFont="1" applyFill="1" applyBorder="1" applyAlignment="1">
      <alignment horizontal="center" vertical="center"/>
    </xf>
    <xf numFmtId="0" fontId="42" fillId="4" borderId="35" xfId="0" applyFont="1" applyFill="1" applyBorder="1" applyAlignment="1">
      <alignment horizontal="left" vertical="center"/>
    </xf>
    <xf numFmtId="0" fontId="42" fillId="4" borderId="35" xfId="0" applyFont="1" applyFill="1" applyBorder="1" applyAlignment="1">
      <alignment vertical="center"/>
    </xf>
    <xf numFmtId="14" fontId="42" fillId="4" borderId="36" xfId="0" applyNumberFormat="1" applyFont="1" applyFill="1" applyBorder="1" applyAlignment="1">
      <alignment horizontal="left" vertical="center"/>
    </xf>
    <xf numFmtId="0" fontId="42" fillId="4" borderId="37" xfId="0" applyFont="1" applyFill="1" applyBorder="1" applyAlignment="1">
      <alignment horizontal="left" vertical="center"/>
    </xf>
    <xf numFmtId="0" fontId="42" fillId="4" borderId="69" xfId="0" applyFont="1" applyFill="1" applyBorder="1" applyAlignment="1">
      <alignment horizontal="left" vertical="center"/>
    </xf>
    <xf numFmtId="0" fontId="42" fillId="4" borderId="70" xfId="0" applyFont="1" applyFill="1" applyBorder="1" applyAlignment="1">
      <alignment horizontal="left" vertical="center"/>
    </xf>
    <xf numFmtId="0" fontId="42" fillId="4" borderId="72" xfId="0" applyFont="1" applyFill="1" applyBorder="1" applyAlignment="1">
      <alignment horizontal="left" vertical="center"/>
    </xf>
    <xf numFmtId="177" fontId="40" fillId="10" borderId="40" xfId="0" applyNumberFormat="1" applyFont="1" applyFill="1" applyBorder="1" applyAlignment="1">
      <alignment horizontal="center" vertical="center"/>
    </xf>
    <xf numFmtId="182" fontId="71" fillId="2" borderId="64" xfId="80" applyNumberFormat="1" applyFont="1" applyFill="1" applyBorder="1" applyAlignment="1">
      <alignment horizontal="center" vertical="center"/>
    </xf>
    <xf numFmtId="0" fontId="73" fillId="49" borderId="0" xfId="80" applyNumberFormat="1" applyFont="1" applyFill="1" applyBorder="1" applyAlignment="1">
      <alignment vertical="center" wrapText="1"/>
    </xf>
    <xf numFmtId="183" fontId="73" fillId="49" borderId="0" xfId="80" applyNumberFormat="1" applyFont="1" applyFill="1" applyBorder="1" applyAlignment="1">
      <alignment vertical="center" wrapText="1"/>
    </xf>
    <xf numFmtId="0" fontId="69" fillId="0" borderId="0" xfId="80" applyFont="1" applyFill="1" applyBorder="1" applyAlignment="1">
      <alignment horizontal="center" vertical="center" wrapText="1"/>
    </xf>
    <xf numFmtId="183" fontId="24" fillId="0" borderId="0" xfId="80" applyNumberFormat="1" applyFont="1" applyFill="1" applyAlignment="1">
      <alignment vertical="center" wrapText="1"/>
    </xf>
    <xf numFmtId="38" fontId="24" fillId="0" borderId="0" xfId="76" applyFont="1" applyAlignment="1">
      <alignment vertical="center" wrapText="1"/>
    </xf>
    <xf numFmtId="0" fontId="24" fillId="0" borderId="0" xfId="80" applyFont="1" applyFill="1" applyBorder="1" applyAlignment="1">
      <alignment horizontal="center" vertical="center" wrapText="1"/>
    </xf>
    <xf numFmtId="183" fontId="24" fillId="0" borderId="0" xfId="80" applyNumberFormat="1" applyFont="1" applyFill="1" applyBorder="1" applyAlignment="1">
      <alignment vertical="center" wrapText="1"/>
    </xf>
    <xf numFmtId="0" fontId="42" fillId="2" borderId="64" xfId="80" applyNumberFormat="1" applyFont="1" applyFill="1" applyBorder="1" applyAlignment="1">
      <alignment horizontal="center" vertical="center" wrapText="1"/>
    </xf>
    <xf numFmtId="0" fontId="40" fillId="0" borderId="0" xfId="137" applyNumberFormat="1" applyFont="1">
      <alignment vertical="center"/>
    </xf>
    <xf numFmtId="0" fontId="73" fillId="51" borderId="2" xfId="137" applyFont="1" applyFill="1" applyBorder="1" applyAlignment="1">
      <alignment vertical="center"/>
    </xf>
    <xf numFmtId="0" fontId="73" fillId="51" borderId="3" xfId="137" applyFont="1" applyFill="1" applyBorder="1" applyAlignment="1">
      <alignment vertical="center"/>
    </xf>
    <xf numFmtId="0" fontId="73" fillId="51" borderId="4" xfId="137" applyFont="1" applyFill="1" applyBorder="1" applyAlignment="1">
      <alignment vertical="center"/>
    </xf>
    <xf numFmtId="14" fontId="24" fillId="0" borderId="0" xfId="80" applyNumberFormat="1" applyFont="1">
      <alignment vertical="center"/>
    </xf>
    <xf numFmtId="0" fontId="76" fillId="53" borderId="64" xfId="0" applyFont="1" applyFill="1" applyBorder="1" applyAlignment="1">
      <alignment horizontal="center" vertical="center" wrapText="1"/>
    </xf>
    <xf numFmtId="183" fontId="76" fillId="53" borderId="64" xfId="0" applyNumberFormat="1" applyFont="1" applyFill="1" applyBorder="1" applyAlignment="1">
      <alignment horizontal="center" vertical="center" wrapText="1"/>
    </xf>
    <xf numFmtId="38" fontId="76" fillId="53" borderId="64" xfId="76" applyFont="1" applyFill="1" applyBorder="1" applyAlignment="1">
      <alignment horizontal="center" vertical="center" wrapText="1"/>
    </xf>
    <xf numFmtId="181" fontId="71" fillId="47" borderId="64" xfId="148" applyNumberFormat="1" applyFont="1" applyFill="1" applyBorder="1" applyAlignment="1">
      <alignment horizontal="center" vertical="center"/>
    </xf>
    <xf numFmtId="182" fontId="23" fillId="47" borderId="54" xfId="80" applyNumberFormat="1" applyFont="1" applyFill="1" applyBorder="1" applyAlignment="1">
      <alignment horizontal="center" vertical="center"/>
    </xf>
    <xf numFmtId="38" fontId="38" fillId="4" borderId="34" xfId="76" applyFont="1" applyFill="1" applyBorder="1" applyAlignment="1">
      <alignment horizontal="center" vertical="center" wrapText="1"/>
    </xf>
    <xf numFmtId="0" fontId="0" fillId="0" borderId="0" xfId="0" applyBorder="1" applyAlignment="1">
      <alignment horizontal="center" vertical="center"/>
    </xf>
    <xf numFmtId="182" fontId="0" fillId="4" borderId="64" xfId="0" applyNumberFormat="1" applyFill="1" applyBorder="1" applyAlignment="1">
      <alignment horizontal="center" vertical="center"/>
    </xf>
    <xf numFmtId="0" fontId="0" fillId="13" borderId="64" xfId="0" applyFill="1" applyBorder="1">
      <alignment vertical="center"/>
    </xf>
    <xf numFmtId="38" fontId="0" fillId="55" borderId="64" xfId="76" applyFont="1" applyFill="1" applyBorder="1">
      <alignment vertical="center"/>
    </xf>
    <xf numFmtId="0" fontId="24" fillId="0" borderId="64" xfId="0" applyFont="1" applyBorder="1" applyAlignment="1">
      <alignment horizontal="left" vertical="center"/>
    </xf>
    <xf numFmtId="0" fontId="0" fillId="46" borderId="64" xfId="0" applyFill="1" applyBorder="1">
      <alignment vertical="center"/>
    </xf>
    <xf numFmtId="0" fontId="24" fillId="14" borderId="5" xfId="0" applyFont="1" applyFill="1" applyBorder="1" applyAlignment="1">
      <alignment horizontal="center" vertical="center"/>
    </xf>
    <xf numFmtId="0" fontId="24" fillId="54" borderId="5" xfId="0" applyFont="1" applyFill="1" applyBorder="1" applyAlignment="1">
      <alignment horizontal="center" vertical="center"/>
    </xf>
    <xf numFmtId="0" fontId="24" fillId="11" borderId="5" xfId="0" applyFont="1" applyFill="1" applyBorder="1" applyAlignment="1">
      <alignment horizontal="center" vertical="center"/>
    </xf>
    <xf numFmtId="0" fontId="0" fillId="0" borderId="64" xfId="0" applyBorder="1" applyAlignment="1">
      <alignment vertical="center"/>
    </xf>
    <xf numFmtId="0" fontId="42" fillId="4" borderId="76" xfId="0" applyFont="1" applyFill="1" applyBorder="1" applyAlignment="1">
      <alignment horizontal="center" vertical="center"/>
    </xf>
    <xf numFmtId="0" fontId="42" fillId="4" borderId="77" xfId="0" applyFont="1" applyFill="1" applyBorder="1" applyAlignment="1">
      <alignment horizontal="center" vertical="center"/>
    </xf>
    <xf numFmtId="0" fontId="42" fillId="4" borderId="78" xfId="0" applyFont="1" applyFill="1" applyBorder="1" applyAlignment="1">
      <alignment horizontal="center" vertical="center"/>
    </xf>
    <xf numFmtId="0" fontId="40" fillId="46" borderId="82" xfId="0" applyFont="1" applyFill="1" applyBorder="1" applyAlignment="1">
      <alignment horizontal="center" vertical="center" wrapText="1"/>
    </xf>
    <xf numFmtId="0" fontId="40" fillId="46" borderId="73" xfId="0" applyNumberFormat="1" applyFont="1" applyFill="1" applyBorder="1" applyAlignment="1">
      <alignment horizontal="left" vertical="center" wrapText="1"/>
    </xf>
    <xf numFmtId="14" fontId="40" fillId="10" borderId="73" xfId="0" applyNumberFormat="1" applyFont="1" applyFill="1" applyBorder="1" applyAlignment="1">
      <alignment vertical="center"/>
    </xf>
    <xf numFmtId="180" fontId="40" fillId="46" borderId="73" xfId="0" applyNumberFormat="1" applyFont="1" applyFill="1" applyBorder="1" applyAlignment="1">
      <alignment vertical="center"/>
    </xf>
    <xf numFmtId="14" fontId="40" fillId="10" borderId="89" xfId="0" applyNumberFormat="1" applyFont="1" applyFill="1" applyBorder="1" applyAlignment="1">
      <alignment vertical="center" wrapText="1"/>
    </xf>
    <xf numFmtId="177" fontId="40" fillId="10" borderId="73" xfId="0" applyNumberFormat="1" applyFont="1" applyFill="1" applyBorder="1" applyAlignment="1">
      <alignment horizontal="right" vertical="center" wrapText="1"/>
    </xf>
    <xf numFmtId="0" fontId="38" fillId="46" borderId="34" xfId="0" applyNumberFormat="1" applyFont="1" applyFill="1" applyBorder="1" applyAlignment="1">
      <alignment horizontal="center" vertical="center" wrapText="1"/>
    </xf>
    <xf numFmtId="0" fontId="38" fillId="13" borderId="34" xfId="0" applyFont="1" applyFill="1" applyBorder="1" applyAlignment="1">
      <alignment horizontal="center" vertical="center" wrapText="1"/>
    </xf>
    <xf numFmtId="0" fontId="40" fillId="0" borderId="64" xfId="137" applyFont="1" applyBorder="1" applyAlignment="1">
      <alignment horizontal="center" vertical="center"/>
    </xf>
    <xf numFmtId="38" fontId="40" fillId="0" borderId="0" xfId="137" applyNumberFormat="1" applyFont="1">
      <alignment vertical="center"/>
    </xf>
    <xf numFmtId="0" fontId="40" fillId="0" borderId="0" xfId="137" applyFont="1" applyAlignment="1">
      <alignment horizontal="center" vertical="center" wrapText="1"/>
    </xf>
    <xf numFmtId="0" fontId="73" fillId="51" borderId="3" xfId="137" applyFont="1" applyFill="1" applyBorder="1" applyAlignment="1">
      <alignment horizontal="center" vertical="center"/>
    </xf>
    <xf numFmtId="181" fontId="80" fillId="0" borderId="44" xfId="137" applyNumberFormat="1" applyFont="1" applyBorder="1" applyAlignment="1">
      <alignment horizontal="right" vertical="center"/>
    </xf>
    <xf numFmtId="0" fontId="23" fillId="0" borderId="0" xfId="0" applyFont="1" applyBorder="1" applyAlignment="1">
      <alignment vertical="center"/>
    </xf>
    <xf numFmtId="0" fontId="80" fillId="12" borderId="64" xfId="0" applyFont="1" applyFill="1" applyBorder="1" applyAlignment="1">
      <alignment horizontal="center" vertical="center"/>
    </xf>
    <xf numFmtId="0" fontId="80" fillId="3" borderId="64" xfId="0" applyFont="1" applyFill="1" applyBorder="1" applyAlignment="1">
      <alignment horizontal="center" vertical="center"/>
    </xf>
    <xf numFmtId="0" fontId="80" fillId="46" borderId="64" xfId="0" applyFont="1" applyFill="1" applyBorder="1" applyAlignment="1">
      <alignment horizontal="center" vertical="center"/>
    </xf>
    <xf numFmtId="0" fontId="23" fillId="46" borderId="64" xfId="0" applyFont="1" applyFill="1" applyBorder="1" applyAlignment="1">
      <alignment horizontal="center" vertical="center"/>
    </xf>
    <xf numFmtId="0" fontId="72" fillId="56" borderId="64" xfId="0" applyFont="1" applyFill="1" applyBorder="1" applyAlignment="1">
      <alignment horizontal="center" vertical="center"/>
    </xf>
    <xf numFmtId="0" fontId="72" fillId="57" borderId="64" xfId="0" applyFont="1" applyFill="1" applyBorder="1" applyAlignment="1">
      <alignment horizontal="center" vertical="center"/>
    </xf>
    <xf numFmtId="0" fontId="72" fillId="58" borderId="64" xfId="0" applyFont="1" applyFill="1" applyBorder="1" applyAlignment="1">
      <alignment horizontal="center" vertical="center"/>
    </xf>
    <xf numFmtId="0" fontId="72" fillId="59" borderId="64" xfId="0" applyFont="1" applyFill="1" applyBorder="1" applyAlignment="1">
      <alignment horizontal="center" vertical="center"/>
    </xf>
    <xf numFmtId="0" fontId="72" fillId="5" borderId="64" xfId="0" applyFont="1" applyFill="1" applyBorder="1" applyAlignment="1">
      <alignment horizontal="center" vertical="center" wrapText="1"/>
    </xf>
    <xf numFmtId="0" fontId="72" fillId="5" borderId="64" xfId="0" applyFont="1" applyFill="1" applyBorder="1" applyAlignment="1">
      <alignment horizontal="center" vertical="center"/>
    </xf>
    <xf numFmtId="0" fontId="72" fillId="48" borderId="64" xfId="0" applyFont="1" applyFill="1" applyBorder="1" applyAlignment="1">
      <alignment horizontal="center" vertical="center"/>
    </xf>
    <xf numFmtId="0" fontId="23" fillId="2" borderId="64" xfId="0" applyFont="1" applyFill="1" applyBorder="1" applyAlignment="1">
      <alignment horizontal="center" vertical="center"/>
    </xf>
    <xf numFmtId="0" fontId="24" fillId="0" borderId="0" xfId="0" applyFont="1" applyFill="1" applyBorder="1" applyAlignment="1">
      <alignment horizontal="center" vertical="center"/>
    </xf>
    <xf numFmtId="182" fontId="24" fillId="0" borderId="64" xfId="0" applyNumberFormat="1" applyFont="1" applyBorder="1" applyAlignment="1">
      <alignment horizontal="center" vertical="center"/>
    </xf>
    <xf numFmtId="0" fontId="0" fillId="0" borderId="64" xfId="0" applyBorder="1" applyAlignment="1">
      <alignment horizontal="center" vertical="center"/>
    </xf>
    <xf numFmtId="38" fontId="0" fillId="0" borderId="64" xfId="76" applyFont="1" applyBorder="1" applyAlignment="1">
      <alignment horizontal="right" vertical="center"/>
    </xf>
    <xf numFmtId="55" fontId="23" fillId="2" borderId="64" xfId="0" applyNumberFormat="1" applyFont="1" applyFill="1" applyBorder="1" applyAlignment="1">
      <alignment horizontal="center" vertical="center"/>
    </xf>
    <xf numFmtId="182" fontId="24" fillId="0" borderId="0" xfId="80" applyNumberFormat="1" applyFont="1" applyFill="1" applyBorder="1" applyAlignment="1">
      <alignment horizontal="center" vertical="center"/>
    </xf>
    <xf numFmtId="0" fontId="38" fillId="10" borderId="34" xfId="0" applyFont="1" applyFill="1" applyBorder="1" applyAlignment="1">
      <alignment horizontal="center" vertical="center" wrapText="1"/>
    </xf>
    <xf numFmtId="179" fontId="38" fillId="10" borderId="34" xfId="0" applyNumberFormat="1" applyFont="1" applyFill="1" applyBorder="1" applyAlignment="1">
      <alignment horizontal="center" vertical="center" wrapText="1"/>
    </xf>
    <xf numFmtId="0" fontId="73" fillId="49" borderId="0" xfId="80" applyNumberFormat="1" applyFont="1" applyFill="1" applyBorder="1" applyAlignment="1">
      <alignment horizontal="center" vertical="center"/>
    </xf>
    <xf numFmtId="0" fontId="40" fillId="10" borderId="72" xfId="0" applyNumberFormat="1" applyFont="1" applyFill="1" applyBorder="1" applyAlignment="1">
      <alignment vertical="center" wrapText="1"/>
    </xf>
    <xf numFmtId="38" fontId="40" fillId="46" borderId="34" xfId="76" applyFont="1" applyFill="1" applyBorder="1" applyAlignment="1">
      <alignment horizontal="center" vertical="center" wrapText="1"/>
    </xf>
    <xf numFmtId="0" fontId="24" fillId="0" borderId="64" xfId="0" applyFont="1" applyFill="1" applyBorder="1" applyAlignment="1">
      <alignment horizontal="center" vertical="center"/>
    </xf>
    <xf numFmtId="0" fontId="43" fillId="0" borderId="55" xfId="0" applyFont="1" applyBorder="1" applyAlignment="1">
      <alignment horizontal="center" vertical="center"/>
    </xf>
    <xf numFmtId="0" fontId="23" fillId="0" borderId="55" xfId="0" applyFont="1" applyBorder="1" applyAlignment="1">
      <alignment vertical="center"/>
    </xf>
    <xf numFmtId="0" fontId="80" fillId="61" borderId="64" xfId="0" applyFont="1" applyFill="1" applyBorder="1" applyAlignment="1">
      <alignment horizontal="center" vertical="center"/>
    </xf>
    <xf numFmtId="0" fontId="80" fillId="62" borderId="64" xfId="0" applyFont="1" applyFill="1" applyBorder="1" applyAlignment="1">
      <alignment horizontal="center" vertical="center"/>
    </xf>
    <xf numFmtId="0" fontId="0" fillId="2" borderId="64" xfId="0" applyFill="1" applyBorder="1" applyAlignment="1">
      <alignment horizontal="center" vertical="center"/>
    </xf>
    <xf numFmtId="0" fontId="66" fillId="2" borderId="5" xfId="0" applyFont="1" applyFill="1" applyBorder="1" applyAlignment="1">
      <alignment horizontal="center" vertical="center" readingOrder="1"/>
    </xf>
    <xf numFmtId="0" fontId="46" fillId="0" borderId="64" xfId="0" applyFont="1" applyBorder="1" applyAlignment="1">
      <alignment horizontal="center" vertical="center" readingOrder="1"/>
    </xf>
    <xf numFmtId="0" fontId="24" fillId="0" borderId="64" xfId="0" applyFont="1" applyBorder="1" applyAlignment="1">
      <alignment vertical="center"/>
    </xf>
    <xf numFmtId="0" fontId="0" fillId="2" borderId="2" xfId="0" applyFill="1" applyBorder="1" applyAlignment="1">
      <alignment horizontal="center" vertical="center"/>
    </xf>
    <xf numFmtId="38" fontId="0" fillId="0" borderId="64" xfId="76" applyFont="1" applyBorder="1" applyAlignment="1">
      <alignment vertical="center"/>
    </xf>
    <xf numFmtId="181" fontId="38" fillId="4" borderId="34" xfId="0" applyNumberFormat="1" applyFont="1" applyFill="1" applyBorder="1" applyAlignment="1">
      <alignment horizontal="center" vertical="center" wrapText="1"/>
    </xf>
    <xf numFmtId="181" fontId="24" fillId="10" borderId="34" xfId="0" applyNumberFormat="1" applyFont="1" applyFill="1" applyBorder="1" applyAlignment="1">
      <alignment vertical="center" wrapText="1"/>
    </xf>
    <xf numFmtId="0" fontId="73" fillId="61" borderId="0" xfId="80" applyNumberFormat="1" applyFont="1" applyFill="1" applyBorder="1" applyAlignment="1">
      <alignment vertical="center"/>
    </xf>
    <xf numFmtId="0" fontId="73" fillId="61" borderId="0" xfId="80" applyNumberFormat="1" applyFont="1" applyFill="1" applyBorder="1" applyAlignment="1">
      <alignment vertical="center" wrapText="1"/>
    </xf>
    <xf numFmtId="181" fontId="42" fillId="2" borderId="54" xfId="80" applyNumberFormat="1" applyFont="1" applyFill="1" applyBorder="1" applyAlignment="1">
      <alignment horizontal="center" vertical="center" wrapText="1"/>
    </xf>
    <xf numFmtId="181" fontId="24" fillId="0" borderId="0" xfId="80" applyNumberFormat="1" applyFont="1" applyBorder="1" applyAlignment="1">
      <alignment horizontal="center" vertical="center"/>
    </xf>
    <xf numFmtId="181" fontId="24" fillId="0" borderId="0" xfId="80" applyNumberFormat="1" applyFont="1" applyBorder="1" applyAlignment="1">
      <alignment horizontal="center" vertical="center" wrapText="1" shrinkToFit="1"/>
    </xf>
    <xf numFmtId="181" fontId="73" fillId="61" borderId="0" xfId="80" applyNumberFormat="1" applyFont="1" applyFill="1" applyBorder="1" applyAlignment="1">
      <alignment horizontal="left" vertical="center"/>
    </xf>
    <xf numFmtId="181" fontId="42" fillId="2" borderId="64" xfId="80" applyNumberFormat="1" applyFont="1" applyFill="1" applyBorder="1" applyAlignment="1">
      <alignment horizontal="center" vertical="center" wrapText="1"/>
    </xf>
    <xf numFmtId="1" fontId="40" fillId="0" borderId="64" xfId="80" applyNumberFormat="1" applyFont="1" applyBorder="1" applyAlignment="1">
      <alignment vertical="center" wrapText="1"/>
    </xf>
    <xf numFmtId="0" fontId="40" fillId="0" borderId="64" xfId="80" applyFont="1" applyBorder="1" applyAlignment="1">
      <alignment vertical="center" wrapText="1"/>
    </xf>
    <xf numFmtId="0" fontId="42" fillId="2" borderId="64" xfId="80" applyFont="1" applyFill="1" applyBorder="1" applyAlignment="1">
      <alignment horizontal="center" vertical="center"/>
    </xf>
    <xf numFmtId="0" fontId="24" fillId="0" borderId="64" xfId="80" applyFont="1" applyBorder="1" applyAlignment="1">
      <alignment horizontal="center" vertical="center"/>
    </xf>
    <xf numFmtId="0" fontId="24" fillId="0" borderId="0" xfId="76" applyNumberFormat="1" applyFont="1" applyAlignment="1">
      <alignment vertical="center" wrapText="1"/>
    </xf>
    <xf numFmtId="0" fontId="76" fillId="53" borderId="64" xfId="76" applyNumberFormat="1" applyFont="1" applyFill="1" applyBorder="1" applyAlignment="1">
      <alignment horizontal="center" vertical="center" wrapText="1"/>
    </xf>
    <xf numFmtId="0" fontId="24" fillId="0" borderId="0" xfId="76" applyNumberFormat="1" applyFont="1" applyBorder="1" applyAlignment="1">
      <alignment vertical="center" wrapText="1"/>
    </xf>
    <xf numFmtId="3" fontId="40" fillId="0" borderId="64" xfId="80" applyNumberFormat="1" applyFont="1" applyBorder="1" applyAlignment="1">
      <alignment vertical="center" wrapText="1"/>
    </xf>
    <xf numFmtId="0" fontId="24" fillId="0" borderId="64" xfId="0" applyFont="1" applyFill="1" applyBorder="1" applyAlignment="1">
      <alignment horizontal="center" vertical="center"/>
    </xf>
    <xf numFmtId="181" fontId="73" fillId="49" borderId="0" xfId="80" applyNumberFormat="1" applyFont="1" applyFill="1" applyBorder="1" applyAlignment="1">
      <alignment vertical="center"/>
    </xf>
    <xf numFmtId="181" fontId="69" fillId="0" borderId="0" xfId="80" applyNumberFormat="1" applyFont="1" applyFill="1" applyBorder="1" applyAlignment="1">
      <alignment vertical="center"/>
    </xf>
    <xf numFmtId="183" fontId="73" fillId="49" borderId="0" xfId="80" applyNumberFormat="1" applyFont="1" applyFill="1" applyBorder="1" applyAlignment="1">
      <alignment vertical="center"/>
    </xf>
    <xf numFmtId="182" fontId="40" fillId="0" borderId="64" xfId="137" applyNumberFormat="1" applyFont="1" applyFill="1" applyBorder="1" applyAlignment="1">
      <alignment horizontal="center" vertical="center"/>
    </xf>
    <xf numFmtId="0" fontId="40" fillId="0" borderId="64" xfId="137" applyFont="1" applyFill="1" applyBorder="1" applyAlignment="1">
      <alignment horizontal="left" vertical="center" wrapText="1"/>
    </xf>
    <xf numFmtId="178" fontId="40" fillId="0" borderId="64" xfId="137" applyNumberFormat="1" applyFont="1" applyFill="1" applyBorder="1" applyAlignment="1">
      <alignment horizontal="right" vertical="center"/>
    </xf>
    <xf numFmtId="0" fontId="40" fillId="0" borderId="64" xfId="137" applyFont="1" applyFill="1" applyBorder="1" applyAlignment="1">
      <alignment horizontal="center" vertical="center"/>
    </xf>
    <xf numFmtId="0" fontId="40" fillId="0" borderId="64" xfId="137" applyFont="1" applyFill="1" applyBorder="1" applyAlignment="1">
      <alignment horizontal="center" vertical="center" wrapText="1"/>
    </xf>
    <xf numFmtId="0" fontId="40" fillId="0" borderId="0" xfId="137" applyFont="1" applyFill="1">
      <alignment vertical="center"/>
    </xf>
    <xf numFmtId="0" fontId="42" fillId="4" borderId="34" xfId="0" applyFont="1" applyFill="1" applyBorder="1" applyAlignment="1">
      <alignment horizontal="center" vertical="center"/>
    </xf>
    <xf numFmtId="0" fontId="42" fillId="10" borderId="68" xfId="0" applyFont="1" applyFill="1" applyBorder="1" applyAlignment="1">
      <alignment horizontal="center" vertical="center" wrapText="1"/>
    </xf>
    <xf numFmtId="0" fontId="24" fillId="5" borderId="0" xfId="80" applyFont="1" applyFill="1" applyAlignment="1">
      <alignment horizontal="center" vertical="center"/>
    </xf>
    <xf numFmtId="181" fontId="24" fillId="0" borderId="0" xfId="80" applyNumberFormat="1" applyFont="1" applyAlignment="1">
      <alignment vertical="center" wrapText="1"/>
    </xf>
    <xf numFmtId="0" fontId="23" fillId="0" borderId="0" xfId="80" applyFont="1" applyAlignment="1">
      <alignment horizontal="center" vertical="center"/>
    </xf>
    <xf numFmtId="0" fontId="42" fillId="4" borderId="37" xfId="0" applyFont="1" applyFill="1" applyBorder="1" applyAlignment="1">
      <alignment horizontal="center" vertical="center"/>
    </xf>
    <xf numFmtId="0" fontId="42" fillId="4" borderId="34" xfId="0" applyFont="1" applyFill="1" applyBorder="1" applyAlignment="1">
      <alignment horizontal="center" vertical="center"/>
    </xf>
    <xf numFmtId="181" fontId="40" fillId="0" borderId="64" xfId="137" applyNumberFormat="1" applyFont="1" applyFill="1" applyBorder="1" applyAlignment="1">
      <alignment horizontal="center" vertical="center"/>
    </xf>
    <xf numFmtId="181" fontId="40" fillId="0" borderId="0" xfId="137" applyNumberFormat="1" applyFont="1">
      <alignment vertical="center"/>
    </xf>
    <xf numFmtId="181" fontId="73" fillId="51" borderId="3" xfId="137" applyNumberFormat="1" applyFont="1" applyFill="1" applyBorder="1" applyAlignment="1">
      <alignment vertical="center"/>
    </xf>
    <xf numFmtId="0" fontId="40" fillId="0" borderId="0" xfId="137" applyNumberFormat="1" applyFont="1" applyAlignment="1">
      <alignment horizontal="center" vertical="center"/>
    </xf>
    <xf numFmtId="0" fontId="73" fillId="51" borderId="3" xfId="137" applyNumberFormat="1" applyFont="1" applyFill="1" applyBorder="1" applyAlignment="1">
      <alignment vertical="center"/>
    </xf>
    <xf numFmtId="182" fontId="73" fillId="51" borderId="3" xfId="137" applyNumberFormat="1" applyFont="1" applyFill="1" applyBorder="1" applyAlignment="1">
      <alignment vertical="center"/>
    </xf>
    <xf numFmtId="182" fontId="40" fillId="0" borderId="64" xfId="137" applyNumberFormat="1" applyFont="1" applyFill="1" applyBorder="1" applyAlignment="1">
      <alignment horizontal="left" vertical="center" wrapText="1"/>
    </xf>
    <xf numFmtId="182" fontId="40" fillId="0" borderId="0" xfId="137" applyNumberFormat="1" applyFont="1" applyAlignment="1">
      <alignment horizontal="center" vertical="center" wrapText="1"/>
    </xf>
    <xf numFmtId="0" fontId="40" fillId="0" borderId="64" xfId="137" applyNumberFormat="1" applyFont="1" applyFill="1" applyBorder="1" applyAlignment="1">
      <alignment horizontal="left" vertical="center" wrapText="1"/>
    </xf>
    <xf numFmtId="0" fontId="40" fillId="0" borderId="0" xfId="137" applyNumberFormat="1" applyFont="1" applyAlignment="1">
      <alignment horizontal="left" vertical="center" wrapText="1"/>
    </xf>
    <xf numFmtId="0" fontId="73" fillId="51" borderId="3" xfId="137" applyNumberFormat="1" applyFont="1" applyFill="1" applyBorder="1" applyAlignment="1">
      <alignment horizontal="left" vertical="center" wrapText="1"/>
    </xf>
    <xf numFmtId="0" fontId="73" fillId="51" borderId="3" xfId="137" applyFont="1" applyFill="1" applyBorder="1" applyAlignment="1">
      <alignment horizontal="left" vertical="center"/>
    </xf>
    <xf numFmtId="0" fontId="70" fillId="63" borderId="42" xfId="137" applyFont="1" applyFill="1" applyBorder="1" applyAlignment="1">
      <alignment horizontal="center" vertical="center" wrapText="1"/>
    </xf>
    <xf numFmtId="182" fontId="70" fillId="63" borderId="42" xfId="137" applyNumberFormat="1" applyFont="1" applyFill="1" applyBorder="1" applyAlignment="1">
      <alignment horizontal="center" vertical="center" wrapText="1"/>
    </xf>
    <xf numFmtId="181" fontId="70" fillId="63" borderId="43" xfId="137" applyNumberFormat="1" applyFont="1" applyFill="1" applyBorder="1" applyAlignment="1">
      <alignment horizontal="center" vertical="center"/>
    </xf>
    <xf numFmtId="0" fontId="42" fillId="4" borderId="34" xfId="0" applyFont="1" applyFill="1" applyBorder="1" applyAlignment="1">
      <alignment horizontal="center" vertical="center"/>
    </xf>
    <xf numFmtId="0" fontId="40" fillId="46" borderId="91" xfId="0" applyFont="1" applyFill="1" applyBorder="1" applyAlignment="1">
      <alignment horizontal="center" vertical="center" wrapText="1"/>
    </xf>
    <xf numFmtId="17" fontId="40" fillId="0" borderId="0" xfId="0" applyNumberFormat="1" applyFont="1" applyFill="1" applyAlignment="1">
      <alignment horizontal="left" vertical="center"/>
    </xf>
    <xf numFmtId="0" fontId="40" fillId="64" borderId="37" xfId="0" applyFont="1" applyFill="1" applyBorder="1" applyAlignment="1">
      <alignment horizontal="center" vertical="center"/>
    </xf>
    <xf numFmtId="0" fontId="24" fillId="0" borderId="0" xfId="80" applyFont="1" applyFill="1" applyBorder="1">
      <alignment vertical="center"/>
    </xf>
    <xf numFmtId="0" fontId="40" fillId="0" borderId="0" xfId="80" applyNumberFormat="1" applyFont="1" applyFill="1" applyBorder="1" applyAlignment="1">
      <alignment horizontal="center" vertical="center" shrinkToFit="1"/>
    </xf>
    <xf numFmtId="0" fontId="40" fillId="0" borderId="0" xfId="80" applyFont="1" applyFill="1" applyBorder="1" applyAlignment="1">
      <alignment horizontal="center" vertical="center" shrinkToFit="1"/>
    </xf>
    <xf numFmtId="181" fontId="40" fillId="0" borderId="0" xfId="80" applyNumberFormat="1" applyFont="1" applyFill="1" applyBorder="1" applyAlignment="1">
      <alignment horizontal="right" vertical="center" wrapText="1" shrinkToFit="1"/>
    </xf>
    <xf numFmtId="181" fontId="40" fillId="0" borderId="0" xfId="80" applyNumberFormat="1" applyFont="1" applyFill="1" applyBorder="1" applyAlignment="1">
      <alignment horizontal="center" vertical="center"/>
    </xf>
    <xf numFmtId="0" fontId="40" fillId="0" borderId="0" xfId="80" applyNumberFormat="1" applyFont="1" applyFill="1" applyBorder="1" applyAlignment="1">
      <alignment horizontal="left" vertical="center" wrapText="1"/>
    </xf>
    <xf numFmtId="38" fontId="24" fillId="0" borderId="0" xfId="76" applyFont="1" applyFill="1" applyBorder="1" applyAlignment="1">
      <alignment vertical="center" wrapText="1"/>
    </xf>
    <xf numFmtId="0" fontId="40" fillId="0" borderId="0" xfId="80" applyNumberFormat="1" applyFont="1" applyFill="1" applyBorder="1" applyAlignment="1">
      <alignment horizontal="left" vertical="center" wrapText="1" shrinkToFit="1"/>
    </xf>
    <xf numFmtId="0" fontId="40" fillId="0" borderId="0" xfId="80" applyNumberFormat="1" applyFont="1" applyFill="1" applyBorder="1" applyAlignment="1">
      <alignment horizontal="center" vertical="center" wrapText="1" shrinkToFit="1"/>
    </xf>
    <xf numFmtId="185" fontId="40" fillId="0" borderId="0" xfId="137" applyNumberFormat="1" applyFont="1" applyAlignment="1">
      <alignment horizontal="center" vertical="center"/>
    </xf>
    <xf numFmtId="185" fontId="24" fillId="0" borderId="0" xfId="80" applyNumberFormat="1" applyFont="1" applyBorder="1">
      <alignment vertical="center"/>
    </xf>
    <xf numFmtId="185" fontId="40" fillId="0" borderId="0" xfId="80" applyNumberFormat="1" applyFont="1">
      <alignment vertical="center"/>
    </xf>
    <xf numFmtId="185" fontId="24" fillId="0" borderId="0" xfId="80" applyNumberFormat="1" applyFont="1" applyFill="1" applyBorder="1">
      <alignment vertical="center"/>
    </xf>
    <xf numFmtId="185" fontId="40" fillId="0" borderId="0" xfId="137" applyNumberFormat="1" applyFont="1">
      <alignment vertical="center"/>
    </xf>
    <xf numFmtId="185" fontId="40" fillId="0" borderId="0" xfId="137" applyNumberFormat="1" applyFont="1" applyFill="1">
      <alignment vertical="center"/>
    </xf>
    <xf numFmtId="0" fontId="42" fillId="4" borderId="34" xfId="0" applyFont="1" applyFill="1" applyBorder="1" applyAlignment="1">
      <alignment horizontal="center" vertical="center"/>
    </xf>
    <xf numFmtId="178" fontId="40" fillId="0" borderId="0" xfId="137" applyNumberFormat="1" applyFont="1" applyAlignment="1">
      <alignment horizontal="right" vertical="center" indent="1"/>
    </xf>
    <xf numFmtId="178" fontId="73" fillId="51" borderId="3" xfId="137" applyNumberFormat="1" applyFont="1" applyFill="1" applyBorder="1" applyAlignment="1">
      <alignment horizontal="right" vertical="center" indent="1"/>
    </xf>
    <xf numFmtId="178" fontId="40" fillId="0" borderId="64" xfId="137" applyNumberFormat="1" applyFont="1" applyFill="1" applyBorder="1" applyAlignment="1">
      <alignment horizontal="right" vertical="center" indent="1"/>
    </xf>
    <xf numFmtId="181" fontId="40" fillId="0" borderId="64" xfId="137" applyNumberFormat="1" applyFont="1" applyFill="1" applyBorder="1" applyAlignment="1">
      <alignment horizontal="left" vertical="center" wrapText="1"/>
    </xf>
    <xf numFmtId="0" fontId="40" fillId="0" borderId="0" xfId="137" applyNumberFormat="1" applyFont="1" applyAlignment="1">
      <alignment horizontal="left" vertical="center"/>
    </xf>
    <xf numFmtId="0" fontId="73" fillId="51" borderId="3" xfId="137" applyNumberFormat="1" applyFont="1" applyFill="1" applyBorder="1" applyAlignment="1">
      <alignment horizontal="left" vertical="center"/>
    </xf>
    <xf numFmtId="182" fontId="40" fillId="46" borderId="83" xfId="0" applyNumberFormat="1" applyFont="1" applyFill="1" applyBorder="1" applyAlignment="1">
      <alignment horizontal="center" vertical="center" wrapText="1"/>
    </xf>
    <xf numFmtId="0" fontId="40" fillId="0" borderId="0" xfId="0" applyFont="1" applyFill="1" applyAlignment="1">
      <alignment vertical="center" wrapText="1"/>
    </xf>
    <xf numFmtId="0" fontId="70" fillId="63" borderId="43" xfId="137" applyNumberFormat="1" applyFont="1" applyFill="1" applyBorder="1" applyAlignment="1">
      <alignment horizontal="center" vertical="center" wrapText="1"/>
    </xf>
    <xf numFmtId="0" fontId="38" fillId="2" borderId="34" xfId="0" applyFont="1" applyFill="1" applyBorder="1" applyAlignment="1">
      <alignment horizontal="center" vertical="center" wrapText="1"/>
    </xf>
    <xf numFmtId="0" fontId="38" fillId="0" borderId="34" xfId="0" applyFont="1" applyFill="1" applyBorder="1" applyAlignment="1">
      <alignment horizontal="center" vertical="center" wrapText="1"/>
    </xf>
    <xf numFmtId="0" fontId="71" fillId="2" borderId="64" xfId="80" applyNumberFormat="1" applyFont="1" applyFill="1" applyBorder="1" applyAlignment="1">
      <alignment horizontal="center" vertical="center"/>
    </xf>
    <xf numFmtId="181" fontId="70" fillId="63" borderId="43" xfId="137" applyNumberFormat="1" applyFont="1" applyFill="1" applyBorder="1" applyAlignment="1">
      <alignment horizontal="center" vertical="center" wrapText="1"/>
    </xf>
    <xf numFmtId="181" fontId="40" fillId="0" borderId="0" xfId="137" applyNumberFormat="1" applyFont="1" applyAlignment="1">
      <alignment horizontal="center" vertical="center"/>
    </xf>
    <xf numFmtId="181" fontId="73" fillId="51" borderId="3" xfId="137" applyNumberFormat="1" applyFont="1" applyFill="1" applyBorder="1" applyAlignment="1">
      <alignment horizontal="center" vertical="center"/>
    </xf>
    <xf numFmtId="181" fontId="40" fillId="0" borderId="64" xfId="137" applyNumberFormat="1" applyFont="1" applyFill="1" applyBorder="1" applyAlignment="1">
      <alignment horizontal="center" vertical="center" wrapText="1"/>
    </xf>
    <xf numFmtId="0" fontId="70" fillId="65" borderId="43" xfId="137" applyNumberFormat="1" applyFont="1" applyFill="1" applyBorder="1" applyAlignment="1">
      <alignment horizontal="center" vertical="center" wrapText="1"/>
    </xf>
    <xf numFmtId="0" fontId="70" fillId="65" borderId="44" xfId="137" applyFont="1" applyFill="1" applyBorder="1" applyAlignment="1">
      <alignment horizontal="center" vertical="center" wrapText="1"/>
    </xf>
    <xf numFmtId="0" fontId="70" fillId="66" borderId="43" xfId="137" applyNumberFormat="1" applyFont="1" applyFill="1" applyBorder="1" applyAlignment="1">
      <alignment horizontal="left" vertical="center" wrapText="1"/>
    </xf>
    <xf numFmtId="181" fontId="70" fillId="66" borderId="43" xfId="137" applyNumberFormat="1" applyFont="1" applyFill="1" applyBorder="1" applyAlignment="1">
      <alignment horizontal="center" vertical="center" wrapText="1"/>
    </xf>
    <xf numFmtId="56" fontId="40" fillId="0" borderId="0" xfId="137" applyNumberFormat="1" applyFont="1" applyAlignment="1">
      <alignment horizontal="center" vertical="center"/>
    </xf>
    <xf numFmtId="0" fontId="71" fillId="2" borderId="44" xfId="137" applyFont="1" applyFill="1" applyBorder="1" applyAlignment="1">
      <alignment horizontal="center" vertical="center"/>
    </xf>
    <xf numFmtId="0" fontId="42" fillId="4" borderId="34" xfId="0" applyFont="1" applyFill="1" applyBorder="1" applyAlignment="1">
      <alignment horizontal="center" vertical="center"/>
    </xf>
    <xf numFmtId="182" fontId="23" fillId="8" borderId="54" xfId="80" applyNumberFormat="1" applyFont="1" applyFill="1" applyBorder="1" applyAlignment="1">
      <alignment horizontal="center" vertical="center"/>
    </xf>
    <xf numFmtId="0" fontId="40" fillId="0" borderId="0" xfId="0" applyFont="1" applyAlignment="1">
      <alignment vertical="center"/>
    </xf>
    <xf numFmtId="0" fontId="82" fillId="50" borderId="34" xfId="0" applyFont="1" applyFill="1" applyBorder="1" applyAlignment="1">
      <alignment horizontal="center" vertical="center"/>
    </xf>
    <xf numFmtId="182" fontId="70" fillId="66" borderId="43" xfId="137" applyNumberFormat="1" applyFont="1" applyFill="1" applyBorder="1" applyAlignment="1">
      <alignment horizontal="center" vertical="center" wrapText="1"/>
    </xf>
    <xf numFmtId="14" fontId="40" fillId="0" borderId="0" xfId="0" applyNumberFormat="1" applyFont="1" applyAlignment="1">
      <alignment vertical="center"/>
    </xf>
    <xf numFmtId="56" fontId="40" fillId="0" borderId="0" xfId="137" applyNumberFormat="1" applyFont="1" applyAlignment="1">
      <alignment horizontal="left" vertical="center" wrapText="1"/>
    </xf>
    <xf numFmtId="0" fontId="40" fillId="0" borderId="0" xfId="137" applyFont="1" applyFill="1" applyAlignment="1">
      <alignment horizontal="left" vertical="center"/>
    </xf>
    <xf numFmtId="0" fontId="66" fillId="2" borderId="64" xfId="77" applyFont="1" applyFill="1" applyBorder="1" applyAlignment="1">
      <alignment horizontal="center" vertical="center" wrapText="1" readingOrder="1"/>
    </xf>
    <xf numFmtId="0" fontId="66" fillId="0" borderId="64" xfId="77" applyFont="1" applyBorder="1" applyAlignment="1">
      <alignment horizontal="left" vertical="center" wrapText="1" readingOrder="1"/>
    </xf>
    <xf numFmtId="181" fontId="66" fillId="0" borderId="64" xfId="77" applyNumberFormat="1" applyFont="1" applyBorder="1" applyAlignment="1">
      <alignment horizontal="right" vertical="center" wrapText="1" readingOrder="1"/>
    </xf>
    <xf numFmtId="181" fontId="66" fillId="2" borderId="64" xfId="77" applyNumberFormat="1" applyFont="1" applyFill="1" applyBorder="1" applyAlignment="1">
      <alignment horizontal="center" vertical="center" wrapText="1" readingOrder="1"/>
    </xf>
    <xf numFmtId="0" fontId="24" fillId="0" borderId="64" xfId="77" applyFont="1" applyBorder="1" applyAlignment="1">
      <alignment horizontal="center" vertical="center"/>
    </xf>
    <xf numFmtId="181" fontId="83" fillId="0" borderId="0" xfId="80" applyNumberFormat="1" applyFont="1" applyFill="1" applyBorder="1" applyAlignment="1">
      <alignment vertical="center"/>
    </xf>
    <xf numFmtId="0" fontId="67" fillId="4" borderId="36" xfId="0" applyFont="1" applyFill="1" applyBorder="1" applyAlignment="1"/>
    <xf numFmtId="0" fontId="43" fillId="10" borderId="40" xfId="0" applyFont="1" applyFill="1" applyBorder="1" applyAlignment="1">
      <alignment horizontal="center" vertical="center"/>
    </xf>
    <xf numFmtId="187" fontId="40" fillId="0" borderId="0" xfId="137" applyNumberFormat="1" applyFont="1" applyAlignment="1">
      <alignment horizontal="left" vertical="center" wrapText="1"/>
    </xf>
    <xf numFmtId="187" fontId="73" fillId="51" borderId="3" xfId="137" applyNumberFormat="1" applyFont="1" applyFill="1" applyBorder="1" applyAlignment="1">
      <alignment horizontal="left" vertical="center"/>
    </xf>
    <xf numFmtId="187" fontId="40" fillId="0" borderId="0" xfId="137" applyNumberFormat="1" applyFont="1" applyAlignment="1">
      <alignment horizontal="center" vertical="center"/>
    </xf>
    <xf numFmtId="187" fontId="70" fillId="63" borderId="42" xfId="137" applyNumberFormat="1" applyFont="1" applyFill="1" applyBorder="1" applyAlignment="1">
      <alignment horizontal="center" vertical="center" wrapText="1"/>
    </xf>
    <xf numFmtId="187" fontId="40" fillId="0" borderId="64" xfId="137" applyNumberFormat="1" applyFont="1" applyFill="1" applyBorder="1" applyAlignment="1">
      <alignment horizontal="left" vertical="center" wrapText="1"/>
    </xf>
    <xf numFmtId="178" fontId="70" fillId="63" borderId="42" xfId="137" applyNumberFormat="1" applyFont="1" applyFill="1" applyBorder="1" applyAlignment="1">
      <alignment horizontal="center" vertical="center" wrapText="1"/>
    </xf>
    <xf numFmtId="178" fontId="40" fillId="0" borderId="0" xfId="137" applyNumberFormat="1" applyFont="1" applyAlignment="1">
      <alignment horizontal="right" vertical="center" wrapText="1"/>
    </xf>
    <xf numFmtId="178" fontId="73" fillId="51" borderId="3" xfId="137" applyNumberFormat="1" applyFont="1" applyFill="1" applyBorder="1" applyAlignment="1">
      <alignment horizontal="right" vertical="center"/>
    </xf>
    <xf numFmtId="178" fontId="40" fillId="0" borderId="0" xfId="137" applyNumberFormat="1" applyFont="1" applyAlignment="1">
      <alignment horizontal="right" vertical="center"/>
    </xf>
    <xf numFmtId="178" fontId="40" fillId="0" borderId="64" xfId="137" applyNumberFormat="1" applyFont="1" applyFill="1" applyBorder="1" applyAlignment="1">
      <alignment horizontal="right" vertical="center" wrapText="1"/>
    </xf>
    <xf numFmtId="182" fontId="40" fillId="0" borderId="0" xfId="137" applyNumberFormat="1" applyFont="1" applyFill="1">
      <alignment vertical="center"/>
    </xf>
    <xf numFmtId="181" fontId="40" fillId="0" borderId="0" xfId="137" applyNumberFormat="1" applyFont="1" applyFill="1">
      <alignment vertical="center"/>
    </xf>
    <xf numFmtId="181" fontId="40" fillId="0" borderId="0" xfId="137" applyNumberFormat="1" applyFont="1" applyFill="1" applyAlignment="1">
      <alignment horizontal="left" vertical="center"/>
    </xf>
    <xf numFmtId="181" fontId="40" fillId="0" borderId="0" xfId="137" applyNumberFormat="1" applyFont="1" applyFill="1" applyAlignment="1">
      <alignment horizontal="center" vertical="center"/>
    </xf>
    <xf numFmtId="0" fontId="40" fillId="0" borderId="0" xfId="137" applyNumberFormat="1" applyFont="1" applyFill="1" applyAlignment="1">
      <alignment horizontal="center" vertical="center"/>
    </xf>
    <xf numFmtId="0" fontId="40" fillId="0" borderId="0" xfId="137" applyNumberFormat="1" applyFont="1" applyFill="1" applyAlignment="1">
      <alignment horizontal="left" vertical="center" wrapText="1"/>
    </xf>
    <xf numFmtId="0" fontId="40" fillId="0" borderId="0" xfId="137" applyNumberFormat="1" applyFont="1" applyFill="1" applyAlignment="1">
      <alignment horizontal="left" vertical="center"/>
    </xf>
    <xf numFmtId="182" fontId="40" fillId="0" borderId="0" xfId="137" applyNumberFormat="1" applyFont="1" applyFill="1" applyAlignment="1">
      <alignment horizontal="center" vertical="center"/>
    </xf>
    <xf numFmtId="0" fontId="40" fillId="0" borderId="0" xfId="137" applyFont="1" applyFill="1" applyAlignment="1">
      <alignment horizontal="left" vertical="center" wrapText="1"/>
    </xf>
    <xf numFmtId="0" fontId="40" fillId="0" borderId="0" xfId="137" applyFont="1" applyFill="1" applyAlignment="1">
      <alignment horizontal="center" vertical="center" wrapText="1"/>
    </xf>
    <xf numFmtId="187" fontId="40" fillId="0" borderId="0" xfId="137" applyNumberFormat="1" applyFont="1" applyFill="1" applyAlignment="1">
      <alignment horizontal="left" vertical="center" wrapText="1"/>
    </xf>
    <xf numFmtId="178" fontId="40" fillId="0" borderId="0" xfId="137" applyNumberFormat="1" applyFont="1" applyFill="1" applyAlignment="1">
      <alignment horizontal="right" vertical="center" wrapText="1"/>
    </xf>
    <xf numFmtId="178" fontId="40" fillId="0" borderId="0" xfId="137" applyNumberFormat="1" applyFont="1" applyFill="1" applyAlignment="1">
      <alignment horizontal="right" vertical="center" indent="1"/>
    </xf>
    <xf numFmtId="0" fontId="0" fillId="0" borderId="0" xfId="0" applyFill="1">
      <alignment vertical="center"/>
    </xf>
    <xf numFmtId="182" fontId="40" fillId="0" borderId="0" xfId="137" applyNumberFormat="1" applyFont="1" applyFill="1" applyAlignment="1">
      <alignment horizontal="left" vertical="center"/>
    </xf>
    <xf numFmtId="0" fontId="40" fillId="0" borderId="5" xfId="137" applyFont="1" applyFill="1" applyBorder="1" applyAlignment="1">
      <alignment horizontal="left" vertical="center" wrapText="1"/>
    </xf>
    <xf numFmtId="0" fontId="40" fillId="8" borderId="34" xfId="0" applyFont="1" applyFill="1" applyBorder="1" applyAlignment="1">
      <alignment horizontal="center" vertical="center" wrapText="1"/>
    </xf>
    <xf numFmtId="0" fontId="40" fillId="8" borderId="34" xfId="0" applyFont="1" applyFill="1" applyBorder="1" applyAlignment="1">
      <alignment horizontal="center" vertical="center"/>
    </xf>
    <xf numFmtId="0" fontId="40" fillId="8" borderId="91" xfId="0" applyFont="1" applyFill="1" applyBorder="1" applyAlignment="1">
      <alignment horizontal="center" vertical="center" wrapText="1"/>
    </xf>
    <xf numFmtId="0" fontId="40" fillId="8" borderId="37" xfId="0" applyNumberFormat="1" applyFont="1" applyFill="1" applyBorder="1" applyAlignment="1">
      <alignment vertical="center" wrapText="1"/>
    </xf>
    <xf numFmtId="0" fontId="40" fillId="8" borderId="37" xfId="0" applyNumberFormat="1" applyFont="1" applyFill="1" applyBorder="1" applyAlignment="1">
      <alignment horizontal="center" vertical="center" wrapText="1"/>
    </xf>
    <xf numFmtId="182" fontId="70" fillId="63" borderId="43" xfId="137" applyNumberFormat="1" applyFont="1" applyFill="1" applyBorder="1" applyAlignment="1">
      <alignment horizontal="center" vertical="center"/>
    </xf>
    <xf numFmtId="0" fontId="70" fillId="63" borderId="44" xfId="137" applyNumberFormat="1" applyFont="1" applyFill="1" applyBorder="1" applyAlignment="1">
      <alignment horizontal="center" vertical="center" wrapText="1"/>
    </xf>
    <xf numFmtId="14" fontId="84" fillId="4" borderId="34" xfId="0" applyNumberFormat="1" applyFont="1" applyFill="1" applyBorder="1" applyAlignment="1">
      <alignment horizontal="center" vertical="center" wrapText="1"/>
    </xf>
    <xf numFmtId="0" fontId="38" fillId="0" borderId="0" xfId="0" applyFont="1" applyAlignment="1">
      <alignment vertical="center" wrapText="1"/>
    </xf>
    <xf numFmtId="0" fontId="38" fillId="2" borderId="34" xfId="0" applyNumberFormat="1" applyFont="1" applyFill="1" applyBorder="1" applyAlignment="1">
      <alignment horizontal="center" vertical="center" wrapText="1"/>
    </xf>
    <xf numFmtId="0" fontId="38" fillId="0" borderId="0" xfId="0" applyNumberFormat="1" applyFont="1" applyAlignment="1">
      <alignment horizontal="left" vertical="center" wrapText="1"/>
    </xf>
    <xf numFmtId="0" fontId="85" fillId="50" borderId="34" xfId="0" applyFont="1" applyFill="1" applyBorder="1" applyAlignment="1">
      <alignment horizontal="center" vertical="center"/>
    </xf>
    <xf numFmtId="0" fontId="38" fillId="0" borderId="0" xfId="0" applyFont="1" applyAlignment="1">
      <alignment horizontal="left" vertical="center" wrapText="1"/>
    </xf>
    <xf numFmtId="181" fontId="38" fillId="0" borderId="0" xfId="0" applyNumberFormat="1" applyFont="1" applyAlignment="1">
      <alignment horizontal="right" vertical="center" wrapText="1"/>
    </xf>
    <xf numFmtId="180" fontId="38" fillId="0" borderId="0" xfId="0" applyNumberFormat="1" applyFont="1" applyAlignment="1">
      <alignment horizontal="right" vertical="center" wrapText="1"/>
    </xf>
    <xf numFmtId="38" fontId="38" fillId="0" borderId="0" xfId="76" applyFont="1" applyAlignment="1">
      <alignment horizontal="left" vertical="center" wrapText="1"/>
    </xf>
    <xf numFmtId="181" fontId="38" fillId="0" borderId="0" xfId="0" applyNumberFormat="1" applyFont="1" applyAlignment="1">
      <alignment horizontal="center" vertical="center" wrapText="1"/>
    </xf>
    <xf numFmtId="14" fontId="38" fillId="0" borderId="0" xfId="0" applyNumberFormat="1" applyFont="1" applyAlignment="1">
      <alignment horizontal="center" vertical="center" wrapText="1"/>
    </xf>
    <xf numFmtId="0" fontId="38" fillId="5" borderId="0" xfId="0" applyFont="1" applyFill="1" applyAlignment="1">
      <alignment horizontal="center" vertical="center" wrapText="1"/>
    </xf>
    <xf numFmtId="0" fontId="86" fillId="4" borderId="2" xfId="0" applyFont="1" applyFill="1" applyBorder="1" applyAlignment="1">
      <alignment vertical="center"/>
    </xf>
    <xf numFmtId="0" fontId="86" fillId="4" borderId="4" xfId="0" applyFont="1" applyFill="1" applyBorder="1" applyAlignment="1">
      <alignment vertical="center" wrapText="1"/>
    </xf>
    <xf numFmtId="179" fontId="38" fillId="0" borderId="0" xfId="0" applyNumberFormat="1" applyFont="1" applyAlignment="1">
      <alignment vertical="center" wrapText="1"/>
    </xf>
    <xf numFmtId="0" fontId="38" fillId="0" borderId="0" xfId="0" applyFont="1" applyFill="1" applyBorder="1" applyAlignment="1">
      <alignment horizontal="left" vertical="center" wrapText="1"/>
    </xf>
    <xf numFmtId="0" fontId="38" fillId="0" borderId="0" xfId="0" applyFont="1" applyFill="1" applyAlignment="1">
      <alignment horizontal="left" vertical="center" wrapText="1"/>
    </xf>
    <xf numFmtId="0" fontId="38" fillId="0" borderId="0" xfId="0" applyFont="1" applyFill="1" applyAlignment="1">
      <alignment horizontal="center" vertical="center" wrapText="1"/>
    </xf>
    <xf numFmtId="0" fontId="38" fillId="0" borderId="0" xfId="76" applyNumberFormat="1" applyFont="1" applyAlignment="1">
      <alignment horizontal="left" vertical="center" wrapText="1"/>
    </xf>
    <xf numFmtId="0" fontId="86" fillId="60" borderId="34" xfId="0" applyFont="1" applyFill="1" applyBorder="1" applyAlignment="1">
      <alignment horizontal="center" vertical="center" wrapText="1"/>
    </xf>
    <xf numFmtId="0" fontId="38" fillId="60" borderId="34" xfId="0" applyFont="1" applyFill="1" applyBorder="1" applyAlignment="1">
      <alignment horizontal="center" vertical="center" wrapText="1"/>
    </xf>
    <xf numFmtId="0" fontId="87" fillId="60" borderId="34" xfId="0" applyFont="1" applyFill="1" applyBorder="1" applyAlignment="1">
      <alignment horizontal="center" vertical="center" wrapText="1"/>
    </xf>
    <xf numFmtId="0" fontId="38" fillId="0" borderId="0" xfId="0" applyFont="1" applyBorder="1" applyAlignment="1">
      <alignment horizontal="left" vertical="center" wrapText="1"/>
    </xf>
    <xf numFmtId="181" fontId="38" fillId="0" borderId="0" xfId="0" applyNumberFormat="1" applyFont="1" applyBorder="1" applyAlignment="1">
      <alignment horizontal="right" vertical="center" wrapText="1"/>
    </xf>
    <xf numFmtId="0" fontId="85" fillId="0" borderId="0" xfId="0" applyFont="1" applyBorder="1" applyAlignment="1">
      <alignment horizontal="center" vertical="center" wrapText="1"/>
    </xf>
    <xf numFmtId="180" fontId="85" fillId="0" borderId="0" xfId="0" applyNumberFormat="1" applyFont="1" applyFill="1" applyBorder="1" applyAlignment="1">
      <alignment horizontal="right" vertical="center" wrapText="1"/>
    </xf>
    <xf numFmtId="0" fontId="38" fillId="0" borderId="0" xfId="0" applyFont="1" applyBorder="1" applyAlignment="1">
      <alignment horizontal="center" vertical="center" wrapText="1"/>
    </xf>
    <xf numFmtId="0" fontId="38" fillId="12" borderId="0" xfId="0" applyFont="1" applyFill="1" applyBorder="1" applyAlignment="1">
      <alignment horizontal="center" vertical="center" wrapText="1"/>
    </xf>
    <xf numFmtId="0" fontId="38" fillId="0" borderId="0" xfId="0" applyFont="1" applyFill="1" applyBorder="1" applyAlignment="1">
      <alignment horizontal="center" vertical="center" wrapText="1"/>
    </xf>
    <xf numFmtId="181" fontId="38" fillId="0" borderId="0" xfId="0" applyNumberFormat="1" applyFont="1" applyBorder="1" applyAlignment="1">
      <alignment horizontal="center" vertical="center" wrapText="1"/>
    </xf>
    <xf numFmtId="14" fontId="38" fillId="0" borderId="0" xfId="0" applyNumberFormat="1" applyFont="1" applyBorder="1" applyAlignment="1">
      <alignment horizontal="center" vertical="center" wrapText="1"/>
    </xf>
    <xf numFmtId="0" fontId="38" fillId="0" borderId="0" xfId="0" applyNumberFormat="1" applyFont="1" applyBorder="1" applyAlignment="1">
      <alignment horizontal="left" vertical="center" wrapText="1"/>
    </xf>
    <xf numFmtId="0" fontId="38" fillId="10" borderId="34" xfId="0" applyFont="1" applyFill="1" applyBorder="1" applyAlignment="1">
      <alignment vertical="center" wrapText="1"/>
    </xf>
    <xf numFmtId="179" fontId="38" fillId="10" borderId="34" xfId="0" applyNumberFormat="1" applyFont="1" applyFill="1" applyBorder="1" applyAlignment="1">
      <alignment vertical="center" wrapText="1"/>
    </xf>
    <xf numFmtId="0" fontId="38" fillId="0" borderId="34" xfId="0" applyFont="1" applyBorder="1" applyAlignment="1">
      <alignment horizontal="left" vertical="center" wrapText="1"/>
    </xf>
    <xf numFmtId="0" fontId="38" fillId="0" borderId="34" xfId="0" applyFont="1" applyBorder="1">
      <alignment vertical="center"/>
    </xf>
    <xf numFmtId="0" fontId="38" fillId="0" borderId="34" xfId="0" applyNumberFormat="1" applyFont="1" applyBorder="1">
      <alignment vertical="center"/>
    </xf>
    <xf numFmtId="0" fontId="38" fillId="0" borderId="34" xfId="0" applyNumberFormat="1" applyFont="1" applyBorder="1" applyAlignment="1">
      <alignment horizontal="left" vertical="center" wrapText="1"/>
    </xf>
    <xf numFmtId="181" fontId="38" fillId="0" borderId="34" xfId="0" applyNumberFormat="1" applyFont="1" applyBorder="1" applyAlignment="1">
      <alignment horizontal="right" vertical="center" wrapText="1"/>
    </xf>
    <xf numFmtId="179" fontId="38" fillId="0" borderId="34" xfId="0" applyNumberFormat="1" applyFont="1" applyBorder="1" applyAlignment="1">
      <alignment vertical="center" wrapText="1"/>
    </xf>
    <xf numFmtId="180" fontId="38" fillId="0" borderId="34" xfId="0" applyNumberFormat="1" applyFont="1" applyBorder="1" applyAlignment="1">
      <alignment horizontal="right" vertical="center" wrapText="1"/>
    </xf>
    <xf numFmtId="0" fontId="38" fillId="0" borderId="34" xfId="0" applyFont="1" applyBorder="1" applyAlignment="1">
      <alignment horizontal="center" vertical="center" wrapText="1"/>
    </xf>
    <xf numFmtId="38" fontId="38" fillId="0" borderId="34" xfId="76" applyFont="1" applyBorder="1" applyAlignment="1">
      <alignment horizontal="left" vertical="center" wrapText="1"/>
    </xf>
    <xf numFmtId="178" fontId="38" fillId="0" borderId="34" xfId="0" applyNumberFormat="1" applyFont="1" applyBorder="1" applyAlignment="1">
      <alignment horizontal="left" vertical="center" wrapText="1"/>
    </xf>
    <xf numFmtId="181" fontId="38" fillId="0" borderId="34" xfId="0" applyNumberFormat="1" applyFont="1" applyBorder="1" applyAlignment="1">
      <alignment horizontal="center" vertical="center" wrapText="1"/>
    </xf>
    <xf numFmtId="14" fontId="38" fillId="0" borderId="34" xfId="0" applyNumberFormat="1" applyFont="1" applyBorder="1" applyAlignment="1">
      <alignment horizontal="center" vertical="center" wrapText="1"/>
    </xf>
    <xf numFmtId="180" fontId="38" fillId="0" borderId="34" xfId="0" applyNumberFormat="1" applyFont="1" applyBorder="1">
      <alignment vertical="center"/>
    </xf>
    <xf numFmtId="0" fontId="38" fillId="10" borderId="34" xfId="0" applyFont="1" applyFill="1" applyBorder="1">
      <alignment vertical="center"/>
    </xf>
    <xf numFmtId="179" fontId="38" fillId="10" borderId="34" xfId="0" applyNumberFormat="1" applyFont="1" applyFill="1" applyBorder="1">
      <alignment vertical="center"/>
    </xf>
    <xf numFmtId="181" fontId="38" fillId="0" borderId="34" xfId="0" applyNumberFormat="1" applyFont="1" applyBorder="1" applyAlignment="1">
      <alignment horizontal="right" vertical="center"/>
    </xf>
    <xf numFmtId="179" fontId="38" fillId="0" borderId="34" xfId="0" applyNumberFormat="1" applyFont="1" applyBorder="1">
      <alignment vertical="center"/>
    </xf>
    <xf numFmtId="38" fontId="38" fillId="0" borderId="34" xfId="76" applyFont="1" applyBorder="1">
      <alignment vertical="center"/>
    </xf>
    <xf numFmtId="0" fontId="38" fillId="0" borderId="34" xfId="0" applyFont="1" applyBorder="1" applyAlignment="1">
      <alignment vertical="center" wrapText="1"/>
    </xf>
    <xf numFmtId="0" fontId="38" fillId="0" borderId="34" xfId="0" applyFont="1" applyBorder="1" applyAlignment="1">
      <alignment horizontal="center" vertical="center"/>
    </xf>
    <xf numFmtId="0" fontId="38" fillId="10" borderId="34" xfId="0" applyFont="1" applyFill="1" applyBorder="1" applyAlignment="1">
      <alignment horizontal="left" vertical="center" wrapText="1"/>
    </xf>
    <xf numFmtId="0" fontId="38" fillId="0" borderId="34" xfId="0" applyFont="1" applyFill="1" applyBorder="1" applyAlignment="1">
      <alignment horizontal="left" vertical="center" wrapText="1"/>
    </xf>
    <xf numFmtId="0" fontId="38" fillId="0" borderId="34" xfId="0" applyNumberFormat="1" applyFont="1" applyFill="1" applyBorder="1" applyAlignment="1">
      <alignment horizontal="left" vertical="center" wrapText="1"/>
    </xf>
    <xf numFmtId="181" fontId="38" fillId="0" borderId="34" xfId="0" applyNumberFormat="1" applyFont="1" applyFill="1" applyBorder="1" applyAlignment="1">
      <alignment horizontal="right" vertical="center" wrapText="1"/>
    </xf>
    <xf numFmtId="179" fontId="38" fillId="0" borderId="34" xfId="0" applyNumberFormat="1" applyFont="1" applyFill="1" applyBorder="1" applyAlignment="1">
      <alignment vertical="center" wrapText="1"/>
    </xf>
    <xf numFmtId="180" fontId="38" fillId="0" borderId="34" xfId="0" applyNumberFormat="1" applyFont="1" applyFill="1" applyBorder="1" applyAlignment="1">
      <alignment horizontal="right" vertical="center" wrapText="1"/>
    </xf>
    <xf numFmtId="38" fontId="38" fillId="0" borderId="34" xfId="76" applyFont="1" applyFill="1" applyBorder="1" applyAlignment="1">
      <alignment horizontal="left" vertical="center" wrapText="1"/>
    </xf>
    <xf numFmtId="178" fontId="38" fillId="0" borderId="34" xfId="0" applyNumberFormat="1" applyFont="1" applyFill="1" applyBorder="1" applyAlignment="1">
      <alignment horizontal="left" vertical="center" wrapText="1"/>
    </xf>
    <xf numFmtId="181" fontId="38" fillId="0" borderId="34" xfId="0" applyNumberFormat="1" applyFont="1" applyFill="1" applyBorder="1" applyAlignment="1">
      <alignment horizontal="left" vertical="center" wrapText="1"/>
    </xf>
    <xf numFmtId="14" fontId="38" fillId="0" borderId="34" xfId="0" applyNumberFormat="1" applyFont="1" applyFill="1" applyBorder="1" applyAlignment="1">
      <alignment horizontal="left" vertical="center" wrapText="1"/>
    </xf>
    <xf numFmtId="0" fontId="38" fillId="0" borderId="34" xfId="79" applyFont="1" applyBorder="1" applyAlignment="1">
      <alignment horizontal="left" vertical="center"/>
    </xf>
    <xf numFmtId="0" fontId="38" fillId="0" borderId="34" xfId="0" applyFont="1" applyBorder="1" applyAlignment="1">
      <alignment horizontal="left" vertical="center"/>
    </xf>
    <xf numFmtId="179" fontId="38" fillId="0" borderId="34" xfId="0" applyNumberFormat="1" applyFont="1" applyFill="1" applyBorder="1">
      <alignment vertical="center"/>
    </xf>
    <xf numFmtId="181" fontId="38" fillId="0" borderId="34" xfId="0" applyNumberFormat="1" applyFont="1" applyBorder="1" applyAlignment="1">
      <alignment horizontal="left" vertical="center" wrapText="1"/>
    </xf>
    <xf numFmtId="14" fontId="38" fillId="0" borderId="34" xfId="0" applyNumberFormat="1" applyFont="1" applyBorder="1" applyAlignment="1">
      <alignment horizontal="left" vertical="center" wrapText="1"/>
    </xf>
    <xf numFmtId="181" fontId="38" fillId="0" borderId="34" xfId="0" applyNumberFormat="1" applyFont="1" applyFill="1" applyBorder="1" applyAlignment="1">
      <alignment horizontal="center" vertical="center" wrapText="1"/>
    </xf>
    <xf numFmtId="181" fontId="38" fillId="0" borderId="34" xfId="0" applyNumberFormat="1" applyFont="1" applyBorder="1">
      <alignment vertical="center"/>
    </xf>
    <xf numFmtId="181" fontId="38" fillId="0" borderId="34" xfId="0" applyNumberFormat="1" applyFont="1" applyBorder="1" applyAlignment="1">
      <alignment horizontal="center" vertical="center"/>
    </xf>
    <xf numFmtId="181" fontId="38" fillId="0" borderId="34" xfId="0" applyNumberFormat="1" applyFont="1" applyBorder="1" applyAlignment="1">
      <alignment vertical="center" wrapText="1"/>
    </xf>
    <xf numFmtId="0" fontId="38" fillId="10" borderId="34" xfId="79" applyFont="1" applyFill="1" applyBorder="1" applyAlignment="1">
      <alignment vertical="center" wrapText="1"/>
    </xf>
    <xf numFmtId="179" fontId="38" fillId="10" borderId="34" xfId="79" applyNumberFormat="1" applyFont="1" applyFill="1" applyBorder="1">
      <alignment vertical="center"/>
    </xf>
    <xf numFmtId="179" fontId="38" fillId="0" borderId="34" xfId="79" applyNumberFormat="1" applyFont="1" applyFill="1" applyBorder="1">
      <alignment vertical="center"/>
    </xf>
    <xf numFmtId="0" fontId="38" fillId="0" borderId="34" xfId="79" applyFont="1" applyBorder="1" applyAlignment="1">
      <alignment vertical="center" wrapText="1"/>
    </xf>
    <xf numFmtId="0" fontId="38" fillId="0" borderId="34" xfId="0" applyNumberFormat="1" applyFont="1" applyBorder="1" applyAlignment="1">
      <alignment horizontal="center" vertical="center" wrapText="1"/>
    </xf>
    <xf numFmtId="14" fontId="38" fillId="0" borderId="34" xfId="0" applyNumberFormat="1" applyFont="1" applyFill="1" applyBorder="1" applyAlignment="1">
      <alignment horizontal="center" vertical="center" wrapText="1"/>
    </xf>
    <xf numFmtId="178" fontId="38" fillId="0" borderId="34" xfId="0" applyNumberFormat="1" applyFont="1" applyBorder="1" applyAlignment="1">
      <alignment vertical="center" wrapText="1"/>
    </xf>
    <xf numFmtId="0" fontId="38" fillId="0" borderId="34" xfId="0" applyNumberFormat="1" applyFont="1" applyBorder="1" applyAlignment="1">
      <alignment vertical="center" wrapText="1"/>
    </xf>
    <xf numFmtId="0" fontId="38" fillId="10" borderId="34" xfId="0" applyNumberFormat="1" applyFont="1" applyFill="1" applyBorder="1" applyAlignment="1">
      <alignment vertical="center" wrapText="1"/>
    </xf>
    <xf numFmtId="0" fontId="38" fillId="0" borderId="34" xfId="0" applyNumberFormat="1" applyFont="1" applyFill="1" applyBorder="1">
      <alignment vertical="center"/>
    </xf>
    <xf numFmtId="38" fontId="38" fillId="0" borderId="34" xfId="76" applyFont="1" applyBorder="1" applyAlignment="1">
      <alignment horizontal="left" vertical="center"/>
    </xf>
    <xf numFmtId="14" fontId="38" fillId="0" borderId="34" xfId="0" applyNumberFormat="1" applyFont="1" applyBorder="1">
      <alignment vertical="center"/>
    </xf>
    <xf numFmtId="0" fontId="38" fillId="0" borderId="34" xfId="0" applyNumberFormat="1" applyFont="1" applyBorder="1" applyAlignment="1">
      <alignment horizontal="center" vertical="center"/>
    </xf>
    <xf numFmtId="0" fontId="38" fillId="3" borderId="34" xfId="0" applyNumberFormat="1" applyFont="1" applyFill="1" applyBorder="1">
      <alignment vertical="center"/>
    </xf>
    <xf numFmtId="0" fontId="38" fillId="3" borderId="34" xfId="0" applyFont="1" applyFill="1" applyBorder="1">
      <alignment vertical="center"/>
    </xf>
    <xf numFmtId="181" fontId="38" fillId="3" borderId="34" xfId="0" applyNumberFormat="1" applyFont="1" applyFill="1" applyBorder="1" applyAlignment="1">
      <alignment horizontal="right" vertical="center"/>
    </xf>
    <xf numFmtId="179" fontId="38" fillId="3" borderId="34" xfId="0" applyNumberFormat="1" applyFont="1" applyFill="1" applyBorder="1">
      <alignment vertical="center"/>
    </xf>
    <xf numFmtId="14" fontId="38" fillId="0" borderId="34" xfId="0" applyNumberFormat="1" applyFont="1" applyBorder="1" applyAlignment="1">
      <alignment vertical="center" wrapText="1"/>
    </xf>
    <xf numFmtId="0" fontId="38" fillId="10" borderId="34" xfId="0" applyNumberFormat="1" applyFont="1" applyFill="1" applyBorder="1">
      <alignment vertical="center"/>
    </xf>
    <xf numFmtId="0" fontId="38" fillId="0" borderId="34" xfId="80" applyNumberFormat="1" applyFont="1" applyBorder="1" applyAlignment="1">
      <alignment horizontal="center" vertical="center" shrinkToFit="1"/>
    </xf>
    <xf numFmtId="3" fontId="38" fillId="0" borderId="34" xfId="0" applyNumberFormat="1" applyFont="1" applyBorder="1">
      <alignment vertical="center"/>
    </xf>
    <xf numFmtId="176" fontId="38" fillId="0" borderId="34" xfId="0" applyNumberFormat="1" applyFont="1" applyBorder="1">
      <alignment vertical="center"/>
    </xf>
    <xf numFmtId="184" fontId="38" fillId="0" borderId="34" xfId="0" applyNumberFormat="1" applyFont="1" applyBorder="1">
      <alignment vertical="center"/>
    </xf>
    <xf numFmtId="56" fontId="38" fillId="0" borderId="34" xfId="0" applyNumberFormat="1" applyFont="1" applyBorder="1">
      <alignment vertical="center"/>
    </xf>
    <xf numFmtId="0" fontId="38" fillId="3" borderId="0" xfId="0" applyFont="1" applyFill="1" applyAlignment="1">
      <alignment horizontal="center" vertical="center" wrapText="1"/>
    </xf>
    <xf numFmtId="181" fontId="38" fillId="3" borderId="34" xfId="0" applyNumberFormat="1" applyFont="1" applyFill="1" applyBorder="1">
      <alignment vertical="center"/>
    </xf>
    <xf numFmtId="180" fontId="38" fillId="3" borderId="34" xfId="0" applyNumberFormat="1" applyFont="1" applyFill="1" applyBorder="1">
      <alignment vertical="center"/>
    </xf>
    <xf numFmtId="0" fontId="38" fillId="3" borderId="34" xfId="0" applyNumberFormat="1" applyFont="1" applyFill="1" applyBorder="1" applyAlignment="1">
      <alignment vertical="center" wrapText="1"/>
    </xf>
    <xf numFmtId="3" fontId="38" fillId="3" borderId="34" xfId="0" applyNumberFormat="1" applyFont="1" applyFill="1" applyBorder="1">
      <alignment vertical="center"/>
    </xf>
    <xf numFmtId="38" fontId="38" fillId="3" borderId="34" xfId="76" applyFont="1" applyFill="1" applyBorder="1">
      <alignment vertical="center"/>
    </xf>
    <xf numFmtId="0" fontId="38" fillId="3" borderId="34" xfId="0" applyFont="1" applyFill="1" applyBorder="1" applyAlignment="1">
      <alignment horizontal="left" vertical="center" wrapText="1"/>
    </xf>
    <xf numFmtId="0" fontId="38" fillId="3" borderId="34" xfId="0" applyFont="1" applyFill="1" applyBorder="1" applyAlignment="1">
      <alignment horizontal="center" vertical="center" wrapText="1"/>
    </xf>
    <xf numFmtId="178" fontId="38" fillId="3" borderId="34" xfId="0" applyNumberFormat="1" applyFont="1" applyFill="1" applyBorder="1" applyAlignment="1">
      <alignment horizontal="left" vertical="center" wrapText="1"/>
    </xf>
    <xf numFmtId="14" fontId="38" fillId="3" borderId="34" xfId="0" applyNumberFormat="1" applyFont="1" applyFill="1" applyBorder="1" applyAlignment="1">
      <alignment horizontal="left" vertical="center" wrapText="1"/>
    </xf>
    <xf numFmtId="181" fontId="38" fillId="3" borderId="34" xfId="0" applyNumberFormat="1" applyFont="1" applyFill="1" applyBorder="1" applyAlignment="1">
      <alignment horizontal="center" vertical="center" wrapText="1"/>
    </xf>
    <xf numFmtId="14" fontId="38" fillId="3" borderId="34" xfId="0" applyNumberFormat="1" applyFont="1" applyFill="1" applyBorder="1" applyAlignment="1">
      <alignment horizontal="center" vertical="center" wrapText="1"/>
    </xf>
    <xf numFmtId="0" fontId="38" fillId="3" borderId="34" xfId="0" applyNumberFormat="1" applyFont="1" applyFill="1" applyBorder="1" applyAlignment="1">
      <alignment horizontal="left" vertical="center" wrapText="1"/>
    </xf>
    <xf numFmtId="0" fontId="38" fillId="3" borderId="0" xfId="0" applyFont="1" applyFill="1" applyAlignment="1">
      <alignment vertical="center" wrapText="1"/>
    </xf>
    <xf numFmtId="0" fontId="38" fillId="10" borderId="0" xfId="0" applyFont="1" applyFill="1" applyAlignment="1">
      <alignment horizontal="center" vertical="center" wrapText="1"/>
    </xf>
    <xf numFmtId="181" fontId="38" fillId="10" borderId="34" xfId="0" applyNumberFormat="1" applyFont="1" applyFill="1" applyBorder="1">
      <alignment vertical="center"/>
    </xf>
    <xf numFmtId="180" fontId="38" fillId="10" borderId="34" xfId="0" applyNumberFormat="1" applyFont="1" applyFill="1" applyBorder="1">
      <alignment vertical="center"/>
    </xf>
    <xf numFmtId="3" fontId="38" fillId="10" borderId="34" xfId="0" applyNumberFormat="1" applyFont="1" applyFill="1" applyBorder="1">
      <alignment vertical="center"/>
    </xf>
    <xf numFmtId="178" fontId="38" fillId="10" borderId="34" xfId="0" applyNumberFormat="1" applyFont="1" applyFill="1" applyBorder="1" applyAlignment="1">
      <alignment horizontal="left" vertical="center" wrapText="1"/>
    </xf>
    <xf numFmtId="181" fontId="38" fillId="10" borderId="34" xfId="0" applyNumberFormat="1" applyFont="1" applyFill="1" applyBorder="1" applyAlignment="1">
      <alignment horizontal="center" vertical="center" wrapText="1"/>
    </xf>
    <xf numFmtId="14" fontId="38" fillId="10" borderId="34" xfId="0" applyNumberFormat="1" applyFont="1" applyFill="1" applyBorder="1" applyAlignment="1">
      <alignment horizontal="center" vertical="center" wrapText="1"/>
    </xf>
    <xf numFmtId="0" fontId="38" fillId="10" borderId="34" xfId="0" applyNumberFormat="1" applyFont="1" applyFill="1" applyBorder="1" applyAlignment="1">
      <alignment horizontal="left" vertical="center" wrapText="1"/>
    </xf>
    <xf numFmtId="0" fontId="38" fillId="10" borderId="0" xfId="0" applyFont="1" applyFill="1" applyAlignment="1">
      <alignment vertical="center" wrapText="1"/>
    </xf>
    <xf numFmtId="178" fontId="38" fillId="0" borderId="0" xfId="0" applyNumberFormat="1" applyFont="1" applyAlignment="1">
      <alignment horizontal="left" vertical="center" wrapText="1"/>
    </xf>
    <xf numFmtId="0" fontId="0" fillId="0" borderId="34" xfId="0" applyNumberFormat="1" applyBorder="1">
      <alignment vertical="center"/>
    </xf>
    <xf numFmtId="181" fontId="0" fillId="0" borderId="34" xfId="0" applyNumberFormat="1" applyBorder="1">
      <alignment vertical="center"/>
    </xf>
    <xf numFmtId="3" fontId="0" fillId="0" borderId="34" xfId="0" applyNumberFormat="1" applyBorder="1">
      <alignment vertical="center"/>
    </xf>
    <xf numFmtId="0" fontId="0" fillId="0" borderId="34" xfId="0" applyNumberFormat="1" applyBorder="1" applyAlignment="1">
      <alignment vertical="center" wrapText="1"/>
    </xf>
    <xf numFmtId="0" fontId="0" fillId="10" borderId="34" xfId="0" applyFill="1" applyBorder="1">
      <alignment vertical="center"/>
    </xf>
    <xf numFmtId="179" fontId="0" fillId="10" borderId="34" xfId="0" applyNumberFormat="1" applyFill="1" applyBorder="1">
      <alignment vertical="center"/>
    </xf>
    <xf numFmtId="179" fontId="0" fillId="0" borderId="34" xfId="0" applyNumberFormat="1" applyBorder="1">
      <alignment vertical="center"/>
    </xf>
    <xf numFmtId="180" fontId="0" fillId="0" borderId="34" xfId="0" applyNumberFormat="1" applyBorder="1">
      <alignment vertical="center"/>
    </xf>
    <xf numFmtId="0" fontId="38" fillId="50" borderId="0" xfId="0" applyFont="1" applyFill="1" applyBorder="1" applyAlignment="1">
      <alignment horizontal="center" vertical="center" wrapText="1"/>
    </xf>
    <xf numFmtId="38" fontId="38" fillId="50" borderId="0" xfId="76" applyFont="1" applyFill="1" applyBorder="1" applyAlignment="1">
      <alignment horizontal="left" vertical="center" wrapText="1"/>
    </xf>
    <xf numFmtId="0" fontId="38" fillId="50" borderId="0" xfId="0" applyFont="1" applyFill="1" applyBorder="1" applyAlignment="1">
      <alignment horizontal="left" vertical="center" wrapText="1"/>
    </xf>
    <xf numFmtId="0" fontId="88" fillId="0" borderId="0" xfId="0" applyFont="1" applyAlignment="1">
      <alignment horizontal="center" vertical="center" wrapText="1"/>
    </xf>
    <xf numFmtId="0" fontId="0" fillId="10" borderId="34" xfId="0" applyNumberFormat="1" applyFill="1" applyBorder="1" applyAlignment="1">
      <alignment vertical="center" wrapText="1"/>
    </xf>
    <xf numFmtId="38" fontId="38" fillId="10" borderId="34" xfId="76" applyFont="1" applyFill="1" applyBorder="1">
      <alignment vertical="center"/>
    </xf>
    <xf numFmtId="38" fontId="0" fillId="0" borderId="34" xfId="76" applyFont="1" applyBorder="1">
      <alignment vertical="center"/>
    </xf>
    <xf numFmtId="7" fontId="0" fillId="0" borderId="34" xfId="0" applyNumberFormat="1" applyBorder="1">
      <alignment vertical="center"/>
    </xf>
    <xf numFmtId="0" fontId="0" fillId="3" borderId="34" xfId="0" applyNumberFormat="1" applyFill="1" applyBorder="1" applyAlignment="1">
      <alignment vertical="center" wrapText="1"/>
    </xf>
    <xf numFmtId="0" fontId="0" fillId="0" borderId="64" xfId="0" applyBorder="1">
      <alignment vertical="center"/>
    </xf>
    <xf numFmtId="9" fontId="0" fillId="0" borderId="64" xfId="276" applyFont="1" applyBorder="1">
      <alignment vertical="center"/>
    </xf>
    <xf numFmtId="0" fontId="23" fillId="11" borderId="64" xfId="0" applyFont="1" applyFill="1" applyBorder="1" applyAlignment="1">
      <alignment horizontal="center" vertical="center"/>
    </xf>
    <xf numFmtId="0" fontId="23" fillId="61" borderId="64" xfId="0" applyFont="1" applyFill="1" applyBorder="1" applyAlignment="1">
      <alignment horizontal="center" vertical="center"/>
    </xf>
    <xf numFmtId="9" fontId="0" fillId="0" borderId="64" xfId="276" applyNumberFormat="1" applyFont="1" applyBorder="1">
      <alignment vertical="center"/>
    </xf>
    <xf numFmtId="9" fontId="0" fillId="0" borderId="64" xfId="0" applyNumberFormat="1" applyBorder="1">
      <alignment vertical="center"/>
    </xf>
    <xf numFmtId="0" fontId="23" fillId="4" borderId="64" xfId="0" applyFont="1" applyFill="1" applyBorder="1" applyAlignment="1">
      <alignment horizontal="center" vertical="center"/>
    </xf>
    <xf numFmtId="0" fontId="23" fillId="0" borderId="64" xfId="0" applyFont="1" applyFill="1" applyBorder="1" applyAlignment="1">
      <alignment horizontal="center" vertical="center"/>
    </xf>
    <xf numFmtId="0" fontId="82" fillId="0" borderId="64" xfId="137" applyNumberFormat="1" applyFont="1" applyFill="1" applyBorder="1" applyAlignment="1">
      <alignment horizontal="center" vertical="center"/>
    </xf>
    <xf numFmtId="0" fontId="82" fillId="0" borderId="64" xfId="137" applyNumberFormat="1" applyFont="1" applyFill="1" applyBorder="1" applyAlignment="1">
      <alignment horizontal="left" vertical="center" wrapText="1"/>
    </xf>
    <xf numFmtId="0" fontId="82" fillId="0" borderId="64" xfId="137" applyNumberFormat="1" applyFont="1" applyFill="1" applyBorder="1" applyAlignment="1">
      <alignment horizontal="left" vertical="center"/>
    </xf>
    <xf numFmtId="182" fontId="82" fillId="0" borderId="64" xfId="137" applyNumberFormat="1" applyFont="1" applyFill="1" applyBorder="1" applyAlignment="1">
      <alignment horizontal="center" vertical="center" wrapText="1"/>
    </xf>
    <xf numFmtId="186" fontId="82" fillId="0" borderId="64" xfId="137" applyNumberFormat="1" applyFont="1" applyFill="1" applyBorder="1" applyAlignment="1">
      <alignment horizontal="center" vertical="center" wrapText="1"/>
    </xf>
    <xf numFmtId="0" fontId="40" fillId="0" borderId="0" xfId="137" applyNumberFormat="1" applyFont="1" applyAlignment="1">
      <alignment horizontal="center" vertical="center" wrapText="1"/>
    </xf>
    <xf numFmtId="0" fontId="23" fillId="9" borderId="64" xfId="0" applyFont="1" applyFill="1" applyBorder="1" applyAlignment="1">
      <alignment horizontal="center" vertical="center"/>
    </xf>
    <xf numFmtId="0" fontId="23" fillId="67" borderId="64" xfId="0" applyFont="1" applyFill="1" applyBorder="1" applyAlignment="1">
      <alignment horizontal="center" vertical="center"/>
    </xf>
    <xf numFmtId="0" fontId="23" fillId="5" borderId="64" xfId="0" applyFont="1" applyFill="1" applyBorder="1" applyAlignment="1">
      <alignment horizontal="center" vertical="center"/>
    </xf>
    <xf numFmtId="0" fontId="38" fillId="0" borderId="0" xfId="0" applyFont="1" applyFill="1" applyAlignment="1">
      <alignment vertical="center" wrapText="1"/>
    </xf>
    <xf numFmtId="0" fontId="38" fillId="0" borderId="0" xfId="0" applyNumberFormat="1" applyFont="1" applyFill="1" applyAlignment="1">
      <alignment horizontal="left" vertical="center" wrapText="1"/>
    </xf>
    <xf numFmtId="38" fontId="38" fillId="0" borderId="0" xfId="76" applyFont="1" applyFill="1" applyAlignment="1">
      <alignment horizontal="left" vertical="center" wrapText="1"/>
    </xf>
    <xf numFmtId="178" fontId="38" fillId="0" borderId="0" xfId="0" applyNumberFormat="1" applyFont="1" applyFill="1" applyAlignment="1">
      <alignment horizontal="left" vertical="center" wrapText="1"/>
    </xf>
    <xf numFmtId="181" fontId="38" fillId="0" borderId="0" xfId="0" applyNumberFormat="1" applyFont="1" applyFill="1" applyAlignment="1">
      <alignment horizontal="center" vertical="center" wrapText="1"/>
    </xf>
    <xf numFmtId="14" fontId="38" fillId="0" borderId="0" xfId="0" applyNumberFormat="1" applyFont="1" applyFill="1" applyAlignment="1">
      <alignment horizontal="center" vertical="center" wrapText="1"/>
    </xf>
    <xf numFmtId="0" fontId="38" fillId="0" borderId="0" xfId="0" applyNumberFormat="1" applyFont="1" applyAlignment="1">
      <alignment vertical="center" wrapText="1"/>
    </xf>
    <xf numFmtId="14" fontId="38" fillId="0" borderId="0" xfId="0" applyNumberFormat="1" applyFont="1" applyAlignment="1">
      <alignment vertical="center" wrapText="1"/>
    </xf>
    <xf numFmtId="0" fontId="38" fillId="0" borderId="0" xfId="0" applyNumberFormat="1" applyFont="1" applyAlignment="1">
      <alignment horizontal="center" vertical="center" wrapText="1"/>
    </xf>
    <xf numFmtId="179" fontId="38" fillId="0" borderId="0" xfId="0" applyNumberFormat="1" applyFont="1" applyFill="1" applyAlignment="1">
      <alignment horizontal="left" vertical="center" wrapText="1"/>
    </xf>
    <xf numFmtId="181" fontId="38" fillId="0" borderId="0" xfId="0" applyNumberFormat="1" applyFont="1" applyFill="1" applyAlignment="1">
      <alignment horizontal="left" vertical="center" wrapText="1"/>
    </xf>
    <xf numFmtId="180" fontId="38" fillId="0" borderId="0" xfId="0" applyNumberFormat="1" applyFont="1" applyFill="1" applyAlignment="1">
      <alignment horizontal="left" vertical="center" wrapText="1"/>
    </xf>
    <xf numFmtId="0" fontId="24" fillId="0" borderId="64" xfId="0" applyFont="1" applyFill="1" applyBorder="1" applyAlignment="1">
      <alignment horizontal="center" vertical="center"/>
    </xf>
    <xf numFmtId="0" fontId="43" fillId="0" borderId="55" xfId="0" applyFont="1" applyBorder="1" applyAlignment="1">
      <alignment horizontal="left" vertical="center"/>
    </xf>
    <xf numFmtId="0" fontId="23" fillId="2" borderId="2" xfId="0" applyFont="1" applyFill="1" applyBorder="1" applyAlignment="1">
      <alignment horizontal="center" vertical="center"/>
    </xf>
    <xf numFmtId="0" fontId="23" fillId="2" borderId="3" xfId="0" applyFont="1" applyFill="1" applyBorder="1" applyAlignment="1">
      <alignment horizontal="center" vertical="center"/>
    </xf>
    <xf numFmtId="0" fontId="23" fillId="2" borderId="4" xfId="0" applyFont="1" applyFill="1" applyBorder="1" applyAlignment="1">
      <alignment horizontal="center" vertical="center"/>
    </xf>
    <xf numFmtId="182" fontId="0" fillId="4" borderId="2" xfId="0" applyNumberFormat="1" applyFill="1" applyBorder="1" applyAlignment="1">
      <alignment horizontal="center" vertical="center"/>
    </xf>
    <xf numFmtId="182" fontId="0" fillId="4" borderId="4" xfId="0" applyNumberFormat="1" applyFill="1" applyBorder="1" applyAlignment="1">
      <alignment horizontal="center" vertical="center"/>
    </xf>
    <xf numFmtId="0" fontId="71" fillId="2" borderId="2" xfId="80" applyNumberFormat="1" applyFont="1" applyFill="1" applyBorder="1" applyAlignment="1">
      <alignment horizontal="center" vertical="center"/>
    </xf>
    <xf numFmtId="0" fontId="71" fillId="2" borderId="4" xfId="80" applyNumberFormat="1" applyFont="1" applyFill="1" applyBorder="1" applyAlignment="1">
      <alignment horizontal="center" vertical="center"/>
    </xf>
    <xf numFmtId="0" fontId="23" fillId="0" borderId="2" xfId="0" applyFont="1" applyFill="1" applyBorder="1" applyAlignment="1">
      <alignment horizontal="center" vertical="center"/>
    </xf>
    <xf numFmtId="0" fontId="23" fillId="0" borderId="3" xfId="0" applyFont="1" applyFill="1" applyBorder="1" applyAlignment="1">
      <alignment horizontal="center" vertical="center"/>
    </xf>
    <xf numFmtId="0" fontId="23" fillId="0" borderId="4" xfId="0" applyFont="1" applyFill="1" applyBorder="1" applyAlignment="1">
      <alignment horizontal="center" vertical="center"/>
    </xf>
    <xf numFmtId="0" fontId="23" fillId="61" borderId="2" xfId="0" applyFont="1" applyFill="1" applyBorder="1" applyAlignment="1">
      <alignment horizontal="center" vertical="center"/>
    </xf>
    <xf numFmtId="0" fontId="23" fillId="61" borderId="4" xfId="0" applyFont="1" applyFill="1" applyBorder="1" applyAlignment="1">
      <alignment horizontal="center" vertical="center"/>
    </xf>
    <xf numFmtId="0" fontId="23" fillId="11" borderId="2" xfId="0" applyFont="1" applyFill="1" applyBorder="1" applyAlignment="1">
      <alignment horizontal="center" vertical="center"/>
    </xf>
    <xf numFmtId="0" fontId="23" fillId="11" borderId="4" xfId="0" applyFont="1" applyFill="1" applyBorder="1" applyAlignment="1">
      <alignment horizontal="center" vertical="center"/>
    </xf>
    <xf numFmtId="0" fontId="0" fillId="0" borderId="55" xfId="0" applyBorder="1" applyAlignment="1">
      <alignment horizontal="center" vertical="center"/>
    </xf>
    <xf numFmtId="182" fontId="23" fillId="47" borderId="5" xfId="80" applyNumberFormat="1" applyFont="1" applyFill="1" applyBorder="1" applyAlignment="1">
      <alignment horizontal="center" vertical="center"/>
    </xf>
    <xf numFmtId="182" fontId="23" fillId="47" borderId="44" xfId="80" applyNumberFormat="1" applyFont="1" applyFill="1" applyBorder="1" applyAlignment="1">
      <alignment horizontal="center" vertical="center"/>
    </xf>
    <xf numFmtId="181" fontId="74" fillId="47" borderId="92" xfId="137" applyNumberFormat="1" applyFont="1" applyFill="1" applyBorder="1" applyAlignment="1">
      <alignment horizontal="right" vertical="center"/>
    </xf>
    <xf numFmtId="0" fontId="74" fillId="47" borderId="42" xfId="137" applyNumberFormat="1" applyFont="1" applyFill="1" applyBorder="1" applyAlignment="1">
      <alignment horizontal="right" vertical="center"/>
    </xf>
    <xf numFmtId="0" fontId="74" fillId="47" borderId="93" xfId="137" applyFont="1" applyFill="1" applyBorder="1" applyAlignment="1">
      <alignment horizontal="center" vertical="center" wrapText="1"/>
    </xf>
    <xf numFmtId="0" fontId="74" fillId="47" borderId="43" xfId="137" applyFont="1" applyFill="1" applyBorder="1" applyAlignment="1">
      <alignment horizontal="center" vertical="center" wrapText="1"/>
    </xf>
    <xf numFmtId="0" fontId="71" fillId="0" borderId="3" xfId="80" applyNumberFormat="1" applyFont="1" applyFill="1" applyBorder="1" applyAlignment="1">
      <alignment horizontal="center" vertical="center"/>
    </xf>
    <xf numFmtId="0" fontId="24" fillId="0" borderId="92" xfId="80" applyFont="1" applyBorder="1" applyAlignment="1">
      <alignment horizontal="center" vertical="center"/>
    </xf>
    <xf numFmtId="0" fontId="24" fillId="0" borderId="38" xfId="80" applyFont="1" applyBorder="1" applyAlignment="1">
      <alignment horizontal="center" vertical="center"/>
    </xf>
    <xf numFmtId="0" fontId="24" fillId="0" borderId="93" xfId="80" applyFont="1" applyBorder="1" applyAlignment="1">
      <alignment horizontal="center" vertical="center"/>
    </xf>
    <xf numFmtId="0" fontId="24" fillId="0" borderId="94" xfId="80" applyFont="1" applyBorder="1" applyAlignment="1">
      <alignment horizontal="center" vertical="center"/>
    </xf>
    <xf numFmtId="0" fontId="24" fillId="0" borderId="0" xfId="80" applyFont="1" applyBorder="1" applyAlignment="1">
      <alignment horizontal="center" vertical="center"/>
    </xf>
    <xf numFmtId="0" fontId="24" fillId="0" borderId="95" xfId="80" applyFont="1" applyBorder="1" applyAlignment="1">
      <alignment horizontal="center" vertical="center"/>
    </xf>
    <xf numFmtId="0" fontId="24" fillId="0" borderId="42" xfId="80" applyFont="1" applyBorder="1" applyAlignment="1">
      <alignment horizontal="center" vertical="center"/>
    </xf>
    <xf numFmtId="0" fontId="24" fillId="0" borderId="55" xfId="80" applyFont="1" applyBorder="1" applyAlignment="1">
      <alignment horizontal="center" vertical="center"/>
    </xf>
    <xf numFmtId="0" fontId="24" fillId="0" borderId="43" xfId="80" applyFont="1" applyBorder="1" applyAlignment="1">
      <alignment horizontal="center" vertical="center"/>
    </xf>
    <xf numFmtId="0" fontId="71" fillId="2" borderId="5" xfId="137" applyFont="1" applyFill="1" applyBorder="1" applyAlignment="1">
      <alignment horizontal="center" vertical="center"/>
    </xf>
    <xf numFmtId="0" fontId="71" fillId="2" borderId="44" xfId="137" applyFont="1" applyFill="1" applyBorder="1" applyAlignment="1">
      <alignment horizontal="center" vertical="center"/>
    </xf>
    <xf numFmtId="38" fontId="71" fillId="0" borderId="5" xfId="138" applyFont="1" applyBorder="1" applyAlignment="1">
      <alignment horizontal="center" vertical="center"/>
    </xf>
    <xf numFmtId="38" fontId="71" fillId="0" borderId="44" xfId="138" applyFont="1" applyBorder="1" applyAlignment="1">
      <alignment horizontal="center" vertical="center"/>
    </xf>
    <xf numFmtId="0" fontId="42" fillId="4" borderId="39" xfId="0" applyFont="1" applyFill="1" applyBorder="1" applyAlignment="1">
      <alignment horizontal="center" vertical="center"/>
    </xf>
    <xf numFmtId="0" fontId="43" fillId="4" borderId="35" xfId="0" applyFont="1" applyFill="1" applyBorder="1" applyAlignment="1">
      <alignment horizontal="center" vertical="center"/>
    </xf>
    <xf numFmtId="0" fontId="43" fillId="4" borderId="36" xfId="0" applyFont="1" applyFill="1" applyBorder="1" applyAlignment="1">
      <alignment horizontal="center" vertical="center"/>
    </xf>
    <xf numFmtId="0" fontId="43" fillId="4" borderId="37" xfId="0" applyFont="1" applyFill="1" applyBorder="1" applyAlignment="1">
      <alignment horizontal="center" vertical="center"/>
    </xf>
    <xf numFmtId="14" fontId="40" fillId="10" borderId="67" xfId="0" applyNumberFormat="1" applyFont="1" applyFill="1" applyBorder="1" applyAlignment="1">
      <alignment horizontal="left" vertical="center" wrapText="1"/>
    </xf>
    <xf numFmtId="0" fontId="40" fillId="10" borderId="36" xfId="0" applyNumberFormat="1" applyFont="1" applyFill="1" applyBorder="1" applyAlignment="1">
      <alignment horizontal="left" vertical="center" wrapText="1"/>
    </xf>
    <xf numFmtId="0" fontId="40" fillId="10" borderId="68" xfId="0" applyNumberFormat="1" applyFont="1" applyFill="1" applyBorder="1" applyAlignment="1">
      <alignment horizontal="left" vertical="center" wrapText="1"/>
    </xf>
    <xf numFmtId="0" fontId="42" fillId="4" borderId="35" xfId="0" applyFont="1" applyFill="1" applyBorder="1" applyAlignment="1">
      <alignment horizontal="center" vertical="center"/>
    </xf>
    <xf numFmtId="0" fontId="42" fillId="4" borderId="36" xfId="0" applyFont="1" applyFill="1" applyBorder="1" applyAlignment="1">
      <alignment horizontal="center" vertical="center"/>
    </xf>
    <xf numFmtId="0" fontId="42" fillId="4" borderId="37" xfId="0" applyFont="1" applyFill="1" applyBorder="1" applyAlignment="1">
      <alignment horizontal="center" vertical="center"/>
    </xf>
    <xf numFmtId="0" fontId="40" fillId="46" borderId="35" xfId="0" applyFont="1" applyFill="1" applyBorder="1" applyAlignment="1">
      <alignment horizontal="left" vertical="center" wrapText="1"/>
    </xf>
    <xf numFmtId="0" fontId="40" fillId="46" borderId="36" xfId="0" applyFont="1" applyFill="1" applyBorder="1" applyAlignment="1">
      <alignment horizontal="left" vertical="center" wrapText="1"/>
    </xf>
    <xf numFmtId="0" fontId="40" fillId="46" borderId="37" xfId="0" applyFont="1" applyFill="1" applyBorder="1" applyAlignment="1">
      <alignment horizontal="left" vertical="center" wrapText="1"/>
    </xf>
    <xf numFmtId="0" fontId="48" fillId="5" borderId="35" xfId="0" applyFont="1" applyFill="1" applyBorder="1" applyAlignment="1">
      <alignment horizontal="right" vertical="center"/>
    </xf>
    <xf numFmtId="0" fontId="48" fillId="5" borderId="36" xfId="0" applyFont="1" applyFill="1" applyBorder="1" applyAlignment="1">
      <alignment horizontal="right" vertical="center"/>
    </xf>
    <xf numFmtId="0" fontId="48" fillId="5" borderId="68" xfId="0" applyFont="1" applyFill="1" applyBorder="1" applyAlignment="1">
      <alignment horizontal="right" vertical="center"/>
    </xf>
    <xf numFmtId="0" fontId="40" fillId="10" borderId="87" xfId="0" applyNumberFormat="1" applyFont="1" applyFill="1" applyBorder="1" applyAlignment="1">
      <alignment horizontal="left" vertical="center" wrapText="1"/>
    </xf>
    <xf numFmtId="0" fontId="40" fillId="10" borderId="85" xfId="0" applyNumberFormat="1" applyFont="1" applyFill="1" applyBorder="1" applyAlignment="1">
      <alignment horizontal="left" vertical="center" wrapText="1"/>
    </xf>
    <xf numFmtId="0" fontId="40" fillId="10" borderId="88" xfId="0" applyNumberFormat="1" applyFont="1" applyFill="1" applyBorder="1" applyAlignment="1">
      <alignment horizontal="left" vertical="center" wrapText="1"/>
    </xf>
    <xf numFmtId="0" fontId="40" fillId="10" borderId="71" xfId="0" applyNumberFormat="1" applyFont="1" applyFill="1" applyBorder="1" applyAlignment="1">
      <alignment horizontal="left" vertical="center" wrapText="1"/>
    </xf>
    <xf numFmtId="0" fontId="40" fillId="10" borderId="72" xfId="0" applyNumberFormat="1" applyFont="1" applyFill="1" applyBorder="1" applyAlignment="1">
      <alignment horizontal="left" vertical="center" wrapText="1"/>
    </xf>
    <xf numFmtId="0" fontId="40" fillId="10" borderId="84" xfId="0" applyFont="1" applyFill="1" applyBorder="1" applyAlignment="1">
      <alignment horizontal="left" vertical="center" wrapText="1"/>
    </xf>
    <xf numFmtId="0" fontId="40" fillId="10" borderId="85" xfId="0" applyFont="1" applyFill="1" applyBorder="1" applyAlignment="1">
      <alignment horizontal="left" vertical="center" wrapText="1"/>
    </xf>
    <xf numFmtId="0" fontId="40" fillId="10" borderId="86" xfId="0" applyFont="1" applyFill="1" applyBorder="1" applyAlignment="1">
      <alignment horizontal="left" vertical="center" wrapText="1"/>
    </xf>
    <xf numFmtId="0" fontId="40" fillId="10" borderId="84" xfId="0" applyFont="1" applyFill="1" applyBorder="1" applyAlignment="1">
      <alignment horizontal="left" vertical="center" wrapText="1" indent="1"/>
    </xf>
    <xf numFmtId="0" fontId="40" fillId="10" borderId="85" xfId="0" applyFont="1" applyFill="1" applyBorder="1" applyAlignment="1">
      <alignment horizontal="left" vertical="center" wrapText="1" indent="1"/>
    </xf>
    <xf numFmtId="0" fontId="40" fillId="10" borderId="86" xfId="0" applyFont="1" applyFill="1" applyBorder="1" applyAlignment="1">
      <alignment horizontal="left" vertical="center" wrapText="1" indent="1"/>
    </xf>
    <xf numFmtId="0" fontId="40" fillId="4" borderId="34" xfId="0" applyFont="1" applyFill="1" applyBorder="1" applyAlignment="1">
      <alignment horizontal="center" vertical="center"/>
    </xf>
    <xf numFmtId="0" fontId="40" fillId="0" borderId="0" xfId="0" applyFont="1" applyAlignment="1">
      <alignment horizontal="center" vertical="center"/>
    </xf>
    <xf numFmtId="0" fontId="67" fillId="4" borderId="35" xfId="0" applyFont="1" applyFill="1" applyBorder="1" applyAlignment="1">
      <alignment horizontal="left"/>
    </xf>
    <xf numFmtId="0" fontId="67" fillId="4" borderId="36" xfId="0" applyFont="1" applyFill="1" applyBorder="1" applyAlignment="1">
      <alignment horizontal="left"/>
    </xf>
    <xf numFmtId="0" fontId="78" fillId="0" borderId="34" xfId="0" applyFont="1" applyBorder="1" applyAlignment="1">
      <alignment horizontal="center" vertical="center"/>
    </xf>
    <xf numFmtId="0" fontId="78" fillId="0" borderId="34" xfId="143" applyFont="1" applyBorder="1" applyAlignment="1">
      <alignment horizontal="center" vertical="center" wrapText="1"/>
    </xf>
    <xf numFmtId="0" fontId="77" fillId="0" borderId="35" xfId="143" applyFont="1" applyBorder="1" applyAlignment="1">
      <alignment horizontal="center" vertical="center" wrapText="1"/>
    </xf>
    <xf numFmtId="0" fontId="77" fillId="0" borderId="36" xfId="143" applyFont="1" applyBorder="1" applyAlignment="1">
      <alignment horizontal="center" vertical="center" wrapText="1"/>
    </xf>
    <xf numFmtId="0" fontId="77" fillId="0" borderId="37" xfId="143" applyFont="1" applyBorder="1" applyAlignment="1">
      <alignment horizontal="center" vertical="center" wrapText="1"/>
    </xf>
    <xf numFmtId="0" fontId="43" fillId="4" borderId="39" xfId="0" applyFont="1" applyFill="1" applyBorder="1" applyAlignment="1">
      <alignment horizontal="center" vertical="center"/>
    </xf>
    <xf numFmtId="0" fontId="42" fillId="4" borderId="74" xfId="0" applyFont="1" applyFill="1" applyBorder="1" applyAlignment="1">
      <alignment horizontal="center" vertical="center"/>
    </xf>
    <xf numFmtId="0" fontId="42" fillId="4" borderId="90" xfId="0" applyFont="1" applyFill="1" applyBorder="1" applyAlignment="1">
      <alignment horizontal="center" vertical="center"/>
    </xf>
    <xf numFmtId="0" fontId="42" fillId="4" borderId="96" xfId="0" applyFont="1" applyFill="1" applyBorder="1" applyAlignment="1">
      <alignment horizontal="center" vertical="center"/>
    </xf>
    <xf numFmtId="0" fontId="40" fillId="10" borderId="80" xfId="0" applyFont="1" applyFill="1" applyBorder="1" applyAlignment="1">
      <alignment horizontal="left" vertical="center" wrapText="1"/>
    </xf>
    <xf numFmtId="0" fontId="40" fillId="10" borderId="97" xfId="0" applyFont="1" applyFill="1" applyBorder="1" applyAlignment="1">
      <alignment horizontal="left" vertical="center" wrapText="1"/>
    </xf>
    <xf numFmtId="0" fontId="40" fillId="10" borderId="98" xfId="0" applyFont="1" applyFill="1" applyBorder="1" applyAlignment="1">
      <alignment horizontal="left" vertical="center" wrapText="1"/>
    </xf>
    <xf numFmtId="0" fontId="42" fillId="4" borderId="75" xfId="0" applyFont="1" applyFill="1" applyBorder="1" applyAlignment="1">
      <alignment horizontal="center" vertical="center"/>
    </xf>
    <xf numFmtId="0" fontId="40" fillId="46" borderId="80" xfId="0" applyFont="1" applyFill="1" applyBorder="1" applyAlignment="1">
      <alignment horizontal="left" vertical="center" wrapText="1"/>
    </xf>
    <xf numFmtId="0" fontId="40" fillId="46" borderId="81" xfId="0" applyFont="1" applyFill="1" applyBorder="1" applyAlignment="1">
      <alignment horizontal="left" vertical="center" wrapText="1"/>
    </xf>
    <xf numFmtId="0" fontId="42" fillId="4" borderId="79" xfId="0" applyFont="1" applyFill="1" applyBorder="1" applyAlignment="1">
      <alignment horizontal="center" vertical="center"/>
    </xf>
    <xf numFmtId="0" fontId="42" fillId="4" borderId="34" xfId="0" applyFont="1" applyFill="1" applyBorder="1" applyAlignment="1">
      <alignment horizontal="center" vertical="center"/>
    </xf>
    <xf numFmtId="181" fontId="40" fillId="0" borderId="35" xfId="0" applyNumberFormat="1" applyFont="1" applyFill="1" applyBorder="1" applyAlignment="1">
      <alignment horizontal="left" vertical="center" wrapText="1"/>
    </xf>
    <xf numFmtId="181" fontId="40" fillId="0" borderId="36" xfId="0" applyNumberFormat="1" applyFont="1" applyFill="1" applyBorder="1" applyAlignment="1">
      <alignment horizontal="left" vertical="center" wrapText="1"/>
    </xf>
    <xf numFmtId="181" fontId="40" fillId="0" borderId="37" xfId="0" applyNumberFormat="1" applyFont="1" applyFill="1" applyBorder="1" applyAlignment="1">
      <alignment horizontal="left" vertical="center" wrapText="1"/>
    </xf>
    <xf numFmtId="0" fontId="74" fillId="8" borderId="35" xfId="0" applyFont="1" applyFill="1" applyBorder="1" applyAlignment="1">
      <alignment horizontal="center" vertical="center"/>
    </xf>
    <xf numFmtId="0" fontId="74" fillId="8" borderId="37" xfId="0" applyFont="1" applyFill="1" applyBorder="1" applyAlignment="1">
      <alignment horizontal="center" vertical="center"/>
    </xf>
    <xf numFmtId="0" fontId="44" fillId="8" borderId="34" xfId="0" applyFont="1" applyFill="1" applyBorder="1" applyAlignment="1">
      <alignment horizontal="center" vertical="center"/>
    </xf>
    <xf numFmtId="0" fontId="43" fillId="4" borderId="34" xfId="0" applyFont="1" applyFill="1" applyBorder="1" applyAlignment="1">
      <alignment horizontal="center" vertical="center"/>
    </xf>
    <xf numFmtId="0" fontId="40" fillId="8" borderId="34" xfId="0" applyFont="1" applyFill="1" applyBorder="1" applyAlignment="1">
      <alignment horizontal="left" vertical="center" wrapText="1"/>
    </xf>
    <xf numFmtId="0" fontId="0" fillId="0" borderId="41" xfId="0" applyBorder="1" applyAlignment="1">
      <alignment horizontal="center" vertical="center"/>
    </xf>
    <xf numFmtId="0" fontId="0" fillId="0" borderId="39" xfId="0" applyBorder="1" applyAlignment="1">
      <alignment horizontal="left" vertical="center" wrapText="1"/>
    </xf>
    <xf numFmtId="0" fontId="0" fillId="0" borderId="41" xfId="0" applyBorder="1" applyAlignment="1">
      <alignment horizontal="left" vertical="center" wrapText="1"/>
    </xf>
    <xf numFmtId="0" fontId="0" fillId="0" borderId="40" xfId="0" applyBorder="1" applyAlignment="1">
      <alignment horizontal="left" vertical="center" wrapText="1"/>
    </xf>
    <xf numFmtId="0" fontId="24" fillId="0" borderId="54" xfId="139" applyFont="1" applyBorder="1">
      <alignment vertical="center"/>
    </xf>
    <xf numFmtId="0" fontId="24" fillId="2" borderId="5" xfId="139" applyFont="1" applyFill="1" applyBorder="1" applyAlignment="1">
      <alignment horizontal="center" vertical="center"/>
    </xf>
    <xf numFmtId="0" fontId="24" fillId="2" borderId="54" xfId="139" applyFont="1" applyFill="1" applyBorder="1" applyAlignment="1">
      <alignment horizontal="center" vertical="center"/>
    </xf>
    <xf numFmtId="0" fontId="24" fillId="4" borderId="54" xfId="139" applyFont="1" applyFill="1" applyBorder="1" applyAlignment="1">
      <alignment horizontal="center" vertical="center"/>
    </xf>
    <xf numFmtId="0" fontId="24" fillId="0" borderId="54" xfId="139" applyFont="1" applyBorder="1" applyAlignment="1">
      <alignment vertical="center"/>
    </xf>
    <xf numFmtId="0" fontId="28" fillId="0" borderId="0" xfId="1" applyFont="1" applyAlignment="1">
      <alignment horizontal="center" vertical="center"/>
    </xf>
    <xf numFmtId="0" fontId="28" fillId="0" borderId="0" xfId="1" applyFont="1" applyAlignment="1">
      <alignment horizontal="center" vertical="center" wrapText="1"/>
    </xf>
    <xf numFmtId="0" fontId="28" fillId="0" borderId="6" xfId="1" applyFont="1" applyBorder="1" applyAlignment="1">
      <alignment horizontal="center" vertical="center" wrapText="1"/>
    </xf>
    <xf numFmtId="0" fontId="25" fillId="4" borderId="7" xfId="1" applyFont="1" applyFill="1" applyBorder="1" applyAlignment="1">
      <alignment horizontal="center" vertical="center"/>
    </xf>
    <xf numFmtId="0" fontId="25" fillId="4" borderId="13" xfId="1" applyFont="1" applyFill="1" applyBorder="1" applyAlignment="1">
      <alignment horizontal="center" vertical="center"/>
    </xf>
    <xf numFmtId="0" fontId="30" fillId="4" borderId="8" xfId="1" applyFont="1" applyFill="1" applyBorder="1" applyAlignment="1">
      <alignment horizontal="center" vertical="center" wrapText="1"/>
    </xf>
    <xf numFmtId="0" fontId="30" fillId="4" borderId="9" xfId="1" applyFont="1" applyFill="1" applyBorder="1" applyAlignment="1">
      <alignment horizontal="center" vertical="center" wrapText="1"/>
    </xf>
    <xf numFmtId="0" fontId="30" fillId="4" borderId="10" xfId="1" applyFont="1" applyFill="1" applyBorder="1" applyAlignment="1">
      <alignment horizontal="center" vertical="center" wrapText="1"/>
    </xf>
    <xf numFmtId="0" fontId="29" fillId="4" borderId="11" xfId="1" applyFont="1" applyFill="1" applyBorder="1" applyAlignment="1">
      <alignment horizontal="center" vertical="center" wrapText="1"/>
    </xf>
    <xf numFmtId="0" fontId="29" fillId="4" borderId="12" xfId="1" applyFont="1" applyFill="1" applyBorder="1" applyAlignment="1">
      <alignment horizontal="center" vertical="center" wrapText="1"/>
    </xf>
    <xf numFmtId="0" fontId="29" fillId="4" borderId="17" xfId="1" applyFont="1" applyFill="1" applyBorder="1" applyAlignment="1">
      <alignment horizontal="center" vertical="center" wrapText="1"/>
    </xf>
    <xf numFmtId="0" fontId="29" fillId="4" borderId="18" xfId="1" applyFont="1" applyFill="1" applyBorder="1" applyAlignment="1">
      <alignment horizontal="center" vertical="center" wrapText="1"/>
    </xf>
    <xf numFmtId="0" fontId="33" fillId="2" borderId="26" xfId="1" applyFont="1" applyFill="1" applyBorder="1" applyAlignment="1">
      <alignment horizontal="center" vertical="center"/>
    </xf>
    <xf numFmtId="0" fontId="33" fillId="2" borderId="27" xfId="1" applyFont="1" applyFill="1" applyBorder="1" applyAlignment="1">
      <alignment horizontal="center" vertical="center"/>
    </xf>
    <xf numFmtId="0" fontId="33" fillId="2" borderId="28" xfId="1" applyFont="1" applyFill="1" applyBorder="1" applyAlignment="1">
      <alignment horizontal="center" vertical="center"/>
    </xf>
    <xf numFmtId="0" fontId="28" fillId="9" borderId="8" xfId="1" applyFont="1" applyFill="1" applyBorder="1" applyAlignment="1">
      <alignment horizontal="center" vertical="center"/>
    </xf>
    <xf numFmtId="0" fontId="28" fillId="9" borderId="9" xfId="1" applyFont="1" applyFill="1" applyBorder="1" applyAlignment="1">
      <alignment horizontal="center" vertical="center"/>
    </xf>
    <xf numFmtId="0" fontId="28" fillId="9" borderId="10" xfId="1" applyFont="1" applyFill="1" applyBorder="1" applyAlignment="1">
      <alignment horizontal="center" vertical="center"/>
    </xf>
    <xf numFmtId="0" fontId="31" fillId="0" borderId="23" xfId="1" applyFont="1" applyBorder="1" applyAlignment="1">
      <alignment horizontal="left" vertical="center" wrapText="1"/>
    </xf>
    <xf numFmtId="0" fontId="31" fillId="0" borderId="3" xfId="1" applyFont="1" applyBorder="1" applyAlignment="1">
      <alignment horizontal="left" vertical="center" wrapText="1"/>
    </xf>
    <xf numFmtId="0" fontId="31" fillId="0" borderId="30" xfId="1" applyFont="1" applyBorder="1" applyAlignment="1">
      <alignment horizontal="left" vertical="center" wrapText="1"/>
    </xf>
    <xf numFmtId="0" fontId="28" fillId="0" borderId="20" xfId="1" applyFont="1" applyFill="1" applyBorder="1" applyAlignment="1">
      <alignment horizontal="center" vertical="center"/>
    </xf>
    <xf numFmtId="0" fontId="28" fillId="0" borderId="1" xfId="1" applyFont="1" applyFill="1" applyBorder="1" applyAlignment="1">
      <alignment horizontal="center" vertical="center"/>
    </xf>
    <xf numFmtId="0" fontId="34" fillId="0" borderId="1" xfId="1" applyFont="1" applyBorder="1" applyAlignment="1">
      <alignment horizontal="center" vertical="center" wrapText="1"/>
    </xf>
    <xf numFmtId="0" fontId="35" fillId="0" borderId="1" xfId="1" applyFont="1" applyBorder="1" applyAlignment="1">
      <alignment horizontal="center" vertical="center"/>
    </xf>
    <xf numFmtId="0" fontId="35" fillId="0" borderId="21" xfId="1" applyFont="1" applyBorder="1" applyAlignment="1">
      <alignment horizontal="center" vertical="center"/>
    </xf>
    <xf numFmtId="0" fontId="31" fillId="0" borderId="25" xfId="1" applyFont="1" applyBorder="1" applyAlignment="1">
      <alignment horizontal="left" vertical="center" wrapText="1"/>
    </xf>
    <xf numFmtId="0" fontId="31" fillId="0" borderId="32" xfId="1" applyFont="1" applyBorder="1" applyAlignment="1">
      <alignment horizontal="left" vertical="center" wrapText="1"/>
    </xf>
    <xf numFmtId="0" fontId="31" fillId="0" borderId="33" xfId="1" applyFont="1" applyBorder="1" applyAlignment="1">
      <alignment horizontal="left" vertical="center" wrapText="1"/>
    </xf>
    <xf numFmtId="0" fontId="28" fillId="0" borderId="14" xfId="1" applyFont="1" applyFill="1" applyBorder="1" applyAlignment="1">
      <alignment horizontal="center" vertical="center"/>
    </xf>
    <xf numFmtId="0" fontId="28" fillId="0" borderId="15" xfId="1" applyFont="1" applyFill="1" applyBorder="1" applyAlignment="1">
      <alignment horizontal="center" vertical="center"/>
    </xf>
    <xf numFmtId="0" fontId="35" fillId="0" borderId="15" xfId="1" applyFont="1" applyBorder="1" applyAlignment="1">
      <alignment horizontal="center" vertical="center"/>
    </xf>
    <xf numFmtId="0" fontId="35" fillId="0" borderId="16" xfId="1" applyFont="1" applyBorder="1" applyAlignment="1">
      <alignment horizontal="center" vertical="center"/>
    </xf>
  </cellXfs>
  <cellStyles count="277">
    <cellStyle name="20% - アクセント 1" xfId="51" builtinId="30" customBuiltin="1"/>
    <cellStyle name="20% - アクセント 1 2" xfId="113" xr:uid="{00000000-0005-0000-0000-000056000000}"/>
    <cellStyle name="20% - アクセント 1 2 2" xfId="239" xr:uid="{00000000-0005-0000-0000-000056000000}"/>
    <cellStyle name="20% - アクセント 1 3" xfId="183" xr:uid="{00000000-0005-0000-0000-00009D000000}"/>
    <cellStyle name="20% - アクセント 2" xfId="55" builtinId="34" customBuiltin="1"/>
    <cellStyle name="20% - アクセント 2 2" xfId="116" xr:uid="{00000000-0005-0000-0000-000057000000}"/>
    <cellStyle name="20% - アクセント 2 2 2" xfId="242" xr:uid="{00000000-0005-0000-0000-000057000000}"/>
    <cellStyle name="20% - アクセント 2 3" xfId="186" xr:uid="{00000000-0005-0000-0000-00009F000000}"/>
    <cellStyle name="20% - アクセント 3" xfId="59" builtinId="38" customBuiltin="1"/>
    <cellStyle name="20% - アクセント 3 2" xfId="119" xr:uid="{00000000-0005-0000-0000-000058000000}"/>
    <cellStyle name="20% - アクセント 3 2 2" xfId="245" xr:uid="{00000000-0005-0000-0000-000058000000}"/>
    <cellStyle name="20% - アクセント 3 3" xfId="189" xr:uid="{00000000-0005-0000-0000-0000A1000000}"/>
    <cellStyle name="20% - アクセント 4" xfId="63" builtinId="42" customBuiltin="1"/>
    <cellStyle name="20% - アクセント 4 2" xfId="122" xr:uid="{00000000-0005-0000-0000-000059000000}"/>
    <cellStyle name="20% - アクセント 4 2 2" xfId="248" xr:uid="{00000000-0005-0000-0000-000059000000}"/>
    <cellStyle name="20% - アクセント 4 3" xfId="192" xr:uid="{00000000-0005-0000-0000-0000A3000000}"/>
    <cellStyle name="20% - アクセント 5" xfId="67" builtinId="46" customBuiltin="1"/>
    <cellStyle name="20% - アクセント 5 2" xfId="125" xr:uid="{00000000-0005-0000-0000-00005A000000}"/>
    <cellStyle name="20% - アクセント 5 2 2" xfId="251" xr:uid="{00000000-0005-0000-0000-00005A000000}"/>
    <cellStyle name="20% - アクセント 5 3" xfId="195" xr:uid="{00000000-0005-0000-0000-0000A5000000}"/>
    <cellStyle name="20% - アクセント 6" xfId="71" builtinId="50" customBuiltin="1"/>
    <cellStyle name="20% - アクセント 6 2" xfId="128" xr:uid="{00000000-0005-0000-0000-00005B000000}"/>
    <cellStyle name="20% - アクセント 6 2 2" xfId="254" xr:uid="{00000000-0005-0000-0000-00005B000000}"/>
    <cellStyle name="20% - アクセント 6 3" xfId="198" xr:uid="{00000000-0005-0000-0000-0000A7000000}"/>
    <cellStyle name="40% - アクセント 1" xfId="52" builtinId="31" customBuiltin="1"/>
    <cellStyle name="40% - アクセント 1 2" xfId="114" xr:uid="{00000000-0005-0000-0000-00005C000000}"/>
    <cellStyle name="40% - アクセント 1 2 2" xfId="240" xr:uid="{00000000-0005-0000-0000-00005C000000}"/>
    <cellStyle name="40% - アクセント 1 3" xfId="184" xr:uid="{00000000-0005-0000-0000-0000A9000000}"/>
    <cellStyle name="40% - アクセント 2" xfId="56" builtinId="35" customBuiltin="1"/>
    <cellStyle name="40% - アクセント 2 2" xfId="117" xr:uid="{00000000-0005-0000-0000-00005D000000}"/>
    <cellStyle name="40% - アクセント 2 2 2" xfId="243" xr:uid="{00000000-0005-0000-0000-00005D000000}"/>
    <cellStyle name="40% - アクセント 2 3" xfId="187" xr:uid="{00000000-0005-0000-0000-0000AB000000}"/>
    <cellStyle name="40% - アクセント 3" xfId="60" builtinId="39" customBuiltin="1"/>
    <cellStyle name="40% - アクセント 3 2" xfId="120" xr:uid="{00000000-0005-0000-0000-00005E000000}"/>
    <cellStyle name="40% - アクセント 3 2 2" xfId="246" xr:uid="{00000000-0005-0000-0000-00005E000000}"/>
    <cellStyle name="40% - アクセント 3 3" xfId="190" xr:uid="{00000000-0005-0000-0000-0000AD000000}"/>
    <cellStyle name="40% - アクセント 4" xfId="64" builtinId="43" customBuiltin="1"/>
    <cellStyle name="40% - アクセント 4 2" xfId="123" xr:uid="{00000000-0005-0000-0000-00005F000000}"/>
    <cellStyle name="40% - アクセント 4 2 2" xfId="249" xr:uid="{00000000-0005-0000-0000-00005F000000}"/>
    <cellStyle name="40% - アクセント 4 3" xfId="193" xr:uid="{00000000-0005-0000-0000-0000AF000000}"/>
    <cellStyle name="40% - アクセント 5" xfId="68" builtinId="47" customBuiltin="1"/>
    <cellStyle name="40% - アクセント 5 2" xfId="126" xr:uid="{00000000-0005-0000-0000-000060000000}"/>
    <cellStyle name="40% - アクセント 5 2 2" xfId="252" xr:uid="{00000000-0005-0000-0000-000060000000}"/>
    <cellStyle name="40% - アクセント 5 3" xfId="196" xr:uid="{00000000-0005-0000-0000-0000B1000000}"/>
    <cellStyle name="40% - アクセント 6" xfId="72" builtinId="51" customBuiltin="1"/>
    <cellStyle name="40% - アクセント 6 2" xfId="129" xr:uid="{00000000-0005-0000-0000-000061000000}"/>
    <cellStyle name="40% - アクセント 6 2 2" xfId="255" xr:uid="{00000000-0005-0000-0000-000061000000}"/>
    <cellStyle name="40% - アクセント 6 3" xfId="199" xr:uid="{00000000-0005-0000-0000-0000B3000000}"/>
    <cellStyle name="60% - アクセント 1" xfId="53" builtinId="32" customBuiltin="1"/>
    <cellStyle name="60% - アクセント 1 2" xfId="115" xr:uid="{00000000-0005-0000-0000-000062000000}"/>
    <cellStyle name="60% - アクセント 1 2 2" xfId="241" xr:uid="{00000000-0005-0000-0000-000062000000}"/>
    <cellStyle name="60% - アクセント 1 3" xfId="185" xr:uid="{00000000-0005-0000-0000-0000B5000000}"/>
    <cellStyle name="60% - アクセント 2" xfId="57" builtinId="36" customBuiltin="1"/>
    <cellStyle name="60% - アクセント 2 2" xfId="118" xr:uid="{00000000-0005-0000-0000-000063000000}"/>
    <cellStyle name="60% - アクセント 2 2 2" xfId="244" xr:uid="{00000000-0005-0000-0000-000063000000}"/>
    <cellStyle name="60% - アクセント 2 3" xfId="188" xr:uid="{00000000-0005-0000-0000-0000B7000000}"/>
    <cellStyle name="60% - アクセント 3" xfId="61" builtinId="40" customBuiltin="1"/>
    <cellStyle name="60% - アクセント 3 2" xfId="121" xr:uid="{00000000-0005-0000-0000-000064000000}"/>
    <cellStyle name="60% - アクセント 3 2 2" xfId="247" xr:uid="{00000000-0005-0000-0000-000064000000}"/>
    <cellStyle name="60% - アクセント 3 3" xfId="191" xr:uid="{00000000-0005-0000-0000-0000B9000000}"/>
    <cellStyle name="60% - アクセント 4" xfId="65" builtinId="44" customBuiltin="1"/>
    <cellStyle name="60% - アクセント 4 2" xfId="124" xr:uid="{00000000-0005-0000-0000-000065000000}"/>
    <cellStyle name="60% - アクセント 4 2 2" xfId="250" xr:uid="{00000000-0005-0000-0000-000065000000}"/>
    <cellStyle name="60% - アクセント 4 3" xfId="194" xr:uid="{00000000-0005-0000-0000-0000BB000000}"/>
    <cellStyle name="60% - アクセント 5" xfId="69" builtinId="48" customBuiltin="1"/>
    <cellStyle name="60% - アクセント 5 2" xfId="127" xr:uid="{00000000-0005-0000-0000-000066000000}"/>
    <cellStyle name="60% - アクセント 5 2 2" xfId="253" xr:uid="{00000000-0005-0000-0000-000066000000}"/>
    <cellStyle name="60% - アクセント 5 3" xfId="197" xr:uid="{00000000-0005-0000-0000-0000BD000000}"/>
    <cellStyle name="60% - アクセント 6" xfId="73" builtinId="52" customBuiltin="1"/>
    <cellStyle name="60% - アクセント 6 2" xfId="130" xr:uid="{00000000-0005-0000-0000-000067000000}"/>
    <cellStyle name="60% - アクセント 6 2 2" xfId="256" xr:uid="{00000000-0005-0000-0000-000067000000}"/>
    <cellStyle name="60% - アクセント 6 3" xfId="200" xr:uid="{00000000-0005-0000-0000-0000BF000000}"/>
    <cellStyle name="アクセント 1" xfId="50" builtinId="29" customBuiltin="1"/>
    <cellStyle name="アクセント 2" xfId="54" builtinId="33" customBuiltin="1"/>
    <cellStyle name="アクセント 3" xfId="58" builtinId="37" customBuiltin="1"/>
    <cellStyle name="アクセント 4" xfId="62" builtinId="41" customBuiltin="1"/>
    <cellStyle name="アクセント 5" xfId="66" builtinId="45" customBuiltin="1"/>
    <cellStyle name="アクセント 6" xfId="70" builtinId="49" customBuiltin="1"/>
    <cellStyle name="タイトル" xfId="34" builtinId="15" customBuiltin="1"/>
    <cellStyle name="チェック セル" xfId="46" builtinId="23" customBuiltin="1"/>
    <cellStyle name="どちらでもない" xfId="41" builtinId="28" customBuiltin="1"/>
    <cellStyle name="パーセント" xfId="276" builtinId="5"/>
    <cellStyle name="パーセント 2" xfId="78" xr:uid="{4A718C22-FA2E-4C3C-9FF8-C6BDF0266DED}"/>
    <cellStyle name="パーセント 2 2" xfId="134" xr:uid="{4A718C22-FA2E-4C3C-9FF8-C6BDF0266DED}"/>
    <cellStyle name="パーセント 2 2 2" xfId="260" xr:uid="{4A718C22-FA2E-4C3C-9FF8-C6BDF0266DED}"/>
    <cellStyle name="パーセント 2 3" xfId="204" xr:uid="{4A718C22-FA2E-4C3C-9FF8-C6BDF0266DED}"/>
    <cellStyle name="パーセント 3" xfId="147" xr:uid="{00000000-0005-0000-0000-000096000000}"/>
    <cellStyle name="パーセント 3 2" xfId="272" xr:uid="{00000000-0005-0000-0000-000096000000}"/>
    <cellStyle name="ハイパーリンク 2" xfId="145" xr:uid="{00000000-0005-0000-0000-000097000000}"/>
    <cellStyle name="メモ 2" xfId="75" xr:uid="{00000000-0005-0000-0000-000050000000}"/>
    <cellStyle name="メモ 2 2" xfId="132" xr:uid="{00000000-0005-0000-0000-000050000000}"/>
    <cellStyle name="メモ 2 2 2" xfId="258" xr:uid="{00000000-0005-0000-0000-000050000000}"/>
    <cellStyle name="メモ 2 3" xfId="202" xr:uid="{00000000-0005-0000-0000-000050000000}"/>
    <cellStyle name="リンク セル" xfId="45" builtinId="24" customBuiltin="1"/>
    <cellStyle name="悪い" xfId="40" builtinId="27" customBuiltin="1"/>
    <cellStyle name="計算" xfId="44" builtinId="22" customBuiltin="1"/>
    <cellStyle name="警告文" xfId="47" builtinId="11" customBuiltin="1"/>
    <cellStyle name="桁区切り" xfId="76" builtinId="6"/>
    <cellStyle name="桁区切り 2" xfId="138" xr:uid="{A819B6D3-1389-475A-BB54-F0373689C625}"/>
    <cellStyle name="桁区切り 2 2" xfId="149" xr:uid="{B4F9AE75-98E0-42A4-A198-A7F80A37D992}"/>
    <cellStyle name="桁区切り 2 3" xfId="264" xr:uid="{A819B6D3-1389-475A-BB54-F0373689C625}"/>
    <cellStyle name="桁区切り 3" xfId="146" xr:uid="{00000000-0005-0000-0000-000098000000}"/>
    <cellStyle name="桁区切り 3 2" xfId="271" xr:uid="{00000000-0005-0000-0000-000098000000}"/>
    <cellStyle name="見出し 1" xfId="35" builtinId="16" customBuiltin="1"/>
    <cellStyle name="見出し 2" xfId="36" builtinId="17" customBuiltin="1"/>
    <cellStyle name="見出し 3" xfId="37" builtinId="18" customBuiltin="1"/>
    <cellStyle name="見出し 4" xfId="38" builtinId="19" customBuiltin="1"/>
    <cellStyle name="集計" xfId="49" builtinId="25" customBuiltin="1"/>
    <cellStyle name="出力" xfId="43" builtinId="21" customBuiltin="1"/>
    <cellStyle name="説明文" xfId="48" builtinId="53" customBuiltin="1"/>
    <cellStyle name="入力" xfId="42" builtinId="20" customBuiltin="1"/>
    <cellStyle name="標準" xfId="0" builtinId="0"/>
    <cellStyle name="標準 2" xfId="1" xr:uid="{00000000-0005-0000-0000-000001000000}"/>
    <cellStyle name="標準 2 10" xfId="143" xr:uid="{152ED54B-4B3B-47B2-873C-C4045B40F48B}"/>
    <cellStyle name="標準 2 10 2" xfId="269" xr:uid="{152ED54B-4B3B-47B2-873C-C4045B40F48B}"/>
    <cellStyle name="標準 2 11" xfId="150" xr:uid="{FE996510-89DF-4379-97B7-303A4CDE2F28}"/>
    <cellStyle name="標準 2 12" xfId="151" xr:uid="{00000000-0005-0000-0000-000001000000}"/>
    <cellStyle name="標準 2 2" xfId="2" xr:uid="{00000000-0005-0000-0000-000002000000}"/>
    <cellStyle name="標準 2 2 2" xfId="5" xr:uid="{00000000-0005-0000-0000-000003000000}"/>
    <cellStyle name="標準 2 2 2 2" xfId="14" xr:uid="{00000000-0005-0000-0000-000004000000}"/>
    <cellStyle name="標準 2 2 2 2 2" xfId="30" xr:uid="{00000000-0005-0000-0000-000005000000}"/>
    <cellStyle name="標準 2 2 2 2 2 2" xfId="109" xr:uid="{00000000-0005-0000-0000-000005000000}"/>
    <cellStyle name="標準 2 2 2 2 2 2 2" xfId="235" xr:uid="{00000000-0005-0000-0000-000005000000}"/>
    <cellStyle name="標準 2 2 2 2 2 3" xfId="179" xr:uid="{00000000-0005-0000-0000-000005000000}"/>
    <cellStyle name="標準 2 2 2 2 3" xfId="93" xr:uid="{00000000-0005-0000-0000-000004000000}"/>
    <cellStyle name="標準 2 2 2 2 3 2" xfId="219" xr:uid="{00000000-0005-0000-0000-000004000000}"/>
    <cellStyle name="標準 2 2 2 2 4" xfId="163" xr:uid="{00000000-0005-0000-0000-000004000000}"/>
    <cellStyle name="標準 2 2 2 3" xfId="22" xr:uid="{00000000-0005-0000-0000-000006000000}"/>
    <cellStyle name="標準 2 2 2 3 2" xfId="101" xr:uid="{00000000-0005-0000-0000-000006000000}"/>
    <cellStyle name="標準 2 2 2 3 2 2" xfId="227" xr:uid="{00000000-0005-0000-0000-000006000000}"/>
    <cellStyle name="標準 2 2 2 3 3" xfId="171" xr:uid="{00000000-0005-0000-0000-000006000000}"/>
    <cellStyle name="標準 2 2 2 4" xfId="85" xr:uid="{00000000-0005-0000-0000-000003000000}"/>
    <cellStyle name="標準 2 2 2 4 2" xfId="211" xr:uid="{00000000-0005-0000-0000-000003000000}"/>
    <cellStyle name="標準 2 2 2 5" xfId="155" xr:uid="{00000000-0005-0000-0000-000003000000}"/>
    <cellStyle name="標準 2 2 3" xfId="11" xr:uid="{00000000-0005-0000-0000-000007000000}"/>
    <cellStyle name="標準 2 2 3 2" xfId="27" xr:uid="{00000000-0005-0000-0000-000008000000}"/>
    <cellStyle name="標準 2 2 3 2 2" xfId="106" xr:uid="{00000000-0005-0000-0000-000008000000}"/>
    <cellStyle name="標準 2 2 3 2 2 2" xfId="232" xr:uid="{00000000-0005-0000-0000-000008000000}"/>
    <cellStyle name="標準 2 2 3 2 3" xfId="176" xr:uid="{00000000-0005-0000-0000-000008000000}"/>
    <cellStyle name="標準 2 2 3 3" xfId="90" xr:uid="{00000000-0005-0000-0000-000007000000}"/>
    <cellStyle name="標準 2 2 3 3 2" xfId="216" xr:uid="{00000000-0005-0000-0000-000007000000}"/>
    <cellStyle name="標準 2 2 3 4" xfId="160" xr:uid="{00000000-0005-0000-0000-000007000000}"/>
    <cellStyle name="標準 2 2 4" xfId="19" xr:uid="{00000000-0005-0000-0000-000009000000}"/>
    <cellStyle name="標準 2 2 4 2" xfId="98" xr:uid="{00000000-0005-0000-0000-000009000000}"/>
    <cellStyle name="標準 2 2 4 2 2" xfId="224" xr:uid="{00000000-0005-0000-0000-000009000000}"/>
    <cellStyle name="標準 2 2 4 3" xfId="168" xr:uid="{00000000-0005-0000-0000-000009000000}"/>
    <cellStyle name="標準 2 2 5" xfId="82" xr:uid="{00000000-0005-0000-0000-000002000000}"/>
    <cellStyle name="標準 2 2 5 2" xfId="208" xr:uid="{00000000-0005-0000-0000-000002000000}"/>
    <cellStyle name="標準 2 2 6" xfId="152" xr:uid="{00000000-0005-0000-0000-000002000000}"/>
    <cellStyle name="標準 2 3" xfId="3" xr:uid="{00000000-0005-0000-0000-00000A000000}"/>
    <cellStyle name="標準 2 3 2" xfId="6" xr:uid="{00000000-0005-0000-0000-00000B000000}"/>
    <cellStyle name="標準 2 3 2 2" xfId="15" xr:uid="{00000000-0005-0000-0000-00000C000000}"/>
    <cellStyle name="標準 2 3 2 2 2" xfId="31" xr:uid="{00000000-0005-0000-0000-00000D000000}"/>
    <cellStyle name="標準 2 3 2 2 2 2" xfId="110" xr:uid="{00000000-0005-0000-0000-00000D000000}"/>
    <cellStyle name="標準 2 3 2 2 2 2 2" xfId="236" xr:uid="{00000000-0005-0000-0000-00000D000000}"/>
    <cellStyle name="標準 2 3 2 2 2 3" xfId="180" xr:uid="{00000000-0005-0000-0000-00000D000000}"/>
    <cellStyle name="標準 2 3 2 2 3" xfId="94" xr:uid="{00000000-0005-0000-0000-00000C000000}"/>
    <cellStyle name="標準 2 3 2 2 3 2" xfId="220" xr:uid="{00000000-0005-0000-0000-00000C000000}"/>
    <cellStyle name="標準 2 3 2 2 4" xfId="164" xr:uid="{00000000-0005-0000-0000-00000C000000}"/>
    <cellStyle name="標準 2 3 2 3" xfId="23" xr:uid="{00000000-0005-0000-0000-00000E000000}"/>
    <cellStyle name="標準 2 3 2 3 2" xfId="102" xr:uid="{00000000-0005-0000-0000-00000E000000}"/>
    <cellStyle name="標準 2 3 2 3 2 2" xfId="228" xr:uid="{00000000-0005-0000-0000-00000E000000}"/>
    <cellStyle name="標準 2 3 2 3 3" xfId="172" xr:uid="{00000000-0005-0000-0000-00000E000000}"/>
    <cellStyle name="標準 2 3 2 4" xfId="86" xr:uid="{00000000-0005-0000-0000-00000B000000}"/>
    <cellStyle name="標準 2 3 2 4 2" xfId="212" xr:uid="{00000000-0005-0000-0000-00000B000000}"/>
    <cellStyle name="標準 2 3 2 5" xfId="156" xr:uid="{00000000-0005-0000-0000-00000B000000}"/>
    <cellStyle name="標準 2 3 3" xfId="12" xr:uid="{00000000-0005-0000-0000-00000F000000}"/>
    <cellStyle name="標準 2 3 3 2" xfId="28" xr:uid="{00000000-0005-0000-0000-000010000000}"/>
    <cellStyle name="標準 2 3 3 2 2" xfId="107" xr:uid="{00000000-0005-0000-0000-000010000000}"/>
    <cellStyle name="標準 2 3 3 2 2 2" xfId="233" xr:uid="{00000000-0005-0000-0000-000010000000}"/>
    <cellStyle name="標準 2 3 3 2 3" xfId="177" xr:uid="{00000000-0005-0000-0000-000010000000}"/>
    <cellStyle name="標準 2 3 3 3" xfId="91" xr:uid="{00000000-0005-0000-0000-00000F000000}"/>
    <cellStyle name="標準 2 3 3 3 2" xfId="217" xr:uid="{00000000-0005-0000-0000-00000F000000}"/>
    <cellStyle name="標準 2 3 3 4" xfId="161" xr:uid="{00000000-0005-0000-0000-00000F000000}"/>
    <cellStyle name="標準 2 3 4" xfId="20" xr:uid="{00000000-0005-0000-0000-000011000000}"/>
    <cellStyle name="標準 2 3 4 2" xfId="99" xr:uid="{00000000-0005-0000-0000-000011000000}"/>
    <cellStyle name="標準 2 3 4 2 2" xfId="225" xr:uid="{00000000-0005-0000-0000-000011000000}"/>
    <cellStyle name="標準 2 3 4 3" xfId="169" xr:uid="{00000000-0005-0000-0000-000011000000}"/>
    <cellStyle name="標準 2 3 5" xfId="83" xr:uid="{00000000-0005-0000-0000-00000A000000}"/>
    <cellStyle name="標準 2 3 5 2" xfId="209" xr:uid="{00000000-0005-0000-0000-00000A000000}"/>
    <cellStyle name="標準 2 3 6" xfId="140" xr:uid="{C0DE5031-B6EE-4446-B5E1-2CBCCF15F7AE}"/>
    <cellStyle name="標準 2 3 6 2" xfId="266" xr:uid="{C0DE5031-B6EE-4446-B5E1-2CBCCF15F7AE}"/>
    <cellStyle name="標準 2 3 7" xfId="153" xr:uid="{00000000-0005-0000-0000-00000A000000}"/>
    <cellStyle name="標準 2 4" xfId="4" xr:uid="{00000000-0005-0000-0000-000012000000}"/>
    <cellStyle name="標準 2 4 2" xfId="13" xr:uid="{00000000-0005-0000-0000-000013000000}"/>
    <cellStyle name="標準 2 4 2 2" xfId="29" xr:uid="{00000000-0005-0000-0000-000014000000}"/>
    <cellStyle name="標準 2 4 2 2 2" xfId="108" xr:uid="{00000000-0005-0000-0000-000014000000}"/>
    <cellStyle name="標準 2 4 2 2 2 2" xfId="234" xr:uid="{00000000-0005-0000-0000-000014000000}"/>
    <cellStyle name="標準 2 4 2 2 3" xfId="178" xr:uid="{00000000-0005-0000-0000-000014000000}"/>
    <cellStyle name="標準 2 4 2 3" xfId="92" xr:uid="{00000000-0005-0000-0000-000013000000}"/>
    <cellStyle name="標準 2 4 2 3 2" xfId="218" xr:uid="{00000000-0005-0000-0000-000013000000}"/>
    <cellStyle name="標準 2 4 2 4" xfId="162" xr:uid="{00000000-0005-0000-0000-000013000000}"/>
    <cellStyle name="標準 2 4 3" xfId="21" xr:uid="{00000000-0005-0000-0000-000015000000}"/>
    <cellStyle name="標準 2 4 3 2" xfId="100" xr:uid="{00000000-0005-0000-0000-000015000000}"/>
    <cellStyle name="標準 2 4 3 2 2" xfId="226" xr:uid="{00000000-0005-0000-0000-000015000000}"/>
    <cellStyle name="標準 2 4 3 3" xfId="170" xr:uid="{00000000-0005-0000-0000-000015000000}"/>
    <cellStyle name="標準 2 4 4" xfId="84" xr:uid="{00000000-0005-0000-0000-000012000000}"/>
    <cellStyle name="標準 2 4 4 2" xfId="210" xr:uid="{00000000-0005-0000-0000-000012000000}"/>
    <cellStyle name="標準 2 4 5" xfId="154" xr:uid="{00000000-0005-0000-0000-000012000000}"/>
    <cellStyle name="標準 2 5" xfId="8" xr:uid="{00000000-0005-0000-0000-000016000000}"/>
    <cellStyle name="標準 2 5 2" xfId="16" xr:uid="{00000000-0005-0000-0000-000017000000}"/>
    <cellStyle name="標準 2 5 2 2" xfId="32" xr:uid="{00000000-0005-0000-0000-000018000000}"/>
    <cellStyle name="標準 2 5 2 2 2" xfId="111" xr:uid="{00000000-0005-0000-0000-000018000000}"/>
    <cellStyle name="標準 2 5 2 2 2 2" xfId="237" xr:uid="{00000000-0005-0000-0000-000018000000}"/>
    <cellStyle name="標準 2 5 2 2 3" xfId="181" xr:uid="{00000000-0005-0000-0000-000018000000}"/>
    <cellStyle name="標準 2 5 2 3" xfId="95" xr:uid="{00000000-0005-0000-0000-000017000000}"/>
    <cellStyle name="標準 2 5 2 3 2" xfId="221" xr:uid="{00000000-0005-0000-0000-000017000000}"/>
    <cellStyle name="標準 2 5 2 4" xfId="165" xr:uid="{00000000-0005-0000-0000-000017000000}"/>
    <cellStyle name="標準 2 5 3" xfId="24" xr:uid="{00000000-0005-0000-0000-000019000000}"/>
    <cellStyle name="標準 2 5 3 2" xfId="103" xr:uid="{00000000-0005-0000-0000-000019000000}"/>
    <cellStyle name="標準 2 5 3 2 2" xfId="229" xr:uid="{00000000-0005-0000-0000-000019000000}"/>
    <cellStyle name="標準 2 5 3 3" xfId="173" xr:uid="{00000000-0005-0000-0000-000019000000}"/>
    <cellStyle name="標準 2 5 4" xfId="87" xr:uid="{00000000-0005-0000-0000-000016000000}"/>
    <cellStyle name="標準 2 5 4 2" xfId="213" xr:uid="{00000000-0005-0000-0000-000016000000}"/>
    <cellStyle name="標準 2 5 5" xfId="157" xr:uid="{00000000-0005-0000-0000-000016000000}"/>
    <cellStyle name="標準 2 6" xfId="9" xr:uid="{00000000-0005-0000-0000-00001A000000}"/>
    <cellStyle name="標準 2 6 2" xfId="17" xr:uid="{00000000-0005-0000-0000-00001B000000}"/>
    <cellStyle name="標準 2 6 2 2" xfId="33" xr:uid="{00000000-0005-0000-0000-00001C000000}"/>
    <cellStyle name="標準 2 6 2 2 2" xfId="112" xr:uid="{00000000-0005-0000-0000-00001C000000}"/>
    <cellStyle name="標準 2 6 2 2 2 2" xfId="238" xr:uid="{00000000-0005-0000-0000-00001C000000}"/>
    <cellStyle name="標準 2 6 2 2 3" xfId="182" xr:uid="{00000000-0005-0000-0000-00001C000000}"/>
    <cellStyle name="標準 2 6 2 3" xfId="96" xr:uid="{00000000-0005-0000-0000-00001B000000}"/>
    <cellStyle name="標準 2 6 2 3 2" xfId="222" xr:uid="{00000000-0005-0000-0000-00001B000000}"/>
    <cellStyle name="標準 2 6 2 4" xfId="166" xr:uid="{00000000-0005-0000-0000-00001B000000}"/>
    <cellStyle name="標準 2 6 3" xfId="25" xr:uid="{00000000-0005-0000-0000-00001D000000}"/>
    <cellStyle name="標準 2 6 3 2" xfId="104" xr:uid="{00000000-0005-0000-0000-00001D000000}"/>
    <cellStyle name="標準 2 6 3 2 2" xfId="230" xr:uid="{00000000-0005-0000-0000-00001D000000}"/>
    <cellStyle name="標準 2 6 3 3" xfId="174" xr:uid="{00000000-0005-0000-0000-00001D000000}"/>
    <cellStyle name="標準 2 6 4" xfId="88" xr:uid="{00000000-0005-0000-0000-00001A000000}"/>
    <cellStyle name="標準 2 6 4 2" xfId="214" xr:uid="{00000000-0005-0000-0000-00001A000000}"/>
    <cellStyle name="標準 2 6 5" xfId="158" xr:uid="{00000000-0005-0000-0000-00001A000000}"/>
    <cellStyle name="標準 2 7" xfId="10" xr:uid="{00000000-0005-0000-0000-00001E000000}"/>
    <cellStyle name="標準 2 7 2" xfId="26" xr:uid="{00000000-0005-0000-0000-00001F000000}"/>
    <cellStyle name="標準 2 7 2 2" xfId="105" xr:uid="{00000000-0005-0000-0000-00001F000000}"/>
    <cellStyle name="標準 2 7 2 2 2" xfId="231" xr:uid="{00000000-0005-0000-0000-00001F000000}"/>
    <cellStyle name="標準 2 7 2 3" xfId="175" xr:uid="{00000000-0005-0000-0000-00001F000000}"/>
    <cellStyle name="標準 2 7 3" xfId="89" xr:uid="{00000000-0005-0000-0000-00001E000000}"/>
    <cellStyle name="標準 2 7 3 2" xfId="215" xr:uid="{00000000-0005-0000-0000-00001E000000}"/>
    <cellStyle name="標準 2 7 4" xfId="159" xr:uid="{00000000-0005-0000-0000-00001E000000}"/>
    <cellStyle name="標準 2 8" xfId="18" xr:uid="{00000000-0005-0000-0000-000020000000}"/>
    <cellStyle name="標準 2 8 2" xfId="97" xr:uid="{00000000-0005-0000-0000-000020000000}"/>
    <cellStyle name="標準 2 8 2 2" xfId="223" xr:uid="{00000000-0005-0000-0000-000020000000}"/>
    <cellStyle name="標準 2 8 3" xfId="167" xr:uid="{00000000-0005-0000-0000-000020000000}"/>
    <cellStyle name="標準 2 9" xfId="81" xr:uid="{00000000-0005-0000-0000-000001000000}"/>
    <cellStyle name="標準 2 9 2" xfId="207" xr:uid="{00000000-0005-0000-0000-000001000000}"/>
    <cellStyle name="標準 3" xfId="7" xr:uid="{00000000-0005-0000-0000-000021000000}"/>
    <cellStyle name="標準 3 2" xfId="141" xr:uid="{30B7D759-BEAC-4671-95B1-F6AA1769E154}"/>
    <cellStyle name="標準 3 2 2" xfId="267" xr:uid="{30B7D759-BEAC-4671-95B1-F6AA1769E154}"/>
    <cellStyle name="標準 4" xfId="74" xr:uid="{00000000-0005-0000-0000-000051000000}"/>
    <cellStyle name="標準 4 2" xfId="79" xr:uid="{CCAF3125-DBCE-44A8-BB5A-6FA2C5683587}"/>
    <cellStyle name="標準 4 2 2" xfId="135" xr:uid="{CCAF3125-DBCE-44A8-BB5A-6FA2C5683587}"/>
    <cellStyle name="標準 4 2 2 2" xfId="261" xr:uid="{CCAF3125-DBCE-44A8-BB5A-6FA2C5683587}"/>
    <cellStyle name="標準 4 2 3" xfId="205" xr:uid="{CCAF3125-DBCE-44A8-BB5A-6FA2C5683587}"/>
    <cellStyle name="標準 4 3" xfId="131" xr:uid="{00000000-0005-0000-0000-000051000000}"/>
    <cellStyle name="標準 4 3 2" xfId="257" xr:uid="{00000000-0005-0000-0000-000051000000}"/>
    <cellStyle name="標準 4 4" xfId="201" xr:uid="{00000000-0005-0000-0000-000051000000}"/>
    <cellStyle name="標準 5" xfId="77" xr:uid="{248E3B75-434F-4220-A82D-E63A480D5BC1}"/>
    <cellStyle name="標準 5 2" xfId="133" xr:uid="{248E3B75-434F-4220-A82D-E63A480D5BC1}"/>
    <cellStyle name="標準 5 2 2" xfId="259" xr:uid="{248E3B75-434F-4220-A82D-E63A480D5BC1}"/>
    <cellStyle name="標準 5 3" xfId="203" xr:uid="{248E3B75-434F-4220-A82D-E63A480D5BC1}"/>
    <cellStyle name="標準 6" xfId="80" xr:uid="{46DC3ACD-DB2B-4970-9412-76E874EF7BA3}"/>
    <cellStyle name="標準 6 2" xfId="136" xr:uid="{46DC3ACD-DB2B-4970-9412-76E874EF7BA3}"/>
    <cellStyle name="標準 6 2 2" xfId="262" xr:uid="{46DC3ACD-DB2B-4970-9412-76E874EF7BA3}"/>
    <cellStyle name="標準 6 3" xfId="148" xr:uid="{32B92511-3BEF-4D5A-81E7-FBF92B93047D}"/>
    <cellStyle name="標準 6 3 2" xfId="273" xr:uid="{32B92511-3BEF-4D5A-81E7-FBF92B93047D}"/>
    <cellStyle name="標準 6 4" xfId="206" xr:uid="{46DC3ACD-DB2B-4970-9412-76E874EF7BA3}"/>
    <cellStyle name="標準 6 5" xfId="275" xr:uid="{7B87620F-41F0-47C7-A669-3AA206940F9B}"/>
    <cellStyle name="標準 7" xfId="137" xr:uid="{793423BF-DAE5-42AB-9FD3-634F4588CC1D}"/>
    <cellStyle name="標準 7 2" xfId="142" xr:uid="{54102A6A-F60E-4592-BDEC-C72352E118E2}"/>
    <cellStyle name="標準 7 2 2" xfId="268" xr:uid="{54102A6A-F60E-4592-BDEC-C72352E118E2}"/>
    <cellStyle name="標準 7 3" xfId="263" xr:uid="{793423BF-DAE5-42AB-9FD3-634F4588CC1D}"/>
    <cellStyle name="標準 7 4" xfId="274" xr:uid="{156ED8F6-F07C-40CE-82F2-2DBB58ECBBC8}"/>
    <cellStyle name="標準 8" xfId="139" xr:uid="{6FAF781D-7208-43F0-AE62-08E4AD61565F}"/>
    <cellStyle name="標準 8 2" xfId="265" xr:uid="{6FAF781D-7208-43F0-AE62-08E4AD61565F}"/>
    <cellStyle name="標準 9" xfId="144" xr:uid="{00000000-0005-0000-0000-00009A000000}"/>
    <cellStyle name="標準 9 2" xfId="270" xr:uid="{00000000-0005-0000-0000-00009A000000}"/>
    <cellStyle name="良い" xfId="39" builtinId="26" customBuiltin="1"/>
  </cellStyles>
  <dxfs count="106">
    <dxf>
      <font>
        <b val="0"/>
        <i val="0"/>
        <strike val="0"/>
        <condense val="0"/>
        <extend val="0"/>
        <outline val="0"/>
        <shadow val="0"/>
        <u val="none"/>
        <vertAlign val="baseline"/>
        <sz val="9"/>
        <color theme="1"/>
        <name val="Meiryo UI"/>
        <family val="3"/>
        <charset val="128"/>
        <scheme val="none"/>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numFmt numFmtId="178" formatCode="&quot;¥&quot;#,##0_);[Red]\(&quot;¥&quot;#,##0\)"/>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numFmt numFmtId="178" formatCode="&quot;¥&quot;#,##0_);[Red]\(&quot;¥&quot;#,##0\)"/>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numFmt numFmtId="178" formatCode="&quot;¥&quot;#,##0_);[Red]\(&quot;¥&quot;#,##0\)"/>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numFmt numFmtId="180" formatCode="yyyy&quot;年&quot;m&quot;月度&quot;"/>
      <alignment horizontal="righ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numFmt numFmtId="179" formatCode="yyyy/m/d;@"/>
      <alignment horizontal="general"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numFmt numFmtId="181" formatCode="0_);[Red]\(0\)"/>
      <alignment horizontal="righ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numFmt numFmtId="0" formatCode="General"/>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numFmt numFmtId="0" formatCode="General"/>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numFmt numFmtId="19" formatCode="yyyy/m/d"/>
      <alignment horizontal="general"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fill>
        <patternFill patternType="none">
          <fgColor indexed="64"/>
          <bgColor indexed="65"/>
        </patternFill>
      </fill>
      <alignment horizontal="center" vertical="center" textRotation="0" wrapText="1" indent="0" justifyLastLine="0" shrinkToFit="0" readingOrder="0"/>
    </dxf>
    <dxf>
      <fill>
        <patternFill>
          <bgColor rgb="FFFFC000"/>
        </patternFill>
      </fill>
    </dxf>
    <dxf>
      <fill>
        <patternFill>
          <bgColor rgb="FFFF0000"/>
        </patternFill>
      </fill>
    </dxf>
    <dxf>
      <fill>
        <patternFill>
          <bgColor rgb="FFFFC000"/>
        </patternFill>
      </fill>
    </dxf>
    <dxf>
      <fill>
        <patternFill>
          <bgColor rgb="FFFFFF00"/>
        </patternFill>
      </fill>
    </dxf>
    <dxf>
      <font>
        <b/>
        <i val="0"/>
      </font>
      <fill>
        <patternFill>
          <bgColor theme="0" tint="-0.14996795556505021"/>
        </patternFill>
      </fill>
    </dxf>
    <dxf>
      <font>
        <b/>
        <i val="0"/>
      </font>
      <fill>
        <patternFill>
          <bgColor theme="8" tint="0.79998168889431442"/>
        </patternFill>
      </fill>
    </dxf>
    <dxf>
      <font>
        <b/>
        <i val="0"/>
      </font>
      <fill>
        <patternFill>
          <bgColor rgb="FFFFC000"/>
        </patternFill>
      </fill>
    </dxf>
    <dxf>
      <font>
        <b val="0"/>
        <i val="0"/>
        <strike val="0"/>
        <condense val="0"/>
        <extend val="0"/>
        <outline val="0"/>
        <shadow val="0"/>
        <u val="none"/>
        <vertAlign val="baseline"/>
        <sz val="9"/>
        <color theme="1"/>
        <name val="Meiryo UI"/>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Meiryo UI"/>
        <family val="3"/>
        <charset val="128"/>
        <scheme val="none"/>
      </font>
      <fill>
        <patternFill patternType="none">
          <fgColor indexed="64"/>
          <bgColor indexed="65"/>
        </patternFill>
      </fill>
      <alignment horizontal="left" vertical="center" textRotation="0" wrapText="1" indent="0" justifyLastLine="0" shrinkToFit="0" readingOrder="0"/>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79998168889431442"/>
        </patternFill>
      </fill>
    </dxf>
    <dxf>
      <fill>
        <patternFill>
          <bgColor theme="8" tint="0.79998168889431442"/>
        </patternFill>
      </fill>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78" formatCode="&quot;¥&quot;#,##0_);[Red]\(&quot;¥&quot;#,##0\)"/>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2" formatCode="m/d"/>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2" formatCode="m/d"/>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auto="1"/>
        </bottom>
      </border>
    </dxf>
    <dxf>
      <font>
        <b/>
        <i val="0"/>
        <strike val="0"/>
        <condense val="0"/>
        <extend val="0"/>
        <outline val="0"/>
        <shadow val="0"/>
        <u val="none"/>
        <vertAlign val="baseline"/>
        <sz val="12"/>
        <color theme="0"/>
        <name val="Meiryo UI"/>
        <family val="3"/>
        <charset val="128"/>
        <scheme val="none"/>
      </font>
      <fill>
        <patternFill patternType="solid">
          <fgColor theme="4"/>
          <bgColor theme="4"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0" tint="-0.24994659260841701"/>
        </patternFill>
      </fill>
    </dxf>
    <dxf>
      <fill>
        <patternFill>
          <bgColor theme="0" tint="-0.24994659260841701"/>
        </patternFill>
      </fill>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2" formatCode="m/d"/>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78" formatCode="&quot;¥&quot;#,##0_);[Red]\(&quot;¥&quot;#,##0\)"/>
      <fill>
        <patternFill patternType="none">
          <fgColor indexed="64"/>
          <bgColor auto="1"/>
        </patternFill>
      </fill>
      <alignment horizontal="righ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78" formatCode="&quot;¥&quot;#,##0_);[Red]\(&quot;¥&quot;#,##0\)"/>
      <fill>
        <patternFill patternType="none">
          <fgColor indexed="64"/>
          <bgColor auto="1"/>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7" formatCode="yyyymm"/>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186" formatCode="mm/dd"/>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182" formatCode="m/d"/>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1" formatCode="0_);[Red]\(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1" formatCode="0_);[Red]\(0\)"/>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1" formatCode="0_);[Red]\(0\)"/>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1" formatCode="0_);[Red]\(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2" formatCode="m/d"/>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auto="1"/>
        </bottom>
      </border>
    </dxf>
    <dxf>
      <font>
        <b/>
        <i val="0"/>
        <strike val="0"/>
        <condense val="0"/>
        <extend val="0"/>
        <outline val="0"/>
        <shadow val="0"/>
        <u val="none"/>
        <vertAlign val="baseline"/>
        <sz val="12"/>
        <color theme="0"/>
        <name val="Meiryo UI"/>
        <family val="3"/>
        <charset val="128"/>
        <scheme val="none"/>
      </font>
      <fill>
        <patternFill patternType="solid">
          <fgColor theme="4"/>
          <bgColor theme="4"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9" tint="0.79998168889431442"/>
        </patternFill>
      </fill>
    </dxf>
  </dxfs>
  <tableStyles count="1" defaultTableStyle="TableStyleMedium2" defaultPivotStyle="PivotStyleLight16">
    <tableStyle name="テーブル スタイル 1" pivot="0" count="0" xr9:uid="{00000000-0011-0000-FFFF-FFFF00000000}"/>
  </tableStyles>
  <colors>
    <mruColors>
      <color rgb="FFFFF3F3"/>
      <color rgb="FFFFFF99"/>
      <color rgb="FFCCECFF"/>
      <color rgb="FFFFFFCC"/>
      <color rgb="FFFF7C80"/>
      <color rgb="FF33CCFF"/>
      <color rgb="FFFFCCCC"/>
      <color rgb="FFFF5050"/>
      <color rgb="FF990000"/>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8"/>
          <c:order val="18"/>
          <c:tx>
            <c:strRef>
              <c:f>'41期グラフ用参照データ'!$X$2</c:f>
              <c:strCache>
                <c:ptCount val="1"/>
                <c:pt idx="0">
                  <c:v>金額</c:v>
                </c:pt>
              </c:strCache>
            </c:strRef>
          </c:tx>
          <c:spPr>
            <a:solidFill>
              <a:srgbClr val="FFFF99"/>
            </a:solidFill>
            <a:ln>
              <a:solidFill>
                <a:schemeClr val="tx1"/>
              </a:solidFill>
            </a:ln>
            <a:effectLst/>
          </c:spPr>
          <c:invertIfNegative val="0"/>
          <c:cat>
            <c:multiLvlStrRef>
              <c:f>'41期グラフ用参照データ'!$B$3:$D$14</c:f>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f>'41期グラフ用参照データ'!$X$3:$X$14</c:f>
              <c:numCache>
                <c:formatCode>#,##0_);[Red]\(#,##0\)</c:formatCode>
                <c:ptCount val="12"/>
                <c:pt idx="0">
                  <c:v>30014032</c:v>
                </c:pt>
                <c:pt idx="1">
                  <c:v>22448117</c:v>
                </c:pt>
                <c:pt idx="2">
                  <c:v>21623824</c:v>
                </c:pt>
                <c:pt idx="3">
                  <c:v>20517500</c:v>
                </c:pt>
                <c:pt idx="4">
                  <c:v>3179589</c:v>
                </c:pt>
                <c:pt idx="5">
                  <c:v>23748208</c:v>
                </c:pt>
                <c:pt idx="6">
                  <c:v>24829368</c:v>
                </c:pt>
                <c:pt idx="7">
                  <c:v>12689150</c:v>
                </c:pt>
                <c:pt idx="8">
                  <c:v>128798093</c:v>
                </c:pt>
                <c:pt idx="9">
                  <c:v>30105690</c:v>
                </c:pt>
                <c:pt idx="10">
                  <c:v>20576630</c:v>
                </c:pt>
                <c:pt idx="11">
                  <c:v>91425191</c:v>
                </c:pt>
              </c:numCache>
            </c:numRef>
          </c:val>
          <c:extLst xmlns:c15="http://schemas.microsoft.com/office/drawing/2012/chart">
            <c:ext xmlns:c16="http://schemas.microsoft.com/office/drawing/2014/chart" uri="{C3380CC4-5D6E-409C-BE32-E72D297353CC}">
              <c16:uniqueId val="{00000012-EDE6-4FD2-925C-C4C27FC9FE3F}"/>
            </c:ext>
          </c:extLst>
        </c:ser>
        <c:dLbls>
          <c:showLegendKey val="0"/>
          <c:showVal val="0"/>
          <c:showCatName val="0"/>
          <c:showSerName val="0"/>
          <c:showPercent val="0"/>
          <c:showBubbleSize val="0"/>
        </c:dLbls>
        <c:gapWidth val="150"/>
        <c:axId val="1736600832"/>
        <c:axId val="154239104"/>
      </c:barChart>
      <c:lineChart>
        <c:grouping val="standard"/>
        <c:varyColors val="0"/>
        <c:dLbls>
          <c:showLegendKey val="0"/>
          <c:showVal val="0"/>
          <c:showCatName val="0"/>
          <c:showSerName val="0"/>
          <c:showPercent val="0"/>
          <c:showBubbleSize val="0"/>
        </c:dLbls>
        <c:marker val="1"/>
        <c:smooth val="0"/>
        <c:axId val="962814368"/>
        <c:axId val="1201068368"/>
        <c:extLst>
          <c:ext xmlns:c15="http://schemas.microsoft.com/office/drawing/2012/chart" uri="{02D57815-91ED-43cb-92C2-25804820EDAC}">
            <c15:filteredLineSeries>
              <c15:ser>
                <c:idx val="0"/>
                <c:order val="0"/>
                <c:tx>
                  <c:strRef>
                    <c:extLst>
                      <c:ext uri="{02D57815-91ED-43cb-92C2-25804820EDAC}">
                        <c15:formulaRef>
                          <c15:sqref>'41期グラフ用参照データ'!$E$2</c15:sqref>
                        </c15:formulaRef>
                      </c:ext>
                    </c:extLst>
                    <c:strCache>
                      <c:ptCount val="1"/>
                      <c:pt idx="0">
                        <c:v>A型</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extLst>
                      <c:ex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c:ext uri="{02D57815-91ED-43cb-92C2-25804820EDAC}">
                        <c15:formulaRef>
                          <c15:sqref>'41期グラフ用参照データ'!$E$3:$E$14</c15:sqref>
                        </c15:formulaRef>
                      </c:ext>
                    </c:extLst>
                    <c:numCache>
                      <c:formatCode>General</c:formatCode>
                      <c:ptCount val="12"/>
                      <c:pt idx="0">
                        <c:v>4</c:v>
                      </c:pt>
                      <c:pt idx="1">
                        <c:v>3</c:v>
                      </c:pt>
                      <c:pt idx="2">
                        <c:v>13</c:v>
                      </c:pt>
                      <c:pt idx="3">
                        <c:v>3</c:v>
                      </c:pt>
                      <c:pt idx="4">
                        <c:v>6</c:v>
                      </c:pt>
                      <c:pt idx="5">
                        <c:v>7</c:v>
                      </c:pt>
                      <c:pt idx="6">
                        <c:v>9</c:v>
                      </c:pt>
                      <c:pt idx="7">
                        <c:v>4</c:v>
                      </c:pt>
                      <c:pt idx="8">
                        <c:v>6</c:v>
                      </c:pt>
                      <c:pt idx="9">
                        <c:v>6</c:v>
                      </c:pt>
                      <c:pt idx="10">
                        <c:v>2</c:v>
                      </c:pt>
                      <c:pt idx="11">
                        <c:v>3</c:v>
                      </c:pt>
                    </c:numCache>
                  </c:numRef>
                </c:val>
                <c:smooth val="0"/>
                <c:extLst>
                  <c:ext xmlns:c16="http://schemas.microsoft.com/office/drawing/2014/chart" uri="{C3380CC4-5D6E-409C-BE32-E72D297353CC}">
                    <c16:uniqueId val="{00000003-EDE6-4FD2-925C-C4C27FC9FE3F}"/>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'41期グラフ用参照データ'!$F$2</c15:sqref>
                        </c15:formulaRef>
                      </c:ext>
                    </c:extLst>
                    <c:strCache>
                      <c:ptCount val="1"/>
                      <c:pt idx="0">
                        <c:v>B型</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'41期グラフ用参照データ'!$F$3:$F$14</c15:sqref>
                        </c15:formulaRef>
                      </c:ext>
                    </c:extLst>
                    <c:numCache>
                      <c:formatCode>General</c:formatCode>
                      <c:ptCount val="12"/>
                      <c:pt idx="0">
                        <c:v>8</c:v>
                      </c:pt>
                      <c:pt idx="1">
                        <c:v>2</c:v>
                      </c:pt>
                      <c:pt idx="2">
                        <c:v>3</c:v>
                      </c:pt>
                      <c:pt idx="3">
                        <c:v>4</c:v>
                      </c:pt>
                      <c:pt idx="4">
                        <c:v>4</c:v>
                      </c:pt>
                      <c:pt idx="5">
                        <c:v>9</c:v>
                      </c:pt>
                      <c:pt idx="6">
                        <c:v>7</c:v>
                      </c:pt>
                      <c:pt idx="7">
                        <c:v>2</c:v>
                      </c:pt>
                      <c:pt idx="8">
                        <c:v>6</c:v>
                      </c:pt>
                      <c:pt idx="9">
                        <c:v>4</c:v>
                      </c:pt>
                      <c:pt idx="10">
                        <c:v>2</c:v>
                      </c:pt>
                      <c:pt idx="11">
                        <c:v>2</c:v>
                      </c:pt>
                    </c:numCache>
                  </c:numRef>
                </c:val>
                <c:smooth val="0"/>
                <c:extLst xmlns:c15="http://schemas.microsoft.com/office/drawing/2012/chart">
                  <c:ext xmlns:c16="http://schemas.microsoft.com/office/drawing/2014/chart" uri="{C3380CC4-5D6E-409C-BE32-E72D297353CC}">
                    <c16:uniqueId val="{00000004-EDE6-4FD2-925C-C4C27FC9FE3F}"/>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'41期グラフ用参照データ'!$G$2</c15:sqref>
                        </c15:formulaRef>
                      </c:ext>
                    </c:extLst>
                    <c:strCache>
                      <c:ptCount val="1"/>
                      <c:pt idx="0">
                        <c:v>C型</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'41期グラフ用参照データ'!$G$3:$G$14</c15:sqref>
                        </c15:formulaRef>
                      </c:ext>
                    </c:extLst>
                    <c:numCache>
                      <c:formatCode>General</c:formatCode>
                      <c:ptCount val="12"/>
                      <c:pt idx="0">
                        <c:v>0</c:v>
                      </c:pt>
                      <c:pt idx="1">
                        <c:v>2</c:v>
                      </c:pt>
                      <c:pt idx="2">
                        <c:v>1</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5-EDE6-4FD2-925C-C4C27FC9FE3F}"/>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'41期グラフ用参照データ'!$H$2</c15:sqref>
                        </c15:formulaRef>
                      </c:ext>
                    </c:extLst>
                    <c:strCache>
                      <c:ptCount val="1"/>
                      <c:pt idx="0">
                        <c:v>D型</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'41期グラフ用参照データ'!$H$3:$H$14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6-EDE6-4FD2-925C-C4C27FC9FE3F}"/>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'41期グラフ用参照データ'!$I$2</c15:sqref>
                        </c15:formulaRef>
                      </c:ext>
                    </c:extLst>
                    <c:strCache>
                      <c:ptCount val="1"/>
                      <c:pt idx="0">
                        <c:v>E型</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'41期グラフ用参照データ'!$I$3:$I$14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7-EDE6-4FD2-925C-C4C27FC9FE3F}"/>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'41期グラフ用参照データ'!$J$2</c15:sqref>
                        </c15:formulaRef>
                      </c:ext>
                    </c:extLst>
                    <c:strCache>
                      <c:ptCount val="1"/>
                      <c:pt idx="0">
                        <c:v>F型</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'41期グラフ用参照データ'!$J$3:$J$14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8-EDE6-4FD2-925C-C4C27FC9FE3F}"/>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'41期グラフ用参照データ'!$K$2</c15:sqref>
                        </c15:formulaRef>
                      </c:ext>
                    </c:extLst>
                    <c:strCache>
                      <c:ptCount val="1"/>
                      <c:pt idx="0">
                        <c:v>H型</c:v>
                      </c:pt>
                    </c:strCache>
                  </c:strRef>
                </c:tx>
                <c:spPr>
                  <a:ln w="28575" cap="rnd">
                    <a:solidFill>
                      <a:schemeClr val="accent1">
                        <a:lumMod val="60000"/>
                      </a:schemeClr>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400" b="0" i="0" u="none" strike="noStrike" kern="1200" baseline="0">
                          <a:solidFill>
                            <a:schemeClr val="dk1">
                              <a:lumMod val="65000"/>
                              <a:lumOff val="35000"/>
                            </a:schemeClr>
                          </a:solidFill>
                          <a:latin typeface="+mn-lt"/>
                          <a:ea typeface="+mn-ea"/>
                          <a:cs typeface="+mn-cs"/>
                        </a:defRPr>
                      </a:pPr>
                      <a:endParaRPr lang="ja-JP"/>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'41期グラフ用参照データ'!$K$3:$K$14</c15:sqref>
                        </c15:formulaRef>
                      </c:ext>
                    </c:extLst>
                    <c:numCache>
                      <c:formatCode>General</c:formatCode>
                      <c:ptCount val="12"/>
                      <c:pt idx="0">
                        <c:v>2</c:v>
                      </c:pt>
                      <c:pt idx="1">
                        <c:v>4</c:v>
                      </c:pt>
                      <c:pt idx="2">
                        <c:v>2</c:v>
                      </c:pt>
                      <c:pt idx="3">
                        <c:v>2</c:v>
                      </c:pt>
                      <c:pt idx="4">
                        <c:v>2</c:v>
                      </c:pt>
                      <c:pt idx="5">
                        <c:v>1</c:v>
                      </c:pt>
                      <c:pt idx="6">
                        <c:v>0</c:v>
                      </c:pt>
                      <c:pt idx="7">
                        <c:v>0</c:v>
                      </c:pt>
                      <c:pt idx="8">
                        <c:v>2</c:v>
                      </c:pt>
                      <c:pt idx="9">
                        <c:v>0</c:v>
                      </c:pt>
                      <c:pt idx="10">
                        <c:v>1</c:v>
                      </c:pt>
                      <c:pt idx="11">
                        <c:v>3</c:v>
                      </c:pt>
                    </c:numCache>
                  </c:numRef>
                </c:val>
                <c:smooth val="0"/>
                <c:extLst xmlns:c15="http://schemas.microsoft.com/office/drawing/2012/chart">
                  <c:ext xmlns:c16="http://schemas.microsoft.com/office/drawing/2014/chart" uri="{C3380CC4-5D6E-409C-BE32-E72D297353CC}">
                    <c16:uniqueId val="{00000002-EDE6-4FD2-925C-C4C27FC9FE3F}"/>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'41期グラフ用参照データ'!$L$2</c15:sqref>
                        </c15:formulaRef>
                      </c:ext>
                    </c:extLst>
                    <c:strCache>
                      <c:ptCount val="1"/>
                      <c:pt idx="0">
                        <c:v>I型</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'41期グラフ用参照データ'!$L$3:$L$14</c15:sqref>
                        </c15:formulaRef>
                      </c:ext>
                    </c:extLst>
                    <c:numCache>
                      <c:formatCode>General</c:formatCode>
                      <c:ptCount val="12"/>
                      <c:pt idx="0">
                        <c:v>4</c:v>
                      </c:pt>
                      <c:pt idx="1">
                        <c:v>6</c:v>
                      </c:pt>
                      <c:pt idx="2">
                        <c:v>5</c:v>
                      </c:pt>
                      <c:pt idx="3">
                        <c:v>4</c:v>
                      </c:pt>
                      <c:pt idx="4">
                        <c:v>5</c:v>
                      </c:pt>
                      <c:pt idx="5">
                        <c:v>2</c:v>
                      </c:pt>
                      <c:pt idx="6">
                        <c:v>2</c:v>
                      </c:pt>
                      <c:pt idx="7">
                        <c:v>4</c:v>
                      </c:pt>
                      <c:pt idx="8">
                        <c:v>3</c:v>
                      </c:pt>
                      <c:pt idx="9">
                        <c:v>3</c:v>
                      </c:pt>
                      <c:pt idx="10">
                        <c:v>3</c:v>
                      </c:pt>
                      <c:pt idx="11">
                        <c:v>6</c:v>
                      </c:pt>
                    </c:numCache>
                  </c:numRef>
                </c:val>
                <c:smooth val="0"/>
                <c:extLst xmlns:c15="http://schemas.microsoft.com/office/drawing/2012/chart">
                  <c:ext xmlns:c16="http://schemas.microsoft.com/office/drawing/2014/chart" uri="{C3380CC4-5D6E-409C-BE32-E72D297353CC}">
                    <c16:uniqueId val="{00000009-EDE6-4FD2-925C-C4C27FC9FE3F}"/>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'41期グラフ用参照データ'!$M$2</c15:sqref>
                        </c15:formulaRef>
                      </c:ext>
                    </c:extLst>
                    <c:strCache>
                      <c:ptCount val="1"/>
                      <c:pt idx="0">
                        <c:v>J型</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'41期グラフ用参照データ'!$M$3:$M$14</c15:sqref>
                        </c15:formulaRef>
                      </c:ext>
                    </c:extLst>
                    <c:numCache>
                      <c:formatCode>General</c:formatCode>
                      <c:ptCount val="12"/>
                      <c:pt idx="0">
                        <c:v>4</c:v>
                      </c:pt>
                      <c:pt idx="1">
                        <c:v>1</c:v>
                      </c:pt>
                      <c:pt idx="2">
                        <c:v>2</c:v>
                      </c:pt>
                      <c:pt idx="3">
                        <c:v>4</c:v>
                      </c:pt>
                      <c:pt idx="4">
                        <c:v>2</c:v>
                      </c:pt>
                      <c:pt idx="5">
                        <c:v>5</c:v>
                      </c:pt>
                      <c:pt idx="6">
                        <c:v>1</c:v>
                      </c:pt>
                      <c:pt idx="7">
                        <c:v>1</c:v>
                      </c:pt>
                      <c:pt idx="8">
                        <c:v>2</c:v>
                      </c:pt>
                      <c:pt idx="9">
                        <c:v>2</c:v>
                      </c:pt>
                      <c:pt idx="10">
                        <c:v>0</c:v>
                      </c:pt>
                      <c:pt idx="11">
                        <c:v>2</c:v>
                      </c:pt>
                    </c:numCache>
                  </c:numRef>
                </c:val>
                <c:smooth val="0"/>
                <c:extLst xmlns:c15="http://schemas.microsoft.com/office/drawing/2012/chart">
                  <c:ext xmlns:c16="http://schemas.microsoft.com/office/drawing/2014/chart" uri="{C3380CC4-5D6E-409C-BE32-E72D297353CC}">
                    <c16:uniqueId val="{0000000A-EDE6-4FD2-925C-C4C27FC9FE3F}"/>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'41期グラフ用参照データ'!$N$2</c15:sqref>
                        </c15:formulaRef>
                      </c:ext>
                    </c:extLst>
                    <c:strCache>
                      <c:ptCount val="1"/>
                      <c:pt idx="0">
                        <c:v>K型</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'41期グラフ用参照データ'!$N$3:$N$14</c15:sqref>
                        </c15:formulaRef>
                      </c:ext>
                    </c:extLst>
                    <c:numCache>
                      <c:formatCode>General</c:formatCode>
                      <c:ptCount val="12"/>
                      <c:pt idx="0">
                        <c:v>0</c:v>
                      </c:pt>
                      <c:pt idx="1">
                        <c:v>1</c:v>
                      </c:pt>
                      <c:pt idx="2">
                        <c:v>0</c:v>
                      </c:pt>
                      <c:pt idx="3">
                        <c:v>1</c:v>
                      </c:pt>
                      <c:pt idx="4">
                        <c:v>1</c:v>
                      </c:pt>
                      <c:pt idx="5">
                        <c:v>0</c:v>
                      </c:pt>
                      <c:pt idx="6">
                        <c:v>0</c:v>
                      </c:pt>
                      <c:pt idx="7">
                        <c:v>1</c:v>
                      </c:pt>
                      <c:pt idx="8">
                        <c:v>0</c:v>
                      </c:pt>
                      <c:pt idx="9">
                        <c:v>2</c:v>
                      </c:pt>
                      <c:pt idx="10">
                        <c:v>1</c:v>
                      </c:pt>
                      <c:pt idx="11">
                        <c:v>0</c:v>
                      </c:pt>
                    </c:numCache>
                  </c:numRef>
                </c:val>
                <c:smooth val="0"/>
                <c:extLst xmlns:c15="http://schemas.microsoft.com/office/drawing/2012/chart">
                  <c:ext xmlns:c16="http://schemas.microsoft.com/office/drawing/2014/chart" uri="{C3380CC4-5D6E-409C-BE32-E72D297353CC}">
                    <c16:uniqueId val="{0000000B-EDE6-4FD2-925C-C4C27FC9FE3F}"/>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'41期グラフ用参照データ'!$O$2</c15:sqref>
                        </c15:formulaRef>
                      </c:ext>
                    </c:extLst>
                    <c:strCache>
                      <c:ptCount val="1"/>
                      <c:pt idx="0">
                        <c:v>L型</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'41期グラフ用参照データ'!$O$3:$O$14</c15:sqref>
                        </c15:formulaRef>
                      </c:ext>
                    </c:extLst>
                    <c:numCache>
                      <c:formatCode>General</c:formatCode>
                      <c:ptCount val="12"/>
                      <c:pt idx="0">
                        <c:v>4</c:v>
                      </c:pt>
                      <c:pt idx="1">
                        <c:v>1</c:v>
                      </c:pt>
                      <c:pt idx="2">
                        <c:v>2</c:v>
                      </c:pt>
                      <c:pt idx="3">
                        <c:v>3</c:v>
                      </c:pt>
                      <c:pt idx="4">
                        <c:v>0</c:v>
                      </c:pt>
                      <c:pt idx="5">
                        <c:v>1</c:v>
                      </c:pt>
                      <c:pt idx="6">
                        <c:v>4</c:v>
                      </c:pt>
                      <c:pt idx="7">
                        <c:v>0</c:v>
                      </c:pt>
                      <c:pt idx="8">
                        <c:v>1</c:v>
                      </c:pt>
                      <c:pt idx="9">
                        <c:v>1</c:v>
                      </c:pt>
                      <c:pt idx="10">
                        <c:v>1</c:v>
                      </c:pt>
                      <c:pt idx="11">
                        <c:v>0</c:v>
                      </c:pt>
                    </c:numCache>
                  </c:numRef>
                </c:val>
                <c:smooth val="0"/>
                <c:extLst xmlns:c15="http://schemas.microsoft.com/office/drawing/2012/chart">
                  <c:ext xmlns:c16="http://schemas.microsoft.com/office/drawing/2014/chart" uri="{C3380CC4-5D6E-409C-BE32-E72D297353CC}">
                    <c16:uniqueId val="{0000000C-EDE6-4FD2-925C-C4C27FC9FE3F}"/>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'41期グラフ用参照データ'!$P$2</c15:sqref>
                        </c15:formulaRef>
                      </c:ext>
                    </c:extLst>
                    <c:strCache>
                      <c:ptCount val="1"/>
                      <c:pt idx="0">
                        <c:v>納品時単価差異</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'41期グラフ用参照データ'!$P$3:$P$14</c15:sqref>
                        </c15:formulaRef>
                      </c:ext>
                    </c:extLst>
                    <c:numCache>
                      <c:formatCode>General</c:formatCode>
                      <c:ptCount val="12"/>
                      <c:pt idx="0">
                        <c:v>0</c:v>
                      </c:pt>
                      <c:pt idx="1">
                        <c:v>0</c:v>
                      </c:pt>
                      <c:pt idx="2">
                        <c:v>2</c:v>
                      </c:pt>
                      <c:pt idx="3">
                        <c:v>3</c:v>
                      </c:pt>
                      <c:pt idx="4">
                        <c:v>8</c:v>
                      </c:pt>
                      <c:pt idx="5">
                        <c:v>8</c:v>
                      </c:pt>
                      <c:pt idx="6">
                        <c:v>6</c:v>
                      </c:pt>
                      <c:pt idx="7">
                        <c:v>7</c:v>
                      </c:pt>
                      <c:pt idx="8">
                        <c:v>10</c:v>
                      </c:pt>
                      <c:pt idx="9">
                        <c:v>9</c:v>
                      </c:pt>
                      <c:pt idx="10">
                        <c:v>5</c:v>
                      </c:pt>
                      <c:pt idx="11">
                        <c:v>6</c:v>
                      </c:pt>
                    </c:numCache>
                  </c:numRef>
                </c:val>
                <c:smooth val="0"/>
                <c:extLst xmlns:c15="http://schemas.microsoft.com/office/drawing/2012/chart">
                  <c:ext xmlns:c16="http://schemas.microsoft.com/office/drawing/2014/chart" uri="{C3380CC4-5D6E-409C-BE32-E72D297353CC}">
                    <c16:uniqueId val="{0000000D-EDE6-4FD2-925C-C4C27FC9FE3F}"/>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'41期グラフ用参照データ'!$Q$2</c15:sqref>
                        </c15:formulaRef>
                      </c:ext>
                    </c:extLst>
                    <c:strCache>
                      <c:ptCount val="1"/>
                      <c:pt idx="0">
                        <c:v>posキャンペーン登録</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'41期グラフ用参照データ'!$Q$3:$Q$14</c15:sqref>
                        </c15:formulaRef>
                      </c:ext>
                    </c:extLst>
                    <c:numCache>
                      <c:formatCode>General</c:formatCode>
                      <c:ptCount val="12"/>
                      <c:pt idx="0">
                        <c:v>2</c:v>
                      </c:pt>
                      <c:pt idx="1">
                        <c:v>1</c:v>
                      </c:pt>
                      <c:pt idx="2">
                        <c:v>1</c:v>
                      </c:pt>
                      <c:pt idx="3">
                        <c:v>3</c:v>
                      </c:pt>
                      <c:pt idx="4">
                        <c:v>4</c:v>
                      </c:pt>
                      <c:pt idx="5">
                        <c:v>2</c:v>
                      </c:pt>
                      <c:pt idx="6">
                        <c:v>1</c:v>
                      </c:pt>
                      <c:pt idx="7">
                        <c:v>1</c:v>
                      </c:pt>
                      <c:pt idx="8">
                        <c:v>3</c:v>
                      </c:pt>
                      <c:pt idx="9">
                        <c:v>3</c:v>
                      </c:pt>
                      <c:pt idx="10">
                        <c:v>0</c:v>
                      </c:pt>
                      <c:pt idx="11">
                        <c:v>3</c:v>
                      </c:pt>
                    </c:numCache>
                  </c:numRef>
                </c:val>
                <c:smooth val="0"/>
                <c:extLst xmlns:c15="http://schemas.microsoft.com/office/drawing/2012/chart">
                  <c:ext xmlns:c16="http://schemas.microsoft.com/office/drawing/2014/chart" uri="{C3380CC4-5D6E-409C-BE32-E72D297353CC}">
                    <c16:uniqueId val="{0000000E-EDE6-4FD2-925C-C4C27FC9FE3F}"/>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'41期グラフ用参照データ'!$R$2</c15:sqref>
                        </c15:formulaRef>
                      </c:ext>
                    </c:extLst>
                    <c:strCache>
                      <c:ptCount val="1"/>
                      <c:pt idx="0">
                        <c:v>見積計上</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'41期グラフ用参照データ'!$R$3:$R$14</c15:sqref>
                        </c15:formulaRef>
                      </c:ext>
                    </c:extLst>
                    <c:numCache>
                      <c:formatCode>General</c:formatCode>
                      <c:ptCount val="12"/>
                      <c:pt idx="0">
                        <c:v>0</c:v>
                      </c:pt>
                      <c:pt idx="1">
                        <c:v>1</c:v>
                      </c:pt>
                      <c:pt idx="2">
                        <c:v>1</c:v>
                      </c:pt>
                      <c:pt idx="3">
                        <c:v>0</c:v>
                      </c:pt>
                      <c:pt idx="4">
                        <c:v>0</c:v>
                      </c:pt>
                      <c:pt idx="5">
                        <c:v>2</c:v>
                      </c:pt>
                      <c:pt idx="6">
                        <c:v>0</c:v>
                      </c:pt>
                      <c:pt idx="7">
                        <c:v>0</c:v>
                      </c:pt>
                      <c:pt idx="8">
                        <c:v>0</c:v>
                      </c:pt>
                      <c:pt idx="9">
                        <c:v>2</c:v>
                      </c:pt>
                      <c:pt idx="10">
                        <c:v>0</c:v>
                      </c:pt>
                      <c:pt idx="11">
                        <c:v>0</c:v>
                      </c:pt>
                    </c:numCache>
                  </c:numRef>
                </c:val>
                <c:smooth val="0"/>
                <c:extLst xmlns:c15="http://schemas.microsoft.com/office/drawing/2012/chart">
                  <c:ext xmlns:c16="http://schemas.microsoft.com/office/drawing/2014/chart" uri="{C3380CC4-5D6E-409C-BE32-E72D297353CC}">
                    <c16:uniqueId val="{0000000F-EDE6-4FD2-925C-C4C27FC9FE3F}"/>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'41期グラフ用参照データ'!$T$2</c15:sqref>
                        </c15:formulaRef>
                      </c:ext>
                    </c:extLst>
                    <c:strCache>
                      <c:ptCount val="1"/>
                      <c:pt idx="0">
                        <c:v>その他</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'41期グラフ用参照データ'!$T$3:$T$14</c15:sqref>
                        </c15:formulaRef>
                      </c:ext>
                    </c:extLst>
                    <c:numCache>
                      <c:formatCode>General</c:formatCode>
                      <c:ptCount val="12"/>
                      <c:pt idx="0">
                        <c:v>0</c:v>
                      </c:pt>
                      <c:pt idx="1">
                        <c:v>4</c:v>
                      </c:pt>
                      <c:pt idx="2">
                        <c:v>0</c:v>
                      </c:pt>
                      <c:pt idx="3">
                        <c:v>0</c:v>
                      </c:pt>
                      <c:pt idx="4">
                        <c:v>0</c:v>
                      </c:pt>
                      <c:pt idx="5">
                        <c:v>0</c:v>
                      </c:pt>
                      <c:pt idx="6">
                        <c:v>0</c:v>
                      </c:pt>
                      <c:pt idx="7">
                        <c:v>0</c:v>
                      </c:pt>
                      <c:pt idx="8">
                        <c:v>0</c:v>
                      </c:pt>
                      <c:pt idx="9">
                        <c:v>2</c:v>
                      </c:pt>
                      <c:pt idx="10">
                        <c:v>0</c:v>
                      </c:pt>
                      <c:pt idx="11">
                        <c:v>0</c:v>
                      </c:pt>
                    </c:numCache>
                  </c:numRef>
                </c:val>
                <c:smooth val="0"/>
                <c:extLst xmlns:c15="http://schemas.microsoft.com/office/drawing/2012/chart">
                  <c:ext xmlns:c16="http://schemas.microsoft.com/office/drawing/2014/chart" uri="{C3380CC4-5D6E-409C-BE32-E72D297353CC}">
                    <c16:uniqueId val="{00000010-EDE6-4FD2-925C-C4C27FC9FE3F}"/>
                  </c:ext>
                </c:extLst>
              </c15:ser>
            </c15:filteredLineSeries>
            <c15:filteredLineSeries>
              <c15:ser>
                <c:idx val="15"/>
                <c:order val="15"/>
                <c:tx>
                  <c:strRef>
                    <c:extLst xmlns:c15="http://schemas.microsoft.com/office/drawing/2012/chart">
                      <c:ext xmlns:c15="http://schemas.microsoft.com/office/drawing/2012/chart" uri="{02D57815-91ED-43cb-92C2-25804820EDAC}">
                        <c15:formulaRef>
                          <c15:sqref>'41期グラフ用参照データ'!$U$2</c15:sqref>
                        </c15:formulaRef>
                      </c:ext>
                    </c:extLst>
                    <c:strCache>
                      <c:ptCount val="1"/>
                      <c:pt idx="0">
                        <c:v>なし</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'41期グラフ用参照データ'!$U$3:$U$14</c15:sqref>
                        </c15:formulaRef>
                      </c:ext>
                    </c:extLst>
                    <c:numCache>
                      <c:formatCode>General</c:formatCode>
                      <c:ptCount val="12"/>
                      <c:pt idx="0">
                        <c:v>5</c:v>
                      </c:pt>
                      <c:pt idx="1">
                        <c:v>17</c:v>
                      </c:pt>
                      <c:pt idx="2">
                        <c:v>18</c:v>
                      </c:pt>
                      <c:pt idx="3">
                        <c:v>34</c:v>
                      </c:pt>
                      <c:pt idx="4">
                        <c:v>23</c:v>
                      </c:pt>
                      <c:pt idx="5">
                        <c:v>14</c:v>
                      </c:pt>
                      <c:pt idx="6">
                        <c:v>11</c:v>
                      </c:pt>
                      <c:pt idx="7">
                        <c:v>3</c:v>
                      </c:pt>
                      <c:pt idx="8">
                        <c:v>10</c:v>
                      </c:pt>
                      <c:pt idx="9">
                        <c:v>7</c:v>
                      </c:pt>
                      <c:pt idx="10">
                        <c:v>4</c:v>
                      </c:pt>
                      <c:pt idx="11">
                        <c:v>12</c:v>
                      </c:pt>
                    </c:numCache>
                  </c:numRef>
                </c:val>
                <c:smooth val="0"/>
                <c:extLst xmlns:c15="http://schemas.microsoft.com/office/drawing/2012/chart">
                  <c:ext xmlns:c16="http://schemas.microsoft.com/office/drawing/2014/chart" uri="{C3380CC4-5D6E-409C-BE32-E72D297353CC}">
                    <c16:uniqueId val="{00000011-EDE6-4FD2-925C-C4C27FC9FE3F}"/>
                  </c:ext>
                </c:extLst>
              </c15:ser>
            </c15:filteredLineSeries>
          </c:ext>
        </c:extLst>
      </c:lineChart>
      <c:lineChart>
        <c:grouping val="standard"/>
        <c:varyColors val="0"/>
        <c:ser>
          <c:idx val="16"/>
          <c:order val="16"/>
          <c:tx>
            <c:strRef>
              <c:f>'41期グラフ用参照データ'!$V$2</c:f>
              <c:strCache>
                <c:ptCount val="1"/>
                <c:pt idx="0">
                  <c:v>G型以外</c:v>
                </c:pt>
              </c:strCache>
            </c:strRef>
          </c:tx>
          <c:spPr>
            <a:ln w="50800" cap="rnd">
              <a:solidFill>
                <a:schemeClr val="accent5">
                  <a:lumMod val="80000"/>
                  <a:lumOff val="20000"/>
                </a:schemeClr>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400" b="0" i="0" u="none" strike="noStrike" kern="1200" baseline="0">
                    <a:solidFill>
                      <a:schemeClr val="dk1">
                        <a:lumMod val="65000"/>
                        <a:lumOff val="35000"/>
                      </a:schemeClr>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multiLvlStrRef>
              <c:f>'41期グラフ用参照データ'!$B$3:$D$14</c:f>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f>'41期グラフ用参照データ'!$V$3:$V$14</c:f>
              <c:numCache>
                <c:formatCode>General</c:formatCode>
                <c:ptCount val="12"/>
                <c:pt idx="0">
                  <c:v>33</c:v>
                </c:pt>
                <c:pt idx="1">
                  <c:v>43</c:v>
                </c:pt>
                <c:pt idx="2">
                  <c:v>50</c:v>
                </c:pt>
                <c:pt idx="3">
                  <c:v>61</c:v>
                </c:pt>
                <c:pt idx="4">
                  <c:v>55</c:v>
                </c:pt>
                <c:pt idx="5">
                  <c:v>51</c:v>
                </c:pt>
                <c:pt idx="6">
                  <c:v>41</c:v>
                </c:pt>
                <c:pt idx="7">
                  <c:v>23</c:v>
                </c:pt>
                <c:pt idx="8">
                  <c:v>43</c:v>
                </c:pt>
                <c:pt idx="9">
                  <c:v>41</c:v>
                </c:pt>
                <c:pt idx="10">
                  <c:v>19</c:v>
                </c:pt>
                <c:pt idx="11">
                  <c:v>38</c:v>
                </c:pt>
              </c:numCache>
            </c:numRef>
          </c:val>
          <c:smooth val="0"/>
          <c:extLst>
            <c:ext xmlns:c16="http://schemas.microsoft.com/office/drawing/2014/chart" uri="{C3380CC4-5D6E-409C-BE32-E72D297353CC}">
              <c16:uniqueId val="{00000001-EDE6-4FD2-925C-C4C27FC9FE3F}"/>
            </c:ext>
          </c:extLst>
        </c:ser>
        <c:ser>
          <c:idx val="17"/>
          <c:order val="17"/>
          <c:tx>
            <c:strRef>
              <c:f>'41期グラフ用参照データ'!$W$2</c:f>
              <c:strCache>
                <c:ptCount val="1"/>
                <c:pt idx="0">
                  <c:v>G型</c:v>
                </c:pt>
              </c:strCache>
            </c:strRef>
          </c:tx>
          <c:spPr>
            <a:ln w="50800" cap="rnd">
              <a:solidFill>
                <a:srgbClr val="FF0000"/>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400" b="0" i="0" u="none" strike="noStrike" kern="1200" baseline="0">
                    <a:solidFill>
                      <a:schemeClr val="dk1">
                        <a:lumMod val="65000"/>
                        <a:lumOff val="35000"/>
                      </a:schemeClr>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multiLvlStrRef>
              <c:f>'41期グラフ用参照データ'!$B$3:$D$14</c:f>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f>'41期グラフ用参照データ'!$W$3:$W$14</c:f>
              <c:numCache>
                <c:formatCode>General</c:formatCode>
                <c:ptCount val="12"/>
                <c:pt idx="0">
                  <c:v>16</c:v>
                </c:pt>
                <c:pt idx="1">
                  <c:v>8</c:v>
                </c:pt>
                <c:pt idx="2">
                  <c:v>14</c:v>
                </c:pt>
                <c:pt idx="3">
                  <c:v>20</c:v>
                </c:pt>
                <c:pt idx="4">
                  <c:v>11</c:v>
                </c:pt>
                <c:pt idx="5">
                  <c:v>8</c:v>
                </c:pt>
                <c:pt idx="6">
                  <c:v>7</c:v>
                </c:pt>
                <c:pt idx="7">
                  <c:v>5</c:v>
                </c:pt>
                <c:pt idx="8">
                  <c:v>11</c:v>
                </c:pt>
                <c:pt idx="9">
                  <c:v>7</c:v>
                </c:pt>
                <c:pt idx="10">
                  <c:v>4</c:v>
                </c:pt>
                <c:pt idx="11">
                  <c:v>6</c:v>
                </c:pt>
              </c:numCache>
            </c:numRef>
          </c:val>
          <c:smooth val="0"/>
          <c:extLst>
            <c:ext xmlns:c16="http://schemas.microsoft.com/office/drawing/2014/chart" uri="{C3380CC4-5D6E-409C-BE32-E72D297353CC}">
              <c16:uniqueId val="{00000000-EDE6-4FD2-925C-C4C27FC9FE3F}"/>
            </c:ext>
          </c:extLst>
        </c:ser>
        <c:dLbls>
          <c:showLegendKey val="0"/>
          <c:showVal val="0"/>
          <c:showCatName val="0"/>
          <c:showSerName val="0"/>
          <c:showPercent val="0"/>
          <c:showBubbleSize val="0"/>
        </c:dLbls>
        <c:marker val="1"/>
        <c:smooth val="0"/>
        <c:axId val="962814368"/>
        <c:axId val="1201068368"/>
        <c:extLst>
          <c:ext xmlns:c15="http://schemas.microsoft.com/office/drawing/2012/chart" uri="{02D57815-91ED-43cb-92C2-25804820EDAC}">
            <c15:filteredLineSeries>
              <c15:ser>
                <c:idx val="19"/>
                <c:order val="19"/>
                <c:tx>
                  <c:strRef>
                    <c:extLst>
                      <c:ext uri="{02D57815-91ED-43cb-92C2-25804820EDAC}">
                        <c15:formulaRef>
                          <c15:sqref>'41期グラフ用参照データ'!$Y$2</c15:sqref>
                        </c15:formulaRef>
                      </c:ext>
                    </c:extLst>
                    <c:strCache>
                      <c:ptCount val="1"/>
                      <c:pt idx="0">
                        <c:v>合計</c:v>
                      </c:pt>
                    </c:strCache>
                  </c:strRef>
                </c:tx>
                <c:spPr>
                  <a:ln w="28575" cap="rnd">
                    <a:solidFill>
                      <a:schemeClr val="accent2">
                        <a:lumMod val="80000"/>
                      </a:schemeClr>
                    </a:solidFill>
                    <a:round/>
                  </a:ln>
                  <a:effectLst/>
                </c:spPr>
                <c:marker>
                  <c:symbol val="none"/>
                </c:marker>
                <c:cat>
                  <c:multiLvlStrRef>
                    <c:extLst>
                      <c:ex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c:ext uri="{02D57815-91ED-43cb-92C2-25804820EDAC}">
                        <c15:formulaRef>
                          <c15:sqref>'41期グラフ用参照データ'!$Y$3:$Y$14</c15:sqref>
                        </c15:formulaRef>
                      </c:ext>
                    </c:extLst>
                    <c:numCache>
                      <c:formatCode>General</c:formatCode>
                      <c:ptCount val="12"/>
                      <c:pt idx="0">
                        <c:v>49</c:v>
                      </c:pt>
                      <c:pt idx="1">
                        <c:v>51</c:v>
                      </c:pt>
                      <c:pt idx="2">
                        <c:v>64</c:v>
                      </c:pt>
                      <c:pt idx="3">
                        <c:v>81</c:v>
                      </c:pt>
                      <c:pt idx="4">
                        <c:v>66</c:v>
                      </c:pt>
                      <c:pt idx="5">
                        <c:v>59</c:v>
                      </c:pt>
                      <c:pt idx="6">
                        <c:v>48</c:v>
                      </c:pt>
                      <c:pt idx="7">
                        <c:v>28</c:v>
                      </c:pt>
                      <c:pt idx="8">
                        <c:v>54</c:v>
                      </c:pt>
                      <c:pt idx="9">
                        <c:v>48</c:v>
                      </c:pt>
                      <c:pt idx="10">
                        <c:v>23</c:v>
                      </c:pt>
                      <c:pt idx="11">
                        <c:v>44</c:v>
                      </c:pt>
                    </c:numCache>
                  </c:numRef>
                </c:val>
                <c:smooth val="0"/>
                <c:extLst>
                  <c:ext xmlns:c16="http://schemas.microsoft.com/office/drawing/2014/chart" uri="{C3380CC4-5D6E-409C-BE32-E72D297353CC}">
                    <c16:uniqueId val="{00000013-EDE6-4FD2-925C-C4C27FC9FE3F}"/>
                  </c:ext>
                </c:extLst>
              </c15:ser>
            </c15:filteredLineSeries>
          </c:ext>
        </c:extLst>
      </c:lineChart>
      <c:catAx>
        <c:axId val="96281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ja-JP"/>
          </a:p>
        </c:txPr>
        <c:crossAx val="1201068368"/>
        <c:crosses val="autoZero"/>
        <c:auto val="1"/>
        <c:lblAlgn val="ctr"/>
        <c:lblOffset val="100"/>
        <c:noMultiLvlLbl val="0"/>
      </c:catAx>
      <c:valAx>
        <c:axId val="1201068368"/>
        <c:scaling>
          <c:orientation val="minMax"/>
          <c:max val="7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ja-JP"/>
          </a:p>
        </c:txPr>
        <c:crossAx val="962814368"/>
        <c:crosses val="autoZero"/>
        <c:crossBetween val="between"/>
        <c:majorUnit val="5"/>
      </c:valAx>
      <c:valAx>
        <c:axId val="154239104"/>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ja-JP"/>
          </a:p>
        </c:txPr>
        <c:crossAx val="1736600832"/>
        <c:crosses val="max"/>
        <c:crossBetween val="between"/>
      </c:valAx>
      <c:catAx>
        <c:axId val="1736600832"/>
        <c:scaling>
          <c:orientation val="minMax"/>
        </c:scaling>
        <c:delete val="1"/>
        <c:axPos val="b"/>
        <c:numFmt formatCode="General" sourceLinked="1"/>
        <c:majorTickMark val="out"/>
        <c:minorTickMark val="none"/>
        <c:tickLblPos val="nextTo"/>
        <c:crossAx val="154239104"/>
        <c:crosses val="autoZero"/>
        <c:auto val="1"/>
        <c:lblAlgn val="ctr"/>
        <c:lblOffset val="100"/>
        <c:noMultiLvlLbl val="0"/>
      </c:catAx>
      <c:spPr>
        <a:noFill/>
        <a:ln>
          <a:noFill/>
        </a:ln>
        <a:effectLst/>
      </c:spPr>
    </c:plotArea>
    <c:legend>
      <c:legendPos val="t"/>
      <c:layout>
        <c:manualLayout>
          <c:xMode val="edge"/>
          <c:yMode val="edge"/>
          <c:x val="0.12534415720431508"/>
          <c:y val="3.7772031397773458E-2"/>
          <c:w val="0.21069689297120275"/>
          <c:h val="4.5469201115113995E-2"/>
        </c:manualLayout>
      </c:layout>
      <c:overlay val="1"/>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ja-JP"/>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16</xdr:row>
      <xdr:rowOff>138546</xdr:rowOff>
    </xdr:from>
    <xdr:to>
      <xdr:col>23</xdr:col>
      <xdr:colOff>588717</xdr:colOff>
      <xdr:row>21</xdr:row>
      <xdr:rowOff>148442</xdr:rowOff>
    </xdr:to>
    <xdr:sp macro="" textlink="">
      <xdr:nvSpPr>
        <xdr:cNvPr id="2" name="吹き出し: 四角形 1">
          <a:extLst>
            <a:ext uri="{FF2B5EF4-FFF2-40B4-BE49-F238E27FC236}">
              <a16:creationId xmlns:a16="http://schemas.microsoft.com/office/drawing/2014/main" id="{00000000-0008-0000-0000-000002000000}"/>
            </a:ext>
          </a:extLst>
        </xdr:cNvPr>
        <xdr:cNvSpPr/>
      </xdr:nvSpPr>
      <xdr:spPr>
        <a:xfrm>
          <a:off x="235527" y="3034146"/>
          <a:ext cx="6116681" cy="979714"/>
        </a:xfrm>
        <a:prstGeom prst="wedgeRectCallout">
          <a:avLst>
            <a:gd name="adj1" fmla="val 53935"/>
            <a:gd name="adj2" fmla="val -8551"/>
          </a:avLst>
        </a:prstGeom>
        <a:solidFill>
          <a:srgbClr val="FFC000"/>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一般的・・・</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G</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,H</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見積計上</a:t>
          </a:r>
          <a:br>
            <a:rPr lang="ja-JP" altLang="en-US" sz="1200" b="1">
              <a:solidFill>
                <a:sysClr val="windowText" lastClr="000000"/>
              </a:solidFill>
              <a:latin typeface="Meiryo UI" panose="020B0604030504040204" pitchFamily="50" charset="-128"/>
              <a:ea typeface="Meiryo UI" panose="020B0604030504040204" pitchFamily="50" charset="-128"/>
            </a:rPr>
          </a:b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商品・・・</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A</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,B</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,C</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,L</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,pos</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キャンペーン登録</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納品時単価差異</a:t>
          </a:r>
          <a:br>
            <a:rPr lang="ja-JP" altLang="en-US" sz="1200" b="1">
              <a:solidFill>
                <a:sysClr val="windowText" lastClr="000000"/>
              </a:solidFill>
              <a:latin typeface="Meiryo UI" panose="020B0604030504040204" pitchFamily="50" charset="-128"/>
              <a:ea typeface="Meiryo UI" panose="020B0604030504040204" pitchFamily="50" charset="-128"/>
            </a:rPr>
          </a:b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商取引・・・</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D</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,E</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,F</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,I</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,J</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,K</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endParaRPr kumimoji="1" lang="ja-JP" altLang="en-US" sz="1200" b="1">
            <a:solidFill>
              <a:sysClr val="windowText" lastClr="000000"/>
            </a:solidFill>
            <a:latin typeface="Meiryo UI" panose="020B0604030504040204" pitchFamily="50" charset="-128"/>
            <a:ea typeface="Meiryo UI" panose="020B0604030504040204" pitchFamily="50" charset="-128"/>
          </a:endParaRPr>
        </a:p>
      </xdr:txBody>
    </xdr:sp>
    <xdr:clientData/>
  </xdr:twoCellAnchor>
  <xdr:twoCellAnchor>
    <xdr:from>
      <xdr:col>27</xdr:col>
      <xdr:colOff>8964</xdr:colOff>
      <xdr:row>1</xdr:row>
      <xdr:rowOff>8965</xdr:rowOff>
    </xdr:from>
    <xdr:to>
      <xdr:col>43</xdr:col>
      <xdr:colOff>720436</xdr:colOff>
      <xdr:row>32</xdr:row>
      <xdr:rowOff>51226</xdr:rowOff>
    </xdr:to>
    <xdr:graphicFrame macro="">
      <xdr:nvGraphicFramePr>
        <xdr:cNvPr id="3" name="グラフ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22860</xdr:colOff>
          <xdr:row>1</xdr:row>
          <xdr:rowOff>22860</xdr:rowOff>
        </xdr:from>
        <xdr:to>
          <xdr:col>6</xdr:col>
          <xdr:colOff>2994660</xdr:colOff>
          <xdr:row>3</xdr:row>
          <xdr:rowOff>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0100-0000014001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リスト作成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2</xdr:row>
          <xdr:rowOff>7620</xdr:rowOff>
        </xdr:from>
        <xdr:to>
          <xdr:col>3</xdr:col>
          <xdr:colOff>0</xdr:colOff>
          <xdr:row>5</xdr:row>
          <xdr:rowOff>0</xdr:rowOff>
        </xdr:to>
        <xdr:sp macro="" textlink="">
          <xdr:nvSpPr>
            <xdr:cNvPr id="87042" name="Button 2" hidden="1">
              <a:extLst>
                <a:ext uri="{63B3BB69-23CF-44E3-9099-C40C66FF867C}">
                  <a14:compatExt spid="_x0000_s87042"/>
                </a:ext>
                <a:ext uri="{FF2B5EF4-FFF2-40B4-BE49-F238E27FC236}">
                  <a16:creationId xmlns:a16="http://schemas.microsoft.com/office/drawing/2014/main" id="{00000000-0008-0000-0400-0000025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1000" b="0" i="0" u="none" strike="noStrike" baseline="0">
                  <a:solidFill>
                    <a:srgbClr val="000000"/>
                  </a:solidFill>
                  <a:latin typeface="游ゴシック"/>
                  <a:ea typeface="游ゴシック"/>
                </a:rPr>
                <a:t>確認一覧</a:t>
              </a:r>
            </a:p>
            <a:p>
              <a:pPr algn="ctr" rtl="0">
                <a:defRPr sz="1000"/>
              </a:pPr>
              <a:r>
                <a:rPr lang="ja-JP" altLang="en-US" sz="1000" b="0" i="0" u="none" strike="noStrike" baseline="0">
                  <a:solidFill>
                    <a:srgbClr val="000000"/>
                  </a:solidFill>
                  <a:latin typeface="游ゴシック"/>
                  <a:ea typeface="游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2</xdr:row>
          <xdr:rowOff>22860</xdr:rowOff>
        </xdr:from>
        <xdr:to>
          <xdr:col>5</xdr:col>
          <xdr:colOff>883920</xdr:colOff>
          <xdr:row>4</xdr:row>
          <xdr:rowOff>251460</xdr:rowOff>
        </xdr:to>
        <xdr:sp macro="" textlink="">
          <xdr:nvSpPr>
            <xdr:cNvPr id="87043" name="Button 3" hidden="1">
              <a:extLst>
                <a:ext uri="{63B3BB69-23CF-44E3-9099-C40C66FF867C}">
                  <a14:compatExt spid="_x0000_s87043"/>
                </a:ext>
                <a:ext uri="{FF2B5EF4-FFF2-40B4-BE49-F238E27FC236}">
                  <a16:creationId xmlns:a16="http://schemas.microsoft.com/office/drawing/2014/main" id="{00000000-0008-0000-0400-0000035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1000" b="0" i="0" u="none" strike="noStrike" baseline="0">
                  <a:solidFill>
                    <a:srgbClr val="000000"/>
                  </a:solidFill>
                  <a:latin typeface="游ゴシック"/>
                  <a:ea typeface="游ゴシック"/>
                </a:rPr>
                <a:t>集積シートを更新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289560</xdr:rowOff>
        </xdr:from>
        <xdr:to>
          <xdr:col>15</xdr:col>
          <xdr:colOff>2400300</xdr:colOff>
          <xdr:row>4</xdr:row>
          <xdr:rowOff>22860</xdr:rowOff>
        </xdr:to>
        <xdr:sp macro="" textlink="">
          <xdr:nvSpPr>
            <xdr:cNvPr id="87044" name="Button 4" hidden="1">
              <a:extLst>
                <a:ext uri="{63B3BB69-23CF-44E3-9099-C40C66FF867C}">
                  <a14:compatExt spid="_x0000_s87044"/>
                </a:ext>
                <a:ext uri="{FF2B5EF4-FFF2-40B4-BE49-F238E27FC236}">
                  <a16:creationId xmlns:a16="http://schemas.microsoft.com/office/drawing/2014/main" id="{00000000-0008-0000-0400-0000045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1000" b="0" i="0" u="none" strike="noStrike" baseline="0">
                  <a:solidFill>
                    <a:srgbClr val="000000"/>
                  </a:solidFill>
                  <a:latin typeface="游ゴシック"/>
                  <a:ea typeface="游ゴシック"/>
                </a:rPr>
                <a:t>内部統制室へ提出用に書き出し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22860</xdr:colOff>
          <xdr:row>2</xdr:row>
          <xdr:rowOff>7620</xdr:rowOff>
        </xdr:from>
        <xdr:to>
          <xdr:col>16</xdr:col>
          <xdr:colOff>815340</xdr:colOff>
          <xdr:row>4</xdr:row>
          <xdr:rowOff>7620</xdr:rowOff>
        </xdr:to>
        <xdr:sp macro="" textlink="">
          <xdr:nvSpPr>
            <xdr:cNvPr id="87045" name="Button 5" hidden="1">
              <a:extLst>
                <a:ext uri="{63B3BB69-23CF-44E3-9099-C40C66FF867C}">
                  <a14:compatExt spid="_x0000_s87045"/>
                </a:ext>
                <a:ext uri="{FF2B5EF4-FFF2-40B4-BE49-F238E27FC236}">
                  <a16:creationId xmlns:a16="http://schemas.microsoft.com/office/drawing/2014/main" id="{00000000-0008-0000-0400-0000055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10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xdr:colOff>
          <xdr:row>2</xdr:row>
          <xdr:rowOff>22860</xdr:rowOff>
        </xdr:from>
        <xdr:to>
          <xdr:col>17</xdr:col>
          <xdr:colOff>3398520</xdr:colOff>
          <xdr:row>3</xdr:row>
          <xdr:rowOff>251460</xdr:rowOff>
        </xdr:to>
        <xdr:sp macro="" textlink="">
          <xdr:nvSpPr>
            <xdr:cNvPr id="87046" name="Button 6" hidden="1">
              <a:extLst>
                <a:ext uri="{63B3BB69-23CF-44E3-9099-C40C66FF867C}">
                  <a14:compatExt spid="_x0000_s87046"/>
                </a:ext>
                <a:ext uri="{FF2B5EF4-FFF2-40B4-BE49-F238E27FC236}">
                  <a16:creationId xmlns:a16="http://schemas.microsoft.com/office/drawing/2014/main" id="{00000000-0008-0000-0400-0000065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1000" b="0" i="0" u="none" strike="noStrike" baseline="0">
                  <a:solidFill>
                    <a:srgbClr val="000000"/>
                  </a:solidFill>
                  <a:latin typeface="游ゴシック"/>
                  <a:ea typeface="游ゴシック"/>
                </a:rPr>
                <a:t>計上確認用へ書き出し</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22860</xdr:colOff>
          <xdr:row>2</xdr:row>
          <xdr:rowOff>0</xdr:rowOff>
        </xdr:from>
        <xdr:to>
          <xdr:col>8</xdr:col>
          <xdr:colOff>2552700</xdr:colOff>
          <xdr:row>3</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500-0000010C01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管理表作成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2</xdr:row>
          <xdr:rowOff>22860</xdr:rowOff>
        </xdr:from>
        <xdr:to>
          <xdr:col>16</xdr:col>
          <xdr:colOff>0</xdr:colOff>
          <xdr:row>3</xdr:row>
          <xdr:rowOff>0</xdr:rowOff>
        </xdr:to>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0500-000003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Meiryo UI"/>
                  <a:ea typeface="Meiryo UI"/>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2</xdr:row>
          <xdr:rowOff>22860</xdr:rowOff>
        </xdr:from>
        <xdr:to>
          <xdr:col>14</xdr:col>
          <xdr:colOff>1219200</xdr:colOff>
          <xdr:row>2</xdr:row>
          <xdr:rowOff>381000</xdr:rowOff>
        </xdr:to>
        <xdr:sp macro="" textlink="">
          <xdr:nvSpPr>
            <xdr:cNvPr id="68613" name="Button 5" hidden="1">
              <a:extLst>
                <a:ext uri="{63B3BB69-23CF-44E3-9099-C40C66FF867C}">
                  <a14:compatExt spid="_x0000_s68613"/>
                </a:ext>
                <a:ext uri="{FF2B5EF4-FFF2-40B4-BE49-F238E27FC236}">
                  <a16:creationId xmlns:a16="http://schemas.microsoft.com/office/drawing/2014/main" id="{00000000-0008-0000-0500-000005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Meiryo UI"/>
                  <a:ea typeface="Meiryo UI"/>
                </a:rPr>
                <a:t>シートの書き出し</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2</xdr:row>
          <xdr:rowOff>15240</xdr:rowOff>
        </xdr:from>
        <xdr:to>
          <xdr:col>1</xdr:col>
          <xdr:colOff>883920</xdr:colOff>
          <xdr:row>3</xdr:row>
          <xdr:rowOff>251460</xdr:rowOff>
        </xdr:to>
        <xdr:sp macro="" textlink="">
          <xdr:nvSpPr>
            <xdr:cNvPr id="72713" name="Button 9" hidden="1">
              <a:extLst>
                <a:ext uri="{63B3BB69-23CF-44E3-9099-C40C66FF867C}">
                  <a14:compatExt spid="_x0000_s72713"/>
                </a:ext>
                <a:ext uri="{FF2B5EF4-FFF2-40B4-BE49-F238E27FC236}">
                  <a16:creationId xmlns:a16="http://schemas.microsoft.com/office/drawing/2014/main" id="{00000000-0008-0000-0600-000009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900" b="0" i="0" u="none" strike="noStrike" baseline="0">
                  <a:solidFill>
                    <a:srgbClr val="000000"/>
                  </a:solidFill>
                  <a:latin typeface="Meiryo UI"/>
                  <a:ea typeface="Meiryo UI"/>
                </a:rPr>
                <a:t>シート</a:t>
              </a:r>
            </a:p>
            <a:p>
              <a:pPr algn="ctr" rtl="0">
                <a:defRPr sz="1000"/>
              </a:pPr>
              <a:r>
                <a:rPr lang="ja-JP" altLang="en-US" sz="900" b="0" i="0" u="none" strike="noStrike" baseline="0">
                  <a:solidFill>
                    <a:srgbClr val="000000"/>
                  </a:solidFill>
                  <a:latin typeface="Meiryo UI"/>
                  <a:ea typeface="Meiryo UI"/>
                </a:rPr>
                <a:t>書き出し</a:t>
              </a:r>
            </a:p>
            <a:p>
              <a:pPr algn="ctr" rtl="0">
                <a:defRPr sz="1000"/>
              </a:pPr>
              <a:endParaRPr lang="ja-JP" altLang="en-US" sz="900" b="0" i="0" u="none" strike="noStrike" baseline="0">
                <a:solidFill>
                  <a:srgbClr val="000000"/>
                </a:solidFill>
                <a:latin typeface="Meiryo UI"/>
                <a:ea typeface="Meiryo U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xdr:colOff>
          <xdr:row>1</xdr:row>
          <xdr:rowOff>22860</xdr:rowOff>
        </xdr:from>
        <xdr:to>
          <xdr:col>5</xdr:col>
          <xdr:colOff>1047750</xdr:colOff>
          <xdr:row>1</xdr:row>
          <xdr:rowOff>323850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フィルタクリア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xdr:row>
          <xdr:rowOff>22860</xdr:rowOff>
        </xdr:from>
        <xdr:to>
          <xdr:col>4</xdr:col>
          <xdr:colOff>1047750</xdr:colOff>
          <xdr:row>2</xdr:row>
          <xdr:rowOff>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700-000002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書式罫線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xdr:row>
          <xdr:rowOff>22860</xdr:rowOff>
        </xdr:from>
        <xdr:to>
          <xdr:col>4</xdr:col>
          <xdr:colOff>15240</xdr:colOff>
          <xdr:row>1</xdr:row>
          <xdr:rowOff>323850</xdr:rowOff>
        </xdr:to>
        <xdr:sp macro="" textlink="">
          <xdr:nvSpPr>
            <xdr:cNvPr id="53252" name="Button 4" hidden="1">
              <a:extLst>
                <a:ext uri="{63B3BB69-23CF-44E3-9099-C40C66FF867C}">
                  <a14:compatExt spid="_x0000_s53252"/>
                </a:ext>
                <a:ext uri="{FF2B5EF4-FFF2-40B4-BE49-F238E27FC236}">
                  <a16:creationId xmlns:a16="http://schemas.microsoft.com/office/drawing/2014/main" id="{00000000-0008-0000-0700-000004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CSVから集積へ</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22860</xdr:rowOff>
        </xdr:from>
        <xdr:to>
          <xdr:col>8</xdr:col>
          <xdr:colOff>0</xdr:colOff>
          <xdr:row>3</xdr:row>
          <xdr:rowOff>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8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xdr:row>
          <xdr:rowOff>7620</xdr:rowOff>
        </xdr:from>
        <xdr:to>
          <xdr:col>11</xdr:col>
          <xdr:colOff>0</xdr:colOff>
          <xdr:row>1</xdr:row>
          <xdr:rowOff>327660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800-000002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ID検索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7620</xdr:colOff>
          <xdr:row>1</xdr:row>
          <xdr:rowOff>22860</xdr:rowOff>
        </xdr:from>
        <xdr:to>
          <xdr:col>12</xdr:col>
          <xdr:colOff>723900</xdr:colOff>
          <xdr:row>1</xdr:row>
          <xdr:rowOff>312420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7620</xdr:colOff>
          <xdr:row>2</xdr:row>
          <xdr:rowOff>7620</xdr:rowOff>
        </xdr:from>
        <xdr:to>
          <xdr:col>12</xdr:col>
          <xdr:colOff>731520</xdr:colOff>
          <xdr:row>3</xdr:row>
          <xdr:rowOff>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800-000004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22860</xdr:colOff>
          <xdr:row>1</xdr:row>
          <xdr:rowOff>22860</xdr:rowOff>
        </xdr:from>
        <xdr:to>
          <xdr:col>16</xdr:col>
          <xdr:colOff>746760</xdr:colOff>
          <xdr:row>2</xdr:row>
          <xdr:rowOff>312420</xdr:rowOff>
        </xdr:to>
        <xdr:sp macro="" textlink="">
          <xdr:nvSpPr>
            <xdr:cNvPr id="57349" name="Button 5" hidden="1">
              <a:extLst>
                <a:ext uri="{63B3BB69-23CF-44E3-9099-C40C66FF867C}">
                  <a14:compatExt spid="_x0000_s57349"/>
                </a:ext>
                <a:ext uri="{FF2B5EF4-FFF2-40B4-BE49-F238E27FC236}">
                  <a16:creationId xmlns:a16="http://schemas.microsoft.com/office/drawing/2014/main" id="{00000000-0008-0000-0800-000005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グループリスク管理</a:t>
              </a:r>
            </a:p>
            <a:p>
              <a:pPr algn="ctr" rtl="0">
                <a:defRPr sz="1000"/>
              </a:pPr>
              <a:r>
                <a:rPr lang="ja-JP" altLang="en-US" sz="1200" b="0" i="0" u="none" strike="noStrike" baseline="0">
                  <a:solidFill>
                    <a:srgbClr val="000000"/>
                  </a:solidFill>
                  <a:latin typeface="Meiryo UI"/>
                  <a:ea typeface="Meiryo UI"/>
                </a:rPr>
                <a:t>提出用へ転記</a:t>
              </a:r>
            </a:p>
          </xdr:txBody>
        </xdr:sp>
        <xdr:clientData fPrintsWithSheet="0"/>
      </xdr:twoCellAnchor>
    </mc:Choice>
    <mc:Fallback/>
  </mc:AlternateContent>
  <xdr:twoCellAnchor editAs="oneCell">
    <xdr:from>
      <xdr:col>11</xdr:col>
      <xdr:colOff>670680</xdr:colOff>
      <xdr:row>27</xdr:row>
      <xdr:rowOff>45695</xdr:rowOff>
    </xdr:from>
    <xdr:to>
      <xdr:col>16</xdr:col>
      <xdr:colOff>247736</xdr:colOff>
      <xdr:row>35</xdr:row>
      <xdr:rowOff>289314</xdr:rowOff>
    </xdr:to>
    <xdr:pic>
      <xdr:nvPicPr>
        <xdr:cNvPr id="8" name="図 7">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873566" y="13293609"/>
          <a:ext cx="3234111" cy="38685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22833</xdr:colOff>
      <xdr:row>28</xdr:row>
      <xdr:rowOff>17146</xdr:rowOff>
    </xdr:from>
    <xdr:to>
      <xdr:col>11</xdr:col>
      <xdr:colOff>707989</xdr:colOff>
      <xdr:row>36</xdr:row>
      <xdr:rowOff>206734</xdr:rowOff>
    </xdr:to>
    <xdr:pic>
      <xdr:nvPicPr>
        <xdr:cNvPr id="9" name="図 8">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38976" y="13569860"/>
          <a:ext cx="3498024" cy="38265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12393</xdr:colOff>
      <xdr:row>37</xdr:row>
      <xdr:rowOff>0</xdr:rowOff>
    </xdr:from>
    <xdr:to>
      <xdr:col>11</xdr:col>
      <xdr:colOff>670062</xdr:colOff>
      <xdr:row>40</xdr:row>
      <xdr:rowOff>495842</xdr:rowOff>
    </xdr:to>
    <xdr:pic>
      <xdr:nvPicPr>
        <xdr:cNvPr id="10" name="図 9">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428536" y="17526000"/>
          <a:ext cx="3450127" cy="18130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2</xdr:row>
          <xdr:rowOff>22860</xdr:rowOff>
        </xdr:from>
        <xdr:to>
          <xdr:col>10</xdr:col>
          <xdr:colOff>731520</xdr:colOff>
          <xdr:row>2</xdr:row>
          <xdr:rowOff>327660</xdr:rowOff>
        </xdr:to>
        <xdr:sp macro="" textlink="">
          <xdr:nvSpPr>
            <xdr:cNvPr id="57351" name="Button 7" hidden="1">
              <a:extLst>
                <a:ext uri="{63B3BB69-23CF-44E3-9099-C40C66FF867C}">
                  <a14:compatExt spid="_x0000_s57351"/>
                </a:ext>
                <a:ext uri="{FF2B5EF4-FFF2-40B4-BE49-F238E27FC236}">
                  <a16:creationId xmlns:a16="http://schemas.microsoft.com/office/drawing/2014/main" id="{00000000-0008-0000-0800-000007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WFID検索</a:t>
              </a:r>
            </a:p>
          </xdr:txBody>
        </xdr:sp>
        <xdr:clientData fPrintsWithSheet="0"/>
      </xdr:twoCellAnchor>
    </mc:Choice>
    <mc:Fallback/>
  </mc:AlternateContent>
  <xdr:twoCellAnchor>
    <xdr:from>
      <xdr:col>7</xdr:col>
      <xdr:colOff>21769</xdr:colOff>
      <xdr:row>4</xdr:row>
      <xdr:rowOff>10886</xdr:rowOff>
    </xdr:from>
    <xdr:to>
      <xdr:col>11</xdr:col>
      <xdr:colOff>-1</xdr:colOff>
      <xdr:row>5</xdr:row>
      <xdr:rowOff>304800</xdr:rowOff>
    </xdr:to>
    <xdr:sp macro="" textlink="">
      <xdr:nvSpPr>
        <xdr:cNvPr id="2" name="正方形/長方形 1">
          <a:extLst>
            <a:ext uri="{FF2B5EF4-FFF2-40B4-BE49-F238E27FC236}">
              <a16:creationId xmlns:a16="http://schemas.microsoft.com/office/drawing/2014/main" id="{00000000-0008-0000-0800-000002000000}"/>
            </a:ext>
          </a:extLst>
        </xdr:cNvPr>
        <xdr:cNvSpPr/>
      </xdr:nvSpPr>
      <xdr:spPr>
        <a:xfrm>
          <a:off x="8360226" y="1012372"/>
          <a:ext cx="3842659" cy="794657"/>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solidFill>
                <a:srgbClr val="FFF3F3"/>
              </a:solidFill>
              <a:latin typeface="Meiryo UI" panose="020B0604030504040204" pitchFamily="50" charset="-128"/>
              <a:ea typeface="Meiryo UI" panose="020B0604030504040204" pitchFamily="50" charset="-128"/>
            </a:rPr>
            <a:t>■</a:t>
          </a:r>
          <a:r>
            <a:rPr kumimoji="1" lang="ja-JP" altLang="ja-JP" sz="1100">
              <a:solidFill>
                <a:schemeClr val="dk1"/>
              </a:solidFill>
              <a:effectLst/>
              <a:latin typeface="Meiryo UI" panose="020B0604030504040204" pitchFamily="50" charset="-128"/>
              <a:ea typeface="Meiryo UI" panose="020B0604030504040204" pitchFamily="50" charset="-128"/>
              <a:cs typeface="+mn-cs"/>
            </a:rPr>
            <a:t>・・・</a:t>
          </a:r>
          <a:r>
            <a:rPr kumimoji="1" lang="ja-JP" altLang="en-US" sz="1100">
              <a:solidFill>
                <a:sysClr val="windowText" lastClr="000000"/>
              </a:solidFill>
              <a:latin typeface="Meiryo UI" panose="020B0604030504040204" pitchFamily="50" charset="-128"/>
              <a:ea typeface="Meiryo UI" panose="020B0604030504040204" pitchFamily="50" charset="-128"/>
            </a:rPr>
            <a:t>月次</a:t>
          </a:r>
          <a:r>
            <a:rPr kumimoji="1" lang="ja-JP" altLang="en-US" sz="1100">
              <a:latin typeface="Meiryo UI" panose="020B0604030504040204" pitchFamily="50" charset="-128"/>
              <a:ea typeface="Meiryo UI" panose="020B0604030504040204" pitchFamily="50" charset="-128"/>
            </a:rPr>
            <a:t>リスク管理報告書提出項目</a:t>
          </a:r>
          <a:endParaRPr kumimoji="1" lang="en-US" altLang="ja-JP" sz="1100">
            <a:latin typeface="Meiryo UI" panose="020B0604030504040204" pitchFamily="50" charset="-128"/>
            <a:ea typeface="Meiryo UI" panose="020B0604030504040204" pitchFamily="50" charset="-128"/>
          </a:endParaRPr>
        </a:p>
        <a:p>
          <a:pPr algn="l"/>
          <a:r>
            <a:rPr kumimoji="1" lang="ja-JP" altLang="en-US" sz="1100">
              <a:latin typeface="Meiryo UI" panose="020B0604030504040204" pitchFamily="50" charset="-128"/>
              <a:ea typeface="Meiryo UI" panose="020B0604030504040204" pitchFamily="50" charset="-128"/>
            </a:rPr>
            <a:t>■・・・分析に必要な項目</a:t>
          </a:r>
          <a:endParaRPr kumimoji="1" lang="en-US" altLang="ja-JP" sz="1100">
            <a:latin typeface="Meiryo UI" panose="020B0604030504040204" pitchFamily="50" charset="-128"/>
            <a:ea typeface="Meiryo UI" panose="020B0604030504040204" pitchFamily="50" charset="-128"/>
          </a:endParaRPr>
        </a:p>
        <a:p>
          <a:pPr algn="l"/>
          <a:r>
            <a:rPr kumimoji="1" lang="ja-JP" altLang="en-US" sz="1100">
              <a:solidFill>
                <a:srgbClr val="FF0000"/>
              </a:solidFill>
              <a:latin typeface="Meiryo UI" panose="020B0604030504040204" pitchFamily="50" charset="-128"/>
              <a:ea typeface="Meiryo UI" panose="020B0604030504040204" pitchFamily="50" charset="-128"/>
            </a:rPr>
            <a:t>赤二重線</a:t>
          </a:r>
          <a:r>
            <a:rPr kumimoji="1" lang="ja-JP" altLang="en-US" sz="1100">
              <a:latin typeface="Meiryo UI" panose="020B0604030504040204" pitchFamily="50" charset="-128"/>
              <a:ea typeface="Meiryo UI" panose="020B0604030504040204" pitchFamily="50" charset="-128"/>
            </a:rPr>
            <a:t>・・・サポート業務作業項目</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11201062/2020&#12522;&#12473;&#12463;&#31649;&#29702;&#22577;&#21578;/202012&#12522;&#12473;&#12463;&#31649;&#29702;&#22577;&#21578;/&#12304;&#36578;&#35352;CSV&#23550;&#24540;&#12305;&#12522;&#12473;&#12463;&#31649;&#29702;&#22577;&#21578;&#26360;11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11201062/&#12304;&#20316;&#26989;&#12305;&#12452;&#12531;&#12471;&#12487;&#12531;&#12488;&#31649;&#29702;/layout_s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リスト"/>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リスト"/>
    </sheetNames>
    <sheetDataSet>
      <sheetData sheetId="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 xr16:uid="{41DEA885-0248-4896-82CD-170E336FD270}" autoFormatId="20" applyNumberFormats="0" applyBorderFormats="0" applyFontFormats="0" applyPatternFormats="0" applyAlignmentFormats="0" applyWidthHeightFormats="0">
  <queryTableRefresh nextId="42">
    <queryTableFields count="41">
      <queryTableField id="1" name="カスタム.3" tableColumnId="1"/>
      <queryTableField id="2" name="インデックス" tableColumnId="2"/>
      <queryTableField id="3" name="案件タイトル" tableColumnId="3"/>
      <queryTableField id="4" name="カスタム" tableColumnId="4"/>
      <queryTableField id="5" name="申請日" tableColumnId="5"/>
      <queryTableField id="6" name="カスタム.1" tableColumnId="6"/>
      <queryTableField id="7" name="カスタム.2" tableColumnId="7"/>
      <queryTableField id="8" name="区分" tableColumnId="8"/>
      <queryTableField id="9" name="カスタム.4" tableColumnId="9"/>
      <queryTableField id="10" name="カスタム.5" tableColumnId="10"/>
      <queryTableField id="11" name="カスタム.6" tableColumnId="11"/>
      <queryTableField id="12" name="カスタム.7" tableColumnId="12"/>
      <queryTableField id="13" name="カスタム.8" tableColumnId="13"/>
      <queryTableField id="14" name="カスタム.9" tableColumnId="14"/>
      <queryTableField id="15" name="カスタム.10" tableColumnId="15"/>
      <queryTableField id="16" name="カスタム.11" tableColumnId="16"/>
      <queryTableField id="17" name="カスタム.12" tableColumnId="17"/>
      <queryTableField id="18" name="カスタム.13" tableColumnId="18"/>
      <queryTableField id="19" name="カスタム.14" tableColumnId="19"/>
      <queryTableField id="20" name="カスタム.15" tableColumnId="20"/>
      <queryTableField id="21" name="カスタム.16" tableColumnId="21"/>
      <queryTableField id="22" name="カスタム.17" tableColumnId="22"/>
      <queryTableField id="23" name="カスタム.18" tableColumnId="23"/>
      <queryTableField id="24" name="カスタム.19" tableColumnId="24"/>
      <queryTableField id="25" name="復旧作業完了フラグ" tableColumnId="25"/>
      <queryTableField id="26" name="カスタム.20" tableColumnId="26"/>
      <queryTableField id="27" name="カスタム.21" tableColumnId="27"/>
      <queryTableField id="28" name="カスタム.22" tableColumnId="28"/>
      <queryTableField id="29" name="カスタム.23" tableColumnId="29"/>
      <queryTableField id="30" name="カスタム.24" tableColumnId="30"/>
      <queryTableField id="31" name="カスタム.25" tableColumnId="31"/>
      <queryTableField id="32" name="カスタム.26" tableColumnId="32"/>
      <queryTableField id="33" name="カスタム.27" tableColumnId="33"/>
      <queryTableField id="34" name="カスタム.28" tableColumnId="34"/>
      <queryTableField id="35" name="カスタム.29" tableColumnId="35"/>
      <queryTableField id="36" name="カスタム.30" tableColumnId="36"/>
      <queryTableField id="37" name="カスタム.31" tableColumnId="37"/>
      <queryTableField id="38" name="カスタム.32" tableColumnId="38"/>
      <queryTableField id="39" name="カスタム.33" tableColumnId="39"/>
      <queryTableField id="40" name="カスタム.34" tableColumnId="40"/>
      <queryTableField id="41" name="再発防止完了フラグ" tableColumnId="4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1401363-D865-4C44-9DBA-474418C5327B}" name="テーブル13" displayName="テーブル13" ref="B7:Y113" totalsRowShown="0" headerRowDxfId="104" dataDxfId="102" headerRowBorderDxfId="103" tableBorderDxfId="101" totalsRowBorderDxfId="100" headerRowCellStyle="標準 7">
  <autoFilter ref="B7:Y113" xr:uid="{6B5CC65F-5EC5-4161-88B8-16FDFB431C7A}"/>
  <tableColumns count="24">
    <tableColumn id="1" xr3:uid="{E2137B6A-12C6-46ED-91B3-1ED91061D686}" name="申請日" dataDxfId="99" dataCellStyle="標準 7"/>
    <tableColumn id="15" xr3:uid="{B738803F-56FB-4ECC-BECA-7BA1AC6FE77C}" name="ID" dataDxfId="98" dataCellStyle="標準 7"/>
    <tableColumn id="5" xr3:uid="{A3BA8673-8D58-47AC-B7E8-9961E283D511}" name="WF" dataDxfId="97" dataCellStyle="標準 7"/>
    <tableColumn id="21" xr3:uid="{5C5BFFAF-AAF0-4068-B09F-19A10B4FBDA4}" name="インシ・アクシ" dataDxfId="96" dataCellStyle="標準 7"/>
    <tableColumn id="10" xr3:uid="{987FB57D-BB19-425C-B871-8AF78DD06B33}" name="実施した対応完了フラグ" dataDxfId="95" dataCellStyle="標準 7"/>
    <tableColumn id="8" xr3:uid="{595C8E94-764C-417D-93D1-368FC8A14CEA}" name="再発防止策完了フラグ" dataDxfId="94" dataCellStyle="標準 7"/>
    <tableColumn id="7" xr3:uid="{E17215DD-6D1D-45E2-B679-1AAC97071CCF}" name="成果物提出フラグ" dataDxfId="93" dataCellStyle="標準 7"/>
    <tableColumn id="20" xr3:uid="{1101431C-C00A-4D6B-BDA5-C34AEC3BB139}" name="報告済み" dataDxfId="92" dataCellStyle="標準 7">
      <calculatedColumnFormula>IF(AND(テーブル13[[#This Row],[再発防止策完了フラグ]]="●",テーブル13[[#This Row],[実施した対応完了フラグ]]="●")=TRUE,"●","")</calculatedColumnFormula>
    </tableColumn>
    <tableColumn id="9" xr3:uid="{331D5638-8E43-427A-BFFD-BC531F60EAD7}" name="起案者" dataDxfId="91" dataCellStyle="標準 7"/>
    <tableColumn id="23" xr3:uid="{3F4E465B-C841-4C24-A3E8-86202BEB3EB7}" name="案件名" dataDxfId="90" dataCellStyle="標準 7"/>
    <tableColumn id="19" xr3:uid="{604C50C9-1AC4-40BA-8207-8F0B45C42AA0}" name="実施した対応" dataDxfId="89" dataCellStyle="標準 7"/>
    <tableColumn id="16" xr3:uid="{61A295E4-680E-4647-ADC7-2E211F04347A}" name="実施した対応担当" dataDxfId="88" dataCellStyle="標準 7"/>
    <tableColumn id="13" xr3:uid="{80842264-9E7A-4B81-825A-774A0ECF2688}" name="実施した対応納期" dataDxfId="87" dataCellStyle="標準 7"/>
    <tableColumn id="22" xr3:uid="{729C5869-D946-40C8-852F-7E909CC74556}" name="再発防止策" dataDxfId="86" dataCellStyle="標準 7"/>
    <tableColumn id="6" xr3:uid="{20BF323C-ACF0-4EBE-86FA-1334B659E90A}" name="再発防止策担当" dataDxfId="85" dataCellStyle="標準 7"/>
    <tableColumn id="2" xr3:uid="{29093C24-E216-4D07-A023-7CAB39619F54}" name="対応_x000a_納期" dataDxfId="84" dataCellStyle="標準 7"/>
    <tableColumn id="17" xr3:uid="{72D4463C-D271-4FB8-8F88-2B311A7B9F3B}" name="進捗" dataDxfId="83" dataCellStyle="標準 7"/>
    <tableColumn id="18" xr3:uid="{F1DCC59F-AFA5-4A2C-B0F1-8DCE0F509167}" name="種別コード" dataDxfId="82" dataCellStyle="標準 7"/>
    <tableColumn id="3" xr3:uid="{56BE3113-EFC3-4660-981B-A744E5035A5D}" name="計上年月" dataDxfId="81" dataCellStyle="標準 7"/>
    <tableColumn id="24" xr3:uid="{E5BDCA78-DF70-4E36-A09C-B37BAF70C601}" name="対象金額" dataDxfId="80" dataCellStyle="標準 7"/>
    <tableColumn id="4" xr3:uid="{F05B45EC-D646-4817-BD13-49A214A82108}" name="影響金額" dataDxfId="79" dataCellStyle="標準 7"/>
    <tableColumn id="12" xr3:uid="{4D5A4A65-BCAF-408F-8970-37E934144E00}" name="取引先名" dataDxfId="78" dataCellStyle="標準 7"/>
    <tableColumn id="11" xr3:uid="{82F8D15E-EEF9-4AFC-8D17-444B3B90C549}" name="発生日" dataDxfId="77" dataCellStyle="標準 7"/>
    <tableColumn id="14" xr3:uid="{9BD81540-A0D3-4A87-834E-CE858C39C21E}" name="リベート型" dataDxfId="76" dataCellStyle="標準 7"/>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E7EFCBB-F9AD-461C-B58C-6AFD81EF0FF0}" name="テーブル1" displayName="テーブル1" ref="B6:K7" insertRow="1" totalsRowShown="0" headerRowDxfId="73" dataDxfId="71" headerRowBorderDxfId="72" tableBorderDxfId="70" totalsRowBorderDxfId="69" headerRowCellStyle="標準 7">
  <autoFilter ref="B6:K7" xr:uid="{C033E585-E411-47B0-ADCD-1B0C7BB2C3FA}"/>
  <tableColumns count="10">
    <tableColumn id="1" xr3:uid="{3933FA17-0C22-43CE-97BE-03DDB6114F74}" name="発生日" dataDxfId="68" dataCellStyle="標準 7"/>
    <tableColumn id="8" xr3:uid="{DB5953A5-C5B6-4CA5-B294-DB15F9CEA9AC}" name="復旧作業完了フラグ" dataDxfId="67" dataCellStyle="標準 7"/>
    <tableColumn id="2" xr3:uid="{CE204417-EFF1-487A-89A2-2704827DF863}" name="取引先様名" dataDxfId="66" dataCellStyle="標準 7"/>
    <tableColumn id="3" xr3:uid="{3BDDD2CE-E045-48B6-B908-F7964FE29F57}" name="会計に影響を与えた金額" dataDxfId="65" dataCellStyle="標準 7"/>
    <tableColumn id="4" xr3:uid="{BCCC29B4-166C-4724-BE64-AE098CAAD1BC}" name="リベート型" dataDxfId="64" dataCellStyle="標準 7"/>
    <tableColumn id="5" xr3:uid="{F8C51147-BB42-4477-A3C9-6069AADD1A4F}" name="案件タイトル" dataDxfId="63" dataCellStyle="標準 7"/>
    <tableColumn id="9" xr3:uid="{31804AC7-005D-4096-A5DE-ACC1B54BA7C2}" name="発生場所" dataDxfId="62" dataCellStyle="標準 7"/>
    <tableColumn id="6" xr3:uid="{D72842FF-0CA8-41FE-942A-8BA5669F3C6D}" name="実施した対応①" dataDxfId="61" dataCellStyle="標準 7"/>
    <tableColumn id="7" xr3:uid="{05BADF60-51B3-48BC-88AD-1ACB90D689BE}" name="実施した対応②" dataDxfId="60" dataCellStyle="標準 7"/>
    <tableColumn id="10" xr3:uid="{984A67BA-F88A-4F34-A366-4783F439F728}" name="実施した対応③" dataDxfId="59" dataCellStyle="標準 7"/>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52B33A-6F74-444F-BEA0-B07D0793FDB6}" name="KPI_キントーン__2" displayName="KPI_キントーン__2" ref="A1204:AO1279" tableType="queryTable" totalsRowShown="0" headerRowDxfId="49" dataDxfId="48">
  <autoFilter ref="A1204:AO1279" xr:uid="{A89350CA-1C26-4FBC-B09E-7CB5A74C7201}"/>
  <tableColumns count="41">
    <tableColumn id="1" xr3:uid="{68F0D600-AE5F-4640-B73C-5C0656DAF2B9}" uniqueName="1" name="カスタム.3" queryTableFieldId="1" dataDxfId="40"/>
    <tableColumn id="2" xr3:uid="{FAED5C27-D701-4FF9-91BD-612BDF7C6314}" uniqueName="2" name="インデックス" queryTableFieldId="2" dataDxfId="39"/>
    <tableColumn id="3" xr3:uid="{5BB5BDF7-59A5-4F72-B5A0-B1E66A4A4206}" uniqueName="3" name="案件タイトル" queryTableFieldId="3" dataDxfId="38"/>
    <tableColumn id="4" xr3:uid="{37821232-C9D3-47A7-887D-6D16DEAF4A11}" uniqueName="4" name="カスタム" queryTableFieldId="4" dataDxfId="37"/>
    <tableColumn id="5" xr3:uid="{0A48D06B-D1AC-497A-A6EE-7E4EE64DC826}" uniqueName="5" name="申請日" queryTableFieldId="5" dataDxfId="36"/>
    <tableColumn id="6" xr3:uid="{BE49E2E3-FECD-4460-A177-E7922A92062A}" uniqueName="6" name="カスタム.1" queryTableFieldId="6" dataDxfId="35"/>
    <tableColumn id="7" xr3:uid="{4D9314A4-0A55-48E7-BD90-CF1552C30DD0}" uniqueName="7" name="カスタム.2" queryTableFieldId="7" dataDxfId="34"/>
    <tableColumn id="8" xr3:uid="{DC6CFA57-3BAE-4B3D-B259-F55F9D3CECD1}" uniqueName="8" name="区分" queryTableFieldId="8" dataDxfId="33"/>
    <tableColumn id="9" xr3:uid="{DA14D7F4-9B1F-4C8D-933D-5AF85679DA4F}" uniqueName="9" name="カスタム.4" queryTableFieldId="9" dataDxfId="32"/>
    <tableColumn id="10" xr3:uid="{FF647A15-7C41-46CB-A647-E0D5DEA291FE}" uniqueName="10" name="カスタム.5" queryTableFieldId="10" dataDxfId="31"/>
    <tableColumn id="11" xr3:uid="{1548EA95-75DF-42AC-ABE1-13E4B6F68241}" uniqueName="11" name="カスタム.6" queryTableFieldId="11" dataDxfId="30"/>
    <tableColumn id="12" xr3:uid="{84621891-9592-4663-8381-59646B7B87DC}" uniqueName="12" name="カスタム.7" queryTableFieldId="12" dataDxfId="29"/>
    <tableColumn id="13" xr3:uid="{56048A50-894B-4A7B-9297-A7F3BC2CC930}" uniqueName="13" name="カスタム.8" queryTableFieldId="13" dataDxfId="28"/>
    <tableColumn id="14" xr3:uid="{C2E42EE7-0996-4D1C-980D-1D4126047551}" uniqueName="14" name="カスタム.9" queryTableFieldId="14" dataDxfId="27"/>
    <tableColumn id="15" xr3:uid="{8FB70301-9B32-4674-A1F5-FA84B58A6AF1}" uniqueName="15" name="カスタム.10" queryTableFieldId="15" dataDxfId="26"/>
    <tableColumn id="16" xr3:uid="{72DCAA5E-186E-4A73-A54B-BC5AB2B87DC3}" uniqueName="16" name="カスタム.11" queryTableFieldId="16" dataDxfId="25"/>
    <tableColumn id="17" xr3:uid="{E7810903-0B24-420A-94D8-394599E79844}" uniqueName="17" name="カスタム.12" queryTableFieldId="17" dataDxfId="24"/>
    <tableColumn id="18" xr3:uid="{287D07BE-0375-4A54-A631-7D1AC6FBCBAE}" uniqueName="18" name="カスタム.13" queryTableFieldId="18" dataDxfId="23" dataCellStyle="桁区切り"/>
    <tableColumn id="19" xr3:uid="{DDBDA266-039C-425F-8D5B-B3C0FAF96C58}" uniqueName="19" name="カスタム.14" queryTableFieldId="19" dataDxfId="22" dataCellStyle="桁区切り"/>
    <tableColumn id="20" xr3:uid="{0F97842B-35A0-4943-BEF5-54B896D5202C}" uniqueName="20" name="カスタム.15" queryTableFieldId="20" dataDxfId="21"/>
    <tableColumn id="21" xr3:uid="{3159FDDE-590C-41E2-AB0F-EB01D7F25672}" uniqueName="21" name="カスタム.16" queryTableFieldId="21" dataDxfId="20"/>
    <tableColumn id="22" xr3:uid="{E699A72C-BE44-452D-97E4-6CD14C91F155}" uniqueName="22" name="カスタム.17" queryTableFieldId="22" dataDxfId="19"/>
    <tableColumn id="23" xr3:uid="{156C2E5E-4173-49F2-81A7-955B04731467}" uniqueName="23" name="カスタム.18" queryTableFieldId="23" dataDxfId="18"/>
    <tableColumn id="24" xr3:uid="{2DFC32C1-FEBD-42ED-AFE8-9FAAE870A9A9}" uniqueName="24" name="カスタム.19" queryTableFieldId="24" dataDxfId="17"/>
    <tableColumn id="25" xr3:uid="{57AE1E8A-5280-43DA-88C3-32C82AD255CB}" uniqueName="25" name="復旧作業完了フラグ" queryTableFieldId="25" dataDxfId="16"/>
    <tableColumn id="26" xr3:uid="{0DD25541-DBA2-47BF-BD5D-CC4019A30602}" uniqueName="26" name="カスタム.20" queryTableFieldId="26" dataDxfId="15"/>
    <tableColumn id="27" xr3:uid="{5F81897C-7B73-4B6F-B409-A17B497D5758}" uniqueName="27" name="カスタム.21" queryTableFieldId="27" dataDxfId="14"/>
    <tableColumn id="28" xr3:uid="{B78C5BEA-5797-43D3-8280-4D01A42489A6}" uniqueName="28" name="カスタム.22" queryTableFieldId="28" dataDxfId="13"/>
    <tableColumn id="29" xr3:uid="{8DEF805F-934F-4244-8FD8-AF0065231283}" uniqueName="29" name="カスタム.23" queryTableFieldId="29" dataDxfId="12"/>
    <tableColumn id="30" xr3:uid="{1F7F958E-EA24-4C00-A59F-D4EF492FFC3C}" uniqueName="30" name="カスタム.24" queryTableFieldId="30" dataDxfId="11"/>
    <tableColumn id="31" xr3:uid="{6B81AB7D-5376-4C61-BD0A-3521503F0834}" uniqueName="31" name="カスタム.25" queryTableFieldId="31" dataDxfId="10"/>
    <tableColumn id="32" xr3:uid="{EAF3B0CE-E444-4278-96EF-409D75B84096}" uniqueName="32" name="カスタム.26" queryTableFieldId="32" dataDxfId="9"/>
    <tableColumn id="33" xr3:uid="{FDAB10C8-368E-4C24-97CB-15126D3C86B1}" uniqueName="33" name="カスタム.27" queryTableFieldId="33" dataDxfId="8"/>
    <tableColumn id="34" xr3:uid="{FD52CB4D-6918-494C-A3DE-984A94404ABF}" uniqueName="34" name="カスタム.28" queryTableFieldId="34" dataDxfId="7"/>
    <tableColumn id="35" xr3:uid="{D4C4367B-B1E8-4CDA-9E73-154705C49E17}" uniqueName="35" name="カスタム.29" queryTableFieldId="35" dataDxfId="6"/>
    <tableColumn id="36" xr3:uid="{AEA8F182-EB13-47EB-9539-BBFC0A1E3CFD}" uniqueName="36" name="カスタム.30" queryTableFieldId="36" dataDxfId="5"/>
    <tableColumn id="37" xr3:uid="{D1ED91EA-6ADF-469A-9CC6-7E8CEEA2AE6E}" uniqueName="37" name="カスタム.31" queryTableFieldId="37" dataDxfId="4"/>
    <tableColumn id="38" xr3:uid="{B57E462B-FA42-47AA-BB9B-100801E9E73E}" uniqueName="38" name="カスタム.32" queryTableFieldId="38" dataDxfId="3"/>
    <tableColumn id="39" xr3:uid="{C0665D32-63F4-4FDC-A088-ABDA26B02067}" uniqueName="39" name="カスタム.33" queryTableFieldId="39" dataDxfId="2"/>
    <tableColumn id="40" xr3:uid="{59B2DAE4-B6F3-4E44-B68E-657C26FC6694}" uniqueName="40" name="カスタム.34" queryTableFieldId="40" dataDxfId="1"/>
    <tableColumn id="41" xr3:uid="{1DD3591A-646D-436B-81C1-5F9B1D303B74}" uniqueName="41" name="再発防止完了フラグ" queryTableFieldId="41" dataDxfId="0"/>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6.vml"/><Relationship Id="rId7" Type="http://schemas.openxmlformats.org/officeDocument/2006/relationships/ctrlProp" Target="../ctrlProps/ctrlProp1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444A-0B7C-446A-AADE-2FF31109596D}">
  <sheetPr codeName="Sheet18"/>
  <dimension ref="B1:AE56"/>
  <sheetViews>
    <sheetView zoomScale="55" zoomScaleNormal="55" workbookViewId="0">
      <selection activeCell="E4" sqref="E4"/>
    </sheetView>
  </sheetViews>
  <sheetFormatPr defaultRowHeight="15" x14ac:dyDescent="0.3"/>
  <cols>
    <col min="1" max="1" width="2.81640625" customWidth="1"/>
    <col min="2" max="2" width="15.08984375" bestFit="1" customWidth="1"/>
    <col min="3" max="4" width="6.81640625" customWidth="1"/>
    <col min="5" max="21" width="8.90625" customWidth="1"/>
    <col min="22" max="24" width="20.6328125" customWidth="1"/>
    <col min="25" max="25" width="8.81640625" customWidth="1"/>
    <col min="26" max="26" width="20.6328125" customWidth="1"/>
    <col min="27" max="31" width="8.81640625" customWidth="1"/>
  </cols>
  <sheetData>
    <row r="1" spans="2:31" ht="30" customHeight="1" x14ac:dyDescent="0.3">
      <c r="B1" s="601" t="s">
        <v>7606</v>
      </c>
      <c r="C1" s="601"/>
      <c r="D1" s="601"/>
      <c r="E1" s="601"/>
      <c r="F1" s="601"/>
      <c r="G1" s="601"/>
      <c r="H1" s="601"/>
      <c r="I1" s="601"/>
      <c r="J1" s="601"/>
      <c r="K1" s="601"/>
      <c r="L1" s="601"/>
      <c r="M1" s="601"/>
      <c r="N1" s="601"/>
      <c r="O1" s="601"/>
      <c r="P1" s="601"/>
      <c r="Q1" s="601"/>
      <c r="R1" s="601"/>
      <c r="S1" s="601"/>
      <c r="T1" s="601"/>
      <c r="U1" s="601"/>
      <c r="V1" s="601"/>
      <c r="W1" s="601"/>
      <c r="X1" s="283" t="s">
        <v>118</v>
      </c>
      <c r="Y1" s="284"/>
      <c r="Z1" s="258"/>
      <c r="AA1" s="258"/>
      <c r="AB1" s="258"/>
      <c r="AC1" s="258"/>
      <c r="AD1" s="258"/>
      <c r="AE1" s="258"/>
    </row>
    <row r="2" spans="2:31" ht="25.2" customHeight="1" x14ac:dyDescent="0.3">
      <c r="B2" s="602"/>
      <c r="C2" s="603"/>
      <c r="D2" s="604"/>
      <c r="E2" s="259" t="s">
        <v>250</v>
      </c>
      <c r="F2" s="260" t="s">
        <v>251</v>
      </c>
      <c r="G2" s="261" t="s">
        <v>252</v>
      </c>
      <c r="H2" s="262" t="s">
        <v>253</v>
      </c>
      <c r="I2" s="262" t="s">
        <v>254</v>
      </c>
      <c r="J2" s="262" t="s">
        <v>255</v>
      </c>
      <c r="K2" s="263" t="s">
        <v>257</v>
      </c>
      <c r="L2" s="264" t="s">
        <v>258</v>
      </c>
      <c r="M2" s="265" t="s">
        <v>259</v>
      </c>
      <c r="N2" s="262" t="s">
        <v>260</v>
      </c>
      <c r="O2" s="266" t="s">
        <v>261</v>
      </c>
      <c r="P2" s="267" t="s">
        <v>4391</v>
      </c>
      <c r="Q2" s="267" t="s">
        <v>4904</v>
      </c>
      <c r="R2" s="268" t="s">
        <v>6002</v>
      </c>
      <c r="S2" s="268" t="s">
        <v>9894</v>
      </c>
      <c r="T2" s="268" t="s">
        <v>144</v>
      </c>
      <c r="U2" s="268" t="s">
        <v>119</v>
      </c>
      <c r="V2" s="285" t="s">
        <v>6644</v>
      </c>
      <c r="W2" s="269" t="s">
        <v>256</v>
      </c>
      <c r="X2" s="286" t="s">
        <v>5811</v>
      </c>
      <c r="Y2" s="282" t="s">
        <v>5812</v>
      </c>
      <c r="Z2" s="270" t="s">
        <v>2484</v>
      </c>
      <c r="AA2" s="271"/>
      <c r="AB2" s="271"/>
      <c r="AC2" s="271"/>
      <c r="AD2" s="271"/>
      <c r="AE2" s="271"/>
    </row>
    <row r="3" spans="2:31" s="64" customFormat="1" ht="19.95" customHeight="1" x14ac:dyDescent="0.3">
      <c r="B3" s="270" t="s">
        <v>7598</v>
      </c>
      <c r="C3" s="272">
        <v>44095</v>
      </c>
      <c r="D3" s="272">
        <v>44124</v>
      </c>
      <c r="E3" s="273">
        <f>COUNTIFS(集積用!$I:$I,E$2,集積用!$E:$E,"&gt;="&amp;$C3,集積用!$E:$E,"&lt;="&amp;$D3)</f>
        <v>4</v>
      </c>
      <c r="F3" s="273">
        <f>COUNTIFS(集積用!$I:$I,F$2,集積用!$E:$E,"&gt;="&amp;$C3,集積用!$E:$E,"&lt;="&amp;$D3)</f>
        <v>8</v>
      </c>
      <c r="G3" s="273">
        <f>COUNTIFS(集積用!$I:$I,G$2,集積用!$E:$E,"&gt;="&amp;$C3,集積用!$E:$E,"&lt;="&amp;$D3)</f>
        <v>0</v>
      </c>
      <c r="H3" s="273">
        <f>COUNTIFS(集積用!$I:$I,H$2,集積用!$E:$E,"&gt;="&amp;$C3,集積用!$E:$E,"&lt;="&amp;$D3)</f>
        <v>0</v>
      </c>
      <c r="I3" s="273">
        <f>COUNTIFS(集積用!$I:$I,I$2,集積用!$E:$E,"&gt;="&amp;$C3,集積用!$E:$E,"&lt;="&amp;$D3)</f>
        <v>0</v>
      </c>
      <c r="J3" s="273">
        <f>COUNTIFS(集積用!$I:$I,J$2,集積用!$E:$E,"&gt;="&amp;$C3,集積用!$E:$E,"&lt;="&amp;$D3)</f>
        <v>0</v>
      </c>
      <c r="K3" s="273">
        <f>COUNTIFS(集積用!$I:$I,K$2,集積用!$E:$E,"&gt;="&amp;$C3,集積用!$E:$E,"&lt;="&amp;$D3)</f>
        <v>2</v>
      </c>
      <c r="L3" s="273">
        <f>COUNTIFS(集積用!$I:$I,L$2,集積用!$E:$E,"&gt;="&amp;$C3,集積用!$E:$E,"&lt;="&amp;$D3)</f>
        <v>4</v>
      </c>
      <c r="M3" s="273">
        <f>COUNTIFS(集積用!$I:$I,M$2,集積用!$E:$E,"&gt;="&amp;$C3,集積用!$E:$E,"&lt;="&amp;$D3)</f>
        <v>4</v>
      </c>
      <c r="N3" s="273">
        <f>COUNTIFS(集積用!$I:$I,N$2,集積用!$E:$E,"&gt;="&amp;$C3,集積用!$E:$E,"&lt;="&amp;$D3)</f>
        <v>0</v>
      </c>
      <c r="O3" s="273">
        <f>COUNTIFS(集積用!$I:$I,O$2,集積用!$E:$E,"&gt;="&amp;$C3,集積用!$E:$E,"&lt;="&amp;$D3)</f>
        <v>4</v>
      </c>
      <c r="P3" s="273">
        <f>COUNTIFS(集積用!$I:$I,P$2,集積用!$E:$E,"&gt;="&amp;$C3,集積用!$E:$E,"&lt;="&amp;$D3)</f>
        <v>0</v>
      </c>
      <c r="Q3" s="273">
        <f>COUNTIFS(集積用!$I:$I,Q$2,集積用!$E:$E,"&gt;="&amp;$C3,集積用!$E:$E,"&lt;="&amp;$D3)</f>
        <v>2</v>
      </c>
      <c r="R3" s="273">
        <f>COUNTIFS(集積用!$I:$I,R$2,集積用!$E:$E,"&gt;="&amp;$C3,集積用!$E:$E,"&lt;="&amp;$D3)</f>
        <v>0</v>
      </c>
      <c r="S3" s="273">
        <f>COUNTIFS(集積用!$I:$I,S$2,集積用!$E:$E,"&gt;="&amp;$C3,集積用!$E:$E,"&lt;="&amp;$D3)</f>
        <v>0</v>
      </c>
      <c r="T3" s="273">
        <f>COUNTIFS(集積用!$I:$I,T$2,集積用!$E:$E,"&gt;="&amp;$C3,集積用!$E:$E,"&lt;="&amp;$D3)</f>
        <v>0</v>
      </c>
      <c r="U3" s="273">
        <f>COUNTIFS(集積用!$I:$I,U$2,集積用!$E:$E,"&gt;="&amp;$C3,集積用!$E:$E,"&lt;="&amp;$D3)</f>
        <v>5</v>
      </c>
      <c r="V3" s="273">
        <f t="shared" ref="V3:V9" si="0">SUM(E3:U3)</f>
        <v>33</v>
      </c>
      <c r="W3" s="273">
        <f>COUNTIFS(集積用!$I:$I,W$2,集積用!$E:$E,"&gt;="&amp;$C3,集積用!$E:$E,"&lt;="&amp;$D3)</f>
        <v>16</v>
      </c>
      <c r="X3" s="274">
        <f>SUMIFS(集積用!$S:$S,集積用!$K:$K,"&gt;="&amp;$C3,集積用!$K:$K,"&lt;="&amp;$D3,集積用!$H:$H,$X$1)</f>
        <v>30014032</v>
      </c>
      <c r="Y3" s="273">
        <f t="shared" ref="Y3:Y12" si="1">SUM(V3:W3)</f>
        <v>49</v>
      </c>
      <c r="Z3" s="273">
        <f>COUNTIFS(集積用!$T:$T,Z$2,集積用!$H:$H,$X$1,集積用!$K:$K,"&gt;="&amp;$C3,集積用!$K:$K,"&lt;="&amp;$D3)</f>
        <v>12</v>
      </c>
      <c r="AA3" s="232"/>
      <c r="AB3" s="232"/>
      <c r="AC3" s="232"/>
      <c r="AD3" s="232"/>
      <c r="AE3" s="232"/>
    </row>
    <row r="4" spans="2:31" ht="19.95" customHeight="1" x14ac:dyDescent="0.3">
      <c r="B4" s="270" t="s">
        <v>7599</v>
      </c>
      <c r="C4" s="272">
        <v>44125</v>
      </c>
      <c r="D4" s="272">
        <v>44155</v>
      </c>
      <c r="E4" s="273">
        <f>COUNTIFS(集積用!$I:$I,E$2,集積用!$E:$E,"&gt;="&amp;$C4,集積用!$E:$E,"&lt;="&amp;$D4)</f>
        <v>3</v>
      </c>
      <c r="F4" s="273">
        <f>COUNTIFS(集積用!$I:$I,F$2,集積用!$E:$E,"&gt;="&amp;$C4,集積用!$E:$E,"&lt;="&amp;$D4)</f>
        <v>2</v>
      </c>
      <c r="G4" s="273">
        <f>COUNTIFS(集積用!$I:$I,G$2,集積用!$E:$E,"&gt;="&amp;$C4,集積用!$E:$E,"&lt;="&amp;$D4)</f>
        <v>2</v>
      </c>
      <c r="H4" s="273">
        <f>COUNTIFS(集積用!$I:$I,H$2,集積用!$E:$E,"&gt;="&amp;$C4,集積用!$E:$E,"&lt;="&amp;$D4)</f>
        <v>0</v>
      </c>
      <c r="I4" s="273">
        <f>COUNTIFS(集積用!$I:$I,I$2,集積用!$E:$E,"&gt;="&amp;$C4,集積用!$E:$E,"&lt;="&amp;$D4)</f>
        <v>0</v>
      </c>
      <c r="J4" s="273">
        <f>COUNTIFS(集積用!$I:$I,J$2,集積用!$E:$E,"&gt;="&amp;$C4,集積用!$E:$E,"&lt;="&amp;$D4)</f>
        <v>0</v>
      </c>
      <c r="K4" s="273">
        <f>COUNTIFS(集積用!$I:$I,K$2,集積用!$E:$E,"&gt;="&amp;$C4,集積用!$E:$E,"&lt;="&amp;$D4)</f>
        <v>4</v>
      </c>
      <c r="L4" s="273">
        <f>COUNTIFS(集積用!$I:$I,L$2,集積用!$E:$E,"&gt;="&amp;$C4,集積用!$E:$E,"&lt;="&amp;$D4)</f>
        <v>6</v>
      </c>
      <c r="M4" s="273">
        <f>COUNTIFS(集積用!$I:$I,M$2,集積用!$E:$E,"&gt;="&amp;$C4,集積用!$E:$E,"&lt;="&amp;$D4)</f>
        <v>1</v>
      </c>
      <c r="N4" s="273">
        <f>COUNTIFS(集積用!$I:$I,N$2,集積用!$E:$E,"&gt;="&amp;$C4,集積用!$E:$E,"&lt;="&amp;$D4)</f>
        <v>1</v>
      </c>
      <c r="O4" s="273">
        <f>COUNTIFS(集積用!$I:$I,O$2,集積用!$E:$E,"&gt;="&amp;$C4,集積用!$E:$E,"&lt;="&amp;$D4)</f>
        <v>1</v>
      </c>
      <c r="P4" s="273">
        <f>COUNTIFS(集積用!$I:$I,P$2,集積用!$E:$E,"&gt;="&amp;$C4,集積用!$E:$E,"&lt;="&amp;$D4)</f>
        <v>0</v>
      </c>
      <c r="Q4" s="273">
        <f>COUNTIFS(集積用!$I:$I,Q$2,集積用!$E:$E,"&gt;="&amp;$C4,集積用!$E:$E,"&lt;="&amp;$D4)</f>
        <v>1</v>
      </c>
      <c r="R4" s="273">
        <f>COUNTIFS(集積用!$I:$I,R$2,集積用!$E:$E,"&gt;="&amp;$C4,集積用!$E:$E,"&lt;="&amp;$D4)</f>
        <v>1</v>
      </c>
      <c r="S4" s="273">
        <f>COUNTIFS(集積用!$I:$I,S$2,集積用!$E:$E,"&gt;="&amp;$C4,集積用!$E:$E,"&lt;="&amp;$D4)</f>
        <v>0</v>
      </c>
      <c r="T4" s="273">
        <f>COUNTIFS(集積用!$I:$I,T$2,集積用!$E:$E,"&gt;="&amp;$C4,集積用!$E:$E,"&lt;="&amp;$D4)</f>
        <v>4</v>
      </c>
      <c r="U4" s="273">
        <f>COUNTIFS(集積用!$I:$I,U$2,集積用!$E:$E,"&gt;="&amp;$C4,集積用!$E:$E,"&lt;="&amp;$D4)</f>
        <v>17</v>
      </c>
      <c r="V4" s="273">
        <f t="shared" si="0"/>
        <v>43</v>
      </c>
      <c r="W4" s="273">
        <f>COUNTIFS(集積用!$I:$I,W$2,集積用!$E:$E,"&gt;="&amp;$C4,集積用!$E:$E,"&lt;="&amp;$D4)</f>
        <v>8</v>
      </c>
      <c r="X4" s="274">
        <f>SUMIFS(集積用!$S:$S,集積用!$K:$K,"&gt;="&amp;$C4,集積用!$K:$K,"&lt;="&amp;$D4,集積用!$H:$H,$X$1)</f>
        <v>22448117</v>
      </c>
      <c r="Y4" s="273">
        <f t="shared" si="1"/>
        <v>51</v>
      </c>
      <c r="Z4" s="273">
        <f>COUNTIFS(集積用!$T:$T,Z$2,集積用!$H:$H,$X$1,集積用!$K:$K,"&gt;="&amp;$C4,集積用!$K:$K,"&lt;="&amp;$D4)</f>
        <v>6</v>
      </c>
      <c r="AA4" s="232"/>
      <c r="AB4" s="232"/>
      <c r="AC4" s="232"/>
      <c r="AD4" s="232"/>
      <c r="AE4" s="232"/>
    </row>
    <row r="5" spans="2:31" ht="19.95" customHeight="1" x14ac:dyDescent="0.3">
      <c r="B5" s="270" t="s">
        <v>7600</v>
      </c>
      <c r="C5" s="272">
        <v>44156</v>
      </c>
      <c r="D5" s="272">
        <v>44185</v>
      </c>
      <c r="E5" s="273">
        <f>COUNTIFS(集積用!$I:$I,E$2,集積用!$E:$E,"&gt;="&amp;$C5,集積用!$E:$E,"&lt;="&amp;$D5)</f>
        <v>13</v>
      </c>
      <c r="F5" s="273">
        <f>COUNTIFS(集積用!$I:$I,F$2,集積用!$E:$E,"&gt;="&amp;$C5,集積用!$E:$E,"&lt;="&amp;$D5)</f>
        <v>3</v>
      </c>
      <c r="G5" s="273">
        <f>COUNTIFS(集積用!$I:$I,G$2,集積用!$E:$E,"&gt;="&amp;$C5,集積用!$E:$E,"&lt;="&amp;$D5)</f>
        <v>1</v>
      </c>
      <c r="H5" s="273">
        <f>COUNTIFS(集積用!$I:$I,H$2,集積用!$E:$E,"&gt;="&amp;$C5,集積用!$E:$E,"&lt;="&amp;$D5)</f>
        <v>0</v>
      </c>
      <c r="I5" s="273">
        <f>COUNTIFS(集積用!$I:$I,I$2,集積用!$E:$E,"&gt;="&amp;$C5,集積用!$E:$E,"&lt;="&amp;$D5)</f>
        <v>0</v>
      </c>
      <c r="J5" s="273">
        <f>COUNTIFS(集積用!$I:$I,J$2,集積用!$E:$E,"&gt;="&amp;$C5,集積用!$E:$E,"&lt;="&amp;$D5)</f>
        <v>0</v>
      </c>
      <c r="K5" s="273">
        <f>COUNTIFS(集積用!$I:$I,K$2,集積用!$E:$E,"&gt;="&amp;$C5,集積用!$E:$E,"&lt;="&amp;$D5)</f>
        <v>2</v>
      </c>
      <c r="L5" s="273">
        <f>COUNTIFS(集積用!$I:$I,L$2,集積用!$E:$E,"&gt;="&amp;$C5,集積用!$E:$E,"&lt;="&amp;$D5)</f>
        <v>5</v>
      </c>
      <c r="M5" s="273">
        <f>COUNTIFS(集積用!$I:$I,M$2,集積用!$E:$E,"&gt;="&amp;$C5,集積用!$E:$E,"&lt;="&amp;$D5)</f>
        <v>2</v>
      </c>
      <c r="N5" s="273">
        <f>COUNTIFS(集積用!$I:$I,N$2,集積用!$E:$E,"&gt;="&amp;$C5,集積用!$E:$E,"&lt;="&amp;$D5)</f>
        <v>0</v>
      </c>
      <c r="O5" s="273">
        <f>COUNTIFS(集積用!$I:$I,O$2,集積用!$E:$E,"&gt;="&amp;$C5,集積用!$E:$E,"&lt;="&amp;$D5)</f>
        <v>2</v>
      </c>
      <c r="P5" s="273">
        <f>COUNTIFS(集積用!$I:$I,P$2,集積用!$E:$E,"&gt;="&amp;$C5,集積用!$E:$E,"&lt;="&amp;$D5)</f>
        <v>2</v>
      </c>
      <c r="Q5" s="273">
        <f>COUNTIFS(集積用!$I:$I,Q$2,集積用!$E:$E,"&gt;="&amp;$C5,集積用!$E:$E,"&lt;="&amp;$D5)</f>
        <v>1</v>
      </c>
      <c r="R5" s="273">
        <f>COUNTIFS(集積用!$I:$I,R$2,集積用!$E:$E,"&gt;="&amp;$C5,集積用!$E:$E,"&lt;="&amp;$D5)</f>
        <v>1</v>
      </c>
      <c r="S5" s="273">
        <f>COUNTIFS(集積用!$I:$I,S$2,集積用!$E:$E,"&gt;="&amp;$C5,集積用!$E:$E,"&lt;="&amp;$D5)</f>
        <v>0</v>
      </c>
      <c r="T5" s="273">
        <f>COUNTIFS(集積用!$I:$I,T$2,集積用!$E:$E,"&gt;="&amp;$C5,集積用!$E:$E,"&lt;="&amp;$D5)</f>
        <v>0</v>
      </c>
      <c r="U5" s="273">
        <f>COUNTIFS(集積用!$I:$I,U$2,集積用!$E:$E,"&gt;="&amp;$C5,集積用!$E:$E,"&lt;="&amp;$D5)</f>
        <v>18</v>
      </c>
      <c r="V5" s="273">
        <f t="shared" si="0"/>
        <v>50</v>
      </c>
      <c r="W5" s="273">
        <f>COUNTIFS(集積用!$I:$I,W$2,集積用!$E:$E,"&gt;="&amp;$C5,集積用!$E:$E,"&lt;="&amp;$D5)</f>
        <v>14</v>
      </c>
      <c r="X5" s="274">
        <f>SUMIFS(集積用!$S:$S,集積用!$K:$K,"&gt;="&amp;$C5,集積用!$K:$K,"&lt;="&amp;$D5,集積用!$H:$H,$X$1)</f>
        <v>21623824</v>
      </c>
      <c r="Y5" s="273">
        <f t="shared" si="1"/>
        <v>64</v>
      </c>
      <c r="Z5" s="273">
        <f>COUNTIFS(集積用!$T:$T,Z$2,集積用!$H:$H,$X$1,集積用!$K:$K,"&gt;="&amp;$C5,集積用!$K:$K,"&lt;="&amp;$D5)</f>
        <v>11</v>
      </c>
      <c r="AA5" s="232"/>
      <c r="AB5" s="232"/>
      <c r="AC5" s="232"/>
      <c r="AD5" s="232"/>
      <c r="AE5" s="232"/>
    </row>
    <row r="6" spans="2:31" ht="19.95" customHeight="1" x14ac:dyDescent="0.3">
      <c r="B6" s="270" t="s">
        <v>7601</v>
      </c>
      <c r="C6" s="272">
        <v>44186</v>
      </c>
      <c r="D6" s="272">
        <v>44216</v>
      </c>
      <c r="E6" s="273">
        <f>COUNTIFS(集積用!$I:$I,E$2,集積用!$E:$E,"&gt;="&amp;$C6,集積用!$E:$E,"&lt;="&amp;$D6)</f>
        <v>3</v>
      </c>
      <c r="F6" s="273">
        <f>COUNTIFS(集積用!$I:$I,F$2,集積用!$E:$E,"&gt;="&amp;$C6,集積用!$E:$E,"&lt;="&amp;$D6)</f>
        <v>4</v>
      </c>
      <c r="G6" s="273">
        <f>COUNTIFS(集積用!$I:$I,G$2,集積用!$E:$E,"&gt;="&amp;$C6,集積用!$E:$E,"&lt;="&amp;$D6)</f>
        <v>0</v>
      </c>
      <c r="H6" s="273">
        <f>COUNTIFS(集積用!$I:$I,H$2,集積用!$E:$E,"&gt;="&amp;$C6,集積用!$E:$E,"&lt;="&amp;$D6)</f>
        <v>0</v>
      </c>
      <c r="I6" s="273">
        <f>COUNTIFS(集積用!$I:$I,I$2,集積用!$E:$E,"&gt;="&amp;$C6,集積用!$E:$E,"&lt;="&amp;$D6)</f>
        <v>0</v>
      </c>
      <c r="J6" s="273">
        <f>COUNTIFS(集積用!$I:$I,J$2,集積用!$E:$E,"&gt;="&amp;$C6,集積用!$E:$E,"&lt;="&amp;$D6)</f>
        <v>0</v>
      </c>
      <c r="K6" s="273">
        <f>COUNTIFS(集積用!$I:$I,K$2,集積用!$E:$E,"&gt;="&amp;$C6,集積用!$E:$E,"&lt;="&amp;$D6)</f>
        <v>2</v>
      </c>
      <c r="L6" s="273">
        <f>COUNTIFS(集積用!$I:$I,L$2,集積用!$E:$E,"&gt;="&amp;$C6,集積用!$E:$E,"&lt;="&amp;$D6)</f>
        <v>4</v>
      </c>
      <c r="M6" s="273">
        <f>COUNTIFS(集積用!$I:$I,M$2,集積用!$E:$E,"&gt;="&amp;$C6,集積用!$E:$E,"&lt;="&amp;$D6)</f>
        <v>4</v>
      </c>
      <c r="N6" s="273">
        <f>COUNTIFS(集積用!$I:$I,N$2,集積用!$E:$E,"&gt;="&amp;$C6,集積用!$E:$E,"&lt;="&amp;$D6)</f>
        <v>1</v>
      </c>
      <c r="O6" s="273">
        <f>COUNTIFS(集積用!$I:$I,O$2,集積用!$E:$E,"&gt;="&amp;$C6,集積用!$E:$E,"&lt;="&amp;$D6)</f>
        <v>3</v>
      </c>
      <c r="P6" s="273">
        <f>COUNTIFS(集積用!$I:$I,P$2,集積用!$E:$E,"&gt;="&amp;$C6,集積用!$E:$E,"&lt;="&amp;$D6)</f>
        <v>3</v>
      </c>
      <c r="Q6" s="273">
        <f>COUNTIFS(集積用!$I:$I,Q$2,集積用!$E:$E,"&gt;="&amp;$C6,集積用!$E:$E,"&lt;="&amp;$D6)</f>
        <v>3</v>
      </c>
      <c r="R6" s="273">
        <f>COUNTIFS(集積用!$I:$I,R$2,集積用!$E:$E,"&gt;="&amp;$C6,集積用!$E:$E,"&lt;="&amp;$D6)</f>
        <v>0</v>
      </c>
      <c r="S6" s="273">
        <f>COUNTIFS(集積用!$I:$I,S$2,集積用!$E:$E,"&gt;="&amp;$C6,集積用!$E:$E,"&lt;="&amp;$D6)</f>
        <v>0</v>
      </c>
      <c r="T6" s="273">
        <f>COUNTIFS(集積用!$I:$I,T$2,集積用!$E:$E,"&gt;="&amp;$C6,集積用!$E:$E,"&lt;="&amp;$D6)</f>
        <v>0</v>
      </c>
      <c r="U6" s="273">
        <f>COUNTIFS(集積用!$I:$I,U$2,集積用!$E:$E,"&gt;="&amp;$C6,集積用!$E:$E,"&lt;="&amp;$D6)</f>
        <v>34</v>
      </c>
      <c r="V6" s="273">
        <f t="shared" si="0"/>
        <v>61</v>
      </c>
      <c r="W6" s="273">
        <f>COUNTIFS(集積用!$I:$I,W$2,集積用!$E:$E,"&gt;="&amp;$C6,集積用!$E:$E,"&lt;="&amp;$D6)</f>
        <v>20</v>
      </c>
      <c r="X6" s="274">
        <f>SUMIFS(集積用!$S:$S,集積用!$K:$K,"&gt;="&amp;$C6,集積用!$K:$K,"&lt;="&amp;$D6,集積用!$H:$H,$X$1)</f>
        <v>20517500</v>
      </c>
      <c r="Y6" s="273">
        <f t="shared" si="1"/>
        <v>81</v>
      </c>
      <c r="Z6" s="273">
        <f>COUNTIFS(集積用!$T:$T,Z$2,集積用!$H:$H,$X$1,集積用!$K:$K,"&gt;="&amp;$C6,集積用!$K:$K,"&lt;="&amp;$D6)</f>
        <v>4</v>
      </c>
      <c r="AA6" s="232"/>
      <c r="AB6" s="232"/>
      <c r="AC6" s="232"/>
      <c r="AD6" s="232"/>
      <c r="AE6" s="232"/>
    </row>
    <row r="7" spans="2:31" ht="19.95" customHeight="1" x14ac:dyDescent="0.3">
      <c r="B7" s="275" t="s">
        <v>7602</v>
      </c>
      <c r="C7" s="272">
        <v>44217</v>
      </c>
      <c r="D7" s="272">
        <v>44247</v>
      </c>
      <c r="E7" s="273">
        <f>COUNTIFS(集積用!$I:$I,E$2,集積用!$E:$E,"&gt;="&amp;$C7,集積用!$E:$E,"&lt;="&amp;$D7)</f>
        <v>6</v>
      </c>
      <c r="F7" s="273">
        <f>COUNTIFS(集積用!$I:$I,F$2,集積用!$E:$E,"&gt;="&amp;$C7,集積用!$E:$E,"&lt;="&amp;$D7)</f>
        <v>4</v>
      </c>
      <c r="G7" s="273">
        <f>COUNTIFS(集積用!$I:$I,G$2,集積用!$E:$E,"&gt;="&amp;$C7,集積用!$E:$E,"&lt;="&amp;$D7)</f>
        <v>0</v>
      </c>
      <c r="H7" s="273">
        <f>COUNTIFS(集積用!$I:$I,H$2,集積用!$E:$E,"&gt;="&amp;$C7,集積用!$E:$E,"&lt;="&amp;$D7)</f>
        <v>0</v>
      </c>
      <c r="I7" s="273">
        <f>COUNTIFS(集積用!$I:$I,I$2,集積用!$E:$E,"&gt;="&amp;$C7,集積用!$E:$E,"&lt;="&amp;$D7)</f>
        <v>0</v>
      </c>
      <c r="J7" s="273">
        <f>COUNTIFS(集積用!$I:$I,J$2,集積用!$E:$E,"&gt;="&amp;$C7,集積用!$E:$E,"&lt;="&amp;$D7)</f>
        <v>0</v>
      </c>
      <c r="K7" s="273">
        <f>COUNTIFS(集積用!$I:$I,K$2,集積用!$E:$E,"&gt;="&amp;$C7,集積用!$E:$E,"&lt;="&amp;$D7)</f>
        <v>2</v>
      </c>
      <c r="L7" s="273">
        <f>COUNTIFS(集積用!$I:$I,L$2,集積用!$E:$E,"&gt;="&amp;$C7,集積用!$E:$E,"&lt;="&amp;$D7)</f>
        <v>5</v>
      </c>
      <c r="M7" s="273">
        <f>COUNTIFS(集積用!$I:$I,M$2,集積用!$E:$E,"&gt;="&amp;$C7,集積用!$E:$E,"&lt;="&amp;$D7)</f>
        <v>2</v>
      </c>
      <c r="N7" s="273">
        <f>COUNTIFS(集積用!$I:$I,N$2,集積用!$E:$E,"&gt;="&amp;$C7,集積用!$E:$E,"&lt;="&amp;$D7)</f>
        <v>1</v>
      </c>
      <c r="O7" s="273">
        <f>COUNTIFS(集積用!$I:$I,O$2,集積用!$E:$E,"&gt;="&amp;$C7,集積用!$E:$E,"&lt;="&amp;$D7)</f>
        <v>0</v>
      </c>
      <c r="P7" s="273">
        <f>COUNTIFS(集積用!$I:$I,P$2,集積用!$E:$E,"&gt;="&amp;$C7,集積用!$E:$E,"&lt;="&amp;$D7)</f>
        <v>8</v>
      </c>
      <c r="Q7" s="273">
        <f>COUNTIFS(集積用!$I:$I,Q$2,集積用!$E:$E,"&gt;="&amp;$C7,集積用!$E:$E,"&lt;="&amp;$D7)</f>
        <v>4</v>
      </c>
      <c r="R7" s="273">
        <f>COUNTIFS(集積用!$I:$I,R$2,集積用!$E:$E,"&gt;="&amp;$C7,集積用!$E:$E,"&lt;="&amp;$D7)</f>
        <v>0</v>
      </c>
      <c r="S7" s="273">
        <f>COUNTIFS(集積用!$I:$I,S$2,集積用!$E:$E,"&gt;="&amp;$C7,集積用!$E:$E,"&lt;="&amp;$D7)</f>
        <v>0</v>
      </c>
      <c r="T7" s="273">
        <f>COUNTIFS(集積用!$I:$I,T$2,集積用!$E:$E,"&gt;="&amp;$C7,集積用!$E:$E,"&lt;="&amp;$D7)</f>
        <v>0</v>
      </c>
      <c r="U7" s="273">
        <f>COUNTIFS(集積用!$I:$I,U$2,集積用!$E:$E,"&gt;="&amp;$C7,集積用!$E:$E,"&lt;="&amp;$D7)</f>
        <v>23</v>
      </c>
      <c r="V7" s="273">
        <f t="shared" si="0"/>
        <v>55</v>
      </c>
      <c r="W7" s="273">
        <f>COUNTIFS(集積用!$I:$I,W$2,集積用!$E:$E,"&gt;="&amp;$C7,集積用!$E:$E,"&lt;="&amp;$D7)</f>
        <v>11</v>
      </c>
      <c r="X7" s="274">
        <f>SUMIFS(集積用!$S:$S,集積用!$K:$K,"&gt;="&amp;$C7,集積用!$K:$K,"&lt;="&amp;$D7,集積用!$H:$H,$X$1)</f>
        <v>3179589</v>
      </c>
      <c r="Y7" s="273">
        <f t="shared" si="1"/>
        <v>66</v>
      </c>
      <c r="Z7" s="273">
        <f>COUNTIFS(集積用!$T:$T,Z$2,集積用!$H:$H,$X$1,集積用!$K:$K,"&gt;="&amp;$C7,集積用!$K:$K,"&lt;="&amp;$D7)</f>
        <v>3</v>
      </c>
      <c r="AA7" s="232"/>
      <c r="AB7" s="232"/>
      <c r="AC7" s="232"/>
      <c r="AD7" s="232"/>
      <c r="AE7" s="232"/>
    </row>
    <row r="8" spans="2:31" ht="19.95" customHeight="1" x14ac:dyDescent="0.3">
      <c r="B8" s="275" t="s">
        <v>7603</v>
      </c>
      <c r="C8" s="272">
        <v>44248</v>
      </c>
      <c r="D8" s="272">
        <v>44275</v>
      </c>
      <c r="E8" s="273">
        <f>COUNTIFS(集積用!$I:$I,E$2,集積用!$E:$E,"&gt;="&amp;$C8,集積用!$E:$E,"&lt;="&amp;$D8)</f>
        <v>7</v>
      </c>
      <c r="F8" s="273">
        <f>COUNTIFS(集積用!$I:$I,F$2,集積用!$E:$E,"&gt;="&amp;$C8,集積用!$E:$E,"&lt;="&amp;$D8)</f>
        <v>9</v>
      </c>
      <c r="G8" s="273">
        <f>COUNTIFS(集積用!$I:$I,G$2,集積用!$E:$E,"&gt;="&amp;$C8,集積用!$E:$E,"&lt;="&amp;$D8)</f>
        <v>0</v>
      </c>
      <c r="H8" s="273">
        <f>COUNTIFS(集積用!$I:$I,H$2,集積用!$E:$E,"&gt;="&amp;$C8,集積用!$E:$E,"&lt;="&amp;$D8)</f>
        <v>0</v>
      </c>
      <c r="I8" s="273">
        <f>COUNTIFS(集積用!$I:$I,I$2,集積用!$E:$E,"&gt;="&amp;$C8,集積用!$E:$E,"&lt;="&amp;$D8)</f>
        <v>0</v>
      </c>
      <c r="J8" s="273">
        <f>COUNTIFS(集積用!$I:$I,J$2,集積用!$E:$E,"&gt;="&amp;$C8,集積用!$E:$E,"&lt;="&amp;$D8)</f>
        <v>0</v>
      </c>
      <c r="K8" s="273">
        <f>COUNTIFS(集積用!$I:$I,K$2,集積用!$E:$E,"&gt;="&amp;$C8,集積用!$E:$E,"&lt;="&amp;$D8)</f>
        <v>1</v>
      </c>
      <c r="L8" s="273">
        <f>COUNTIFS(集積用!$I:$I,L$2,集積用!$E:$E,"&gt;="&amp;$C8,集積用!$E:$E,"&lt;="&amp;$D8)</f>
        <v>2</v>
      </c>
      <c r="M8" s="273">
        <f>COUNTIFS(集積用!$I:$I,M$2,集積用!$E:$E,"&gt;="&amp;$C8,集積用!$E:$E,"&lt;="&amp;$D8)</f>
        <v>5</v>
      </c>
      <c r="N8" s="273">
        <f>COUNTIFS(集積用!$I:$I,N$2,集積用!$E:$E,"&gt;="&amp;$C8,集積用!$E:$E,"&lt;="&amp;$D8)</f>
        <v>0</v>
      </c>
      <c r="O8" s="273">
        <f>COUNTIFS(集積用!$I:$I,O$2,集積用!$E:$E,"&gt;="&amp;$C8,集積用!$E:$E,"&lt;="&amp;$D8)</f>
        <v>1</v>
      </c>
      <c r="P8" s="273">
        <f>COUNTIFS(集積用!$I:$I,P$2,集積用!$E:$E,"&gt;="&amp;$C8,集積用!$E:$E,"&lt;="&amp;$D8)</f>
        <v>8</v>
      </c>
      <c r="Q8" s="273">
        <f>COUNTIFS(集積用!$I:$I,Q$2,集積用!$E:$E,"&gt;="&amp;$C8,集積用!$E:$E,"&lt;="&amp;$D8)</f>
        <v>2</v>
      </c>
      <c r="R8" s="273">
        <f>COUNTIFS(集積用!$I:$I,R$2,集積用!$E:$E,"&gt;="&amp;$C8,集積用!$E:$E,"&lt;="&amp;$D8)</f>
        <v>2</v>
      </c>
      <c r="S8" s="273">
        <f>COUNTIFS(集積用!$I:$I,S$2,集積用!$E:$E,"&gt;="&amp;$C8,集積用!$E:$E,"&lt;="&amp;$D8)</f>
        <v>0</v>
      </c>
      <c r="T8" s="273">
        <f>COUNTIFS(集積用!$I:$I,T$2,集積用!$E:$E,"&gt;="&amp;$C8,集積用!$E:$E,"&lt;="&amp;$D8)</f>
        <v>0</v>
      </c>
      <c r="U8" s="273">
        <f>COUNTIFS(集積用!$I:$I,U$2,集積用!$E:$E,"&gt;="&amp;$C8,集積用!$E:$E,"&lt;="&amp;$D8)</f>
        <v>14</v>
      </c>
      <c r="V8" s="273">
        <f t="shared" si="0"/>
        <v>51</v>
      </c>
      <c r="W8" s="273">
        <f>COUNTIFS(集積用!$I:$I,W$2,集積用!$E:$E,"&gt;="&amp;$C8,集積用!$E:$E,"&lt;="&amp;$D8)</f>
        <v>8</v>
      </c>
      <c r="X8" s="274">
        <f>SUMIFS(集積用!$S:$S,集積用!$K:$K,"&gt;="&amp;$C8,集積用!$K:$K,"&lt;="&amp;$D8,集積用!$H:$H,$X$1)</f>
        <v>23748208</v>
      </c>
      <c r="Y8" s="273">
        <f t="shared" si="1"/>
        <v>59</v>
      </c>
      <c r="Z8" s="273">
        <f>COUNTIFS(集積用!$T:$T,Z$2,集積用!$H:$H,$X$1,集積用!$K:$K,"&gt;="&amp;$C8,集積用!$K:$K,"&lt;="&amp;$D8)</f>
        <v>4</v>
      </c>
      <c r="AA8" s="232"/>
      <c r="AB8" s="232"/>
      <c r="AC8" s="232"/>
      <c r="AD8" s="232"/>
      <c r="AE8" s="232"/>
    </row>
    <row r="9" spans="2:31" ht="19.95" customHeight="1" x14ac:dyDescent="0.3">
      <c r="B9" s="275" t="s">
        <v>7604</v>
      </c>
      <c r="C9" s="272">
        <v>44276</v>
      </c>
      <c r="D9" s="272">
        <v>44306</v>
      </c>
      <c r="E9" s="273">
        <f>COUNTIFS(集積用!$I:$I,E$2,集積用!$E:$E,"&gt;="&amp;$C9,集積用!$E:$E,"&lt;="&amp;$D9)</f>
        <v>9</v>
      </c>
      <c r="F9" s="273">
        <f>COUNTIFS(集積用!$I:$I,F$2,集積用!$E:$E,"&gt;="&amp;$C9,集積用!$E:$E,"&lt;="&amp;$D9)</f>
        <v>7</v>
      </c>
      <c r="G9" s="273">
        <f>COUNTIFS(集積用!$I:$I,G$2,集積用!$E:$E,"&gt;="&amp;$C9,集積用!$E:$E,"&lt;="&amp;$D9)</f>
        <v>0</v>
      </c>
      <c r="H9" s="273">
        <f>COUNTIFS(集積用!$I:$I,H$2,集積用!$E:$E,"&gt;="&amp;$C9,集積用!$E:$E,"&lt;="&amp;$D9)</f>
        <v>0</v>
      </c>
      <c r="I9" s="273">
        <f>COUNTIFS(集積用!$I:$I,I$2,集積用!$E:$E,"&gt;="&amp;$C9,集積用!$E:$E,"&lt;="&amp;$D9)</f>
        <v>0</v>
      </c>
      <c r="J9" s="273">
        <f>COUNTIFS(集積用!$I:$I,J$2,集積用!$E:$E,"&gt;="&amp;$C9,集積用!$E:$E,"&lt;="&amp;$D9)</f>
        <v>0</v>
      </c>
      <c r="K9" s="273">
        <f>COUNTIFS(集積用!$I:$I,K$2,集積用!$E:$E,"&gt;="&amp;$C9,集積用!$E:$E,"&lt;="&amp;$D9)</f>
        <v>0</v>
      </c>
      <c r="L9" s="273">
        <f>COUNTIFS(集積用!$I:$I,L$2,集積用!$E:$E,"&gt;="&amp;$C9,集積用!$E:$E,"&lt;="&amp;$D9)</f>
        <v>2</v>
      </c>
      <c r="M9" s="273">
        <f>COUNTIFS(集積用!$I:$I,M$2,集積用!$E:$E,"&gt;="&amp;$C9,集積用!$E:$E,"&lt;="&amp;$D9)</f>
        <v>1</v>
      </c>
      <c r="N9" s="273">
        <f>COUNTIFS(集積用!$I:$I,N$2,集積用!$E:$E,"&gt;="&amp;$C9,集積用!$E:$E,"&lt;="&amp;$D9)</f>
        <v>0</v>
      </c>
      <c r="O9" s="273">
        <f>COUNTIFS(集積用!$I:$I,O$2,集積用!$E:$E,"&gt;="&amp;$C9,集積用!$E:$E,"&lt;="&amp;$D9)</f>
        <v>4</v>
      </c>
      <c r="P9" s="273">
        <f>COUNTIFS(集積用!$I:$I,P$2,集積用!$E:$E,"&gt;="&amp;$C9,集積用!$E:$E,"&lt;="&amp;$D9)</f>
        <v>6</v>
      </c>
      <c r="Q9" s="273">
        <f>COUNTIFS(集積用!$I:$I,Q$2,集積用!$E:$E,"&gt;="&amp;$C9,集積用!$E:$E,"&lt;="&amp;$D9)</f>
        <v>1</v>
      </c>
      <c r="R9" s="273">
        <f>COUNTIFS(集積用!$I:$I,R$2,集積用!$E:$E,"&gt;="&amp;$C9,集積用!$E:$E,"&lt;="&amp;$D9)</f>
        <v>0</v>
      </c>
      <c r="S9" s="273">
        <f>COUNTIFS(集積用!$I:$I,S$2,集積用!$E:$E,"&gt;="&amp;$C9,集積用!$E:$E,"&lt;="&amp;$D9)</f>
        <v>0</v>
      </c>
      <c r="T9" s="273">
        <f>COUNTIFS(集積用!$I:$I,T$2,集積用!$E:$E,"&gt;="&amp;$C9,集積用!$E:$E,"&lt;="&amp;$D9)</f>
        <v>0</v>
      </c>
      <c r="U9" s="273">
        <f>COUNTIFS(集積用!$I:$I,U$2,集積用!$E:$E,"&gt;="&amp;$C9,集積用!$E:$E,"&lt;="&amp;$D9)</f>
        <v>11</v>
      </c>
      <c r="V9" s="273">
        <f t="shared" si="0"/>
        <v>41</v>
      </c>
      <c r="W9" s="273">
        <f>COUNTIFS(集積用!$I:$I,W$2,集積用!$E:$E,"&gt;="&amp;$C9,集積用!$E:$E,"&lt;="&amp;$D9)</f>
        <v>7</v>
      </c>
      <c r="X9" s="274">
        <f>SUMIFS(集積用!$S:$S,集積用!$K:$K,"&gt;="&amp;$C9,集積用!$K:$K,"&lt;="&amp;$D9,集積用!$H:$H,$X$1)</f>
        <v>24829368</v>
      </c>
      <c r="Y9" s="273">
        <f t="shared" si="1"/>
        <v>48</v>
      </c>
      <c r="Z9" s="273">
        <f>COUNTIFS(集積用!$T:$T,Z$2,集積用!$H:$H,$X$1,集積用!$K:$K,"&gt;="&amp;$C9,集積用!$K:$K,"&lt;="&amp;$D9)</f>
        <v>2</v>
      </c>
      <c r="AA9" s="232"/>
      <c r="AB9" s="232"/>
      <c r="AC9" s="232"/>
      <c r="AD9" s="232"/>
      <c r="AE9" s="232"/>
    </row>
    <row r="10" spans="2:31" ht="19.95" customHeight="1" x14ac:dyDescent="0.3">
      <c r="B10" s="275" t="s">
        <v>7605</v>
      </c>
      <c r="C10" s="272">
        <v>44307</v>
      </c>
      <c r="D10" s="272">
        <v>44336</v>
      </c>
      <c r="E10" s="273">
        <f>COUNTIFS(集積用!$I:$I,E$2,集積用!$E:$E,"&gt;="&amp;$C10,集積用!$E:$E,"&lt;="&amp;$D10)</f>
        <v>4</v>
      </c>
      <c r="F10" s="273">
        <f>COUNTIFS(集積用!$I:$I,F$2,集積用!$E:$E,"&gt;="&amp;$C10,集積用!$E:$E,"&lt;="&amp;$D10)</f>
        <v>2</v>
      </c>
      <c r="G10" s="273">
        <f>COUNTIFS(集積用!$I:$I,G$2,集積用!$E:$E,"&gt;="&amp;$C10,集積用!$E:$E,"&lt;="&amp;$D10)</f>
        <v>0</v>
      </c>
      <c r="H10" s="273">
        <f>COUNTIFS(集積用!$I:$I,H$2,集積用!$E:$E,"&gt;="&amp;$C10,集積用!$E:$E,"&lt;="&amp;$D10)</f>
        <v>0</v>
      </c>
      <c r="I10" s="273">
        <f>COUNTIFS(集積用!$I:$I,I$2,集積用!$E:$E,"&gt;="&amp;$C10,集積用!$E:$E,"&lt;="&amp;$D10)</f>
        <v>0</v>
      </c>
      <c r="J10" s="273">
        <f>COUNTIFS(集積用!$I:$I,J$2,集積用!$E:$E,"&gt;="&amp;$C10,集積用!$E:$E,"&lt;="&amp;$D10)</f>
        <v>0</v>
      </c>
      <c r="K10" s="273">
        <f>COUNTIFS(集積用!$I:$I,K$2,集積用!$E:$E,"&gt;="&amp;$C10,集積用!$E:$E,"&lt;="&amp;$D10)</f>
        <v>0</v>
      </c>
      <c r="L10" s="273">
        <f>COUNTIFS(集積用!$I:$I,L$2,集積用!$E:$E,"&gt;="&amp;$C10,集積用!$E:$E,"&lt;="&amp;$D10)</f>
        <v>4</v>
      </c>
      <c r="M10" s="273">
        <f>COUNTIFS(集積用!$I:$I,M$2,集積用!$E:$E,"&gt;="&amp;$C10,集積用!$E:$E,"&lt;="&amp;$D10)</f>
        <v>1</v>
      </c>
      <c r="N10" s="273">
        <f>COUNTIFS(集積用!$I:$I,N$2,集積用!$E:$E,"&gt;="&amp;$C10,集積用!$E:$E,"&lt;="&amp;$D10)</f>
        <v>1</v>
      </c>
      <c r="O10" s="273">
        <f>COUNTIFS(集積用!$I:$I,O$2,集積用!$E:$E,"&gt;="&amp;$C10,集積用!$E:$E,"&lt;="&amp;$D10)</f>
        <v>0</v>
      </c>
      <c r="P10" s="273">
        <f>COUNTIFS(集積用!$I:$I,P$2,集積用!$E:$E,"&gt;="&amp;$C10,集積用!$E:$E,"&lt;="&amp;$D10)</f>
        <v>7</v>
      </c>
      <c r="Q10" s="273">
        <f>COUNTIFS(集積用!$I:$I,Q$2,集積用!$E:$E,"&gt;="&amp;$C10,集積用!$E:$E,"&lt;="&amp;$D10)</f>
        <v>1</v>
      </c>
      <c r="R10" s="273">
        <f>COUNTIFS(集積用!$I:$I,R$2,集積用!$E:$E,"&gt;="&amp;$C10,集積用!$E:$E,"&lt;="&amp;$D10)</f>
        <v>0</v>
      </c>
      <c r="S10" s="273">
        <f>COUNTIFS(集積用!$I:$I,S$2,集積用!$E:$E,"&gt;="&amp;$C10,集積用!$E:$E,"&lt;="&amp;$D10)</f>
        <v>0</v>
      </c>
      <c r="T10" s="273">
        <f>COUNTIFS(集積用!$I:$I,T$2,集積用!$E:$E,"&gt;="&amp;$C10,集積用!$E:$E,"&lt;="&amp;$D10)</f>
        <v>0</v>
      </c>
      <c r="U10" s="273">
        <f>COUNTIFS(集積用!$I:$I,U$2,集積用!$E:$E,"&gt;="&amp;$C10,集積用!$E:$E,"&lt;="&amp;$D10)</f>
        <v>3</v>
      </c>
      <c r="V10" s="273">
        <f t="shared" ref="V10:V12" si="2">SUM(E10:U10)</f>
        <v>23</v>
      </c>
      <c r="W10" s="273">
        <f>COUNTIFS(集積用!$I:$I,W$2,集積用!$E:$E,"&gt;="&amp;$C10,集積用!$E:$E,"&lt;="&amp;$D10)</f>
        <v>5</v>
      </c>
      <c r="X10" s="274">
        <f>SUMIFS(集積用!$S:$S,集積用!$K:$K,"&gt;="&amp;$C10,集積用!$K:$K,"&lt;="&amp;$D10,集積用!$H:$H,$X$1)</f>
        <v>12689150</v>
      </c>
      <c r="Y10" s="273">
        <f t="shared" si="1"/>
        <v>28</v>
      </c>
      <c r="Z10" s="273">
        <f>COUNTIFS(集積用!$T:$T,Z$2,集積用!$H:$H,$X$1,集積用!$K:$K,"&gt;="&amp;$C10,集積用!$K:$K,"&lt;="&amp;$D10)</f>
        <v>2</v>
      </c>
      <c r="AA10" s="232"/>
      <c r="AB10" s="232"/>
      <c r="AC10" s="232"/>
      <c r="AD10" s="232"/>
      <c r="AE10" s="232"/>
    </row>
    <row r="11" spans="2:31" ht="19.95" customHeight="1" x14ac:dyDescent="0.3">
      <c r="B11" s="275" t="s">
        <v>7973</v>
      </c>
      <c r="C11" s="272">
        <v>44337</v>
      </c>
      <c r="D11" s="272">
        <v>44367</v>
      </c>
      <c r="E11" s="273">
        <f>COUNTIFS(集積用!$I:$I,E$2,集積用!$E:$E,"&gt;="&amp;$C11,集積用!$E:$E,"&lt;="&amp;$D11)</f>
        <v>6</v>
      </c>
      <c r="F11" s="273">
        <f>COUNTIFS(集積用!$I:$I,F$2,集積用!$E:$E,"&gt;="&amp;$C11,集積用!$E:$E,"&lt;="&amp;$D11)</f>
        <v>6</v>
      </c>
      <c r="G11" s="273">
        <f>COUNTIFS(集積用!$I:$I,G$2,集積用!$E:$E,"&gt;="&amp;$C11,集積用!$E:$E,"&lt;="&amp;$D11)</f>
        <v>0</v>
      </c>
      <c r="H11" s="273">
        <f>COUNTIFS(集積用!$I:$I,H$2,集積用!$E:$E,"&gt;="&amp;$C11,集積用!$E:$E,"&lt;="&amp;$D11)</f>
        <v>0</v>
      </c>
      <c r="I11" s="273">
        <f>COUNTIFS(集積用!$I:$I,I$2,集積用!$E:$E,"&gt;="&amp;$C11,集積用!$E:$E,"&lt;="&amp;$D11)</f>
        <v>0</v>
      </c>
      <c r="J11" s="273">
        <f>COUNTIFS(集積用!$I:$I,J$2,集積用!$E:$E,"&gt;="&amp;$C11,集積用!$E:$E,"&lt;="&amp;$D11)</f>
        <v>0</v>
      </c>
      <c r="K11" s="273">
        <f>COUNTIFS(集積用!$I:$I,K$2,集積用!$E:$E,"&gt;="&amp;$C11,集積用!$E:$E,"&lt;="&amp;$D11)</f>
        <v>2</v>
      </c>
      <c r="L11" s="273">
        <f>COUNTIFS(集積用!$I:$I,L$2,集積用!$E:$E,"&gt;="&amp;$C11,集積用!$E:$E,"&lt;="&amp;$D11)</f>
        <v>3</v>
      </c>
      <c r="M11" s="273">
        <f>COUNTIFS(集積用!$I:$I,M$2,集積用!$E:$E,"&gt;="&amp;$C11,集積用!$E:$E,"&lt;="&amp;$D11)</f>
        <v>2</v>
      </c>
      <c r="N11" s="273">
        <f>COUNTIFS(集積用!$I:$I,N$2,集積用!$E:$E,"&gt;="&amp;$C11,集積用!$E:$E,"&lt;="&amp;$D11)</f>
        <v>0</v>
      </c>
      <c r="O11" s="273">
        <f>COUNTIFS(集積用!$I:$I,O$2,集積用!$E:$E,"&gt;="&amp;$C11,集積用!$E:$E,"&lt;="&amp;$D11)</f>
        <v>1</v>
      </c>
      <c r="P11" s="273">
        <f>COUNTIFS(集積用!$I:$I,P$2,集積用!$E:$E,"&gt;="&amp;$C11,集積用!$E:$E,"&lt;="&amp;$D11)</f>
        <v>10</v>
      </c>
      <c r="Q11" s="273">
        <f>COUNTIFS(集積用!$I:$I,Q$2,集積用!$E:$E,"&gt;="&amp;$C11,集積用!$E:$E,"&lt;="&amp;$D11)</f>
        <v>3</v>
      </c>
      <c r="R11" s="273">
        <f>COUNTIFS(集積用!$I:$I,R$2,集積用!$E:$E,"&gt;="&amp;$C11,集積用!$E:$E,"&lt;="&amp;$D11)</f>
        <v>0</v>
      </c>
      <c r="S11" s="273">
        <f>COUNTIFS(集積用!$I:$I,S$2,集積用!$E:$E,"&gt;="&amp;$C11,集積用!$E:$E,"&lt;="&amp;$D11)</f>
        <v>0</v>
      </c>
      <c r="T11" s="273">
        <f>COUNTIFS(集積用!$I:$I,T$2,集積用!$E:$E,"&gt;="&amp;$C11,集積用!$E:$E,"&lt;="&amp;$D11)</f>
        <v>0</v>
      </c>
      <c r="U11" s="273">
        <f>COUNTIFS(集積用!$I:$I,U$2,集積用!$E:$E,"&gt;="&amp;$C11,集積用!$E:$E,"&lt;="&amp;$D11)</f>
        <v>10</v>
      </c>
      <c r="V11" s="273">
        <f t="shared" si="2"/>
        <v>43</v>
      </c>
      <c r="W11" s="273">
        <f>COUNTIFS(集積用!$I:$I,W$2,集積用!$E:$E,"&gt;="&amp;$C11,集積用!$E:$E,"&lt;="&amp;$D11)</f>
        <v>11</v>
      </c>
      <c r="X11" s="274">
        <f>SUMIFS(集積用!$S:$S,集積用!$K:$K,"&gt;="&amp;$C11,集積用!$K:$K,"&lt;="&amp;$D11,集積用!$H:$H,$X$1)</f>
        <v>128798093</v>
      </c>
      <c r="Y11" s="273">
        <f t="shared" si="1"/>
        <v>54</v>
      </c>
      <c r="Z11" s="273">
        <f>COUNTIFS(集積用!$T:$T,Z$2,集積用!$H:$H,$X$1,集積用!$K:$K,"&gt;="&amp;$C11,集積用!$K:$K,"&lt;="&amp;$D11)</f>
        <v>4</v>
      </c>
      <c r="AA11" s="232"/>
      <c r="AB11" s="232"/>
      <c r="AC11" s="232"/>
      <c r="AD11" s="232"/>
      <c r="AE11" s="232"/>
    </row>
    <row r="12" spans="2:31" ht="19.95" customHeight="1" x14ac:dyDescent="0.3">
      <c r="B12" s="275" t="s">
        <v>8645</v>
      </c>
      <c r="C12" s="272">
        <v>44368</v>
      </c>
      <c r="D12" s="272">
        <v>44397</v>
      </c>
      <c r="E12" s="273">
        <f>COUNTIFS(集積用!$I:$I,E$2,集積用!$E:$E,"&gt;="&amp;$C12,集積用!$E:$E,"&lt;="&amp;$D12)</f>
        <v>6</v>
      </c>
      <c r="F12" s="273">
        <f>COUNTIFS(集積用!$I:$I,F$2,集積用!$E:$E,"&gt;="&amp;$C12,集積用!$E:$E,"&lt;="&amp;$D12)</f>
        <v>4</v>
      </c>
      <c r="G12" s="273">
        <f>COUNTIFS(集積用!$I:$I,G$2,集積用!$E:$E,"&gt;="&amp;$C12,集積用!$E:$E,"&lt;="&amp;$D12)</f>
        <v>0</v>
      </c>
      <c r="H12" s="273">
        <f>COUNTIFS(集積用!$I:$I,H$2,集積用!$E:$E,"&gt;="&amp;$C12,集積用!$E:$E,"&lt;="&amp;$D12)</f>
        <v>0</v>
      </c>
      <c r="I12" s="273">
        <f>COUNTIFS(集積用!$I:$I,I$2,集積用!$E:$E,"&gt;="&amp;$C12,集積用!$E:$E,"&lt;="&amp;$D12)</f>
        <v>0</v>
      </c>
      <c r="J12" s="273">
        <f>COUNTIFS(集積用!$I:$I,J$2,集積用!$E:$E,"&gt;="&amp;$C12,集積用!$E:$E,"&lt;="&amp;$D12)</f>
        <v>0</v>
      </c>
      <c r="K12" s="273">
        <f>COUNTIFS(集積用!$I:$I,K$2,集積用!$E:$E,"&gt;="&amp;$C12,集積用!$E:$E,"&lt;="&amp;$D12)</f>
        <v>0</v>
      </c>
      <c r="L12" s="273">
        <f>COUNTIFS(集積用!$I:$I,L$2,集積用!$E:$E,"&gt;="&amp;$C12,集積用!$E:$E,"&lt;="&amp;$D12)</f>
        <v>3</v>
      </c>
      <c r="M12" s="273">
        <f>COUNTIFS(集積用!$I:$I,M$2,集積用!$E:$E,"&gt;="&amp;$C12,集積用!$E:$E,"&lt;="&amp;$D12)</f>
        <v>2</v>
      </c>
      <c r="N12" s="273">
        <f>COUNTIFS(集積用!$I:$I,N$2,集積用!$E:$E,"&gt;="&amp;$C12,集積用!$E:$E,"&lt;="&amp;$D12)</f>
        <v>2</v>
      </c>
      <c r="O12" s="273">
        <f>COUNTIFS(集積用!$I:$I,O$2,集積用!$E:$E,"&gt;="&amp;$C12,集積用!$E:$E,"&lt;="&amp;$D12)</f>
        <v>1</v>
      </c>
      <c r="P12" s="273">
        <f>COUNTIFS(集積用!$I:$I,P$2,集積用!$E:$E,"&gt;="&amp;$C12,集積用!$E:$E,"&lt;="&amp;$D12)</f>
        <v>9</v>
      </c>
      <c r="Q12" s="273">
        <f>COUNTIFS(集積用!$I:$I,Q$2,集積用!$E:$E,"&gt;="&amp;$C12,集積用!$E:$E,"&lt;="&amp;$D12)</f>
        <v>3</v>
      </c>
      <c r="R12" s="273">
        <f>COUNTIFS(集積用!$I:$I,R$2,集積用!$E:$E,"&gt;="&amp;$C12,集積用!$E:$E,"&lt;="&amp;$D12)</f>
        <v>2</v>
      </c>
      <c r="S12" s="273">
        <f>COUNTIFS(集積用!$I:$I,S$2,集積用!$E:$E,"&gt;="&amp;$C12,集積用!$E:$E,"&lt;="&amp;$D12)</f>
        <v>0</v>
      </c>
      <c r="T12" s="273">
        <f>COUNTIFS(集積用!$I:$I,T$2,集積用!$E:$E,"&gt;="&amp;$C12,集積用!$E:$E,"&lt;="&amp;$D12)</f>
        <v>2</v>
      </c>
      <c r="U12" s="273">
        <f>COUNTIFS(集積用!$I:$I,U$2,集積用!$E:$E,"&gt;="&amp;$C12,集積用!$E:$E,"&lt;="&amp;$D12)</f>
        <v>7</v>
      </c>
      <c r="V12" s="273">
        <f t="shared" si="2"/>
        <v>41</v>
      </c>
      <c r="W12" s="273">
        <f>COUNTIFS(集積用!$I:$I,W$2,集積用!$E:$E,"&gt;="&amp;$C12,集積用!$E:$E,"&lt;="&amp;$D12)</f>
        <v>7</v>
      </c>
      <c r="X12" s="274">
        <f>SUMIFS(集積用!$S:$S,集積用!$K:$K,"&gt;="&amp;$C12,集積用!$K:$K,"&lt;="&amp;$D12,集積用!$H:$H,$X$1)</f>
        <v>30105690</v>
      </c>
      <c r="Y12" s="273">
        <f t="shared" si="1"/>
        <v>48</v>
      </c>
      <c r="Z12" s="273">
        <f>COUNTIFS(集積用!$T:$T,Z$2,集積用!$H:$H,$X$1,集積用!$K:$K,"&gt;="&amp;$C12,集積用!$K:$K,"&lt;="&amp;$D12)</f>
        <v>7</v>
      </c>
      <c r="AA12" s="232"/>
      <c r="AB12" s="232"/>
      <c r="AC12" s="232"/>
      <c r="AD12" s="232"/>
      <c r="AE12" s="232"/>
    </row>
    <row r="13" spans="2:31" ht="19.95" customHeight="1" x14ac:dyDescent="0.3">
      <c r="B13" s="275" t="s">
        <v>9169</v>
      </c>
      <c r="C13" s="272">
        <v>44398</v>
      </c>
      <c r="D13" s="272">
        <v>44428</v>
      </c>
      <c r="E13" s="273">
        <f>COUNTIFS(集積用!$I:$I,E$2,集積用!$E:$E,"&gt;="&amp;$C13,集積用!$E:$E,"&lt;="&amp;$D13)</f>
        <v>2</v>
      </c>
      <c r="F13" s="273">
        <f>COUNTIFS(集積用!$I:$I,F$2,集積用!$E:$E,"&gt;="&amp;$C13,集積用!$E:$E,"&lt;="&amp;$D13)</f>
        <v>2</v>
      </c>
      <c r="G13" s="273">
        <f>COUNTIFS(集積用!$I:$I,G$2,集積用!$E:$E,"&gt;="&amp;$C13,集積用!$E:$E,"&lt;="&amp;$D13)</f>
        <v>0</v>
      </c>
      <c r="H13" s="273">
        <f>COUNTIFS(集積用!$I:$I,H$2,集積用!$E:$E,"&gt;="&amp;$C13,集積用!$E:$E,"&lt;="&amp;$D13)</f>
        <v>0</v>
      </c>
      <c r="I13" s="273">
        <f>COUNTIFS(集積用!$I:$I,I$2,集積用!$E:$E,"&gt;="&amp;$C13,集積用!$E:$E,"&lt;="&amp;$D13)</f>
        <v>0</v>
      </c>
      <c r="J13" s="273">
        <f>COUNTIFS(集積用!$I:$I,J$2,集積用!$E:$E,"&gt;="&amp;$C13,集積用!$E:$E,"&lt;="&amp;$D13)</f>
        <v>0</v>
      </c>
      <c r="K13" s="273">
        <f>COUNTIFS(集積用!$I:$I,K$2,集積用!$E:$E,"&gt;="&amp;$C13,集積用!$E:$E,"&lt;="&amp;$D13)</f>
        <v>1</v>
      </c>
      <c r="L13" s="273">
        <f>COUNTIFS(集積用!$I:$I,L$2,集積用!$E:$E,"&gt;="&amp;$C13,集積用!$E:$E,"&lt;="&amp;$D13)</f>
        <v>3</v>
      </c>
      <c r="M13" s="273">
        <f>COUNTIFS(集積用!$I:$I,M$2,集積用!$E:$E,"&gt;="&amp;$C13,集積用!$E:$E,"&lt;="&amp;$D13)</f>
        <v>0</v>
      </c>
      <c r="N13" s="273">
        <f>COUNTIFS(集積用!$I:$I,N$2,集積用!$E:$E,"&gt;="&amp;$C13,集積用!$E:$E,"&lt;="&amp;$D13)</f>
        <v>1</v>
      </c>
      <c r="O13" s="273">
        <f>COUNTIFS(集積用!$I:$I,O$2,集積用!$E:$E,"&gt;="&amp;$C13,集積用!$E:$E,"&lt;="&amp;$D13)</f>
        <v>1</v>
      </c>
      <c r="P13" s="273">
        <f>COUNTIFS(集積用!$I:$I,P$2,集積用!$E:$E,"&gt;="&amp;$C13,集積用!$E:$E,"&lt;="&amp;$D13)</f>
        <v>5</v>
      </c>
      <c r="Q13" s="273">
        <f>COUNTIFS(集積用!$I:$I,Q$2,集積用!$E:$E,"&gt;="&amp;$C13,集積用!$E:$E,"&lt;="&amp;$D13)</f>
        <v>0</v>
      </c>
      <c r="R13" s="273">
        <f>COUNTIFS(集積用!$I:$I,R$2,集積用!$E:$E,"&gt;="&amp;$C13,集積用!$E:$E,"&lt;="&amp;$D13)</f>
        <v>0</v>
      </c>
      <c r="S13" s="273">
        <f>COUNTIFS(集積用!$I:$I,S$2,集積用!$E:$E,"&gt;="&amp;$C13,集積用!$E:$E,"&lt;="&amp;$D13)</f>
        <v>0</v>
      </c>
      <c r="T13" s="273">
        <f>COUNTIFS(集積用!$I:$I,T$2,集積用!$E:$E,"&gt;="&amp;$C13,集積用!$E:$E,"&lt;="&amp;$D13)</f>
        <v>0</v>
      </c>
      <c r="U13" s="273">
        <f>COUNTIFS(集積用!$I:$I,U$2,集積用!$E:$E,"&gt;="&amp;$C13,集積用!$E:$E,"&lt;="&amp;$D13)</f>
        <v>4</v>
      </c>
      <c r="V13" s="273">
        <f t="shared" ref="V13:V14" si="3">SUM(E13:U13)</f>
        <v>19</v>
      </c>
      <c r="W13" s="273">
        <f>COUNTIFS(集積用!$I:$I,W$2,集積用!$E:$E,"&gt;="&amp;$C13,集積用!$E:$E,"&lt;="&amp;$D13)</f>
        <v>4</v>
      </c>
      <c r="X13" s="274">
        <f>SUMIFS(集積用!$S:$S,集積用!$K:$K,"&gt;="&amp;$C13,集積用!$K:$K,"&lt;="&amp;$D13,集積用!$H:$H,$X$1)</f>
        <v>20576630</v>
      </c>
      <c r="Y13" s="273">
        <f t="shared" ref="Y13:Y14" si="4">SUM(V13:W13)</f>
        <v>23</v>
      </c>
      <c r="Z13" s="273">
        <f>COUNTIFS(集積用!$T:$T,Z$2,集積用!$H:$H,$X$1,集積用!$K:$K,"&gt;="&amp;$C13,集積用!$K:$K,"&lt;="&amp;$D13)</f>
        <v>1</v>
      </c>
      <c r="AA13" s="232"/>
      <c r="AB13" s="232"/>
      <c r="AC13" s="232"/>
      <c r="AD13" s="232"/>
      <c r="AE13" s="232"/>
    </row>
    <row r="14" spans="2:31" ht="19.95" customHeight="1" x14ac:dyDescent="0.3">
      <c r="B14" s="275" t="s">
        <v>9893</v>
      </c>
      <c r="C14" s="272">
        <v>44429</v>
      </c>
      <c r="D14" s="272">
        <v>44459</v>
      </c>
      <c r="E14" s="273">
        <f>COUNTIFS(集積用!$I:$I,E$2,集積用!$E:$E,"&gt;="&amp;$C14,集積用!$E:$E,"&lt;="&amp;$D14)</f>
        <v>3</v>
      </c>
      <c r="F14" s="273">
        <f>COUNTIFS(集積用!$I:$I,F$2,集積用!$E:$E,"&gt;="&amp;$C14,集積用!$E:$E,"&lt;="&amp;$D14)</f>
        <v>2</v>
      </c>
      <c r="G14" s="273">
        <f>COUNTIFS(集積用!$I:$I,G$2,集積用!$E:$E,"&gt;="&amp;$C14,集積用!$E:$E,"&lt;="&amp;$D14)</f>
        <v>0</v>
      </c>
      <c r="H14" s="273">
        <f>COUNTIFS(集積用!$I:$I,H$2,集積用!$E:$E,"&gt;="&amp;$C14,集積用!$E:$E,"&lt;="&amp;$D14)</f>
        <v>0</v>
      </c>
      <c r="I14" s="273">
        <f>COUNTIFS(集積用!$I:$I,I$2,集積用!$E:$E,"&gt;="&amp;$C14,集積用!$E:$E,"&lt;="&amp;$D14)</f>
        <v>0</v>
      </c>
      <c r="J14" s="273">
        <f>COUNTIFS(集積用!$I:$I,J$2,集積用!$E:$E,"&gt;="&amp;$C14,集積用!$E:$E,"&lt;="&amp;$D14)</f>
        <v>0</v>
      </c>
      <c r="K14" s="273">
        <f>COUNTIFS(集積用!$I:$I,K$2,集積用!$E:$E,"&gt;="&amp;$C14,集積用!$E:$E,"&lt;="&amp;$D14)</f>
        <v>3</v>
      </c>
      <c r="L14" s="273">
        <f>COUNTIFS(集積用!$I:$I,L$2,集積用!$E:$E,"&gt;="&amp;$C14,集積用!$E:$E,"&lt;="&amp;$D14)</f>
        <v>6</v>
      </c>
      <c r="M14" s="273">
        <f>COUNTIFS(集積用!$I:$I,M$2,集積用!$E:$E,"&gt;="&amp;$C14,集積用!$E:$E,"&lt;="&amp;$D14)</f>
        <v>2</v>
      </c>
      <c r="N14" s="273">
        <f>COUNTIFS(集積用!$I:$I,N$2,集積用!$E:$E,"&gt;="&amp;$C14,集積用!$E:$E,"&lt;="&amp;$D14)</f>
        <v>0</v>
      </c>
      <c r="O14" s="273">
        <f>COUNTIFS(集積用!$I:$I,O$2,集積用!$E:$E,"&gt;="&amp;$C14,集積用!$E:$E,"&lt;="&amp;$D14)</f>
        <v>0</v>
      </c>
      <c r="P14" s="273">
        <f>COUNTIFS(集積用!$I:$I,P$2,集積用!$E:$E,"&gt;="&amp;$C14,集積用!$E:$E,"&lt;="&amp;$D14)</f>
        <v>6</v>
      </c>
      <c r="Q14" s="273">
        <f>COUNTIFS(集積用!$I:$I,Q$2,集積用!$E:$E,"&gt;="&amp;$C14,集積用!$E:$E,"&lt;="&amp;$D14)</f>
        <v>3</v>
      </c>
      <c r="R14" s="273">
        <f>COUNTIFS(集積用!$I:$I,R$2,集積用!$E:$E,"&gt;="&amp;$C14,集積用!$E:$E,"&lt;="&amp;$D14)</f>
        <v>0</v>
      </c>
      <c r="S14" s="273">
        <f>COUNTIFS(集積用!$I:$I,S$2,集積用!$E:$E,"&gt;="&amp;$C14,集積用!$E:$E,"&lt;="&amp;$D14)</f>
        <v>1</v>
      </c>
      <c r="T14" s="273">
        <f>COUNTIFS(集積用!$I:$I,T$2,集積用!$E:$E,"&gt;="&amp;$C14,集積用!$E:$E,"&lt;="&amp;$D14)</f>
        <v>0</v>
      </c>
      <c r="U14" s="273">
        <f>COUNTIFS(集積用!$I:$I,U$2,集積用!$E:$E,"&gt;="&amp;$C14,集積用!$E:$E,"&lt;="&amp;$D14)</f>
        <v>12</v>
      </c>
      <c r="V14" s="273">
        <f t="shared" si="3"/>
        <v>38</v>
      </c>
      <c r="W14" s="273">
        <f>COUNTIFS(集積用!$I:$I,W$2,集積用!$E:$E,"&gt;="&amp;$C14,集積用!$E:$E,"&lt;="&amp;$D14)</f>
        <v>6</v>
      </c>
      <c r="X14" s="274">
        <f>SUMIFS(集積用!$S:$S,集積用!$K:$K,"&gt;="&amp;$C14,集積用!$K:$K,"&lt;="&amp;$D14,集積用!$H:$H,$X$1)</f>
        <v>91425191</v>
      </c>
      <c r="Y14" s="273">
        <f t="shared" si="4"/>
        <v>44</v>
      </c>
      <c r="Z14" s="273">
        <f>COUNTIFS(集積用!$T:$T,Z$2,集積用!$H:$H,$X$1,集積用!$K:$K,"&gt;="&amp;$C14,集積用!$K:$K,"&lt;="&amp;$D14)</f>
        <v>7</v>
      </c>
      <c r="AA14" s="232"/>
      <c r="AB14" s="232"/>
      <c r="AC14" s="232"/>
      <c r="AD14" s="232"/>
      <c r="AE14" s="232"/>
    </row>
    <row r="15" spans="2:31" ht="19.95" customHeight="1" x14ac:dyDescent="0.3">
      <c r="B15" s="600" t="s">
        <v>5812</v>
      </c>
      <c r="C15" s="600"/>
      <c r="D15" s="600"/>
      <c r="E15" s="273">
        <f t="shared" ref="E15:R15" si="5">SUM(E3:E10)</f>
        <v>49</v>
      </c>
      <c r="F15" s="273">
        <f t="shared" si="5"/>
        <v>39</v>
      </c>
      <c r="G15" s="273">
        <f t="shared" si="5"/>
        <v>3</v>
      </c>
      <c r="H15" s="273">
        <f t="shared" si="5"/>
        <v>0</v>
      </c>
      <c r="I15" s="273">
        <f t="shared" si="5"/>
        <v>0</v>
      </c>
      <c r="J15" s="273">
        <f t="shared" si="5"/>
        <v>0</v>
      </c>
      <c r="K15" s="273">
        <f t="shared" si="5"/>
        <v>13</v>
      </c>
      <c r="L15" s="273">
        <f t="shared" si="5"/>
        <v>32</v>
      </c>
      <c r="M15" s="273">
        <f t="shared" si="5"/>
        <v>20</v>
      </c>
      <c r="N15" s="273">
        <f t="shared" si="5"/>
        <v>4</v>
      </c>
      <c r="O15" s="273">
        <f t="shared" si="5"/>
        <v>15</v>
      </c>
      <c r="P15" s="273">
        <f t="shared" si="5"/>
        <v>34</v>
      </c>
      <c r="Q15" s="273">
        <f t="shared" si="5"/>
        <v>15</v>
      </c>
      <c r="R15" s="273">
        <f t="shared" si="5"/>
        <v>4</v>
      </c>
      <c r="S15" s="273"/>
      <c r="T15" s="273">
        <f>SUM(T3:T10)</f>
        <v>4</v>
      </c>
      <c r="U15" s="273">
        <f>SUM(U3:U10)</f>
        <v>125</v>
      </c>
      <c r="V15" s="273"/>
      <c r="W15" s="273"/>
      <c r="X15" s="274"/>
      <c r="Y15" s="274"/>
      <c r="Z15" s="274"/>
      <c r="AA15" s="232"/>
      <c r="AB15" s="232"/>
      <c r="AC15" s="232"/>
      <c r="AD15" s="232"/>
      <c r="AE15" s="232"/>
    </row>
    <row r="24" spans="22:26" x14ac:dyDescent="0.3">
      <c r="V24" s="287" t="s">
        <v>5810</v>
      </c>
      <c r="W24" s="291"/>
      <c r="X24" s="605">
        <v>44256</v>
      </c>
      <c r="Y24" s="606"/>
      <c r="Z24" s="233">
        <f>EOMONTH(X24,0)</f>
        <v>44286</v>
      </c>
    </row>
    <row r="25" spans="22:26" x14ac:dyDescent="0.3">
      <c r="V25" s="288" t="s">
        <v>6775</v>
      </c>
      <c r="W25" s="288"/>
      <c r="X25" s="238" t="s">
        <v>118</v>
      </c>
      <c r="Y25" s="239" t="s">
        <v>117</v>
      </c>
      <c r="Z25" s="240" t="s">
        <v>5811</v>
      </c>
    </row>
    <row r="26" spans="22:26" x14ac:dyDescent="0.3">
      <c r="V26" s="290" t="s">
        <v>6772</v>
      </c>
      <c r="W26" s="290" t="s">
        <v>2477</v>
      </c>
      <c r="X26" s="234">
        <f>COUNTIFS(集積用!$I:$I,$C26,集積用!$H:$H,#REF!,集積用!$E:$E,"&gt;="&amp;#REF!,集積用!$E:$E,"&lt;="&amp;#REF!)</f>
        <v>0</v>
      </c>
      <c r="Y26" s="237">
        <f>COUNTIFS(集積用!$I:$I,$C26,集積用!$H:$H,#REF!,集積用!$E:$E,"&gt;="&amp;#REF!,集積用!$E:$E,"&lt;="&amp;#REF!)</f>
        <v>0</v>
      </c>
      <c r="Z26" s="235">
        <f>SUMIFS(集積用!$S:$S,集積用!$I:$I,$C26,集積用!$E:$E,"&gt;="&amp;#REF!,集積用!$E:$E,"&lt;="&amp;#REF!,集積用!$H:$H,#REF!)</f>
        <v>0</v>
      </c>
    </row>
    <row r="27" spans="22:26" x14ac:dyDescent="0.3">
      <c r="V27" s="290"/>
      <c r="W27" s="290" t="s">
        <v>2466</v>
      </c>
      <c r="X27" s="234">
        <f>COUNTIFS(集積用!$I:$I,$C27,集積用!$H:$H,#REF!,集積用!$E:$E,"&gt;="&amp;#REF!,集積用!$E:$E,"&lt;="&amp;#REF!)</f>
        <v>0</v>
      </c>
      <c r="Y27" s="237">
        <f>COUNTIFS(集積用!$I:$I,$C27,集積用!$H:$H,#REF!,集積用!$E:$E,"&gt;="&amp;#REF!,集積用!$E:$E,"&lt;="&amp;#REF!)</f>
        <v>0</v>
      </c>
      <c r="Z27" s="235">
        <f>SUMIFS(集積用!$S:$S,集積用!$I:$I,$C27,集積用!$E:$E,"&gt;="&amp;#REF!,集積用!$E:$E,"&lt;="&amp;#REF!,集積用!$H:$H,#REF!)</f>
        <v>0</v>
      </c>
    </row>
    <row r="28" spans="22:26" x14ac:dyDescent="0.3">
      <c r="V28" s="290"/>
      <c r="W28" s="290" t="s">
        <v>6002</v>
      </c>
      <c r="X28" s="234">
        <f>COUNTIFS(集積用!$I:$I,$C28,集積用!$H:$H,#REF!,集積用!$E:$E,"&gt;="&amp;#REF!,集積用!$E:$E,"&lt;="&amp;#REF!)</f>
        <v>0</v>
      </c>
      <c r="Y28" s="237">
        <f>COUNTIFS(集積用!$I:$I,$C28,集積用!$H:$H,#REF!,集積用!$E:$E,"&gt;="&amp;#REF!,集積用!$E:$E,"&lt;="&amp;#REF!)</f>
        <v>0</v>
      </c>
      <c r="Z28" s="235">
        <f>SUMIFS(集積用!$S:$S,集積用!$I:$I,$C28,集積用!$E:$E,"&gt;="&amp;#REF!,集積用!$E:$E,"&lt;="&amp;#REF!,集積用!$H:$H,#REF!)</f>
        <v>0</v>
      </c>
    </row>
    <row r="29" spans="22:26" x14ac:dyDescent="0.3">
      <c r="V29" s="236" t="s">
        <v>6773</v>
      </c>
      <c r="W29" s="236" t="s">
        <v>2479</v>
      </c>
      <c r="X29" s="234">
        <f>COUNTIFS(集積用!$I:$I,$C29,集積用!$H:$H,#REF!,集積用!$E:$E,"&gt;="&amp;#REF!,集積用!$E:$E,"&lt;="&amp;#REF!)</f>
        <v>0</v>
      </c>
      <c r="Y29" s="237">
        <f>COUNTIFS(集積用!$I:$I,$C29,集積用!$H:$H,#REF!,集積用!$E:$E,"&gt;="&amp;#REF!,集積用!$E:$E,"&lt;="&amp;#REF!)</f>
        <v>0</v>
      </c>
      <c r="Z29" s="235">
        <f>SUMIFS(集積用!$S:$S,集積用!$I:$I,$C29,集積用!$E:$E,"&gt;="&amp;#REF!,集積用!$E:$E,"&lt;="&amp;#REF!,集積用!$H:$H,#REF!)</f>
        <v>0</v>
      </c>
    </row>
    <row r="30" spans="22:26" x14ac:dyDescent="0.3">
      <c r="V30" s="236"/>
      <c r="W30" s="236" t="s">
        <v>2491</v>
      </c>
      <c r="X30" s="234">
        <f>COUNTIFS(集積用!$I:$I,$C30,集積用!$H:$H,#REF!,集積用!$E:$E,"&gt;="&amp;#REF!,集積用!$E:$E,"&lt;="&amp;#REF!)</f>
        <v>0</v>
      </c>
      <c r="Y30" s="237">
        <f>COUNTIFS(集積用!$I:$I,$C30,集積用!$H:$H,#REF!,集積用!$E:$E,"&gt;="&amp;#REF!,集積用!$E:$E,"&lt;="&amp;#REF!)</f>
        <v>0</v>
      </c>
      <c r="Z30" s="235">
        <f>SUMIFS(集積用!$S:$S,集積用!$I:$I,$C30,集積用!$E:$E,"&gt;="&amp;#REF!,集積用!$E:$E,"&lt;="&amp;#REF!,集積用!$H:$H,#REF!)</f>
        <v>0</v>
      </c>
    </row>
    <row r="31" spans="22:26" x14ac:dyDescent="0.3">
      <c r="V31" s="236"/>
      <c r="W31" s="236" t="s">
        <v>2711</v>
      </c>
      <c r="X31" s="234">
        <f>COUNTIFS(集積用!$I:$I,$C31,集積用!$H:$H,#REF!,集積用!$E:$E,"&gt;="&amp;#REF!,集積用!$E:$E,"&lt;="&amp;#REF!)</f>
        <v>0</v>
      </c>
      <c r="Y31" s="237">
        <f>COUNTIFS(集積用!$I:$I,$C31,集積用!$H:$H,#REF!,集積用!$E:$E,"&gt;="&amp;#REF!,集積用!$E:$E,"&lt;="&amp;#REF!)</f>
        <v>0</v>
      </c>
      <c r="Z31" s="235">
        <f>SUMIFS(集積用!$S:$S,集積用!$I:$I,$C31,集積用!$E:$E,"&gt;="&amp;#REF!,集積用!$E:$E,"&lt;="&amp;#REF!,集積用!$H:$H,#REF!)</f>
        <v>0</v>
      </c>
    </row>
    <row r="32" spans="22:26" x14ac:dyDescent="0.3">
      <c r="V32" s="236"/>
      <c r="W32" s="236" t="s">
        <v>2522</v>
      </c>
      <c r="X32" s="234">
        <f>COUNTIFS(集積用!$I:$I,$C32,集積用!$H:$H,#REF!,集積用!$E:$E,"&gt;="&amp;#REF!,集積用!$E:$E,"&lt;="&amp;#REF!)</f>
        <v>0</v>
      </c>
      <c r="Y32" s="237">
        <f>COUNTIFS(集積用!$I:$I,$C32,集積用!$H:$H,#REF!,集積用!$E:$E,"&gt;="&amp;#REF!,集積用!$E:$E,"&lt;="&amp;#REF!)</f>
        <v>0</v>
      </c>
      <c r="Z32" s="235">
        <f>SUMIFS(集積用!$S:$S,集積用!$I:$I,$C32,集積用!$E:$E,"&gt;="&amp;#REF!,集積用!$E:$E,"&lt;="&amp;#REF!,集積用!$H:$H,#REF!)</f>
        <v>0</v>
      </c>
    </row>
    <row r="33" spans="2:31" x14ac:dyDescent="0.3">
      <c r="V33" s="236"/>
      <c r="W33" s="236" t="s">
        <v>4904</v>
      </c>
      <c r="X33" s="234">
        <f>COUNTIFS(集積用!$I:$I,$C33,集積用!$H:$H,#REF!,集積用!$E:$E,"&gt;="&amp;#REF!,集積用!$E:$E,"&lt;="&amp;#REF!)</f>
        <v>0</v>
      </c>
      <c r="Y33" s="237">
        <f>COUNTIFS(集積用!$I:$I,$C33,集積用!$H:$H,#REF!,集積用!$E:$E,"&gt;="&amp;#REF!,集積用!$E:$E,"&lt;="&amp;#REF!)</f>
        <v>0</v>
      </c>
      <c r="Z33" s="235">
        <f>SUMIFS(集積用!$S:$S,集積用!$I:$I,$C33,集積用!$E:$E,"&gt;="&amp;#REF!,集積用!$E:$E,"&lt;="&amp;#REF!,集積用!$H:$H,#REF!)</f>
        <v>0</v>
      </c>
    </row>
    <row r="34" spans="2:31" x14ac:dyDescent="0.3">
      <c r="V34" s="236"/>
      <c r="W34" s="236" t="s">
        <v>4394</v>
      </c>
      <c r="X34" s="234">
        <f>COUNTIFS(集積用!$I:$I,$C34,集積用!$H:$H,#REF!,集積用!$E:$E,"&gt;="&amp;#REF!,集積用!$E:$E,"&lt;="&amp;#REF!)</f>
        <v>0</v>
      </c>
      <c r="Y34" s="237">
        <f>COUNTIFS(集積用!$I:$I,$C34,集積用!$H:$H,#REF!,集積用!$E:$E,"&gt;="&amp;#REF!,集積用!$E:$E,"&lt;="&amp;#REF!)</f>
        <v>0</v>
      </c>
      <c r="Z34" s="235">
        <f>SUMIFS(集積用!$S:$S,集積用!$I:$I,$C34,集積用!$E:$E,"&gt;="&amp;#REF!,集積用!$E:$E,"&lt;="&amp;#REF!,集積用!$H:$H,#REF!)</f>
        <v>0</v>
      </c>
    </row>
    <row r="35" spans="2:31" x14ac:dyDescent="0.3">
      <c r="V35" s="236" t="s">
        <v>6774</v>
      </c>
      <c r="W35" s="236" t="s">
        <v>6776</v>
      </c>
      <c r="X35" s="234">
        <f>COUNTIFS(集積用!$I:$I,$C35,集積用!$H:$H,#REF!,集積用!$E:$E,"&gt;="&amp;#REF!,集積用!$E:$E,"&lt;="&amp;#REF!)</f>
        <v>0</v>
      </c>
      <c r="Y35" s="237">
        <f>COUNTIFS(集積用!$I:$I,$C35,集積用!$H:$H,#REF!,集積用!$E:$E,"&gt;="&amp;#REF!,集積用!$E:$E,"&lt;="&amp;#REF!)</f>
        <v>0</v>
      </c>
      <c r="Z35" s="235">
        <f>SUMIFS(集積用!$S:$S,集積用!$I:$I,$C35,集積用!$E:$E,"&gt;="&amp;#REF!,集積用!$E:$E,"&lt;="&amp;#REF!,集積用!$H:$H,#REF!)</f>
        <v>0</v>
      </c>
    </row>
    <row r="36" spans="2:31" x14ac:dyDescent="0.3">
      <c r="V36" s="236"/>
      <c r="W36" s="236" t="s">
        <v>6778</v>
      </c>
      <c r="X36" s="234">
        <f>COUNTIFS(集積用!$I:$I,$C36,集積用!$H:$H,#REF!,集積用!$E:$E,"&gt;="&amp;#REF!,集積用!$E:$E,"&lt;="&amp;#REF!)</f>
        <v>0</v>
      </c>
      <c r="Y36" s="237">
        <f>COUNTIFS(集積用!$I:$I,$C36,集積用!$H:$H,#REF!,集積用!$E:$E,"&gt;="&amp;#REF!,集積用!$E:$E,"&lt;="&amp;#REF!)</f>
        <v>0</v>
      </c>
      <c r="Z36" s="235">
        <f>SUMIFS(集積用!$S:$S,集積用!$I:$I,$C36,集積用!$E:$E,"&gt;="&amp;#REF!,集積用!$E:$E,"&lt;="&amp;#REF!,集積用!$H:$H,#REF!)</f>
        <v>0</v>
      </c>
    </row>
    <row r="37" spans="2:31" x14ac:dyDescent="0.3">
      <c r="V37" s="236"/>
      <c r="W37" s="236" t="s">
        <v>6777</v>
      </c>
      <c r="X37" s="234">
        <f>COUNTIFS(集積用!$I:$I,$C37,集積用!$H:$H,#REF!,集積用!$E:$E,"&gt;="&amp;#REF!,集積用!$E:$E,"&lt;="&amp;#REF!)</f>
        <v>0</v>
      </c>
      <c r="Y37" s="237">
        <f>COUNTIFS(集積用!$I:$I,$C37,集積用!$H:$H,#REF!,集積用!$E:$E,"&gt;="&amp;#REF!,集積用!$E:$E,"&lt;="&amp;#REF!)</f>
        <v>0</v>
      </c>
      <c r="Z37" s="235">
        <f>SUMIFS(集積用!$S:$S,集積用!$I:$I,$C37,集積用!$E:$E,"&gt;="&amp;#REF!,集積用!$E:$E,"&lt;="&amp;#REF!,集積用!$H:$H,#REF!)</f>
        <v>0</v>
      </c>
    </row>
    <row r="38" spans="2:31" x14ac:dyDescent="0.3">
      <c r="V38" s="236"/>
      <c r="W38" s="236" t="s">
        <v>2449</v>
      </c>
      <c r="X38" s="234">
        <f>COUNTIFS(集積用!$I:$I,$C38,集積用!$H:$H,#REF!,集積用!$E:$E,"&gt;="&amp;#REF!,集積用!$E:$E,"&lt;="&amp;#REF!)</f>
        <v>0</v>
      </c>
      <c r="Y38" s="237">
        <f>COUNTIFS(集積用!$I:$I,$C38,集積用!$H:$H,#REF!,集積用!$E:$E,"&gt;="&amp;#REF!,集積用!$E:$E,"&lt;="&amp;#REF!)</f>
        <v>0</v>
      </c>
      <c r="Z38" s="235">
        <f>SUMIFS(集積用!$S:$S,集積用!$I:$I,$C38,集積用!$E:$E,"&gt;="&amp;#REF!,集積用!$E:$E,"&lt;="&amp;#REF!,集積用!$H:$H,#REF!)</f>
        <v>0</v>
      </c>
    </row>
    <row r="39" spans="2:31" x14ac:dyDescent="0.3">
      <c r="V39" s="236"/>
      <c r="W39" s="236" t="s">
        <v>2474</v>
      </c>
      <c r="X39" s="234">
        <f>COUNTIFS(集積用!$I:$I,$C39,集積用!$H:$H,#REF!,集積用!$E:$E,"&gt;="&amp;#REF!,集積用!$E:$E,"&lt;="&amp;#REF!)</f>
        <v>0</v>
      </c>
      <c r="Y39" s="237">
        <f>COUNTIFS(集積用!$I:$I,$C39,集積用!$H:$H,#REF!,集積用!$E:$E,"&gt;="&amp;#REF!,集積用!$E:$E,"&lt;="&amp;#REF!)</f>
        <v>0</v>
      </c>
      <c r="Z39" s="235">
        <f>SUMIFS(集積用!$S:$S,集積用!$I:$I,$C39,集積用!$E:$E,"&gt;="&amp;#REF!,集積用!$E:$E,"&lt;="&amp;#REF!,集積用!$H:$H,#REF!)</f>
        <v>0</v>
      </c>
    </row>
    <row r="40" spans="2:31" x14ac:dyDescent="0.3">
      <c r="V40" s="236"/>
      <c r="W40" s="236" t="s">
        <v>2481</v>
      </c>
      <c r="X40" s="234">
        <f>COUNTIFS(集積用!$I:$I,$C40,集積用!$H:$H,#REF!,集積用!$E:$E,"&gt;="&amp;#REF!,集積用!$E:$E,"&lt;="&amp;#REF!)</f>
        <v>0</v>
      </c>
      <c r="Y40" s="237">
        <f>COUNTIFS(集積用!$I:$I,$C40,集積用!$H:$H,#REF!,集積用!$E:$E,"&gt;="&amp;#REF!,集積用!$E:$E,"&lt;="&amp;#REF!)</f>
        <v>0</v>
      </c>
      <c r="Z40" s="235">
        <f>SUMIFS(集積用!$S:$S,集積用!$I:$I,$C40,集積用!$E:$E,"&gt;="&amp;#REF!,集積用!$E:$E,"&lt;="&amp;#REF!,集積用!$H:$H,#REF!)</f>
        <v>0</v>
      </c>
    </row>
    <row r="41" spans="2:31" ht="16.2" x14ac:dyDescent="0.3">
      <c r="V41" s="289" t="s">
        <v>5812</v>
      </c>
      <c r="W41" s="289"/>
      <c r="X41" s="241">
        <f>SUM(X26:X40)</f>
        <v>0</v>
      </c>
      <c r="Y41" s="241">
        <f>SUM(Y26:Y40)</f>
        <v>0</v>
      </c>
      <c r="Z41" s="292">
        <f>SUM(Z26:Z40)</f>
        <v>0</v>
      </c>
    </row>
    <row r="44" spans="2:31" ht="25.2" customHeight="1" x14ac:dyDescent="0.3">
      <c r="B44" s="602"/>
      <c r="C44" s="603"/>
      <c r="D44" s="604"/>
      <c r="E44" s="259" t="s">
        <v>250</v>
      </c>
      <c r="F44" s="260" t="s">
        <v>251</v>
      </c>
      <c r="G44" s="261" t="s">
        <v>252</v>
      </c>
      <c r="H44" s="262" t="s">
        <v>253</v>
      </c>
      <c r="I44" s="262" t="s">
        <v>254</v>
      </c>
      <c r="J44" s="262" t="s">
        <v>255</v>
      </c>
      <c r="K44" s="263" t="s">
        <v>257</v>
      </c>
      <c r="L44" s="264" t="s">
        <v>258</v>
      </c>
      <c r="M44" s="265" t="s">
        <v>259</v>
      </c>
      <c r="N44" s="262" t="s">
        <v>260</v>
      </c>
      <c r="O44" s="266" t="s">
        <v>261</v>
      </c>
      <c r="P44" s="267" t="s">
        <v>4391</v>
      </c>
      <c r="Q44" s="267" t="s">
        <v>4904</v>
      </c>
      <c r="R44" s="268" t="s">
        <v>6002</v>
      </c>
      <c r="S44" s="268"/>
      <c r="T44" s="268" t="s">
        <v>144</v>
      </c>
      <c r="U44" s="268" t="s">
        <v>144</v>
      </c>
      <c r="V44" s="285" t="s">
        <v>6644</v>
      </c>
      <c r="W44" s="269" t="s">
        <v>256</v>
      </c>
      <c r="X44" s="286" t="s">
        <v>5811</v>
      </c>
      <c r="Y44" s="310" t="s">
        <v>5812</v>
      </c>
      <c r="Z44" s="270" t="s">
        <v>2484</v>
      </c>
      <c r="AA44" s="271"/>
      <c r="AB44" s="271"/>
      <c r="AC44" s="271"/>
      <c r="AD44" s="271"/>
      <c r="AE44" s="271"/>
    </row>
    <row r="45" spans="2:31" s="64" customFormat="1" ht="19.95" customHeight="1" x14ac:dyDescent="0.3">
      <c r="B45" s="270" t="s">
        <v>6003</v>
      </c>
      <c r="C45" s="272">
        <v>43983</v>
      </c>
      <c r="D45" s="272">
        <f>EOMONTH(C45,0)</f>
        <v>44012</v>
      </c>
      <c r="E45" s="273">
        <f>COUNTIFS(集積用!$I:$I,E$2,集積用!$K:$K,"&gt;="&amp;$C45,集積用!$K:$K,"&lt;="&amp;$D45)</f>
        <v>1</v>
      </c>
      <c r="F45" s="273">
        <f>COUNTIFS(集積用!$I:$I,F$2,集積用!$K:$K,"&gt;="&amp;$C45,集積用!$K:$K,"&lt;="&amp;$D45)</f>
        <v>3</v>
      </c>
      <c r="G45" s="273">
        <f>COUNTIFS(集積用!$I:$I,G$2,集積用!$K:$K,"&gt;="&amp;$C45,集積用!$K:$K,"&lt;="&amp;$D45)</f>
        <v>0</v>
      </c>
      <c r="H45" s="273">
        <f>COUNTIFS(集積用!$I:$I,H$2,集積用!$K:$K,"&gt;="&amp;$C45,集積用!$K:$K,"&lt;="&amp;$D45)</f>
        <v>0</v>
      </c>
      <c r="I45" s="273">
        <f>COUNTIFS(集積用!$I:$I,I$2,集積用!$K:$K,"&gt;="&amp;$C45,集積用!$K:$K,"&lt;="&amp;$D45)</f>
        <v>0</v>
      </c>
      <c r="J45" s="273">
        <f>COUNTIFS(集積用!$I:$I,J$2,集積用!$K:$K,"&gt;="&amp;$C45,集積用!$K:$K,"&lt;="&amp;$D45)</f>
        <v>0</v>
      </c>
      <c r="K45" s="273">
        <f>COUNTIFS(集積用!$I:$I,K$2,集積用!$K:$K,"&gt;="&amp;$C45,集積用!$K:$K,"&lt;="&amp;$D45)</f>
        <v>1</v>
      </c>
      <c r="L45" s="273">
        <f>COUNTIFS(集積用!$I:$I,L$2,集積用!$K:$K,"&gt;="&amp;$C45,集積用!$K:$K,"&lt;="&amp;$D45)</f>
        <v>3</v>
      </c>
      <c r="M45" s="273">
        <f>COUNTIFS(集積用!$I:$I,M$2,集積用!$K:$K,"&gt;="&amp;$C45,集積用!$K:$K,"&lt;="&amp;$D45)</f>
        <v>1</v>
      </c>
      <c r="N45" s="273">
        <f>COUNTIFS(集積用!$I:$I,N$2,集積用!$K:$K,"&gt;="&amp;$C45,集積用!$K:$K,"&lt;="&amp;$D45)</f>
        <v>0</v>
      </c>
      <c r="O45" s="273">
        <f>COUNTIFS(集積用!$I:$I,O$2,集積用!$K:$K,"&gt;="&amp;$C45,集積用!$K:$K,"&lt;="&amp;$D45)</f>
        <v>3</v>
      </c>
      <c r="P45" s="273">
        <f>COUNTIFS(集積用!$I:$I,P$2,集積用!$K:$K,"&gt;="&amp;$C45,集積用!$K:$K,"&lt;="&amp;$D45)</f>
        <v>8</v>
      </c>
      <c r="Q45" s="273">
        <f>COUNTIFS(集積用!$I:$I,Q$2,集積用!$K:$K,"&gt;="&amp;$C45,集積用!$K:$K,"&lt;="&amp;$D45)</f>
        <v>0</v>
      </c>
      <c r="R45" s="273">
        <f>COUNTIFS(集積用!$I:$I,R$2,集積用!$K:$K,"&gt;="&amp;$C45,集積用!$K:$K,"&lt;="&amp;$D45)</f>
        <v>1</v>
      </c>
      <c r="S45" s="273"/>
      <c r="T45" s="273">
        <f>COUNTIFS(集積用!$I:$I,T$2,集積用!$K:$K,"&gt;="&amp;$C45,集積用!$K:$K,"&lt;="&amp;$D45)</f>
        <v>0</v>
      </c>
      <c r="U45" s="273">
        <f>COUNTIFS(集積用!$I:$I,U$2,集積用!$K:$K,"&gt;="&amp;$C45,集積用!$K:$K,"&lt;="&amp;$D45)</f>
        <v>3</v>
      </c>
      <c r="V45" s="273">
        <f>SUM(E45:U45)</f>
        <v>24</v>
      </c>
      <c r="W45" s="273">
        <f>COUNTIFS(集積用!$I:$I,W$2,集積用!$K:$K,"&gt;="&amp;$C45,集積用!$K:$K,"&lt;="&amp;$D45)</f>
        <v>8</v>
      </c>
      <c r="X45" s="274">
        <f>SUMIFS(集積用!$S:$S,集積用!$K:$K,"&gt;="&amp;$C45,集積用!$K:$K,"&lt;="&amp;$D45,集積用!$H:$H,$X$1)</f>
        <v>15068444</v>
      </c>
      <c r="Y45" s="273">
        <f>SUM($E45:$W45)</f>
        <v>56</v>
      </c>
      <c r="Z45" s="273">
        <f>COUNTIFS(集積用!$T:$T,Z$2,集積用!$H:$H,$X$1,集積用!$K:$K,"&gt;="&amp;$C45,集積用!$K:$K,"&lt;="&amp;$D45)</f>
        <v>15</v>
      </c>
      <c r="AA45" s="232"/>
      <c r="AB45" s="232"/>
      <c r="AC45" s="232"/>
      <c r="AD45" s="232"/>
      <c r="AE45" s="232"/>
    </row>
    <row r="46" spans="2:31" s="64" customFormat="1" ht="19.95" customHeight="1" x14ac:dyDescent="0.3">
      <c r="B46" s="270" t="s">
        <v>6004</v>
      </c>
      <c r="C46" s="272">
        <v>44013</v>
      </c>
      <c r="D46" s="272">
        <f t="shared" ref="D46:D50" si="6">EOMONTH(C46,0)</f>
        <v>44043</v>
      </c>
      <c r="E46" s="273">
        <f>COUNTIFS(集積用!$I:$I,E$2,集積用!$K:$K,"&gt;="&amp;$C46,集積用!$K:$K,"&lt;="&amp;$D46)</f>
        <v>3</v>
      </c>
      <c r="F46" s="273">
        <f>COUNTIFS(集積用!$I:$I,F$2,集積用!$K:$K,"&gt;="&amp;$C46,集積用!$K:$K,"&lt;="&amp;$D46)</f>
        <v>10</v>
      </c>
      <c r="G46" s="273">
        <f>COUNTIFS(集積用!$I:$I,G$2,集積用!$K:$K,"&gt;="&amp;$C46,集積用!$K:$K,"&lt;="&amp;$D46)</f>
        <v>0</v>
      </c>
      <c r="H46" s="273">
        <f>COUNTIFS(集積用!$I:$I,H$2,集積用!$K:$K,"&gt;="&amp;$C46,集積用!$K:$K,"&lt;="&amp;$D46)</f>
        <v>0</v>
      </c>
      <c r="I46" s="273">
        <f>COUNTIFS(集積用!$I:$I,I$2,集積用!$K:$K,"&gt;="&amp;$C46,集積用!$K:$K,"&lt;="&amp;$D46)</f>
        <v>0</v>
      </c>
      <c r="J46" s="273">
        <f>COUNTIFS(集積用!$I:$I,J$2,集積用!$K:$K,"&gt;="&amp;$C46,集積用!$K:$K,"&lt;="&amp;$D46)</f>
        <v>0</v>
      </c>
      <c r="K46" s="273">
        <f>COUNTIFS(集積用!$I:$I,K$2,集積用!$K:$K,"&gt;="&amp;$C46,集積用!$K:$K,"&lt;="&amp;$D46)</f>
        <v>0</v>
      </c>
      <c r="L46" s="273">
        <f>COUNTIFS(集積用!$I:$I,L$2,集積用!$K:$K,"&gt;="&amp;$C46,集積用!$K:$K,"&lt;="&amp;$D46)</f>
        <v>2</v>
      </c>
      <c r="M46" s="273">
        <f>COUNTIFS(集積用!$I:$I,M$2,集積用!$K:$K,"&gt;="&amp;$C46,集積用!$K:$K,"&lt;="&amp;$D46)</f>
        <v>0</v>
      </c>
      <c r="N46" s="273">
        <f>COUNTIFS(集積用!$I:$I,N$2,集積用!$K:$K,"&gt;="&amp;$C46,集積用!$K:$K,"&lt;="&amp;$D46)</f>
        <v>0</v>
      </c>
      <c r="O46" s="273">
        <f>COUNTIFS(集積用!$I:$I,O$2,集積用!$K:$K,"&gt;="&amp;$C46,集積用!$K:$K,"&lt;="&amp;$D46)</f>
        <v>3</v>
      </c>
      <c r="P46" s="273">
        <f>COUNTIFS(集積用!$I:$I,P$2,集積用!$K:$K,"&gt;="&amp;$C46,集積用!$K:$K,"&lt;="&amp;$D46)</f>
        <v>6</v>
      </c>
      <c r="Q46" s="273">
        <f>COUNTIFS(集積用!$I:$I,Q$2,集積用!$K:$K,"&gt;="&amp;$C46,集積用!$K:$K,"&lt;="&amp;$D46)</f>
        <v>1</v>
      </c>
      <c r="R46" s="273">
        <f>COUNTIFS(集積用!$I:$I,R$2,集積用!$K:$K,"&gt;="&amp;$C46,集積用!$K:$K,"&lt;="&amp;$D46)</f>
        <v>0</v>
      </c>
      <c r="S46" s="273"/>
      <c r="T46" s="273">
        <f>COUNTIFS(集積用!$I:$I,T$2,集積用!$K:$K,"&gt;="&amp;$C46,集積用!$K:$K,"&lt;="&amp;$D46)</f>
        <v>1</v>
      </c>
      <c r="U46" s="273">
        <f>COUNTIFS(集積用!$I:$I,U$2,集積用!$K:$K,"&gt;="&amp;$C46,集積用!$K:$K,"&lt;="&amp;$D46)</f>
        <v>2</v>
      </c>
      <c r="V46" s="273">
        <f t="shared" ref="V46:V55" si="7">SUM(E46:U46)</f>
        <v>28</v>
      </c>
      <c r="W46" s="273">
        <f>COUNTIFS(集積用!$I:$I,W$2,集積用!$K:$K,"&gt;="&amp;$C46,集積用!$K:$K,"&lt;="&amp;$D46)</f>
        <v>9</v>
      </c>
      <c r="X46" s="274">
        <f>SUMIFS(集積用!$S:$S,集積用!$K:$K,"&gt;="&amp;$C46,集積用!$K:$K,"&lt;="&amp;$D46,集積用!$H:$H,$X$1)</f>
        <v>4474208</v>
      </c>
      <c r="Y46" s="273">
        <f t="shared" ref="Y46:Y55" si="8">SUM($E46:$W46)</f>
        <v>65</v>
      </c>
      <c r="Z46" s="273">
        <f>COUNTIFS(集積用!$T:$T,Z$2,集積用!$H:$H,$X$1,集積用!$K:$K,"&gt;="&amp;$C46,集積用!$K:$K,"&lt;="&amp;$D46)</f>
        <v>20</v>
      </c>
      <c r="AA46" s="232"/>
      <c r="AB46" s="232"/>
      <c r="AC46" s="232"/>
      <c r="AD46" s="232"/>
      <c r="AE46" s="232"/>
    </row>
    <row r="47" spans="2:31" s="64" customFormat="1" ht="19.95" customHeight="1" x14ac:dyDescent="0.3">
      <c r="B47" s="270" t="s">
        <v>6005</v>
      </c>
      <c r="C47" s="272">
        <v>44044</v>
      </c>
      <c r="D47" s="272">
        <f t="shared" si="6"/>
        <v>44074</v>
      </c>
      <c r="E47" s="273">
        <f>COUNTIFS(集積用!$I:$I,E$2,集積用!$K:$K,"&gt;="&amp;$C47,集積用!$K:$K,"&lt;="&amp;$D47)</f>
        <v>0</v>
      </c>
      <c r="F47" s="273">
        <f>COUNTIFS(集積用!$I:$I,F$2,集積用!$K:$K,"&gt;="&amp;$C47,集積用!$K:$K,"&lt;="&amp;$D47)</f>
        <v>4</v>
      </c>
      <c r="G47" s="273">
        <f>COUNTIFS(集積用!$I:$I,G$2,集積用!$K:$K,"&gt;="&amp;$C47,集積用!$K:$K,"&lt;="&amp;$D47)</f>
        <v>0</v>
      </c>
      <c r="H47" s="273">
        <f>COUNTIFS(集積用!$I:$I,H$2,集積用!$K:$K,"&gt;="&amp;$C47,集積用!$K:$K,"&lt;="&amp;$D47)</f>
        <v>0</v>
      </c>
      <c r="I47" s="273">
        <f>COUNTIFS(集積用!$I:$I,I$2,集積用!$K:$K,"&gt;="&amp;$C47,集積用!$K:$K,"&lt;="&amp;$D47)</f>
        <v>0</v>
      </c>
      <c r="J47" s="273">
        <f>COUNTIFS(集積用!$I:$I,J$2,集積用!$K:$K,"&gt;="&amp;$C47,集積用!$K:$K,"&lt;="&amp;$D47)</f>
        <v>0</v>
      </c>
      <c r="K47" s="273">
        <f>COUNTIFS(集積用!$I:$I,K$2,集積用!$K:$K,"&gt;="&amp;$C47,集積用!$K:$K,"&lt;="&amp;$D47)</f>
        <v>0</v>
      </c>
      <c r="L47" s="273">
        <f>COUNTIFS(集積用!$I:$I,L$2,集積用!$K:$K,"&gt;="&amp;$C47,集積用!$K:$K,"&lt;="&amp;$D47)</f>
        <v>4</v>
      </c>
      <c r="M47" s="273">
        <f>COUNTIFS(集積用!$I:$I,M$2,集積用!$K:$K,"&gt;="&amp;$C47,集積用!$K:$K,"&lt;="&amp;$D47)</f>
        <v>0</v>
      </c>
      <c r="N47" s="273">
        <f>COUNTIFS(集積用!$I:$I,N$2,集積用!$K:$K,"&gt;="&amp;$C47,集積用!$K:$K,"&lt;="&amp;$D47)</f>
        <v>0</v>
      </c>
      <c r="O47" s="273">
        <f>COUNTIFS(集積用!$I:$I,O$2,集積用!$K:$K,"&gt;="&amp;$C47,集積用!$K:$K,"&lt;="&amp;$D47)</f>
        <v>1</v>
      </c>
      <c r="P47" s="273">
        <f>COUNTIFS(集積用!$I:$I,P$2,集積用!$K:$K,"&gt;="&amp;$C47,集積用!$K:$K,"&lt;="&amp;$D47)</f>
        <v>0</v>
      </c>
      <c r="Q47" s="273">
        <f>COUNTIFS(集積用!$I:$I,Q$2,集積用!$K:$K,"&gt;="&amp;$C47,集積用!$K:$K,"&lt;="&amp;$D47)</f>
        <v>0</v>
      </c>
      <c r="R47" s="273">
        <f>COUNTIFS(集積用!$I:$I,R$2,集積用!$K:$K,"&gt;="&amp;$C47,集積用!$K:$K,"&lt;="&amp;$D47)</f>
        <v>0</v>
      </c>
      <c r="S47" s="273"/>
      <c r="T47" s="273">
        <f>COUNTIFS(集積用!$I:$I,T$2,集積用!$K:$K,"&gt;="&amp;$C47,集積用!$K:$K,"&lt;="&amp;$D47)</f>
        <v>0</v>
      </c>
      <c r="U47" s="273">
        <f>COUNTIFS(集積用!$I:$I,U$2,集積用!$K:$K,"&gt;="&amp;$C47,集積用!$K:$K,"&lt;="&amp;$D47)</f>
        <v>1</v>
      </c>
      <c r="V47" s="273">
        <f t="shared" si="7"/>
        <v>10</v>
      </c>
      <c r="W47" s="273">
        <f>COUNTIFS(集積用!$I:$I,W$2,集積用!$K:$K,"&gt;="&amp;$C47,集積用!$K:$K,"&lt;="&amp;$D47)</f>
        <v>5</v>
      </c>
      <c r="X47" s="274">
        <f>SUMIFS(集積用!$S:$S,集積用!$K:$K,"&gt;="&amp;$C47,集積用!$K:$K,"&lt;="&amp;$D47,集積用!$H:$H,$X$1)</f>
        <v>3945033</v>
      </c>
      <c r="Y47" s="273">
        <f t="shared" si="8"/>
        <v>25</v>
      </c>
      <c r="Z47" s="273">
        <f>COUNTIFS(集積用!$T:$T,Z$2,集積用!$H:$H,$X$1,集積用!$K:$K,"&gt;="&amp;$C47,集積用!$K:$K,"&lt;="&amp;$D47)</f>
        <v>7</v>
      </c>
      <c r="AA47" s="232"/>
      <c r="AB47" s="232"/>
      <c r="AC47" s="232"/>
      <c r="AD47" s="232"/>
      <c r="AE47" s="232"/>
    </row>
    <row r="48" spans="2:31" s="64" customFormat="1" ht="19.95" customHeight="1" x14ac:dyDescent="0.3">
      <c r="B48" s="270" t="s">
        <v>6006</v>
      </c>
      <c r="C48" s="272">
        <v>44075</v>
      </c>
      <c r="D48" s="272">
        <f t="shared" si="6"/>
        <v>44104</v>
      </c>
      <c r="E48" s="273">
        <f>COUNTIFS(集積用!$I:$I,E$2,集積用!$K:$K,"&gt;="&amp;$C48,集積用!$K:$K,"&lt;="&amp;$D48)</f>
        <v>10</v>
      </c>
      <c r="F48" s="273">
        <f>COUNTIFS(集積用!$I:$I,F$2,集積用!$K:$K,"&gt;="&amp;$C48,集積用!$K:$K,"&lt;="&amp;$D48)</f>
        <v>6</v>
      </c>
      <c r="G48" s="273">
        <f>COUNTIFS(集積用!$I:$I,G$2,集積用!$K:$K,"&gt;="&amp;$C48,集積用!$K:$K,"&lt;="&amp;$D48)</f>
        <v>0</v>
      </c>
      <c r="H48" s="273">
        <f>COUNTIFS(集積用!$I:$I,H$2,集積用!$K:$K,"&gt;="&amp;$C48,集積用!$K:$K,"&lt;="&amp;$D48)</f>
        <v>0</v>
      </c>
      <c r="I48" s="273">
        <f>COUNTIFS(集積用!$I:$I,I$2,集積用!$K:$K,"&gt;="&amp;$C48,集積用!$K:$K,"&lt;="&amp;$D48)</f>
        <v>0</v>
      </c>
      <c r="J48" s="273">
        <f>COUNTIFS(集積用!$I:$I,J$2,集積用!$K:$K,"&gt;="&amp;$C48,集積用!$K:$K,"&lt;="&amp;$D48)</f>
        <v>0</v>
      </c>
      <c r="K48" s="273">
        <f>COUNTIFS(集積用!$I:$I,K$2,集積用!$K:$K,"&gt;="&amp;$C48,集積用!$K:$K,"&lt;="&amp;$D48)</f>
        <v>2</v>
      </c>
      <c r="L48" s="273">
        <f>COUNTIFS(集積用!$I:$I,L$2,集積用!$K:$K,"&gt;="&amp;$C48,集積用!$K:$K,"&lt;="&amp;$D48)</f>
        <v>14</v>
      </c>
      <c r="M48" s="273">
        <f>COUNTIFS(集積用!$I:$I,M$2,集積用!$K:$K,"&gt;="&amp;$C48,集積用!$K:$K,"&lt;="&amp;$D48)</f>
        <v>4</v>
      </c>
      <c r="N48" s="273">
        <f>COUNTIFS(集積用!$I:$I,N$2,集積用!$K:$K,"&gt;="&amp;$C48,集積用!$K:$K,"&lt;="&amp;$D48)</f>
        <v>2</v>
      </c>
      <c r="O48" s="273">
        <f>COUNTIFS(集積用!$I:$I,O$2,集積用!$K:$K,"&gt;="&amp;$C48,集積用!$K:$K,"&lt;="&amp;$D48)</f>
        <v>2</v>
      </c>
      <c r="P48" s="273">
        <f>COUNTIFS(集積用!$I:$I,P$2,集積用!$K:$K,"&gt;="&amp;$C48,集積用!$K:$K,"&lt;="&amp;$D48)</f>
        <v>1</v>
      </c>
      <c r="Q48" s="273">
        <f>COUNTIFS(集積用!$I:$I,Q$2,集積用!$K:$K,"&gt;="&amp;$C48,集積用!$K:$K,"&lt;="&amp;$D48)</f>
        <v>3</v>
      </c>
      <c r="R48" s="273">
        <f>COUNTIFS(集積用!$I:$I,R$2,集積用!$K:$K,"&gt;="&amp;$C48,集積用!$K:$K,"&lt;="&amp;$D48)</f>
        <v>2</v>
      </c>
      <c r="S48" s="273"/>
      <c r="T48" s="273">
        <f>COUNTIFS(集積用!$I:$I,T$2,集積用!$K:$K,"&gt;="&amp;$C48,集積用!$K:$K,"&lt;="&amp;$D48)</f>
        <v>0</v>
      </c>
      <c r="U48" s="273">
        <f>COUNTIFS(集積用!$I:$I,U$2,集積用!$K:$K,"&gt;="&amp;$C48,集積用!$K:$K,"&lt;="&amp;$D48)</f>
        <v>6</v>
      </c>
      <c r="V48" s="273">
        <f t="shared" si="7"/>
        <v>52</v>
      </c>
      <c r="W48" s="273">
        <f>COUNTIFS(集積用!$I:$I,W$2,集積用!$K:$K,"&gt;="&amp;$C48,集積用!$K:$K,"&lt;="&amp;$D48)</f>
        <v>25</v>
      </c>
      <c r="X48" s="274">
        <f>SUMIFS(集積用!$S:$S,集積用!$K:$K,"&gt;="&amp;$C48,集積用!$K:$K,"&lt;="&amp;$D48,集積用!$H:$H,$X$1)</f>
        <v>107800689</v>
      </c>
      <c r="Y48" s="273">
        <f t="shared" si="8"/>
        <v>129</v>
      </c>
      <c r="Z48" s="273">
        <f>COUNTIFS(集積用!$T:$T,Z$2,集積用!$H:$H,$X$1,集積用!$K:$K,"&gt;="&amp;$C48,集積用!$K:$K,"&lt;="&amp;$D48)</f>
        <v>22</v>
      </c>
      <c r="AA48" s="232"/>
      <c r="AB48" s="232"/>
      <c r="AC48" s="232"/>
      <c r="AD48" s="232"/>
      <c r="AE48" s="232"/>
    </row>
    <row r="49" spans="2:31" ht="19.95" customHeight="1" x14ac:dyDescent="0.3">
      <c r="B49" s="270" t="s">
        <v>6007</v>
      </c>
      <c r="C49" s="272">
        <v>44105</v>
      </c>
      <c r="D49" s="272">
        <f t="shared" si="6"/>
        <v>44135</v>
      </c>
      <c r="E49" s="273">
        <f>COUNTIFS(集積用!$I:$I,E$2,集積用!$K:$K,"&gt;="&amp;$C49,集積用!$K:$K,"&lt;="&amp;$D49)</f>
        <v>0</v>
      </c>
      <c r="F49" s="273">
        <f>COUNTIFS(集積用!$I:$I,F$2,集積用!$K:$K,"&gt;="&amp;$C49,集積用!$K:$K,"&lt;="&amp;$D49)</f>
        <v>7</v>
      </c>
      <c r="G49" s="273">
        <f>COUNTIFS(集積用!$I:$I,G$2,集積用!$K:$K,"&gt;="&amp;$C49,集積用!$K:$K,"&lt;="&amp;$D49)</f>
        <v>1</v>
      </c>
      <c r="H49" s="273">
        <f>COUNTIFS(集積用!$I:$I,H$2,集積用!$K:$K,"&gt;="&amp;$C49,集積用!$K:$K,"&lt;="&amp;$D49)</f>
        <v>0</v>
      </c>
      <c r="I49" s="273">
        <f>COUNTIFS(集積用!$I:$I,I$2,集積用!$K:$K,"&gt;="&amp;$C49,集積用!$K:$K,"&lt;="&amp;$D49)</f>
        <v>0</v>
      </c>
      <c r="J49" s="273">
        <f>COUNTIFS(集積用!$I:$I,J$2,集積用!$K:$K,"&gt;="&amp;$C49,集積用!$K:$K,"&lt;="&amp;$D49)</f>
        <v>0</v>
      </c>
      <c r="K49" s="273">
        <f>COUNTIFS(集積用!$I:$I,K$2,集積用!$K:$K,"&gt;="&amp;$C49,集積用!$K:$K,"&lt;="&amp;$D49)</f>
        <v>1</v>
      </c>
      <c r="L49" s="273">
        <f>COUNTIFS(集積用!$I:$I,L$2,集積用!$K:$K,"&gt;="&amp;$C49,集積用!$K:$K,"&lt;="&amp;$D49)</f>
        <v>3</v>
      </c>
      <c r="M49" s="273">
        <f>COUNTIFS(集積用!$I:$I,M$2,集積用!$K:$K,"&gt;="&amp;$C49,集積用!$K:$K,"&lt;="&amp;$D49)</f>
        <v>2</v>
      </c>
      <c r="N49" s="273">
        <f>COUNTIFS(集積用!$I:$I,N$2,集積用!$K:$K,"&gt;="&amp;$C49,集積用!$K:$K,"&lt;="&amp;$D49)</f>
        <v>0</v>
      </c>
      <c r="O49" s="273">
        <f>COUNTIFS(集積用!$I:$I,O$2,集積用!$K:$K,"&gt;="&amp;$C49,集積用!$K:$K,"&lt;="&amp;$D49)</f>
        <v>2</v>
      </c>
      <c r="P49" s="273">
        <f>COUNTIFS(集積用!$I:$I,P$2,集積用!$K:$K,"&gt;="&amp;$C49,集積用!$K:$K,"&lt;="&amp;$D49)</f>
        <v>0</v>
      </c>
      <c r="Q49" s="273">
        <f>COUNTIFS(集積用!$I:$I,Q$2,集積用!$K:$K,"&gt;="&amp;$C49,集積用!$K:$K,"&lt;="&amp;$D49)</f>
        <v>3</v>
      </c>
      <c r="R49" s="273">
        <f>COUNTIFS(集積用!$I:$I,R$2,集積用!$K:$K,"&gt;="&amp;$C49,集積用!$K:$K,"&lt;="&amp;$D49)</f>
        <v>0</v>
      </c>
      <c r="S49" s="273"/>
      <c r="T49" s="273">
        <f>COUNTIFS(集積用!$I:$I,T$2,集積用!$K:$K,"&gt;="&amp;$C49,集積用!$K:$K,"&lt;="&amp;$D49)</f>
        <v>2</v>
      </c>
      <c r="U49" s="273">
        <f>COUNTIFS(集積用!$I:$I,U$2,集積用!$K:$K,"&gt;="&amp;$C49,集積用!$K:$K,"&lt;="&amp;$D49)</f>
        <v>11</v>
      </c>
      <c r="V49" s="273">
        <f t="shared" si="7"/>
        <v>32</v>
      </c>
      <c r="W49" s="273">
        <f>COUNTIFS(集積用!$I:$I,W$2,集積用!$K:$K,"&gt;="&amp;$C49,集積用!$K:$K,"&lt;="&amp;$D49)</f>
        <v>11</v>
      </c>
      <c r="X49" s="274">
        <f>SUMIFS(集積用!$S:$S,集積用!$K:$K,"&gt;="&amp;$C49,集積用!$K:$K,"&lt;="&amp;$D49,集積用!$H:$H,$X$1)</f>
        <v>2787857</v>
      </c>
      <c r="Y49" s="273">
        <f t="shared" si="8"/>
        <v>75</v>
      </c>
      <c r="Z49" s="273">
        <f>COUNTIFS(集積用!$T:$T,Z$2,集積用!$H:$H,$X$1,集積用!$K:$K,"&gt;="&amp;$C49,集積用!$K:$K,"&lt;="&amp;$D49)</f>
        <v>4</v>
      </c>
      <c r="AA49" s="232"/>
      <c r="AB49" s="232"/>
      <c r="AC49" s="232"/>
      <c r="AD49" s="232"/>
      <c r="AE49" s="232"/>
    </row>
    <row r="50" spans="2:31" ht="19.95" customHeight="1" x14ac:dyDescent="0.3">
      <c r="B50" s="270" t="s">
        <v>6008</v>
      </c>
      <c r="C50" s="272">
        <v>44136</v>
      </c>
      <c r="D50" s="272">
        <f t="shared" si="6"/>
        <v>44165</v>
      </c>
      <c r="E50" s="273">
        <f>COUNTIFS(集積用!$I:$I,E$2,集積用!$K:$K,"&gt;="&amp;$C50,集積用!$K:$K,"&lt;="&amp;$D50)</f>
        <v>3</v>
      </c>
      <c r="F50" s="273">
        <f>COUNTIFS(集積用!$I:$I,F$2,集積用!$K:$K,"&gt;="&amp;$C50,集積用!$K:$K,"&lt;="&amp;$D50)</f>
        <v>2</v>
      </c>
      <c r="G50" s="273">
        <f>COUNTIFS(集積用!$I:$I,G$2,集積用!$K:$K,"&gt;="&amp;$C50,集積用!$K:$K,"&lt;="&amp;$D50)</f>
        <v>2</v>
      </c>
      <c r="H50" s="273">
        <f>COUNTIFS(集積用!$I:$I,H$2,集積用!$K:$K,"&gt;="&amp;$C50,集積用!$K:$K,"&lt;="&amp;$D50)</f>
        <v>0</v>
      </c>
      <c r="I50" s="273">
        <f>COUNTIFS(集積用!$I:$I,I$2,集積用!$K:$K,"&gt;="&amp;$C50,集積用!$K:$K,"&lt;="&amp;$D50)</f>
        <v>0</v>
      </c>
      <c r="J50" s="273">
        <f>COUNTIFS(集積用!$I:$I,J$2,集積用!$K:$K,"&gt;="&amp;$C50,集積用!$K:$K,"&lt;="&amp;$D50)</f>
        <v>0</v>
      </c>
      <c r="K50" s="273">
        <f>COUNTIFS(集積用!$I:$I,K$2,集積用!$K:$K,"&gt;="&amp;$C50,集積用!$K:$K,"&lt;="&amp;$D50)</f>
        <v>3</v>
      </c>
      <c r="L50" s="273">
        <f>COUNTIFS(集積用!$I:$I,L$2,集積用!$K:$K,"&gt;="&amp;$C50,集積用!$K:$K,"&lt;="&amp;$D50)</f>
        <v>5</v>
      </c>
      <c r="M50" s="273">
        <f>COUNTIFS(集積用!$I:$I,M$2,集積用!$K:$K,"&gt;="&amp;$C50,集積用!$K:$K,"&lt;="&amp;$D50)</f>
        <v>2</v>
      </c>
      <c r="N50" s="273">
        <f>COUNTIFS(集積用!$I:$I,N$2,集積用!$K:$K,"&gt;="&amp;$C50,集積用!$K:$K,"&lt;="&amp;$D50)</f>
        <v>0</v>
      </c>
      <c r="O50" s="273">
        <f>COUNTIFS(集積用!$I:$I,O$2,集積用!$K:$K,"&gt;="&amp;$C50,集積用!$K:$K,"&lt;="&amp;$D50)</f>
        <v>3</v>
      </c>
      <c r="P50" s="273">
        <f>COUNTIFS(集積用!$I:$I,P$2,集積用!$K:$K,"&gt;="&amp;$C50,集積用!$K:$K,"&lt;="&amp;$D50)</f>
        <v>1</v>
      </c>
      <c r="Q50" s="273">
        <f>COUNTIFS(集積用!$I:$I,Q$2,集積用!$K:$K,"&gt;="&amp;$C50,集積用!$K:$K,"&lt;="&amp;$D50)</f>
        <v>1</v>
      </c>
      <c r="R50" s="273">
        <f>COUNTIFS(集積用!$I:$I,R$2,集積用!$K:$K,"&gt;="&amp;$C50,集積用!$K:$K,"&lt;="&amp;$D50)</f>
        <v>1</v>
      </c>
      <c r="S50" s="273"/>
      <c r="T50" s="273">
        <f>COUNTIFS(集積用!$I:$I,T$2,集積用!$K:$K,"&gt;="&amp;$C50,集積用!$K:$K,"&lt;="&amp;$D50)</f>
        <v>2</v>
      </c>
      <c r="U50" s="273">
        <f>COUNTIFS(集積用!$I:$I,U$2,集積用!$K:$K,"&gt;="&amp;$C50,集積用!$K:$K,"&lt;="&amp;$D50)</f>
        <v>17</v>
      </c>
      <c r="V50" s="273">
        <f t="shared" si="7"/>
        <v>42</v>
      </c>
      <c r="W50" s="273">
        <f>COUNTIFS(集積用!$I:$I,W$2,集積用!$K:$K,"&gt;="&amp;$C50,集積用!$K:$K,"&lt;="&amp;$D50)</f>
        <v>8</v>
      </c>
      <c r="X50" s="274">
        <f>SUMIFS(集積用!$S:$S,集積用!$K:$K,"&gt;="&amp;$C50,集積用!$K:$K,"&lt;="&amp;$D50,集積用!$H:$H,$X$1)</f>
        <v>42510921</v>
      </c>
      <c r="Y50" s="273">
        <f t="shared" si="8"/>
        <v>92</v>
      </c>
      <c r="Z50" s="273">
        <f>COUNTIFS(集積用!$T:$T,Z$2,集積用!$H:$H,$X$1,集積用!$K:$K,"&gt;="&amp;$C50,集積用!$K:$K,"&lt;="&amp;$D50)</f>
        <v>8</v>
      </c>
      <c r="AA50" s="232"/>
      <c r="AB50" s="232"/>
      <c r="AC50" s="232"/>
      <c r="AD50" s="232"/>
      <c r="AE50" s="232"/>
    </row>
    <row r="51" spans="2:31" ht="19.95" customHeight="1" x14ac:dyDescent="0.3">
      <c r="B51" s="270" t="s">
        <v>6009</v>
      </c>
      <c r="C51" s="272">
        <v>44166</v>
      </c>
      <c r="D51" s="272">
        <f>EOMONTH(C51,0)</f>
        <v>44196</v>
      </c>
      <c r="E51" s="273">
        <f>COUNTIFS(集積用!$I:$I,E$2,集積用!$K:$K,"&gt;="&amp;$C51,集積用!$K:$K,"&lt;="&amp;$D51)</f>
        <v>13</v>
      </c>
      <c r="F51" s="273">
        <f>COUNTIFS(集積用!$I:$I,F$2,集積用!$K:$K,"&gt;="&amp;$C51,集積用!$K:$K,"&lt;="&amp;$D51)</f>
        <v>3</v>
      </c>
      <c r="G51" s="273">
        <f>COUNTIFS(集積用!$I:$I,G$2,集積用!$K:$K,"&gt;="&amp;$C51,集積用!$K:$K,"&lt;="&amp;$D51)</f>
        <v>0</v>
      </c>
      <c r="H51" s="273">
        <f>COUNTIFS(集積用!$I:$I,H$2,集積用!$K:$K,"&gt;="&amp;$C51,集積用!$K:$K,"&lt;="&amp;$D51)</f>
        <v>0</v>
      </c>
      <c r="I51" s="273">
        <f>COUNTIFS(集積用!$I:$I,I$2,集積用!$K:$K,"&gt;="&amp;$C51,集積用!$K:$K,"&lt;="&amp;$D51)</f>
        <v>0</v>
      </c>
      <c r="J51" s="273">
        <f>COUNTIFS(集積用!$I:$I,J$2,集積用!$K:$K,"&gt;="&amp;$C51,集積用!$K:$K,"&lt;="&amp;$D51)</f>
        <v>0</v>
      </c>
      <c r="K51" s="273">
        <f>COUNTIFS(集積用!$I:$I,K$2,集積用!$K:$K,"&gt;="&amp;$C51,集積用!$K:$K,"&lt;="&amp;$D51)</f>
        <v>4</v>
      </c>
      <c r="L51" s="273">
        <f>COUNTIFS(集積用!$I:$I,L$2,集積用!$K:$K,"&gt;="&amp;$C51,集積用!$K:$K,"&lt;="&amp;$D51)</f>
        <v>8</v>
      </c>
      <c r="M51" s="273">
        <f>COUNTIFS(集積用!$I:$I,M$2,集積用!$K:$K,"&gt;="&amp;$C51,集積用!$K:$K,"&lt;="&amp;$D51)</f>
        <v>2</v>
      </c>
      <c r="N51" s="273">
        <f>COUNTIFS(集積用!$I:$I,N$2,集積用!$K:$K,"&gt;="&amp;$C51,集積用!$K:$K,"&lt;="&amp;$D51)</f>
        <v>0</v>
      </c>
      <c r="O51" s="273">
        <f>COUNTIFS(集積用!$I:$I,O$2,集積用!$K:$K,"&gt;="&amp;$C51,集積用!$K:$K,"&lt;="&amp;$D51)</f>
        <v>1</v>
      </c>
      <c r="P51" s="273">
        <f>COUNTIFS(集積用!$I:$I,P$2,集積用!$K:$K,"&gt;="&amp;$C51,集積用!$K:$K,"&lt;="&amp;$D51)</f>
        <v>3</v>
      </c>
      <c r="Q51" s="273">
        <f>COUNTIFS(集積用!$I:$I,Q$2,集積用!$K:$K,"&gt;="&amp;$C51,集積用!$K:$K,"&lt;="&amp;$D51)</f>
        <v>2</v>
      </c>
      <c r="R51" s="273">
        <f>COUNTIFS(集積用!$I:$I,R$2,集積用!$K:$K,"&gt;="&amp;$C51,集積用!$K:$K,"&lt;="&amp;$D51)</f>
        <v>1</v>
      </c>
      <c r="S51" s="273"/>
      <c r="T51" s="273">
        <f>COUNTIFS(集積用!$I:$I,T$2,集積用!$K:$K,"&gt;="&amp;$C51,集積用!$K:$K,"&lt;="&amp;$D51)</f>
        <v>0</v>
      </c>
      <c r="U51" s="273">
        <f>COUNTIFS(集積用!$I:$I,U$2,集積用!$K:$K,"&gt;="&amp;$C51,集積用!$K:$K,"&lt;="&amp;$D51)</f>
        <v>24</v>
      </c>
      <c r="V51" s="273">
        <f t="shared" si="7"/>
        <v>61</v>
      </c>
      <c r="W51" s="273">
        <f>COUNTIFS(集積用!$I:$I,W$2,集積用!$K:$K,"&gt;="&amp;$C51,集積用!$K:$K,"&lt;="&amp;$D51)</f>
        <v>15</v>
      </c>
      <c r="X51" s="274">
        <f>SUMIFS(集積用!$S:$S,集積用!$K:$K,"&gt;="&amp;$C51,集積用!$K:$K,"&lt;="&amp;$D51,集積用!$H:$H,$X$1)</f>
        <v>1394585</v>
      </c>
      <c r="Y51" s="273">
        <f t="shared" si="8"/>
        <v>137</v>
      </c>
      <c r="Z51" s="273">
        <f>COUNTIFS(集積用!$T:$T,Z$2,集積用!$H:$H,$X$1,集積用!$K:$K,"&gt;="&amp;$C51,集積用!$K:$K,"&lt;="&amp;$D51)</f>
        <v>9</v>
      </c>
      <c r="AA51" s="232"/>
      <c r="AB51" s="232"/>
      <c r="AC51" s="232"/>
      <c r="AD51" s="232"/>
      <c r="AE51" s="232"/>
    </row>
    <row r="52" spans="2:31" ht="19.95" customHeight="1" x14ac:dyDescent="0.3">
      <c r="B52" s="275">
        <v>44197</v>
      </c>
      <c r="C52" s="272">
        <v>44197</v>
      </c>
      <c r="D52" s="272">
        <f t="shared" ref="D52:D55" si="9">EOMONTH(C52,0)</f>
        <v>44227</v>
      </c>
      <c r="E52" s="273">
        <f>COUNTIFS(集積用!$I:$I,E$2,集積用!$K:$K,"&gt;="&amp;$C52,集積用!$K:$K,"&lt;="&amp;$D52)</f>
        <v>2</v>
      </c>
      <c r="F52" s="273">
        <f>COUNTIFS(集積用!$I:$I,F$2,集積用!$K:$K,"&gt;="&amp;$C52,集積用!$K:$K,"&lt;="&amp;$D52)</f>
        <v>4</v>
      </c>
      <c r="G52" s="273">
        <f>COUNTIFS(集積用!$I:$I,G$2,集積用!$K:$K,"&gt;="&amp;$C52,集積用!$K:$K,"&lt;="&amp;$D52)</f>
        <v>0</v>
      </c>
      <c r="H52" s="273">
        <f>COUNTIFS(集積用!$I:$I,H$2,集積用!$K:$K,"&gt;="&amp;$C52,集積用!$K:$K,"&lt;="&amp;$D52)</f>
        <v>0</v>
      </c>
      <c r="I52" s="273">
        <f>COUNTIFS(集積用!$I:$I,I$2,集積用!$K:$K,"&gt;="&amp;$C52,集積用!$K:$K,"&lt;="&amp;$D52)</f>
        <v>0</v>
      </c>
      <c r="J52" s="273">
        <f>COUNTIFS(集積用!$I:$I,J$2,集積用!$K:$K,"&gt;="&amp;$C52,集積用!$K:$K,"&lt;="&amp;$D52)</f>
        <v>0</v>
      </c>
      <c r="K52" s="273">
        <f>COUNTIFS(集積用!$I:$I,K$2,集積用!$K:$K,"&gt;="&amp;$C52,集積用!$K:$K,"&lt;="&amp;$D52)</f>
        <v>2</v>
      </c>
      <c r="L52" s="273">
        <f>COUNTIFS(集積用!$I:$I,L$2,集積用!$K:$K,"&gt;="&amp;$C52,集積用!$K:$K,"&lt;="&amp;$D52)</f>
        <v>2</v>
      </c>
      <c r="M52" s="273">
        <f>COUNTIFS(集積用!$I:$I,M$2,集積用!$K:$K,"&gt;="&amp;$C52,集積用!$K:$K,"&lt;="&amp;$D52)</f>
        <v>5</v>
      </c>
      <c r="N52" s="273">
        <f>COUNTIFS(集積用!$I:$I,N$2,集積用!$K:$K,"&gt;="&amp;$C52,集積用!$K:$K,"&lt;="&amp;$D52)</f>
        <v>2</v>
      </c>
      <c r="O52" s="273">
        <f>COUNTIFS(集積用!$I:$I,O$2,集積用!$K:$K,"&gt;="&amp;$C52,集積用!$K:$K,"&lt;="&amp;$D52)</f>
        <v>2</v>
      </c>
      <c r="P52" s="273">
        <f>COUNTIFS(集積用!$I:$I,P$2,集積用!$K:$K,"&gt;="&amp;$C52,集積用!$K:$K,"&lt;="&amp;$D52)</f>
        <v>4</v>
      </c>
      <c r="Q52" s="273">
        <f>COUNTIFS(集積用!$I:$I,Q$2,集積用!$K:$K,"&gt;="&amp;$C52,集積用!$K:$K,"&lt;="&amp;$D52)</f>
        <v>5</v>
      </c>
      <c r="R52" s="273">
        <f>COUNTIFS(集積用!$I:$I,R$2,集積用!$K:$K,"&gt;="&amp;$C52,集積用!$K:$K,"&lt;="&amp;$D52)</f>
        <v>1</v>
      </c>
      <c r="S52" s="273"/>
      <c r="T52" s="273">
        <f>COUNTIFS(集積用!$I:$I,T$2,集積用!$K:$K,"&gt;="&amp;$C52,集積用!$K:$K,"&lt;="&amp;$D52)</f>
        <v>0</v>
      </c>
      <c r="U52" s="273">
        <f>COUNTIFS(集積用!$I:$I,U$2,集積用!$K:$K,"&gt;="&amp;$C52,集積用!$K:$K,"&lt;="&amp;$D52)</f>
        <v>28</v>
      </c>
      <c r="V52" s="273">
        <f t="shared" si="7"/>
        <v>57</v>
      </c>
      <c r="W52" s="273">
        <f>COUNTIFS(集積用!$I:$I,W$2,集積用!$K:$K,"&gt;="&amp;$C52,集積用!$K:$K,"&lt;="&amp;$D52)</f>
        <v>19</v>
      </c>
      <c r="X52" s="274">
        <f>SUMIFS(集積用!$S:$S,集積用!$K:$K,"&gt;="&amp;$C52,集積用!$K:$K,"&lt;="&amp;$D52,集積用!$H:$H,$X$1)</f>
        <v>22569088</v>
      </c>
      <c r="Y52" s="273">
        <f t="shared" si="8"/>
        <v>133</v>
      </c>
      <c r="Z52" s="273">
        <f>COUNTIFS(集積用!$T:$T,Z$2,集積用!$H:$H,$X$1,集積用!$K:$K,"&gt;="&amp;$C52,集積用!$K:$K,"&lt;="&amp;$D52)</f>
        <v>5</v>
      </c>
      <c r="AA52" s="232"/>
      <c r="AB52" s="232"/>
      <c r="AC52" s="232"/>
      <c r="AD52" s="232"/>
      <c r="AE52" s="232"/>
    </row>
    <row r="53" spans="2:31" ht="19.95" customHeight="1" x14ac:dyDescent="0.3">
      <c r="B53" s="275">
        <v>44228</v>
      </c>
      <c r="C53" s="272">
        <v>44228</v>
      </c>
      <c r="D53" s="272">
        <f t="shared" si="9"/>
        <v>44255</v>
      </c>
      <c r="E53" s="273">
        <f>COUNTIFS(集積用!$I:$I,E$2,集積用!$K:$K,"&gt;="&amp;$C53,集積用!$K:$K,"&lt;="&amp;$D53)</f>
        <v>4</v>
      </c>
      <c r="F53" s="273">
        <f>COUNTIFS(集積用!$I:$I,F$2,集積用!$K:$K,"&gt;="&amp;$C53,集積用!$K:$K,"&lt;="&amp;$D53)</f>
        <v>3</v>
      </c>
      <c r="G53" s="273">
        <f>COUNTIFS(集積用!$I:$I,G$2,集積用!$K:$K,"&gt;="&amp;$C53,集積用!$K:$K,"&lt;="&amp;$D53)</f>
        <v>0</v>
      </c>
      <c r="H53" s="273">
        <f>COUNTIFS(集積用!$I:$I,H$2,集積用!$K:$K,"&gt;="&amp;$C53,集積用!$K:$K,"&lt;="&amp;$D53)</f>
        <v>0</v>
      </c>
      <c r="I53" s="273">
        <f>COUNTIFS(集積用!$I:$I,I$2,集積用!$K:$K,"&gt;="&amp;$C53,集積用!$K:$K,"&lt;="&amp;$D53)</f>
        <v>0</v>
      </c>
      <c r="J53" s="273">
        <f>COUNTIFS(集積用!$I:$I,J$2,集積用!$K:$K,"&gt;="&amp;$C53,集積用!$K:$K,"&lt;="&amp;$D53)</f>
        <v>0</v>
      </c>
      <c r="K53" s="273">
        <f>COUNTIFS(集積用!$I:$I,K$2,集積用!$K:$K,"&gt;="&amp;$C53,集積用!$K:$K,"&lt;="&amp;$D53)</f>
        <v>0</v>
      </c>
      <c r="L53" s="273">
        <f>COUNTIFS(集積用!$I:$I,L$2,集積用!$K:$K,"&gt;="&amp;$C53,集積用!$K:$K,"&lt;="&amp;$D53)</f>
        <v>5</v>
      </c>
      <c r="M53" s="273">
        <f>COUNTIFS(集積用!$I:$I,M$2,集積用!$K:$K,"&gt;="&amp;$C53,集積用!$K:$K,"&lt;="&amp;$D53)</f>
        <v>1</v>
      </c>
      <c r="N53" s="273">
        <f>COUNTIFS(集積用!$I:$I,N$2,集積用!$K:$K,"&gt;="&amp;$C53,集積用!$K:$K,"&lt;="&amp;$D53)</f>
        <v>0</v>
      </c>
      <c r="O53" s="273">
        <f>COUNTIFS(集積用!$I:$I,O$2,集積用!$K:$K,"&gt;="&amp;$C53,集積用!$K:$K,"&lt;="&amp;$D53)</f>
        <v>1</v>
      </c>
      <c r="P53" s="273">
        <f>COUNTIFS(集積用!$I:$I,P$2,集積用!$K:$K,"&gt;="&amp;$C53,集積用!$K:$K,"&lt;="&amp;$D53)</f>
        <v>5</v>
      </c>
      <c r="Q53" s="273">
        <f>COUNTIFS(集積用!$I:$I,Q$2,集積用!$K:$K,"&gt;="&amp;$C53,集積用!$K:$K,"&lt;="&amp;$D53)</f>
        <v>0</v>
      </c>
      <c r="R53" s="273">
        <f>COUNTIFS(集積用!$I:$I,R$2,集積用!$K:$K,"&gt;="&amp;$C53,集積用!$K:$K,"&lt;="&amp;$D53)</f>
        <v>0</v>
      </c>
      <c r="S53" s="273"/>
      <c r="T53" s="273">
        <f>COUNTIFS(集積用!$I:$I,T$2,集積用!$K:$K,"&gt;="&amp;$C53,集積用!$K:$K,"&lt;="&amp;$D53)</f>
        <v>0</v>
      </c>
      <c r="U53" s="273">
        <f>COUNTIFS(集積用!$I:$I,U$2,集積用!$K:$K,"&gt;="&amp;$C53,集積用!$K:$K,"&lt;="&amp;$D53)</f>
        <v>21</v>
      </c>
      <c r="V53" s="273">
        <f t="shared" si="7"/>
        <v>40</v>
      </c>
      <c r="W53" s="273">
        <f>COUNTIFS(集積用!$I:$I,W$2,集積用!$K:$K,"&gt;="&amp;$C53,集積用!$K:$K,"&lt;="&amp;$D53)</f>
        <v>10</v>
      </c>
      <c r="X53" s="274">
        <f>SUMIFS(集積用!$S:$S,集積用!$K:$K,"&gt;="&amp;$C53,集積用!$K:$K,"&lt;="&amp;$D53,集積用!$H:$H,$X$1)</f>
        <v>1620035</v>
      </c>
      <c r="Y53" s="273">
        <f t="shared" si="8"/>
        <v>90</v>
      </c>
      <c r="Z53" s="273">
        <f>COUNTIFS(集積用!$T:$T,Z$2,集積用!$H:$H,$X$1,集積用!$K:$K,"&gt;="&amp;$C53,集積用!$K:$K,"&lt;="&amp;$D53)</f>
        <v>2</v>
      </c>
      <c r="AA53" s="232"/>
      <c r="AB53" s="232"/>
      <c r="AC53" s="232"/>
      <c r="AD53" s="232"/>
      <c r="AE53" s="232"/>
    </row>
    <row r="54" spans="2:31" ht="19.95" customHeight="1" x14ac:dyDescent="0.3">
      <c r="B54" s="275">
        <v>44256</v>
      </c>
      <c r="C54" s="272">
        <v>44256</v>
      </c>
      <c r="D54" s="272">
        <f t="shared" si="9"/>
        <v>44286</v>
      </c>
      <c r="E54" s="273">
        <f>COUNTIFS(集積用!$I:$I,E$2,集積用!$K:$K,"&gt;="&amp;$C54,集積用!$K:$K,"&lt;="&amp;$D54)</f>
        <v>13</v>
      </c>
      <c r="F54" s="273">
        <f>COUNTIFS(集積用!$I:$I,F$2,集積用!$K:$K,"&gt;="&amp;$C54,集積用!$K:$K,"&lt;="&amp;$D54)</f>
        <v>10</v>
      </c>
      <c r="G54" s="273">
        <f>COUNTIFS(集積用!$I:$I,G$2,集積用!$K:$K,"&gt;="&amp;$C54,集積用!$K:$K,"&lt;="&amp;$D54)</f>
        <v>0</v>
      </c>
      <c r="H54" s="273">
        <f>COUNTIFS(集積用!$I:$I,H$2,集積用!$K:$K,"&gt;="&amp;$C54,集積用!$K:$K,"&lt;="&amp;$D54)</f>
        <v>0</v>
      </c>
      <c r="I54" s="273">
        <f>COUNTIFS(集積用!$I:$I,I$2,集積用!$K:$K,"&gt;="&amp;$C54,集積用!$K:$K,"&lt;="&amp;$D54)</f>
        <v>0</v>
      </c>
      <c r="J54" s="273">
        <f>COUNTIFS(集積用!$I:$I,J$2,集積用!$K:$K,"&gt;="&amp;$C54,集積用!$K:$K,"&lt;="&amp;$D54)</f>
        <v>0</v>
      </c>
      <c r="K54" s="273">
        <f>COUNTIFS(集積用!$I:$I,K$2,集積用!$K:$K,"&gt;="&amp;$C54,集積用!$K:$K,"&lt;="&amp;$D54)</f>
        <v>1</v>
      </c>
      <c r="L54" s="273">
        <f>COUNTIFS(集積用!$I:$I,L$2,集積用!$K:$K,"&gt;="&amp;$C54,集積用!$K:$K,"&lt;="&amp;$D54)</f>
        <v>2</v>
      </c>
      <c r="M54" s="273">
        <f>COUNTIFS(集積用!$I:$I,M$2,集積用!$K:$K,"&gt;="&amp;$C54,集積用!$K:$K,"&lt;="&amp;$D54)</f>
        <v>4</v>
      </c>
      <c r="N54" s="273">
        <f>COUNTIFS(集積用!$I:$I,N$2,集積用!$K:$K,"&gt;="&amp;$C54,集積用!$K:$K,"&lt;="&amp;$D54)</f>
        <v>0</v>
      </c>
      <c r="O54" s="273">
        <f>COUNTIFS(集積用!$I:$I,O$2,集積用!$K:$K,"&gt;="&amp;$C54,集積用!$K:$K,"&lt;="&amp;$D54)</f>
        <v>3</v>
      </c>
      <c r="P54" s="273">
        <f>COUNTIFS(集積用!$I:$I,P$2,集積用!$K:$K,"&gt;="&amp;$C54,集積用!$K:$K,"&lt;="&amp;$D54)</f>
        <v>7</v>
      </c>
      <c r="Q54" s="273">
        <f>COUNTIFS(集積用!$I:$I,Q$2,集積用!$K:$K,"&gt;="&amp;$C54,集積用!$K:$K,"&lt;="&amp;$D54)</f>
        <v>2</v>
      </c>
      <c r="R54" s="273">
        <f>COUNTIFS(集積用!$I:$I,R$2,集積用!$K:$K,"&gt;="&amp;$C54,集積用!$K:$K,"&lt;="&amp;$D54)</f>
        <v>0</v>
      </c>
      <c r="S54" s="273"/>
      <c r="T54" s="273">
        <f>COUNTIFS(集積用!$I:$I,T$2,集積用!$K:$K,"&gt;="&amp;$C54,集積用!$K:$K,"&lt;="&amp;$D54)</f>
        <v>0</v>
      </c>
      <c r="U54" s="273">
        <f>COUNTIFS(集積用!$I:$I,U$2,集積用!$K:$K,"&gt;="&amp;$C54,集積用!$K:$K,"&lt;="&amp;$D54)</f>
        <v>14</v>
      </c>
      <c r="V54" s="273">
        <f t="shared" si="7"/>
        <v>56</v>
      </c>
      <c r="W54" s="273">
        <f>COUNTIFS(集積用!$I:$I,W$2,集積用!$K:$K,"&gt;="&amp;$C54,集積用!$K:$K,"&lt;="&amp;$D54)</f>
        <v>10</v>
      </c>
      <c r="X54" s="274">
        <f>SUMIFS(集積用!$S:$S,集積用!$K:$K,"&gt;="&amp;$C54,集積用!$K:$K,"&lt;="&amp;$D54,集積用!$H:$H,$X$1)</f>
        <v>23834041</v>
      </c>
      <c r="Y54" s="273">
        <f t="shared" si="8"/>
        <v>122</v>
      </c>
      <c r="Z54" s="273">
        <f>COUNTIFS(集積用!$T:$T,Z$2,集積用!$H:$H,$X$1,集積用!$K:$K,"&gt;="&amp;$C54,集積用!$K:$K,"&lt;="&amp;$D54)</f>
        <v>4</v>
      </c>
      <c r="AA54" s="232"/>
      <c r="AB54" s="232"/>
      <c r="AC54" s="232"/>
      <c r="AD54" s="232"/>
      <c r="AE54" s="232"/>
    </row>
    <row r="55" spans="2:31" ht="19.95" customHeight="1" x14ac:dyDescent="0.3">
      <c r="B55" s="275">
        <v>44287</v>
      </c>
      <c r="C55" s="272">
        <v>44287</v>
      </c>
      <c r="D55" s="272">
        <f t="shared" si="9"/>
        <v>44316</v>
      </c>
      <c r="E55" s="273">
        <f>COUNTIFS(集積用!$I:$I,E$2,集積用!$K:$K,"&gt;="&amp;$C55,集積用!$K:$K,"&lt;="&amp;$D55)</f>
        <v>7</v>
      </c>
      <c r="F55" s="273">
        <f>COUNTIFS(集積用!$I:$I,F$2,集積用!$K:$K,"&gt;="&amp;$C55,集積用!$K:$K,"&lt;="&amp;$D55)</f>
        <v>7</v>
      </c>
      <c r="G55" s="273">
        <f>COUNTIFS(集積用!$I:$I,G$2,集積用!$K:$K,"&gt;="&amp;$C55,集積用!$K:$K,"&lt;="&amp;$D55)</f>
        <v>0</v>
      </c>
      <c r="H55" s="273">
        <f>COUNTIFS(集積用!$I:$I,H$2,集積用!$K:$K,"&gt;="&amp;$C55,集積用!$K:$K,"&lt;="&amp;$D55)</f>
        <v>0</v>
      </c>
      <c r="I55" s="273">
        <f>COUNTIFS(集積用!$I:$I,I$2,集積用!$K:$K,"&gt;="&amp;$C55,集積用!$K:$K,"&lt;="&amp;$D55)</f>
        <v>0</v>
      </c>
      <c r="J55" s="273">
        <f>COUNTIFS(集積用!$I:$I,J$2,集積用!$K:$K,"&gt;="&amp;$C55,集積用!$K:$K,"&lt;="&amp;$D55)</f>
        <v>0</v>
      </c>
      <c r="K55" s="273">
        <f>COUNTIFS(集積用!$I:$I,K$2,集積用!$K:$K,"&gt;="&amp;$C55,集積用!$K:$K,"&lt;="&amp;$D55)</f>
        <v>0</v>
      </c>
      <c r="L55" s="273">
        <f>COUNTIFS(集積用!$I:$I,L$2,集積用!$K:$K,"&gt;="&amp;$C55,集積用!$K:$K,"&lt;="&amp;$D55)</f>
        <v>3</v>
      </c>
      <c r="M55" s="273">
        <f>COUNTIFS(集積用!$I:$I,M$2,集積用!$K:$K,"&gt;="&amp;$C55,集積用!$K:$K,"&lt;="&amp;$D55)</f>
        <v>1</v>
      </c>
      <c r="N55" s="273">
        <f>COUNTIFS(集積用!$I:$I,N$2,集積用!$K:$K,"&gt;="&amp;$C55,集積用!$K:$K,"&lt;="&amp;$D55)</f>
        <v>1</v>
      </c>
      <c r="O55" s="273">
        <f>COUNTIFS(集積用!$I:$I,O$2,集積用!$K:$K,"&gt;="&amp;$C55,集積用!$K:$K,"&lt;="&amp;$D55)</f>
        <v>1</v>
      </c>
      <c r="P55" s="273">
        <f>COUNTIFS(集積用!$I:$I,P$2,集積用!$K:$K,"&gt;="&amp;$C55,集積用!$K:$K,"&lt;="&amp;$D55)</f>
        <v>8</v>
      </c>
      <c r="Q55" s="273">
        <f>COUNTIFS(集積用!$I:$I,Q$2,集積用!$K:$K,"&gt;="&amp;$C55,集積用!$K:$K,"&lt;="&amp;$D55)</f>
        <v>2</v>
      </c>
      <c r="R55" s="273">
        <f>COUNTIFS(集積用!$I:$I,R$2,集積用!$K:$K,"&gt;="&amp;$C55,集積用!$K:$K,"&lt;="&amp;$D55)</f>
        <v>0</v>
      </c>
      <c r="S55" s="273"/>
      <c r="T55" s="273">
        <f>COUNTIFS(集積用!$I:$I,T$2,集積用!$K:$K,"&gt;="&amp;$C55,集積用!$K:$K,"&lt;="&amp;$D55)</f>
        <v>0</v>
      </c>
      <c r="U55" s="273">
        <f>COUNTIFS(集積用!$I:$I,U$2,集積用!$K:$K,"&gt;="&amp;$C55,集積用!$K:$K,"&lt;="&amp;$D55)</f>
        <v>7</v>
      </c>
      <c r="V55" s="273">
        <f t="shared" si="7"/>
        <v>37</v>
      </c>
      <c r="W55" s="273">
        <f>COUNTIFS(集積用!$I:$I,W$2,集積用!$K:$K,"&gt;="&amp;$C55,集積用!$K:$K,"&lt;="&amp;$D55)</f>
        <v>6</v>
      </c>
      <c r="X55" s="274">
        <f>SUMIFS(集積用!$S:$S,集積用!$K:$K,"&gt;="&amp;$C55,集積用!$K:$K,"&lt;="&amp;$D55,集積用!$H:$H,$X$1)</f>
        <v>26057492</v>
      </c>
      <c r="Y55" s="273">
        <f t="shared" si="8"/>
        <v>80</v>
      </c>
      <c r="Z55" s="273">
        <f>COUNTIFS(集積用!$T:$T,Z$2,集積用!$H:$H,$X$1,集積用!$K:$K,"&gt;="&amp;$C55,集積用!$K:$K,"&lt;="&amp;$D55)</f>
        <v>3</v>
      </c>
      <c r="AA55" s="232"/>
      <c r="AB55" s="232"/>
      <c r="AC55" s="232"/>
      <c r="AD55" s="232"/>
      <c r="AE55" s="232"/>
    </row>
    <row r="56" spans="2:31" ht="19.95" customHeight="1" x14ac:dyDescent="0.3">
      <c r="B56" s="600" t="s">
        <v>5812</v>
      </c>
      <c r="C56" s="600"/>
      <c r="D56" s="600"/>
      <c r="E56" s="273">
        <f>SUM(E48:E55)</f>
        <v>52</v>
      </c>
      <c r="F56" s="273">
        <f t="shared" ref="F56" si="10">SUM(F48:F55)</f>
        <v>42</v>
      </c>
      <c r="G56" s="273">
        <f t="shared" ref="G56" si="11">SUM(G48:G55)</f>
        <v>3</v>
      </c>
      <c r="H56" s="273">
        <f t="shared" ref="H56" si="12">SUM(H48:H55)</f>
        <v>0</v>
      </c>
      <c r="I56" s="273">
        <f t="shared" ref="I56" si="13">SUM(I48:I55)</f>
        <v>0</v>
      </c>
      <c r="J56" s="273">
        <f t="shared" ref="J56" si="14">SUM(J48:J55)</f>
        <v>0</v>
      </c>
      <c r="K56" s="273">
        <f t="shared" ref="K56" si="15">SUM(K48:K55)</f>
        <v>13</v>
      </c>
      <c r="L56" s="273">
        <f t="shared" ref="L56" si="16">SUM(L48:L55)</f>
        <v>42</v>
      </c>
      <c r="M56" s="273">
        <f t="shared" ref="M56" si="17">SUM(M48:M55)</f>
        <v>21</v>
      </c>
      <c r="N56" s="273">
        <f t="shared" ref="N56" si="18">SUM(N48:N55)</f>
        <v>5</v>
      </c>
      <c r="O56" s="273">
        <f t="shared" ref="O56" si="19">SUM(O48:O55)</f>
        <v>15</v>
      </c>
      <c r="P56" s="273">
        <f t="shared" ref="P56" si="20">SUM(P48:P55)</f>
        <v>29</v>
      </c>
      <c r="Q56" s="273">
        <f t="shared" ref="Q56" si="21">SUM(Q48:Q55)</f>
        <v>18</v>
      </c>
      <c r="R56" s="273">
        <f t="shared" ref="R56" si="22">SUM(R48:R55)</f>
        <v>5</v>
      </c>
      <c r="S56" s="273"/>
      <c r="T56" s="273">
        <f t="shared" ref="T56:U56" si="23">SUM(T48:T55)</f>
        <v>4</v>
      </c>
      <c r="U56" s="273">
        <f t="shared" si="23"/>
        <v>128</v>
      </c>
      <c r="V56" s="273"/>
      <c r="W56" s="273"/>
      <c r="X56" s="274"/>
      <c r="Y56" s="274"/>
      <c r="Z56" s="274"/>
      <c r="AA56" s="232"/>
      <c r="AB56" s="232"/>
      <c r="AC56" s="232"/>
      <c r="AD56" s="232"/>
      <c r="AE56" s="232"/>
    </row>
  </sheetData>
  <mergeCells count="6">
    <mergeCell ref="B56:D56"/>
    <mergeCell ref="B1:W1"/>
    <mergeCell ref="B2:D2"/>
    <mergeCell ref="B15:D15"/>
    <mergeCell ref="X24:Y24"/>
    <mergeCell ref="B44:D44"/>
  </mergeCells>
  <phoneticPr fontId="22"/>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C51E5-EE9A-4FBE-A1A1-8D19F7C245E1}">
  <sheetPr codeName="Sheet14"/>
  <dimension ref="A1:I19"/>
  <sheetViews>
    <sheetView zoomScale="70" zoomScaleNormal="70" workbookViewId="0">
      <selection activeCell="D8" sqref="D8"/>
    </sheetView>
  </sheetViews>
  <sheetFormatPr defaultColWidth="8.81640625" defaultRowHeight="100.2" customHeight="1" x14ac:dyDescent="0.3"/>
  <cols>
    <col min="1" max="1" width="3.90625" style="107" customWidth="1"/>
    <col min="2" max="2" width="16.6328125" style="299" customWidth="1"/>
    <col min="3" max="3" width="14.6328125" style="298" hidden="1" customWidth="1"/>
    <col min="4" max="4" width="40.6328125" style="125" customWidth="1"/>
    <col min="5" max="6" width="40.6328125" style="115" customWidth="1"/>
    <col min="7" max="7" width="35.6328125" style="115" customWidth="1"/>
    <col min="8" max="8" width="14.6328125" style="218" customWidth="1"/>
    <col min="9" max="9" width="14.6328125" style="308" customWidth="1"/>
    <col min="10" max="16384" width="8.81640625" style="107"/>
  </cols>
  <sheetData>
    <row r="1" spans="1:9" s="108" customFormat="1" ht="30" customHeight="1" x14ac:dyDescent="0.3">
      <c r="A1" s="107"/>
      <c r="B1" s="300" t="s">
        <v>7405</v>
      </c>
      <c r="C1" s="295"/>
      <c r="D1" s="295"/>
      <c r="E1" s="295"/>
      <c r="F1" s="295"/>
      <c r="G1" s="295"/>
      <c r="H1" s="296"/>
      <c r="I1" s="296"/>
    </row>
    <row r="2" spans="1:9" s="108" customFormat="1" ht="15" customHeight="1" x14ac:dyDescent="0.3">
      <c r="A2" s="107"/>
      <c r="B2" s="304" t="s">
        <v>7491</v>
      </c>
      <c r="H2" s="607" t="s">
        <v>2655</v>
      </c>
      <c r="I2" s="608"/>
    </row>
    <row r="3" spans="1:9" s="108" customFormat="1" ht="15" x14ac:dyDescent="0.3">
      <c r="A3" s="107"/>
      <c r="B3" s="305">
        <f>(COUNTIF(C:C,"&lt;&gt;")-1)</f>
        <v>13</v>
      </c>
      <c r="H3" s="230">
        <v>44287</v>
      </c>
      <c r="I3" s="230">
        <f>EOMONTH(H3,0)</f>
        <v>44316</v>
      </c>
    </row>
    <row r="4" spans="1:9" s="108" customFormat="1" ht="13.2" customHeight="1" x14ac:dyDescent="0.3">
      <c r="A4" s="107"/>
      <c r="B4" s="109"/>
      <c r="C4" s="113"/>
      <c r="D4" s="124"/>
      <c r="E4" s="111"/>
      <c r="F4" s="111"/>
      <c r="G4" s="111"/>
      <c r="H4" s="215"/>
      <c r="I4" s="306"/>
    </row>
    <row r="5" spans="1:9" s="114" customFormat="1" ht="32.4" x14ac:dyDescent="0.3">
      <c r="B5" s="301" t="s">
        <v>376</v>
      </c>
      <c r="C5" s="301" t="s">
        <v>7407</v>
      </c>
      <c r="D5" s="220" t="s">
        <v>378</v>
      </c>
      <c r="E5" s="220" t="s">
        <v>380</v>
      </c>
      <c r="F5" s="220" t="s">
        <v>7408</v>
      </c>
      <c r="G5" s="220" t="s">
        <v>7406</v>
      </c>
      <c r="H5" s="226" t="s">
        <v>4303</v>
      </c>
      <c r="I5" s="307" t="s">
        <v>7409</v>
      </c>
    </row>
    <row r="6" spans="1:9" ht="160.19999999999999" customHeight="1" x14ac:dyDescent="0.3">
      <c r="B6" s="302">
        <v>202104020305</v>
      </c>
      <c r="C6" s="303" t="s">
        <v>381</v>
      </c>
      <c r="D6" s="303" t="s">
        <v>6528</v>
      </c>
      <c r="E6" s="303" t="s">
        <v>7446</v>
      </c>
      <c r="F6" s="303" t="s">
        <v>7447</v>
      </c>
      <c r="G6" s="303" t="s">
        <v>7448</v>
      </c>
      <c r="H6" s="303" t="s">
        <v>277</v>
      </c>
      <c r="I6" s="309" t="s">
        <v>1082</v>
      </c>
    </row>
    <row r="7" spans="1:9" ht="160.19999999999999" customHeight="1" x14ac:dyDescent="0.3">
      <c r="B7" s="302">
        <v>202104141695</v>
      </c>
      <c r="C7" s="303" t="s">
        <v>844</v>
      </c>
      <c r="D7" s="303" t="s">
        <v>7465</v>
      </c>
      <c r="E7" s="303" t="s">
        <v>7466</v>
      </c>
      <c r="F7" s="303" t="s">
        <v>7467</v>
      </c>
      <c r="G7" s="303" t="s">
        <v>7468</v>
      </c>
      <c r="H7" s="303" t="s">
        <v>273</v>
      </c>
      <c r="I7" s="309">
        <v>2746200</v>
      </c>
    </row>
    <row r="8" spans="1:9" ht="160.19999999999999" customHeight="1" x14ac:dyDescent="0.3">
      <c r="B8" s="302">
        <v>202104121506</v>
      </c>
      <c r="C8" s="303" t="s">
        <v>844</v>
      </c>
      <c r="D8" s="303" t="s">
        <v>7362</v>
      </c>
      <c r="E8" s="303" t="s">
        <v>7458</v>
      </c>
      <c r="F8" s="303" t="s">
        <v>7459</v>
      </c>
      <c r="G8" s="303" t="s">
        <v>7460</v>
      </c>
      <c r="H8" s="303" t="s">
        <v>265</v>
      </c>
      <c r="I8" s="309">
        <v>1763460</v>
      </c>
    </row>
    <row r="9" spans="1:9" ht="160.19999999999999" customHeight="1" x14ac:dyDescent="0.3">
      <c r="B9" s="302">
        <v>202104192127</v>
      </c>
      <c r="C9" s="303" t="s">
        <v>381</v>
      </c>
      <c r="D9" s="303" t="s">
        <v>7482</v>
      </c>
      <c r="E9" s="303" t="s">
        <v>7483</v>
      </c>
      <c r="F9" s="303" t="s">
        <v>7477</v>
      </c>
      <c r="G9" s="303" t="s">
        <v>7484</v>
      </c>
      <c r="H9" s="303" t="s">
        <v>277</v>
      </c>
      <c r="I9" s="309">
        <v>1450710</v>
      </c>
    </row>
    <row r="10" spans="1:9" ht="160.19999999999999" customHeight="1" x14ac:dyDescent="0.3">
      <c r="B10" s="302">
        <v>202104283693</v>
      </c>
      <c r="C10" s="303" t="s">
        <v>844</v>
      </c>
      <c r="D10" s="303" t="s">
        <v>7351</v>
      </c>
      <c r="E10" s="303" t="s">
        <v>7490</v>
      </c>
      <c r="F10" s="303" t="s">
        <v>7358</v>
      </c>
      <c r="G10" s="303" t="s">
        <v>7489</v>
      </c>
      <c r="H10" s="303" t="s">
        <v>266</v>
      </c>
      <c r="I10" s="309">
        <v>550396</v>
      </c>
    </row>
    <row r="11" spans="1:9" ht="160.19999999999999" customHeight="1" x14ac:dyDescent="0.3">
      <c r="B11" s="302">
        <v>202104081110</v>
      </c>
      <c r="C11" s="303" t="s">
        <v>844</v>
      </c>
      <c r="D11" s="303" t="s">
        <v>6530</v>
      </c>
      <c r="E11" s="303" t="s">
        <v>7452</v>
      </c>
      <c r="F11" s="303" t="s">
        <v>7453</v>
      </c>
      <c r="G11" s="303" t="s">
        <v>7454</v>
      </c>
      <c r="H11" s="303" t="s">
        <v>284</v>
      </c>
      <c r="I11" s="309">
        <v>272510</v>
      </c>
    </row>
    <row r="12" spans="1:9" ht="160.19999999999999" customHeight="1" x14ac:dyDescent="0.3">
      <c r="B12" s="302">
        <v>202104182102</v>
      </c>
      <c r="C12" s="303" t="s">
        <v>381</v>
      </c>
      <c r="D12" s="303" t="s">
        <v>7473</v>
      </c>
      <c r="E12" s="303" t="s">
        <v>7474</v>
      </c>
      <c r="F12" s="303" t="s">
        <v>7475</v>
      </c>
      <c r="G12" s="303" t="s">
        <v>7476</v>
      </c>
      <c r="H12" s="303" t="s">
        <v>265</v>
      </c>
      <c r="I12" s="309">
        <v>126650</v>
      </c>
    </row>
    <row r="13" spans="1:9" ht="160.19999999999999" customHeight="1" x14ac:dyDescent="0.3">
      <c r="B13" s="302">
        <v>202104081085</v>
      </c>
      <c r="C13" s="303" t="s">
        <v>844</v>
      </c>
      <c r="D13" s="303" t="s">
        <v>6531</v>
      </c>
      <c r="E13" s="303" t="s">
        <v>7455</v>
      </c>
      <c r="F13" s="303" t="s">
        <v>7456</v>
      </c>
      <c r="G13" s="303" t="s">
        <v>7457</v>
      </c>
      <c r="H13" s="303" t="s">
        <v>284</v>
      </c>
      <c r="I13" s="309">
        <v>28014</v>
      </c>
    </row>
    <row r="14" spans="1:9" ht="160.19999999999999" customHeight="1" x14ac:dyDescent="0.3">
      <c r="B14" s="302">
        <v>202104070785</v>
      </c>
      <c r="C14" s="303" t="s">
        <v>381</v>
      </c>
      <c r="D14" s="303" t="s">
        <v>6529</v>
      </c>
      <c r="E14" s="303" t="s">
        <v>7449</v>
      </c>
      <c r="F14" s="303" t="s">
        <v>7450</v>
      </c>
      <c r="G14" s="303" t="s">
        <v>7451</v>
      </c>
      <c r="H14" s="303" t="s">
        <v>265</v>
      </c>
      <c r="I14" s="309">
        <v>0</v>
      </c>
    </row>
    <row r="15" spans="1:9" ht="160.19999999999999" customHeight="1" x14ac:dyDescent="0.3">
      <c r="B15" s="302">
        <v>202104131564</v>
      </c>
      <c r="C15" s="303" t="s">
        <v>381</v>
      </c>
      <c r="D15" s="303" t="s">
        <v>7461</v>
      </c>
      <c r="E15" s="303" t="s">
        <v>7462</v>
      </c>
      <c r="F15" s="303" t="s">
        <v>7463</v>
      </c>
      <c r="G15" s="303" t="s">
        <v>7464</v>
      </c>
      <c r="H15" s="303" t="s">
        <v>284</v>
      </c>
      <c r="I15" s="309">
        <v>0</v>
      </c>
    </row>
    <row r="16" spans="1:9" ht="160.19999999999999" customHeight="1" x14ac:dyDescent="0.3">
      <c r="B16" s="302">
        <v>202104161970</v>
      </c>
      <c r="C16" s="303" t="s">
        <v>381</v>
      </c>
      <c r="D16" s="303" t="s">
        <v>7469</v>
      </c>
      <c r="E16" s="303" t="s">
        <v>7470</v>
      </c>
      <c r="F16" s="303" t="s">
        <v>7471</v>
      </c>
      <c r="G16" s="303" t="s">
        <v>7472</v>
      </c>
      <c r="H16" s="303" t="s">
        <v>284</v>
      </c>
      <c r="I16" s="309">
        <v>0</v>
      </c>
    </row>
    <row r="17" spans="2:9" ht="160.19999999999999" customHeight="1" x14ac:dyDescent="0.3">
      <c r="B17" s="302">
        <v>202104192215</v>
      </c>
      <c r="C17" s="303" t="s">
        <v>381</v>
      </c>
      <c r="D17" s="303" t="s">
        <v>7478</v>
      </c>
      <c r="E17" s="303" t="s">
        <v>7479</v>
      </c>
      <c r="F17" s="303" t="s">
        <v>7480</v>
      </c>
      <c r="G17" s="303" t="s">
        <v>7481</v>
      </c>
      <c r="H17" s="303" t="s">
        <v>277</v>
      </c>
      <c r="I17" s="309">
        <v>0</v>
      </c>
    </row>
    <row r="18" spans="2:9" ht="160.19999999999999" customHeight="1" x14ac:dyDescent="0.3">
      <c r="B18" s="302">
        <v>202104232898</v>
      </c>
      <c r="C18" s="303" t="s">
        <v>381</v>
      </c>
      <c r="D18" s="303" t="s">
        <v>7485</v>
      </c>
      <c r="E18" s="303" t="s">
        <v>7486</v>
      </c>
      <c r="F18" s="303" t="s">
        <v>7487</v>
      </c>
      <c r="G18" s="303" t="s">
        <v>7488</v>
      </c>
      <c r="H18" s="303" t="s">
        <v>277</v>
      </c>
      <c r="I18" s="309">
        <v>0</v>
      </c>
    </row>
    <row r="19" spans="2:9" ht="120" customHeight="1" x14ac:dyDescent="0.3"/>
  </sheetData>
  <autoFilter ref="B5:I5" xr:uid="{2897B613-26CE-4B0A-B298-8AED3F2F25B7}"/>
  <sortState ref="B6:I18">
    <sortCondition descending="1" ref="I5"/>
  </sortState>
  <mergeCells count="1">
    <mergeCell ref="H2:I2"/>
  </mergeCells>
  <phoneticPr fontId="2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バイヤー事故情報共有リストへ転記">
                <anchor moveWithCells="1" sizeWithCells="1">
                  <from>
                    <xdr:col>6</xdr:col>
                    <xdr:colOff>22860</xdr:colOff>
                    <xdr:row>1</xdr:row>
                    <xdr:rowOff>22860</xdr:rowOff>
                  </from>
                  <to>
                    <xdr:col>6</xdr:col>
                    <xdr:colOff>2994660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68A74-83BB-4FA4-AFE7-2FE90F5E79B3}">
  <sheetPr codeName="Sheet6"/>
  <dimension ref="B1:N24"/>
  <sheetViews>
    <sheetView tabSelected="1" zoomScale="115" zoomScaleNormal="115" workbookViewId="0">
      <selection activeCell="K3" sqref="K3"/>
    </sheetView>
  </sheetViews>
  <sheetFormatPr defaultRowHeight="15" x14ac:dyDescent="0.3"/>
  <cols>
    <col min="1" max="1" width="3.81640625" customWidth="1"/>
    <col min="2" max="2" width="14.08984375" bestFit="1" customWidth="1"/>
    <col min="3" max="4" width="0" hidden="1" customWidth="1"/>
  </cols>
  <sheetData>
    <row r="1" spans="2:14" x14ac:dyDescent="0.3">
      <c r="G1" s="616" t="s">
        <v>12276</v>
      </c>
      <c r="H1" s="616"/>
      <c r="I1" s="616" t="s">
        <v>12280</v>
      </c>
      <c r="J1" s="616"/>
      <c r="K1" s="616" t="s">
        <v>12275</v>
      </c>
      <c r="L1" s="616"/>
      <c r="M1" s="616" t="s">
        <v>12280</v>
      </c>
      <c r="N1" s="616"/>
    </row>
    <row r="2" spans="2:14" x14ac:dyDescent="0.3">
      <c r="B2" s="609"/>
      <c r="C2" s="610"/>
      <c r="D2" s="611"/>
      <c r="E2" s="609" t="s">
        <v>12266</v>
      </c>
      <c r="F2" s="611"/>
      <c r="G2" s="614" t="s">
        <v>12273</v>
      </c>
      <c r="H2" s="615"/>
      <c r="I2" s="614" t="s">
        <v>12271</v>
      </c>
      <c r="J2" s="615"/>
      <c r="K2" s="612" t="s">
        <v>12274</v>
      </c>
      <c r="L2" s="613"/>
      <c r="M2" s="612" t="s">
        <v>12272</v>
      </c>
      <c r="N2" s="613"/>
    </row>
    <row r="3" spans="2:14" x14ac:dyDescent="0.3">
      <c r="B3" s="609" t="s">
        <v>12265</v>
      </c>
      <c r="C3" s="610"/>
      <c r="D3" s="611"/>
      <c r="E3" s="578" t="s">
        <v>117</v>
      </c>
      <c r="F3" s="578" t="s">
        <v>118</v>
      </c>
      <c r="G3" s="573" t="s">
        <v>117</v>
      </c>
      <c r="H3" s="573" t="s">
        <v>118</v>
      </c>
      <c r="I3" s="573" t="s">
        <v>117</v>
      </c>
      <c r="J3" s="573" t="s">
        <v>118</v>
      </c>
      <c r="K3" s="574" t="s">
        <v>117</v>
      </c>
      <c r="L3" s="574" t="s">
        <v>118</v>
      </c>
      <c r="M3" s="574" t="s">
        <v>117</v>
      </c>
      <c r="N3" s="574" t="s">
        <v>118</v>
      </c>
    </row>
    <row r="4" spans="2:14" x14ac:dyDescent="0.3">
      <c r="B4" s="577" t="s">
        <v>12258</v>
      </c>
      <c r="C4" s="272">
        <v>44440</v>
      </c>
      <c r="D4" s="272">
        <v>44469</v>
      </c>
      <c r="E4" s="571">
        <f>COUNTIFS(集積用!$H:$H,$E$3,集積用!$E:$E,"&gt;="&amp;$C4,集積用!$E:$E,"&lt;="&amp;$D4)</f>
        <v>29</v>
      </c>
      <c r="F4" s="571">
        <f>COUNTIFS(集積用!$H:$H,$F$3,集積用!$E:$E,"&gt;="&amp;$C4,集積用!$E:$E,"&lt;="&amp;$D4)</f>
        <v>16</v>
      </c>
      <c r="G4" s="571">
        <f>COUNTIFS(集積用!$H:$H,$G$3,集積用!$Y:$Y,"●",集積用!$E:$E,"&gt;="&amp;$C4,集積用!$E:$E,"&lt;="&amp;$D4)</f>
        <v>26</v>
      </c>
      <c r="H4" s="571">
        <f>COUNTIFS(集積用!$H:$H,$H$3,集積用!$Y:$Y,"●",集積用!$E:$E,"&gt;="&amp;$C4,集積用!$E:$E,"&lt;="&amp;$D4)</f>
        <v>15</v>
      </c>
      <c r="I4" s="575">
        <f>G4/E4</f>
        <v>0.89655172413793105</v>
      </c>
      <c r="J4" s="575">
        <f>H4/F4</f>
        <v>0.9375</v>
      </c>
      <c r="K4" s="571">
        <f>COUNTIFS(集積用!$H:$H,$K$3,集積用!$AO:$AO,"●",集積用!$E:$E,"&gt;="&amp;$C4,集積用!$E:$E,"&lt;="&amp;$D4)</f>
        <v>16</v>
      </c>
      <c r="L4" s="571">
        <f>COUNTIFS(集積用!$H:$H,$L$3,集積用!$AO:$AO,"●",集積用!$E:$E,"&gt;="&amp;$C4,集積用!$E:$E,"&lt;="&amp;$D4)</f>
        <v>13</v>
      </c>
      <c r="M4" s="575">
        <f>K4/E4</f>
        <v>0.55172413793103448</v>
      </c>
      <c r="N4" s="575">
        <f>L4/F4</f>
        <v>0.8125</v>
      </c>
    </row>
    <row r="5" spans="2:14" x14ac:dyDescent="0.3">
      <c r="B5" s="577" t="s">
        <v>6007</v>
      </c>
      <c r="C5" s="272">
        <v>44470</v>
      </c>
      <c r="D5" s="272">
        <v>44500</v>
      </c>
      <c r="E5" s="571">
        <f>COUNTIFS(集積用!$H:$H,$E$3,集積用!$E:$E,"&gt;="&amp;$C5,集積用!$E:$E,"&lt;="&amp;$D5)</f>
        <v>27</v>
      </c>
      <c r="F5" s="571">
        <f>COUNTIFS(集積用!$H:$H,$F$3,集積用!$E:$E,"&gt;="&amp;$C5,集積用!$E:$E,"&lt;="&amp;$D5)</f>
        <v>8</v>
      </c>
      <c r="G5" s="571">
        <f>COUNTIFS(集積用!$H:$H,$G$3,集積用!$Y:$Y,"●",集積用!$E:$E,"&gt;="&amp;$C5,集積用!$E:$E,"&lt;="&amp;$D5)</f>
        <v>24</v>
      </c>
      <c r="H5" s="571">
        <f>COUNTIFS(集積用!$H:$H,$H$3,集積用!$Y:$Y,"●",集積用!$E:$E,"&gt;="&amp;$C5,集積用!$E:$E,"&lt;="&amp;$D5)</f>
        <v>6</v>
      </c>
      <c r="I5" s="575">
        <f t="shared" ref="I5:I8" si="0">G5/E5</f>
        <v>0.88888888888888884</v>
      </c>
      <c r="J5" s="575">
        <f t="shared" ref="J5:J8" si="1">H5/F5</f>
        <v>0.75</v>
      </c>
      <c r="K5" s="571">
        <f>COUNTIFS(集積用!$H:$H,$K$3,集積用!$AO:$AO,"●",集積用!$E:$E,"&gt;="&amp;$C5,集積用!$E:$E,"&lt;="&amp;$D5)</f>
        <v>10</v>
      </c>
      <c r="L5" s="571">
        <f>COUNTIFS(集積用!$H:$H,$L$3,集積用!$AO:$AO,"●",集積用!$E:$E,"&gt;="&amp;$C5,集積用!$E:$E,"&lt;="&amp;$D5)</f>
        <v>6</v>
      </c>
      <c r="M5" s="575">
        <f t="shared" ref="M5:M8" si="2">K5/E5</f>
        <v>0.37037037037037035</v>
      </c>
      <c r="N5" s="575">
        <f t="shared" ref="N5:N8" si="3">L5/F5</f>
        <v>0.75</v>
      </c>
    </row>
    <row r="6" spans="2:14" x14ac:dyDescent="0.3">
      <c r="B6" s="577" t="s">
        <v>6008</v>
      </c>
      <c r="C6" s="272">
        <v>44501</v>
      </c>
      <c r="D6" s="272">
        <v>44530</v>
      </c>
      <c r="E6" s="571">
        <f>COUNTIFS(集積用!$H:$H,$E$3,集積用!$E:$E,"&gt;="&amp;$C6,集積用!$E:$E,"&lt;="&amp;$D6)</f>
        <v>29</v>
      </c>
      <c r="F6" s="571">
        <f>COUNTIFS(集積用!$H:$H,$F$3,集積用!$E:$E,"&gt;="&amp;$C6,集積用!$E:$E,"&lt;="&amp;$D6)</f>
        <v>14</v>
      </c>
      <c r="G6" s="571">
        <f>COUNTIFS(集積用!$H:$H,$G$3,集積用!$Y:$Y,"●",集積用!$E:$E,"&gt;="&amp;$C6,集積用!$E:$E,"&lt;="&amp;$D6)</f>
        <v>20</v>
      </c>
      <c r="H6" s="571">
        <f>COUNTIFS(集積用!$H:$H,$H$3,集積用!$Y:$Y,"●",集積用!$E:$E,"&gt;="&amp;$C6,集積用!$E:$E,"&lt;="&amp;$D6)</f>
        <v>10</v>
      </c>
      <c r="I6" s="575">
        <f t="shared" si="0"/>
        <v>0.68965517241379315</v>
      </c>
      <c r="J6" s="575">
        <f t="shared" si="1"/>
        <v>0.7142857142857143</v>
      </c>
      <c r="K6" s="571">
        <f>COUNTIFS(集積用!$H:$H,$K$3,集積用!$AO:$AO,"●",集積用!$E:$E,"&gt;="&amp;$C6,集積用!$E:$E,"&lt;="&amp;$D6)</f>
        <v>11</v>
      </c>
      <c r="L6" s="571">
        <f>COUNTIFS(集積用!$H:$H,$L$3,集積用!$AO:$AO,"●",集積用!$E:$E,"&gt;="&amp;$C6,集積用!$E:$E,"&lt;="&amp;$D6)</f>
        <v>10</v>
      </c>
      <c r="M6" s="575">
        <f t="shared" si="2"/>
        <v>0.37931034482758619</v>
      </c>
      <c r="N6" s="575">
        <f t="shared" si="3"/>
        <v>0.7142857142857143</v>
      </c>
    </row>
    <row r="7" spans="2:14" x14ac:dyDescent="0.3">
      <c r="B7" s="270" t="s">
        <v>6009</v>
      </c>
      <c r="C7" s="272">
        <v>44531</v>
      </c>
      <c r="D7" s="272">
        <v>44561</v>
      </c>
      <c r="E7" s="571">
        <f>COUNTIFS(集積用!$H:$H,$E$3,集積用!$E:$E,"&gt;="&amp;$C7,集積用!$E:$E,"&lt;="&amp;$D7)</f>
        <v>42</v>
      </c>
      <c r="F7" s="571">
        <f>COUNTIFS(集積用!$H:$H,$F$3,集積用!$E:$E,"&gt;="&amp;$C7,集積用!$E:$E,"&lt;="&amp;$D7)</f>
        <v>17</v>
      </c>
      <c r="G7" s="571">
        <f>COUNTIFS(集積用!$H:$H,$G$3,集積用!$Y:$Y,"●",集積用!$E:$E,"&gt;="&amp;$C7,集積用!$E:$E,"&lt;="&amp;$D7)</f>
        <v>30</v>
      </c>
      <c r="H7" s="571">
        <f>COUNTIFS(集積用!$H:$H,$H$3,集積用!$Y:$Y,"●",集積用!$E:$E,"&gt;="&amp;$C7,集積用!$E:$E,"&lt;="&amp;$D7)</f>
        <v>15</v>
      </c>
      <c r="I7" s="575">
        <f t="shared" si="0"/>
        <v>0.7142857142857143</v>
      </c>
      <c r="J7" s="575">
        <f t="shared" si="1"/>
        <v>0.88235294117647056</v>
      </c>
      <c r="K7" s="571">
        <f>COUNTIFS(集積用!$H:$H,$K$3,集積用!$AO:$AO,"●",集積用!$E:$E,"&gt;="&amp;$C7,集積用!$E:$E,"&lt;="&amp;$D7)</f>
        <v>30</v>
      </c>
      <c r="L7" s="571">
        <f>COUNTIFS(集積用!$H:$H,$L$3,集積用!$AO:$AO,"●",集積用!$E:$E,"&gt;="&amp;$C7,集積用!$E:$E,"&lt;="&amp;$D7)</f>
        <v>12</v>
      </c>
      <c r="M7" s="575">
        <f t="shared" si="2"/>
        <v>0.7142857142857143</v>
      </c>
      <c r="N7" s="575">
        <f t="shared" si="3"/>
        <v>0.70588235294117652</v>
      </c>
    </row>
    <row r="8" spans="2:14" x14ac:dyDescent="0.3">
      <c r="B8" s="270" t="s">
        <v>12259</v>
      </c>
      <c r="C8" s="272">
        <v>44562</v>
      </c>
      <c r="D8" s="272">
        <v>44592</v>
      </c>
      <c r="E8" s="571">
        <f>COUNTIFS(集積用!$H:$H,$E$3,集積用!$E:$E,"&gt;="&amp;$C8,集積用!$E:$E,"&lt;="&amp;$D8)</f>
        <v>18</v>
      </c>
      <c r="F8" s="571">
        <f>COUNTIFS(集積用!$H:$H,$F$3,集積用!$E:$E,"&gt;="&amp;$C8,集積用!$E:$E,"&lt;="&amp;$D8)</f>
        <v>6</v>
      </c>
      <c r="G8" s="571">
        <f>COUNTIFS(集積用!$H:$H,$G$3,集積用!$Y:$Y,"●",集積用!$E:$E,"&gt;="&amp;$C8,集積用!$E:$E,"&lt;="&amp;$D8)</f>
        <v>15</v>
      </c>
      <c r="H8" s="571">
        <f>COUNTIFS(集積用!$H:$H,$H$3,集積用!$Y:$Y,"●",集積用!$E:$E,"&gt;="&amp;$C8,集積用!$E:$E,"&lt;="&amp;$D8)</f>
        <v>5</v>
      </c>
      <c r="I8" s="575">
        <f t="shared" si="0"/>
        <v>0.83333333333333337</v>
      </c>
      <c r="J8" s="575">
        <f t="shared" si="1"/>
        <v>0.83333333333333337</v>
      </c>
      <c r="K8" s="571">
        <f>COUNTIFS(集積用!$H:$H,$K$3,集積用!$AO:$AO,"●",集積用!$E:$E,"&gt;="&amp;$C8,集積用!$E:$E,"&lt;="&amp;$D8)</f>
        <v>7</v>
      </c>
      <c r="L8" s="571">
        <f>COUNTIFS(集積用!$H:$H,$L$3,集積用!$AO:$AO,"●",集積用!$E:$E,"&gt;="&amp;$C8,集積用!$E:$E,"&lt;="&amp;$D8)</f>
        <v>4</v>
      </c>
      <c r="M8" s="575">
        <f t="shared" si="2"/>
        <v>0.3888888888888889</v>
      </c>
      <c r="N8" s="575">
        <f t="shared" si="3"/>
        <v>0.66666666666666663</v>
      </c>
    </row>
    <row r="9" spans="2:14" x14ac:dyDescent="0.3">
      <c r="B9" s="270" t="s">
        <v>12260</v>
      </c>
      <c r="C9" s="272">
        <v>44593</v>
      </c>
      <c r="D9" s="272">
        <v>44620</v>
      </c>
      <c r="E9" s="571">
        <f>COUNTIFS(集積用!$H:$H,$E$3,集積用!$E:$E,"&gt;="&amp;$C9,集積用!$E:$E,"&lt;="&amp;$D9)</f>
        <v>15</v>
      </c>
      <c r="F9" s="571">
        <f>COUNTIFS(集積用!$H:$H,$F$3,集積用!$E:$E,"&gt;="&amp;$C9,集積用!$E:$E,"&lt;="&amp;$D9)</f>
        <v>5</v>
      </c>
      <c r="G9" s="571">
        <f>COUNTIFS(集積用!$H:$H,$G$3,集積用!$Y:$Y,"●",集積用!$E:$E,"&gt;="&amp;$C9,集積用!$E:$E,"&lt;="&amp;$D9)</f>
        <v>7</v>
      </c>
      <c r="H9" s="571">
        <f>COUNTIFS(集積用!$H:$H,$H$3,集積用!$Y:$Y,"●",集積用!$E:$E,"&gt;="&amp;$C9,集積用!$E:$E,"&lt;="&amp;$D9)</f>
        <v>2</v>
      </c>
      <c r="I9" s="575">
        <f t="shared" ref="I9:I11" si="4">G9/E9</f>
        <v>0.46666666666666667</v>
      </c>
      <c r="J9" s="575">
        <f t="shared" ref="J9:J11" si="5">H9/F9</f>
        <v>0.4</v>
      </c>
      <c r="K9" s="571">
        <f>COUNTIFS(集積用!$H:$H,$K$3,集積用!$AO:$AO,"●",集積用!$E:$E,"&gt;="&amp;$C9,集積用!$E:$E,"&lt;="&amp;$D9)</f>
        <v>4</v>
      </c>
      <c r="L9" s="571">
        <f>COUNTIFS(集積用!$H:$H,$L$3,集積用!$AO:$AO,"●",集積用!$E:$E,"&gt;="&amp;$C9,集積用!$E:$E,"&lt;="&amp;$D9)</f>
        <v>2</v>
      </c>
      <c r="M9" s="575">
        <f t="shared" ref="M9:M11" si="6">K9/E9</f>
        <v>0.26666666666666666</v>
      </c>
      <c r="N9" s="575">
        <f t="shared" ref="N9:N11" si="7">L9/F9</f>
        <v>0.4</v>
      </c>
    </row>
    <row r="10" spans="2:14" x14ac:dyDescent="0.3">
      <c r="B10" s="585" t="s">
        <v>12261</v>
      </c>
      <c r="C10" s="272">
        <v>44621</v>
      </c>
      <c r="D10" s="272">
        <v>44651</v>
      </c>
      <c r="E10" s="571">
        <f>COUNTIFS(集積用!$H:$H,$E$3,集積用!$E:$E,"&gt;="&amp;$C10,集積用!$E:$E,"&lt;="&amp;$D10)</f>
        <v>22</v>
      </c>
      <c r="F10" s="571">
        <f>COUNTIFS(集積用!$H:$H,$F$3,集積用!$E:$E,"&gt;="&amp;$C10,集積用!$E:$E,"&lt;="&amp;$D10)</f>
        <v>10</v>
      </c>
      <c r="G10" s="571">
        <f>COUNTIFS(集積用!$H:$H,$G$3,集積用!$Y:$Y,"●",集積用!$E:$E,"&gt;="&amp;$C10,集積用!$E:$E,"&lt;="&amp;$D10)</f>
        <v>22</v>
      </c>
      <c r="H10" s="571">
        <f>COUNTIFS(集積用!$H:$H,$H$3,集積用!$Y:$Y,"●",集積用!$E:$E,"&gt;="&amp;$C10,集積用!$E:$E,"&lt;="&amp;$D10)</f>
        <v>8</v>
      </c>
      <c r="I10" s="575">
        <f t="shared" si="4"/>
        <v>1</v>
      </c>
      <c r="J10" s="575">
        <f t="shared" si="5"/>
        <v>0.8</v>
      </c>
      <c r="K10" s="571">
        <f>COUNTIFS(集積用!$H:$H,$K$3,集積用!$AO:$AO,"●",集積用!$E:$E,"&gt;="&amp;$C10,集積用!$E:$E,"&lt;="&amp;$D10)</f>
        <v>5</v>
      </c>
      <c r="L10" s="571">
        <f>COUNTIFS(集積用!$H:$H,$L$3,集積用!$AO:$AO,"●",集積用!$E:$E,"&gt;="&amp;$C10,集積用!$E:$E,"&lt;="&amp;$D10)</f>
        <v>1</v>
      </c>
      <c r="M10" s="575">
        <f t="shared" si="6"/>
        <v>0.22727272727272727</v>
      </c>
      <c r="N10" s="575">
        <f t="shared" si="7"/>
        <v>0.1</v>
      </c>
    </row>
    <row r="11" spans="2:14" x14ac:dyDescent="0.3">
      <c r="B11" s="585" t="s">
        <v>12262</v>
      </c>
      <c r="C11" s="272">
        <v>44652</v>
      </c>
      <c r="D11" s="272">
        <v>44681</v>
      </c>
      <c r="E11" s="571">
        <f>COUNTIFS(集積用!$H:$H,$E$3,集積用!$E:$E,"&gt;="&amp;$C11,集積用!$E:$E,"&lt;="&amp;$D11)</f>
        <v>15</v>
      </c>
      <c r="F11" s="571">
        <f>COUNTIFS(集積用!$H:$H,$F$3,集積用!$E:$E,"&gt;="&amp;$C11,集積用!$E:$E,"&lt;="&amp;$D11)</f>
        <v>8</v>
      </c>
      <c r="G11" s="571">
        <f>COUNTIFS(集積用!$H:$H,$G$3,集積用!$Y:$Y,"●",集積用!$E:$E,"&gt;="&amp;$C11,集積用!$E:$E,"&lt;="&amp;$D11)</f>
        <v>11</v>
      </c>
      <c r="H11" s="571">
        <f>COUNTIFS(集積用!$H:$H,$H$3,集積用!$Y:$Y,"●",集積用!$E:$E,"&gt;="&amp;$C11,集積用!$E:$E,"&lt;="&amp;$D11)</f>
        <v>6</v>
      </c>
      <c r="I11" s="575">
        <f t="shared" si="4"/>
        <v>0.73333333333333328</v>
      </c>
      <c r="J11" s="575">
        <f t="shared" si="5"/>
        <v>0.75</v>
      </c>
      <c r="K11" s="571">
        <f>COUNTIFS(集積用!$H:$H,$K$3,集積用!$AO:$AO,"●",集積用!$E:$E,"&gt;="&amp;$C11,集積用!$E:$E,"&lt;="&amp;$D11)</f>
        <v>4</v>
      </c>
      <c r="L11" s="571">
        <f>COUNTIFS(集積用!$H:$H,$L$3,集積用!$AO:$AO,"●",集積用!$E:$E,"&gt;="&amp;$C11,集積用!$E:$E,"&lt;="&amp;$D11)</f>
        <v>1</v>
      </c>
      <c r="M11" s="575">
        <f t="shared" si="6"/>
        <v>0.26666666666666666</v>
      </c>
      <c r="N11" s="575">
        <f t="shared" si="7"/>
        <v>0.125</v>
      </c>
    </row>
    <row r="12" spans="2:14" x14ac:dyDescent="0.3">
      <c r="B12" s="585" t="s">
        <v>12263</v>
      </c>
      <c r="C12" s="272">
        <v>44682</v>
      </c>
      <c r="D12" s="272">
        <v>44712</v>
      </c>
      <c r="E12" s="571"/>
      <c r="F12" s="571"/>
      <c r="G12" s="571"/>
      <c r="H12" s="571"/>
      <c r="I12" s="575"/>
      <c r="J12" s="575"/>
      <c r="K12" s="571"/>
      <c r="L12" s="571"/>
      <c r="M12" s="575"/>
      <c r="N12" s="575"/>
    </row>
    <row r="13" spans="2:14" x14ac:dyDescent="0.3">
      <c r="B13" s="586" t="s">
        <v>12264</v>
      </c>
      <c r="C13" s="272">
        <v>44713</v>
      </c>
      <c r="D13" s="272">
        <v>44742</v>
      </c>
      <c r="E13" s="571"/>
      <c r="F13" s="571"/>
      <c r="G13" s="571"/>
      <c r="H13" s="571"/>
      <c r="I13" s="575"/>
      <c r="J13" s="575"/>
      <c r="K13" s="571"/>
      <c r="L13" s="571"/>
      <c r="M13" s="575"/>
      <c r="N13" s="575"/>
    </row>
    <row r="14" spans="2:14" x14ac:dyDescent="0.3">
      <c r="B14" s="586" t="s">
        <v>6004</v>
      </c>
      <c r="C14" s="272">
        <v>44743</v>
      </c>
      <c r="D14" s="272">
        <v>44773</v>
      </c>
      <c r="E14" s="571"/>
      <c r="F14" s="571"/>
      <c r="G14" s="571"/>
      <c r="H14" s="571"/>
      <c r="I14" s="576"/>
      <c r="J14" s="576"/>
      <c r="K14" s="571"/>
      <c r="L14" s="571"/>
      <c r="M14" s="571"/>
      <c r="N14" s="571"/>
    </row>
    <row r="15" spans="2:14" x14ac:dyDescent="0.3">
      <c r="B15" s="586" t="s">
        <v>6005</v>
      </c>
      <c r="C15" s="272">
        <v>44774</v>
      </c>
      <c r="D15" s="272">
        <v>44804</v>
      </c>
      <c r="E15" s="571"/>
      <c r="F15" s="571"/>
      <c r="G15" s="571"/>
      <c r="H15" s="571"/>
      <c r="I15" s="576"/>
      <c r="J15" s="576"/>
      <c r="K15" s="571"/>
      <c r="L15" s="571"/>
      <c r="M15" s="571"/>
      <c r="N15" s="571"/>
    </row>
    <row r="17" spans="2:14" x14ac:dyDescent="0.3">
      <c r="B17" s="609"/>
      <c r="C17" s="610"/>
      <c r="D17" s="611"/>
      <c r="E17" s="609" t="s">
        <v>12266</v>
      </c>
      <c r="F17" s="611"/>
      <c r="G17" s="614" t="s">
        <v>12273</v>
      </c>
      <c r="H17" s="615"/>
      <c r="I17" s="614" t="s">
        <v>12271</v>
      </c>
      <c r="J17" s="615"/>
      <c r="K17" s="612" t="s">
        <v>12274</v>
      </c>
      <c r="L17" s="613"/>
      <c r="M17" s="612" t="s">
        <v>12272</v>
      </c>
      <c r="N17" s="613"/>
    </row>
    <row r="18" spans="2:14" x14ac:dyDescent="0.3">
      <c r="B18" s="609" t="s">
        <v>12265</v>
      </c>
      <c r="C18" s="610"/>
      <c r="D18" s="611"/>
      <c r="E18" s="578" t="s">
        <v>117</v>
      </c>
      <c r="F18" s="578" t="s">
        <v>118</v>
      </c>
      <c r="G18" s="573" t="s">
        <v>117</v>
      </c>
      <c r="H18" s="573" t="s">
        <v>118</v>
      </c>
      <c r="I18" s="573" t="s">
        <v>117</v>
      </c>
      <c r="J18" s="573" t="s">
        <v>118</v>
      </c>
      <c r="K18" s="574" t="s">
        <v>117</v>
      </c>
      <c r="L18" s="574" t="s">
        <v>118</v>
      </c>
      <c r="M18" s="574" t="s">
        <v>117</v>
      </c>
      <c r="N18" s="574" t="s">
        <v>118</v>
      </c>
    </row>
    <row r="19" spans="2:14" x14ac:dyDescent="0.3">
      <c r="B19" s="577" t="s">
        <v>12267</v>
      </c>
      <c r="C19" s="272">
        <v>44440</v>
      </c>
      <c r="D19" s="272">
        <v>44530</v>
      </c>
      <c r="E19" s="571">
        <f>SUM(E4:E6)</f>
        <v>85</v>
      </c>
      <c r="F19" s="571">
        <f t="shared" ref="F19:L20" si="8">SUM(F4:F6)</f>
        <v>38</v>
      </c>
      <c r="G19" s="571">
        <f t="shared" si="8"/>
        <v>70</v>
      </c>
      <c r="H19" s="571">
        <f t="shared" si="8"/>
        <v>31</v>
      </c>
      <c r="I19" s="575">
        <f>G19/E19</f>
        <v>0.82352941176470584</v>
      </c>
      <c r="J19" s="575">
        <f>H19/F19</f>
        <v>0.81578947368421051</v>
      </c>
      <c r="K19" s="571">
        <f t="shared" si="8"/>
        <v>37</v>
      </c>
      <c r="L19" s="571">
        <f t="shared" si="8"/>
        <v>29</v>
      </c>
      <c r="M19" s="575">
        <f>K19/E19</f>
        <v>0.43529411764705883</v>
      </c>
      <c r="N19" s="575">
        <f>L19/F19</f>
        <v>0.76315789473684215</v>
      </c>
    </row>
    <row r="20" spans="2:14" x14ac:dyDescent="0.3">
      <c r="B20" s="270" t="s">
        <v>12268</v>
      </c>
      <c r="C20" s="272">
        <v>44531</v>
      </c>
      <c r="D20" s="272">
        <v>44620</v>
      </c>
      <c r="E20" s="571">
        <f>SUM(E5:E7)</f>
        <v>98</v>
      </c>
      <c r="F20" s="571">
        <f t="shared" si="8"/>
        <v>39</v>
      </c>
      <c r="G20" s="571">
        <f t="shared" si="8"/>
        <v>74</v>
      </c>
      <c r="H20" s="571">
        <f t="shared" si="8"/>
        <v>31</v>
      </c>
      <c r="I20" s="575">
        <f>G20/E20</f>
        <v>0.75510204081632648</v>
      </c>
      <c r="J20" s="575">
        <f>H20/F20</f>
        <v>0.79487179487179482</v>
      </c>
      <c r="K20" s="571">
        <f t="shared" si="8"/>
        <v>51</v>
      </c>
      <c r="L20" s="571">
        <f t="shared" si="8"/>
        <v>28</v>
      </c>
      <c r="M20" s="575">
        <f>K20/E20</f>
        <v>0.52040816326530615</v>
      </c>
      <c r="N20" s="575">
        <f>L20/F20</f>
        <v>0.71794871794871795</v>
      </c>
    </row>
    <row r="21" spans="2:14" hidden="1" x14ac:dyDescent="0.3">
      <c r="B21" s="270" t="s">
        <v>12269</v>
      </c>
      <c r="C21" s="272">
        <v>44621</v>
      </c>
      <c r="D21" s="272">
        <v>44712</v>
      </c>
      <c r="E21" s="571"/>
      <c r="F21" s="571"/>
      <c r="G21" s="571"/>
      <c r="H21" s="571"/>
      <c r="I21" s="571"/>
      <c r="J21" s="571"/>
      <c r="K21" s="571"/>
      <c r="L21" s="571"/>
      <c r="M21" s="571"/>
      <c r="N21" s="571"/>
    </row>
    <row r="22" spans="2:14" hidden="1" x14ac:dyDescent="0.3">
      <c r="B22" s="270" t="s">
        <v>12270</v>
      </c>
      <c r="C22" s="272">
        <v>44713</v>
      </c>
      <c r="D22" s="272">
        <v>44804</v>
      </c>
      <c r="E22" s="571"/>
      <c r="F22" s="571"/>
      <c r="G22" s="571"/>
      <c r="H22" s="571"/>
      <c r="I22" s="571"/>
      <c r="J22" s="571"/>
      <c r="K22" s="571"/>
      <c r="L22" s="571"/>
      <c r="M22" s="571"/>
      <c r="N22" s="571"/>
    </row>
    <row r="23" spans="2:14" x14ac:dyDescent="0.3">
      <c r="B23" s="585" t="s">
        <v>12418</v>
      </c>
    </row>
    <row r="24" spans="2:14" x14ac:dyDescent="0.3">
      <c r="B24" s="587" t="s">
        <v>12419</v>
      </c>
    </row>
  </sheetData>
  <mergeCells count="18">
    <mergeCell ref="M1:N1"/>
    <mergeCell ref="I1:J1"/>
    <mergeCell ref="K1:L1"/>
    <mergeCell ref="G1:H1"/>
    <mergeCell ref="B2:D2"/>
    <mergeCell ref="B18:D18"/>
    <mergeCell ref="M2:N2"/>
    <mergeCell ref="K2:L2"/>
    <mergeCell ref="K17:L17"/>
    <mergeCell ref="M17:N17"/>
    <mergeCell ref="B17:D17"/>
    <mergeCell ref="B3:D3"/>
    <mergeCell ref="E2:F2"/>
    <mergeCell ref="G2:H2"/>
    <mergeCell ref="I2:J2"/>
    <mergeCell ref="E17:F17"/>
    <mergeCell ref="G17:H17"/>
    <mergeCell ref="I17:J17"/>
  </mergeCells>
  <phoneticPr fontId="2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3A5E1-ACA5-4F74-B25E-7DBE1A84D869}">
  <sheetPr codeName="Sheet7"/>
  <dimension ref="B1:N22"/>
  <sheetViews>
    <sheetView workbookViewId="0">
      <selection activeCell="E6" sqref="E6"/>
    </sheetView>
  </sheetViews>
  <sheetFormatPr defaultRowHeight="15" x14ac:dyDescent="0.3"/>
  <cols>
    <col min="1" max="1" width="3.81640625" customWidth="1"/>
    <col min="2" max="2" width="14.08984375" bestFit="1" customWidth="1"/>
    <col min="3" max="4" width="0" hidden="1" customWidth="1"/>
  </cols>
  <sheetData>
    <row r="1" spans="2:14" x14ac:dyDescent="0.3">
      <c r="G1" s="616" t="s">
        <v>12276</v>
      </c>
      <c r="H1" s="616"/>
      <c r="I1" s="616" t="s">
        <v>12280</v>
      </c>
      <c r="J1" s="616"/>
      <c r="K1" s="616" t="s">
        <v>12275</v>
      </c>
      <c r="L1" s="616"/>
      <c r="M1" s="616" t="s">
        <v>12280</v>
      </c>
      <c r="N1" s="616"/>
    </row>
    <row r="2" spans="2:14" x14ac:dyDescent="0.3">
      <c r="B2" s="602"/>
      <c r="C2" s="603"/>
      <c r="D2" s="604"/>
      <c r="E2" s="602" t="s">
        <v>12266</v>
      </c>
      <c r="F2" s="604"/>
      <c r="G2" s="614" t="s">
        <v>12273</v>
      </c>
      <c r="H2" s="615"/>
      <c r="I2" s="614" t="s">
        <v>12271</v>
      </c>
      <c r="J2" s="615"/>
      <c r="K2" s="612" t="s">
        <v>12274</v>
      </c>
      <c r="L2" s="613"/>
      <c r="M2" s="612" t="s">
        <v>12272</v>
      </c>
      <c r="N2" s="613"/>
    </row>
    <row r="3" spans="2:14" x14ac:dyDescent="0.3">
      <c r="B3" s="602" t="s">
        <v>12265</v>
      </c>
      <c r="C3" s="603"/>
      <c r="D3" s="604"/>
      <c r="E3" s="270" t="s">
        <v>117</v>
      </c>
      <c r="F3" s="270" t="s">
        <v>118</v>
      </c>
      <c r="G3" s="573" t="s">
        <v>117</v>
      </c>
      <c r="H3" s="573" t="s">
        <v>118</v>
      </c>
      <c r="I3" s="573" t="s">
        <v>117</v>
      </c>
      <c r="J3" s="573" t="s">
        <v>118</v>
      </c>
      <c r="K3" s="574" t="s">
        <v>117</v>
      </c>
      <c r="L3" s="574" t="s">
        <v>118</v>
      </c>
      <c r="M3" s="574" t="s">
        <v>117</v>
      </c>
      <c r="N3" s="574" t="s">
        <v>118</v>
      </c>
    </row>
    <row r="4" spans="2:14" x14ac:dyDescent="0.3">
      <c r="B4" s="270" t="s">
        <v>12258</v>
      </c>
      <c r="C4" s="272">
        <v>44440</v>
      </c>
      <c r="D4" s="272">
        <v>44469</v>
      </c>
      <c r="E4" s="571">
        <f>COUNTIFS(完了報告確認一覧!$E:$E,$E$3,完了報告確認一覧!$B:$B,"&gt;="&amp;$C4,完了報告確認一覧!$B:$B,"&lt;="&amp;$D4)</f>
        <v>15</v>
      </c>
      <c r="F4" s="571">
        <f>COUNTIFS(完了報告確認一覧!$E:$E,$F$3,完了報告確認一覧!$B:$B,"&gt;="&amp;$C4,完了報告確認一覧!$B:$B,"&lt;="&amp;$D4)</f>
        <v>4</v>
      </c>
      <c r="G4" s="571">
        <f>COUNTIFS(完了報告確認一覧!$E:$E,$G$3,完了報告確認一覧!$F:$F,"●",完了報告確認一覧!$B:$B,"&gt;="&amp;$C4,完了報告確認一覧!$B:$B,"&lt;="&amp;$D4)</f>
        <v>12</v>
      </c>
      <c r="H4" s="571">
        <f>COUNTIFS(完了報告確認一覧!$E:$E,$H$3,完了報告確認一覧!$F:$F,"●",完了報告確認一覧!$B:$B,"&gt;="&amp;$C4,完了報告確認一覧!$B:$B,"&lt;="&amp;$D4)</f>
        <v>4</v>
      </c>
      <c r="I4" s="575">
        <f>G4/E4</f>
        <v>0.8</v>
      </c>
      <c r="J4" s="575">
        <f>H4/F4</f>
        <v>1</v>
      </c>
      <c r="K4" s="571">
        <f>COUNTIFS(完了報告確認一覧!$E:$E,$K$3,完了報告確認一覧!$G:$G,"&lt;&gt;",完了報告確認一覧!$B:$B,"&gt;="&amp;$C4,完了報告確認一覧!$B:$B,"&lt;="&amp;$D4)</f>
        <v>3</v>
      </c>
      <c r="L4" s="571">
        <f>COUNTIFS(完了報告確認一覧!$E:$E,$L$3,完了報告確認一覧!$G:$G,"&lt;&gt;",完了報告確認一覧!$B:$B,"&gt;="&amp;$C4,完了報告確認一覧!$B:$B,"&lt;="&amp;$D4)</f>
        <v>2</v>
      </c>
      <c r="M4" s="575">
        <f>K4/E4</f>
        <v>0.2</v>
      </c>
      <c r="N4" s="575">
        <f>L4/F4</f>
        <v>0.5</v>
      </c>
    </row>
    <row r="5" spans="2:14" x14ac:dyDescent="0.3">
      <c r="B5" s="270" t="s">
        <v>6007</v>
      </c>
      <c r="C5" s="272">
        <v>44470</v>
      </c>
      <c r="D5" s="272">
        <v>44500</v>
      </c>
      <c r="E5" s="571">
        <f>COUNTIFS(完了報告確認一覧!$E:$E,$E$3,完了報告確認一覧!$B:$B,"&gt;="&amp;$C5,完了報告確認一覧!$B:$B,"&lt;="&amp;$D5)</f>
        <v>17</v>
      </c>
      <c r="F5" s="571">
        <f>COUNTIFS(完了報告確認一覧!$E:$E,$F$3,完了報告確認一覧!$B:$B,"&gt;="&amp;$C5,完了報告確認一覧!$B:$B,"&lt;="&amp;$D5)</f>
        <v>4</v>
      </c>
      <c r="G5" s="571">
        <f>COUNTIFS(完了報告確認一覧!$E:$E,$G$3,完了報告確認一覧!$F:$F,"●",完了報告確認一覧!$B:$B,"&gt;="&amp;$C5,完了報告確認一覧!$B:$B,"&lt;="&amp;$D5)</f>
        <v>14</v>
      </c>
      <c r="H5" s="571">
        <f>COUNTIFS(完了報告確認一覧!$E:$E,$H$3,完了報告確認一覧!$F:$F,"●",完了報告確認一覧!$B:$B,"&gt;="&amp;$C5,完了報告確認一覧!$B:$B,"&lt;="&amp;$D5)</f>
        <v>2</v>
      </c>
      <c r="I5" s="575">
        <f t="shared" ref="I5:J8" si="0">G5/E5</f>
        <v>0.82352941176470584</v>
      </c>
      <c r="J5" s="575">
        <f t="shared" si="0"/>
        <v>0.5</v>
      </c>
      <c r="K5" s="571">
        <f>COUNTIFS(完了報告確認一覧!$E:$E,$K$3,完了報告確認一覧!$G:$G,"&lt;&gt;",完了報告確認一覧!$B:$B,"&gt;="&amp;$C5,完了報告確認一覧!$B:$B,"&lt;="&amp;$D5)</f>
        <v>2</v>
      </c>
      <c r="L5" s="571">
        <f>COUNTIFS(完了報告確認一覧!$E:$E,$L$3,完了報告確認一覧!$G:$G,"&lt;&gt;",完了報告確認一覧!$B:$B,"&gt;="&amp;$C5,完了報告確認一覧!$B:$B,"&lt;="&amp;$D5)</f>
        <v>3</v>
      </c>
      <c r="M5" s="575">
        <f t="shared" ref="M5:N8" si="1">K5/E5</f>
        <v>0.11764705882352941</v>
      </c>
      <c r="N5" s="575">
        <f t="shared" si="1"/>
        <v>0.75</v>
      </c>
    </row>
    <row r="6" spans="2:14" x14ac:dyDescent="0.3">
      <c r="B6" s="270" t="s">
        <v>6008</v>
      </c>
      <c r="C6" s="272">
        <v>44501</v>
      </c>
      <c r="D6" s="272">
        <v>44530</v>
      </c>
      <c r="E6" s="571">
        <f>COUNTIFS(完了報告確認一覧!$E:$E,$E$3,完了報告確認一覧!$B:$B,"&gt;="&amp;$C6,完了報告確認一覧!$B:$B,"&lt;="&amp;$D6)</f>
        <v>21</v>
      </c>
      <c r="F6" s="571">
        <f>COUNTIFS(完了報告確認一覧!$E:$E,$F$3,完了報告確認一覧!$B:$B,"&gt;="&amp;$C6,完了報告確認一覧!$B:$B,"&lt;="&amp;$D6)</f>
        <v>2</v>
      </c>
      <c r="G6" s="571">
        <f>COUNTIFS(完了報告確認一覧!$E:$E,$G$3,完了報告確認一覧!$F:$F,"●",完了報告確認一覧!$B:$B,"&gt;="&amp;$C6,完了報告確認一覧!$B:$B,"&lt;="&amp;$D6)</f>
        <v>13</v>
      </c>
      <c r="H6" s="571">
        <f>COUNTIFS(完了報告確認一覧!$E:$E,$H$3,完了報告確認一覧!$F:$F,"●",完了報告確認一覧!$B:$B,"&gt;="&amp;$C6,完了報告確認一覧!$B:$B,"&lt;="&amp;$D6)</f>
        <v>1</v>
      </c>
      <c r="I6" s="575">
        <f t="shared" si="0"/>
        <v>0.61904761904761907</v>
      </c>
      <c r="J6" s="575">
        <f t="shared" si="0"/>
        <v>0.5</v>
      </c>
      <c r="K6" s="571">
        <f>COUNTIFS(完了報告確認一覧!$E:$E,$K$3,完了報告確認一覧!$G:$G,"&lt;&gt;",完了報告確認一覧!$B:$B,"&gt;="&amp;$C6,完了報告確認一覧!$B:$B,"&lt;="&amp;$D6)</f>
        <v>6</v>
      </c>
      <c r="L6" s="571">
        <f>COUNTIFS(完了報告確認一覧!$E:$E,$L$3,完了報告確認一覧!$G:$G,"&lt;&gt;",完了報告確認一覧!$B:$B,"&gt;="&amp;$C6,完了報告確認一覧!$B:$B,"&lt;="&amp;$D6)</f>
        <v>0</v>
      </c>
      <c r="M6" s="575">
        <f t="shared" si="1"/>
        <v>0.2857142857142857</v>
      </c>
      <c r="N6" s="575">
        <f t="shared" si="1"/>
        <v>0</v>
      </c>
    </row>
    <row r="7" spans="2:14" x14ac:dyDescent="0.3">
      <c r="B7" s="270" t="s">
        <v>6009</v>
      </c>
      <c r="C7" s="272">
        <v>44531</v>
      </c>
      <c r="D7" s="272">
        <v>44561</v>
      </c>
      <c r="E7" s="571">
        <f>COUNTIFS(完了報告確認一覧!$E:$E,$E$3,完了報告確認一覧!$B:$B,"&gt;="&amp;$C7,完了報告確認一覧!$B:$B,"&lt;="&amp;$D7)</f>
        <v>22</v>
      </c>
      <c r="F7" s="571">
        <f>COUNTIFS(完了報告確認一覧!$E:$E,$F$3,完了報告確認一覧!$B:$B,"&gt;="&amp;$C7,完了報告確認一覧!$B:$B,"&lt;="&amp;$D7)</f>
        <v>7</v>
      </c>
      <c r="G7" s="571">
        <f>COUNTIFS(完了報告確認一覧!$E:$E,$G$3,完了報告確認一覧!$F:$F,"●",完了報告確認一覧!$B:$B,"&gt;="&amp;$C7,完了報告確認一覧!$B:$B,"&lt;="&amp;$D7)</f>
        <v>10</v>
      </c>
      <c r="H7" s="571">
        <f>COUNTIFS(完了報告確認一覧!$E:$E,$H$3,完了報告確認一覧!$F:$F,"●",完了報告確認一覧!$B:$B,"&gt;="&amp;$C7,完了報告確認一覧!$B:$B,"&lt;="&amp;$D7)</f>
        <v>5</v>
      </c>
      <c r="I7" s="575">
        <f t="shared" si="0"/>
        <v>0.45454545454545453</v>
      </c>
      <c r="J7" s="575">
        <f t="shared" si="0"/>
        <v>0.7142857142857143</v>
      </c>
      <c r="K7" s="571">
        <f>COUNTIFS(完了報告確認一覧!$E:$E,$K$3,完了報告確認一覧!$G:$G,"&lt;&gt;",完了報告確認一覧!$B:$B,"&gt;="&amp;$C7,完了報告確認一覧!$B:$B,"&lt;="&amp;$D7)</f>
        <v>10</v>
      </c>
      <c r="L7" s="571">
        <f>COUNTIFS(完了報告確認一覧!$E:$E,$L$3,完了報告確認一覧!$G:$G,"&lt;&gt;",完了報告確認一覧!$B:$B,"&gt;="&amp;$C7,完了報告確認一覧!$B:$B,"&lt;="&amp;$D7)</f>
        <v>3</v>
      </c>
      <c r="M7" s="575">
        <f t="shared" si="1"/>
        <v>0.45454545454545453</v>
      </c>
      <c r="N7" s="575">
        <f t="shared" si="1"/>
        <v>0.42857142857142855</v>
      </c>
    </row>
    <row r="8" spans="2:14" x14ac:dyDescent="0.3">
      <c r="B8" s="270" t="s">
        <v>12259</v>
      </c>
      <c r="C8" s="272">
        <v>44562</v>
      </c>
      <c r="D8" s="272">
        <v>44592</v>
      </c>
      <c r="E8" s="571">
        <f>COUNTIFS(完了報告確認一覧!$E:$E,$E$3,完了報告確認一覧!$B:$B,"&gt;="&amp;$C8,完了報告確認一覧!$B:$B,"&lt;="&amp;$D8)</f>
        <v>11</v>
      </c>
      <c r="F8" s="571">
        <f>COUNTIFS(完了報告確認一覧!$E:$E,$F$3,完了報告確認一覧!$B:$B,"&gt;="&amp;$C8,完了報告確認一覧!$B:$B,"&lt;="&amp;$D8)</f>
        <v>3</v>
      </c>
      <c r="G8" s="571">
        <f>COUNTIFS(完了報告確認一覧!$E:$E,$G$3,完了報告確認一覧!$F:$F,"●",完了報告確認一覧!$B:$B,"&gt;="&amp;$C8,完了報告確認一覧!$B:$B,"&lt;="&amp;$D8)</f>
        <v>8</v>
      </c>
      <c r="H8" s="571">
        <f>COUNTIFS(完了報告確認一覧!$E:$E,$H$3,完了報告確認一覧!$F:$F,"●",完了報告確認一覧!$B:$B,"&gt;="&amp;$C8,完了報告確認一覧!$B:$B,"&lt;="&amp;$D8)</f>
        <v>2</v>
      </c>
      <c r="I8" s="575">
        <f t="shared" si="0"/>
        <v>0.72727272727272729</v>
      </c>
      <c r="J8" s="575">
        <f t="shared" si="0"/>
        <v>0.66666666666666663</v>
      </c>
      <c r="K8" s="571">
        <f>COUNTIFS(完了報告確認一覧!$E:$E,$K$3,完了報告確認一覧!$G:$G,"&lt;&gt;",完了報告確認一覧!$B:$B,"&gt;="&amp;$C8,完了報告確認一覧!$B:$B,"&lt;="&amp;$D8)</f>
        <v>0</v>
      </c>
      <c r="L8" s="571">
        <f>COUNTIFS(完了報告確認一覧!$E:$E,$L$3,完了報告確認一覧!$G:$G,"&lt;&gt;",完了報告確認一覧!$B:$B,"&gt;="&amp;$C8,完了報告確認一覧!$B:$B,"&lt;="&amp;$D8)</f>
        <v>1</v>
      </c>
      <c r="M8" s="575">
        <f t="shared" si="1"/>
        <v>0</v>
      </c>
      <c r="N8" s="575">
        <f t="shared" si="1"/>
        <v>0.33333333333333331</v>
      </c>
    </row>
    <row r="9" spans="2:14" hidden="1" x14ac:dyDescent="0.3">
      <c r="B9" s="270" t="s">
        <v>12260</v>
      </c>
      <c r="C9" s="272">
        <v>44593</v>
      </c>
      <c r="D9" s="272">
        <v>44620</v>
      </c>
      <c r="E9" s="571"/>
      <c r="F9" s="571"/>
      <c r="G9" s="571"/>
      <c r="H9" s="571"/>
      <c r="I9" s="576"/>
      <c r="J9" s="576"/>
      <c r="K9" s="571"/>
      <c r="L9" s="571"/>
      <c r="M9" s="571"/>
      <c r="N9" s="571"/>
    </row>
    <row r="10" spans="2:14" hidden="1" x14ac:dyDescent="0.3">
      <c r="B10" s="270" t="s">
        <v>12261</v>
      </c>
      <c r="C10" s="272">
        <v>44621</v>
      </c>
      <c r="D10" s="272">
        <v>44651</v>
      </c>
      <c r="E10" s="571"/>
      <c r="F10" s="571"/>
      <c r="G10" s="571"/>
      <c r="H10" s="571"/>
      <c r="I10" s="576"/>
      <c r="J10" s="576"/>
      <c r="K10" s="571"/>
      <c r="L10" s="571"/>
      <c r="M10" s="571"/>
      <c r="N10" s="571"/>
    </row>
    <row r="11" spans="2:14" hidden="1" x14ac:dyDescent="0.3">
      <c r="B11" s="270" t="s">
        <v>12262</v>
      </c>
      <c r="C11" s="272">
        <v>44652</v>
      </c>
      <c r="D11" s="272">
        <v>44681</v>
      </c>
      <c r="E11" s="571"/>
      <c r="F11" s="571"/>
      <c r="G11" s="571"/>
      <c r="H11" s="571"/>
      <c r="I11" s="576"/>
      <c r="J11" s="576"/>
      <c r="K11" s="571"/>
      <c r="L11" s="571"/>
      <c r="M11" s="571"/>
      <c r="N11" s="571"/>
    </row>
    <row r="12" spans="2:14" hidden="1" x14ac:dyDescent="0.3">
      <c r="B12" s="270" t="s">
        <v>12263</v>
      </c>
      <c r="C12" s="272">
        <v>44682</v>
      </c>
      <c r="D12" s="272">
        <v>44712</v>
      </c>
      <c r="E12" s="571"/>
      <c r="F12" s="571"/>
      <c r="G12" s="571"/>
      <c r="H12" s="571"/>
      <c r="I12" s="576"/>
      <c r="J12" s="576"/>
      <c r="K12" s="571"/>
      <c r="L12" s="571"/>
      <c r="M12" s="571"/>
      <c r="N12" s="571"/>
    </row>
    <row r="13" spans="2:14" hidden="1" x14ac:dyDescent="0.3">
      <c r="B13" s="270" t="s">
        <v>12264</v>
      </c>
      <c r="C13" s="272">
        <v>44713</v>
      </c>
      <c r="D13" s="272">
        <v>44742</v>
      </c>
      <c r="E13" s="571"/>
      <c r="F13" s="571"/>
      <c r="G13" s="571"/>
      <c r="H13" s="571"/>
      <c r="I13" s="576"/>
      <c r="J13" s="576"/>
      <c r="K13" s="571"/>
      <c r="L13" s="571"/>
      <c r="M13" s="571"/>
      <c r="N13" s="571"/>
    </row>
    <row r="14" spans="2:14" hidden="1" x14ac:dyDescent="0.3">
      <c r="B14" s="270" t="s">
        <v>6004</v>
      </c>
      <c r="C14" s="272">
        <v>44743</v>
      </c>
      <c r="D14" s="272">
        <v>44773</v>
      </c>
      <c r="E14" s="571"/>
      <c r="F14" s="571"/>
      <c r="G14" s="571"/>
      <c r="H14" s="571"/>
      <c r="I14" s="576"/>
      <c r="J14" s="576"/>
      <c r="K14" s="571"/>
      <c r="L14" s="571"/>
      <c r="M14" s="571"/>
      <c r="N14" s="571"/>
    </row>
    <row r="15" spans="2:14" hidden="1" x14ac:dyDescent="0.3">
      <c r="B15" s="270" t="s">
        <v>6005</v>
      </c>
      <c r="C15" s="272">
        <v>44774</v>
      </c>
      <c r="D15" s="272">
        <v>44804</v>
      </c>
      <c r="E15" s="571"/>
      <c r="F15" s="571"/>
      <c r="G15" s="571"/>
      <c r="H15" s="571"/>
      <c r="I15" s="576"/>
      <c r="J15" s="576"/>
      <c r="K15" s="571"/>
      <c r="L15" s="571"/>
      <c r="M15" s="571"/>
      <c r="N15" s="571"/>
    </row>
    <row r="17" spans="2:14" x14ac:dyDescent="0.3">
      <c r="B17" s="602"/>
      <c r="C17" s="603"/>
      <c r="D17" s="604"/>
      <c r="E17" s="602" t="s">
        <v>12266</v>
      </c>
      <c r="F17" s="604"/>
      <c r="G17" s="614" t="s">
        <v>12273</v>
      </c>
      <c r="H17" s="615"/>
      <c r="I17" s="614" t="s">
        <v>12271</v>
      </c>
      <c r="J17" s="615"/>
      <c r="K17" s="612" t="s">
        <v>12274</v>
      </c>
      <c r="L17" s="613"/>
      <c r="M17" s="612" t="s">
        <v>12272</v>
      </c>
      <c r="N17" s="613"/>
    </row>
    <row r="18" spans="2:14" x14ac:dyDescent="0.3">
      <c r="B18" s="602" t="s">
        <v>12265</v>
      </c>
      <c r="C18" s="603"/>
      <c r="D18" s="604"/>
      <c r="E18" s="270" t="s">
        <v>117</v>
      </c>
      <c r="F18" s="270" t="s">
        <v>118</v>
      </c>
      <c r="G18" s="573" t="s">
        <v>117</v>
      </c>
      <c r="H18" s="573" t="s">
        <v>118</v>
      </c>
      <c r="I18" s="573" t="s">
        <v>117</v>
      </c>
      <c r="J18" s="573" t="s">
        <v>118</v>
      </c>
      <c r="K18" s="574" t="s">
        <v>117</v>
      </c>
      <c r="L18" s="574" t="s">
        <v>118</v>
      </c>
      <c r="M18" s="574" t="s">
        <v>117</v>
      </c>
      <c r="N18" s="574" t="s">
        <v>118</v>
      </c>
    </row>
    <row r="19" spans="2:14" x14ac:dyDescent="0.3">
      <c r="B19" s="270" t="s">
        <v>12267</v>
      </c>
      <c r="C19" s="272">
        <v>44440</v>
      </c>
      <c r="D19" s="272">
        <v>44530</v>
      </c>
      <c r="E19" s="571">
        <f>SUM(E4:E6)</f>
        <v>53</v>
      </c>
      <c r="F19" s="571">
        <f t="shared" ref="F19:L19" si="2">SUM(F4:F6)</f>
        <v>10</v>
      </c>
      <c r="G19" s="571">
        <f t="shared" si="2"/>
        <v>39</v>
      </c>
      <c r="H19" s="571">
        <f t="shared" si="2"/>
        <v>7</v>
      </c>
      <c r="I19" s="575">
        <f>G19/E19</f>
        <v>0.73584905660377353</v>
      </c>
      <c r="J19" s="575">
        <f>H19/F19</f>
        <v>0.7</v>
      </c>
      <c r="K19" s="571">
        <f t="shared" si="2"/>
        <v>11</v>
      </c>
      <c r="L19" s="571">
        <f t="shared" si="2"/>
        <v>5</v>
      </c>
      <c r="M19" s="575">
        <f>K19/E19</f>
        <v>0.20754716981132076</v>
      </c>
      <c r="N19" s="575">
        <f>L19/F19</f>
        <v>0.5</v>
      </c>
    </row>
    <row r="20" spans="2:14" x14ac:dyDescent="0.3">
      <c r="B20" s="270" t="s">
        <v>12268</v>
      </c>
      <c r="C20" s="272">
        <v>44531</v>
      </c>
      <c r="D20" s="272">
        <v>44620</v>
      </c>
      <c r="E20" s="571"/>
      <c r="F20" s="571"/>
      <c r="G20" s="571"/>
      <c r="H20" s="571"/>
      <c r="I20" s="572"/>
      <c r="J20" s="572"/>
      <c r="K20" s="571"/>
      <c r="L20" s="571"/>
      <c r="M20" s="572"/>
      <c r="N20" s="572"/>
    </row>
    <row r="21" spans="2:14" hidden="1" x14ac:dyDescent="0.3">
      <c r="B21" s="270" t="s">
        <v>12269</v>
      </c>
      <c r="C21" s="272">
        <v>44621</v>
      </c>
      <c r="D21" s="272">
        <v>44712</v>
      </c>
      <c r="E21" s="571"/>
      <c r="F21" s="571"/>
      <c r="G21" s="571"/>
      <c r="H21" s="571"/>
      <c r="I21" s="571"/>
      <c r="J21" s="571"/>
      <c r="K21" s="571"/>
      <c r="L21" s="571"/>
      <c r="M21" s="571"/>
      <c r="N21" s="571"/>
    </row>
    <row r="22" spans="2:14" hidden="1" x14ac:dyDescent="0.3">
      <c r="B22" s="270" t="s">
        <v>12270</v>
      </c>
      <c r="C22" s="272">
        <v>44713</v>
      </c>
      <c r="D22" s="272">
        <v>44804</v>
      </c>
      <c r="E22" s="571"/>
      <c r="F22" s="571"/>
      <c r="G22" s="571"/>
      <c r="H22" s="571"/>
      <c r="I22" s="571"/>
      <c r="J22" s="571"/>
      <c r="K22" s="571"/>
      <c r="L22" s="571"/>
      <c r="M22" s="571"/>
      <c r="N22" s="571"/>
    </row>
  </sheetData>
  <mergeCells count="18">
    <mergeCell ref="G1:H1"/>
    <mergeCell ref="I1:J1"/>
    <mergeCell ref="K1:L1"/>
    <mergeCell ref="M1:N1"/>
    <mergeCell ref="B2:D2"/>
    <mergeCell ref="E2:F2"/>
    <mergeCell ref="G2:H2"/>
    <mergeCell ref="I2:J2"/>
    <mergeCell ref="K2:L2"/>
    <mergeCell ref="M2:N2"/>
    <mergeCell ref="M17:N17"/>
    <mergeCell ref="B18:D18"/>
    <mergeCell ref="B3:D3"/>
    <mergeCell ref="B17:D17"/>
    <mergeCell ref="E17:F17"/>
    <mergeCell ref="G17:H17"/>
    <mergeCell ref="I17:J17"/>
    <mergeCell ref="K17:L17"/>
  </mergeCells>
  <phoneticPr fontId="22"/>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D2906-09AD-44FA-8A05-F66EB5BACCA2}">
  <sheetPr codeName="Sheet21"/>
  <dimension ref="A1:Z113"/>
  <sheetViews>
    <sheetView topLeftCell="A2" zoomScale="70" zoomScaleNormal="70" workbookViewId="0">
      <pane xSplit="10" ySplit="6" topLeftCell="N85" activePane="bottomRight" state="frozen"/>
      <selection activeCell="A2" sqref="A2"/>
      <selection pane="topRight" activeCell="K2" sqref="K2"/>
      <selection pane="bottomLeft" activeCell="A8" sqref="A8"/>
      <selection pane="bottomRight" activeCell="G86" sqref="G86"/>
    </sheetView>
  </sheetViews>
  <sheetFormatPr defaultColWidth="7.81640625" defaultRowHeight="16.2" x14ac:dyDescent="0.3"/>
  <cols>
    <col min="1" max="1" width="2.6328125" style="360" customWidth="1"/>
    <col min="2" max="2" width="7.6328125" style="410" customWidth="1"/>
    <col min="3" max="3" width="12.6328125" style="411" customWidth="1"/>
    <col min="4" max="4" width="16.6328125" style="412" customWidth="1"/>
    <col min="5" max="5" width="10.6328125" style="412" customWidth="1"/>
    <col min="6" max="6" width="10.6328125" style="413" customWidth="1"/>
    <col min="7" max="7" width="10.6328125" style="414" customWidth="1"/>
    <col min="8" max="10" width="10.6328125" style="414" hidden="1" customWidth="1"/>
    <col min="11" max="11" width="40.6328125" style="415" customWidth="1"/>
    <col min="12" max="12" width="40.6328125" style="416" customWidth="1"/>
    <col min="13" max="13" width="28.6328125" style="416" customWidth="1"/>
    <col min="14" max="14" width="9.36328125" style="417" customWidth="1"/>
    <col min="15" max="15" width="40.6328125" style="418" customWidth="1"/>
    <col min="16" max="16" width="28.6328125" style="415" customWidth="1"/>
    <col min="17" max="17" width="10.6328125" style="419" customWidth="1"/>
    <col min="18" max="18" width="40.6328125" style="418" customWidth="1"/>
    <col min="19" max="19" width="10.6328125" style="418" hidden="1" customWidth="1"/>
    <col min="20" max="20" width="10.6328125" style="420" hidden="1" customWidth="1"/>
    <col min="21" max="21" width="15.6328125" style="421" hidden="1" customWidth="1"/>
    <col min="22" max="22" width="15.6328125" style="422" hidden="1" customWidth="1"/>
    <col min="23" max="23" width="7.81640625" style="423" hidden="1" customWidth="1"/>
    <col min="24" max="24" width="9.7265625" style="391" hidden="1" customWidth="1"/>
    <col min="25" max="25" width="5.6328125" style="424" hidden="1" customWidth="1"/>
    <col min="26" max="26" width="5.6328125" style="391" customWidth="1"/>
    <col min="27" max="28" width="15.6328125" style="319" customWidth="1"/>
    <col min="29" max="29" width="35.81640625" style="319" customWidth="1"/>
    <col min="30" max="16384" width="7.81640625" style="319"/>
  </cols>
  <sheetData>
    <row r="1" spans="1:26" s="127" customFormat="1" ht="19.95" hidden="1" customHeight="1" x14ac:dyDescent="0.3">
      <c r="A1" s="359"/>
      <c r="C1" s="328"/>
      <c r="D1" s="328"/>
      <c r="E1" s="328"/>
      <c r="F1" s="375"/>
      <c r="G1" s="330"/>
      <c r="H1" s="330"/>
      <c r="I1" s="330"/>
      <c r="J1" s="330"/>
      <c r="K1" s="336"/>
      <c r="L1" s="366"/>
      <c r="M1" s="366"/>
      <c r="N1" s="172"/>
      <c r="O1" s="133"/>
      <c r="P1" s="336"/>
      <c r="Q1" s="255"/>
      <c r="R1" s="133"/>
      <c r="S1" s="133"/>
      <c r="T1" s="400"/>
      <c r="U1" s="406"/>
      <c r="V1" s="362"/>
      <c r="X1" s="129"/>
    </row>
    <row r="2" spans="1:26" s="127" customFormat="1" ht="22.8" x14ac:dyDescent="0.3">
      <c r="A2" s="359"/>
      <c r="B2" s="222"/>
      <c r="C2" s="329"/>
      <c r="D2" s="329"/>
      <c r="E2" s="329"/>
      <c r="F2" s="376"/>
      <c r="G2" s="331"/>
      <c r="H2" s="331"/>
      <c r="I2" s="331"/>
      <c r="J2" s="331"/>
      <c r="K2" s="337"/>
      <c r="L2" s="367"/>
      <c r="M2" s="367"/>
      <c r="N2" s="332"/>
      <c r="O2" s="338"/>
      <c r="P2" s="337"/>
      <c r="Q2" s="256"/>
      <c r="R2" s="338"/>
      <c r="S2" s="338"/>
      <c r="T2" s="401"/>
      <c r="U2" s="407"/>
      <c r="V2" s="363"/>
      <c r="W2" s="223"/>
      <c r="X2" s="332"/>
      <c r="Y2" s="223"/>
      <c r="Z2" s="387" t="s">
        <v>7775</v>
      </c>
    </row>
    <row r="3" spans="1:26" s="127" customFormat="1" ht="19.95" customHeight="1" x14ac:dyDescent="0.3">
      <c r="A3" s="359"/>
      <c r="B3" s="129"/>
      <c r="C3" s="328"/>
      <c r="D3" s="188" t="s">
        <v>8296</v>
      </c>
      <c r="E3" s="373" t="s">
        <v>8889</v>
      </c>
      <c r="F3" s="382">
        <v>44368</v>
      </c>
      <c r="G3" s="607" t="s">
        <v>8740</v>
      </c>
      <c r="H3" s="608"/>
      <c r="I3" s="330"/>
      <c r="J3" s="330"/>
      <c r="K3" s="390">
        <v>44368</v>
      </c>
      <c r="L3" s="330"/>
      <c r="M3" s="330"/>
      <c r="N3" s="172"/>
      <c r="O3" s="133"/>
      <c r="P3" s="584"/>
      <c r="Q3" s="330"/>
      <c r="R3" s="131"/>
      <c r="S3" s="131"/>
      <c r="T3" s="402"/>
      <c r="U3" s="408"/>
      <c r="V3" s="362"/>
      <c r="X3" s="129"/>
    </row>
    <row r="4" spans="1:26" s="127" customFormat="1" ht="19.95" customHeight="1" x14ac:dyDescent="0.3">
      <c r="A4" s="359"/>
      <c r="B4" s="221"/>
      <c r="C4" s="328"/>
      <c r="D4" s="617">
        <v>44440</v>
      </c>
      <c r="E4" s="617">
        <v>44592</v>
      </c>
      <c r="F4" s="330"/>
      <c r="G4" s="619">
        <f>SUBTOTAL(2,B:B)</f>
        <v>106</v>
      </c>
      <c r="H4" s="621" t="s">
        <v>8739</v>
      </c>
      <c r="I4" s="330"/>
      <c r="J4" s="330"/>
      <c r="K4" s="336"/>
      <c r="L4" s="366"/>
      <c r="M4" s="366"/>
      <c r="N4" s="172"/>
      <c r="O4" s="133"/>
      <c r="P4" s="336"/>
      <c r="Q4" s="255"/>
      <c r="R4" s="131"/>
      <c r="S4" s="131"/>
      <c r="T4" s="402"/>
      <c r="U4" s="408"/>
      <c r="V4" s="362"/>
      <c r="X4" s="129"/>
    </row>
    <row r="5" spans="1:26" s="127" customFormat="1" ht="19.95" customHeight="1" x14ac:dyDescent="0.3">
      <c r="A5" s="359"/>
      <c r="B5" s="221"/>
      <c r="C5" s="328"/>
      <c r="D5" s="618"/>
      <c r="E5" s="618"/>
      <c r="F5" s="330"/>
      <c r="G5" s="620"/>
      <c r="H5" s="622"/>
      <c r="I5" s="330"/>
      <c r="J5" s="330"/>
      <c r="K5" s="336"/>
      <c r="L5" s="366"/>
      <c r="M5" s="366"/>
      <c r="N5" s="172"/>
      <c r="O5" s="133"/>
      <c r="P5" s="336"/>
      <c r="Q5" s="255"/>
      <c r="R5" s="131"/>
      <c r="S5" s="131"/>
      <c r="T5" s="402"/>
      <c r="U5" s="408"/>
      <c r="V5" s="362"/>
      <c r="X5" s="129"/>
    </row>
    <row r="6" spans="1:26" s="127" customFormat="1" ht="19.95" hidden="1" customHeight="1" x14ac:dyDescent="0.3">
      <c r="A6" s="359"/>
      <c r="C6" s="328"/>
      <c r="D6" s="328"/>
      <c r="E6" s="328"/>
      <c r="F6" s="375"/>
      <c r="G6" s="330"/>
      <c r="H6" s="330"/>
      <c r="I6" s="330"/>
      <c r="J6" s="330"/>
      <c r="K6" s="336"/>
      <c r="L6" s="366"/>
      <c r="M6" s="366"/>
      <c r="N6" s="172"/>
      <c r="O6" s="133"/>
      <c r="P6" s="336"/>
      <c r="Q6" s="334"/>
      <c r="R6" s="133"/>
      <c r="S6" s="133"/>
      <c r="T6" s="400"/>
      <c r="U6" s="406"/>
      <c r="V6" s="362"/>
      <c r="X6" s="129"/>
    </row>
    <row r="7" spans="1:26" s="127" customFormat="1" ht="32.4" x14ac:dyDescent="0.3">
      <c r="A7" s="359" t="s">
        <v>8647</v>
      </c>
      <c r="B7" s="431" t="s">
        <v>8295</v>
      </c>
      <c r="C7" s="341" t="s">
        <v>374</v>
      </c>
      <c r="D7" s="370" t="s">
        <v>8674</v>
      </c>
      <c r="E7" s="374" t="s">
        <v>8886</v>
      </c>
      <c r="F7" s="381" t="s">
        <v>8887</v>
      </c>
      <c r="G7" s="378" t="s">
        <v>8672</v>
      </c>
      <c r="H7" s="370" t="s">
        <v>8816</v>
      </c>
      <c r="I7" s="370" t="s">
        <v>8814</v>
      </c>
      <c r="J7" s="370" t="s">
        <v>8840</v>
      </c>
      <c r="K7" s="432" t="s">
        <v>3285</v>
      </c>
      <c r="L7" s="380" t="s">
        <v>2656</v>
      </c>
      <c r="M7" s="380" t="s">
        <v>8891</v>
      </c>
      <c r="N7" s="388" t="s">
        <v>8892</v>
      </c>
      <c r="O7" s="379" t="s">
        <v>8292</v>
      </c>
      <c r="P7" s="378" t="s">
        <v>8890</v>
      </c>
      <c r="Q7" s="379" t="s">
        <v>8297</v>
      </c>
      <c r="R7" s="166" t="s">
        <v>8884</v>
      </c>
      <c r="S7" s="339" t="s">
        <v>9776</v>
      </c>
      <c r="T7" s="403" t="s">
        <v>9777</v>
      </c>
      <c r="U7" s="405" t="s">
        <v>9933</v>
      </c>
      <c r="V7" s="339" t="s">
        <v>9778</v>
      </c>
      <c r="W7" s="339" t="s">
        <v>8841</v>
      </c>
      <c r="X7" s="340" t="s">
        <v>8293</v>
      </c>
      <c r="Y7" s="339" t="s">
        <v>8294</v>
      </c>
    </row>
    <row r="8" spans="1:26" ht="64.8" x14ac:dyDescent="0.3">
      <c r="A8" s="360">
        <v>1</v>
      </c>
      <c r="B8" s="314">
        <v>44445</v>
      </c>
      <c r="C8" s="327">
        <v>20201000</v>
      </c>
      <c r="D8" s="365">
        <v>202109060940</v>
      </c>
      <c r="E8" s="365" t="s">
        <v>844</v>
      </c>
      <c r="F8" s="377" t="s">
        <v>3141</v>
      </c>
      <c r="G8" s="579"/>
      <c r="H8" s="579"/>
      <c r="I8" s="579" t="str">
        <f>IF(AND(テーブル13[[#This Row],[再発防止策完了フラグ]]="●",テーブル13[[#This Row],[実施した対応完了フラグ]]="●")=TRUE,"●","")</f>
        <v/>
      </c>
      <c r="J8" s="579" t="s">
        <v>10155</v>
      </c>
      <c r="K8" s="580" t="s">
        <v>11576</v>
      </c>
      <c r="L8" s="580" t="s">
        <v>11577</v>
      </c>
      <c r="M8" s="581" t="s">
        <v>11578</v>
      </c>
      <c r="N8" s="582" t="s">
        <v>11579</v>
      </c>
      <c r="O8" s="580" t="s">
        <v>11580</v>
      </c>
      <c r="P8" s="580" t="s">
        <v>11581</v>
      </c>
      <c r="Q8" s="583" t="s">
        <v>12400</v>
      </c>
      <c r="R8" s="580" t="s">
        <v>12357</v>
      </c>
      <c r="S8" s="335"/>
      <c r="T8" s="404"/>
      <c r="U8" s="409">
        <v>0</v>
      </c>
      <c r="V8" s="364">
        <v>0</v>
      </c>
      <c r="W8" s="315" t="s">
        <v>11582</v>
      </c>
      <c r="X8" s="333">
        <v>44440</v>
      </c>
      <c r="Y8" s="315" t="s">
        <v>442</v>
      </c>
    </row>
    <row r="9" spans="1:26" ht="64.8" x14ac:dyDescent="0.3">
      <c r="A9" s="360">
        <v>1</v>
      </c>
      <c r="B9" s="314">
        <v>44446</v>
      </c>
      <c r="C9" s="327">
        <v>20201006</v>
      </c>
      <c r="D9" s="365">
        <v>202109071086</v>
      </c>
      <c r="E9" s="365" t="s">
        <v>381</v>
      </c>
      <c r="F9" s="377" t="s">
        <v>3141</v>
      </c>
      <c r="G9" s="579"/>
      <c r="H9" s="579"/>
      <c r="I9" s="579" t="str">
        <f>IF(AND(テーブル13[[#This Row],[再発防止策完了フラグ]]="●",テーブル13[[#This Row],[実施した対応完了フラグ]]="●")=TRUE,"●","")</f>
        <v/>
      </c>
      <c r="J9" s="579" t="s">
        <v>10175</v>
      </c>
      <c r="K9" s="580" t="s">
        <v>11587</v>
      </c>
      <c r="L9" s="580" t="s">
        <v>11588</v>
      </c>
      <c r="M9" s="581" t="s">
        <v>11584</v>
      </c>
      <c r="N9" s="582" t="s">
        <v>10173</v>
      </c>
      <c r="O9" s="580" t="s">
        <v>9679</v>
      </c>
      <c r="P9" s="580" t="s">
        <v>11585</v>
      </c>
      <c r="Q9" s="583" t="s">
        <v>11589</v>
      </c>
      <c r="R9" s="580"/>
      <c r="S9" s="335"/>
      <c r="T9" s="404"/>
      <c r="U9" s="409">
        <v>0</v>
      </c>
      <c r="V9" s="364">
        <v>0</v>
      </c>
      <c r="W9" s="315"/>
      <c r="X9" s="333">
        <v>44446</v>
      </c>
      <c r="Y9" s="425" t="s">
        <v>6556</v>
      </c>
    </row>
    <row r="10" spans="1:26" ht="81" x14ac:dyDescent="0.3">
      <c r="A10" s="360">
        <v>1</v>
      </c>
      <c r="B10" s="314">
        <v>44446</v>
      </c>
      <c r="C10" s="327">
        <v>20201007</v>
      </c>
      <c r="D10" s="365">
        <v>202109071070</v>
      </c>
      <c r="E10" s="365" t="s">
        <v>381</v>
      </c>
      <c r="F10" s="377" t="s">
        <v>3141</v>
      </c>
      <c r="G10" s="579" t="s">
        <v>11560</v>
      </c>
      <c r="H10" s="579"/>
      <c r="I10" s="579" t="str">
        <f>IF(AND(テーブル13[[#This Row],[再発防止策完了フラグ]]="●",テーブル13[[#This Row],[実施した対応完了フラグ]]="●")=TRUE,"●","")</f>
        <v/>
      </c>
      <c r="J10" s="579" t="s">
        <v>11573</v>
      </c>
      <c r="K10" s="580" t="s">
        <v>11590</v>
      </c>
      <c r="L10" s="580" t="s">
        <v>11591</v>
      </c>
      <c r="M10" s="581" t="s">
        <v>11574</v>
      </c>
      <c r="N10" s="582" t="s">
        <v>11575</v>
      </c>
      <c r="O10" s="580" t="s">
        <v>11592</v>
      </c>
      <c r="P10" s="580" t="s">
        <v>11593</v>
      </c>
      <c r="Q10" s="583" t="s">
        <v>11594</v>
      </c>
      <c r="R10" s="580" t="s">
        <v>11595</v>
      </c>
      <c r="S10" s="335"/>
      <c r="T10" s="404"/>
      <c r="U10" s="409">
        <v>100</v>
      </c>
      <c r="V10" s="364">
        <v>100</v>
      </c>
      <c r="W10" s="315" t="s">
        <v>11596</v>
      </c>
      <c r="X10" s="333">
        <v>44441</v>
      </c>
      <c r="Y10" s="425" t="s">
        <v>266</v>
      </c>
    </row>
    <row r="11" spans="1:26" ht="48.6" x14ac:dyDescent="0.3">
      <c r="A11" s="360">
        <v>1</v>
      </c>
      <c r="B11" s="314">
        <v>44446</v>
      </c>
      <c r="C11" s="327">
        <v>20201008</v>
      </c>
      <c r="D11" s="365">
        <v>202109071050</v>
      </c>
      <c r="E11" s="365" t="s">
        <v>381</v>
      </c>
      <c r="F11" s="377" t="s">
        <v>3141</v>
      </c>
      <c r="G11" s="579"/>
      <c r="H11" s="579"/>
      <c r="I11" s="579" t="str">
        <f>IF(AND(テーブル13[[#This Row],[再発防止策完了フラグ]]="●",テーブル13[[#This Row],[実施した対応完了フラグ]]="●")=TRUE,"●","")</f>
        <v/>
      </c>
      <c r="J11" s="579" t="s">
        <v>10170</v>
      </c>
      <c r="K11" s="580" t="s">
        <v>11597</v>
      </c>
      <c r="L11" s="580" t="s">
        <v>11598</v>
      </c>
      <c r="M11" s="581" t="s">
        <v>11217</v>
      </c>
      <c r="N11" s="582" t="s">
        <v>10173</v>
      </c>
      <c r="O11" s="580" t="s">
        <v>9682</v>
      </c>
      <c r="P11" s="580" t="s">
        <v>11567</v>
      </c>
      <c r="Q11" s="583" t="s">
        <v>11599</v>
      </c>
      <c r="R11" s="580"/>
      <c r="S11" s="335"/>
      <c r="T11" s="404"/>
      <c r="U11" s="409">
        <v>0</v>
      </c>
      <c r="V11" s="364">
        <v>0</v>
      </c>
      <c r="W11" s="315" t="s">
        <v>11600</v>
      </c>
      <c r="X11" s="333">
        <v>44446</v>
      </c>
      <c r="Y11" s="425" t="s">
        <v>265</v>
      </c>
    </row>
    <row r="12" spans="1:26" ht="48.6" x14ac:dyDescent="0.3">
      <c r="A12" s="360">
        <v>1</v>
      </c>
      <c r="B12" s="314">
        <v>44447</v>
      </c>
      <c r="C12" s="327">
        <v>20201009</v>
      </c>
      <c r="D12" s="365">
        <v>202109081284</v>
      </c>
      <c r="E12" s="365" t="s">
        <v>844</v>
      </c>
      <c r="F12" s="377" t="s">
        <v>3141</v>
      </c>
      <c r="G12" s="579" t="s">
        <v>11568</v>
      </c>
      <c r="H12" s="579" t="s">
        <v>11568</v>
      </c>
      <c r="I12" s="579" t="str">
        <f>IF(AND(テーブル13[[#This Row],[再発防止策完了フラグ]]="●",テーブル13[[#This Row],[実施した対応完了フラグ]]="●")=TRUE,"●","")</f>
        <v/>
      </c>
      <c r="J12" s="579" t="s">
        <v>11552</v>
      </c>
      <c r="K12" s="580" t="s">
        <v>11601</v>
      </c>
      <c r="L12" s="580" t="s">
        <v>11602</v>
      </c>
      <c r="M12" s="581" t="s">
        <v>7673</v>
      </c>
      <c r="N12" s="582" t="s">
        <v>11583</v>
      </c>
      <c r="O12" s="580" t="s">
        <v>11603</v>
      </c>
      <c r="P12" s="580" t="s">
        <v>11604</v>
      </c>
      <c r="Q12" s="583" t="s">
        <v>12038</v>
      </c>
      <c r="R12" s="580" t="s">
        <v>11571</v>
      </c>
      <c r="S12" s="335"/>
      <c r="T12" s="404"/>
      <c r="U12" s="409">
        <v>1397169</v>
      </c>
      <c r="V12" s="364">
        <v>1397169</v>
      </c>
      <c r="W12" s="315" t="s">
        <v>11605</v>
      </c>
      <c r="X12" s="333">
        <v>44446</v>
      </c>
      <c r="Y12" s="425" t="s">
        <v>284</v>
      </c>
    </row>
    <row r="13" spans="1:26" ht="48.6" x14ac:dyDescent="0.3">
      <c r="A13" s="360">
        <v>1</v>
      </c>
      <c r="B13" s="314">
        <v>44447</v>
      </c>
      <c r="C13" s="327">
        <v>20201010</v>
      </c>
      <c r="D13" s="365">
        <v>202109081267</v>
      </c>
      <c r="E13" s="365" t="s">
        <v>381</v>
      </c>
      <c r="F13" s="377" t="s">
        <v>3141</v>
      </c>
      <c r="G13" s="579"/>
      <c r="H13" s="579"/>
      <c r="I13" s="579" t="str">
        <f>IF(AND(テーブル13[[#This Row],[再発防止策完了フラグ]]="●",テーブル13[[#This Row],[実施した対応完了フラグ]]="●")=TRUE,"●","")</f>
        <v/>
      </c>
      <c r="J13" s="579" t="s">
        <v>10155</v>
      </c>
      <c r="K13" s="580" t="s">
        <v>11606</v>
      </c>
      <c r="L13" s="580" t="s">
        <v>11607</v>
      </c>
      <c r="M13" s="581" t="s">
        <v>11553</v>
      </c>
      <c r="N13" s="582" t="s">
        <v>10173</v>
      </c>
      <c r="O13" s="580" t="s">
        <v>11608</v>
      </c>
      <c r="P13" s="580" t="s">
        <v>11609</v>
      </c>
      <c r="Q13" s="583" t="s">
        <v>11610</v>
      </c>
      <c r="R13" s="580"/>
      <c r="S13" s="335"/>
      <c r="T13" s="404"/>
      <c r="U13" s="409">
        <v>0</v>
      </c>
      <c r="V13" s="364">
        <v>0</v>
      </c>
      <c r="W13" s="315" t="s">
        <v>11611</v>
      </c>
      <c r="X13" s="333">
        <v>44446</v>
      </c>
      <c r="Y13" s="425" t="s">
        <v>442</v>
      </c>
    </row>
    <row r="14" spans="1:26" ht="64.8" x14ac:dyDescent="0.3">
      <c r="A14" s="360">
        <v>1</v>
      </c>
      <c r="B14" s="314">
        <v>44447</v>
      </c>
      <c r="C14" s="327">
        <v>20201016</v>
      </c>
      <c r="D14" s="365">
        <v>202109081421</v>
      </c>
      <c r="E14" s="365" t="s">
        <v>844</v>
      </c>
      <c r="F14" s="377" t="s">
        <v>3141</v>
      </c>
      <c r="G14" s="579"/>
      <c r="H14" s="579"/>
      <c r="I14" s="579" t="str">
        <f>IF(AND(テーブル13[[#This Row],[再発防止策完了フラグ]]="●",テーブル13[[#This Row],[実施した対応完了フラグ]]="●")=TRUE,"●","")</f>
        <v/>
      </c>
      <c r="J14" s="579" t="s">
        <v>10155</v>
      </c>
      <c r="K14" s="580" t="s">
        <v>11612</v>
      </c>
      <c r="L14" s="580" t="s">
        <v>11613</v>
      </c>
      <c r="M14" s="581" t="s">
        <v>11553</v>
      </c>
      <c r="N14" s="582" t="s">
        <v>11583</v>
      </c>
      <c r="O14" s="580" t="s">
        <v>11614</v>
      </c>
      <c r="P14" s="580" t="s">
        <v>11615</v>
      </c>
      <c r="Q14" s="583" t="s">
        <v>12399</v>
      </c>
      <c r="R14" s="580" t="s">
        <v>12358</v>
      </c>
      <c r="S14" s="335"/>
      <c r="T14" s="404"/>
      <c r="U14" s="409">
        <v>0</v>
      </c>
      <c r="V14" s="364">
        <v>0</v>
      </c>
      <c r="W14" s="315" t="s">
        <v>11616</v>
      </c>
      <c r="X14" s="333">
        <v>44447</v>
      </c>
      <c r="Y14" s="425" t="s">
        <v>442</v>
      </c>
    </row>
    <row r="15" spans="1:26" ht="81" x14ac:dyDescent="0.3">
      <c r="A15" s="360">
        <v>1</v>
      </c>
      <c r="B15" s="314">
        <v>44452</v>
      </c>
      <c r="C15" s="327">
        <v>20201022</v>
      </c>
      <c r="D15" s="365">
        <v>202109131819</v>
      </c>
      <c r="E15" s="365" t="s">
        <v>381</v>
      </c>
      <c r="F15" s="377" t="s">
        <v>11469</v>
      </c>
      <c r="G15" s="579" t="s">
        <v>3141</v>
      </c>
      <c r="H15" s="579"/>
      <c r="I15" s="579" t="str">
        <f>IF(AND(テーブル13[[#This Row],[再発防止策完了フラグ]]="●",テーブル13[[#This Row],[実施した対応完了フラグ]]="●")=TRUE,"●","")</f>
        <v/>
      </c>
      <c r="J15" s="579" t="s">
        <v>10171</v>
      </c>
      <c r="K15" s="580" t="s">
        <v>11621</v>
      </c>
      <c r="L15" s="580" t="s">
        <v>11622</v>
      </c>
      <c r="M15" s="581" t="s">
        <v>11623</v>
      </c>
      <c r="N15" s="582" t="s">
        <v>11624</v>
      </c>
      <c r="O15" s="580"/>
      <c r="P15" s="580"/>
      <c r="Q15" s="583"/>
      <c r="R15" s="580" t="s">
        <v>11625</v>
      </c>
      <c r="S15" s="335"/>
      <c r="T15" s="404"/>
      <c r="U15" s="409">
        <v>0</v>
      </c>
      <c r="V15" s="364">
        <v>0</v>
      </c>
      <c r="W15" s="315"/>
      <c r="X15" s="333">
        <v>44451</v>
      </c>
      <c r="Y15" s="425" t="s">
        <v>442</v>
      </c>
    </row>
    <row r="16" spans="1:26" ht="32.4" x14ac:dyDescent="0.3">
      <c r="A16" s="360">
        <v>1</v>
      </c>
      <c r="B16" s="314">
        <v>44452</v>
      </c>
      <c r="C16" s="327">
        <v>20201023</v>
      </c>
      <c r="D16" s="365">
        <v>202109131864</v>
      </c>
      <c r="E16" s="365" t="s">
        <v>381</v>
      </c>
      <c r="F16" s="377" t="s">
        <v>3141</v>
      </c>
      <c r="G16" s="579"/>
      <c r="H16" s="579"/>
      <c r="I16" s="579" t="str">
        <f>IF(AND(テーブル13[[#This Row],[再発防止策完了フラグ]]="●",テーブル13[[#This Row],[実施した対応完了フラグ]]="●")=TRUE,"●","")</f>
        <v/>
      </c>
      <c r="J16" s="579" t="s">
        <v>10153</v>
      </c>
      <c r="K16" s="580" t="s">
        <v>11626</v>
      </c>
      <c r="L16" s="580" t="s">
        <v>11627</v>
      </c>
      <c r="M16" s="581" t="s">
        <v>11217</v>
      </c>
      <c r="N16" s="582" t="s">
        <v>11620</v>
      </c>
      <c r="O16" s="580" t="s">
        <v>11628</v>
      </c>
      <c r="P16" s="580" t="s">
        <v>11550</v>
      </c>
      <c r="Q16" s="583" t="s">
        <v>11629</v>
      </c>
      <c r="R16" s="580"/>
      <c r="S16" s="335"/>
      <c r="T16" s="404"/>
      <c r="U16" s="409">
        <v>12000</v>
      </c>
      <c r="V16" s="364">
        <v>0</v>
      </c>
      <c r="W16" s="315" t="s">
        <v>11630</v>
      </c>
      <c r="X16" s="333">
        <v>44452</v>
      </c>
      <c r="Y16" s="425" t="s">
        <v>284</v>
      </c>
    </row>
    <row r="17" spans="1:25" ht="48.6" x14ac:dyDescent="0.3">
      <c r="A17" s="360">
        <v>1</v>
      </c>
      <c r="B17" s="314">
        <v>44452</v>
      </c>
      <c r="C17" s="327">
        <v>20201024</v>
      </c>
      <c r="D17" s="365">
        <v>202109131907</v>
      </c>
      <c r="E17" s="365" t="s">
        <v>381</v>
      </c>
      <c r="F17" s="377"/>
      <c r="G17" s="579" t="s">
        <v>3141</v>
      </c>
      <c r="H17" s="579"/>
      <c r="I17" s="579" t="str">
        <f>IF(AND(テーブル13[[#This Row],[再発防止策完了フラグ]]="●",テーブル13[[#This Row],[実施した対応完了フラグ]]="●")=TRUE,"●","")</f>
        <v/>
      </c>
      <c r="J17" s="579" t="s">
        <v>10155</v>
      </c>
      <c r="K17" s="580" t="s">
        <v>11631</v>
      </c>
      <c r="L17" s="580" t="s">
        <v>11632</v>
      </c>
      <c r="M17" s="581" t="s">
        <v>11553</v>
      </c>
      <c r="N17" s="582" t="s">
        <v>11633</v>
      </c>
      <c r="O17" s="580"/>
      <c r="P17" s="580"/>
      <c r="Q17" s="583"/>
      <c r="R17" s="580"/>
      <c r="S17" s="335"/>
      <c r="T17" s="404"/>
      <c r="U17" s="409">
        <v>0</v>
      </c>
      <c r="V17" s="364">
        <v>0</v>
      </c>
      <c r="W17" s="315" t="s">
        <v>11634</v>
      </c>
      <c r="X17" s="333">
        <v>44452</v>
      </c>
      <c r="Y17" s="425" t="s">
        <v>442</v>
      </c>
    </row>
    <row r="18" spans="1:25" ht="32.4" x14ac:dyDescent="0.3">
      <c r="A18" s="360">
        <v>1</v>
      </c>
      <c r="B18" s="314">
        <v>44453</v>
      </c>
      <c r="C18" s="327">
        <v>20201026</v>
      </c>
      <c r="D18" s="365">
        <v>202109141977</v>
      </c>
      <c r="E18" s="365" t="s">
        <v>381</v>
      </c>
      <c r="F18" s="377" t="s">
        <v>3141</v>
      </c>
      <c r="G18" s="579"/>
      <c r="H18" s="579"/>
      <c r="I18" s="579" t="str">
        <f>IF(AND(テーブル13[[#This Row],[再発防止策完了フラグ]]="●",テーブル13[[#This Row],[実施した対応完了フラグ]]="●")=TRUE,"●","")</f>
        <v/>
      </c>
      <c r="J18" s="579" t="s">
        <v>10174</v>
      </c>
      <c r="K18" s="580" t="s">
        <v>11635</v>
      </c>
      <c r="L18" s="580" t="s">
        <v>11636</v>
      </c>
      <c r="M18" s="581" t="s">
        <v>7999</v>
      </c>
      <c r="N18" s="582" t="s">
        <v>11617</v>
      </c>
      <c r="O18" s="580" t="s">
        <v>11637</v>
      </c>
      <c r="P18" s="580" t="s">
        <v>11559</v>
      </c>
      <c r="Q18" s="583" t="s">
        <v>11638</v>
      </c>
      <c r="R18" s="580"/>
      <c r="S18" s="335"/>
      <c r="T18" s="404"/>
      <c r="U18" s="409">
        <v>0</v>
      </c>
      <c r="V18" s="364">
        <v>0</v>
      </c>
      <c r="W18" s="315"/>
      <c r="X18" s="333">
        <v>44452</v>
      </c>
      <c r="Y18" s="425" t="s">
        <v>442</v>
      </c>
    </row>
    <row r="19" spans="1:25" ht="32.4" x14ac:dyDescent="0.3">
      <c r="A19" s="360">
        <v>1</v>
      </c>
      <c r="B19" s="314">
        <v>44455</v>
      </c>
      <c r="C19" s="327">
        <v>20201029</v>
      </c>
      <c r="D19" s="365">
        <v>202109162219</v>
      </c>
      <c r="E19" s="365" t="s">
        <v>381</v>
      </c>
      <c r="F19" s="377" t="s">
        <v>3141</v>
      </c>
      <c r="G19" s="579"/>
      <c r="H19" s="579"/>
      <c r="I19" s="579" t="str">
        <f>IF(AND(テーブル13[[#This Row],[再発防止策完了フラグ]]="●",テーブル13[[#This Row],[実施した対応完了フラグ]]="●")=TRUE,"●","")</f>
        <v/>
      </c>
      <c r="J19" s="579" t="s">
        <v>11618</v>
      </c>
      <c r="K19" s="580" t="s">
        <v>11640</v>
      </c>
      <c r="L19" s="580" t="s">
        <v>11641</v>
      </c>
      <c r="M19" s="581" t="s">
        <v>11642</v>
      </c>
      <c r="N19" s="582" t="s">
        <v>10173</v>
      </c>
      <c r="O19" s="580" t="s">
        <v>11643</v>
      </c>
      <c r="P19" s="580" t="s">
        <v>11644</v>
      </c>
      <c r="Q19" s="583" t="s">
        <v>11565</v>
      </c>
      <c r="R19" s="580" t="s">
        <v>11572</v>
      </c>
      <c r="S19" s="335"/>
      <c r="T19" s="404"/>
      <c r="U19" s="409">
        <v>106819</v>
      </c>
      <c r="V19" s="364">
        <v>106819</v>
      </c>
      <c r="W19" s="315" t="s">
        <v>11645</v>
      </c>
      <c r="X19" s="333">
        <v>44455</v>
      </c>
      <c r="Y19" s="425" t="s">
        <v>266</v>
      </c>
    </row>
    <row r="20" spans="1:25" ht="32.4" x14ac:dyDescent="0.3">
      <c r="A20" s="360">
        <v>1</v>
      </c>
      <c r="B20" s="314">
        <v>44455</v>
      </c>
      <c r="C20" s="327">
        <v>20201030</v>
      </c>
      <c r="D20" s="365">
        <v>202109162248</v>
      </c>
      <c r="E20" s="365" t="s">
        <v>381</v>
      </c>
      <c r="F20" s="377" t="s">
        <v>11469</v>
      </c>
      <c r="G20" s="579"/>
      <c r="H20" s="579"/>
      <c r="I20" s="579" t="str">
        <f>IF(AND(テーブル13[[#This Row],[再発防止策完了フラグ]]="●",テーブル13[[#This Row],[実施した対応完了フラグ]]="●")=TRUE,"●","")</f>
        <v/>
      </c>
      <c r="J20" s="579" t="s">
        <v>10170</v>
      </c>
      <c r="K20" s="580" t="s">
        <v>11646</v>
      </c>
      <c r="L20" s="580" t="s">
        <v>11647</v>
      </c>
      <c r="M20" s="581" t="s">
        <v>11648</v>
      </c>
      <c r="N20" s="582" t="s">
        <v>11649</v>
      </c>
      <c r="O20" s="580" t="s">
        <v>11650</v>
      </c>
      <c r="P20" s="580"/>
      <c r="Q20" s="583"/>
      <c r="R20" s="580" t="s">
        <v>11651</v>
      </c>
      <c r="S20" s="335"/>
      <c r="T20" s="404"/>
      <c r="U20" s="409">
        <v>0</v>
      </c>
      <c r="V20" s="364">
        <v>0</v>
      </c>
      <c r="W20" s="315" t="s">
        <v>11652</v>
      </c>
      <c r="X20" s="333">
        <v>44454</v>
      </c>
      <c r="Y20" s="425" t="s">
        <v>309</v>
      </c>
    </row>
    <row r="21" spans="1:25" ht="81" x14ac:dyDescent="0.3">
      <c r="A21" s="360">
        <v>1</v>
      </c>
      <c r="B21" s="314">
        <v>44461</v>
      </c>
      <c r="C21" s="327">
        <v>20201031</v>
      </c>
      <c r="D21" s="365">
        <v>202109222685</v>
      </c>
      <c r="E21" s="365" t="s">
        <v>844</v>
      </c>
      <c r="F21" s="377" t="s">
        <v>3141</v>
      </c>
      <c r="G21" s="579" t="s">
        <v>12398</v>
      </c>
      <c r="H21" s="579"/>
      <c r="I21" s="579" t="str">
        <f>IF(AND(テーブル13[[#This Row],[再発防止策完了フラグ]]="●",テーブル13[[#This Row],[実施した対応完了フラグ]]="●")=TRUE,"●","")</f>
        <v>●</v>
      </c>
      <c r="J21" s="579" t="s">
        <v>11549</v>
      </c>
      <c r="K21" s="580" t="s">
        <v>11653</v>
      </c>
      <c r="L21" s="580" t="s">
        <v>11654</v>
      </c>
      <c r="M21" s="581" t="s">
        <v>11655</v>
      </c>
      <c r="N21" s="582" t="s">
        <v>11656</v>
      </c>
      <c r="O21" s="580" t="s">
        <v>11657</v>
      </c>
      <c r="P21" s="580" t="s">
        <v>11658</v>
      </c>
      <c r="Q21" s="583" t="s">
        <v>12397</v>
      </c>
      <c r="R21" s="580" t="s">
        <v>12377</v>
      </c>
      <c r="S21" s="335"/>
      <c r="T21" s="404"/>
      <c r="U21" s="409">
        <v>5423</v>
      </c>
      <c r="V21" s="364">
        <v>0</v>
      </c>
      <c r="W21" s="315" t="s">
        <v>9779</v>
      </c>
      <c r="X21" s="333">
        <v>44461</v>
      </c>
      <c r="Y21" s="425" t="s">
        <v>277</v>
      </c>
    </row>
    <row r="22" spans="1:25" ht="48.6" x14ac:dyDescent="0.3">
      <c r="A22" s="360">
        <v>1</v>
      </c>
      <c r="B22" s="314">
        <v>44463</v>
      </c>
      <c r="C22" s="327">
        <v>20201032</v>
      </c>
      <c r="D22" s="365">
        <v>202109242961</v>
      </c>
      <c r="E22" s="365" t="s">
        <v>381</v>
      </c>
      <c r="F22" s="377" t="s">
        <v>3141</v>
      </c>
      <c r="G22" s="579"/>
      <c r="H22" s="579"/>
      <c r="I22" s="579" t="str">
        <f>IF(AND(テーブル13[[#This Row],[再発防止策完了フラグ]]="●",テーブル13[[#This Row],[実施した対応完了フラグ]]="●")=TRUE,"●","")</f>
        <v/>
      </c>
      <c r="J22" s="579" t="s">
        <v>10155</v>
      </c>
      <c r="K22" s="580" t="s">
        <v>11659</v>
      </c>
      <c r="L22" s="580" t="s">
        <v>11660</v>
      </c>
      <c r="M22" s="581" t="s">
        <v>11553</v>
      </c>
      <c r="N22" s="582" t="s">
        <v>11661</v>
      </c>
      <c r="O22" s="580" t="s">
        <v>11662</v>
      </c>
      <c r="P22" s="580" t="s">
        <v>11547</v>
      </c>
      <c r="Q22" s="583" t="s">
        <v>11562</v>
      </c>
      <c r="R22" s="580" t="s">
        <v>11663</v>
      </c>
      <c r="S22" s="335"/>
      <c r="T22" s="404"/>
      <c r="U22" s="409">
        <v>0</v>
      </c>
      <c r="V22" s="364">
        <v>0</v>
      </c>
      <c r="W22" s="315" t="s">
        <v>11664</v>
      </c>
      <c r="X22" s="333">
        <v>44460</v>
      </c>
      <c r="Y22" s="425" t="s">
        <v>442</v>
      </c>
    </row>
    <row r="23" spans="1:25" ht="32.4" x14ac:dyDescent="0.3">
      <c r="A23" s="360">
        <v>1</v>
      </c>
      <c r="B23" s="314">
        <v>44467</v>
      </c>
      <c r="C23" s="327">
        <v>20201034</v>
      </c>
      <c r="D23" s="365">
        <v>202109283267</v>
      </c>
      <c r="E23" s="365" t="s">
        <v>381</v>
      </c>
      <c r="F23" s="377" t="s">
        <v>3141</v>
      </c>
      <c r="G23" s="579"/>
      <c r="H23" s="579"/>
      <c r="I23" s="579" t="str">
        <f>IF(AND(テーブル13[[#This Row],[再発防止策完了フラグ]]="●",テーブル13[[#This Row],[実施した対応完了フラグ]]="●")=TRUE,"●","")</f>
        <v/>
      </c>
      <c r="J23" s="579" t="s">
        <v>10155</v>
      </c>
      <c r="K23" s="580" t="s">
        <v>11665</v>
      </c>
      <c r="L23" s="580" t="s">
        <v>11666</v>
      </c>
      <c r="M23" s="581" t="s">
        <v>11570</v>
      </c>
      <c r="N23" s="582" t="s">
        <v>11667</v>
      </c>
      <c r="O23" s="580" t="s">
        <v>11668</v>
      </c>
      <c r="P23" s="580" t="s">
        <v>11609</v>
      </c>
      <c r="Q23" s="583" t="s">
        <v>11551</v>
      </c>
      <c r="R23" s="580" t="s">
        <v>11669</v>
      </c>
      <c r="S23" s="335"/>
      <c r="T23" s="404"/>
      <c r="U23" s="409">
        <v>0</v>
      </c>
      <c r="V23" s="364">
        <v>0</v>
      </c>
      <c r="W23" s="315" t="s">
        <v>11670</v>
      </c>
      <c r="X23" s="333">
        <v>44466</v>
      </c>
      <c r="Y23" s="425" t="s">
        <v>442</v>
      </c>
    </row>
    <row r="24" spans="1:25" ht="32.4" x14ac:dyDescent="0.3">
      <c r="A24" s="360">
        <v>1</v>
      </c>
      <c r="B24" s="314">
        <v>44467</v>
      </c>
      <c r="C24" s="327">
        <v>20201035</v>
      </c>
      <c r="D24" s="365">
        <v>202109283281</v>
      </c>
      <c r="E24" s="365" t="s">
        <v>381</v>
      </c>
      <c r="F24" s="377" t="s">
        <v>3141</v>
      </c>
      <c r="G24" s="579"/>
      <c r="H24" s="579"/>
      <c r="I24" s="579" t="str">
        <f>IF(AND(テーブル13[[#This Row],[再発防止策完了フラグ]]="●",テーブル13[[#This Row],[実施した対応完了フラグ]]="●")=TRUE,"●","")</f>
        <v/>
      </c>
      <c r="J24" s="579" t="s">
        <v>10155</v>
      </c>
      <c r="K24" s="580" t="s">
        <v>11671</v>
      </c>
      <c r="L24" s="580" t="s">
        <v>11672</v>
      </c>
      <c r="M24" s="581" t="s">
        <v>11570</v>
      </c>
      <c r="N24" s="582" t="s">
        <v>11667</v>
      </c>
      <c r="O24" s="580" t="s">
        <v>11668</v>
      </c>
      <c r="P24" s="580" t="s">
        <v>11609</v>
      </c>
      <c r="Q24" s="583" t="s">
        <v>11551</v>
      </c>
      <c r="R24" s="580" t="s">
        <v>11669</v>
      </c>
      <c r="S24" s="335"/>
      <c r="T24" s="404"/>
      <c r="U24" s="409">
        <v>0</v>
      </c>
      <c r="V24" s="364">
        <v>0</v>
      </c>
      <c r="W24" s="315" t="s">
        <v>11673</v>
      </c>
      <c r="X24" s="333">
        <v>44466</v>
      </c>
      <c r="Y24" s="425" t="s">
        <v>442</v>
      </c>
    </row>
    <row r="25" spans="1:25" ht="81" x14ac:dyDescent="0.3">
      <c r="A25" s="360">
        <v>1</v>
      </c>
      <c r="B25" s="314">
        <v>44467</v>
      </c>
      <c r="C25" s="327">
        <v>20201037</v>
      </c>
      <c r="D25" s="365">
        <v>202109283375</v>
      </c>
      <c r="E25" s="365" t="s">
        <v>381</v>
      </c>
      <c r="F25" s="377" t="s">
        <v>3141</v>
      </c>
      <c r="G25" s="579"/>
      <c r="H25" s="579"/>
      <c r="I25" s="579" t="str">
        <f>IF(AND(テーブル13[[#This Row],[再発防止策完了フラグ]]="●",テーブル13[[#This Row],[実施した対応完了フラグ]]="●")=TRUE,"●","")</f>
        <v/>
      </c>
      <c r="J25" s="579" t="s">
        <v>10155</v>
      </c>
      <c r="K25" s="580" t="s">
        <v>11674</v>
      </c>
      <c r="L25" s="580" t="s">
        <v>11675</v>
      </c>
      <c r="M25" s="581" t="s">
        <v>11553</v>
      </c>
      <c r="N25" s="582" t="s">
        <v>11639</v>
      </c>
      <c r="O25" s="580" t="s">
        <v>11676</v>
      </c>
      <c r="P25" s="580" t="s">
        <v>11609</v>
      </c>
      <c r="Q25" s="583" t="s">
        <v>11677</v>
      </c>
      <c r="R25" s="580" t="s">
        <v>11678</v>
      </c>
      <c r="S25" s="335"/>
      <c r="T25" s="404"/>
      <c r="U25" s="409">
        <v>0</v>
      </c>
      <c r="V25" s="364">
        <v>0</v>
      </c>
      <c r="W25" s="315" t="s">
        <v>11679</v>
      </c>
      <c r="X25" s="333">
        <v>44439</v>
      </c>
      <c r="Y25" s="425" t="s">
        <v>442</v>
      </c>
    </row>
    <row r="26" spans="1:25" ht="32.4" x14ac:dyDescent="0.3">
      <c r="A26" s="360">
        <v>1</v>
      </c>
      <c r="B26" s="314">
        <v>44469</v>
      </c>
      <c r="C26" s="327">
        <v>20201040</v>
      </c>
      <c r="D26" s="365">
        <v>202109303798</v>
      </c>
      <c r="E26" s="365" t="s">
        <v>381</v>
      </c>
      <c r="F26" s="377" t="s">
        <v>3141</v>
      </c>
      <c r="G26" s="579"/>
      <c r="H26" s="579"/>
      <c r="I26" s="579" t="str">
        <f>IF(AND(テーブル13[[#This Row],[再発防止策完了フラグ]]="●",テーブル13[[#This Row],[実施した対応完了フラグ]]="●")=TRUE,"●","")</f>
        <v/>
      </c>
      <c r="J26" s="579" t="s">
        <v>10155</v>
      </c>
      <c r="K26" s="580" t="s">
        <v>11680</v>
      </c>
      <c r="L26" s="580" t="s">
        <v>11681</v>
      </c>
      <c r="M26" s="581" t="s">
        <v>11553</v>
      </c>
      <c r="N26" s="582" t="s">
        <v>11667</v>
      </c>
      <c r="O26" s="580" t="s">
        <v>11682</v>
      </c>
      <c r="P26" s="580" t="s">
        <v>11609</v>
      </c>
      <c r="Q26" s="583" t="s">
        <v>11683</v>
      </c>
      <c r="R26" s="580" t="s">
        <v>11684</v>
      </c>
      <c r="S26" s="335"/>
      <c r="T26" s="404"/>
      <c r="U26" s="409">
        <v>0</v>
      </c>
      <c r="V26" s="364">
        <v>0</v>
      </c>
      <c r="W26" s="315" t="s">
        <v>11685</v>
      </c>
      <c r="X26" s="333">
        <v>44469</v>
      </c>
      <c r="Y26" s="425" t="s">
        <v>266</v>
      </c>
    </row>
    <row r="27" spans="1:25" ht="32.4" x14ac:dyDescent="0.3">
      <c r="A27" s="360">
        <v>1</v>
      </c>
      <c r="B27" s="314">
        <v>44471</v>
      </c>
      <c r="C27" s="327">
        <v>20201041</v>
      </c>
      <c r="D27" s="365">
        <v>202110020109</v>
      </c>
      <c r="E27" s="365" t="s">
        <v>381</v>
      </c>
      <c r="F27" s="377" t="s">
        <v>3141</v>
      </c>
      <c r="G27" s="579"/>
      <c r="H27" s="579"/>
      <c r="I27" s="579" t="str">
        <f>IF(AND(テーブル13[[#This Row],[再発防止策完了フラグ]]="●",テーブル13[[#This Row],[実施した対応完了フラグ]]="●")=TRUE,"●","")</f>
        <v/>
      </c>
      <c r="J27" s="579" t="s">
        <v>10175</v>
      </c>
      <c r="K27" s="580" t="s">
        <v>11686</v>
      </c>
      <c r="L27" s="580" t="s">
        <v>11687</v>
      </c>
      <c r="M27" s="581" t="s">
        <v>11688</v>
      </c>
      <c r="N27" s="582" t="s">
        <v>11689</v>
      </c>
      <c r="O27" s="580" t="s">
        <v>11690</v>
      </c>
      <c r="P27" s="580" t="s">
        <v>11691</v>
      </c>
      <c r="Q27" s="583" t="s">
        <v>11692</v>
      </c>
      <c r="R27" s="580" t="s">
        <v>11693</v>
      </c>
      <c r="S27" s="335"/>
      <c r="T27" s="404"/>
      <c r="U27" s="409">
        <v>0</v>
      </c>
      <c r="V27" s="364">
        <v>0</v>
      </c>
      <c r="W27" s="315"/>
      <c r="X27" s="333">
        <v>44470</v>
      </c>
      <c r="Y27" s="425" t="s">
        <v>442</v>
      </c>
    </row>
    <row r="28" spans="1:25" ht="32.4" x14ac:dyDescent="0.3">
      <c r="A28" s="360">
        <v>1</v>
      </c>
      <c r="B28" s="314">
        <v>44474</v>
      </c>
      <c r="C28" s="327">
        <v>20201042</v>
      </c>
      <c r="D28" s="365">
        <v>202110050451</v>
      </c>
      <c r="E28" s="365" t="s">
        <v>381</v>
      </c>
      <c r="F28" s="377" t="s">
        <v>3141</v>
      </c>
      <c r="G28" s="579"/>
      <c r="H28" s="579"/>
      <c r="I28" s="579" t="str">
        <f>IF(AND(テーブル13[[#This Row],[再発防止策完了フラグ]]="●",テーブル13[[#This Row],[実施した対応完了フラグ]]="●")=TRUE,"●","")</f>
        <v/>
      </c>
      <c r="J28" s="579" t="s">
        <v>10175</v>
      </c>
      <c r="K28" s="580" t="s">
        <v>11694</v>
      </c>
      <c r="L28" s="580" t="s">
        <v>11695</v>
      </c>
      <c r="M28" s="581" t="s">
        <v>11696</v>
      </c>
      <c r="N28" s="582" t="s">
        <v>7674</v>
      </c>
      <c r="O28" s="580" t="s">
        <v>11697</v>
      </c>
      <c r="P28" s="580" t="s">
        <v>8120</v>
      </c>
      <c r="Q28" s="583" t="s">
        <v>8119</v>
      </c>
      <c r="R28" s="580" t="s">
        <v>11698</v>
      </c>
      <c r="S28" s="335"/>
      <c r="T28" s="404"/>
      <c r="U28" s="409">
        <v>109110</v>
      </c>
      <c r="V28" s="364">
        <v>0</v>
      </c>
      <c r="W28" s="315" t="s">
        <v>11685</v>
      </c>
      <c r="X28" s="333">
        <v>44473</v>
      </c>
      <c r="Y28" s="425" t="s">
        <v>442</v>
      </c>
    </row>
    <row r="29" spans="1:25" ht="32.4" x14ac:dyDescent="0.3">
      <c r="A29" s="360">
        <v>1</v>
      </c>
      <c r="B29" s="314">
        <v>44474</v>
      </c>
      <c r="C29" s="327">
        <v>20201048</v>
      </c>
      <c r="D29" s="365">
        <v>202110050701</v>
      </c>
      <c r="E29" s="365" t="s">
        <v>381</v>
      </c>
      <c r="F29" s="377" t="s">
        <v>3141</v>
      </c>
      <c r="G29" s="579"/>
      <c r="H29" s="579"/>
      <c r="I29" s="579" t="str">
        <f>IF(AND(テーブル13[[#This Row],[再発防止策完了フラグ]]="●",テーブル13[[#This Row],[実施した対応完了フラグ]]="●")=TRUE,"●","")</f>
        <v/>
      </c>
      <c r="J29" s="579" t="s">
        <v>10174</v>
      </c>
      <c r="K29" s="580" t="s">
        <v>11700</v>
      </c>
      <c r="L29" s="580" t="s">
        <v>11701</v>
      </c>
      <c r="M29" s="581" t="s">
        <v>11217</v>
      </c>
      <c r="N29" s="582" t="s">
        <v>11702</v>
      </c>
      <c r="O29" s="580" t="s">
        <v>11703</v>
      </c>
      <c r="P29" s="580" t="s">
        <v>11554</v>
      </c>
      <c r="Q29" s="583" t="s">
        <v>11699</v>
      </c>
      <c r="R29" s="580"/>
      <c r="S29" s="335"/>
      <c r="T29" s="404"/>
      <c r="U29" s="409">
        <v>156367</v>
      </c>
      <c r="V29" s="364">
        <v>0</v>
      </c>
      <c r="W29" s="315" t="s">
        <v>11704</v>
      </c>
      <c r="X29" s="333">
        <v>44442</v>
      </c>
      <c r="Y29" s="425" t="s">
        <v>265</v>
      </c>
    </row>
    <row r="30" spans="1:25" ht="64.8" x14ac:dyDescent="0.3">
      <c r="A30" s="360">
        <v>1</v>
      </c>
      <c r="B30" s="314">
        <v>44474</v>
      </c>
      <c r="C30" s="327">
        <v>20201049</v>
      </c>
      <c r="D30" s="365">
        <v>202110050724</v>
      </c>
      <c r="E30" s="365" t="s">
        <v>381</v>
      </c>
      <c r="F30" s="377" t="s">
        <v>3141</v>
      </c>
      <c r="G30" s="579"/>
      <c r="H30" s="579"/>
      <c r="I30" s="579" t="str">
        <f>IF(AND(テーブル13[[#This Row],[再発防止策完了フラグ]]="●",テーブル13[[#This Row],[実施した対応完了フラグ]]="●")=TRUE,"●","")</f>
        <v/>
      </c>
      <c r="J30" s="579" t="s">
        <v>10170</v>
      </c>
      <c r="K30" s="580" t="s">
        <v>11705</v>
      </c>
      <c r="L30" s="580" t="s">
        <v>11706</v>
      </c>
      <c r="M30" s="581" t="s">
        <v>11707</v>
      </c>
      <c r="N30" s="582" t="s">
        <v>11708</v>
      </c>
      <c r="O30" s="580" t="s">
        <v>11709</v>
      </c>
      <c r="P30" s="580" t="s">
        <v>11556</v>
      </c>
      <c r="Q30" s="583" t="s">
        <v>11710</v>
      </c>
      <c r="R30" s="580"/>
      <c r="S30" s="335"/>
      <c r="T30" s="404"/>
      <c r="U30" s="409">
        <v>0</v>
      </c>
      <c r="V30" s="364">
        <v>0</v>
      </c>
      <c r="W30" s="315"/>
      <c r="X30" s="333">
        <v>44474</v>
      </c>
      <c r="Y30" s="425" t="s">
        <v>6556</v>
      </c>
    </row>
    <row r="31" spans="1:25" ht="81" x14ac:dyDescent="0.3">
      <c r="A31" s="360">
        <v>1</v>
      </c>
      <c r="B31" s="314">
        <v>44474</v>
      </c>
      <c r="C31" s="327">
        <v>20201050</v>
      </c>
      <c r="D31" s="365">
        <v>202110050730</v>
      </c>
      <c r="E31" s="365" t="s">
        <v>381</v>
      </c>
      <c r="F31" s="377"/>
      <c r="G31" s="579"/>
      <c r="H31" s="579"/>
      <c r="I31" s="579" t="str">
        <f>IF(AND(テーブル13[[#This Row],[再発防止策完了フラグ]]="●",テーブル13[[#This Row],[実施した対応完了フラグ]]="●")=TRUE,"●","")</f>
        <v/>
      </c>
      <c r="J31" s="579" t="s">
        <v>10170</v>
      </c>
      <c r="K31" s="580" t="s">
        <v>11711</v>
      </c>
      <c r="L31" s="580" t="s">
        <v>11712</v>
      </c>
      <c r="M31" s="581" t="s">
        <v>11496</v>
      </c>
      <c r="N31" s="582" t="s">
        <v>11713</v>
      </c>
      <c r="O31" s="580" t="s">
        <v>11714</v>
      </c>
      <c r="P31" s="580" t="s">
        <v>11554</v>
      </c>
      <c r="Q31" s="583" t="s">
        <v>11699</v>
      </c>
      <c r="R31" s="580"/>
      <c r="S31" s="335"/>
      <c r="T31" s="404"/>
      <c r="U31" s="409">
        <v>0</v>
      </c>
      <c r="V31" s="364">
        <v>0</v>
      </c>
      <c r="W31" s="315"/>
      <c r="X31" s="333">
        <v>44474</v>
      </c>
      <c r="Y31" s="425" t="s">
        <v>442</v>
      </c>
    </row>
    <row r="32" spans="1:25" ht="32.4" x14ac:dyDescent="0.3">
      <c r="A32" s="360">
        <v>1</v>
      </c>
      <c r="B32" s="314">
        <v>44475</v>
      </c>
      <c r="C32" s="327">
        <v>20201056</v>
      </c>
      <c r="D32" s="365">
        <v>202110060772</v>
      </c>
      <c r="E32" s="365" t="s">
        <v>381</v>
      </c>
      <c r="F32" s="377" t="s">
        <v>3141</v>
      </c>
      <c r="G32" s="579"/>
      <c r="H32" s="579"/>
      <c r="I32" s="579" t="str">
        <f>IF(AND(テーブル13[[#This Row],[再発防止策完了フラグ]]="●",テーブル13[[#This Row],[実施した対応完了フラグ]]="●")=TRUE,"●","")</f>
        <v/>
      </c>
      <c r="J32" s="579" t="s">
        <v>10174</v>
      </c>
      <c r="K32" s="580" t="s">
        <v>11718</v>
      </c>
      <c r="L32" s="580" t="s">
        <v>11719</v>
      </c>
      <c r="M32" s="581" t="s">
        <v>11720</v>
      </c>
      <c r="N32" s="582" t="s">
        <v>11667</v>
      </c>
      <c r="O32" s="580" t="s">
        <v>11721</v>
      </c>
      <c r="P32" s="580" t="s">
        <v>11554</v>
      </c>
      <c r="Q32" s="583" t="s">
        <v>11699</v>
      </c>
      <c r="R32" s="580"/>
      <c r="S32" s="335"/>
      <c r="T32" s="404"/>
      <c r="U32" s="409">
        <v>16216197</v>
      </c>
      <c r="V32" s="364">
        <v>0</v>
      </c>
      <c r="W32" s="315" t="s">
        <v>9779</v>
      </c>
      <c r="X32" s="333">
        <v>44470</v>
      </c>
      <c r="Y32" s="425" t="s">
        <v>277</v>
      </c>
    </row>
    <row r="33" spans="1:25" ht="64.8" x14ac:dyDescent="0.3">
      <c r="A33" s="360">
        <v>1</v>
      </c>
      <c r="B33" s="314">
        <v>44480</v>
      </c>
      <c r="C33" s="327">
        <v>20201058</v>
      </c>
      <c r="D33" s="365">
        <v>202110111588</v>
      </c>
      <c r="E33" s="365" t="s">
        <v>381</v>
      </c>
      <c r="F33" s="377" t="s">
        <v>3141</v>
      </c>
      <c r="G33" s="579"/>
      <c r="H33" s="579"/>
      <c r="I33" s="579" t="str">
        <f>IF(AND(テーブル13[[#This Row],[再発防止策完了フラグ]]="●",テーブル13[[#This Row],[実施した対応完了フラグ]]="●")=TRUE,"●","")</f>
        <v/>
      </c>
      <c r="J33" s="579" t="s">
        <v>10153</v>
      </c>
      <c r="K33" s="580" t="s">
        <v>11722</v>
      </c>
      <c r="L33" s="580" t="s">
        <v>11723</v>
      </c>
      <c r="M33" s="581" t="s">
        <v>11217</v>
      </c>
      <c r="N33" s="582" t="s">
        <v>11724</v>
      </c>
      <c r="O33" s="580" t="s">
        <v>11725</v>
      </c>
      <c r="P33" s="580" t="s">
        <v>11726</v>
      </c>
      <c r="Q33" s="583" t="s">
        <v>11727</v>
      </c>
      <c r="R33" s="580" t="s">
        <v>11572</v>
      </c>
      <c r="S33" s="335"/>
      <c r="T33" s="404"/>
      <c r="U33" s="409">
        <v>120000</v>
      </c>
      <c r="V33" s="364">
        <v>0</v>
      </c>
      <c r="W33" s="315" t="s">
        <v>11728</v>
      </c>
      <c r="X33" s="333">
        <v>44480</v>
      </c>
      <c r="Y33" s="425" t="s">
        <v>284</v>
      </c>
    </row>
    <row r="34" spans="1:25" ht="32.4" x14ac:dyDescent="0.3">
      <c r="A34" s="360">
        <v>1</v>
      </c>
      <c r="B34" s="314">
        <v>44480</v>
      </c>
      <c r="C34" s="327">
        <v>20201060</v>
      </c>
      <c r="D34" s="365">
        <v>202110111494</v>
      </c>
      <c r="E34" s="365" t="s">
        <v>381</v>
      </c>
      <c r="F34" s="377" t="s">
        <v>3141</v>
      </c>
      <c r="G34" s="579" t="s">
        <v>11568</v>
      </c>
      <c r="H34" s="579"/>
      <c r="I34" s="579" t="str">
        <f>IF(AND(テーブル13[[#This Row],[再発防止策完了フラグ]]="●",テーブル13[[#This Row],[実施した対応完了フラグ]]="●")=TRUE,"●","")</f>
        <v/>
      </c>
      <c r="J34" s="579" t="s">
        <v>10155</v>
      </c>
      <c r="K34" s="580" t="s">
        <v>11729</v>
      </c>
      <c r="L34" s="580" t="s">
        <v>11730</v>
      </c>
      <c r="M34" s="581" t="s">
        <v>11731</v>
      </c>
      <c r="N34" s="582" t="s">
        <v>11716</v>
      </c>
      <c r="O34" s="580" t="s">
        <v>11732</v>
      </c>
      <c r="P34" s="580" t="s">
        <v>11733</v>
      </c>
      <c r="Q34" s="583" t="s">
        <v>11734</v>
      </c>
      <c r="R34" s="580"/>
      <c r="S34" s="335"/>
      <c r="T34" s="404"/>
      <c r="U34" s="409">
        <v>0</v>
      </c>
      <c r="V34" s="364">
        <v>0</v>
      </c>
      <c r="W34" s="315" t="s">
        <v>11735</v>
      </c>
      <c r="X34" s="333">
        <v>44476</v>
      </c>
      <c r="Y34" s="425" t="s">
        <v>442</v>
      </c>
    </row>
    <row r="35" spans="1:25" ht="32.4" x14ac:dyDescent="0.3">
      <c r="A35" s="360">
        <v>1</v>
      </c>
      <c r="B35" s="314">
        <v>44482</v>
      </c>
      <c r="C35" s="327">
        <v>20201061</v>
      </c>
      <c r="D35" s="365">
        <v>202110131822</v>
      </c>
      <c r="E35" s="365" t="s">
        <v>844</v>
      </c>
      <c r="F35" s="377" t="s">
        <v>11736</v>
      </c>
      <c r="G35" s="579" t="s">
        <v>3141</v>
      </c>
      <c r="H35" s="579"/>
      <c r="I35" s="579" t="str">
        <f>IF(AND(テーブル13[[#This Row],[再発防止策完了フラグ]]="●",テーブル13[[#This Row],[実施した対応完了フラグ]]="●")=TRUE,"●","")</f>
        <v/>
      </c>
      <c r="J35" s="579" t="s">
        <v>10153</v>
      </c>
      <c r="K35" s="580" t="s">
        <v>11737</v>
      </c>
      <c r="L35" s="580" t="s">
        <v>11738</v>
      </c>
      <c r="M35" s="581" t="s">
        <v>11739</v>
      </c>
      <c r="N35" s="582" t="s">
        <v>11740</v>
      </c>
      <c r="O35" s="580" t="s">
        <v>11741</v>
      </c>
      <c r="P35" s="580" t="s">
        <v>11558</v>
      </c>
      <c r="Q35" s="583" t="s">
        <v>12359</v>
      </c>
      <c r="R35" s="580"/>
      <c r="S35" s="335"/>
      <c r="T35" s="404"/>
      <c r="U35" s="409">
        <v>436732</v>
      </c>
      <c r="V35" s="364">
        <v>436732</v>
      </c>
      <c r="W35" s="315" t="s">
        <v>11742</v>
      </c>
      <c r="X35" s="333">
        <v>44481</v>
      </c>
      <c r="Y35" s="425" t="s">
        <v>442</v>
      </c>
    </row>
    <row r="36" spans="1:25" ht="32.4" x14ac:dyDescent="0.3">
      <c r="A36" s="360">
        <v>1</v>
      </c>
      <c r="B36" s="314">
        <v>44482</v>
      </c>
      <c r="C36" s="327">
        <v>20201062</v>
      </c>
      <c r="D36" s="365">
        <v>202110131823</v>
      </c>
      <c r="E36" s="365" t="s">
        <v>844</v>
      </c>
      <c r="F36" s="377" t="s">
        <v>11736</v>
      </c>
      <c r="G36" s="579" t="s">
        <v>3141</v>
      </c>
      <c r="H36" s="579"/>
      <c r="I36" s="579" t="str">
        <f>IF(AND(テーブル13[[#This Row],[再発防止策完了フラグ]]="●",テーブル13[[#This Row],[実施した対応完了フラグ]]="●")=TRUE,"●","")</f>
        <v/>
      </c>
      <c r="J36" s="579" t="s">
        <v>10153</v>
      </c>
      <c r="K36" s="580" t="s">
        <v>11743</v>
      </c>
      <c r="L36" s="580" t="s">
        <v>11738</v>
      </c>
      <c r="M36" s="581" t="s">
        <v>11739</v>
      </c>
      <c r="N36" s="582" t="s">
        <v>11740</v>
      </c>
      <c r="O36" s="580" t="s">
        <v>11741</v>
      </c>
      <c r="P36" s="580" t="s">
        <v>11558</v>
      </c>
      <c r="Q36" s="583" t="s">
        <v>12359</v>
      </c>
      <c r="R36" s="580"/>
      <c r="S36" s="335"/>
      <c r="T36" s="404"/>
      <c r="U36" s="409">
        <v>8170</v>
      </c>
      <c r="V36" s="364">
        <v>8170</v>
      </c>
      <c r="W36" s="315" t="s">
        <v>11744</v>
      </c>
      <c r="X36" s="333">
        <v>44482</v>
      </c>
      <c r="Y36" s="425" t="s">
        <v>442</v>
      </c>
    </row>
    <row r="37" spans="1:25" ht="64.8" x14ac:dyDescent="0.3">
      <c r="A37" s="360">
        <v>1</v>
      </c>
      <c r="B37" s="314">
        <v>44482</v>
      </c>
      <c r="C37" s="327">
        <v>20201063</v>
      </c>
      <c r="D37" s="365">
        <v>202110131849</v>
      </c>
      <c r="E37" s="365" t="s">
        <v>381</v>
      </c>
      <c r="F37" s="377" t="s">
        <v>11469</v>
      </c>
      <c r="G37" s="579"/>
      <c r="H37" s="579"/>
      <c r="I37" s="579" t="str">
        <f>IF(AND(テーブル13[[#This Row],[再発防止策完了フラグ]]="●",テーブル13[[#This Row],[実施した対応完了フラグ]]="●")=TRUE,"●","")</f>
        <v/>
      </c>
      <c r="J37" s="579" t="s">
        <v>10155</v>
      </c>
      <c r="K37" s="580" t="s">
        <v>11745</v>
      </c>
      <c r="L37" s="580" t="s">
        <v>11746</v>
      </c>
      <c r="M37" s="581" t="s">
        <v>11747</v>
      </c>
      <c r="N37" s="582" t="s">
        <v>11748</v>
      </c>
      <c r="O37" s="580" t="s">
        <v>11749</v>
      </c>
      <c r="P37" s="580" t="s">
        <v>11750</v>
      </c>
      <c r="Q37" s="583" t="s">
        <v>11216</v>
      </c>
      <c r="R37" s="580" t="s">
        <v>11751</v>
      </c>
      <c r="S37" s="335"/>
      <c r="T37" s="404"/>
      <c r="U37" s="409">
        <v>0</v>
      </c>
      <c r="V37" s="364">
        <v>0</v>
      </c>
      <c r="W37" s="315" t="s">
        <v>11752</v>
      </c>
      <c r="X37" s="333">
        <v>44481</v>
      </c>
      <c r="Y37" s="425" t="s">
        <v>442</v>
      </c>
    </row>
    <row r="38" spans="1:25" ht="48.6" x14ac:dyDescent="0.3">
      <c r="A38" s="360">
        <v>1</v>
      </c>
      <c r="B38" s="314">
        <v>44483</v>
      </c>
      <c r="C38" s="327">
        <v>20201064</v>
      </c>
      <c r="D38" s="365">
        <v>202110141893</v>
      </c>
      <c r="E38" s="365" t="s">
        <v>381</v>
      </c>
      <c r="F38" s="377" t="s">
        <v>3141</v>
      </c>
      <c r="G38" s="579"/>
      <c r="H38" s="579"/>
      <c r="I38" s="579" t="str">
        <f>IF(AND(テーブル13[[#This Row],[再発防止策完了フラグ]]="●",テーブル13[[#This Row],[実施した対応完了フラグ]]="●")=TRUE,"●","")</f>
        <v/>
      </c>
      <c r="J38" s="579" t="s">
        <v>10153</v>
      </c>
      <c r="K38" s="580" t="s">
        <v>11753</v>
      </c>
      <c r="L38" s="580" t="s">
        <v>11754</v>
      </c>
      <c r="M38" s="581" t="s">
        <v>11217</v>
      </c>
      <c r="N38" s="582" t="s">
        <v>11755</v>
      </c>
      <c r="O38" s="580" t="s">
        <v>11756</v>
      </c>
      <c r="P38" s="580" t="s">
        <v>11557</v>
      </c>
      <c r="Q38" s="583" t="s">
        <v>11757</v>
      </c>
      <c r="R38" s="580" t="s">
        <v>11572</v>
      </c>
      <c r="S38" s="335"/>
      <c r="T38" s="404"/>
      <c r="U38" s="409">
        <v>1134016</v>
      </c>
      <c r="V38" s="364">
        <v>0</v>
      </c>
      <c r="W38" s="315" t="s">
        <v>11715</v>
      </c>
      <c r="X38" s="333">
        <v>44483</v>
      </c>
      <c r="Y38" s="425" t="s">
        <v>284</v>
      </c>
    </row>
    <row r="39" spans="1:25" ht="48.6" x14ac:dyDescent="0.3">
      <c r="A39" s="360">
        <v>1</v>
      </c>
      <c r="B39" s="314">
        <v>44483</v>
      </c>
      <c r="C39" s="327">
        <v>20201065</v>
      </c>
      <c r="D39" s="365">
        <v>202110141931</v>
      </c>
      <c r="E39" s="365" t="s">
        <v>381</v>
      </c>
      <c r="F39" s="377" t="s">
        <v>3141</v>
      </c>
      <c r="G39" s="579"/>
      <c r="H39" s="579"/>
      <c r="I39" s="579" t="str">
        <f>IF(AND(テーブル13[[#This Row],[再発防止策完了フラグ]]="●",テーブル13[[#This Row],[実施した対応完了フラグ]]="●")=TRUE,"●","")</f>
        <v/>
      </c>
      <c r="J39" s="579" t="s">
        <v>10175</v>
      </c>
      <c r="K39" s="580" t="s">
        <v>11758</v>
      </c>
      <c r="L39" s="580" t="s">
        <v>11759</v>
      </c>
      <c r="M39" s="581" t="s">
        <v>11584</v>
      </c>
      <c r="N39" s="582" t="s">
        <v>11755</v>
      </c>
      <c r="O39" s="580" t="s">
        <v>11760</v>
      </c>
      <c r="P39" s="580" t="s">
        <v>11761</v>
      </c>
      <c r="Q39" s="583" t="s">
        <v>11762</v>
      </c>
      <c r="R39" s="580" t="s">
        <v>11572</v>
      </c>
      <c r="S39" s="335"/>
      <c r="T39" s="404"/>
      <c r="U39" s="409">
        <v>10550</v>
      </c>
      <c r="V39" s="364">
        <v>0</v>
      </c>
      <c r="W39" s="315" t="s">
        <v>11763</v>
      </c>
      <c r="X39" s="333">
        <v>44481</v>
      </c>
      <c r="Y39" s="425" t="s">
        <v>289</v>
      </c>
    </row>
    <row r="40" spans="1:25" ht="48.6" x14ac:dyDescent="0.3">
      <c r="A40" s="360">
        <v>1</v>
      </c>
      <c r="B40" s="314">
        <v>44483</v>
      </c>
      <c r="C40" s="327">
        <v>20201066</v>
      </c>
      <c r="D40" s="365">
        <v>202110141934</v>
      </c>
      <c r="E40" s="365" t="s">
        <v>381</v>
      </c>
      <c r="F40" s="377" t="s">
        <v>3141</v>
      </c>
      <c r="G40" s="579" t="s">
        <v>11560</v>
      </c>
      <c r="H40" s="579"/>
      <c r="I40" s="579" t="str">
        <f>IF(AND(テーブル13[[#This Row],[再発防止策完了フラグ]]="●",テーブル13[[#This Row],[実施した対応完了フラグ]]="●")=TRUE,"●","")</f>
        <v/>
      </c>
      <c r="J40" s="579" t="s">
        <v>10175</v>
      </c>
      <c r="K40" s="580" t="s">
        <v>11764</v>
      </c>
      <c r="L40" s="580" t="s">
        <v>11765</v>
      </c>
      <c r="M40" s="581" t="s">
        <v>11584</v>
      </c>
      <c r="N40" s="582" t="s">
        <v>11755</v>
      </c>
      <c r="O40" s="580" t="s">
        <v>11766</v>
      </c>
      <c r="P40" s="580" t="s">
        <v>11767</v>
      </c>
      <c r="Q40" s="583" t="s">
        <v>11768</v>
      </c>
      <c r="R40" s="580" t="s">
        <v>11572</v>
      </c>
      <c r="S40" s="335"/>
      <c r="T40" s="404"/>
      <c r="U40" s="409">
        <v>1200</v>
      </c>
      <c r="V40" s="364">
        <v>0</v>
      </c>
      <c r="W40" s="315" t="s">
        <v>11769</v>
      </c>
      <c r="X40" s="333">
        <v>44481</v>
      </c>
      <c r="Y40" s="425" t="s">
        <v>289</v>
      </c>
    </row>
    <row r="41" spans="1:25" ht="81" x14ac:dyDescent="0.3">
      <c r="A41" s="360">
        <v>1</v>
      </c>
      <c r="B41" s="314">
        <v>44487</v>
      </c>
      <c r="C41" s="327">
        <v>20201068</v>
      </c>
      <c r="D41" s="365">
        <v>202110182163</v>
      </c>
      <c r="E41" s="365" t="s">
        <v>381</v>
      </c>
      <c r="F41" s="377"/>
      <c r="G41" s="579"/>
      <c r="H41" s="579"/>
      <c r="I41" s="579" t="str">
        <f>IF(AND(テーブル13[[#This Row],[再発防止策完了フラグ]]="●",テーブル13[[#This Row],[実施した対応完了フラグ]]="●")=TRUE,"●","")</f>
        <v/>
      </c>
      <c r="J41" s="579" t="s">
        <v>11573</v>
      </c>
      <c r="K41" s="580" t="s">
        <v>11770</v>
      </c>
      <c r="L41" s="580" t="s">
        <v>11771</v>
      </c>
      <c r="M41" s="581" t="s">
        <v>11772</v>
      </c>
      <c r="N41" s="582" t="s">
        <v>11773</v>
      </c>
      <c r="O41" s="580" t="s">
        <v>11774</v>
      </c>
      <c r="P41" s="580" t="s">
        <v>11775</v>
      </c>
      <c r="Q41" s="583" t="s">
        <v>11776</v>
      </c>
      <c r="R41" s="580"/>
      <c r="S41" s="335"/>
      <c r="T41" s="404"/>
      <c r="U41" s="409">
        <v>4132</v>
      </c>
      <c r="V41" s="364">
        <v>4544</v>
      </c>
      <c r="W41" s="315" t="s">
        <v>11777</v>
      </c>
      <c r="X41" s="333">
        <v>44484</v>
      </c>
      <c r="Y41" s="425" t="s">
        <v>266</v>
      </c>
    </row>
    <row r="42" spans="1:25" ht="97.2" x14ac:dyDescent="0.3">
      <c r="A42" s="360">
        <v>1</v>
      </c>
      <c r="B42" s="314">
        <v>44488</v>
      </c>
      <c r="C42" s="327">
        <v>20201069</v>
      </c>
      <c r="D42" s="365">
        <v>202110192268</v>
      </c>
      <c r="E42" s="365" t="s">
        <v>381</v>
      </c>
      <c r="F42" s="377" t="s">
        <v>3141</v>
      </c>
      <c r="G42" s="579"/>
      <c r="H42" s="579"/>
      <c r="I42" s="579" t="str">
        <f>IF(AND(テーブル13[[#This Row],[再発防止策完了フラグ]]="●",テーブル13[[#This Row],[実施した対応完了フラグ]]="●")=TRUE,"●","")</f>
        <v/>
      </c>
      <c r="J42" s="579" t="s">
        <v>10153</v>
      </c>
      <c r="K42" s="580" t="s">
        <v>11778</v>
      </c>
      <c r="L42" s="580" t="s">
        <v>11779</v>
      </c>
      <c r="M42" s="581" t="s">
        <v>392</v>
      </c>
      <c r="N42" s="582" t="s">
        <v>11780</v>
      </c>
      <c r="O42" s="580" t="s">
        <v>11781</v>
      </c>
      <c r="P42" s="580" t="s">
        <v>11782</v>
      </c>
      <c r="Q42" s="583" t="s">
        <v>11783</v>
      </c>
      <c r="R42" s="580"/>
      <c r="S42" s="335"/>
      <c r="T42" s="404"/>
      <c r="U42" s="409">
        <v>0</v>
      </c>
      <c r="V42" s="364">
        <v>0</v>
      </c>
      <c r="W42" s="315" t="s">
        <v>11784</v>
      </c>
      <c r="X42" s="333">
        <v>44484</v>
      </c>
      <c r="Y42" s="425" t="s">
        <v>265</v>
      </c>
    </row>
    <row r="43" spans="1:25" ht="81" x14ac:dyDescent="0.3">
      <c r="A43" s="360">
        <v>1</v>
      </c>
      <c r="B43" s="314">
        <v>44488</v>
      </c>
      <c r="C43" s="327">
        <v>20201070</v>
      </c>
      <c r="D43" s="365">
        <v>202110192306</v>
      </c>
      <c r="E43" s="365" t="s">
        <v>844</v>
      </c>
      <c r="F43" s="377" t="s">
        <v>3141</v>
      </c>
      <c r="G43" s="579"/>
      <c r="H43" s="579"/>
      <c r="I43" s="579" t="str">
        <f>IF(AND(テーブル13[[#This Row],[再発防止策完了フラグ]]="●",テーブル13[[#This Row],[実施した対応完了フラグ]]="●")=TRUE,"●","")</f>
        <v/>
      </c>
      <c r="J43" s="579" t="s">
        <v>10155</v>
      </c>
      <c r="K43" s="580" t="s">
        <v>11785</v>
      </c>
      <c r="L43" s="580" t="s">
        <v>11786</v>
      </c>
      <c r="M43" s="581" t="s">
        <v>11787</v>
      </c>
      <c r="N43" s="582" t="s">
        <v>11788</v>
      </c>
      <c r="O43" s="580" t="s">
        <v>11789</v>
      </c>
      <c r="P43" s="580" t="s">
        <v>11790</v>
      </c>
      <c r="Q43" s="583" t="s">
        <v>12360</v>
      </c>
      <c r="R43" s="580" t="s">
        <v>12361</v>
      </c>
      <c r="S43" s="335"/>
      <c r="T43" s="404"/>
      <c r="U43" s="409">
        <v>0</v>
      </c>
      <c r="V43" s="364">
        <v>0</v>
      </c>
      <c r="W43" s="315" t="s">
        <v>11791</v>
      </c>
      <c r="X43" s="333">
        <v>44488</v>
      </c>
      <c r="Y43" s="425" t="s">
        <v>442</v>
      </c>
    </row>
    <row r="44" spans="1:25" ht="81" x14ac:dyDescent="0.3">
      <c r="A44" s="360">
        <v>1</v>
      </c>
      <c r="B44" s="314">
        <v>44490</v>
      </c>
      <c r="C44" s="327">
        <v>20201071</v>
      </c>
      <c r="D44" s="365">
        <v>202110212518</v>
      </c>
      <c r="E44" s="365" t="s">
        <v>381</v>
      </c>
      <c r="F44" s="377" t="s">
        <v>3141</v>
      </c>
      <c r="G44" s="579"/>
      <c r="H44" s="579"/>
      <c r="I44" s="579" t="str">
        <f>IF(AND(テーブル13[[#This Row],[再発防止策完了フラグ]]="●",テーブル13[[#This Row],[実施した対応完了フラグ]]="●")=TRUE,"●","")</f>
        <v/>
      </c>
      <c r="J44" s="579" t="s">
        <v>11792</v>
      </c>
      <c r="K44" s="580" t="s">
        <v>11793</v>
      </c>
      <c r="L44" s="580" t="s">
        <v>11794</v>
      </c>
      <c r="M44" s="581" t="s">
        <v>11795</v>
      </c>
      <c r="N44" s="582" t="s">
        <v>11796</v>
      </c>
      <c r="O44" s="580" t="s">
        <v>11797</v>
      </c>
      <c r="P44" s="580" t="s">
        <v>11798</v>
      </c>
      <c r="Q44" s="583" t="s">
        <v>12362</v>
      </c>
      <c r="R44" s="580"/>
      <c r="S44" s="335"/>
      <c r="T44" s="404"/>
      <c r="U44" s="409">
        <v>0</v>
      </c>
      <c r="V44" s="364">
        <v>0</v>
      </c>
      <c r="W44" s="315" t="s">
        <v>11799</v>
      </c>
      <c r="X44" s="333">
        <v>44484</v>
      </c>
      <c r="Y44" s="425" t="s">
        <v>442</v>
      </c>
    </row>
    <row r="45" spans="1:25" ht="226.8" x14ac:dyDescent="0.3">
      <c r="A45" s="360">
        <v>1</v>
      </c>
      <c r="B45" s="314">
        <v>44495</v>
      </c>
      <c r="C45" s="327">
        <v>20201072</v>
      </c>
      <c r="D45" s="365">
        <v>202110263023</v>
      </c>
      <c r="E45" s="365" t="s">
        <v>844</v>
      </c>
      <c r="F45" s="377" t="s">
        <v>3141</v>
      </c>
      <c r="G45" s="579" t="s">
        <v>12152</v>
      </c>
      <c r="H45" s="579"/>
      <c r="I45" s="579" t="str">
        <f>IF(AND(テーブル13[[#This Row],[再発防止策完了フラグ]]="●",テーブル13[[#This Row],[実施した対応完了フラグ]]="●")=TRUE,"●","")</f>
        <v/>
      </c>
      <c r="J45" s="579" t="s">
        <v>10174</v>
      </c>
      <c r="K45" s="580" t="s">
        <v>11800</v>
      </c>
      <c r="L45" s="580" t="s">
        <v>11801</v>
      </c>
      <c r="M45" s="581" t="s">
        <v>416</v>
      </c>
      <c r="N45" s="582">
        <v>44515</v>
      </c>
      <c r="O45" s="580" t="s">
        <v>11802</v>
      </c>
      <c r="P45" s="580" t="s">
        <v>12363</v>
      </c>
      <c r="Q45" s="583" t="s">
        <v>12395</v>
      </c>
      <c r="R45" s="580" t="s">
        <v>12396</v>
      </c>
      <c r="S45" s="335"/>
      <c r="T45" s="404"/>
      <c r="U45" s="409">
        <v>9682230</v>
      </c>
      <c r="V45" s="364">
        <v>9682230</v>
      </c>
      <c r="W45" s="315" t="s">
        <v>11803</v>
      </c>
      <c r="X45" s="333">
        <v>44490</v>
      </c>
      <c r="Y45" s="425" t="s">
        <v>280</v>
      </c>
    </row>
    <row r="46" spans="1:25" ht="32.4" x14ac:dyDescent="0.3">
      <c r="A46" s="360">
        <v>1</v>
      </c>
      <c r="B46" s="314">
        <v>44497</v>
      </c>
      <c r="C46" s="327">
        <v>20201074</v>
      </c>
      <c r="D46" s="365">
        <v>202110283513</v>
      </c>
      <c r="E46" s="365" t="s">
        <v>381</v>
      </c>
      <c r="F46" s="377" t="s">
        <v>3141</v>
      </c>
      <c r="G46" s="579"/>
      <c r="H46" s="579"/>
      <c r="I46" s="579" t="str">
        <f>IF(AND(テーブル13[[#This Row],[再発防止策完了フラグ]]="●",テーブル13[[#This Row],[実施した対応完了フラグ]]="●")=TRUE,"●","")</f>
        <v/>
      </c>
      <c r="J46" s="579" t="s">
        <v>10170</v>
      </c>
      <c r="K46" s="580" t="s">
        <v>11804</v>
      </c>
      <c r="L46" s="580" t="s">
        <v>11805</v>
      </c>
      <c r="M46" s="581" t="s">
        <v>11806</v>
      </c>
      <c r="N46" s="582" t="s">
        <v>11807</v>
      </c>
      <c r="O46" s="580" t="s">
        <v>11808</v>
      </c>
      <c r="P46" s="580" t="s">
        <v>11555</v>
      </c>
      <c r="Q46" s="583" t="s">
        <v>11562</v>
      </c>
      <c r="R46" s="580"/>
      <c r="S46" s="335"/>
      <c r="T46" s="404"/>
      <c r="U46" s="409">
        <v>248500</v>
      </c>
      <c r="V46" s="364">
        <v>0</v>
      </c>
      <c r="W46" s="315" t="s">
        <v>10176</v>
      </c>
      <c r="X46" s="333">
        <v>44497</v>
      </c>
      <c r="Y46" s="425" t="s">
        <v>265</v>
      </c>
    </row>
    <row r="47" spans="1:25" ht="32.4" x14ac:dyDescent="0.3">
      <c r="A47" s="360">
        <v>1</v>
      </c>
      <c r="B47" s="314">
        <v>44498</v>
      </c>
      <c r="C47" s="327">
        <v>20201076</v>
      </c>
      <c r="D47" s="365">
        <v>202110293596</v>
      </c>
      <c r="E47" s="365" t="s">
        <v>381</v>
      </c>
      <c r="F47" s="377" t="s">
        <v>3141</v>
      </c>
      <c r="G47" s="579"/>
      <c r="H47" s="579"/>
      <c r="I47" s="579" t="str">
        <f>IF(AND(テーブル13[[#This Row],[再発防止策完了フラグ]]="●",テーブル13[[#This Row],[実施した対応完了フラグ]]="●")=TRUE,"●","")</f>
        <v/>
      </c>
      <c r="J47" s="579" t="s">
        <v>11810</v>
      </c>
      <c r="K47" s="580" t="s">
        <v>11811</v>
      </c>
      <c r="L47" s="580" t="s">
        <v>11812</v>
      </c>
      <c r="M47" s="581" t="s">
        <v>11536</v>
      </c>
      <c r="N47" s="582" t="s">
        <v>11813</v>
      </c>
      <c r="O47" s="580" t="s">
        <v>11814</v>
      </c>
      <c r="P47" s="580" t="s">
        <v>11564</v>
      </c>
      <c r="Q47" s="583" t="s">
        <v>11551</v>
      </c>
      <c r="R47" s="580"/>
      <c r="S47" s="335"/>
      <c r="T47" s="404"/>
      <c r="U47" s="409">
        <v>900000</v>
      </c>
      <c r="V47" s="364">
        <v>0</v>
      </c>
      <c r="W47" s="315" t="s">
        <v>11815</v>
      </c>
      <c r="X47" s="333">
        <v>44498</v>
      </c>
      <c r="Y47" s="425" t="s">
        <v>442</v>
      </c>
    </row>
    <row r="48" spans="1:25" ht="81" x14ac:dyDescent="0.3">
      <c r="A48" s="360">
        <v>1</v>
      </c>
      <c r="B48" s="314">
        <v>44504</v>
      </c>
      <c r="C48" s="327">
        <v>20201080</v>
      </c>
      <c r="D48" s="365">
        <v>202111040681</v>
      </c>
      <c r="E48" s="365" t="s">
        <v>381</v>
      </c>
      <c r="F48" s="377" t="s">
        <v>3141</v>
      </c>
      <c r="G48" s="579"/>
      <c r="H48" s="579"/>
      <c r="I48" s="579" t="str">
        <f>IF(AND(テーブル13[[#This Row],[再発防止策完了フラグ]]="●",テーブル13[[#This Row],[実施した対応完了フラグ]]="●")=TRUE,"●","")</f>
        <v/>
      </c>
      <c r="J48" s="579" t="s">
        <v>11573</v>
      </c>
      <c r="K48" s="580" t="s">
        <v>11816</v>
      </c>
      <c r="L48" s="580" t="s">
        <v>11817</v>
      </c>
      <c r="M48" s="581" t="s">
        <v>398</v>
      </c>
      <c r="N48" s="582" t="s">
        <v>11818</v>
      </c>
      <c r="O48" s="580" t="s">
        <v>11819</v>
      </c>
      <c r="P48" s="580" t="s">
        <v>11820</v>
      </c>
      <c r="Q48" s="583" t="s">
        <v>11821</v>
      </c>
      <c r="R48" s="580"/>
      <c r="S48" s="335"/>
      <c r="T48" s="404"/>
      <c r="U48" s="409">
        <v>0</v>
      </c>
      <c r="V48" s="364">
        <v>0</v>
      </c>
      <c r="W48" s="315"/>
      <c r="X48" s="333">
        <v>44515</v>
      </c>
      <c r="Y48" s="425" t="s">
        <v>442</v>
      </c>
    </row>
    <row r="49" spans="1:25" ht="48.6" x14ac:dyDescent="0.3">
      <c r="A49" s="360">
        <v>1</v>
      </c>
      <c r="B49" s="314">
        <v>44504</v>
      </c>
      <c r="C49" s="327">
        <v>20201081</v>
      </c>
      <c r="D49" s="365">
        <v>202111040723</v>
      </c>
      <c r="E49" s="365" t="s">
        <v>844</v>
      </c>
      <c r="F49" s="377" t="s">
        <v>3141</v>
      </c>
      <c r="G49" s="579"/>
      <c r="H49" s="579"/>
      <c r="I49" s="579" t="str">
        <f>IF(AND(テーブル13[[#This Row],[再発防止策完了フラグ]]="●",テーブル13[[#This Row],[実施した対応完了フラグ]]="●")=TRUE,"●","")</f>
        <v/>
      </c>
      <c r="J49" s="579" t="s">
        <v>11552</v>
      </c>
      <c r="K49" s="580" t="s">
        <v>11822</v>
      </c>
      <c r="L49" s="580" t="s">
        <v>11823</v>
      </c>
      <c r="M49" s="581" t="s">
        <v>11824</v>
      </c>
      <c r="N49" s="582" t="s">
        <v>11825</v>
      </c>
      <c r="O49" s="580" t="s">
        <v>11826</v>
      </c>
      <c r="P49" s="580" t="s">
        <v>12393</v>
      </c>
      <c r="Q49" s="583" t="s">
        <v>12393</v>
      </c>
      <c r="R49" s="580" t="s">
        <v>12394</v>
      </c>
      <c r="S49" s="335"/>
      <c r="T49" s="404"/>
      <c r="U49" s="409">
        <v>729091</v>
      </c>
      <c r="V49" s="364">
        <v>729091</v>
      </c>
      <c r="W49" s="315" t="s">
        <v>11827</v>
      </c>
      <c r="X49" s="333">
        <v>44504</v>
      </c>
      <c r="Y49" s="425" t="s">
        <v>309</v>
      </c>
    </row>
    <row r="50" spans="1:25" ht="64.8" x14ac:dyDescent="0.3">
      <c r="A50" s="360">
        <v>1</v>
      </c>
      <c r="B50" s="314">
        <v>44507</v>
      </c>
      <c r="C50" s="327">
        <v>20201082</v>
      </c>
      <c r="D50" s="365">
        <v>202111071032</v>
      </c>
      <c r="E50" s="365" t="s">
        <v>381</v>
      </c>
      <c r="F50" s="377"/>
      <c r="G50" s="579" t="s">
        <v>11568</v>
      </c>
      <c r="H50" s="579"/>
      <c r="I50" s="579" t="str">
        <f>IF(AND(テーブル13[[#This Row],[再発防止策完了フラグ]]="●",テーブル13[[#This Row],[実施した対応完了フラグ]]="●")=TRUE,"●","")</f>
        <v/>
      </c>
      <c r="J50" s="579" t="s">
        <v>10170</v>
      </c>
      <c r="K50" s="580" t="s">
        <v>11828</v>
      </c>
      <c r="L50" s="580" t="s">
        <v>11829</v>
      </c>
      <c r="M50" s="581" t="s">
        <v>11830</v>
      </c>
      <c r="N50" s="582" t="s">
        <v>11831</v>
      </c>
      <c r="O50" s="580" t="s">
        <v>11832</v>
      </c>
      <c r="P50" s="580" t="s">
        <v>11833</v>
      </c>
      <c r="Q50" s="583" t="s">
        <v>11834</v>
      </c>
      <c r="R50" s="580"/>
      <c r="S50" s="335"/>
      <c r="T50" s="404"/>
      <c r="U50" s="409">
        <v>27000</v>
      </c>
      <c r="V50" s="364">
        <v>0</v>
      </c>
      <c r="W50" s="315" t="s">
        <v>11835</v>
      </c>
      <c r="X50" s="333">
        <v>44507</v>
      </c>
      <c r="Y50" s="425" t="s">
        <v>265</v>
      </c>
    </row>
    <row r="51" spans="1:25" ht="64.8" x14ac:dyDescent="0.3">
      <c r="A51" s="360">
        <v>1</v>
      </c>
      <c r="B51" s="314">
        <v>44509</v>
      </c>
      <c r="C51" s="327">
        <v>20201087</v>
      </c>
      <c r="D51" s="365">
        <v>202111091421</v>
      </c>
      <c r="E51" s="365" t="s">
        <v>381</v>
      </c>
      <c r="F51" s="377" t="s">
        <v>3141</v>
      </c>
      <c r="G51" s="579"/>
      <c r="H51" s="579"/>
      <c r="I51" s="579" t="str">
        <f>IF(AND(テーブル13[[#This Row],[再発防止策完了フラグ]]="●",テーブル13[[#This Row],[実施した対応完了フラグ]]="●")=TRUE,"●","")</f>
        <v/>
      </c>
      <c r="J51" s="579" t="s">
        <v>10153</v>
      </c>
      <c r="K51" s="580" t="s">
        <v>11836</v>
      </c>
      <c r="L51" s="580" t="s">
        <v>11837</v>
      </c>
      <c r="M51" s="581" t="s">
        <v>11563</v>
      </c>
      <c r="N51" s="582" t="s">
        <v>11838</v>
      </c>
      <c r="O51" s="580" t="s">
        <v>11839</v>
      </c>
      <c r="P51" s="580" t="s">
        <v>11840</v>
      </c>
      <c r="Q51" s="583" t="s">
        <v>11841</v>
      </c>
      <c r="R51" s="580"/>
      <c r="S51" s="335"/>
      <c r="T51" s="404"/>
      <c r="U51" s="409">
        <v>3702000</v>
      </c>
      <c r="V51" s="364">
        <v>0</v>
      </c>
      <c r="W51" s="315" t="s">
        <v>11717</v>
      </c>
      <c r="X51" s="333">
        <v>44509</v>
      </c>
      <c r="Y51" s="425" t="s">
        <v>284</v>
      </c>
    </row>
    <row r="52" spans="1:25" ht="64.8" x14ac:dyDescent="0.3">
      <c r="A52" s="360">
        <v>1</v>
      </c>
      <c r="B52" s="314">
        <v>44509</v>
      </c>
      <c r="C52" s="327">
        <v>20201088</v>
      </c>
      <c r="D52" s="365">
        <v>202111091474</v>
      </c>
      <c r="E52" s="365" t="s">
        <v>381</v>
      </c>
      <c r="F52" s="377" t="s">
        <v>3141</v>
      </c>
      <c r="G52" s="579"/>
      <c r="H52" s="579"/>
      <c r="I52" s="579" t="str">
        <f>IF(AND(テーブル13[[#This Row],[再発防止策完了フラグ]]="●",テーブル13[[#This Row],[実施した対応完了フラグ]]="●")=TRUE,"●","")</f>
        <v/>
      </c>
      <c r="J52" s="579" t="s">
        <v>10175</v>
      </c>
      <c r="K52" s="580" t="s">
        <v>11842</v>
      </c>
      <c r="L52" s="580" t="s">
        <v>11843</v>
      </c>
      <c r="M52" s="581" t="s">
        <v>11536</v>
      </c>
      <c r="N52" s="582" t="s">
        <v>11844</v>
      </c>
      <c r="O52" s="580" t="s">
        <v>11845</v>
      </c>
      <c r="P52" s="580" t="s">
        <v>10620</v>
      </c>
      <c r="Q52" s="583" t="s">
        <v>11846</v>
      </c>
      <c r="R52" s="580"/>
      <c r="S52" s="335"/>
      <c r="T52" s="404"/>
      <c r="U52" s="409">
        <v>0</v>
      </c>
      <c r="V52" s="364">
        <v>0</v>
      </c>
      <c r="W52" s="315" t="s">
        <v>442</v>
      </c>
      <c r="X52" s="333">
        <v>44509</v>
      </c>
      <c r="Y52" s="425" t="s">
        <v>442</v>
      </c>
    </row>
    <row r="53" spans="1:25" ht="64.8" x14ac:dyDescent="0.3">
      <c r="A53" s="360">
        <v>1</v>
      </c>
      <c r="B53" s="314">
        <v>44510</v>
      </c>
      <c r="C53" s="327">
        <v>20201090</v>
      </c>
      <c r="D53" s="365">
        <v>202111101521</v>
      </c>
      <c r="E53" s="365" t="s">
        <v>381</v>
      </c>
      <c r="F53" s="377" t="s">
        <v>11469</v>
      </c>
      <c r="G53" s="579" t="s">
        <v>3141</v>
      </c>
      <c r="H53" s="579"/>
      <c r="I53" s="579" t="str">
        <f>IF(AND(テーブル13[[#This Row],[再発防止策完了フラグ]]="●",テーブル13[[#This Row],[実施した対応完了フラグ]]="●")=TRUE,"●","")</f>
        <v/>
      </c>
      <c r="J53" s="579" t="s">
        <v>10175</v>
      </c>
      <c r="K53" s="580" t="s">
        <v>11847</v>
      </c>
      <c r="L53" s="580" t="s">
        <v>11848</v>
      </c>
      <c r="M53" s="581" t="s">
        <v>11849</v>
      </c>
      <c r="N53" s="582" t="s">
        <v>11850</v>
      </c>
      <c r="O53" s="580"/>
      <c r="P53" s="580"/>
      <c r="Q53" s="583"/>
      <c r="R53" s="580"/>
      <c r="S53" s="335"/>
      <c r="T53" s="404"/>
      <c r="U53" s="409">
        <v>0</v>
      </c>
      <c r="V53" s="364">
        <v>0</v>
      </c>
      <c r="W53" s="315" t="s">
        <v>11851</v>
      </c>
      <c r="X53" s="333">
        <v>44510</v>
      </c>
      <c r="Y53" s="425" t="s">
        <v>284</v>
      </c>
    </row>
    <row r="54" spans="1:25" ht="32.4" x14ac:dyDescent="0.3">
      <c r="A54" s="360">
        <v>1</v>
      </c>
      <c r="B54" s="314">
        <v>44510</v>
      </c>
      <c r="C54" s="327">
        <v>20201091</v>
      </c>
      <c r="D54" s="365">
        <v>202111101546</v>
      </c>
      <c r="E54" s="365" t="s">
        <v>381</v>
      </c>
      <c r="F54" s="377"/>
      <c r="G54" s="579" t="s">
        <v>3141</v>
      </c>
      <c r="H54" s="579"/>
      <c r="I54" s="579" t="str">
        <f>IF(AND(テーブル13[[#This Row],[再発防止策完了フラグ]]="●",テーブル13[[#This Row],[実施した対応完了フラグ]]="●")=TRUE,"●","")</f>
        <v/>
      </c>
      <c r="J54" s="579" t="s">
        <v>10153</v>
      </c>
      <c r="K54" s="580" t="s">
        <v>11852</v>
      </c>
      <c r="L54" s="580" t="s">
        <v>11853</v>
      </c>
      <c r="M54" s="581" t="s">
        <v>11563</v>
      </c>
      <c r="N54" s="582" t="s">
        <v>11854</v>
      </c>
      <c r="O54" s="580"/>
      <c r="P54" s="580"/>
      <c r="Q54" s="583"/>
      <c r="R54" s="580"/>
      <c r="S54" s="335"/>
      <c r="T54" s="404"/>
      <c r="U54" s="409">
        <v>246400</v>
      </c>
      <c r="V54" s="364">
        <v>0</v>
      </c>
      <c r="W54" s="315" t="s">
        <v>11561</v>
      </c>
      <c r="X54" s="333">
        <v>44508</v>
      </c>
      <c r="Y54" s="425" t="s">
        <v>265</v>
      </c>
    </row>
    <row r="55" spans="1:25" ht="32.4" x14ac:dyDescent="0.3">
      <c r="A55" s="360">
        <v>1</v>
      </c>
      <c r="B55" s="314">
        <v>44510</v>
      </c>
      <c r="C55" s="327">
        <v>20201093</v>
      </c>
      <c r="D55" s="365">
        <v>202111101599</v>
      </c>
      <c r="E55" s="365" t="s">
        <v>381</v>
      </c>
      <c r="F55" s="377"/>
      <c r="G55" s="579"/>
      <c r="H55" s="579"/>
      <c r="I55" s="579" t="str">
        <f>IF(AND(テーブル13[[#This Row],[再発防止策完了フラグ]]="●",テーブル13[[#This Row],[実施した対応完了フラグ]]="●")=TRUE,"●","")</f>
        <v/>
      </c>
      <c r="J55" s="579" t="s">
        <v>10175</v>
      </c>
      <c r="K55" s="580" t="s">
        <v>11855</v>
      </c>
      <c r="L55" s="580" t="s">
        <v>11856</v>
      </c>
      <c r="M55" s="581" t="s">
        <v>11536</v>
      </c>
      <c r="N55" s="582" t="s">
        <v>11857</v>
      </c>
      <c r="O55" s="580" t="s">
        <v>11858</v>
      </c>
      <c r="P55" s="580" t="s">
        <v>11859</v>
      </c>
      <c r="Q55" s="583" t="s">
        <v>11859</v>
      </c>
      <c r="R55" s="580"/>
      <c r="S55" s="335"/>
      <c r="T55" s="404"/>
      <c r="U55" s="409">
        <v>0</v>
      </c>
      <c r="V55" s="364">
        <v>0</v>
      </c>
      <c r="W55" s="315"/>
      <c r="X55" s="333">
        <v>44510</v>
      </c>
      <c r="Y55" s="425" t="s">
        <v>284</v>
      </c>
    </row>
    <row r="56" spans="1:25" x14ac:dyDescent="0.3">
      <c r="A56" s="360">
        <v>1</v>
      </c>
      <c r="B56" s="314">
        <v>44512</v>
      </c>
      <c r="C56" s="327">
        <v>20201097</v>
      </c>
      <c r="D56" s="365">
        <v>202111121888</v>
      </c>
      <c r="E56" s="365" t="s">
        <v>381</v>
      </c>
      <c r="F56" s="377" t="s">
        <v>3141</v>
      </c>
      <c r="G56" s="579"/>
      <c r="H56" s="579"/>
      <c r="I56" s="579" t="str">
        <f>IF(AND(テーブル13[[#This Row],[再発防止策完了フラグ]]="●",テーブル13[[#This Row],[実施した対応完了フラグ]]="●")=TRUE,"●","")</f>
        <v/>
      </c>
      <c r="J56" s="579" t="s">
        <v>10153</v>
      </c>
      <c r="K56" s="580" t="s">
        <v>11860</v>
      </c>
      <c r="L56" s="580" t="s">
        <v>11861</v>
      </c>
      <c r="M56" s="581" t="s">
        <v>11563</v>
      </c>
      <c r="N56" s="582" t="s">
        <v>11844</v>
      </c>
      <c r="O56" s="580" t="s">
        <v>11862</v>
      </c>
      <c r="P56" s="580" t="s">
        <v>11862</v>
      </c>
      <c r="Q56" s="583" t="s">
        <v>11551</v>
      </c>
      <c r="R56" s="580"/>
      <c r="S56" s="335"/>
      <c r="T56" s="404"/>
      <c r="U56" s="409">
        <v>1123496</v>
      </c>
      <c r="V56" s="364">
        <v>0</v>
      </c>
      <c r="W56" s="315" t="s">
        <v>11863</v>
      </c>
      <c r="X56" s="333">
        <v>44512</v>
      </c>
      <c r="Y56" s="425" t="s">
        <v>284</v>
      </c>
    </row>
    <row r="57" spans="1:25" ht="48.6" x14ac:dyDescent="0.3">
      <c r="A57" s="360">
        <v>1</v>
      </c>
      <c r="B57" s="314">
        <v>44512</v>
      </c>
      <c r="C57" s="327">
        <v>20201098</v>
      </c>
      <c r="D57" s="365">
        <v>202111121893</v>
      </c>
      <c r="E57" s="365" t="s">
        <v>381</v>
      </c>
      <c r="F57" s="377" t="s">
        <v>3141</v>
      </c>
      <c r="G57" s="579"/>
      <c r="H57" s="579"/>
      <c r="I57" s="579" t="str">
        <f>IF(AND(テーブル13[[#This Row],[再発防止策完了フラグ]]="●",テーブル13[[#This Row],[実施した対応完了フラグ]]="●")=TRUE,"●","")</f>
        <v/>
      </c>
      <c r="J57" s="579" t="s">
        <v>10153</v>
      </c>
      <c r="K57" s="580" t="s">
        <v>11864</v>
      </c>
      <c r="L57" s="580" t="s">
        <v>11865</v>
      </c>
      <c r="M57" s="581" t="s">
        <v>11563</v>
      </c>
      <c r="N57" s="582" t="s">
        <v>11866</v>
      </c>
      <c r="O57" s="580" t="s">
        <v>11867</v>
      </c>
      <c r="P57" s="580" t="s">
        <v>11868</v>
      </c>
      <c r="Q57" s="583" t="s">
        <v>11869</v>
      </c>
      <c r="R57" s="580"/>
      <c r="S57" s="335"/>
      <c r="T57" s="404"/>
      <c r="U57" s="409">
        <v>0</v>
      </c>
      <c r="V57" s="364">
        <v>0</v>
      </c>
      <c r="W57" s="315" t="s">
        <v>11600</v>
      </c>
      <c r="X57" s="333">
        <v>44502</v>
      </c>
      <c r="Y57" s="425" t="s">
        <v>265</v>
      </c>
    </row>
    <row r="58" spans="1:25" ht="81" x14ac:dyDescent="0.3">
      <c r="A58" s="360">
        <v>1</v>
      </c>
      <c r="B58" s="314">
        <v>44512</v>
      </c>
      <c r="C58" s="327">
        <v>20201099</v>
      </c>
      <c r="D58" s="365">
        <v>202111121959</v>
      </c>
      <c r="E58" s="365" t="s">
        <v>381</v>
      </c>
      <c r="F58" s="377" t="s">
        <v>3141</v>
      </c>
      <c r="G58" s="579" t="s">
        <v>11560</v>
      </c>
      <c r="H58" s="579"/>
      <c r="I58" s="579" t="str">
        <f>IF(AND(テーブル13[[#This Row],[再発防止策完了フラグ]]="●",テーブル13[[#This Row],[実施した対応完了フラグ]]="●")=TRUE,"●","")</f>
        <v/>
      </c>
      <c r="J58" s="579" t="s">
        <v>10174</v>
      </c>
      <c r="K58" s="580" t="s">
        <v>11870</v>
      </c>
      <c r="L58" s="580" t="s">
        <v>11871</v>
      </c>
      <c r="M58" s="581" t="s">
        <v>11872</v>
      </c>
      <c r="N58" s="582" t="s">
        <v>10173</v>
      </c>
      <c r="O58" s="580" t="s">
        <v>11873</v>
      </c>
      <c r="P58" s="580" t="s">
        <v>11874</v>
      </c>
      <c r="Q58" s="583" t="s">
        <v>11875</v>
      </c>
      <c r="R58" s="580"/>
      <c r="S58" s="335"/>
      <c r="T58" s="404"/>
      <c r="U58" s="409">
        <v>0</v>
      </c>
      <c r="V58" s="364">
        <v>0</v>
      </c>
      <c r="W58" s="315" t="s">
        <v>11744</v>
      </c>
      <c r="X58" s="333">
        <v>44495</v>
      </c>
      <c r="Y58" s="425" t="s">
        <v>442</v>
      </c>
    </row>
    <row r="59" spans="1:25" ht="145.80000000000001" x14ac:dyDescent="0.3">
      <c r="A59" s="360">
        <v>1</v>
      </c>
      <c r="B59" s="314">
        <v>44515</v>
      </c>
      <c r="C59" s="327">
        <v>20201102</v>
      </c>
      <c r="D59" s="365">
        <v>202111152123</v>
      </c>
      <c r="E59" s="365" t="s">
        <v>381</v>
      </c>
      <c r="F59" s="377" t="s">
        <v>3141</v>
      </c>
      <c r="G59" s="579"/>
      <c r="H59" s="579"/>
      <c r="I59" s="579" t="str">
        <f>IF(AND(テーブル13[[#This Row],[再発防止策完了フラグ]]="●",テーブル13[[#This Row],[実施した対応完了フラグ]]="●")=TRUE,"●","")</f>
        <v/>
      </c>
      <c r="J59" s="579" t="s">
        <v>10175</v>
      </c>
      <c r="K59" s="580" t="s">
        <v>11877</v>
      </c>
      <c r="L59" s="580" t="s">
        <v>11878</v>
      </c>
      <c r="M59" s="581" t="s">
        <v>11536</v>
      </c>
      <c r="N59" s="582" t="s">
        <v>10173</v>
      </c>
      <c r="O59" s="580" t="s">
        <v>11879</v>
      </c>
      <c r="P59" s="580"/>
      <c r="Q59" s="583"/>
      <c r="R59" s="580"/>
      <c r="S59" s="335"/>
      <c r="T59" s="404"/>
      <c r="U59" s="409">
        <v>0</v>
      </c>
      <c r="V59" s="364">
        <v>0</v>
      </c>
      <c r="W59" s="315" t="s">
        <v>442</v>
      </c>
      <c r="X59" s="333">
        <v>44510</v>
      </c>
      <c r="Y59" s="425" t="s">
        <v>442</v>
      </c>
    </row>
    <row r="60" spans="1:25" x14ac:dyDescent="0.3">
      <c r="A60" s="360">
        <v>1</v>
      </c>
      <c r="B60" s="314">
        <v>44515</v>
      </c>
      <c r="C60" s="327">
        <v>20201103</v>
      </c>
      <c r="D60" s="365">
        <v>202111152124</v>
      </c>
      <c r="E60" s="365" t="s">
        <v>381</v>
      </c>
      <c r="F60" s="377"/>
      <c r="G60" s="579" t="s">
        <v>3141</v>
      </c>
      <c r="H60" s="579"/>
      <c r="I60" s="579" t="str">
        <f>IF(AND(テーブル13[[#This Row],[再発防止策完了フラグ]]="●",テーブル13[[#This Row],[実施した対応完了フラグ]]="●")=TRUE,"●","")</f>
        <v/>
      </c>
      <c r="J60" s="579" t="s">
        <v>10175</v>
      </c>
      <c r="K60" s="580" t="s">
        <v>11880</v>
      </c>
      <c r="L60" s="580" t="s">
        <v>11881</v>
      </c>
      <c r="M60" s="581" t="s">
        <v>11536</v>
      </c>
      <c r="N60" s="582"/>
      <c r="O60" s="580"/>
      <c r="P60" s="580"/>
      <c r="Q60" s="583"/>
      <c r="R60" s="580"/>
      <c r="S60" s="335"/>
      <c r="T60" s="404"/>
      <c r="U60" s="409">
        <v>0</v>
      </c>
      <c r="V60" s="364">
        <v>0</v>
      </c>
      <c r="W60" s="315" t="s">
        <v>442</v>
      </c>
      <c r="X60" s="333">
        <v>44510</v>
      </c>
      <c r="Y60" s="425" t="s">
        <v>442</v>
      </c>
    </row>
    <row r="61" spans="1:25" ht="32.4" x14ac:dyDescent="0.3">
      <c r="A61" s="360">
        <v>1</v>
      </c>
      <c r="B61" s="314">
        <v>44515</v>
      </c>
      <c r="C61" s="327">
        <v>20201104</v>
      </c>
      <c r="D61" s="365">
        <v>202111152081</v>
      </c>
      <c r="E61" s="365" t="s">
        <v>381</v>
      </c>
      <c r="F61" s="377"/>
      <c r="G61" s="579" t="s">
        <v>3141</v>
      </c>
      <c r="H61" s="579"/>
      <c r="I61" s="579" t="str">
        <f>IF(AND(テーブル13[[#This Row],[再発防止策完了フラグ]]="●",テーブル13[[#This Row],[実施した対応完了フラグ]]="●")=TRUE,"●","")</f>
        <v/>
      </c>
      <c r="J61" s="579" t="s">
        <v>11586</v>
      </c>
      <c r="K61" s="580" t="s">
        <v>11882</v>
      </c>
      <c r="L61" s="580" t="s">
        <v>11883</v>
      </c>
      <c r="M61" s="581" t="s">
        <v>11536</v>
      </c>
      <c r="N61" s="582" t="s">
        <v>11884</v>
      </c>
      <c r="O61" s="580"/>
      <c r="P61" s="580"/>
      <c r="Q61" s="583"/>
      <c r="R61" s="580"/>
      <c r="S61" s="335"/>
      <c r="T61" s="404"/>
      <c r="U61" s="409">
        <v>0</v>
      </c>
      <c r="V61" s="364">
        <v>0</v>
      </c>
      <c r="W61" s="315"/>
      <c r="X61" s="333">
        <v>44515</v>
      </c>
      <c r="Y61" s="425" t="s">
        <v>442</v>
      </c>
    </row>
    <row r="62" spans="1:25" ht="48.6" x14ac:dyDescent="0.3">
      <c r="A62" s="360">
        <v>1</v>
      </c>
      <c r="B62" s="314">
        <v>44516</v>
      </c>
      <c r="C62" s="327">
        <v>20201107</v>
      </c>
      <c r="D62" s="365">
        <v>202111162253</v>
      </c>
      <c r="E62" s="365" t="s">
        <v>381</v>
      </c>
      <c r="F62" s="377"/>
      <c r="G62" s="579"/>
      <c r="H62" s="579"/>
      <c r="I62" s="579" t="str">
        <f>IF(AND(テーブル13[[#This Row],[再発防止策完了フラグ]]="●",テーブル13[[#This Row],[実施した対応完了フラグ]]="●")=TRUE,"●","")</f>
        <v/>
      </c>
      <c r="J62" s="579" t="s">
        <v>11552</v>
      </c>
      <c r="K62" s="580" t="s">
        <v>11885</v>
      </c>
      <c r="L62" s="580" t="s">
        <v>11886</v>
      </c>
      <c r="M62" s="581" t="s">
        <v>11887</v>
      </c>
      <c r="N62" s="582" t="s">
        <v>11888</v>
      </c>
      <c r="O62" s="580" t="s">
        <v>11889</v>
      </c>
      <c r="P62" s="580" t="s">
        <v>8138</v>
      </c>
      <c r="Q62" s="583" t="s">
        <v>11890</v>
      </c>
      <c r="R62" s="580"/>
      <c r="S62" s="335"/>
      <c r="T62" s="404"/>
      <c r="U62" s="409">
        <v>0</v>
      </c>
      <c r="V62" s="364">
        <v>0</v>
      </c>
      <c r="W62" s="315" t="s">
        <v>11891</v>
      </c>
      <c r="X62" s="333">
        <v>44516</v>
      </c>
      <c r="Y62" s="425" t="s">
        <v>1818</v>
      </c>
    </row>
    <row r="63" spans="1:25" ht="32.4" x14ac:dyDescent="0.3">
      <c r="A63" s="360">
        <v>1</v>
      </c>
      <c r="B63" s="314">
        <v>44519</v>
      </c>
      <c r="C63" s="327">
        <v>20201109</v>
      </c>
      <c r="D63" s="365">
        <v>202111192675</v>
      </c>
      <c r="E63" s="365" t="s">
        <v>381</v>
      </c>
      <c r="F63" s="377" t="s">
        <v>3141</v>
      </c>
      <c r="G63" s="579"/>
      <c r="H63" s="579"/>
      <c r="I63" s="579" t="str">
        <f>IF(AND(テーブル13[[#This Row],[再発防止策完了フラグ]]="●",テーブル13[[#This Row],[実施した対応完了フラグ]]="●")=TRUE,"●","")</f>
        <v/>
      </c>
      <c r="J63" s="579" t="s">
        <v>11586</v>
      </c>
      <c r="K63" s="580" t="s">
        <v>11892</v>
      </c>
      <c r="L63" s="580" t="s">
        <v>11893</v>
      </c>
      <c r="M63" s="581" t="s">
        <v>11894</v>
      </c>
      <c r="N63" s="582" t="s">
        <v>11895</v>
      </c>
      <c r="O63" s="580" t="s">
        <v>11896</v>
      </c>
      <c r="P63" s="580" t="s">
        <v>11897</v>
      </c>
      <c r="Q63" s="583" t="s">
        <v>11898</v>
      </c>
      <c r="R63" s="580"/>
      <c r="S63" s="335"/>
      <c r="T63" s="404"/>
      <c r="U63" s="409">
        <v>0</v>
      </c>
      <c r="V63" s="364">
        <v>0</v>
      </c>
      <c r="W63" s="315" t="s">
        <v>11899</v>
      </c>
      <c r="X63" s="333">
        <v>44519</v>
      </c>
      <c r="Y63" s="425" t="s">
        <v>277</v>
      </c>
    </row>
    <row r="64" spans="1:25" ht="64.8" x14ac:dyDescent="0.3">
      <c r="A64" s="360">
        <v>1</v>
      </c>
      <c r="B64" s="314">
        <v>44521</v>
      </c>
      <c r="C64" s="327">
        <v>20201120</v>
      </c>
      <c r="D64" s="365">
        <v>202111212689</v>
      </c>
      <c r="E64" s="365" t="s">
        <v>381</v>
      </c>
      <c r="F64" s="377" t="s">
        <v>11469</v>
      </c>
      <c r="G64" s="579"/>
      <c r="H64" s="579"/>
      <c r="I64" s="579" t="str">
        <f>IF(AND(テーブル13[[#This Row],[再発防止策完了フラグ]]="●",テーブル13[[#This Row],[実施した対応完了フラグ]]="●")=TRUE,"●","")</f>
        <v/>
      </c>
      <c r="J64" s="579" t="s">
        <v>10170</v>
      </c>
      <c r="K64" s="580" t="s">
        <v>11900</v>
      </c>
      <c r="L64" s="580" t="s">
        <v>11901</v>
      </c>
      <c r="M64" s="581" t="s">
        <v>11902</v>
      </c>
      <c r="N64" s="582" t="s">
        <v>11903</v>
      </c>
      <c r="O64" s="580" t="s">
        <v>11904</v>
      </c>
      <c r="P64" s="580" t="s">
        <v>11905</v>
      </c>
      <c r="Q64" s="583" t="s">
        <v>11906</v>
      </c>
      <c r="R64" s="580"/>
      <c r="S64" s="335"/>
      <c r="T64" s="404"/>
      <c r="U64" s="409">
        <v>0</v>
      </c>
      <c r="V64" s="364">
        <v>0</v>
      </c>
      <c r="W64" s="315" t="s">
        <v>10176</v>
      </c>
      <c r="X64" s="333">
        <v>44521</v>
      </c>
      <c r="Y64" s="425" t="s">
        <v>6556</v>
      </c>
    </row>
    <row r="65" spans="1:25" ht="32.4" x14ac:dyDescent="0.3">
      <c r="A65" s="360">
        <v>1</v>
      </c>
      <c r="B65" s="314">
        <v>44522</v>
      </c>
      <c r="C65" s="327">
        <v>20201121</v>
      </c>
      <c r="D65" s="365">
        <v>202111222785</v>
      </c>
      <c r="E65" s="365" t="s">
        <v>381</v>
      </c>
      <c r="F65" s="377" t="s">
        <v>3141</v>
      </c>
      <c r="G65" s="579"/>
      <c r="H65" s="579"/>
      <c r="I65" s="579" t="str">
        <f>IF(AND(テーブル13[[#This Row],[再発防止策完了フラグ]]="●",テーブル13[[#This Row],[実施した対応完了フラグ]]="●")=TRUE,"●","")</f>
        <v/>
      </c>
      <c r="J65" s="579" t="s">
        <v>10175</v>
      </c>
      <c r="K65" s="580" t="s">
        <v>11907</v>
      </c>
      <c r="L65" s="580" t="s">
        <v>11908</v>
      </c>
      <c r="M65" s="581" t="s">
        <v>11536</v>
      </c>
      <c r="N65" s="582" t="s">
        <v>11909</v>
      </c>
      <c r="O65" s="580" t="s">
        <v>11910</v>
      </c>
      <c r="P65" s="580" t="s">
        <v>10620</v>
      </c>
      <c r="Q65" s="583" t="s">
        <v>11911</v>
      </c>
      <c r="R65" s="580"/>
      <c r="S65" s="335"/>
      <c r="T65" s="404"/>
      <c r="U65" s="409">
        <v>0</v>
      </c>
      <c r="V65" s="364">
        <v>0</v>
      </c>
      <c r="W65" s="315"/>
      <c r="X65" s="333">
        <v>44520</v>
      </c>
      <c r="Y65" s="425" t="s">
        <v>442</v>
      </c>
    </row>
    <row r="66" spans="1:25" ht="81" x14ac:dyDescent="0.3">
      <c r="A66" s="360">
        <v>1</v>
      </c>
      <c r="B66" s="314">
        <v>44525</v>
      </c>
      <c r="C66" s="327">
        <v>20201124</v>
      </c>
      <c r="D66" s="365">
        <v>202111253159</v>
      </c>
      <c r="E66" s="365" t="s">
        <v>381</v>
      </c>
      <c r="F66" s="377" t="s">
        <v>3141</v>
      </c>
      <c r="G66" s="579"/>
      <c r="H66" s="579"/>
      <c r="I66" s="579" t="str">
        <f>IF(AND(テーブル13[[#This Row],[再発防止策完了フラグ]]="●",テーブル13[[#This Row],[実施した対応完了フラグ]]="●")=TRUE,"●","")</f>
        <v/>
      </c>
      <c r="J66" s="579" t="s">
        <v>11573</v>
      </c>
      <c r="K66" s="580" t="s">
        <v>11912</v>
      </c>
      <c r="L66" s="580" t="s">
        <v>11913</v>
      </c>
      <c r="M66" s="581" t="s">
        <v>11914</v>
      </c>
      <c r="N66" s="582" t="s">
        <v>11915</v>
      </c>
      <c r="O66" s="580" t="s">
        <v>11916</v>
      </c>
      <c r="P66" s="580" t="s">
        <v>11917</v>
      </c>
      <c r="Q66" s="583" t="s">
        <v>11911</v>
      </c>
      <c r="R66" s="580" t="s">
        <v>11918</v>
      </c>
      <c r="S66" s="335"/>
      <c r="T66" s="404"/>
      <c r="U66" s="409">
        <v>142727</v>
      </c>
      <c r="V66" s="364">
        <v>0</v>
      </c>
      <c r="W66" s="315" t="s">
        <v>11919</v>
      </c>
      <c r="X66" s="333">
        <v>44518</v>
      </c>
      <c r="Y66" s="425" t="s">
        <v>266</v>
      </c>
    </row>
    <row r="67" spans="1:25" ht="32.4" x14ac:dyDescent="0.3">
      <c r="A67" s="360">
        <v>1</v>
      </c>
      <c r="B67" s="314">
        <v>44526</v>
      </c>
      <c r="C67" s="327">
        <v>20201125</v>
      </c>
      <c r="D67" s="365">
        <v>202111263434</v>
      </c>
      <c r="E67" s="365" t="s">
        <v>381</v>
      </c>
      <c r="F67" s="377" t="s">
        <v>3141</v>
      </c>
      <c r="G67" s="579"/>
      <c r="H67" s="579"/>
      <c r="I67" s="579" t="str">
        <f>IF(AND(テーブル13[[#This Row],[再発防止策完了フラグ]]="●",テーブル13[[#This Row],[実施した対応完了フラグ]]="●")=TRUE,"●","")</f>
        <v/>
      </c>
      <c r="J67" s="579" t="s">
        <v>11573</v>
      </c>
      <c r="K67" s="580" t="s">
        <v>11920</v>
      </c>
      <c r="L67" s="580" t="s">
        <v>11921</v>
      </c>
      <c r="M67" s="581" t="s">
        <v>11922</v>
      </c>
      <c r="N67" s="582" t="s">
        <v>10173</v>
      </c>
      <c r="O67" s="580" t="s">
        <v>11923</v>
      </c>
      <c r="P67" s="580" t="s">
        <v>11876</v>
      </c>
      <c r="Q67" s="583" t="s">
        <v>11924</v>
      </c>
      <c r="R67" s="580" t="s">
        <v>11925</v>
      </c>
      <c r="S67" s="335"/>
      <c r="T67" s="404"/>
      <c r="U67" s="409">
        <v>1408999265</v>
      </c>
      <c r="V67" s="364">
        <v>0</v>
      </c>
      <c r="W67" s="315" t="s">
        <v>11926</v>
      </c>
      <c r="X67" s="333">
        <v>44522</v>
      </c>
      <c r="Y67" s="425" t="s">
        <v>266</v>
      </c>
    </row>
    <row r="68" spans="1:25" ht="64.8" x14ac:dyDescent="0.3">
      <c r="A68" s="360">
        <v>1</v>
      </c>
      <c r="B68" s="314">
        <v>44526</v>
      </c>
      <c r="C68" s="327">
        <v>20201126</v>
      </c>
      <c r="D68" s="365">
        <v>202111263575</v>
      </c>
      <c r="E68" s="365" t="s">
        <v>381</v>
      </c>
      <c r="F68" s="377" t="s">
        <v>3141</v>
      </c>
      <c r="G68" s="579"/>
      <c r="H68" s="579"/>
      <c r="I68" s="579" t="str">
        <f>IF(AND(テーブル13[[#This Row],[再発防止策完了フラグ]]="●",テーブル13[[#This Row],[実施した対応完了フラグ]]="●")=TRUE,"●","")</f>
        <v/>
      </c>
      <c r="J68" s="579" t="s">
        <v>11586</v>
      </c>
      <c r="K68" s="580" t="s">
        <v>11927</v>
      </c>
      <c r="L68" s="580" t="s">
        <v>11893</v>
      </c>
      <c r="M68" s="581" t="s">
        <v>11928</v>
      </c>
      <c r="N68" s="582" t="s">
        <v>10173</v>
      </c>
      <c r="O68" s="580" t="s">
        <v>11929</v>
      </c>
      <c r="P68" s="580" t="s">
        <v>11930</v>
      </c>
      <c r="Q68" s="583" t="s">
        <v>11931</v>
      </c>
      <c r="R68" s="580"/>
      <c r="S68" s="335"/>
      <c r="T68" s="404"/>
      <c r="U68" s="409">
        <v>0</v>
      </c>
      <c r="V68" s="364">
        <v>0</v>
      </c>
      <c r="W68" s="315" t="s">
        <v>11619</v>
      </c>
      <c r="X68" s="333">
        <v>44526</v>
      </c>
      <c r="Y68" s="425" t="s">
        <v>265</v>
      </c>
    </row>
    <row r="69" spans="1:25" ht="64.8" x14ac:dyDescent="0.3">
      <c r="A69" s="360">
        <v>1</v>
      </c>
      <c r="B69" s="314">
        <v>44529</v>
      </c>
      <c r="C69" s="327">
        <v>20201128</v>
      </c>
      <c r="D69" s="365">
        <v>202111293672</v>
      </c>
      <c r="E69" s="365" t="s">
        <v>844</v>
      </c>
      <c r="F69" s="377"/>
      <c r="G69" s="579"/>
      <c r="H69" s="579"/>
      <c r="I69" s="579" t="str">
        <f>IF(AND(テーブル13[[#This Row],[再発防止策完了フラグ]]="●",テーブル13[[#This Row],[実施した対応完了フラグ]]="●")=TRUE,"●","")</f>
        <v/>
      </c>
      <c r="J69" s="579" t="s">
        <v>10155</v>
      </c>
      <c r="K69" s="580" t="s">
        <v>11932</v>
      </c>
      <c r="L69" s="580" t="s">
        <v>11933</v>
      </c>
      <c r="M69" s="581" t="s">
        <v>11934</v>
      </c>
      <c r="N69" s="582" t="s">
        <v>11935</v>
      </c>
      <c r="O69" s="580" t="s">
        <v>11936</v>
      </c>
      <c r="P69" s="580" t="s">
        <v>11936</v>
      </c>
      <c r="Q69" s="583" t="s">
        <v>8205</v>
      </c>
      <c r="R69" s="580"/>
      <c r="S69" s="335"/>
      <c r="T69" s="404"/>
      <c r="U69" s="409">
        <v>0</v>
      </c>
      <c r="V69" s="364">
        <v>0</v>
      </c>
      <c r="W69" s="315" t="s">
        <v>11937</v>
      </c>
      <c r="X69" s="333">
        <v>44522</v>
      </c>
      <c r="Y69" s="425" t="s">
        <v>284</v>
      </c>
    </row>
    <row r="70" spans="1:25" ht="64.8" x14ac:dyDescent="0.3">
      <c r="A70" s="360">
        <v>1</v>
      </c>
      <c r="B70" s="314">
        <v>44529</v>
      </c>
      <c r="C70" s="327">
        <v>20201129</v>
      </c>
      <c r="D70" s="365">
        <v>202111293826</v>
      </c>
      <c r="E70" s="365" t="s">
        <v>381</v>
      </c>
      <c r="F70" s="377" t="s">
        <v>3141</v>
      </c>
      <c r="G70" s="579"/>
      <c r="H70" s="579"/>
      <c r="I70" s="579" t="str">
        <f>IF(AND(テーブル13[[#This Row],[再発防止策完了フラグ]]="●",テーブル13[[#This Row],[実施した対応完了フラグ]]="●")=TRUE,"●","")</f>
        <v/>
      </c>
      <c r="J70" s="579" t="s">
        <v>10170</v>
      </c>
      <c r="K70" s="580" t="s">
        <v>11927</v>
      </c>
      <c r="L70" s="580" t="s">
        <v>11893</v>
      </c>
      <c r="M70" s="581" t="s">
        <v>11928</v>
      </c>
      <c r="N70" s="582" t="s">
        <v>10173</v>
      </c>
      <c r="O70" s="580" t="s">
        <v>11929</v>
      </c>
      <c r="P70" s="580" t="s">
        <v>11930</v>
      </c>
      <c r="Q70" s="583" t="s">
        <v>11931</v>
      </c>
      <c r="R70" s="580"/>
      <c r="S70" s="335"/>
      <c r="T70" s="404"/>
      <c r="U70" s="409">
        <v>0</v>
      </c>
      <c r="V70" s="364">
        <v>0</v>
      </c>
      <c r="W70" s="315"/>
      <c r="X70" s="333">
        <v>44529</v>
      </c>
      <c r="Y70" s="425" t="s">
        <v>265</v>
      </c>
    </row>
    <row r="71" spans="1:25" ht="32.4" x14ac:dyDescent="0.3">
      <c r="A71" s="360">
        <v>1</v>
      </c>
      <c r="B71" s="314">
        <v>44531</v>
      </c>
      <c r="C71" s="327">
        <v>20201130</v>
      </c>
      <c r="D71" s="365">
        <v>202112010124</v>
      </c>
      <c r="E71" s="365" t="s">
        <v>381</v>
      </c>
      <c r="F71" s="377" t="s">
        <v>3141</v>
      </c>
      <c r="G71" s="579"/>
      <c r="H71" s="579"/>
      <c r="I71" s="579" t="str">
        <f>IF(AND(テーブル13[[#This Row],[再発防止策完了フラグ]]="●",テーブル13[[#This Row],[実施した対応完了フラグ]]="●")=TRUE,"●","")</f>
        <v/>
      </c>
      <c r="J71" s="579" t="s">
        <v>10170</v>
      </c>
      <c r="K71" s="580" t="s">
        <v>11927</v>
      </c>
      <c r="L71" s="580" t="s">
        <v>11893</v>
      </c>
      <c r="M71" s="581" t="s">
        <v>11928</v>
      </c>
      <c r="N71" s="582" t="s">
        <v>10173</v>
      </c>
      <c r="O71" s="580" t="s">
        <v>11929</v>
      </c>
      <c r="P71" s="580" t="s">
        <v>11938</v>
      </c>
      <c r="Q71" s="583" t="s">
        <v>11939</v>
      </c>
      <c r="R71" s="580"/>
      <c r="S71" s="335"/>
      <c r="T71" s="404"/>
      <c r="U71" s="409">
        <v>0</v>
      </c>
      <c r="V71" s="364">
        <v>0</v>
      </c>
      <c r="W71" s="315"/>
      <c r="X71" s="333">
        <v>44531</v>
      </c>
      <c r="Y71" s="425" t="s">
        <v>265</v>
      </c>
    </row>
    <row r="72" spans="1:25" ht="32.4" x14ac:dyDescent="0.3">
      <c r="A72" s="360">
        <v>1</v>
      </c>
      <c r="B72" s="314">
        <v>44532</v>
      </c>
      <c r="C72" s="327">
        <v>20201135</v>
      </c>
      <c r="D72" s="365">
        <v>202112020395</v>
      </c>
      <c r="E72" s="365" t="s">
        <v>381</v>
      </c>
      <c r="F72" s="377"/>
      <c r="G72" s="579" t="s">
        <v>3141</v>
      </c>
      <c r="H72" s="579"/>
      <c r="I72" s="579" t="str">
        <f>IF(AND(テーブル13[[#This Row],[再発防止策完了フラグ]]="●",テーブル13[[#This Row],[実施した対応完了フラグ]]="●")=TRUE,"●","")</f>
        <v/>
      </c>
      <c r="J72" s="579" t="s">
        <v>11586</v>
      </c>
      <c r="K72" s="580" t="s">
        <v>11940</v>
      </c>
      <c r="L72" s="580" t="s">
        <v>11941</v>
      </c>
      <c r="M72" s="581" t="s">
        <v>11942</v>
      </c>
      <c r="N72" s="582">
        <v>44532</v>
      </c>
      <c r="O72" s="580"/>
      <c r="P72" s="580"/>
      <c r="Q72" s="583"/>
      <c r="R72" s="580"/>
      <c r="S72" s="335"/>
      <c r="T72" s="404"/>
      <c r="U72" s="409">
        <v>0</v>
      </c>
      <c r="V72" s="364">
        <v>0</v>
      </c>
      <c r="W72" s="315" t="s">
        <v>11943</v>
      </c>
      <c r="X72" s="333">
        <v>44532</v>
      </c>
      <c r="Y72" s="425" t="s">
        <v>277</v>
      </c>
    </row>
    <row r="73" spans="1:25" ht="32.4" x14ac:dyDescent="0.3">
      <c r="A73" s="360">
        <v>1</v>
      </c>
      <c r="B73" s="314">
        <v>44532</v>
      </c>
      <c r="C73" s="327">
        <v>20201136</v>
      </c>
      <c r="D73" s="365">
        <v>202112020388</v>
      </c>
      <c r="E73" s="365" t="s">
        <v>381</v>
      </c>
      <c r="F73" s="377" t="s">
        <v>3141</v>
      </c>
      <c r="G73" s="579"/>
      <c r="H73" s="579"/>
      <c r="I73" s="579" t="str">
        <f>IF(AND(テーブル13[[#This Row],[再発防止策完了フラグ]]="●",テーブル13[[#This Row],[実施した対応完了フラグ]]="●")=TRUE,"●","")</f>
        <v/>
      </c>
      <c r="J73" s="579" t="s">
        <v>10170</v>
      </c>
      <c r="K73" s="580" t="s">
        <v>11927</v>
      </c>
      <c r="L73" s="580" t="s">
        <v>11893</v>
      </c>
      <c r="M73" s="581" t="s">
        <v>11928</v>
      </c>
      <c r="N73" s="582" t="s">
        <v>10173</v>
      </c>
      <c r="O73" s="580" t="s">
        <v>11929</v>
      </c>
      <c r="P73" s="580" t="s">
        <v>11938</v>
      </c>
      <c r="Q73" s="583" t="s">
        <v>11939</v>
      </c>
      <c r="R73" s="580"/>
      <c r="S73" s="335"/>
      <c r="T73" s="404"/>
      <c r="U73" s="409">
        <v>0</v>
      </c>
      <c r="V73" s="364">
        <v>0</v>
      </c>
      <c r="W73" s="315"/>
      <c r="X73" s="333">
        <v>44532</v>
      </c>
      <c r="Y73" s="425" t="s">
        <v>265</v>
      </c>
    </row>
    <row r="74" spans="1:25" ht="32.4" x14ac:dyDescent="0.3">
      <c r="A74" s="360">
        <v>1</v>
      </c>
      <c r="B74" s="314">
        <v>44532</v>
      </c>
      <c r="C74" s="327">
        <v>20201137</v>
      </c>
      <c r="D74" s="365">
        <v>202112020386</v>
      </c>
      <c r="E74" s="365" t="s">
        <v>844</v>
      </c>
      <c r="F74" s="377"/>
      <c r="G74" s="579" t="s">
        <v>3141</v>
      </c>
      <c r="H74" s="579"/>
      <c r="I74" s="579" t="str">
        <f>IF(AND(テーブル13[[#This Row],[再発防止策完了フラグ]]="●",テーブル13[[#This Row],[実施した対応完了フラグ]]="●")=TRUE,"●","")</f>
        <v/>
      </c>
      <c r="J74" s="579" t="s">
        <v>10170</v>
      </c>
      <c r="K74" s="580" t="s">
        <v>11220</v>
      </c>
      <c r="L74" s="580" t="s">
        <v>12378</v>
      </c>
      <c r="M74" s="581" t="s">
        <v>11922</v>
      </c>
      <c r="N74" s="582" t="s">
        <v>11944</v>
      </c>
      <c r="O74" s="580" t="s">
        <v>12379</v>
      </c>
      <c r="P74" s="580" t="s">
        <v>11876</v>
      </c>
      <c r="Q74" s="583" t="s">
        <v>12391</v>
      </c>
      <c r="R74" s="580" t="s">
        <v>12392</v>
      </c>
      <c r="S74" s="335"/>
      <c r="T74" s="404"/>
      <c r="U74" s="409">
        <v>63936095</v>
      </c>
      <c r="V74" s="364">
        <v>63936095</v>
      </c>
      <c r="W74" s="315" t="s">
        <v>11221</v>
      </c>
      <c r="X74" s="333">
        <v>44532</v>
      </c>
      <c r="Y74" s="425" t="s">
        <v>266</v>
      </c>
    </row>
    <row r="75" spans="1:25" ht="48.6" x14ac:dyDescent="0.3">
      <c r="A75" s="360">
        <v>1</v>
      </c>
      <c r="B75" s="314">
        <v>44533</v>
      </c>
      <c r="C75" s="327">
        <v>20201140</v>
      </c>
      <c r="D75" s="365">
        <v>202112030451</v>
      </c>
      <c r="E75" s="365" t="s">
        <v>844</v>
      </c>
      <c r="F75" s="377"/>
      <c r="G75" s="579" t="s">
        <v>3141</v>
      </c>
      <c r="H75" s="579"/>
      <c r="I75" s="579" t="str">
        <f>IF(AND(テーブル13[[#This Row],[再発防止策完了フラグ]]="●",テーブル13[[#This Row],[実施した対応完了フラグ]]="●")=TRUE,"●","")</f>
        <v/>
      </c>
      <c r="J75" s="579" t="s">
        <v>10170</v>
      </c>
      <c r="K75" s="580" t="s">
        <v>10921</v>
      </c>
      <c r="L75" s="580" t="s">
        <v>11945</v>
      </c>
      <c r="M75" s="581" t="s">
        <v>11946</v>
      </c>
      <c r="N75" s="582" t="s">
        <v>11947</v>
      </c>
      <c r="O75" s="580" t="s">
        <v>11948</v>
      </c>
      <c r="P75" s="580" t="s">
        <v>11949</v>
      </c>
      <c r="Q75" s="583" t="s">
        <v>11950</v>
      </c>
      <c r="R75" s="580"/>
      <c r="S75" s="335"/>
      <c r="T75" s="404"/>
      <c r="U75" s="409">
        <v>136</v>
      </c>
      <c r="V75" s="364">
        <v>136</v>
      </c>
      <c r="W75" s="315"/>
      <c r="X75" s="333">
        <v>44532</v>
      </c>
      <c r="Y75" s="425" t="s">
        <v>442</v>
      </c>
    </row>
    <row r="76" spans="1:25" ht="32.4" x14ac:dyDescent="0.3">
      <c r="A76" s="360">
        <v>1</v>
      </c>
      <c r="B76" s="314">
        <v>44535</v>
      </c>
      <c r="C76" s="327">
        <v>20201141</v>
      </c>
      <c r="D76" s="365">
        <v>202112050684</v>
      </c>
      <c r="E76" s="365" t="s">
        <v>381</v>
      </c>
      <c r="F76" s="377" t="s">
        <v>11469</v>
      </c>
      <c r="G76" s="579" t="s">
        <v>3141</v>
      </c>
      <c r="H76" s="579"/>
      <c r="I76" s="579" t="str">
        <f>IF(AND(テーブル13[[#This Row],[再発防止策完了フラグ]]="●",テーブル13[[#This Row],[実施した対応完了フラグ]]="●")=TRUE,"●","")</f>
        <v/>
      </c>
      <c r="J76" s="579" t="s">
        <v>10170</v>
      </c>
      <c r="K76" s="580" t="s">
        <v>11951</v>
      </c>
      <c r="L76" s="580" t="s">
        <v>11952</v>
      </c>
      <c r="M76" s="581" t="s">
        <v>11953</v>
      </c>
      <c r="N76" s="582" t="s">
        <v>11954</v>
      </c>
      <c r="O76" s="580"/>
      <c r="P76" s="580"/>
      <c r="Q76" s="583"/>
      <c r="R76" s="580"/>
      <c r="S76" s="335"/>
      <c r="T76" s="404"/>
      <c r="U76" s="409">
        <v>278</v>
      </c>
      <c r="V76" s="364">
        <v>0</v>
      </c>
      <c r="W76" s="315" t="s">
        <v>11955</v>
      </c>
      <c r="X76" s="333">
        <v>44535</v>
      </c>
      <c r="Y76" s="425" t="s">
        <v>265</v>
      </c>
    </row>
    <row r="77" spans="1:25" ht="64.8" x14ac:dyDescent="0.3">
      <c r="A77" s="360">
        <v>1</v>
      </c>
      <c r="B77" s="314">
        <v>44536</v>
      </c>
      <c r="C77" s="327">
        <v>20201145</v>
      </c>
      <c r="D77" s="365">
        <v>202112060852</v>
      </c>
      <c r="E77" s="365" t="s">
        <v>844</v>
      </c>
      <c r="F77" s="377" t="s">
        <v>3141</v>
      </c>
      <c r="G77" s="579"/>
      <c r="H77" s="579"/>
      <c r="I77" s="579" t="str">
        <f>IF(AND(テーブル13[[#This Row],[再発防止策完了フラグ]]="●",テーブル13[[#This Row],[実施した対応完了フラグ]]="●")=TRUE,"●","")</f>
        <v/>
      </c>
      <c r="J77" s="579" t="s">
        <v>10153</v>
      </c>
      <c r="K77" s="580" t="s">
        <v>11957</v>
      </c>
      <c r="L77" s="580" t="s">
        <v>11958</v>
      </c>
      <c r="M77" s="581" t="s">
        <v>11563</v>
      </c>
      <c r="N77" s="582" t="s">
        <v>11959</v>
      </c>
      <c r="O77" s="580" t="s">
        <v>12388</v>
      </c>
      <c r="P77" s="580" t="s">
        <v>11960</v>
      </c>
      <c r="Q77" s="583" t="s">
        <v>12389</v>
      </c>
      <c r="R77" s="580" t="s">
        <v>12390</v>
      </c>
      <c r="S77" s="335"/>
      <c r="T77" s="404"/>
      <c r="U77" s="409">
        <v>0</v>
      </c>
      <c r="V77" s="364">
        <v>0</v>
      </c>
      <c r="W77" s="315" t="s">
        <v>11548</v>
      </c>
      <c r="X77" s="333">
        <v>44536</v>
      </c>
      <c r="Y77" s="425" t="s">
        <v>6556</v>
      </c>
    </row>
    <row r="78" spans="1:25" ht="64.8" x14ac:dyDescent="0.3">
      <c r="A78" s="360">
        <v>1</v>
      </c>
      <c r="B78" s="314">
        <v>44537</v>
      </c>
      <c r="C78" s="327">
        <v>20201149</v>
      </c>
      <c r="D78" s="365">
        <v>202112071162</v>
      </c>
      <c r="E78" s="365" t="s">
        <v>381</v>
      </c>
      <c r="F78" s="377"/>
      <c r="G78" s="579" t="s">
        <v>3141</v>
      </c>
      <c r="H78" s="579"/>
      <c r="I78" s="579" t="str">
        <f>IF(AND(テーブル13[[#This Row],[再発防止策完了フラグ]]="●",テーブル13[[#This Row],[実施した対応完了フラグ]]="●")=TRUE,"●","")</f>
        <v/>
      </c>
      <c r="J78" s="579" t="s">
        <v>10172</v>
      </c>
      <c r="K78" s="580" t="s">
        <v>11961</v>
      </c>
      <c r="L78" s="580" t="s">
        <v>11962</v>
      </c>
      <c r="M78" s="581" t="s">
        <v>386</v>
      </c>
      <c r="N78" s="582">
        <v>44534</v>
      </c>
      <c r="O78" s="580"/>
      <c r="P78" s="580"/>
      <c r="Q78" s="583"/>
      <c r="R78" s="580"/>
      <c r="S78" s="335"/>
      <c r="T78" s="404"/>
      <c r="U78" s="409">
        <v>0</v>
      </c>
      <c r="V78" s="364">
        <v>0</v>
      </c>
      <c r="W78" s="315"/>
      <c r="X78" s="333">
        <v>44534</v>
      </c>
      <c r="Y78" s="425" t="s">
        <v>6556</v>
      </c>
    </row>
    <row r="79" spans="1:25" ht="64.8" x14ac:dyDescent="0.3">
      <c r="A79" s="360">
        <v>1</v>
      </c>
      <c r="B79" s="314">
        <v>44537</v>
      </c>
      <c r="C79" s="327">
        <v>20201150</v>
      </c>
      <c r="D79" s="365">
        <v>202112071158</v>
      </c>
      <c r="E79" s="365" t="s">
        <v>381</v>
      </c>
      <c r="F79" s="377"/>
      <c r="G79" s="579" t="s">
        <v>3141</v>
      </c>
      <c r="H79" s="579"/>
      <c r="I79" s="579" t="str">
        <f>IF(AND(テーブル13[[#This Row],[再発防止策完了フラグ]]="●",テーブル13[[#This Row],[実施した対応完了フラグ]]="●")=TRUE,"●","")</f>
        <v/>
      </c>
      <c r="J79" s="579" t="s">
        <v>10172</v>
      </c>
      <c r="K79" s="580" t="s">
        <v>11963</v>
      </c>
      <c r="L79" s="580" t="s">
        <v>11964</v>
      </c>
      <c r="M79" s="581" t="s">
        <v>386</v>
      </c>
      <c r="N79" s="582">
        <v>44534</v>
      </c>
      <c r="O79" s="580"/>
      <c r="P79" s="580"/>
      <c r="Q79" s="583"/>
      <c r="R79" s="580"/>
      <c r="S79" s="335"/>
      <c r="T79" s="404"/>
      <c r="U79" s="409">
        <v>0</v>
      </c>
      <c r="V79" s="364">
        <v>0</v>
      </c>
      <c r="W79" s="315"/>
      <c r="X79" s="333">
        <v>44534</v>
      </c>
      <c r="Y79" s="425" t="s">
        <v>6556</v>
      </c>
    </row>
    <row r="80" spans="1:25" ht="64.8" x14ac:dyDescent="0.3">
      <c r="A80" s="360">
        <v>1</v>
      </c>
      <c r="B80" s="314">
        <v>44537</v>
      </c>
      <c r="C80" s="327">
        <v>20201151</v>
      </c>
      <c r="D80" s="365">
        <v>202112071152</v>
      </c>
      <c r="E80" s="365" t="s">
        <v>381</v>
      </c>
      <c r="F80" s="377"/>
      <c r="G80" s="579" t="s">
        <v>3141</v>
      </c>
      <c r="H80" s="579"/>
      <c r="I80" s="579" t="str">
        <f>IF(AND(テーブル13[[#This Row],[再発防止策完了フラグ]]="●",テーブル13[[#This Row],[実施した対応完了フラグ]]="●")=TRUE,"●","")</f>
        <v/>
      </c>
      <c r="J80" s="579" t="s">
        <v>10172</v>
      </c>
      <c r="K80" s="580" t="s">
        <v>11965</v>
      </c>
      <c r="L80" s="580" t="s">
        <v>11966</v>
      </c>
      <c r="M80" s="581" t="s">
        <v>386</v>
      </c>
      <c r="N80" s="582">
        <v>44534</v>
      </c>
      <c r="O80" s="580"/>
      <c r="P80" s="580"/>
      <c r="Q80" s="583"/>
      <c r="R80" s="580"/>
      <c r="S80" s="335"/>
      <c r="T80" s="404"/>
      <c r="U80" s="409">
        <v>0</v>
      </c>
      <c r="V80" s="364">
        <v>0</v>
      </c>
      <c r="W80" s="315"/>
      <c r="X80" s="333">
        <v>44532</v>
      </c>
      <c r="Y80" s="425" t="s">
        <v>6556</v>
      </c>
    </row>
    <row r="81" spans="1:25" ht="48.6" x14ac:dyDescent="0.3">
      <c r="A81" s="360">
        <v>1</v>
      </c>
      <c r="B81" s="314">
        <v>44537</v>
      </c>
      <c r="C81" s="327">
        <v>20201152</v>
      </c>
      <c r="D81" s="365">
        <v>202112071145</v>
      </c>
      <c r="E81" s="365" t="s">
        <v>381</v>
      </c>
      <c r="F81" s="377"/>
      <c r="G81" s="579" t="s">
        <v>3141</v>
      </c>
      <c r="H81" s="579"/>
      <c r="I81" s="579" t="str">
        <f>IF(AND(テーブル13[[#This Row],[再発防止策完了フラグ]]="●",テーブル13[[#This Row],[実施した対応完了フラグ]]="●")=TRUE,"●","")</f>
        <v/>
      </c>
      <c r="J81" s="579" t="s">
        <v>10155</v>
      </c>
      <c r="K81" s="580" t="s">
        <v>11967</v>
      </c>
      <c r="L81" s="580" t="s">
        <v>11968</v>
      </c>
      <c r="M81" s="581" t="s">
        <v>402</v>
      </c>
      <c r="N81" s="582" t="s">
        <v>11538</v>
      </c>
      <c r="O81" s="580"/>
      <c r="P81" s="580"/>
      <c r="Q81" s="583"/>
      <c r="R81" s="580"/>
      <c r="S81" s="335"/>
      <c r="T81" s="404"/>
      <c r="U81" s="409">
        <v>0</v>
      </c>
      <c r="V81" s="364">
        <v>0</v>
      </c>
      <c r="W81" s="315" t="s">
        <v>11969</v>
      </c>
      <c r="X81" s="333">
        <v>44533</v>
      </c>
      <c r="Y81" s="425" t="s">
        <v>442</v>
      </c>
    </row>
    <row r="82" spans="1:25" ht="32.4" x14ac:dyDescent="0.3">
      <c r="A82" s="360">
        <v>1</v>
      </c>
      <c r="B82" s="314">
        <v>44537</v>
      </c>
      <c r="C82" s="327">
        <v>20201153</v>
      </c>
      <c r="D82" s="365">
        <v>202112071069</v>
      </c>
      <c r="E82" s="365" t="s">
        <v>381</v>
      </c>
      <c r="F82" s="377"/>
      <c r="G82" s="579"/>
      <c r="H82" s="579"/>
      <c r="I82" s="579" t="str">
        <f>IF(AND(テーブル13[[#This Row],[再発防止策完了フラグ]]="●",テーブル13[[#This Row],[実施した対応完了フラグ]]="●")=TRUE,"●","")</f>
        <v/>
      </c>
      <c r="J82" s="579" t="s">
        <v>10170</v>
      </c>
      <c r="K82" s="580" t="s">
        <v>11970</v>
      </c>
      <c r="L82" s="580" t="s">
        <v>11971</v>
      </c>
      <c r="M82" s="581" t="s">
        <v>392</v>
      </c>
      <c r="N82" s="582">
        <v>44538</v>
      </c>
      <c r="O82" s="580" t="s">
        <v>11972</v>
      </c>
      <c r="P82" s="580"/>
      <c r="Q82" s="583"/>
      <c r="R82" s="580"/>
      <c r="S82" s="335"/>
      <c r="T82" s="404"/>
      <c r="U82" s="409">
        <v>0</v>
      </c>
      <c r="V82" s="364">
        <v>0</v>
      </c>
      <c r="W82" s="315"/>
      <c r="X82" s="333">
        <v>44537</v>
      </c>
      <c r="Y82" s="425" t="s">
        <v>284</v>
      </c>
    </row>
    <row r="83" spans="1:25" ht="32.4" x14ac:dyDescent="0.3">
      <c r="A83" s="360">
        <v>1</v>
      </c>
      <c r="B83" s="314">
        <v>44538</v>
      </c>
      <c r="C83" s="327">
        <v>20201155</v>
      </c>
      <c r="D83" s="365">
        <v>202112081406</v>
      </c>
      <c r="E83" s="365" t="s">
        <v>381</v>
      </c>
      <c r="F83" s="377" t="s">
        <v>3141</v>
      </c>
      <c r="G83" s="579"/>
      <c r="H83" s="579"/>
      <c r="I83" s="579" t="str">
        <f>IF(AND(テーブル13[[#This Row],[再発防止策完了フラグ]]="●",テーブル13[[#This Row],[実施した対応完了フラグ]]="●")=TRUE,"●","")</f>
        <v/>
      </c>
      <c r="J83" s="579" t="s">
        <v>10175</v>
      </c>
      <c r="K83" s="580" t="s">
        <v>11534</v>
      </c>
      <c r="L83" s="580" t="s">
        <v>11973</v>
      </c>
      <c r="M83" s="581" t="s">
        <v>400</v>
      </c>
      <c r="N83" s="582" t="s">
        <v>11956</v>
      </c>
      <c r="O83" s="580" t="s">
        <v>10776</v>
      </c>
      <c r="P83" s="580"/>
      <c r="Q83" s="583"/>
      <c r="R83" s="580" t="s">
        <v>11974</v>
      </c>
      <c r="S83" s="335"/>
      <c r="T83" s="404"/>
      <c r="U83" s="409">
        <v>534862</v>
      </c>
      <c r="V83" s="364">
        <v>0</v>
      </c>
      <c r="W83" s="315" t="s">
        <v>10887</v>
      </c>
      <c r="X83" s="333">
        <v>44526</v>
      </c>
      <c r="Y83" s="425" t="s">
        <v>266</v>
      </c>
    </row>
    <row r="84" spans="1:25" ht="48.6" x14ac:dyDescent="0.3">
      <c r="A84" s="360">
        <v>1</v>
      </c>
      <c r="B84" s="314">
        <v>44539</v>
      </c>
      <c r="C84" s="327">
        <v>20201156</v>
      </c>
      <c r="D84" s="365">
        <v>202112091631</v>
      </c>
      <c r="E84" s="365" t="s">
        <v>381</v>
      </c>
      <c r="F84" s="377"/>
      <c r="G84" s="579"/>
      <c r="H84" s="579"/>
      <c r="I84" s="579" t="str">
        <f>IF(AND(テーブル13[[#This Row],[再発防止策完了フラグ]]="●",テーブル13[[#This Row],[実施した対応完了フラグ]]="●")=TRUE,"●","")</f>
        <v/>
      </c>
      <c r="J84" s="579" t="s">
        <v>10155</v>
      </c>
      <c r="K84" s="580" t="s">
        <v>11975</v>
      </c>
      <c r="L84" s="580" t="s">
        <v>11976</v>
      </c>
      <c r="M84" s="581" t="s">
        <v>402</v>
      </c>
      <c r="N84" s="582">
        <v>44539</v>
      </c>
      <c r="O84" s="580" t="s">
        <v>11977</v>
      </c>
      <c r="P84" s="580" t="s">
        <v>11978</v>
      </c>
      <c r="Q84" s="583" t="s">
        <v>11979</v>
      </c>
      <c r="R84" s="580"/>
      <c r="S84" s="335"/>
      <c r="T84" s="404"/>
      <c r="U84" s="409">
        <v>0</v>
      </c>
      <c r="V84" s="364">
        <v>0</v>
      </c>
      <c r="W84" s="315" t="s">
        <v>11980</v>
      </c>
      <c r="X84" s="333">
        <v>44538</v>
      </c>
      <c r="Y84" s="425" t="s">
        <v>266</v>
      </c>
    </row>
    <row r="85" spans="1:25" ht="32.4" x14ac:dyDescent="0.3">
      <c r="A85" s="360">
        <v>1</v>
      </c>
      <c r="B85" s="314">
        <v>44539</v>
      </c>
      <c r="C85" s="327">
        <v>20201157</v>
      </c>
      <c r="D85" s="365">
        <v>202112091564</v>
      </c>
      <c r="E85" s="365" t="s">
        <v>844</v>
      </c>
      <c r="F85" s="377" t="s">
        <v>3141</v>
      </c>
      <c r="G85" s="579"/>
      <c r="H85" s="579"/>
      <c r="I85" s="579" t="str">
        <f>IF(AND(テーブル13[[#This Row],[再発防止策完了フラグ]]="●",テーブル13[[#This Row],[実施した対応完了フラグ]]="●")=TRUE,"●","")</f>
        <v/>
      </c>
      <c r="J85" s="579" t="s">
        <v>10175</v>
      </c>
      <c r="K85" s="580" t="s">
        <v>10922</v>
      </c>
      <c r="L85" s="580" t="s">
        <v>11981</v>
      </c>
      <c r="M85" s="581" t="s">
        <v>400</v>
      </c>
      <c r="N85" s="582" t="s">
        <v>11982</v>
      </c>
      <c r="O85" s="580" t="s">
        <v>10776</v>
      </c>
      <c r="P85" s="580" t="s">
        <v>12382</v>
      </c>
      <c r="Q85" s="583" t="s">
        <v>12382</v>
      </c>
      <c r="R85" s="580" t="s">
        <v>11974</v>
      </c>
      <c r="S85" s="335"/>
      <c r="T85" s="404"/>
      <c r="U85" s="409">
        <v>314</v>
      </c>
      <c r="V85" s="364">
        <v>314</v>
      </c>
      <c r="W85" s="315" t="s">
        <v>10887</v>
      </c>
      <c r="X85" s="333">
        <v>44539</v>
      </c>
      <c r="Y85" s="425" t="s">
        <v>267</v>
      </c>
    </row>
    <row r="86" spans="1:25" ht="32.4" x14ac:dyDescent="0.3">
      <c r="A86" s="360">
        <v>1</v>
      </c>
      <c r="B86" s="314">
        <v>44539</v>
      </c>
      <c r="C86" s="327">
        <v>20201158</v>
      </c>
      <c r="D86" s="365">
        <v>202112091551</v>
      </c>
      <c r="E86" s="365" t="s">
        <v>844</v>
      </c>
      <c r="F86" s="377" t="s">
        <v>3141</v>
      </c>
      <c r="G86" s="579"/>
      <c r="H86" s="579"/>
      <c r="I86" s="579" t="str">
        <f>IF(AND(テーブル13[[#This Row],[再発防止策完了フラグ]]="●",テーブル13[[#This Row],[実施した対応完了フラグ]]="●")=TRUE,"●","")</f>
        <v/>
      </c>
      <c r="J86" s="579" t="s">
        <v>10170</v>
      </c>
      <c r="K86" s="580" t="s">
        <v>10923</v>
      </c>
      <c r="L86" s="580" t="s">
        <v>11983</v>
      </c>
      <c r="M86" s="581" t="s">
        <v>400</v>
      </c>
      <c r="N86" s="582" t="s">
        <v>11984</v>
      </c>
      <c r="O86" s="580" t="s">
        <v>11985</v>
      </c>
      <c r="P86" s="580" t="s">
        <v>402</v>
      </c>
      <c r="Q86" s="583" t="s">
        <v>12387</v>
      </c>
      <c r="R86" s="580" t="s">
        <v>12364</v>
      </c>
      <c r="S86" s="335"/>
      <c r="T86" s="404"/>
      <c r="U86" s="409">
        <v>200000</v>
      </c>
      <c r="V86" s="364">
        <v>100000</v>
      </c>
      <c r="W86" s="315" t="s">
        <v>10924</v>
      </c>
      <c r="X86" s="333">
        <v>44539</v>
      </c>
      <c r="Y86" s="425" t="s">
        <v>284</v>
      </c>
    </row>
    <row r="87" spans="1:25" ht="64.8" x14ac:dyDescent="0.3">
      <c r="A87" s="360">
        <v>1</v>
      </c>
      <c r="B87" s="314">
        <v>44541</v>
      </c>
      <c r="C87" s="327">
        <v>20201162</v>
      </c>
      <c r="D87" s="365">
        <v>202112111838</v>
      </c>
      <c r="E87" s="365" t="s">
        <v>381</v>
      </c>
      <c r="F87" s="377" t="s">
        <v>3141</v>
      </c>
      <c r="G87" s="579"/>
      <c r="H87" s="579"/>
      <c r="I87" s="579" t="str">
        <f>IF(AND(テーブル13[[#This Row],[再発防止策完了フラグ]]="●",テーブル13[[#This Row],[実施した対応完了フラグ]]="●")=TRUE,"●","")</f>
        <v/>
      </c>
      <c r="J87" s="579" t="s">
        <v>10175</v>
      </c>
      <c r="K87" s="580" t="s">
        <v>11986</v>
      </c>
      <c r="L87" s="580" t="s">
        <v>11987</v>
      </c>
      <c r="M87" s="581" t="s">
        <v>400</v>
      </c>
      <c r="N87" s="582" t="s">
        <v>6672</v>
      </c>
      <c r="O87" s="580" t="s">
        <v>11988</v>
      </c>
      <c r="P87" s="580" t="s">
        <v>11989</v>
      </c>
      <c r="Q87" s="583" t="s">
        <v>11990</v>
      </c>
      <c r="R87" s="580"/>
      <c r="S87" s="335"/>
      <c r="T87" s="404"/>
      <c r="U87" s="409">
        <v>0</v>
      </c>
      <c r="V87" s="364">
        <v>0</v>
      </c>
      <c r="W87" s="315"/>
      <c r="X87" s="333">
        <v>44541</v>
      </c>
      <c r="Y87" s="425" t="s">
        <v>6556</v>
      </c>
    </row>
    <row r="88" spans="1:25" x14ac:dyDescent="0.3">
      <c r="A88" s="360">
        <v>1</v>
      </c>
      <c r="B88" s="314">
        <v>44541</v>
      </c>
      <c r="C88" s="327">
        <v>20201164</v>
      </c>
      <c r="D88" s="365">
        <v>202112111831</v>
      </c>
      <c r="E88" s="365" t="s">
        <v>381</v>
      </c>
      <c r="F88" s="377"/>
      <c r="G88" s="579" t="s">
        <v>3141</v>
      </c>
      <c r="H88" s="579"/>
      <c r="I88" s="579" t="str">
        <f>IF(AND(テーブル13[[#This Row],[再発防止策完了フラグ]]="●",テーブル13[[#This Row],[実施した対応完了フラグ]]="●")=TRUE,"●","")</f>
        <v/>
      </c>
      <c r="J88" s="579" t="s">
        <v>10153</v>
      </c>
      <c r="K88" s="580" t="s">
        <v>11991</v>
      </c>
      <c r="L88" s="580" t="s">
        <v>11992</v>
      </c>
      <c r="M88" s="581" t="s">
        <v>392</v>
      </c>
      <c r="N88" s="582"/>
      <c r="O88" s="580"/>
      <c r="P88" s="580"/>
      <c r="Q88" s="583"/>
      <c r="R88" s="580"/>
      <c r="S88" s="335"/>
      <c r="T88" s="404"/>
      <c r="U88" s="409">
        <v>0</v>
      </c>
      <c r="V88" s="364">
        <v>0</v>
      </c>
      <c r="W88" s="315"/>
      <c r="X88" s="333">
        <v>44540</v>
      </c>
      <c r="Y88" s="425" t="s">
        <v>284</v>
      </c>
    </row>
    <row r="89" spans="1:25" ht="32.4" x14ac:dyDescent="0.3">
      <c r="A89" s="360">
        <v>1</v>
      </c>
      <c r="B89" s="314">
        <v>44543</v>
      </c>
      <c r="C89" s="327">
        <v>20201167</v>
      </c>
      <c r="D89" s="365">
        <v>202112132018</v>
      </c>
      <c r="E89" s="365" t="s">
        <v>381</v>
      </c>
      <c r="F89" s="377" t="s">
        <v>3141</v>
      </c>
      <c r="G89" s="579"/>
      <c r="H89" s="579"/>
      <c r="I89" s="579" t="str">
        <f>IF(AND(テーブル13[[#This Row],[再発防止策完了フラグ]]="●",テーブル13[[#This Row],[実施した対応完了フラグ]]="●")=TRUE,"●","")</f>
        <v/>
      </c>
      <c r="J89" s="579" t="s">
        <v>10174</v>
      </c>
      <c r="K89" s="580" t="s">
        <v>11993</v>
      </c>
      <c r="L89" s="580" t="s">
        <v>11994</v>
      </c>
      <c r="M89" s="581" t="s">
        <v>11502</v>
      </c>
      <c r="N89" s="582" t="s">
        <v>11995</v>
      </c>
      <c r="O89" s="580" t="s">
        <v>11996</v>
      </c>
      <c r="P89" s="580" t="s">
        <v>416</v>
      </c>
      <c r="Q89" s="583">
        <v>44558</v>
      </c>
      <c r="R89" s="580" t="s">
        <v>11997</v>
      </c>
      <c r="S89" s="335"/>
      <c r="T89" s="404"/>
      <c r="U89" s="409">
        <v>3564</v>
      </c>
      <c r="V89" s="364">
        <v>0</v>
      </c>
      <c r="W89" s="315" t="s">
        <v>11998</v>
      </c>
      <c r="X89" s="333">
        <v>44542</v>
      </c>
      <c r="Y89" s="425" t="s">
        <v>280</v>
      </c>
    </row>
    <row r="90" spans="1:25" ht="145.80000000000001" x14ac:dyDescent="0.3">
      <c r="A90" s="360">
        <v>1</v>
      </c>
      <c r="B90" s="314">
        <v>44543</v>
      </c>
      <c r="C90" s="327">
        <v>20201168</v>
      </c>
      <c r="D90" s="365">
        <v>202112132000</v>
      </c>
      <c r="E90" s="365" t="s">
        <v>381</v>
      </c>
      <c r="F90" s="377"/>
      <c r="G90" s="579" t="s">
        <v>3141</v>
      </c>
      <c r="H90" s="579"/>
      <c r="I90" s="579" t="str">
        <f>IF(AND(テーブル13[[#This Row],[再発防止策完了フラグ]]="●",テーブル13[[#This Row],[実施した対応完了フラグ]]="●")=TRUE,"●","")</f>
        <v/>
      </c>
      <c r="J90" s="579" t="s">
        <v>10155</v>
      </c>
      <c r="K90" s="580" t="s">
        <v>11999</v>
      </c>
      <c r="L90" s="580" t="s">
        <v>12000</v>
      </c>
      <c r="M90" s="581" t="s">
        <v>402</v>
      </c>
      <c r="N90" s="582">
        <v>44546</v>
      </c>
      <c r="O90" s="580"/>
      <c r="P90" s="580"/>
      <c r="Q90" s="583"/>
      <c r="R90" s="580"/>
      <c r="S90" s="335"/>
      <c r="T90" s="404"/>
      <c r="U90" s="409">
        <v>0</v>
      </c>
      <c r="V90" s="364">
        <v>0</v>
      </c>
      <c r="W90" s="315" t="s">
        <v>12001</v>
      </c>
      <c r="X90" s="333">
        <v>44543</v>
      </c>
      <c r="Y90" s="425" t="s">
        <v>442</v>
      </c>
    </row>
    <row r="91" spans="1:25" ht="32.4" x14ac:dyDescent="0.3">
      <c r="A91" s="360">
        <v>1</v>
      </c>
      <c r="B91" s="314">
        <v>44543</v>
      </c>
      <c r="C91" s="327">
        <v>20201169</v>
      </c>
      <c r="D91" s="365">
        <v>202112131959</v>
      </c>
      <c r="E91" s="365" t="s">
        <v>381</v>
      </c>
      <c r="F91" s="377"/>
      <c r="G91" s="579" t="s">
        <v>3141</v>
      </c>
      <c r="H91" s="579"/>
      <c r="I91" s="579" t="str">
        <f>IF(AND(テーブル13[[#This Row],[再発防止策完了フラグ]]="●",テーブル13[[#This Row],[実施した対応完了フラグ]]="●")=TRUE,"●","")</f>
        <v/>
      </c>
      <c r="J91" s="579" t="s">
        <v>10153</v>
      </c>
      <c r="K91" s="580" t="s">
        <v>12002</v>
      </c>
      <c r="L91" s="580" t="s">
        <v>12003</v>
      </c>
      <c r="M91" s="581" t="s">
        <v>392</v>
      </c>
      <c r="N91" s="582">
        <v>44543</v>
      </c>
      <c r="O91" s="580"/>
      <c r="P91" s="580"/>
      <c r="Q91" s="583"/>
      <c r="R91" s="580"/>
      <c r="S91" s="335"/>
      <c r="T91" s="404"/>
      <c r="U91" s="409">
        <v>0</v>
      </c>
      <c r="V91" s="364">
        <v>0</v>
      </c>
      <c r="W91" s="315" t="s">
        <v>11715</v>
      </c>
      <c r="X91" s="333">
        <v>44540</v>
      </c>
      <c r="Y91" s="425" t="s">
        <v>284</v>
      </c>
    </row>
    <row r="92" spans="1:25" ht="64.8" x14ac:dyDescent="0.3">
      <c r="A92" s="360">
        <v>1</v>
      </c>
      <c r="B92" s="314">
        <v>44543</v>
      </c>
      <c r="C92" s="327">
        <v>20201170</v>
      </c>
      <c r="D92" s="365">
        <v>202112131955</v>
      </c>
      <c r="E92" s="365" t="s">
        <v>381</v>
      </c>
      <c r="F92" s="377" t="s">
        <v>3141</v>
      </c>
      <c r="G92" s="579"/>
      <c r="H92" s="579"/>
      <c r="I92" s="579" t="str">
        <f>IF(AND(テーブル13[[#This Row],[再発防止策完了フラグ]]="●",テーブル13[[#This Row],[実施した対応完了フラグ]]="●")=TRUE,"●","")</f>
        <v/>
      </c>
      <c r="J92" s="579" t="s">
        <v>10153</v>
      </c>
      <c r="K92" s="580" t="s">
        <v>12004</v>
      </c>
      <c r="L92" s="580" t="s">
        <v>12005</v>
      </c>
      <c r="M92" s="581" t="s">
        <v>392</v>
      </c>
      <c r="N92" s="582" t="s">
        <v>11984</v>
      </c>
      <c r="O92" s="580" t="s">
        <v>12277</v>
      </c>
      <c r="P92" s="580" t="s">
        <v>12278</v>
      </c>
      <c r="Q92" s="583" t="s">
        <v>12279</v>
      </c>
      <c r="R92" s="580" t="s">
        <v>11572</v>
      </c>
      <c r="S92" s="335"/>
      <c r="T92" s="404"/>
      <c r="U92" s="409">
        <v>5610596</v>
      </c>
      <c r="V92" s="364">
        <v>0</v>
      </c>
      <c r="W92" s="315" t="s">
        <v>11630</v>
      </c>
      <c r="X92" s="333">
        <v>44543</v>
      </c>
      <c r="Y92" s="425" t="s">
        <v>284</v>
      </c>
    </row>
    <row r="93" spans="1:25" ht="32.4" x14ac:dyDescent="0.3">
      <c r="A93" s="360">
        <v>1</v>
      </c>
      <c r="B93" s="314">
        <v>44544</v>
      </c>
      <c r="C93" s="327">
        <v>20201173</v>
      </c>
      <c r="D93" s="365">
        <v>202112142063</v>
      </c>
      <c r="E93" s="365" t="s">
        <v>381</v>
      </c>
      <c r="F93" s="377" t="s">
        <v>3141</v>
      </c>
      <c r="G93" s="579"/>
      <c r="H93" s="579"/>
      <c r="I93" s="579" t="str">
        <f>IF(AND(テーブル13[[#This Row],[再発防止策完了フラグ]]="●",テーブル13[[#This Row],[実施した対応完了フラグ]]="●")=TRUE,"●","")</f>
        <v/>
      </c>
      <c r="J93" s="579" t="s">
        <v>10175</v>
      </c>
      <c r="K93" s="580" t="s">
        <v>12006</v>
      </c>
      <c r="L93" s="580" t="s">
        <v>12007</v>
      </c>
      <c r="M93" s="581" t="s">
        <v>11584</v>
      </c>
      <c r="N93" s="582" t="s">
        <v>12056</v>
      </c>
      <c r="O93" s="580" t="s">
        <v>12008</v>
      </c>
      <c r="P93" s="580" t="s">
        <v>12009</v>
      </c>
      <c r="Q93" s="583" t="s">
        <v>12010</v>
      </c>
      <c r="R93" s="580" t="s">
        <v>11571</v>
      </c>
      <c r="S93" s="335"/>
      <c r="T93" s="404"/>
      <c r="U93" s="409" t="s">
        <v>12011</v>
      </c>
      <c r="V93" s="364" t="s">
        <v>12011</v>
      </c>
      <c r="W93" s="315" t="s">
        <v>12012</v>
      </c>
      <c r="X93" s="333">
        <v>44543</v>
      </c>
      <c r="Y93" s="425" t="s">
        <v>442</v>
      </c>
    </row>
    <row r="94" spans="1:25" ht="113.4" x14ac:dyDescent="0.3">
      <c r="A94" s="360">
        <v>1</v>
      </c>
      <c r="B94" s="314">
        <v>44545</v>
      </c>
      <c r="C94" s="327">
        <v>20201174</v>
      </c>
      <c r="D94" s="365">
        <v>202112152228</v>
      </c>
      <c r="E94" s="365" t="s">
        <v>381</v>
      </c>
      <c r="F94" s="377" t="s">
        <v>3141</v>
      </c>
      <c r="G94" s="579"/>
      <c r="H94" s="579"/>
      <c r="I94" s="579" t="str">
        <f>IF(AND(テーブル13[[#This Row],[再発防止策完了フラグ]]="●",テーブル13[[#This Row],[実施した対応完了フラグ]]="●")=TRUE,"●","")</f>
        <v/>
      </c>
      <c r="J94" s="579" t="s">
        <v>10174</v>
      </c>
      <c r="K94" s="580" t="s">
        <v>12013</v>
      </c>
      <c r="L94" s="580" t="s">
        <v>12014</v>
      </c>
      <c r="M94" s="581" t="s">
        <v>12015</v>
      </c>
      <c r="N94" s="582" t="s">
        <v>10173</v>
      </c>
      <c r="O94" s="580" t="s">
        <v>12016</v>
      </c>
      <c r="P94" s="580" t="s">
        <v>12017</v>
      </c>
      <c r="Q94" s="583" t="s">
        <v>12018</v>
      </c>
      <c r="R94" s="580" t="s">
        <v>12058</v>
      </c>
      <c r="S94" s="335"/>
      <c r="T94" s="404"/>
      <c r="U94" s="409">
        <v>0</v>
      </c>
      <c r="V94" s="364">
        <v>0</v>
      </c>
      <c r="W94" s="315"/>
      <c r="X94" s="333">
        <v>44529</v>
      </c>
      <c r="Y94" s="425" t="s">
        <v>12019</v>
      </c>
    </row>
    <row r="95" spans="1:25" ht="32.4" x14ac:dyDescent="0.3">
      <c r="A95" s="360">
        <v>1</v>
      </c>
      <c r="B95" s="314">
        <v>44545</v>
      </c>
      <c r="C95" s="327">
        <v>20201176</v>
      </c>
      <c r="D95" s="365">
        <v>202112152195</v>
      </c>
      <c r="E95" s="365" t="s">
        <v>381</v>
      </c>
      <c r="F95" s="377"/>
      <c r="G95" s="579" t="s">
        <v>3141</v>
      </c>
      <c r="H95" s="579"/>
      <c r="I95" s="579" t="str">
        <f>IF(AND(テーブル13[[#This Row],[再発防止策完了フラグ]]="●",テーブル13[[#This Row],[実施した対応完了フラグ]]="●")=TRUE,"●","")</f>
        <v/>
      </c>
      <c r="J95" s="579" t="s">
        <v>11809</v>
      </c>
      <c r="K95" s="580" t="s">
        <v>12020</v>
      </c>
      <c r="L95" s="580" t="s">
        <v>12021</v>
      </c>
      <c r="M95" s="581" t="s">
        <v>12022</v>
      </c>
      <c r="N95" s="582" t="s">
        <v>12059</v>
      </c>
      <c r="O95" s="580"/>
      <c r="P95" s="580"/>
      <c r="Q95" s="583"/>
      <c r="R95" s="580" t="s">
        <v>12061</v>
      </c>
      <c r="S95" s="335"/>
      <c r="T95" s="404"/>
      <c r="U95" s="409">
        <v>0</v>
      </c>
      <c r="V95" s="364">
        <v>0</v>
      </c>
      <c r="W95" s="315"/>
      <c r="X95" s="333">
        <v>44524</v>
      </c>
      <c r="Y95" s="425" t="s">
        <v>442</v>
      </c>
    </row>
    <row r="96" spans="1:25" ht="48.6" x14ac:dyDescent="0.3">
      <c r="A96" s="360">
        <v>1</v>
      </c>
      <c r="B96" s="314">
        <v>44550</v>
      </c>
      <c r="C96" s="327">
        <v>20201180</v>
      </c>
      <c r="D96" s="365">
        <v>202112202715</v>
      </c>
      <c r="E96" s="365" t="s">
        <v>844</v>
      </c>
      <c r="F96" s="377" t="s">
        <v>3141</v>
      </c>
      <c r="G96" s="377" t="s">
        <v>3141</v>
      </c>
      <c r="H96" s="579"/>
      <c r="I96" s="579" t="str">
        <f>IF(AND(テーブル13[[#This Row],[再発防止策完了フラグ]]="●",テーブル13[[#This Row],[実施した対応完了フラグ]]="●")=TRUE,"●","")</f>
        <v>●</v>
      </c>
      <c r="J96" s="579" t="s">
        <v>10170</v>
      </c>
      <c r="K96" s="580" t="s">
        <v>12024</v>
      </c>
      <c r="L96" s="580" t="s">
        <v>12025</v>
      </c>
      <c r="M96" s="581" t="s">
        <v>11584</v>
      </c>
      <c r="N96" s="582" t="s">
        <v>12023</v>
      </c>
      <c r="O96" s="580" t="s">
        <v>12026</v>
      </c>
      <c r="P96" s="580" t="s">
        <v>12027</v>
      </c>
      <c r="Q96" s="583" t="s">
        <v>12028</v>
      </c>
      <c r="R96" s="580" t="s">
        <v>11571</v>
      </c>
      <c r="S96" s="335"/>
      <c r="T96" s="404"/>
      <c r="U96" s="409">
        <v>0</v>
      </c>
      <c r="V96" s="364">
        <v>0</v>
      </c>
      <c r="W96" s="315" t="s">
        <v>11081</v>
      </c>
      <c r="X96" s="333">
        <v>44550</v>
      </c>
      <c r="Y96" s="425" t="s">
        <v>284</v>
      </c>
    </row>
    <row r="97" spans="1:25" ht="32.4" x14ac:dyDescent="0.3">
      <c r="A97" s="360">
        <v>1</v>
      </c>
      <c r="B97" s="314">
        <v>44552</v>
      </c>
      <c r="C97" s="327">
        <v>20201182</v>
      </c>
      <c r="D97" s="365">
        <v>202112223097</v>
      </c>
      <c r="E97" s="365" t="s">
        <v>381</v>
      </c>
      <c r="F97" s="377" t="s">
        <v>3141</v>
      </c>
      <c r="G97" s="579"/>
      <c r="H97" s="579"/>
      <c r="I97" s="579" t="str">
        <f>IF(AND(テーブル13[[#This Row],[再発防止策完了フラグ]]="●",テーブル13[[#This Row],[実施した対応完了フラグ]]="●")=TRUE,"●","")</f>
        <v/>
      </c>
      <c r="J97" s="579" t="s">
        <v>10170</v>
      </c>
      <c r="K97" s="580" t="s">
        <v>12029</v>
      </c>
      <c r="L97" s="580" t="s">
        <v>12210</v>
      </c>
      <c r="M97" s="581" t="s">
        <v>11478</v>
      </c>
      <c r="N97" s="582" t="s">
        <v>10173</v>
      </c>
      <c r="O97" s="580" t="s">
        <v>12215</v>
      </c>
      <c r="P97" s="580" t="s">
        <v>12216</v>
      </c>
      <c r="Q97" s="583" t="s">
        <v>12216</v>
      </c>
      <c r="R97" s="580" t="s">
        <v>12062</v>
      </c>
      <c r="S97" s="335"/>
      <c r="T97" s="404"/>
      <c r="U97" s="409">
        <v>0</v>
      </c>
      <c r="V97" s="364">
        <v>0</v>
      </c>
      <c r="W97" s="315" t="s">
        <v>12030</v>
      </c>
      <c r="X97" s="333">
        <v>44552</v>
      </c>
      <c r="Y97" s="425" t="s">
        <v>277</v>
      </c>
    </row>
    <row r="98" spans="1:25" ht="64.8" x14ac:dyDescent="0.3">
      <c r="A98" s="360">
        <v>1</v>
      </c>
      <c r="B98" s="314">
        <v>44554</v>
      </c>
      <c r="C98" s="327">
        <v>20201186</v>
      </c>
      <c r="D98" s="365">
        <v>202112243536</v>
      </c>
      <c r="E98" s="365" t="s">
        <v>381</v>
      </c>
      <c r="F98" s="377" t="s">
        <v>3141</v>
      </c>
      <c r="G98" s="579"/>
      <c r="H98" s="579"/>
      <c r="I98" s="579" t="str">
        <f>IF(AND(テーブル13[[#This Row],[再発防止策完了フラグ]]="●",テーブル13[[#This Row],[実施した対応完了フラグ]]="●")=TRUE,"●","")</f>
        <v/>
      </c>
      <c r="J98" s="579" t="s">
        <v>10155</v>
      </c>
      <c r="K98" s="580" t="s">
        <v>12031</v>
      </c>
      <c r="L98" s="580" t="s">
        <v>12032</v>
      </c>
      <c r="M98" s="581" t="s">
        <v>11553</v>
      </c>
      <c r="N98" s="582" t="s">
        <v>12033</v>
      </c>
      <c r="O98" s="580" t="s">
        <v>12122</v>
      </c>
      <c r="P98" s="580" t="s">
        <v>12120</v>
      </c>
      <c r="Q98" s="583" t="s">
        <v>12118</v>
      </c>
      <c r="R98" s="580" t="s">
        <v>12055</v>
      </c>
      <c r="S98" s="335"/>
      <c r="T98" s="404"/>
      <c r="U98" s="409">
        <v>0</v>
      </c>
      <c r="V98" s="364">
        <v>0</v>
      </c>
      <c r="W98" s="315"/>
      <c r="X98" s="333">
        <v>44538</v>
      </c>
      <c r="Y98" s="425" t="s">
        <v>266</v>
      </c>
    </row>
    <row r="99" spans="1:25" ht="48.6" x14ac:dyDescent="0.3">
      <c r="A99" s="360">
        <v>1</v>
      </c>
      <c r="B99" s="314">
        <v>44558</v>
      </c>
      <c r="C99" s="327">
        <v>20201188</v>
      </c>
      <c r="D99" s="365">
        <v>202112283944</v>
      </c>
      <c r="E99" s="365" t="s">
        <v>844</v>
      </c>
      <c r="F99" s="377" t="s">
        <v>3141</v>
      </c>
      <c r="G99" s="579"/>
      <c r="H99" s="579"/>
      <c r="I99" s="579" t="str">
        <f>IF(AND(テーブル13[[#This Row],[再発防止策完了フラグ]]="●",テーブル13[[#This Row],[実施した対応完了フラグ]]="●")=TRUE,"●","")</f>
        <v/>
      </c>
      <c r="J99" s="579" t="s">
        <v>11569</v>
      </c>
      <c r="K99" s="580" t="s">
        <v>11258</v>
      </c>
      <c r="L99" s="580" t="s">
        <v>12034</v>
      </c>
      <c r="M99" s="581" t="s">
        <v>11217</v>
      </c>
      <c r="N99" s="582" t="s">
        <v>12065</v>
      </c>
      <c r="O99" s="580" t="s">
        <v>12127</v>
      </c>
      <c r="P99" s="580" t="s">
        <v>12134</v>
      </c>
      <c r="Q99" s="583" t="s">
        <v>12385</v>
      </c>
      <c r="R99" s="580" t="s">
        <v>12386</v>
      </c>
      <c r="S99" s="335"/>
      <c r="T99" s="404"/>
      <c r="U99" s="409">
        <v>4900</v>
      </c>
      <c r="V99" s="364">
        <v>4900</v>
      </c>
      <c r="W99" s="315" t="s">
        <v>11290</v>
      </c>
      <c r="X99" s="333">
        <v>44557</v>
      </c>
      <c r="Y99" s="425" t="s">
        <v>284</v>
      </c>
    </row>
    <row r="100" spans="1:25" ht="81" x14ac:dyDescent="0.3">
      <c r="A100" s="360">
        <v>1</v>
      </c>
      <c r="B100" s="314">
        <v>44565</v>
      </c>
      <c r="C100" s="327">
        <v>20201190</v>
      </c>
      <c r="D100" s="365">
        <v>202201040140</v>
      </c>
      <c r="E100" s="365" t="s">
        <v>844</v>
      </c>
      <c r="F100" s="377" t="s">
        <v>3141</v>
      </c>
      <c r="G100" s="579"/>
      <c r="H100" s="579"/>
      <c r="I100" s="579" t="str">
        <f>IF(AND(テーブル13[[#This Row],[再発防止策完了フラグ]]="●",テーブル13[[#This Row],[実施した対応完了フラグ]]="●")=TRUE,"●","")</f>
        <v/>
      </c>
      <c r="J100" s="579" t="s">
        <v>10175</v>
      </c>
      <c r="K100" s="580" t="s">
        <v>11460</v>
      </c>
      <c r="L100" s="580" t="s">
        <v>12082</v>
      </c>
      <c r="M100" s="581" t="s">
        <v>11527</v>
      </c>
      <c r="N100" s="582" t="s">
        <v>12067</v>
      </c>
      <c r="O100" s="580" t="s">
        <v>11400</v>
      </c>
      <c r="P100" s="580" t="s">
        <v>12150</v>
      </c>
      <c r="Q100" s="583" t="s">
        <v>12383</v>
      </c>
      <c r="R100" s="580" t="s">
        <v>12384</v>
      </c>
      <c r="S100" s="335"/>
      <c r="T100" s="404"/>
      <c r="U100" s="409">
        <v>13637</v>
      </c>
      <c r="V100" s="364">
        <v>13637</v>
      </c>
      <c r="W100" s="315" t="s">
        <v>11399</v>
      </c>
      <c r="X100" s="333">
        <v>44559</v>
      </c>
      <c r="Y100" s="425" t="s">
        <v>284</v>
      </c>
    </row>
    <row r="101" spans="1:25" ht="409.6" x14ac:dyDescent="0.3">
      <c r="A101" s="360">
        <v>1</v>
      </c>
      <c r="B101" s="314">
        <v>44565</v>
      </c>
      <c r="C101" s="327">
        <v>20201191</v>
      </c>
      <c r="D101" s="365">
        <v>202201040100</v>
      </c>
      <c r="E101" s="365" t="s">
        <v>381</v>
      </c>
      <c r="F101" s="377" t="s">
        <v>3141</v>
      </c>
      <c r="G101" s="579"/>
      <c r="H101" s="579"/>
      <c r="I101" s="579" t="str">
        <f>IF(AND(テーブル13[[#This Row],[再発防止策完了フラグ]]="●",テーブル13[[#This Row],[実施した対応完了フラグ]]="●")=TRUE,"●","")</f>
        <v/>
      </c>
      <c r="J101" s="579" t="s">
        <v>10171</v>
      </c>
      <c r="K101" s="580" t="s">
        <v>11461</v>
      </c>
      <c r="L101" s="580" t="s">
        <v>11528</v>
      </c>
      <c r="M101" s="580" t="s">
        <v>11405</v>
      </c>
      <c r="N101" s="582" t="s">
        <v>10173</v>
      </c>
      <c r="O101" s="580" t="s">
        <v>11406</v>
      </c>
      <c r="P101" s="580" t="s">
        <v>11407</v>
      </c>
      <c r="Q101" s="583" t="s">
        <v>11408</v>
      </c>
      <c r="R101" s="580" t="s">
        <v>12062</v>
      </c>
      <c r="S101" s="335"/>
      <c r="T101" s="404"/>
      <c r="U101" s="409">
        <v>0</v>
      </c>
      <c r="V101" s="364">
        <v>0</v>
      </c>
      <c r="W101" s="315" t="s">
        <v>10176</v>
      </c>
      <c r="X101" s="333">
        <v>44545</v>
      </c>
      <c r="Y101" s="425" t="s">
        <v>277</v>
      </c>
    </row>
    <row r="102" spans="1:25" ht="32.4" x14ac:dyDescent="0.3">
      <c r="A102" s="360">
        <v>1</v>
      </c>
      <c r="B102" s="314">
        <v>44566</v>
      </c>
      <c r="C102" s="327">
        <v>20201192</v>
      </c>
      <c r="D102" s="365">
        <v>202201050412</v>
      </c>
      <c r="E102" s="365" t="s">
        <v>381</v>
      </c>
      <c r="F102" s="377" t="s">
        <v>11469</v>
      </c>
      <c r="G102" s="579"/>
      <c r="H102" s="579"/>
      <c r="I102" s="579" t="str">
        <f>IF(AND(テーブル13[[#This Row],[再発防止策完了フラグ]]="●",テーブル13[[#This Row],[実施した対応完了フラグ]]="●")=TRUE,"●","")</f>
        <v/>
      </c>
      <c r="J102" s="579" t="s">
        <v>10170</v>
      </c>
      <c r="K102" s="580" t="s">
        <v>11462</v>
      </c>
      <c r="L102" s="580" t="s">
        <v>11415</v>
      </c>
      <c r="M102" s="580" t="s">
        <v>11530</v>
      </c>
      <c r="N102" s="582" t="s">
        <v>11413</v>
      </c>
      <c r="O102" s="580" t="s">
        <v>11414</v>
      </c>
      <c r="P102" s="580" t="s">
        <v>6078</v>
      </c>
      <c r="Q102" s="583">
        <v>44592</v>
      </c>
      <c r="R102" s="580" t="s">
        <v>12052</v>
      </c>
      <c r="S102" s="335"/>
      <c r="T102" s="404"/>
      <c r="U102" s="409">
        <v>438500</v>
      </c>
      <c r="V102" s="364">
        <v>0</v>
      </c>
      <c r="W102" s="315" t="s">
        <v>10176</v>
      </c>
      <c r="X102" s="333">
        <v>44566</v>
      </c>
      <c r="Y102" s="425" t="s">
        <v>265</v>
      </c>
    </row>
    <row r="103" spans="1:25" ht="64.8" x14ac:dyDescent="0.3">
      <c r="A103" s="360">
        <v>1</v>
      </c>
      <c r="B103" s="314">
        <v>44568</v>
      </c>
      <c r="C103" s="327">
        <v>20201196</v>
      </c>
      <c r="D103" s="365">
        <v>202201070702</v>
      </c>
      <c r="E103" s="365" t="s">
        <v>381</v>
      </c>
      <c r="F103" s="377"/>
      <c r="G103" s="579"/>
      <c r="H103" s="579"/>
      <c r="I103" s="579" t="str">
        <f>IF(AND(テーブル13[[#This Row],[再発防止策完了フラグ]]="●",テーブル13[[#This Row],[実施した対応完了フラグ]]="●")=TRUE,"●","")</f>
        <v/>
      </c>
      <c r="J103" s="579" t="s">
        <v>10155</v>
      </c>
      <c r="K103" s="580" t="s">
        <v>11463</v>
      </c>
      <c r="L103" s="580" t="s">
        <v>11430</v>
      </c>
      <c r="M103" s="581" t="s">
        <v>11531</v>
      </c>
      <c r="N103" s="582">
        <v>44566</v>
      </c>
      <c r="O103" s="580" t="s">
        <v>11429</v>
      </c>
      <c r="P103" s="580" t="s">
        <v>11431</v>
      </c>
      <c r="Q103" s="583" t="s">
        <v>11216</v>
      </c>
      <c r="R103" s="580"/>
      <c r="S103" s="335"/>
      <c r="T103" s="404"/>
      <c r="U103" s="409">
        <v>0</v>
      </c>
      <c r="V103" s="364">
        <v>0</v>
      </c>
      <c r="W103" s="315" t="s">
        <v>11432</v>
      </c>
      <c r="X103" s="333">
        <v>44566</v>
      </c>
      <c r="Y103" s="425"/>
    </row>
    <row r="104" spans="1:25" ht="81" x14ac:dyDescent="0.3">
      <c r="A104" s="360">
        <v>1</v>
      </c>
      <c r="B104" s="314">
        <v>44572</v>
      </c>
      <c r="C104" s="327">
        <v>20201197</v>
      </c>
      <c r="D104" s="365">
        <v>202201111209</v>
      </c>
      <c r="E104" s="365" t="s">
        <v>381</v>
      </c>
      <c r="F104" s="377" t="s">
        <v>3141</v>
      </c>
      <c r="G104" s="579"/>
      <c r="H104" s="579"/>
      <c r="I104" s="579" t="str">
        <f>IF(AND(テーブル13[[#This Row],[再発防止策完了フラグ]]="●",テーブル13[[#This Row],[実施した対応完了フラグ]]="●")=TRUE,"●","")</f>
        <v/>
      </c>
      <c r="J104" s="579" t="s">
        <v>10171</v>
      </c>
      <c r="K104" s="580" t="s">
        <v>11464</v>
      </c>
      <c r="L104" s="580" t="s">
        <v>11438</v>
      </c>
      <c r="M104" s="581" t="s">
        <v>7664</v>
      </c>
      <c r="N104" s="582" t="s">
        <v>6701</v>
      </c>
      <c r="O104" s="580" t="s">
        <v>11439</v>
      </c>
      <c r="P104" s="580" t="s">
        <v>10776</v>
      </c>
      <c r="Q104" s="583" t="s">
        <v>10776</v>
      </c>
      <c r="R104" s="580" t="s">
        <v>11572</v>
      </c>
      <c r="S104" s="335"/>
      <c r="T104" s="404"/>
      <c r="U104" s="409">
        <v>0</v>
      </c>
      <c r="V104" s="364">
        <v>0</v>
      </c>
      <c r="W104" s="315" t="s">
        <v>11437</v>
      </c>
      <c r="X104" s="333">
        <v>44572</v>
      </c>
      <c r="Y104" s="425" t="s">
        <v>284</v>
      </c>
    </row>
    <row r="105" spans="1:25" ht="81" x14ac:dyDescent="0.3">
      <c r="A105" s="360">
        <v>1</v>
      </c>
      <c r="B105" s="314">
        <v>44572</v>
      </c>
      <c r="C105" s="327">
        <v>20201198</v>
      </c>
      <c r="D105" s="365">
        <v>202201111207</v>
      </c>
      <c r="E105" s="365" t="s">
        <v>381</v>
      </c>
      <c r="F105" s="377" t="s">
        <v>3141</v>
      </c>
      <c r="G105" s="579"/>
      <c r="H105" s="579"/>
      <c r="I105" s="579" t="str">
        <f>IF(AND(テーブル13[[#This Row],[再発防止策完了フラグ]]="●",テーブル13[[#This Row],[実施した対応完了フラグ]]="●")=TRUE,"●","")</f>
        <v/>
      </c>
      <c r="J105" s="579" t="s">
        <v>10171</v>
      </c>
      <c r="K105" s="580" t="s">
        <v>11465</v>
      </c>
      <c r="L105" s="580" t="s">
        <v>11443</v>
      </c>
      <c r="M105" s="581" t="s">
        <v>6385</v>
      </c>
      <c r="N105" s="582" t="s">
        <v>6701</v>
      </c>
      <c r="O105" s="580" t="s">
        <v>11444</v>
      </c>
      <c r="P105" s="580" t="s">
        <v>10776</v>
      </c>
      <c r="Q105" s="583" t="s">
        <v>10776</v>
      </c>
      <c r="R105" s="580" t="s">
        <v>12062</v>
      </c>
      <c r="S105" s="335"/>
      <c r="T105" s="404"/>
      <c r="U105" s="409">
        <v>0</v>
      </c>
      <c r="V105" s="364">
        <v>0</v>
      </c>
      <c r="W105" s="315" t="s">
        <v>11219</v>
      </c>
      <c r="X105" s="333">
        <v>44568</v>
      </c>
      <c r="Y105" s="425" t="s">
        <v>284</v>
      </c>
    </row>
    <row r="106" spans="1:25" ht="32.4" x14ac:dyDescent="0.3">
      <c r="A106" s="360">
        <v>1</v>
      </c>
      <c r="B106" s="314">
        <v>44573</v>
      </c>
      <c r="C106" s="327">
        <v>20201199</v>
      </c>
      <c r="D106" s="365">
        <v>202201121350</v>
      </c>
      <c r="E106" s="365" t="s">
        <v>844</v>
      </c>
      <c r="F106" s="377"/>
      <c r="G106" s="579"/>
      <c r="H106" s="579"/>
      <c r="I106" s="579" t="str">
        <f>IF(AND(テーブル13[[#This Row],[再発防止策完了フラグ]]="●",テーブル13[[#This Row],[実施した対応完了フラグ]]="●")=TRUE,"●","")</f>
        <v/>
      </c>
      <c r="J106" s="579" t="s">
        <v>10170</v>
      </c>
      <c r="K106" s="580" t="s">
        <v>11466</v>
      </c>
      <c r="L106" s="580" t="s">
        <v>11495</v>
      </c>
      <c r="M106" s="581" t="s">
        <v>11496</v>
      </c>
      <c r="N106" s="582" t="s">
        <v>11497</v>
      </c>
      <c r="O106" s="580" t="s">
        <v>10776</v>
      </c>
      <c r="P106" s="580" t="s">
        <v>12382</v>
      </c>
      <c r="Q106" s="583" t="s">
        <v>12382</v>
      </c>
      <c r="R106" s="580" t="s">
        <v>12069</v>
      </c>
      <c r="S106" s="335"/>
      <c r="T106" s="404"/>
      <c r="U106" s="409">
        <v>1072</v>
      </c>
      <c r="V106" s="364">
        <v>1072</v>
      </c>
      <c r="W106" s="315" t="s">
        <v>11218</v>
      </c>
      <c r="X106" s="333">
        <v>44573</v>
      </c>
      <c r="Y106" s="425" t="s">
        <v>1818</v>
      </c>
    </row>
    <row r="107" spans="1:25" ht="64.8" x14ac:dyDescent="0.3">
      <c r="A107" s="360">
        <v>1</v>
      </c>
      <c r="B107" s="314">
        <v>44573</v>
      </c>
      <c r="C107" s="327">
        <v>20201200</v>
      </c>
      <c r="D107" s="365">
        <v>202201121335</v>
      </c>
      <c r="E107" s="365" t="s">
        <v>844</v>
      </c>
      <c r="F107" s="377" t="s">
        <v>3141</v>
      </c>
      <c r="G107" s="377" t="s">
        <v>3141</v>
      </c>
      <c r="H107" s="579"/>
      <c r="I107" s="579" t="str">
        <f>IF(AND(テーブル13[[#This Row],[再発防止策完了フラグ]]="●",テーブル13[[#This Row],[実施した対応完了フラグ]]="●")=TRUE,"●","")</f>
        <v>●</v>
      </c>
      <c r="J107" s="579" t="s">
        <v>10175</v>
      </c>
      <c r="K107" s="580" t="s">
        <v>11467</v>
      </c>
      <c r="L107" s="580" t="s">
        <v>11566</v>
      </c>
      <c r="M107" s="581" t="s">
        <v>11217</v>
      </c>
      <c r="N107" s="582" t="s">
        <v>12053</v>
      </c>
      <c r="O107" s="580" t="s">
        <v>11453</v>
      </c>
      <c r="P107" s="580" t="s">
        <v>8138</v>
      </c>
      <c r="Q107" s="583" t="s">
        <v>12380</v>
      </c>
      <c r="R107" s="580" t="s">
        <v>12381</v>
      </c>
      <c r="S107" s="335"/>
      <c r="T107" s="404"/>
      <c r="U107" s="409">
        <v>352767</v>
      </c>
      <c r="V107" s="364">
        <v>249077</v>
      </c>
      <c r="W107" s="315" t="s">
        <v>11452</v>
      </c>
      <c r="X107" s="333">
        <v>44530</v>
      </c>
      <c r="Y107" s="425" t="s">
        <v>248</v>
      </c>
    </row>
    <row r="108" spans="1:25" ht="32.4" x14ac:dyDescent="0.3">
      <c r="A108" s="360">
        <v>1</v>
      </c>
      <c r="B108" s="314">
        <v>44573</v>
      </c>
      <c r="C108" s="327">
        <v>20201201</v>
      </c>
      <c r="D108" s="365">
        <v>202201121291</v>
      </c>
      <c r="E108" s="365" t="s">
        <v>381</v>
      </c>
      <c r="F108" s="377" t="s">
        <v>3141</v>
      </c>
      <c r="G108" s="579"/>
      <c r="H108" s="579"/>
      <c r="I108" s="579" t="str">
        <f>IF(AND(テーブル13[[#This Row],[再発防止策完了フラグ]]="●",テーブル13[[#This Row],[実施した対応完了フラグ]]="●")=TRUE,"●","")</f>
        <v/>
      </c>
      <c r="J108" s="579" t="s">
        <v>10171</v>
      </c>
      <c r="K108" s="580" t="s">
        <v>11468</v>
      </c>
      <c r="L108" s="580" t="s">
        <v>11499</v>
      </c>
      <c r="M108" s="581" t="s">
        <v>11478</v>
      </c>
      <c r="N108" s="582" t="s">
        <v>10173</v>
      </c>
      <c r="O108" s="580" t="s">
        <v>12215</v>
      </c>
      <c r="P108" s="580" t="s">
        <v>11698</v>
      </c>
      <c r="Q108" s="583" t="s">
        <v>11698</v>
      </c>
      <c r="R108" s="580" t="s">
        <v>12064</v>
      </c>
      <c r="S108" s="335"/>
      <c r="T108" s="404"/>
      <c r="U108" s="409">
        <v>0</v>
      </c>
      <c r="V108" s="364">
        <v>0</v>
      </c>
      <c r="W108" s="315"/>
      <c r="X108" s="333">
        <v>44568</v>
      </c>
      <c r="Y108" s="425" t="s">
        <v>284</v>
      </c>
    </row>
    <row r="109" spans="1:25" ht="32.4" x14ac:dyDescent="0.3">
      <c r="A109" s="360">
        <v>1</v>
      </c>
      <c r="B109" s="314">
        <v>44574</v>
      </c>
      <c r="C109" s="327">
        <v>20201215</v>
      </c>
      <c r="D109" s="365">
        <v>202201131498</v>
      </c>
      <c r="E109" s="365" t="s">
        <v>381</v>
      </c>
      <c r="F109" s="377"/>
      <c r="G109" s="579"/>
      <c r="H109" s="579"/>
      <c r="I109" s="579" t="str">
        <f>IF(AND(テーブル13[[#This Row],[再発防止策完了フラグ]]="●",テーブル13[[#This Row],[実施した対応完了フラグ]]="●")=TRUE,"●","")</f>
        <v/>
      </c>
      <c r="J109" s="579" t="s">
        <v>10175</v>
      </c>
      <c r="K109" s="580" t="s">
        <v>11534</v>
      </c>
      <c r="L109" s="580" t="s">
        <v>11535</v>
      </c>
      <c r="M109" s="581" t="s">
        <v>11584</v>
      </c>
      <c r="N109" s="582" t="s">
        <v>12070</v>
      </c>
      <c r="O109" s="580" t="s">
        <v>12035</v>
      </c>
      <c r="P109" s="580" t="s">
        <v>11585</v>
      </c>
      <c r="Q109" s="583" t="s">
        <v>12253</v>
      </c>
      <c r="R109" s="580" t="s">
        <v>12072</v>
      </c>
      <c r="S109" s="335"/>
      <c r="T109" s="404"/>
      <c r="U109" s="409">
        <v>979185</v>
      </c>
      <c r="V109" s="364">
        <v>0</v>
      </c>
      <c r="W109" s="315" t="s">
        <v>10176</v>
      </c>
      <c r="X109" s="333">
        <v>44573</v>
      </c>
      <c r="Y109" s="425" t="s">
        <v>266</v>
      </c>
    </row>
    <row r="110" spans="1:25" ht="32.4" x14ac:dyDescent="0.3">
      <c r="A110" s="360">
        <v>1</v>
      </c>
      <c r="B110" s="314">
        <v>44578</v>
      </c>
      <c r="C110" s="327">
        <v>20201217</v>
      </c>
      <c r="D110" s="365">
        <v>202201171779</v>
      </c>
      <c r="E110" s="365" t="s">
        <v>381</v>
      </c>
      <c r="F110" s="377" t="s">
        <v>3141</v>
      </c>
      <c r="G110" s="579"/>
      <c r="H110" s="579"/>
      <c r="I110" s="579" t="str">
        <f>IF(AND(テーブル13[[#This Row],[再発防止策完了フラグ]]="●",テーブル13[[#This Row],[実施した対応完了フラグ]]="●")=TRUE,"●","")</f>
        <v/>
      </c>
      <c r="J110" s="579" t="s">
        <v>10153</v>
      </c>
      <c r="K110" s="580" t="s">
        <v>11537</v>
      </c>
      <c r="L110" s="580" t="s">
        <v>12211</v>
      </c>
      <c r="M110" s="581" t="s">
        <v>7664</v>
      </c>
      <c r="N110" s="582" t="s">
        <v>12054</v>
      </c>
      <c r="O110" s="580" t="s">
        <v>11862</v>
      </c>
      <c r="P110" s="580" t="s">
        <v>11862</v>
      </c>
      <c r="Q110" s="583" t="s">
        <v>11862</v>
      </c>
      <c r="R110" s="580" t="s">
        <v>12075</v>
      </c>
      <c r="S110" s="335"/>
      <c r="T110" s="404"/>
      <c r="U110" s="409">
        <v>52000</v>
      </c>
      <c r="V110" s="364">
        <v>0</v>
      </c>
      <c r="W110" s="315" t="s">
        <v>11510</v>
      </c>
      <c r="X110" s="333">
        <v>44578</v>
      </c>
      <c r="Y110" s="425" t="s">
        <v>284</v>
      </c>
    </row>
    <row r="111" spans="1:25" ht="113.4" x14ac:dyDescent="0.3">
      <c r="A111" s="360">
        <v>1</v>
      </c>
      <c r="B111" s="314">
        <v>44579</v>
      </c>
      <c r="C111" s="327">
        <v>20201221</v>
      </c>
      <c r="D111" s="365">
        <v>202201181851</v>
      </c>
      <c r="E111" s="365" t="s">
        <v>381</v>
      </c>
      <c r="F111" s="377" t="s">
        <v>3141</v>
      </c>
      <c r="G111" s="579"/>
      <c r="H111" s="579"/>
      <c r="I111" s="579" t="str">
        <f>IF(AND(テーブル13[[#This Row],[再発防止策完了フラグ]]="●",テーブル13[[#This Row],[実施した対応完了フラグ]]="●")=TRUE,"●","")</f>
        <v/>
      </c>
      <c r="J111" s="579" t="s">
        <v>10171</v>
      </c>
      <c r="K111" s="580" t="s">
        <v>12036</v>
      </c>
      <c r="L111" s="580" t="s">
        <v>12212</v>
      </c>
      <c r="M111" s="581" t="s">
        <v>11217</v>
      </c>
      <c r="N111" s="582" t="s">
        <v>12048</v>
      </c>
      <c r="O111" s="580" t="s">
        <v>12051</v>
      </c>
      <c r="P111" s="580" t="s">
        <v>11550</v>
      </c>
      <c r="Q111" s="583" t="s">
        <v>11698</v>
      </c>
      <c r="R111" s="580"/>
      <c r="S111" s="335"/>
      <c r="T111" s="404"/>
      <c r="U111" s="409">
        <v>176641</v>
      </c>
      <c r="V111" s="364">
        <v>0</v>
      </c>
      <c r="W111" s="315" t="s">
        <v>11510</v>
      </c>
      <c r="X111" s="333">
        <v>44578</v>
      </c>
      <c r="Y111" s="425" t="s">
        <v>284</v>
      </c>
    </row>
    <row r="112" spans="1:25" ht="64.8" x14ac:dyDescent="0.3">
      <c r="A112" s="360">
        <v>1</v>
      </c>
      <c r="B112" s="314">
        <v>44589</v>
      </c>
      <c r="C112" s="327">
        <v>20201223</v>
      </c>
      <c r="D112" s="365">
        <v>202201283316</v>
      </c>
      <c r="E112" s="365" t="s">
        <v>381</v>
      </c>
      <c r="F112" s="377" t="s">
        <v>3141</v>
      </c>
      <c r="G112" s="579"/>
      <c r="H112" s="579"/>
      <c r="I112" s="579" t="str">
        <f>IF(AND(テーブル13[[#This Row],[再発防止策完了フラグ]]="●",テーブル13[[#This Row],[実施した対応完了フラグ]]="●")=TRUE,"●","")</f>
        <v/>
      </c>
      <c r="J112" s="579" t="s">
        <v>10153</v>
      </c>
      <c r="K112" s="580" t="s">
        <v>12213</v>
      </c>
      <c r="L112" s="580" t="s">
        <v>12194</v>
      </c>
      <c r="M112" s="581" t="s">
        <v>392</v>
      </c>
      <c r="N112" s="582"/>
      <c r="O112" s="580" t="s">
        <v>12194</v>
      </c>
      <c r="P112" s="580" t="s">
        <v>392</v>
      </c>
      <c r="Q112" s="583"/>
      <c r="R112" s="580"/>
      <c r="S112" s="335"/>
      <c r="T112" s="404"/>
      <c r="U112" s="409">
        <v>6400</v>
      </c>
      <c r="V112" s="364">
        <v>6400</v>
      </c>
      <c r="W112" s="315" t="s">
        <v>11218</v>
      </c>
      <c r="X112" s="333">
        <v>44566</v>
      </c>
      <c r="Y112" s="425" t="s">
        <v>248</v>
      </c>
    </row>
    <row r="113" spans="1:25" ht="32.4" x14ac:dyDescent="0.3">
      <c r="A113" s="360">
        <v>1</v>
      </c>
      <c r="B113" s="314">
        <v>44591</v>
      </c>
      <c r="C113" s="327">
        <v>20201225</v>
      </c>
      <c r="D113" s="365">
        <v>202201303449</v>
      </c>
      <c r="E113" s="365" t="s">
        <v>381</v>
      </c>
      <c r="F113" s="377" t="s">
        <v>3141</v>
      </c>
      <c r="G113" s="579"/>
      <c r="H113" s="579"/>
      <c r="I113" s="579" t="str">
        <f>IF(AND(テーブル13[[#This Row],[再発防止策完了フラグ]]="●",テーブル13[[#This Row],[実施した対応完了フラグ]]="●")=TRUE,"●","")</f>
        <v/>
      </c>
      <c r="J113" s="579" t="s">
        <v>10170</v>
      </c>
      <c r="K113" s="580" t="s">
        <v>12214</v>
      </c>
      <c r="L113" s="580" t="s">
        <v>12204</v>
      </c>
      <c r="M113" s="581" t="s">
        <v>11922</v>
      </c>
      <c r="N113" s="582" t="s">
        <v>10173</v>
      </c>
      <c r="O113" s="580" t="s">
        <v>12205</v>
      </c>
      <c r="P113" s="580" t="s">
        <v>12206</v>
      </c>
      <c r="Q113" s="583" t="s">
        <v>12206</v>
      </c>
      <c r="R113" s="580"/>
      <c r="S113" s="335"/>
      <c r="T113" s="404"/>
      <c r="U113" s="409">
        <v>0</v>
      </c>
      <c r="V113" s="364">
        <v>0</v>
      </c>
      <c r="W113" s="315"/>
      <c r="X113" s="333">
        <v>44591</v>
      </c>
      <c r="Y113" s="425" t="s">
        <v>1818</v>
      </c>
    </row>
  </sheetData>
  <mergeCells count="5">
    <mergeCell ref="G3:H3"/>
    <mergeCell ref="D4:D5"/>
    <mergeCell ref="G4:G5"/>
    <mergeCell ref="H4:H5"/>
    <mergeCell ref="E4:E5"/>
  </mergeCells>
  <phoneticPr fontId="22"/>
  <conditionalFormatting sqref="E1:E1048576">
    <cfRule type="cellIs" dxfId="105" priority="13" operator="equal">
      <formula>"アクシデント"</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042" r:id="rId4" name="Button 2">
              <controlPr defaultSize="0" print="0" autoFill="0" autoPict="0" macro="[0]!内部統制室提出用へ転記">
                <anchor moveWithCells="1" sizeWithCells="1">
                  <from>
                    <xdr:col>1</xdr:col>
                    <xdr:colOff>7620</xdr:colOff>
                    <xdr:row>2</xdr:row>
                    <xdr:rowOff>7620</xdr:rowOff>
                  </from>
                  <to>
                    <xdr:col>3</xdr:col>
                    <xdr:colOff>0</xdr:colOff>
                    <xdr:row>5</xdr:row>
                    <xdr:rowOff>0</xdr:rowOff>
                  </to>
                </anchor>
              </controlPr>
            </control>
          </mc:Choice>
        </mc:AlternateContent>
        <mc:AlternateContent xmlns:mc="http://schemas.openxmlformats.org/markup-compatibility/2006">
          <mc:Choice Requires="x14">
            <control shapeId="87045" r:id="rId5" name="Button 5">
              <controlPr defaultSize="0" print="0" autoFill="0" autoPict="0" macro="[0]!全シート共通クリアボタン">
                <anchor moveWithCells="1" sizeWithCells="1">
                  <from>
                    <xdr:col>16</xdr:col>
                    <xdr:colOff>22860</xdr:colOff>
                    <xdr:row>2</xdr:row>
                    <xdr:rowOff>7620</xdr:rowOff>
                  </from>
                  <to>
                    <xdr:col>16</xdr:col>
                    <xdr:colOff>815340</xdr:colOff>
                    <xdr:row>4</xdr:row>
                    <xdr:rowOff>7620</xdr:rowOff>
                  </to>
                </anchor>
              </controlPr>
            </control>
          </mc:Choice>
        </mc:AlternateContent>
        <mc:AlternateContent xmlns:mc="http://schemas.openxmlformats.org/markup-compatibility/2006">
          <mc:Choice Requires="x14">
            <control shapeId="87046" r:id="rId6" name="Button 6">
              <controlPr defaultSize="0" print="0" autoFill="0" autoPict="0" macro="[0]!確認一覧データ書き出し">
                <anchor moveWithCells="1" sizeWithCells="1">
                  <from>
                    <xdr:col>17</xdr:col>
                    <xdr:colOff>7620</xdr:colOff>
                    <xdr:row>2</xdr:row>
                    <xdr:rowOff>22860</xdr:rowOff>
                  </from>
                  <to>
                    <xdr:col>17</xdr:col>
                    <xdr:colOff>3398520</xdr:colOff>
                    <xdr:row>3</xdr:row>
                    <xdr:rowOff>251460</xdr:rowOff>
                  </to>
                </anchor>
              </controlPr>
            </control>
          </mc:Choice>
        </mc:AlternateContent>
        <mc:AlternateContent xmlns:mc="http://schemas.openxmlformats.org/markup-compatibility/2006">
          <mc:Choice Requires="x14">
            <control shapeId="87044" r:id="rId7" name="Button 4">
              <controlPr defaultSize="0" print="0" autoFill="0" autoPict="0" macro="[0]!内部統制室へ追跡一覧提出用データ書き出し">
                <anchor moveWithCells="1" sizeWithCells="1">
                  <from>
                    <xdr:col>15</xdr:col>
                    <xdr:colOff>0</xdr:colOff>
                    <xdr:row>1</xdr:row>
                    <xdr:rowOff>289560</xdr:rowOff>
                  </from>
                  <to>
                    <xdr:col>15</xdr:col>
                    <xdr:colOff>2400300</xdr:colOff>
                    <xdr:row>4</xdr:row>
                    <xdr:rowOff>22860</xdr:rowOff>
                  </to>
                </anchor>
              </controlPr>
            </control>
          </mc:Choice>
        </mc:AlternateContent>
        <mc:AlternateContent xmlns:mc="http://schemas.openxmlformats.org/markup-compatibility/2006">
          <mc:Choice Requires="x14">
            <control shapeId="87043" r:id="rId8" name="Button 3">
              <controlPr defaultSize="0" print="0" autoFill="0" autoPict="0" macro="[0]!内部統制室へ追跡一覧更新">
                <anchor moveWithCells="1" sizeWithCells="1">
                  <from>
                    <xdr:col>5</xdr:col>
                    <xdr:colOff>7620</xdr:colOff>
                    <xdr:row>2</xdr:row>
                    <xdr:rowOff>22860</xdr:rowOff>
                  </from>
                  <to>
                    <xdr:col>5</xdr:col>
                    <xdr:colOff>883920</xdr:colOff>
                    <xdr:row>4</xdr:row>
                    <xdr:rowOff>251460</xdr:rowOff>
                  </to>
                </anchor>
              </controlPr>
            </control>
          </mc:Choice>
        </mc:AlternateContent>
      </controls>
    </mc:Choice>
  </mc:AlternateContent>
  <tableParts count="1">
    <tablePart r:id="rId9"/>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D7F37-A2EC-4C62-8E52-0AD9B32F589C}">
  <sheetPr codeName="Sheet8"/>
  <dimension ref="A1:AH5"/>
  <sheetViews>
    <sheetView zoomScale="55" zoomScaleNormal="55" workbookViewId="0">
      <selection activeCell="N9" sqref="N9"/>
    </sheetView>
  </sheetViews>
  <sheetFormatPr defaultColWidth="8.81640625" defaultRowHeight="100.2" customHeight="1" x14ac:dyDescent="0.3"/>
  <cols>
    <col min="1" max="1" width="3.90625" style="358" customWidth="1"/>
    <col min="2" max="2" width="7.6328125" style="347" customWidth="1"/>
    <col min="3" max="3" width="7.6328125" style="276" customWidth="1"/>
    <col min="4" max="4" width="8.6328125" style="348" customWidth="1"/>
    <col min="5" max="5" width="8.6328125" style="348" hidden="1" customWidth="1"/>
    <col min="6" max="6" width="15.6328125" style="349" customWidth="1"/>
    <col min="7" max="7" width="10.6328125" style="350" customWidth="1"/>
    <col min="8" max="8" width="12.6328125" style="350" hidden="1" customWidth="1"/>
    <col min="9" max="9" width="30.6328125" style="351" customWidth="1"/>
    <col min="10" max="10" width="14.6328125" style="218" customWidth="1"/>
    <col min="11" max="11" width="14.6328125" style="352" customWidth="1"/>
    <col min="12" max="14" width="30.6328125" style="353" customWidth="1"/>
    <col min="15" max="15" width="14.6328125" style="354" customWidth="1"/>
    <col min="16" max="16" width="14.6328125" style="219" customWidth="1"/>
    <col min="17" max="16384" width="8.81640625" style="346"/>
  </cols>
  <sheetData>
    <row r="1" spans="1:34" s="108" customFormat="1" ht="30" customHeight="1" x14ac:dyDescent="0.3">
      <c r="A1" s="356"/>
      <c r="B1" s="200"/>
      <c r="C1" s="200"/>
      <c r="D1" s="200"/>
      <c r="E1" s="200"/>
      <c r="F1" s="311"/>
      <c r="G1" s="200"/>
      <c r="H1" s="200"/>
      <c r="I1" s="200"/>
      <c r="J1" s="213"/>
      <c r="K1" s="213"/>
      <c r="L1" s="200"/>
      <c r="M1" s="200"/>
      <c r="N1" s="200"/>
      <c r="O1" s="279"/>
      <c r="P1" s="214"/>
      <c r="Q1" s="387" t="s">
        <v>7775</v>
      </c>
      <c r="R1" s="313" t="s">
        <v>7597</v>
      </c>
      <c r="S1" s="214"/>
      <c r="T1" s="214"/>
      <c r="U1" s="214"/>
      <c r="V1" s="214"/>
      <c r="W1" s="214"/>
      <c r="X1" s="214"/>
      <c r="Y1" s="214"/>
      <c r="Z1" s="214"/>
      <c r="AA1" s="214"/>
      <c r="AB1" s="214"/>
      <c r="AC1" s="214"/>
      <c r="AD1" s="214"/>
      <c r="AE1" s="214"/>
      <c r="AF1" s="214"/>
      <c r="AG1" s="214"/>
      <c r="AH1" s="214"/>
    </row>
    <row r="2" spans="1:34" s="108" customFormat="1" ht="25.2" customHeight="1" x14ac:dyDescent="0.3">
      <c r="A2" s="356"/>
      <c r="B2" s="607" t="s">
        <v>2655</v>
      </c>
      <c r="C2" s="608"/>
      <c r="D2" s="110"/>
      <c r="E2" s="110"/>
      <c r="F2" s="397" t="s">
        <v>9619</v>
      </c>
      <c r="G2" s="225"/>
      <c r="J2" s="212" t="s">
        <v>5184</v>
      </c>
      <c r="K2" s="212" t="s">
        <v>5182</v>
      </c>
      <c r="L2" s="188" t="s">
        <v>5771</v>
      </c>
      <c r="O2" s="112"/>
      <c r="R2" s="624" t="s">
        <v>8090</v>
      </c>
      <c r="S2" s="625"/>
      <c r="T2" s="625"/>
      <c r="U2" s="625"/>
      <c r="V2" s="625"/>
      <c r="W2" s="625"/>
      <c r="X2" s="625"/>
      <c r="Y2" s="625"/>
      <c r="Z2" s="625"/>
      <c r="AA2" s="625"/>
      <c r="AB2" s="625"/>
      <c r="AC2" s="625"/>
      <c r="AD2" s="625"/>
      <c r="AE2" s="625"/>
      <c r="AF2" s="625"/>
      <c r="AG2" s="625"/>
      <c r="AH2" s="626"/>
    </row>
    <row r="3" spans="1:34" s="108" customFormat="1" ht="30" x14ac:dyDescent="0.3">
      <c r="A3" s="356"/>
      <c r="B3" s="230">
        <v>44398</v>
      </c>
      <c r="C3" s="230">
        <f>EDATE(B3,1)-1</f>
        <v>44428</v>
      </c>
      <c r="D3" s="322"/>
      <c r="E3" s="112"/>
      <c r="F3" s="323" t="s">
        <v>8082</v>
      </c>
      <c r="G3" s="109"/>
      <c r="I3" s="324" t="s">
        <v>8091</v>
      </c>
      <c r="J3" s="229">
        <f>COUNTIFS(G:G,J2)</f>
        <v>0</v>
      </c>
      <c r="K3" s="229">
        <f>COUNTIFS(G:G,K2)</f>
        <v>0</v>
      </c>
      <c r="L3" s="229">
        <f>COUNTIFS(G:G,"&lt;&gt;")-1</f>
        <v>0</v>
      </c>
      <c r="O3" s="112"/>
      <c r="R3" s="627"/>
      <c r="S3" s="628"/>
      <c r="T3" s="628"/>
      <c r="U3" s="628"/>
      <c r="V3" s="628"/>
      <c r="W3" s="628"/>
      <c r="X3" s="628"/>
      <c r="Y3" s="628"/>
      <c r="Z3" s="628"/>
      <c r="AA3" s="628"/>
      <c r="AB3" s="628"/>
      <c r="AC3" s="628"/>
      <c r="AD3" s="628"/>
      <c r="AE3" s="628"/>
      <c r="AF3" s="628"/>
      <c r="AG3" s="628"/>
      <c r="AH3" s="629"/>
    </row>
    <row r="4" spans="1:34" s="108" customFormat="1" ht="13.2" customHeight="1" x14ac:dyDescent="0.3">
      <c r="A4" s="356"/>
      <c r="B4" s="623"/>
      <c r="C4" s="623"/>
      <c r="D4" s="110"/>
      <c r="E4" s="110"/>
      <c r="F4" s="312"/>
      <c r="G4" s="113"/>
      <c r="H4" s="113"/>
      <c r="I4" s="124"/>
      <c r="J4" s="215"/>
      <c r="K4" s="217"/>
      <c r="L4" s="111"/>
      <c r="M4" s="111"/>
      <c r="N4" s="111"/>
      <c r="O4" s="111"/>
      <c r="P4" s="216"/>
      <c r="R4" s="627"/>
      <c r="S4" s="628"/>
      <c r="T4" s="628"/>
      <c r="U4" s="628"/>
      <c r="V4" s="628"/>
      <c r="W4" s="628"/>
      <c r="X4" s="628"/>
      <c r="Y4" s="628"/>
      <c r="Z4" s="628"/>
      <c r="AA4" s="628"/>
      <c r="AB4" s="628"/>
      <c r="AC4" s="628"/>
      <c r="AD4" s="628"/>
      <c r="AE4" s="628"/>
      <c r="AF4" s="628"/>
      <c r="AG4" s="628"/>
      <c r="AH4" s="629"/>
    </row>
    <row r="5" spans="1:34" s="114" customFormat="1" ht="34.950000000000003" customHeight="1" x14ac:dyDescent="0.3">
      <c r="A5" s="357" t="s">
        <v>8647</v>
      </c>
      <c r="B5" s="116" t="s">
        <v>9182</v>
      </c>
      <c r="C5" s="119" t="s">
        <v>375</v>
      </c>
      <c r="D5" s="118" t="s">
        <v>7909</v>
      </c>
      <c r="E5" s="118" t="s">
        <v>7910</v>
      </c>
      <c r="F5" s="297" t="s">
        <v>376</v>
      </c>
      <c r="G5" s="117" t="s">
        <v>377</v>
      </c>
      <c r="H5" s="117" t="s">
        <v>436</v>
      </c>
      <c r="I5" s="116" t="s">
        <v>378</v>
      </c>
      <c r="J5" s="226" t="s">
        <v>4303</v>
      </c>
      <c r="K5" s="228" t="s">
        <v>4305</v>
      </c>
      <c r="L5" s="116" t="s">
        <v>380</v>
      </c>
      <c r="M5" s="116" t="s">
        <v>5333</v>
      </c>
      <c r="N5" s="116" t="s">
        <v>7408</v>
      </c>
      <c r="O5" s="220" t="s">
        <v>5773</v>
      </c>
      <c r="P5" s="227" t="s">
        <v>4304</v>
      </c>
      <c r="R5" s="630"/>
      <c r="S5" s="631"/>
      <c r="T5" s="631"/>
      <c r="U5" s="631"/>
      <c r="V5" s="631"/>
      <c r="W5" s="631"/>
      <c r="X5" s="631"/>
      <c r="Y5" s="631"/>
      <c r="Z5" s="631"/>
      <c r="AA5" s="631"/>
      <c r="AB5" s="631"/>
      <c r="AC5" s="631"/>
      <c r="AD5" s="631"/>
      <c r="AE5" s="631"/>
      <c r="AF5" s="631"/>
      <c r="AG5" s="631"/>
      <c r="AH5" s="632"/>
    </row>
  </sheetData>
  <autoFilter ref="B5:P5" xr:uid="{2897B613-26CE-4B0A-B298-8AED3F2F25B7}"/>
  <mergeCells count="3">
    <mergeCell ref="B2:C2"/>
    <mergeCell ref="B4:C4"/>
    <mergeCell ref="R2:AH5"/>
  </mergeCells>
  <phoneticPr fontId="22"/>
  <conditionalFormatting sqref="B1:P1048576">
    <cfRule type="expression" dxfId="75" priority="1">
      <formula>$B1="●"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決算管理表作成">
                <anchor moveWithCells="1" sizeWithCells="1">
                  <from>
                    <xdr:col>8</xdr:col>
                    <xdr:colOff>22860</xdr:colOff>
                    <xdr:row>2</xdr:row>
                    <xdr:rowOff>0</xdr:rowOff>
                  </from>
                  <to>
                    <xdr:col>8</xdr:col>
                    <xdr:colOff>2552700</xdr:colOff>
                    <xdr:row>3</xdr:row>
                    <xdr:rowOff>0</xdr:rowOff>
                  </to>
                </anchor>
              </controlPr>
            </control>
          </mc:Choice>
        </mc:AlternateContent>
        <mc:AlternateContent xmlns:mc="http://schemas.openxmlformats.org/markup-compatibility/2006">
          <mc:Choice Requires="x14">
            <control shapeId="68611" r:id="rId5" name="Button 3">
              <controlPr defaultSize="0" print="0" autoFill="0" autoPict="0" macro="[0]!全シート共通クリアボタン">
                <anchor moveWithCells="1" sizeWithCells="1">
                  <from>
                    <xdr:col>15</xdr:col>
                    <xdr:colOff>22860</xdr:colOff>
                    <xdr:row>2</xdr:row>
                    <xdr:rowOff>22860</xdr:rowOff>
                  </from>
                  <to>
                    <xdr:col>16</xdr:col>
                    <xdr:colOff>0</xdr:colOff>
                    <xdr:row>3</xdr:row>
                    <xdr:rowOff>0</xdr:rowOff>
                  </to>
                </anchor>
              </controlPr>
            </control>
          </mc:Choice>
        </mc:AlternateContent>
        <mc:AlternateContent xmlns:mc="http://schemas.openxmlformats.org/markup-compatibility/2006">
          <mc:Choice Requires="x14">
            <control shapeId="68613" r:id="rId6" name="Button 5">
              <controlPr defaultSize="0" print="0" autoFill="0" autoPict="0" macro="[0]!決算管理表シート書き出し">
                <anchor moveWithCells="1" sizeWithCells="1">
                  <from>
                    <xdr:col>14</xdr:col>
                    <xdr:colOff>22860</xdr:colOff>
                    <xdr:row>2</xdr:row>
                    <xdr:rowOff>22860</xdr:rowOff>
                  </from>
                  <to>
                    <xdr:col>14</xdr:col>
                    <xdr:colOff>1219200</xdr:colOff>
                    <xdr:row>2</xdr:row>
                    <xdr:rowOff>381000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71434-CE79-4F45-9D55-5E7ED6DC491E}">
  <sheetPr codeName="Sheet19"/>
  <dimension ref="A1:L7"/>
  <sheetViews>
    <sheetView zoomScale="85" zoomScaleNormal="85" workbookViewId="0">
      <pane ySplit="6" topLeftCell="A7" activePane="bottomLeft" state="frozen"/>
      <selection activeCell="B40" sqref="B40"/>
      <selection pane="bottomLeft" activeCell="D9" sqref="D9"/>
    </sheetView>
  </sheetViews>
  <sheetFormatPr defaultColWidth="7.81640625" defaultRowHeight="16.2" x14ac:dyDescent="0.3"/>
  <cols>
    <col min="1" max="1" width="7.81640625" style="359" customWidth="1"/>
    <col min="2" max="2" width="10.6328125" style="129" customWidth="1"/>
    <col min="3" max="3" width="15.6328125" style="172" customWidth="1"/>
    <col min="4" max="4" width="25.6328125" style="133" customWidth="1"/>
    <col min="5" max="5" width="15.6328125" style="131" customWidth="1"/>
    <col min="6" max="6" width="15.6328125" style="132" customWidth="1"/>
    <col min="7" max="7" width="36.08984375" style="133" bestFit="1" customWidth="1"/>
    <col min="8" max="8" width="15.6328125" style="255" customWidth="1"/>
    <col min="9" max="9" width="40.6328125" style="130" customWidth="1"/>
    <col min="10" max="10" width="40.6328125" style="130" hidden="1" customWidth="1"/>
    <col min="11" max="11" width="40.6328125" style="127" hidden="1" customWidth="1"/>
    <col min="12" max="12" width="8.6328125" style="127" customWidth="1"/>
    <col min="13" max="16384" width="7.81640625" style="127"/>
  </cols>
  <sheetData>
    <row r="1" spans="1:12" ht="19.95" hidden="1" customHeight="1" x14ac:dyDescent="0.3">
      <c r="B1" s="127"/>
      <c r="C1" s="132"/>
      <c r="D1" s="128"/>
      <c r="E1" s="127"/>
      <c r="F1" s="127"/>
      <c r="G1" s="128"/>
      <c r="I1" s="127"/>
      <c r="J1" s="127"/>
    </row>
    <row r="2" spans="1:12" ht="40.200000000000003" customHeight="1" x14ac:dyDescent="0.3">
      <c r="B2" s="222"/>
      <c r="C2" s="223"/>
      <c r="D2" s="223"/>
      <c r="E2" s="223"/>
      <c r="F2" s="223"/>
      <c r="G2" s="223"/>
      <c r="H2" s="256"/>
      <c r="I2" s="223"/>
      <c r="J2" s="224"/>
      <c r="K2" s="224"/>
      <c r="L2" s="387" t="s">
        <v>7775</v>
      </c>
    </row>
    <row r="3" spans="1:12" ht="19.95" customHeight="1" x14ac:dyDescent="0.3">
      <c r="C3" s="607" t="s">
        <v>2655</v>
      </c>
      <c r="D3" s="608"/>
      <c r="E3" s="383" t="s">
        <v>5437</v>
      </c>
      <c r="F3" s="257">
        <f>(COUNTIF(B:B,"&lt;&gt;")-2)-COUNTIF(C:C,"完了")</f>
        <v>-1</v>
      </c>
      <c r="G3" s="633" t="s">
        <v>7774</v>
      </c>
      <c r="H3" s="635">
        <f>SUMIF(B:B,"&lt;&gt;",E:E)-SUMIF(C:C,"完了",E:E)</f>
        <v>0</v>
      </c>
      <c r="I3" s="127"/>
      <c r="J3" s="254"/>
    </row>
    <row r="4" spans="1:12" ht="19.95" customHeight="1" x14ac:dyDescent="0.3">
      <c r="B4" s="221"/>
      <c r="C4" s="385">
        <v>44593</v>
      </c>
      <c r="D4" s="385">
        <f>EOMONTH($C$4,0)</f>
        <v>44620</v>
      </c>
      <c r="E4" s="203" t="s">
        <v>4560</v>
      </c>
      <c r="F4" s="253" t="s">
        <v>5885</v>
      </c>
      <c r="G4" s="634"/>
      <c r="H4" s="636"/>
      <c r="I4" s="127"/>
      <c r="J4" s="127"/>
    </row>
    <row r="5" spans="1:12" ht="19.95" customHeight="1" x14ac:dyDescent="0.3">
      <c r="B5" s="127"/>
      <c r="C5" s="132"/>
      <c r="D5" s="134"/>
      <c r="E5" s="127"/>
      <c r="F5" s="127"/>
      <c r="G5" s="128"/>
      <c r="I5" s="127"/>
      <c r="J5" s="127"/>
    </row>
    <row r="6" spans="1:12" ht="25.2" customHeight="1" x14ac:dyDescent="0.3">
      <c r="A6" s="355" t="s">
        <v>8646</v>
      </c>
      <c r="B6" s="165" t="s">
        <v>12318</v>
      </c>
      <c r="C6" s="165" t="s">
        <v>12319</v>
      </c>
      <c r="D6" s="166" t="s">
        <v>12320</v>
      </c>
      <c r="E6" s="167" t="s">
        <v>12325</v>
      </c>
      <c r="F6" s="167" t="s">
        <v>4303</v>
      </c>
      <c r="G6" s="166" t="s">
        <v>182</v>
      </c>
      <c r="H6" s="166" t="s">
        <v>12321</v>
      </c>
      <c r="I6" s="166" t="s">
        <v>12322</v>
      </c>
      <c r="J6" s="168" t="s">
        <v>12323</v>
      </c>
      <c r="K6" s="167" t="s">
        <v>12324</v>
      </c>
    </row>
    <row r="7" spans="1:12" ht="120" customHeight="1" x14ac:dyDescent="0.3">
      <c r="B7" s="314"/>
      <c r="C7" s="314"/>
      <c r="D7" s="315"/>
      <c r="E7" s="316"/>
      <c r="F7" s="317"/>
      <c r="G7" s="315"/>
      <c r="H7" s="318"/>
      <c r="I7" s="315"/>
      <c r="J7" s="315"/>
      <c r="K7" s="315"/>
    </row>
  </sheetData>
  <mergeCells count="3">
    <mergeCell ref="G3:G4"/>
    <mergeCell ref="H3:H4"/>
    <mergeCell ref="C3:D3"/>
  </mergeCells>
  <phoneticPr fontId="22"/>
  <conditionalFormatting sqref="B7:J40">
    <cfRule type="expression" dxfId="74" priority="1">
      <formula>$C7="●"</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13" r:id="rId4" name="Button 9">
              <controlPr defaultSize="0" print="0" autoFill="0" autoPict="0" macro="[0]!シート書き出し">
                <anchor moveWithCells="1" sizeWithCells="1">
                  <from>
                    <xdr:col>1</xdr:col>
                    <xdr:colOff>7620</xdr:colOff>
                    <xdr:row>2</xdr:row>
                    <xdr:rowOff>15240</xdr:rowOff>
                  </from>
                  <to>
                    <xdr:col>1</xdr:col>
                    <xdr:colOff>883920</xdr:colOff>
                    <xdr:row>3</xdr:row>
                    <xdr:rowOff>251460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B5CBF-C4B9-4557-871E-F5EE1FBCAB20}">
  <sheetPr codeName="Sheet13">
    <pageSetUpPr fitToPage="1"/>
  </sheetPr>
  <dimension ref="A1:BN1279"/>
  <sheetViews>
    <sheetView zoomScale="70" zoomScaleNormal="70" workbookViewId="0">
      <pane xSplit="5" ySplit="5" topLeftCell="F1201" activePane="bottomRight" state="frozen"/>
      <selection activeCell="B40" sqref="B40"/>
      <selection pane="topRight" activeCell="B40" sqref="B40"/>
      <selection pane="bottomLeft" activeCell="B40" sqref="B40"/>
      <selection pane="bottomRight" activeCell="C1204" sqref="C1204"/>
    </sheetView>
  </sheetViews>
  <sheetFormatPr defaultColWidth="8.81640625" defaultRowHeight="30" customHeight="1" x14ac:dyDescent="0.3"/>
  <cols>
    <col min="1" max="1" width="3.453125" style="450" customWidth="1"/>
    <col min="2" max="2" width="10.6328125" style="434" customWidth="1"/>
    <col min="3" max="3" width="30.6328125" style="434" customWidth="1"/>
    <col min="4" max="4" width="12.6328125" style="434" customWidth="1"/>
    <col min="5" max="5" width="12.6328125" style="447" customWidth="1"/>
    <col min="6" max="6" width="12.6328125" style="438" customWidth="1"/>
    <col min="7" max="7" width="10.1796875" style="438" bestFit="1" customWidth="1"/>
    <col min="8" max="8" width="8.08984375" style="438" bestFit="1" customWidth="1"/>
    <col min="9" max="9" width="10.1796875" style="436" bestFit="1" customWidth="1"/>
    <col min="10" max="10" width="10.1796875" style="439" bestFit="1" customWidth="1"/>
    <col min="11" max="11" width="10.1796875" style="447" bestFit="1" customWidth="1"/>
    <col min="12" max="12" width="10.1796875" style="440" bestFit="1" customWidth="1"/>
    <col min="13" max="14" width="10.1796875" style="68" bestFit="1" customWidth="1"/>
    <col min="15" max="17" width="11" style="438" bestFit="1" customWidth="1"/>
    <col min="18" max="19" width="11" style="441" bestFit="1" customWidth="1"/>
    <col min="20" max="22" width="11" style="553" bestFit="1" customWidth="1"/>
    <col min="23" max="24" width="11" style="68" bestFit="1" customWidth="1"/>
    <col min="25" max="25" width="15.6328125" style="68" bestFit="1" customWidth="1"/>
    <col min="26" max="28" width="11" style="438" bestFit="1" customWidth="1"/>
    <col min="29" max="32" width="11" style="68" bestFit="1" customWidth="1"/>
    <col min="33" max="33" width="11" style="438" bestFit="1" customWidth="1"/>
    <col min="34" max="35" width="11" style="68" bestFit="1" customWidth="1"/>
    <col min="36" max="36" width="11" style="438" bestFit="1" customWidth="1"/>
    <col min="37" max="37" width="11" style="68" bestFit="1" customWidth="1"/>
    <col min="38" max="40" width="11" style="438" bestFit="1" customWidth="1"/>
    <col min="41" max="41" width="15.6328125" style="68" bestFit="1" customWidth="1"/>
    <col min="42" max="42" width="18.6328125" style="553" customWidth="1"/>
    <col min="43" max="44" width="10.6328125" style="438" customWidth="1"/>
    <col min="45" max="45" width="43.81640625" style="438" customWidth="1"/>
    <col min="46" max="46" width="18.90625" style="438" customWidth="1"/>
    <col min="47" max="52" width="12.6328125" style="68" customWidth="1"/>
    <col min="53" max="53" width="12.6328125" style="442" customWidth="1"/>
    <col min="54" max="54" width="12.6328125" style="443" customWidth="1"/>
    <col min="55" max="55" width="12.6328125" style="68" customWidth="1"/>
    <col min="56" max="58" width="12.6328125" style="438" customWidth="1"/>
    <col min="59" max="59" width="12.6328125" style="436" customWidth="1"/>
    <col min="60" max="65" width="12.81640625" style="438" customWidth="1"/>
    <col min="66" max="16384" width="8.81640625" style="434"/>
  </cols>
  <sheetData>
    <row r="1" spans="1:66" ht="30" customHeight="1" x14ac:dyDescent="0.3">
      <c r="A1" s="68"/>
      <c r="D1" s="435" t="s">
        <v>2654</v>
      </c>
      <c r="E1" s="436"/>
      <c r="F1" s="437" t="s">
        <v>7775</v>
      </c>
      <c r="K1" s="68"/>
      <c r="T1" s="436"/>
      <c r="U1" s="436"/>
      <c r="V1" s="436"/>
      <c r="AB1" s="68"/>
      <c r="AM1" s="68"/>
      <c r="AN1" s="68"/>
      <c r="AP1" s="436"/>
      <c r="AQ1" s="68"/>
      <c r="AR1" s="68"/>
      <c r="AS1" s="68"/>
      <c r="AT1" s="68"/>
    </row>
    <row r="2" spans="1:66" ht="25.95" customHeight="1" x14ac:dyDescent="0.3">
      <c r="A2" s="444"/>
      <c r="B2" s="445" t="s">
        <v>373</v>
      </c>
      <c r="C2" s="446"/>
      <c r="G2" s="448"/>
      <c r="K2" s="68"/>
      <c r="T2" s="441"/>
      <c r="U2" s="441"/>
      <c r="V2" s="441"/>
      <c r="Z2" s="449"/>
      <c r="AA2" s="449"/>
      <c r="AB2" s="450"/>
      <c r="AI2" s="450"/>
      <c r="AJ2" s="449"/>
      <c r="AK2" s="450"/>
      <c r="AL2" s="449"/>
      <c r="AM2" s="450"/>
      <c r="AN2" s="450"/>
      <c r="AO2" s="450"/>
      <c r="AP2" s="441"/>
      <c r="AQ2" s="450"/>
      <c r="AR2" s="450"/>
      <c r="AS2" s="450"/>
      <c r="AT2" s="450"/>
      <c r="BG2" s="451"/>
    </row>
    <row r="3" spans="1:66" s="68" customFormat="1" ht="16.2" customHeight="1" x14ac:dyDescent="0.3">
      <c r="F3" s="438"/>
      <c r="G3" s="438"/>
      <c r="H3" s="438"/>
      <c r="I3" s="438"/>
      <c r="J3" s="439"/>
      <c r="L3" s="440"/>
      <c r="M3" s="565" t="s">
        <v>10939</v>
      </c>
      <c r="R3" s="441"/>
      <c r="S3" s="441"/>
      <c r="T3" s="438"/>
      <c r="U3" s="438"/>
      <c r="V3" s="438"/>
      <c r="Z3" s="438"/>
      <c r="AA3" s="438"/>
      <c r="AJ3" s="438"/>
      <c r="AL3" s="438"/>
      <c r="AP3" s="438"/>
      <c r="BA3" s="442"/>
      <c r="BB3" s="443"/>
      <c r="BD3" s="438"/>
      <c r="BE3" s="438"/>
      <c r="BF3" s="438"/>
      <c r="BG3" s="436"/>
      <c r="BH3" s="438"/>
      <c r="BI3" s="438"/>
      <c r="BJ3" s="438"/>
      <c r="BK3" s="438"/>
      <c r="BL3" s="438"/>
      <c r="BM3" s="438"/>
    </row>
    <row r="4" spans="1:66" s="68" customFormat="1" ht="16.2" customHeight="1" x14ac:dyDescent="0.3">
      <c r="B4" s="452" t="s">
        <v>4104</v>
      </c>
      <c r="C4" s="452">
        <f>SUBTOTAL(2,B:B)</f>
        <v>1273</v>
      </c>
      <c r="D4" s="453"/>
      <c r="E4" s="454" t="s">
        <v>3068</v>
      </c>
      <c r="F4" s="455"/>
      <c r="G4" s="455"/>
      <c r="H4" s="455"/>
      <c r="I4" s="455"/>
      <c r="J4" s="456"/>
      <c r="K4" s="457"/>
      <c r="L4" s="458"/>
      <c r="M4" s="562"/>
      <c r="N4" s="562"/>
      <c r="O4" s="562"/>
      <c r="P4" s="562"/>
      <c r="Q4" s="562"/>
      <c r="R4" s="563"/>
      <c r="S4" s="563"/>
      <c r="T4" s="564"/>
      <c r="U4" s="455"/>
      <c r="V4" s="455"/>
      <c r="W4" s="562"/>
      <c r="X4" s="459"/>
      <c r="Y4" s="459"/>
      <c r="Z4" s="564"/>
      <c r="AA4" s="564"/>
      <c r="AB4" s="562"/>
      <c r="AC4" s="459"/>
      <c r="AD4" s="562"/>
      <c r="AE4" s="562"/>
      <c r="AF4" s="562"/>
      <c r="AG4" s="562"/>
      <c r="AH4" s="459"/>
      <c r="AI4" s="459"/>
      <c r="AJ4" s="455"/>
      <c r="AK4" s="459"/>
      <c r="AL4" s="455"/>
      <c r="AM4" s="460"/>
      <c r="AN4" s="461"/>
      <c r="AO4" s="461"/>
      <c r="AP4" s="455"/>
      <c r="AQ4" s="461"/>
      <c r="AR4" s="461"/>
      <c r="AS4" s="461"/>
      <c r="AT4" s="461"/>
      <c r="AU4" s="459"/>
      <c r="AV4" s="459"/>
      <c r="AW4" s="459"/>
      <c r="AX4" s="459"/>
      <c r="AY4" s="459"/>
      <c r="AZ4" s="459"/>
      <c r="BA4" s="462"/>
      <c r="BB4" s="463"/>
      <c r="BC4" s="459"/>
      <c r="BD4" s="455"/>
      <c r="BE4" s="455"/>
      <c r="BF4" s="455"/>
      <c r="BG4" s="464"/>
      <c r="BH4" s="455"/>
      <c r="BI4" s="455"/>
      <c r="BJ4" s="455"/>
      <c r="BK4" s="455"/>
      <c r="BL4" s="455"/>
      <c r="BM4" s="455"/>
      <c r="BN4" s="459"/>
    </row>
    <row r="5" spans="1:66" s="68" customFormat="1" ht="25.2" x14ac:dyDescent="0.3">
      <c r="B5" s="277" t="s">
        <v>374</v>
      </c>
      <c r="C5" s="277" t="s">
        <v>182</v>
      </c>
      <c r="D5" s="277" t="s">
        <v>353</v>
      </c>
      <c r="E5" s="278" t="s">
        <v>3069</v>
      </c>
      <c r="F5" s="69" t="s">
        <v>134</v>
      </c>
      <c r="G5" s="69" t="s">
        <v>147</v>
      </c>
      <c r="H5" s="69" t="s">
        <v>136</v>
      </c>
      <c r="I5" s="70" t="s">
        <v>264</v>
      </c>
      <c r="J5" s="293" t="s">
        <v>363</v>
      </c>
      <c r="K5" s="71" t="s">
        <v>142</v>
      </c>
      <c r="L5" s="79" t="s">
        <v>141</v>
      </c>
      <c r="M5" s="69" t="s">
        <v>183</v>
      </c>
      <c r="N5" s="69" t="s">
        <v>184</v>
      </c>
      <c r="O5" s="69" t="s">
        <v>185</v>
      </c>
      <c r="P5" s="69" t="s">
        <v>4500</v>
      </c>
      <c r="Q5" s="69" t="s">
        <v>186</v>
      </c>
      <c r="R5" s="231" t="s">
        <v>354</v>
      </c>
      <c r="S5" s="231" t="s">
        <v>357</v>
      </c>
      <c r="T5" s="70" t="s">
        <v>359</v>
      </c>
      <c r="U5" s="70" t="s">
        <v>360</v>
      </c>
      <c r="V5" s="70" t="s">
        <v>361</v>
      </c>
      <c r="W5" s="69" t="s">
        <v>187</v>
      </c>
      <c r="X5" s="69" t="s">
        <v>10669</v>
      </c>
      <c r="Y5" s="69" t="s">
        <v>8093</v>
      </c>
      <c r="Z5" s="69" t="s">
        <v>4506</v>
      </c>
      <c r="AA5" s="69" t="s">
        <v>188</v>
      </c>
      <c r="AB5" s="69" t="s">
        <v>8092</v>
      </c>
      <c r="AC5" s="69" t="s">
        <v>98</v>
      </c>
      <c r="AD5" s="69" t="s">
        <v>99</v>
      </c>
      <c r="AE5" s="69" t="s">
        <v>355</v>
      </c>
      <c r="AF5" s="69" t="s">
        <v>356</v>
      </c>
      <c r="AG5" s="69" t="s">
        <v>94</v>
      </c>
      <c r="AH5" s="69" t="s">
        <v>4196</v>
      </c>
      <c r="AI5" s="69" t="s">
        <v>4029</v>
      </c>
      <c r="AJ5" s="69" t="s">
        <v>4021</v>
      </c>
      <c r="AK5" s="69" t="s">
        <v>4022</v>
      </c>
      <c r="AL5" s="69" t="s">
        <v>4505</v>
      </c>
      <c r="AM5" s="69" t="s">
        <v>358</v>
      </c>
      <c r="AN5" s="69" t="s">
        <v>4501</v>
      </c>
      <c r="AO5" s="69" t="s">
        <v>7964</v>
      </c>
      <c r="AP5" s="251" t="s">
        <v>8888</v>
      </c>
      <c r="AQ5" s="80" t="s">
        <v>4502</v>
      </c>
      <c r="AR5" s="80" t="s">
        <v>4503</v>
      </c>
      <c r="AS5" s="252" t="s">
        <v>6557</v>
      </c>
      <c r="AT5" s="252" t="s">
        <v>5826</v>
      </c>
      <c r="AU5" s="252" t="s">
        <v>5825</v>
      </c>
      <c r="AV5" s="80" t="s">
        <v>3</v>
      </c>
      <c r="AW5" s="80" t="s">
        <v>4561</v>
      </c>
      <c r="AX5" s="80" t="s">
        <v>4562</v>
      </c>
      <c r="AY5" s="80" t="s">
        <v>4563</v>
      </c>
      <c r="AZ5" s="80" t="s">
        <v>4564</v>
      </c>
      <c r="BA5" s="201" t="s">
        <v>4565</v>
      </c>
      <c r="BB5" s="105" t="s">
        <v>8458</v>
      </c>
      <c r="BC5" s="252" t="s">
        <v>8673</v>
      </c>
      <c r="BD5" s="252" t="s">
        <v>8815</v>
      </c>
      <c r="BE5" s="252" t="s">
        <v>8885</v>
      </c>
      <c r="BF5" s="371" t="s">
        <v>369</v>
      </c>
      <c r="BG5" s="251" t="s">
        <v>9708</v>
      </c>
      <c r="BH5" s="372" t="s">
        <v>364</v>
      </c>
      <c r="BI5" s="372" t="s">
        <v>365</v>
      </c>
      <c r="BJ5" s="372" t="s">
        <v>366</v>
      </c>
      <c r="BK5" s="372" t="s">
        <v>4507</v>
      </c>
      <c r="BL5" s="372" t="s">
        <v>367</v>
      </c>
      <c r="BM5" s="372" t="s">
        <v>368</v>
      </c>
    </row>
    <row r="6" spans="1:66" ht="30" customHeight="1" x14ac:dyDescent="0.3">
      <c r="A6" s="68"/>
      <c r="B6" s="465">
        <v>20200001</v>
      </c>
      <c r="C6" s="465" t="s">
        <v>2878</v>
      </c>
      <c r="D6" s="465"/>
      <c r="E6" s="466">
        <v>43719</v>
      </c>
      <c r="F6" s="467"/>
      <c r="G6" s="468" t="s">
        <v>116</v>
      </c>
      <c r="H6" s="469" t="s">
        <v>1500</v>
      </c>
      <c r="I6" s="470" t="s">
        <v>442</v>
      </c>
      <c r="J6" s="471"/>
      <c r="K6" s="472">
        <v>43836</v>
      </c>
      <c r="L6" s="473">
        <v>43678</v>
      </c>
      <c r="M6" s="474"/>
      <c r="N6" s="474"/>
      <c r="O6" s="467" t="s">
        <v>2879</v>
      </c>
      <c r="P6" s="467"/>
      <c r="Q6" s="467" t="s">
        <v>2880</v>
      </c>
      <c r="R6" s="475"/>
      <c r="S6" s="475"/>
      <c r="T6" s="476"/>
      <c r="U6" s="476"/>
      <c r="V6" s="476"/>
      <c r="W6" s="474"/>
      <c r="X6" s="474"/>
      <c r="Y6" s="474"/>
      <c r="Z6" s="467"/>
      <c r="AA6" s="467"/>
      <c r="AB6" s="467"/>
      <c r="AC6" s="474"/>
      <c r="AD6" s="474"/>
      <c r="AE6" s="474"/>
      <c r="AF6" s="474"/>
      <c r="AG6" s="467"/>
      <c r="AH6" s="474"/>
      <c r="AI6" s="474"/>
      <c r="AJ6" s="467"/>
      <c r="AK6" s="474"/>
      <c r="AL6" s="467"/>
      <c r="AM6" s="467"/>
      <c r="AN6" s="467"/>
      <c r="AO6" s="474"/>
      <c r="AP6" s="476"/>
      <c r="AQ6" s="467"/>
      <c r="AR6" s="467"/>
      <c r="AS6" s="467"/>
      <c r="AT6" s="467"/>
      <c r="AU6" s="474"/>
      <c r="AV6" s="474"/>
      <c r="AW6" s="474"/>
      <c r="AX6" s="474"/>
      <c r="AY6" s="474"/>
      <c r="AZ6" s="474"/>
      <c r="BA6" s="477"/>
      <c r="BB6" s="478"/>
      <c r="BC6" s="474"/>
      <c r="BD6" s="467"/>
      <c r="BE6" s="467"/>
      <c r="BF6" s="467"/>
      <c r="BG6" s="470"/>
      <c r="BH6" s="467"/>
      <c r="BI6" s="467"/>
      <c r="BJ6" s="467"/>
      <c r="BK6" s="467"/>
      <c r="BL6" s="467"/>
      <c r="BM6" s="467"/>
    </row>
    <row r="7" spans="1:66" ht="30" customHeight="1" x14ac:dyDescent="0.3">
      <c r="A7" s="68"/>
      <c r="B7" s="465">
        <v>20200002</v>
      </c>
      <c r="C7" s="465" t="s">
        <v>2842</v>
      </c>
      <c r="D7" s="465"/>
      <c r="E7" s="466">
        <v>43746</v>
      </c>
      <c r="F7" s="467"/>
      <c r="G7" s="468" t="s">
        <v>116</v>
      </c>
      <c r="H7" s="469" t="s">
        <v>1500</v>
      </c>
      <c r="I7" s="470" t="s">
        <v>3054</v>
      </c>
      <c r="J7" s="471"/>
      <c r="K7" s="472">
        <v>43900</v>
      </c>
      <c r="L7" s="473">
        <v>43556</v>
      </c>
      <c r="M7" s="474"/>
      <c r="N7" s="474"/>
      <c r="O7" s="467" t="s">
        <v>2843</v>
      </c>
      <c r="P7" s="467"/>
      <c r="Q7" s="467" t="s">
        <v>2833</v>
      </c>
      <c r="R7" s="475"/>
      <c r="S7" s="475"/>
      <c r="T7" s="476"/>
      <c r="U7" s="476"/>
      <c r="V7" s="476"/>
      <c r="W7" s="474"/>
      <c r="X7" s="474"/>
      <c r="Y7" s="474"/>
      <c r="Z7" s="467"/>
      <c r="AA7" s="467"/>
      <c r="AB7" s="467"/>
      <c r="AC7" s="474"/>
      <c r="AD7" s="474"/>
      <c r="AE7" s="474"/>
      <c r="AF7" s="474"/>
      <c r="AG7" s="467"/>
      <c r="AH7" s="474"/>
      <c r="AI7" s="474"/>
      <c r="AJ7" s="467"/>
      <c r="AK7" s="474"/>
      <c r="AL7" s="467"/>
      <c r="AM7" s="467"/>
      <c r="AN7" s="467"/>
      <c r="AO7" s="474"/>
      <c r="AP7" s="476"/>
      <c r="AQ7" s="467"/>
      <c r="AR7" s="467"/>
      <c r="AS7" s="467"/>
      <c r="AT7" s="467"/>
      <c r="AU7" s="474"/>
      <c r="AV7" s="474"/>
      <c r="AW7" s="474"/>
      <c r="AX7" s="474"/>
      <c r="AY7" s="474"/>
      <c r="AZ7" s="474"/>
      <c r="BA7" s="477"/>
      <c r="BB7" s="478"/>
      <c r="BC7" s="474"/>
      <c r="BD7" s="467"/>
      <c r="BE7" s="467"/>
      <c r="BF7" s="467"/>
      <c r="BG7" s="470"/>
      <c r="BH7" s="467"/>
      <c r="BI7" s="467"/>
      <c r="BJ7" s="467"/>
      <c r="BK7" s="467"/>
      <c r="BL7" s="467"/>
      <c r="BM7" s="467"/>
    </row>
    <row r="8" spans="1:66" ht="30" customHeight="1" x14ac:dyDescent="0.3">
      <c r="A8" s="68"/>
      <c r="B8" s="465">
        <v>20200003</v>
      </c>
      <c r="C8" s="465" t="s">
        <v>2844</v>
      </c>
      <c r="D8" s="465"/>
      <c r="E8" s="466">
        <v>43746</v>
      </c>
      <c r="F8" s="467"/>
      <c r="G8" s="468" t="s">
        <v>116</v>
      </c>
      <c r="H8" s="469" t="s">
        <v>1500</v>
      </c>
      <c r="I8" s="470" t="s">
        <v>3055</v>
      </c>
      <c r="J8" s="471"/>
      <c r="K8" s="472">
        <v>43901</v>
      </c>
      <c r="L8" s="473">
        <v>43617</v>
      </c>
      <c r="M8" s="474"/>
      <c r="N8" s="474"/>
      <c r="O8" s="467" t="s">
        <v>2845</v>
      </c>
      <c r="P8" s="467"/>
      <c r="Q8" s="467" t="s">
        <v>2833</v>
      </c>
      <c r="R8" s="475"/>
      <c r="S8" s="475"/>
      <c r="T8" s="476"/>
      <c r="U8" s="476"/>
      <c r="V8" s="476"/>
      <c r="W8" s="474"/>
      <c r="X8" s="474"/>
      <c r="Y8" s="474"/>
      <c r="Z8" s="467"/>
      <c r="AA8" s="467"/>
      <c r="AB8" s="467"/>
      <c r="AC8" s="474"/>
      <c r="AD8" s="474"/>
      <c r="AE8" s="474"/>
      <c r="AF8" s="474"/>
      <c r="AG8" s="467"/>
      <c r="AH8" s="474"/>
      <c r="AI8" s="474"/>
      <c r="AJ8" s="467"/>
      <c r="AK8" s="474"/>
      <c r="AL8" s="467"/>
      <c r="AM8" s="467"/>
      <c r="AN8" s="467"/>
      <c r="AO8" s="474"/>
      <c r="AP8" s="476"/>
      <c r="AQ8" s="467"/>
      <c r="AR8" s="467"/>
      <c r="AS8" s="467"/>
      <c r="AT8" s="467"/>
      <c r="AU8" s="474"/>
      <c r="AV8" s="474"/>
      <c r="AW8" s="474"/>
      <c r="AX8" s="474"/>
      <c r="AY8" s="474"/>
      <c r="AZ8" s="474"/>
      <c r="BA8" s="477"/>
      <c r="BB8" s="478"/>
      <c r="BC8" s="474"/>
      <c r="BD8" s="467"/>
      <c r="BE8" s="467"/>
      <c r="BF8" s="467"/>
      <c r="BG8" s="470"/>
      <c r="BH8" s="467"/>
      <c r="BI8" s="467"/>
      <c r="BJ8" s="467"/>
      <c r="BK8" s="467"/>
      <c r="BL8" s="467"/>
      <c r="BM8" s="467"/>
    </row>
    <row r="9" spans="1:66" ht="30" customHeight="1" x14ac:dyDescent="0.3">
      <c r="A9" s="68"/>
      <c r="B9" s="465">
        <v>20200004</v>
      </c>
      <c r="C9" s="465" t="s">
        <v>2844</v>
      </c>
      <c r="D9" s="465"/>
      <c r="E9" s="466">
        <v>43746</v>
      </c>
      <c r="F9" s="467"/>
      <c r="G9" s="468" t="s">
        <v>116</v>
      </c>
      <c r="H9" s="469" t="s">
        <v>1500</v>
      </c>
      <c r="I9" s="470" t="s">
        <v>3055</v>
      </c>
      <c r="J9" s="471"/>
      <c r="K9" s="472">
        <v>43902</v>
      </c>
      <c r="L9" s="473">
        <v>43647</v>
      </c>
      <c r="M9" s="474"/>
      <c r="N9" s="474"/>
      <c r="O9" s="467" t="s">
        <v>2846</v>
      </c>
      <c r="P9" s="467"/>
      <c r="Q9" s="467" t="s">
        <v>2833</v>
      </c>
      <c r="R9" s="475"/>
      <c r="S9" s="475"/>
      <c r="T9" s="476"/>
      <c r="U9" s="476"/>
      <c r="V9" s="476"/>
      <c r="W9" s="474"/>
      <c r="X9" s="474"/>
      <c r="Y9" s="474"/>
      <c r="Z9" s="467"/>
      <c r="AA9" s="467"/>
      <c r="AB9" s="467"/>
      <c r="AC9" s="474"/>
      <c r="AD9" s="474"/>
      <c r="AE9" s="474"/>
      <c r="AF9" s="474"/>
      <c r="AG9" s="467"/>
      <c r="AH9" s="474"/>
      <c r="AI9" s="474"/>
      <c r="AJ9" s="467"/>
      <c r="AK9" s="474"/>
      <c r="AL9" s="467"/>
      <c r="AM9" s="467"/>
      <c r="AN9" s="467"/>
      <c r="AO9" s="474"/>
      <c r="AP9" s="476"/>
      <c r="AQ9" s="467"/>
      <c r="AR9" s="467"/>
      <c r="AS9" s="467"/>
      <c r="AT9" s="467"/>
      <c r="AU9" s="474"/>
      <c r="AV9" s="474"/>
      <c r="AW9" s="474"/>
      <c r="AX9" s="474"/>
      <c r="AY9" s="474"/>
      <c r="AZ9" s="474"/>
      <c r="BA9" s="477"/>
      <c r="BB9" s="478"/>
      <c r="BC9" s="474"/>
      <c r="BD9" s="467"/>
      <c r="BE9" s="467"/>
      <c r="BF9" s="467"/>
      <c r="BG9" s="470"/>
      <c r="BH9" s="467"/>
      <c r="BI9" s="467"/>
      <c r="BJ9" s="467"/>
      <c r="BK9" s="467"/>
      <c r="BL9" s="467"/>
      <c r="BM9" s="467"/>
    </row>
    <row r="10" spans="1:66" ht="30" customHeight="1" x14ac:dyDescent="0.3">
      <c r="A10" s="68"/>
      <c r="B10" s="465">
        <v>20200005</v>
      </c>
      <c r="C10" s="465" t="s">
        <v>2847</v>
      </c>
      <c r="D10" s="465"/>
      <c r="E10" s="466">
        <v>43746</v>
      </c>
      <c r="F10" s="467"/>
      <c r="G10" s="468" t="s">
        <v>116</v>
      </c>
      <c r="H10" s="469" t="s">
        <v>1500</v>
      </c>
      <c r="I10" s="470" t="s">
        <v>3055</v>
      </c>
      <c r="J10" s="471"/>
      <c r="K10" s="472">
        <v>43904</v>
      </c>
      <c r="L10" s="473">
        <v>43617</v>
      </c>
      <c r="M10" s="474"/>
      <c r="N10" s="474"/>
      <c r="O10" s="467" t="s">
        <v>2848</v>
      </c>
      <c r="P10" s="467"/>
      <c r="Q10" s="467" t="s">
        <v>2833</v>
      </c>
      <c r="R10" s="475"/>
      <c r="S10" s="475"/>
      <c r="T10" s="476"/>
      <c r="U10" s="476"/>
      <c r="V10" s="476"/>
      <c r="W10" s="474"/>
      <c r="X10" s="474"/>
      <c r="Y10" s="474"/>
      <c r="Z10" s="467"/>
      <c r="AA10" s="467"/>
      <c r="AB10" s="467"/>
      <c r="AC10" s="474"/>
      <c r="AD10" s="474"/>
      <c r="AE10" s="474"/>
      <c r="AF10" s="474"/>
      <c r="AG10" s="467"/>
      <c r="AH10" s="474"/>
      <c r="AI10" s="474"/>
      <c r="AJ10" s="467"/>
      <c r="AK10" s="474"/>
      <c r="AL10" s="467"/>
      <c r="AM10" s="467"/>
      <c r="AN10" s="467"/>
      <c r="AO10" s="474"/>
      <c r="AP10" s="476"/>
      <c r="AQ10" s="467"/>
      <c r="AR10" s="467"/>
      <c r="AS10" s="467"/>
      <c r="AT10" s="467"/>
      <c r="AU10" s="474"/>
      <c r="AV10" s="474"/>
      <c r="AW10" s="474"/>
      <c r="AX10" s="474"/>
      <c r="AY10" s="474"/>
      <c r="AZ10" s="474"/>
      <c r="BA10" s="477"/>
      <c r="BB10" s="478"/>
      <c r="BC10" s="474"/>
      <c r="BD10" s="467"/>
      <c r="BE10" s="467"/>
      <c r="BF10" s="467"/>
      <c r="BG10" s="470"/>
      <c r="BH10" s="467"/>
      <c r="BI10" s="467"/>
      <c r="BJ10" s="467"/>
      <c r="BK10" s="467"/>
      <c r="BL10" s="467"/>
      <c r="BM10" s="467"/>
    </row>
    <row r="11" spans="1:66" ht="30" customHeight="1" x14ac:dyDescent="0.3">
      <c r="A11" s="68"/>
      <c r="B11" s="465">
        <v>20200006</v>
      </c>
      <c r="C11" s="465" t="s">
        <v>2849</v>
      </c>
      <c r="D11" s="465"/>
      <c r="E11" s="466">
        <v>43747</v>
      </c>
      <c r="F11" s="467"/>
      <c r="G11" s="468" t="s">
        <v>116</v>
      </c>
      <c r="H11" s="469" t="s">
        <v>1500</v>
      </c>
      <c r="I11" s="470" t="s">
        <v>3055</v>
      </c>
      <c r="J11" s="471"/>
      <c r="K11" s="472">
        <v>43836</v>
      </c>
      <c r="L11" s="473">
        <v>43678</v>
      </c>
      <c r="M11" s="474"/>
      <c r="N11" s="474"/>
      <c r="O11" s="467" t="s">
        <v>2866</v>
      </c>
      <c r="P11" s="467"/>
      <c r="Q11" s="467" t="s">
        <v>2833</v>
      </c>
      <c r="R11" s="475"/>
      <c r="S11" s="475"/>
      <c r="T11" s="476"/>
      <c r="U11" s="476"/>
      <c r="V11" s="476"/>
      <c r="W11" s="474"/>
      <c r="X11" s="474"/>
      <c r="Y11" s="474"/>
      <c r="Z11" s="467"/>
      <c r="AA11" s="467"/>
      <c r="AB11" s="467"/>
      <c r="AC11" s="474"/>
      <c r="AD11" s="474"/>
      <c r="AE11" s="474"/>
      <c r="AF11" s="474"/>
      <c r="AG11" s="467"/>
      <c r="AH11" s="474"/>
      <c r="AI11" s="474"/>
      <c r="AJ11" s="467"/>
      <c r="AK11" s="474"/>
      <c r="AL11" s="467"/>
      <c r="AM11" s="467"/>
      <c r="AN11" s="467"/>
      <c r="AO11" s="474"/>
      <c r="AP11" s="476"/>
      <c r="AQ11" s="467"/>
      <c r="AR11" s="467"/>
      <c r="AS11" s="467"/>
      <c r="AT11" s="467"/>
      <c r="AU11" s="474"/>
      <c r="AV11" s="474"/>
      <c r="AW11" s="474"/>
      <c r="AX11" s="474"/>
      <c r="AY11" s="474"/>
      <c r="AZ11" s="474"/>
      <c r="BA11" s="477"/>
      <c r="BB11" s="478"/>
      <c r="BC11" s="474"/>
      <c r="BD11" s="467"/>
      <c r="BE11" s="467"/>
      <c r="BF11" s="467"/>
      <c r="BG11" s="470"/>
      <c r="BH11" s="467"/>
      <c r="BI11" s="467"/>
      <c r="BJ11" s="467"/>
      <c r="BK11" s="467"/>
      <c r="BL11" s="467"/>
      <c r="BM11" s="467"/>
    </row>
    <row r="12" spans="1:66" ht="30" customHeight="1" x14ac:dyDescent="0.3">
      <c r="A12" s="68"/>
      <c r="B12" s="465">
        <v>20200007</v>
      </c>
      <c r="C12" s="465" t="s">
        <v>2851</v>
      </c>
      <c r="D12" s="465"/>
      <c r="E12" s="466">
        <v>43747</v>
      </c>
      <c r="F12" s="467"/>
      <c r="G12" s="468" t="s">
        <v>116</v>
      </c>
      <c r="H12" s="469" t="s">
        <v>1500</v>
      </c>
      <c r="I12" s="470" t="s">
        <v>3055</v>
      </c>
      <c r="J12" s="471"/>
      <c r="K12" s="472">
        <v>43896</v>
      </c>
      <c r="L12" s="473">
        <v>43678</v>
      </c>
      <c r="M12" s="474"/>
      <c r="N12" s="474"/>
      <c r="O12" s="467" t="s">
        <v>2852</v>
      </c>
      <c r="P12" s="467"/>
      <c r="Q12" s="467" t="s">
        <v>2833</v>
      </c>
      <c r="R12" s="475"/>
      <c r="S12" s="475"/>
      <c r="T12" s="476"/>
      <c r="U12" s="476"/>
      <c r="V12" s="476"/>
      <c r="W12" s="474"/>
      <c r="X12" s="474"/>
      <c r="Y12" s="474"/>
      <c r="Z12" s="467"/>
      <c r="AA12" s="467"/>
      <c r="AB12" s="467"/>
      <c r="AC12" s="474"/>
      <c r="AD12" s="474"/>
      <c r="AE12" s="474"/>
      <c r="AF12" s="474"/>
      <c r="AG12" s="467"/>
      <c r="AH12" s="474"/>
      <c r="AI12" s="474"/>
      <c r="AJ12" s="467"/>
      <c r="AK12" s="474"/>
      <c r="AL12" s="467"/>
      <c r="AM12" s="467"/>
      <c r="AN12" s="467"/>
      <c r="AO12" s="474"/>
      <c r="AP12" s="476"/>
      <c r="AQ12" s="467"/>
      <c r="AR12" s="467"/>
      <c r="AS12" s="467"/>
      <c r="AT12" s="467"/>
      <c r="AU12" s="474"/>
      <c r="AV12" s="474"/>
      <c r="AW12" s="474"/>
      <c r="AX12" s="474"/>
      <c r="AY12" s="474"/>
      <c r="AZ12" s="474"/>
      <c r="BA12" s="477"/>
      <c r="BB12" s="478"/>
      <c r="BC12" s="474"/>
      <c r="BD12" s="467"/>
      <c r="BE12" s="467"/>
      <c r="BF12" s="467"/>
      <c r="BG12" s="470"/>
      <c r="BH12" s="467"/>
      <c r="BI12" s="467"/>
      <c r="BJ12" s="467"/>
      <c r="BK12" s="467"/>
      <c r="BL12" s="467"/>
      <c r="BM12" s="467"/>
    </row>
    <row r="13" spans="1:66" ht="30" customHeight="1" x14ac:dyDescent="0.3">
      <c r="A13" s="68"/>
      <c r="B13" s="465">
        <v>20200008</v>
      </c>
      <c r="C13" s="465" t="s">
        <v>2853</v>
      </c>
      <c r="D13" s="465"/>
      <c r="E13" s="466">
        <v>43747</v>
      </c>
      <c r="F13" s="467"/>
      <c r="G13" s="468" t="s">
        <v>116</v>
      </c>
      <c r="H13" s="469" t="s">
        <v>1500</v>
      </c>
      <c r="I13" s="470" t="s">
        <v>3055</v>
      </c>
      <c r="J13" s="471"/>
      <c r="K13" s="472">
        <v>43900</v>
      </c>
      <c r="L13" s="473">
        <v>43678</v>
      </c>
      <c r="M13" s="474"/>
      <c r="N13" s="474"/>
      <c r="O13" s="467" t="s">
        <v>2854</v>
      </c>
      <c r="P13" s="467"/>
      <c r="Q13" s="467" t="s">
        <v>2833</v>
      </c>
      <c r="R13" s="475"/>
      <c r="S13" s="475"/>
      <c r="T13" s="476"/>
      <c r="U13" s="476"/>
      <c r="V13" s="476"/>
      <c r="W13" s="474"/>
      <c r="X13" s="474"/>
      <c r="Y13" s="474"/>
      <c r="Z13" s="467"/>
      <c r="AA13" s="467"/>
      <c r="AB13" s="467"/>
      <c r="AC13" s="474"/>
      <c r="AD13" s="474"/>
      <c r="AE13" s="474"/>
      <c r="AF13" s="474"/>
      <c r="AG13" s="467"/>
      <c r="AH13" s="474"/>
      <c r="AI13" s="474"/>
      <c r="AJ13" s="467"/>
      <c r="AK13" s="474"/>
      <c r="AL13" s="467"/>
      <c r="AM13" s="467"/>
      <c r="AN13" s="467"/>
      <c r="AO13" s="474"/>
      <c r="AP13" s="476"/>
      <c r="AQ13" s="467"/>
      <c r="AR13" s="467"/>
      <c r="AS13" s="467"/>
      <c r="AT13" s="467"/>
      <c r="AU13" s="474"/>
      <c r="AV13" s="474"/>
      <c r="AW13" s="474"/>
      <c r="AX13" s="474"/>
      <c r="AY13" s="474"/>
      <c r="AZ13" s="474"/>
      <c r="BA13" s="477"/>
      <c r="BB13" s="478"/>
      <c r="BC13" s="474"/>
      <c r="BD13" s="467"/>
      <c r="BE13" s="467"/>
      <c r="BF13" s="467"/>
      <c r="BG13" s="470"/>
      <c r="BH13" s="467"/>
      <c r="BI13" s="467"/>
      <c r="BJ13" s="467"/>
      <c r="BK13" s="467"/>
      <c r="BL13" s="467"/>
      <c r="BM13" s="467"/>
    </row>
    <row r="14" spans="1:66" ht="30" customHeight="1" x14ac:dyDescent="0.3">
      <c r="A14" s="68"/>
      <c r="B14" s="465">
        <v>20200009</v>
      </c>
      <c r="C14" s="465" t="s">
        <v>2849</v>
      </c>
      <c r="D14" s="465"/>
      <c r="E14" s="466">
        <v>43747</v>
      </c>
      <c r="F14" s="467"/>
      <c r="G14" s="468" t="s">
        <v>116</v>
      </c>
      <c r="H14" s="469" t="s">
        <v>1500</v>
      </c>
      <c r="I14" s="470" t="s">
        <v>3055</v>
      </c>
      <c r="J14" s="471"/>
      <c r="K14" s="472">
        <v>43909</v>
      </c>
      <c r="L14" s="479">
        <v>43709</v>
      </c>
      <c r="M14" s="474"/>
      <c r="N14" s="474"/>
      <c r="O14" s="467" t="s">
        <v>2850</v>
      </c>
      <c r="P14" s="467"/>
      <c r="Q14" s="467" t="s">
        <v>2833</v>
      </c>
      <c r="R14" s="475"/>
      <c r="S14" s="475"/>
      <c r="T14" s="476"/>
      <c r="U14" s="476"/>
      <c r="V14" s="476"/>
      <c r="W14" s="474"/>
      <c r="X14" s="474"/>
      <c r="Y14" s="474"/>
      <c r="Z14" s="467"/>
      <c r="AA14" s="467"/>
      <c r="AB14" s="467"/>
      <c r="AC14" s="474"/>
      <c r="AD14" s="474"/>
      <c r="AE14" s="474"/>
      <c r="AF14" s="474"/>
      <c r="AG14" s="467"/>
      <c r="AH14" s="474"/>
      <c r="AI14" s="474"/>
      <c r="AJ14" s="467"/>
      <c r="AK14" s="474"/>
      <c r="AL14" s="467"/>
      <c r="AM14" s="467"/>
      <c r="AN14" s="467"/>
      <c r="AO14" s="474"/>
      <c r="AP14" s="476"/>
      <c r="AQ14" s="467"/>
      <c r="AR14" s="467"/>
      <c r="AS14" s="467"/>
      <c r="AT14" s="467"/>
      <c r="AU14" s="474"/>
      <c r="AV14" s="474"/>
      <c r="AW14" s="474"/>
      <c r="AX14" s="474"/>
      <c r="AY14" s="474"/>
      <c r="AZ14" s="474"/>
      <c r="BA14" s="477"/>
      <c r="BB14" s="478"/>
      <c r="BC14" s="474"/>
      <c r="BD14" s="467"/>
      <c r="BE14" s="467"/>
      <c r="BF14" s="467"/>
      <c r="BG14" s="470"/>
      <c r="BH14" s="467"/>
      <c r="BI14" s="467"/>
      <c r="BJ14" s="467"/>
      <c r="BK14" s="467"/>
      <c r="BL14" s="467"/>
      <c r="BM14" s="467"/>
    </row>
    <row r="15" spans="1:66" ht="30" customHeight="1" x14ac:dyDescent="0.3">
      <c r="A15" s="68"/>
      <c r="B15" s="465">
        <v>20200010</v>
      </c>
      <c r="C15" s="465" t="s">
        <v>2831</v>
      </c>
      <c r="D15" s="465"/>
      <c r="E15" s="466">
        <v>43748</v>
      </c>
      <c r="F15" s="467"/>
      <c r="G15" s="468" t="s">
        <v>116</v>
      </c>
      <c r="H15" s="469" t="s">
        <v>1500</v>
      </c>
      <c r="I15" s="470" t="s">
        <v>442</v>
      </c>
      <c r="J15" s="471"/>
      <c r="K15" s="472">
        <v>43748</v>
      </c>
      <c r="L15" s="479">
        <v>43709</v>
      </c>
      <c r="M15" s="474"/>
      <c r="N15" s="474"/>
      <c r="O15" s="467" t="s">
        <v>2832</v>
      </c>
      <c r="P15" s="467"/>
      <c r="Q15" s="467" t="s">
        <v>2833</v>
      </c>
      <c r="R15" s="475"/>
      <c r="S15" s="475"/>
      <c r="T15" s="476"/>
      <c r="U15" s="476"/>
      <c r="V15" s="476"/>
      <c r="W15" s="474"/>
      <c r="X15" s="474"/>
      <c r="Y15" s="474"/>
      <c r="Z15" s="467"/>
      <c r="AA15" s="467"/>
      <c r="AB15" s="467"/>
      <c r="AC15" s="474"/>
      <c r="AD15" s="474"/>
      <c r="AE15" s="474"/>
      <c r="AF15" s="474"/>
      <c r="AG15" s="467"/>
      <c r="AH15" s="474"/>
      <c r="AI15" s="474"/>
      <c r="AJ15" s="467"/>
      <c r="AK15" s="474"/>
      <c r="AL15" s="467"/>
      <c r="AM15" s="467"/>
      <c r="AN15" s="467"/>
      <c r="AO15" s="474"/>
      <c r="AP15" s="476"/>
      <c r="AQ15" s="467"/>
      <c r="AR15" s="467"/>
      <c r="AS15" s="467"/>
      <c r="AT15" s="467"/>
      <c r="AU15" s="474"/>
      <c r="AV15" s="474"/>
      <c r="AW15" s="474"/>
      <c r="AX15" s="474"/>
      <c r="AY15" s="474"/>
      <c r="AZ15" s="474"/>
      <c r="BA15" s="477"/>
      <c r="BB15" s="478"/>
      <c r="BC15" s="474"/>
      <c r="BD15" s="467"/>
      <c r="BE15" s="467"/>
      <c r="BF15" s="467"/>
      <c r="BG15" s="470"/>
      <c r="BH15" s="467"/>
      <c r="BI15" s="467"/>
      <c r="BJ15" s="467"/>
      <c r="BK15" s="467"/>
      <c r="BL15" s="467"/>
      <c r="BM15" s="467"/>
    </row>
    <row r="16" spans="1:66" ht="30" customHeight="1" x14ac:dyDescent="0.3">
      <c r="A16" s="68"/>
      <c r="B16" s="465">
        <v>20200011</v>
      </c>
      <c r="C16" s="465" t="s">
        <v>2855</v>
      </c>
      <c r="D16" s="465"/>
      <c r="E16" s="466">
        <v>43748</v>
      </c>
      <c r="F16" s="467"/>
      <c r="G16" s="468" t="s">
        <v>116</v>
      </c>
      <c r="H16" s="469" t="s">
        <v>1500</v>
      </c>
      <c r="I16" s="470" t="s">
        <v>3056</v>
      </c>
      <c r="J16" s="471"/>
      <c r="K16" s="472">
        <v>43748</v>
      </c>
      <c r="L16" s="473">
        <v>43678</v>
      </c>
      <c r="M16" s="474"/>
      <c r="N16" s="474"/>
      <c r="O16" s="467" t="s">
        <v>2856</v>
      </c>
      <c r="P16" s="467"/>
      <c r="Q16" s="467" t="s">
        <v>2833</v>
      </c>
      <c r="R16" s="475"/>
      <c r="S16" s="475"/>
      <c r="T16" s="476"/>
      <c r="U16" s="476"/>
      <c r="V16" s="476"/>
      <c r="W16" s="474"/>
      <c r="X16" s="474"/>
      <c r="Y16" s="474"/>
      <c r="Z16" s="467"/>
      <c r="AA16" s="467"/>
      <c r="AB16" s="467"/>
      <c r="AC16" s="474"/>
      <c r="AD16" s="474"/>
      <c r="AE16" s="474"/>
      <c r="AF16" s="474"/>
      <c r="AG16" s="467"/>
      <c r="AH16" s="474"/>
      <c r="AI16" s="474"/>
      <c r="AJ16" s="467"/>
      <c r="AK16" s="474"/>
      <c r="AL16" s="467"/>
      <c r="AM16" s="467"/>
      <c r="AN16" s="467"/>
      <c r="AO16" s="474"/>
      <c r="AP16" s="476"/>
      <c r="AQ16" s="467"/>
      <c r="AR16" s="467"/>
      <c r="AS16" s="467"/>
      <c r="AT16" s="467"/>
      <c r="AU16" s="474"/>
      <c r="AV16" s="474"/>
      <c r="AW16" s="474"/>
      <c r="AX16" s="474"/>
      <c r="AY16" s="474"/>
      <c r="AZ16" s="474"/>
      <c r="BA16" s="477"/>
      <c r="BB16" s="478"/>
      <c r="BC16" s="474"/>
      <c r="BD16" s="467"/>
      <c r="BE16" s="467"/>
      <c r="BF16" s="467"/>
      <c r="BG16" s="470"/>
      <c r="BH16" s="467"/>
      <c r="BI16" s="467"/>
      <c r="BJ16" s="467"/>
      <c r="BK16" s="467"/>
      <c r="BL16" s="467"/>
      <c r="BM16" s="467"/>
    </row>
    <row r="17" spans="1:65" ht="30" customHeight="1" x14ac:dyDescent="0.3">
      <c r="A17" s="68"/>
      <c r="B17" s="465">
        <v>20200012</v>
      </c>
      <c r="C17" s="465" t="s">
        <v>2857</v>
      </c>
      <c r="D17" s="465"/>
      <c r="E17" s="466">
        <v>43748</v>
      </c>
      <c r="F17" s="467"/>
      <c r="G17" s="468" t="s">
        <v>116</v>
      </c>
      <c r="H17" s="469" t="s">
        <v>1500</v>
      </c>
      <c r="I17" s="470" t="s">
        <v>3055</v>
      </c>
      <c r="J17" s="471"/>
      <c r="K17" s="472">
        <v>43748</v>
      </c>
      <c r="L17" s="473">
        <v>43678</v>
      </c>
      <c r="M17" s="474"/>
      <c r="N17" s="474"/>
      <c r="O17" s="467" t="s">
        <v>2858</v>
      </c>
      <c r="P17" s="467"/>
      <c r="Q17" s="467" t="s">
        <v>2833</v>
      </c>
      <c r="R17" s="475"/>
      <c r="S17" s="475"/>
      <c r="T17" s="476"/>
      <c r="U17" s="476"/>
      <c r="V17" s="476"/>
      <c r="W17" s="474"/>
      <c r="X17" s="474"/>
      <c r="Y17" s="474"/>
      <c r="Z17" s="467"/>
      <c r="AA17" s="467"/>
      <c r="AB17" s="467"/>
      <c r="AC17" s="474"/>
      <c r="AD17" s="474"/>
      <c r="AE17" s="474"/>
      <c r="AF17" s="474"/>
      <c r="AG17" s="467"/>
      <c r="AH17" s="474"/>
      <c r="AI17" s="474"/>
      <c r="AJ17" s="467"/>
      <c r="AK17" s="474"/>
      <c r="AL17" s="467"/>
      <c r="AM17" s="467"/>
      <c r="AN17" s="467"/>
      <c r="AO17" s="474"/>
      <c r="AP17" s="476"/>
      <c r="AQ17" s="467"/>
      <c r="AR17" s="467"/>
      <c r="AS17" s="467"/>
      <c r="AT17" s="467"/>
      <c r="AU17" s="474"/>
      <c r="AV17" s="474"/>
      <c r="AW17" s="474"/>
      <c r="AX17" s="474"/>
      <c r="AY17" s="474"/>
      <c r="AZ17" s="474"/>
      <c r="BA17" s="477"/>
      <c r="BB17" s="478"/>
      <c r="BC17" s="474"/>
      <c r="BD17" s="467"/>
      <c r="BE17" s="467"/>
      <c r="BF17" s="467"/>
      <c r="BG17" s="470"/>
      <c r="BH17" s="467"/>
      <c r="BI17" s="467"/>
      <c r="BJ17" s="467"/>
      <c r="BK17" s="467"/>
      <c r="BL17" s="467"/>
      <c r="BM17" s="467"/>
    </row>
    <row r="18" spans="1:65" ht="30" customHeight="1" x14ac:dyDescent="0.3">
      <c r="A18" s="68"/>
      <c r="B18" s="465">
        <v>20200013</v>
      </c>
      <c r="C18" s="465" t="s">
        <v>2859</v>
      </c>
      <c r="D18" s="465"/>
      <c r="E18" s="466">
        <v>43748</v>
      </c>
      <c r="F18" s="467"/>
      <c r="G18" s="468" t="s">
        <v>116</v>
      </c>
      <c r="H18" s="469" t="s">
        <v>1500</v>
      </c>
      <c r="I18" s="470" t="s">
        <v>3055</v>
      </c>
      <c r="J18" s="471"/>
      <c r="K18" s="472">
        <v>43748</v>
      </c>
      <c r="L18" s="473">
        <v>43678</v>
      </c>
      <c r="M18" s="474"/>
      <c r="N18" s="474"/>
      <c r="O18" s="467" t="s">
        <v>2860</v>
      </c>
      <c r="P18" s="467"/>
      <c r="Q18" s="467" t="s">
        <v>2833</v>
      </c>
      <c r="R18" s="475"/>
      <c r="S18" s="475"/>
      <c r="T18" s="476"/>
      <c r="U18" s="476"/>
      <c r="V18" s="476"/>
      <c r="W18" s="474"/>
      <c r="X18" s="474"/>
      <c r="Y18" s="474"/>
      <c r="Z18" s="467"/>
      <c r="AA18" s="467"/>
      <c r="AB18" s="467"/>
      <c r="AC18" s="474"/>
      <c r="AD18" s="474"/>
      <c r="AE18" s="474"/>
      <c r="AF18" s="474"/>
      <c r="AG18" s="467"/>
      <c r="AH18" s="474"/>
      <c r="AI18" s="474"/>
      <c r="AJ18" s="467"/>
      <c r="AK18" s="474"/>
      <c r="AL18" s="467"/>
      <c r="AM18" s="467"/>
      <c r="AN18" s="467"/>
      <c r="AO18" s="474"/>
      <c r="AP18" s="476"/>
      <c r="AQ18" s="467"/>
      <c r="AR18" s="467"/>
      <c r="AS18" s="467"/>
      <c r="AT18" s="467"/>
      <c r="AU18" s="474"/>
      <c r="AV18" s="474"/>
      <c r="AW18" s="474"/>
      <c r="AX18" s="474"/>
      <c r="AY18" s="474"/>
      <c r="AZ18" s="474"/>
      <c r="BA18" s="477"/>
      <c r="BB18" s="478"/>
      <c r="BC18" s="474"/>
      <c r="BD18" s="467"/>
      <c r="BE18" s="467"/>
      <c r="BF18" s="467"/>
      <c r="BG18" s="470"/>
      <c r="BH18" s="467"/>
      <c r="BI18" s="467"/>
      <c r="BJ18" s="467"/>
      <c r="BK18" s="467"/>
      <c r="BL18" s="467"/>
      <c r="BM18" s="467"/>
    </row>
    <row r="19" spans="1:65" ht="30" customHeight="1" x14ac:dyDescent="0.3">
      <c r="A19" s="68"/>
      <c r="B19" s="465">
        <v>20200014</v>
      </c>
      <c r="C19" s="465" t="s">
        <v>2861</v>
      </c>
      <c r="D19" s="465"/>
      <c r="E19" s="466">
        <v>43748</v>
      </c>
      <c r="F19" s="467"/>
      <c r="G19" s="468" t="s">
        <v>116</v>
      </c>
      <c r="H19" s="469" t="s">
        <v>1500</v>
      </c>
      <c r="I19" s="470" t="s">
        <v>3055</v>
      </c>
      <c r="J19" s="471"/>
      <c r="K19" s="472">
        <v>43748</v>
      </c>
      <c r="L19" s="473">
        <v>43678</v>
      </c>
      <c r="M19" s="474"/>
      <c r="N19" s="474"/>
      <c r="O19" s="467" t="s">
        <v>2862</v>
      </c>
      <c r="P19" s="467"/>
      <c r="Q19" s="467" t="s">
        <v>2833</v>
      </c>
      <c r="R19" s="475"/>
      <c r="S19" s="475"/>
      <c r="T19" s="476"/>
      <c r="U19" s="476"/>
      <c r="V19" s="476"/>
      <c r="W19" s="474"/>
      <c r="X19" s="474"/>
      <c r="Y19" s="474"/>
      <c r="Z19" s="467"/>
      <c r="AA19" s="467"/>
      <c r="AB19" s="467"/>
      <c r="AC19" s="474"/>
      <c r="AD19" s="474"/>
      <c r="AE19" s="474"/>
      <c r="AF19" s="474"/>
      <c r="AG19" s="467"/>
      <c r="AH19" s="474"/>
      <c r="AI19" s="474"/>
      <c r="AJ19" s="467"/>
      <c r="AK19" s="474"/>
      <c r="AL19" s="467"/>
      <c r="AM19" s="467"/>
      <c r="AN19" s="467"/>
      <c r="AO19" s="474"/>
      <c r="AP19" s="476"/>
      <c r="AQ19" s="467"/>
      <c r="AR19" s="467"/>
      <c r="AS19" s="467"/>
      <c r="AT19" s="467"/>
      <c r="AU19" s="474"/>
      <c r="AV19" s="474"/>
      <c r="AW19" s="474"/>
      <c r="AX19" s="474"/>
      <c r="AY19" s="474"/>
      <c r="AZ19" s="474"/>
      <c r="BA19" s="477"/>
      <c r="BB19" s="478"/>
      <c r="BC19" s="474"/>
      <c r="BD19" s="467"/>
      <c r="BE19" s="467"/>
      <c r="BF19" s="467"/>
      <c r="BG19" s="470"/>
      <c r="BH19" s="467"/>
      <c r="BI19" s="467"/>
      <c r="BJ19" s="467"/>
      <c r="BK19" s="467"/>
      <c r="BL19" s="467"/>
      <c r="BM19" s="467"/>
    </row>
    <row r="20" spans="1:65" ht="30" customHeight="1" x14ac:dyDescent="0.3">
      <c r="A20" s="68"/>
      <c r="B20" s="465">
        <v>20200015</v>
      </c>
      <c r="C20" s="465" t="s">
        <v>3820</v>
      </c>
      <c r="D20" s="465"/>
      <c r="E20" s="466">
        <v>43748</v>
      </c>
      <c r="F20" s="467"/>
      <c r="G20" s="468" t="s">
        <v>116</v>
      </c>
      <c r="H20" s="469" t="s">
        <v>1500</v>
      </c>
      <c r="I20" s="470" t="s">
        <v>3057</v>
      </c>
      <c r="J20" s="471"/>
      <c r="K20" s="472">
        <v>43748</v>
      </c>
      <c r="L20" s="473">
        <v>43678</v>
      </c>
      <c r="M20" s="474"/>
      <c r="N20" s="474"/>
      <c r="O20" s="467" t="s">
        <v>2863</v>
      </c>
      <c r="P20" s="467"/>
      <c r="Q20" s="467" t="s">
        <v>2833</v>
      </c>
      <c r="R20" s="475"/>
      <c r="S20" s="475"/>
      <c r="T20" s="476"/>
      <c r="U20" s="476"/>
      <c r="V20" s="476"/>
      <c r="W20" s="474"/>
      <c r="X20" s="474"/>
      <c r="Y20" s="474"/>
      <c r="Z20" s="467"/>
      <c r="AA20" s="467"/>
      <c r="AB20" s="467"/>
      <c r="AC20" s="474"/>
      <c r="AD20" s="474"/>
      <c r="AE20" s="474"/>
      <c r="AF20" s="474"/>
      <c r="AG20" s="467"/>
      <c r="AH20" s="474"/>
      <c r="AI20" s="474"/>
      <c r="AJ20" s="467"/>
      <c r="AK20" s="474"/>
      <c r="AL20" s="467"/>
      <c r="AM20" s="467"/>
      <c r="AN20" s="467"/>
      <c r="AO20" s="474"/>
      <c r="AP20" s="476"/>
      <c r="AQ20" s="467"/>
      <c r="AR20" s="467"/>
      <c r="AS20" s="467"/>
      <c r="AT20" s="467"/>
      <c r="AU20" s="474"/>
      <c r="AV20" s="474"/>
      <c r="AW20" s="474"/>
      <c r="AX20" s="474"/>
      <c r="AY20" s="474"/>
      <c r="AZ20" s="474"/>
      <c r="BA20" s="477"/>
      <c r="BB20" s="478"/>
      <c r="BC20" s="474"/>
      <c r="BD20" s="467"/>
      <c r="BE20" s="467"/>
      <c r="BF20" s="467"/>
      <c r="BG20" s="470"/>
      <c r="BH20" s="467"/>
      <c r="BI20" s="467"/>
      <c r="BJ20" s="467"/>
      <c r="BK20" s="467"/>
      <c r="BL20" s="467"/>
      <c r="BM20" s="467"/>
    </row>
    <row r="21" spans="1:65" ht="30" customHeight="1" x14ac:dyDescent="0.3">
      <c r="A21" s="68"/>
      <c r="B21" s="465">
        <v>20200016</v>
      </c>
      <c r="C21" s="465" t="s">
        <v>2864</v>
      </c>
      <c r="D21" s="465"/>
      <c r="E21" s="466">
        <v>43748</v>
      </c>
      <c r="F21" s="467"/>
      <c r="G21" s="468" t="s">
        <v>116</v>
      </c>
      <c r="H21" s="469" t="s">
        <v>1500</v>
      </c>
      <c r="I21" s="470" t="s">
        <v>3055</v>
      </c>
      <c r="J21" s="471"/>
      <c r="K21" s="472">
        <v>43748</v>
      </c>
      <c r="L21" s="473">
        <v>43586</v>
      </c>
      <c r="M21" s="474"/>
      <c r="N21" s="474"/>
      <c r="O21" s="467" t="s">
        <v>2865</v>
      </c>
      <c r="P21" s="467"/>
      <c r="Q21" s="467" t="s">
        <v>2833</v>
      </c>
      <c r="R21" s="475"/>
      <c r="S21" s="475"/>
      <c r="T21" s="476"/>
      <c r="U21" s="476"/>
      <c r="V21" s="476"/>
      <c r="W21" s="474"/>
      <c r="X21" s="474"/>
      <c r="Y21" s="474"/>
      <c r="Z21" s="467"/>
      <c r="AA21" s="467"/>
      <c r="AB21" s="467"/>
      <c r="AC21" s="474"/>
      <c r="AD21" s="474"/>
      <c r="AE21" s="474"/>
      <c r="AF21" s="474"/>
      <c r="AG21" s="467"/>
      <c r="AH21" s="474"/>
      <c r="AI21" s="474"/>
      <c r="AJ21" s="467"/>
      <c r="AK21" s="474"/>
      <c r="AL21" s="467"/>
      <c r="AM21" s="467"/>
      <c r="AN21" s="467"/>
      <c r="AO21" s="474"/>
      <c r="AP21" s="476"/>
      <c r="AQ21" s="467"/>
      <c r="AR21" s="467"/>
      <c r="AS21" s="467"/>
      <c r="AT21" s="467"/>
      <c r="AU21" s="474"/>
      <c r="AV21" s="474"/>
      <c r="AW21" s="474"/>
      <c r="AX21" s="474"/>
      <c r="AY21" s="474"/>
      <c r="AZ21" s="474"/>
      <c r="BA21" s="477"/>
      <c r="BB21" s="478"/>
      <c r="BC21" s="474"/>
      <c r="BD21" s="467"/>
      <c r="BE21" s="467"/>
      <c r="BF21" s="467"/>
      <c r="BG21" s="470"/>
      <c r="BH21" s="467"/>
      <c r="BI21" s="467"/>
      <c r="BJ21" s="467"/>
      <c r="BK21" s="467"/>
      <c r="BL21" s="467"/>
      <c r="BM21" s="467"/>
    </row>
    <row r="22" spans="1:65" ht="30" customHeight="1" x14ac:dyDescent="0.3">
      <c r="A22" s="68"/>
      <c r="B22" s="465">
        <v>20200017</v>
      </c>
      <c r="C22" s="465" t="s">
        <v>3043</v>
      </c>
      <c r="D22" s="480"/>
      <c r="E22" s="481">
        <v>43749</v>
      </c>
      <c r="F22" s="468"/>
      <c r="G22" s="468" t="s">
        <v>116</v>
      </c>
      <c r="H22" s="469" t="s">
        <v>1500</v>
      </c>
      <c r="I22" s="468" t="s">
        <v>289</v>
      </c>
      <c r="J22" s="482"/>
      <c r="K22" s="483">
        <v>43836</v>
      </c>
      <c r="L22" s="479">
        <v>43709</v>
      </c>
      <c r="M22" s="468"/>
      <c r="N22" s="468"/>
      <c r="O22" s="468" t="s">
        <v>3044</v>
      </c>
      <c r="P22" s="468"/>
      <c r="Q22" s="468" t="s">
        <v>3045</v>
      </c>
      <c r="R22" s="484"/>
      <c r="S22" s="484"/>
      <c r="T22" s="468"/>
      <c r="U22" s="468"/>
      <c r="V22" s="485"/>
      <c r="W22" s="468"/>
      <c r="X22" s="468"/>
      <c r="Y22" s="474"/>
      <c r="Z22" s="468"/>
      <c r="AA22" s="468"/>
      <c r="AB22" s="485"/>
      <c r="AC22" s="468"/>
      <c r="AD22" s="468"/>
      <c r="AE22" s="468"/>
      <c r="AF22" s="468"/>
      <c r="AG22" s="468"/>
      <c r="AH22" s="486" t="s">
        <v>154</v>
      </c>
      <c r="AI22" s="486"/>
      <c r="AJ22" s="468"/>
      <c r="AK22" s="486"/>
      <c r="AL22" s="468"/>
      <c r="AM22" s="467"/>
      <c r="AN22" s="467"/>
      <c r="AO22" s="474"/>
      <c r="AP22" s="476"/>
      <c r="AQ22" s="467"/>
      <c r="AR22" s="467"/>
      <c r="AS22" s="467"/>
      <c r="AT22" s="467"/>
      <c r="AU22" s="474"/>
      <c r="AV22" s="474"/>
      <c r="AW22" s="474"/>
      <c r="AX22" s="474"/>
      <c r="AY22" s="474"/>
      <c r="AZ22" s="474"/>
      <c r="BA22" s="477"/>
      <c r="BB22" s="478"/>
      <c r="BC22" s="474"/>
      <c r="BD22" s="467"/>
      <c r="BE22" s="467"/>
      <c r="BF22" s="467"/>
      <c r="BG22" s="470"/>
      <c r="BH22" s="467"/>
      <c r="BI22" s="467"/>
      <c r="BJ22" s="467"/>
      <c r="BK22" s="467"/>
      <c r="BL22" s="467"/>
      <c r="BM22" s="467"/>
    </row>
    <row r="23" spans="1:65" ht="30" customHeight="1" x14ac:dyDescent="0.3">
      <c r="A23" s="68"/>
      <c r="B23" s="465">
        <v>20200018</v>
      </c>
      <c r="C23" s="465" t="s">
        <v>2849</v>
      </c>
      <c r="D23" s="465"/>
      <c r="E23" s="466">
        <v>43749</v>
      </c>
      <c r="F23" s="467"/>
      <c r="G23" s="468" t="s">
        <v>116</v>
      </c>
      <c r="H23" s="469" t="s">
        <v>1500</v>
      </c>
      <c r="I23" s="470" t="s">
        <v>3055</v>
      </c>
      <c r="J23" s="471"/>
      <c r="K23" s="472">
        <v>43836</v>
      </c>
      <c r="L23" s="473">
        <v>43678</v>
      </c>
      <c r="M23" s="474"/>
      <c r="N23" s="474"/>
      <c r="O23" s="467" t="s">
        <v>2867</v>
      </c>
      <c r="P23" s="467"/>
      <c r="Q23" s="467" t="s">
        <v>2833</v>
      </c>
      <c r="R23" s="475"/>
      <c r="S23" s="475"/>
      <c r="T23" s="476"/>
      <c r="U23" s="476"/>
      <c r="V23" s="476"/>
      <c r="W23" s="474"/>
      <c r="X23" s="474"/>
      <c r="Y23" s="474"/>
      <c r="Z23" s="467"/>
      <c r="AA23" s="467"/>
      <c r="AB23" s="467"/>
      <c r="AC23" s="474"/>
      <c r="AD23" s="474"/>
      <c r="AE23" s="474"/>
      <c r="AF23" s="474"/>
      <c r="AG23" s="467"/>
      <c r="AH23" s="474"/>
      <c r="AI23" s="474"/>
      <c r="AJ23" s="467"/>
      <c r="AK23" s="474"/>
      <c r="AL23" s="467"/>
      <c r="AM23" s="467"/>
      <c r="AN23" s="467"/>
      <c r="AO23" s="474"/>
      <c r="AP23" s="476"/>
      <c r="AQ23" s="467"/>
      <c r="AR23" s="467"/>
      <c r="AS23" s="467"/>
      <c r="AT23" s="467"/>
      <c r="AU23" s="474"/>
      <c r="AV23" s="474"/>
      <c r="AW23" s="474"/>
      <c r="AX23" s="474"/>
      <c r="AY23" s="474"/>
      <c r="AZ23" s="474"/>
      <c r="BA23" s="477"/>
      <c r="BB23" s="478"/>
      <c r="BC23" s="474"/>
      <c r="BD23" s="467"/>
      <c r="BE23" s="467"/>
      <c r="BF23" s="467"/>
      <c r="BG23" s="470"/>
      <c r="BH23" s="467"/>
      <c r="BI23" s="467"/>
      <c r="BJ23" s="467"/>
      <c r="BK23" s="467"/>
      <c r="BL23" s="467"/>
      <c r="BM23" s="467"/>
    </row>
    <row r="24" spans="1:65" ht="30" customHeight="1" x14ac:dyDescent="0.3">
      <c r="A24" s="68"/>
      <c r="B24" s="465">
        <v>20200019</v>
      </c>
      <c r="C24" s="465" t="s">
        <v>2868</v>
      </c>
      <c r="D24" s="465"/>
      <c r="E24" s="466">
        <v>43749</v>
      </c>
      <c r="F24" s="467"/>
      <c r="G24" s="468" t="s">
        <v>116</v>
      </c>
      <c r="H24" s="469" t="s">
        <v>1500</v>
      </c>
      <c r="I24" s="470" t="s">
        <v>3055</v>
      </c>
      <c r="J24" s="471"/>
      <c r="K24" s="472">
        <v>43836</v>
      </c>
      <c r="L24" s="473">
        <v>43678</v>
      </c>
      <c r="M24" s="474"/>
      <c r="N24" s="474"/>
      <c r="O24" s="467" t="s">
        <v>2869</v>
      </c>
      <c r="P24" s="467"/>
      <c r="Q24" s="467" t="s">
        <v>2833</v>
      </c>
      <c r="R24" s="475"/>
      <c r="S24" s="475"/>
      <c r="T24" s="476"/>
      <c r="U24" s="476"/>
      <c r="V24" s="476"/>
      <c r="W24" s="474"/>
      <c r="X24" s="474"/>
      <c r="Y24" s="474"/>
      <c r="Z24" s="467"/>
      <c r="AA24" s="467"/>
      <c r="AB24" s="467"/>
      <c r="AC24" s="474"/>
      <c r="AD24" s="474"/>
      <c r="AE24" s="474"/>
      <c r="AF24" s="474"/>
      <c r="AG24" s="467"/>
      <c r="AH24" s="474"/>
      <c r="AI24" s="474"/>
      <c r="AJ24" s="467"/>
      <c r="AK24" s="474"/>
      <c r="AL24" s="467"/>
      <c r="AM24" s="467"/>
      <c r="AN24" s="467"/>
      <c r="AO24" s="474"/>
      <c r="AP24" s="476"/>
      <c r="AQ24" s="467"/>
      <c r="AR24" s="467"/>
      <c r="AS24" s="467"/>
      <c r="AT24" s="467"/>
      <c r="AU24" s="474"/>
      <c r="AV24" s="474"/>
      <c r="AW24" s="474"/>
      <c r="AX24" s="474"/>
      <c r="AY24" s="474"/>
      <c r="AZ24" s="474"/>
      <c r="BA24" s="477"/>
      <c r="BB24" s="478"/>
      <c r="BC24" s="474"/>
      <c r="BD24" s="467"/>
      <c r="BE24" s="467"/>
      <c r="BF24" s="467"/>
      <c r="BG24" s="470"/>
      <c r="BH24" s="467"/>
      <c r="BI24" s="467"/>
      <c r="BJ24" s="467"/>
      <c r="BK24" s="467"/>
      <c r="BL24" s="467"/>
      <c r="BM24" s="467"/>
    </row>
    <row r="25" spans="1:65" ht="30" customHeight="1" x14ac:dyDescent="0.3">
      <c r="A25" s="68"/>
      <c r="B25" s="465">
        <v>20200020</v>
      </c>
      <c r="C25" s="465" t="s">
        <v>2870</v>
      </c>
      <c r="D25" s="465"/>
      <c r="E25" s="466">
        <v>43749</v>
      </c>
      <c r="F25" s="467"/>
      <c r="G25" s="468" t="s">
        <v>116</v>
      </c>
      <c r="H25" s="469" t="s">
        <v>1500</v>
      </c>
      <c r="I25" s="470" t="s">
        <v>3055</v>
      </c>
      <c r="J25" s="471"/>
      <c r="K25" s="472">
        <v>43836</v>
      </c>
      <c r="L25" s="473">
        <v>43678</v>
      </c>
      <c r="M25" s="474"/>
      <c r="N25" s="474"/>
      <c r="O25" s="467" t="s">
        <v>2871</v>
      </c>
      <c r="P25" s="467"/>
      <c r="Q25" s="467" t="s">
        <v>2833</v>
      </c>
      <c r="R25" s="475"/>
      <c r="S25" s="475"/>
      <c r="T25" s="476"/>
      <c r="U25" s="476"/>
      <c r="V25" s="476"/>
      <c r="W25" s="474"/>
      <c r="X25" s="474"/>
      <c r="Y25" s="474"/>
      <c r="Z25" s="467"/>
      <c r="AA25" s="467"/>
      <c r="AB25" s="467"/>
      <c r="AC25" s="474"/>
      <c r="AD25" s="474"/>
      <c r="AE25" s="474"/>
      <c r="AF25" s="474"/>
      <c r="AG25" s="467"/>
      <c r="AH25" s="474"/>
      <c r="AI25" s="474"/>
      <c r="AJ25" s="467"/>
      <c r="AK25" s="474"/>
      <c r="AL25" s="467"/>
      <c r="AM25" s="467"/>
      <c r="AN25" s="467"/>
      <c r="AO25" s="474"/>
      <c r="AP25" s="476"/>
      <c r="AQ25" s="467"/>
      <c r="AR25" s="467"/>
      <c r="AS25" s="467"/>
      <c r="AT25" s="467"/>
      <c r="AU25" s="474"/>
      <c r="AV25" s="474"/>
      <c r="AW25" s="474"/>
      <c r="AX25" s="474"/>
      <c r="AY25" s="474"/>
      <c r="AZ25" s="474"/>
      <c r="BA25" s="477"/>
      <c r="BB25" s="478"/>
      <c r="BC25" s="474"/>
      <c r="BD25" s="467"/>
      <c r="BE25" s="467"/>
      <c r="BF25" s="467"/>
      <c r="BG25" s="470"/>
      <c r="BH25" s="467"/>
      <c r="BI25" s="467"/>
      <c r="BJ25" s="467"/>
      <c r="BK25" s="467"/>
      <c r="BL25" s="467"/>
      <c r="BM25" s="467"/>
    </row>
    <row r="26" spans="1:65" ht="30" customHeight="1" x14ac:dyDescent="0.3">
      <c r="A26" s="68"/>
      <c r="B26" s="465">
        <v>20200021</v>
      </c>
      <c r="C26" s="465" t="s">
        <v>3046</v>
      </c>
      <c r="D26" s="465"/>
      <c r="E26" s="466">
        <v>43754</v>
      </c>
      <c r="F26" s="467"/>
      <c r="G26" s="468" t="s">
        <v>116</v>
      </c>
      <c r="H26" s="469" t="s">
        <v>1500</v>
      </c>
      <c r="I26" s="470" t="s">
        <v>1818</v>
      </c>
      <c r="J26" s="471"/>
      <c r="K26" s="472">
        <v>43836</v>
      </c>
      <c r="L26" s="479">
        <v>43709</v>
      </c>
      <c r="M26" s="474"/>
      <c r="N26" s="474"/>
      <c r="O26" s="467" t="s">
        <v>3047</v>
      </c>
      <c r="P26" s="467"/>
      <c r="Q26" s="467" t="s">
        <v>3048</v>
      </c>
      <c r="R26" s="475"/>
      <c r="S26" s="475"/>
      <c r="T26" s="476"/>
      <c r="U26" s="476"/>
      <c r="V26" s="476"/>
      <c r="W26" s="474"/>
      <c r="X26" s="474"/>
      <c r="Y26" s="474"/>
      <c r="Z26" s="467"/>
      <c r="AA26" s="467"/>
      <c r="AB26" s="467"/>
      <c r="AC26" s="474"/>
      <c r="AD26" s="474"/>
      <c r="AE26" s="474"/>
      <c r="AF26" s="474"/>
      <c r="AG26" s="467"/>
      <c r="AH26" s="474" t="s">
        <v>154</v>
      </c>
      <c r="AI26" s="474"/>
      <c r="AJ26" s="467"/>
      <c r="AK26" s="474"/>
      <c r="AL26" s="467"/>
      <c r="AM26" s="467"/>
      <c r="AN26" s="467"/>
      <c r="AO26" s="474"/>
      <c r="AP26" s="476"/>
      <c r="AQ26" s="467"/>
      <c r="AR26" s="467"/>
      <c r="AS26" s="467"/>
      <c r="AT26" s="467"/>
      <c r="AU26" s="474"/>
      <c r="AV26" s="474"/>
      <c r="AW26" s="474"/>
      <c r="AX26" s="474"/>
      <c r="AY26" s="474"/>
      <c r="AZ26" s="474"/>
      <c r="BA26" s="477"/>
      <c r="BB26" s="478"/>
      <c r="BC26" s="474"/>
      <c r="BD26" s="467"/>
      <c r="BE26" s="467"/>
      <c r="BF26" s="467"/>
      <c r="BG26" s="470"/>
      <c r="BH26" s="467"/>
      <c r="BI26" s="467"/>
      <c r="BJ26" s="467"/>
      <c r="BK26" s="467"/>
      <c r="BL26" s="467"/>
      <c r="BM26" s="467"/>
    </row>
    <row r="27" spans="1:65" ht="30" customHeight="1" x14ac:dyDescent="0.3">
      <c r="A27" s="68"/>
      <c r="B27" s="465">
        <v>20200022</v>
      </c>
      <c r="C27" s="465" t="s">
        <v>3049</v>
      </c>
      <c r="D27" s="465"/>
      <c r="E27" s="466">
        <v>43754</v>
      </c>
      <c r="F27" s="467"/>
      <c r="G27" s="468" t="s">
        <v>116</v>
      </c>
      <c r="H27" s="469" t="s">
        <v>1500</v>
      </c>
      <c r="I27" s="470" t="s">
        <v>277</v>
      </c>
      <c r="J27" s="471"/>
      <c r="K27" s="472">
        <v>43836</v>
      </c>
      <c r="L27" s="479">
        <v>43709</v>
      </c>
      <c r="M27" s="474"/>
      <c r="N27" s="474"/>
      <c r="O27" s="467" t="s">
        <v>3050</v>
      </c>
      <c r="P27" s="467"/>
      <c r="Q27" s="467" t="s">
        <v>3051</v>
      </c>
      <c r="R27" s="475"/>
      <c r="S27" s="475"/>
      <c r="T27" s="476"/>
      <c r="U27" s="476"/>
      <c r="V27" s="476"/>
      <c r="W27" s="474"/>
      <c r="X27" s="474"/>
      <c r="Y27" s="474"/>
      <c r="Z27" s="467"/>
      <c r="AA27" s="467"/>
      <c r="AB27" s="467"/>
      <c r="AC27" s="474"/>
      <c r="AD27" s="474"/>
      <c r="AE27" s="474"/>
      <c r="AF27" s="474"/>
      <c r="AG27" s="467"/>
      <c r="AH27" s="474" t="s">
        <v>154</v>
      </c>
      <c r="AI27" s="474"/>
      <c r="AJ27" s="467"/>
      <c r="AK27" s="474"/>
      <c r="AL27" s="467"/>
      <c r="AM27" s="467"/>
      <c r="AN27" s="467"/>
      <c r="AO27" s="474"/>
      <c r="AP27" s="476"/>
      <c r="AQ27" s="467"/>
      <c r="AR27" s="467"/>
      <c r="AS27" s="467"/>
      <c r="AT27" s="467"/>
      <c r="AU27" s="474"/>
      <c r="AV27" s="474"/>
      <c r="AW27" s="474"/>
      <c r="AX27" s="474"/>
      <c r="AY27" s="474"/>
      <c r="AZ27" s="474"/>
      <c r="BA27" s="477"/>
      <c r="BB27" s="478"/>
      <c r="BC27" s="474"/>
      <c r="BD27" s="467"/>
      <c r="BE27" s="467"/>
      <c r="BF27" s="467"/>
      <c r="BG27" s="470"/>
      <c r="BH27" s="467"/>
      <c r="BI27" s="467"/>
      <c r="BJ27" s="467"/>
      <c r="BK27" s="467"/>
      <c r="BL27" s="467"/>
      <c r="BM27" s="467"/>
    </row>
    <row r="28" spans="1:65" ht="30" customHeight="1" x14ac:dyDescent="0.3">
      <c r="A28" s="68"/>
      <c r="B28" s="465">
        <v>20200023</v>
      </c>
      <c r="C28" s="465" t="s">
        <v>2828</v>
      </c>
      <c r="D28" s="465"/>
      <c r="E28" s="466">
        <v>43754</v>
      </c>
      <c r="F28" s="467"/>
      <c r="G28" s="468" t="s">
        <v>116</v>
      </c>
      <c r="H28" s="469" t="s">
        <v>1500</v>
      </c>
      <c r="I28" s="470" t="s">
        <v>442</v>
      </c>
      <c r="J28" s="471"/>
      <c r="K28" s="472">
        <v>43836</v>
      </c>
      <c r="L28" s="479">
        <v>43709</v>
      </c>
      <c r="M28" s="474"/>
      <c r="N28" s="474"/>
      <c r="O28" s="467" t="s">
        <v>2829</v>
      </c>
      <c r="P28" s="467"/>
      <c r="Q28" s="467" t="s">
        <v>2830</v>
      </c>
      <c r="R28" s="475"/>
      <c r="S28" s="475"/>
      <c r="T28" s="476"/>
      <c r="U28" s="476"/>
      <c r="V28" s="476"/>
      <c r="W28" s="474"/>
      <c r="X28" s="474"/>
      <c r="Y28" s="474"/>
      <c r="Z28" s="467"/>
      <c r="AA28" s="467"/>
      <c r="AB28" s="467"/>
      <c r="AC28" s="474"/>
      <c r="AD28" s="474"/>
      <c r="AE28" s="474"/>
      <c r="AF28" s="474"/>
      <c r="AG28" s="467"/>
      <c r="AH28" s="474"/>
      <c r="AI28" s="474"/>
      <c r="AJ28" s="467"/>
      <c r="AK28" s="474"/>
      <c r="AL28" s="467"/>
      <c r="AM28" s="467"/>
      <c r="AN28" s="467"/>
      <c r="AO28" s="474"/>
      <c r="AP28" s="476"/>
      <c r="AQ28" s="467"/>
      <c r="AR28" s="467"/>
      <c r="AS28" s="467"/>
      <c r="AT28" s="467"/>
      <c r="AU28" s="474"/>
      <c r="AV28" s="474"/>
      <c r="AW28" s="474"/>
      <c r="AX28" s="474"/>
      <c r="AY28" s="474"/>
      <c r="AZ28" s="474"/>
      <c r="BA28" s="477"/>
      <c r="BB28" s="478"/>
      <c r="BC28" s="474"/>
      <c r="BD28" s="467"/>
      <c r="BE28" s="467"/>
      <c r="BF28" s="467"/>
      <c r="BG28" s="470"/>
      <c r="BH28" s="467"/>
      <c r="BI28" s="467"/>
      <c r="BJ28" s="467"/>
      <c r="BK28" s="467"/>
      <c r="BL28" s="467"/>
      <c r="BM28" s="467"/>
    </row>
    <row r="29" spans="1:65" ht="30" customHeight="1" x14ac:dyDescent="0.3">
      <c r="A29" s="68"/>
      <c r="B29" s="465">
        <v>20200024</v>
      </c>
      <c r="C29" s="465" t="s">
        <v>2837</v>
      </c>
      <c r="D29" s="465"/>
      <c r="E29" s="466">
        <v>43755</v>
      </c>
      <c r="F29" s="467"/>
      <c r="G29" s="468" t="s">
        <v>116</v>
      </c>
      <c r="H29" s="469" t="s">
        <v>1500</v>
      </c>
      <c r="I29" s="470" t="s">
        <v>442</v>
      </c>
      <c r="J29" s="471"/>
      <c r="K29" s="472">
        <v>43894</v>
      </c>
      <c r="L29" s="479">
        <v>43709</v>
      </c>
      <c r="M29" s="474"/>
      <c r="N29" s="474"/>
      <c r="O29" s="467" t="s">
        <v>2838</v>
      </c>
      <c r="P29" s="467"/>
      <c r="Q29" s="467" t="s">
        <v>2833</v>
      </c>
      <c r="R29" s="475"/>
      <c r="S29" s="475"/>
      <c r="T29" s="476"/>
      <c r="U29" s="476"/>
      <c r="V29" s="476"/>
      <c r="W29" s="474"/>
      <c r="X29" s="474"/>
      <c r="Y29" s="474"/>
      <c r="Z29" s="467"/>
      <c r="AA29" s="467"/>
      <c r="AB29" s="467"/>
      <c r="AC29" s="474"/>
      <c r="AD29" s="474"/>
      <c r="AE29" s="474"/>
      <c r="AF29" s="474"/>
      <c r="AG29" s="467"/>
      <c r="AH29" s="474"/>
      <c r="AI29" s="474"/>
      <c r="AJ29" s="467"/>
      <c r="AK29" s="474"/>
      <c r="AL29" s="467"/>
      <c r="AM29" s="467"/>
      <c r="AN29" s="467"/>
      <c r="AO29" s="474"/>
      <c r="AP29" s="476"/>
      <c r="AQ29" s="467"/>
      <c r="AR29" s="467"/>
      <c r="AS29" s="467"/>
      <c r="AT29" s="467"/>
      <c r="AU29" s="474"/>
      <c r="AV29" s="474"/>
      <c r="AW29" s="474"/>
      <c r="AX29" s="474"/>
      <c r="AY29" s="474"/>
      <c r="AZ29" s="474"/>
      <c r="BA29" s="477"/>
      <c r="BB29" s="478"/>
      <c r="BC29" s="474"/>
      <c r="BD29" s="467"/>
      <c r="BE29" s="467"/>
      <c r="BF29" s="467"/>
      <c r="BG29" s="470"/>
      <c r="BH29" s="467"/>
      <c r="BI29" s="467"/>
      <c r="BJ29" s="467"/>
      <c r="BK29" s="467"/>
      <c r="BL29" s="467"/>
      <c r="BM29" s="467"/>
    </row>
    <row r="30" spans="1:65" ht="30" customHeight="1" x14ac:dyDescent="0.3">
      <c r="A30" s="68"/>
      <c r="B30" s="465">
        <v>20200025</v>
      </c>
      <c r="C30" s="465" t="s">
        <v>2834</v>
      </c>
      <c r="D30" s="465"/>
      <c r="E30" s="466">
        <v>43756</v>
      </c>
      <c r="F30" s="467"/>
      <c r="G30" s="468" t="s">
        <v>116</v>
      </c>
      <c r="H30" s="469" t="s">
        <v>1500</v>
      </c>
      <c r="I30" s="470" t="s">
        <v>3052</v>
      </c>
      <c r="J30" s="471"/>
      <c r="K30" s="472">
        <v>43836</v>
      </c>
      <c r="L30" s="479">
        <v>43709</v>
      </c>
      <c r="M30" s="474"/>
      <c r="N30" s="474"/>
      <c r="O30" s="467" t="s">
        <v>2835</v>
      </c>
      <c r="P30" s="467"/>
      <c r="Q30" s="467" t="s">
        <v>2836</v>
      </c>
      <c r="R30" s="475"/>
      <c r="S30" s="475"/>
      <c r="T30" s="476"/>
      <c r="U30" s="476"/>
      <c r="V30" s="476"/>
      <c r="W30" s="474"/>
      <c r="X30" s="474"/>
      <c r="Y30" s="474"/>
      <c r="Z30" s="467"/>
      <c r="AA30" s="467"/>
      <c r="AB30" s="467"/>
      <c r="AC30" s="474"/>
      <c r="AD30" s="474"/>
      <c r="AE30" s="474"/>
      <c r="AF30" s="474"/>
      <c r="AG30" s="467"/>
      <c r="AH30" s="474"/>
      <c r="AI30" s="474"/>
      <c r="AJ30" s="467"/>
      <c r="AK30" s="474"/>
      <c r="AL30" s="467"/>
      <c r="AM30" s="467"/>
      <c r="AN30" s="467"/>
      <c r="AO30" s="474"/>
      <c r="AP30" s="476"/>
      <c r="AQ30" s="467"/>
      <c r="AR30" s="467"/>
      <c r="AS30" s="467"/>
      <c r="AT30" s="467"/>
      <c r="AU30" s="474"/>
      <c r="AV30" s="474"/>
      <c r="AW30" s="474"/>
      <c r="AX30" s="474"/>
      <c r="AY30" s="474"/>
      <c r="AZ30" s="474"/>
      <c r="BA30" s="477"/>
      <c r="BB30" s="478"/>
      <c r="BC30" s="474"/>
      <c r="BD30" s="467"/>
      <c r="BE30" s="467"/>
      <c r="BF30" s="467"/>
      <c r="BG30" s="470"/>
      <c r="BH30" s="467"/>
      <c r="BI30" s="467"/>
      <c r="BJ30" s="467"/>
      <c r="BK30" s="467"/>
      <c r="BL30" s="467"/>
      <c r="BM30" s="467"/>
    </row>
    <row r="31" spans="1:65" ht="30" customHeight="1" x14ac:dyDescent="0.3">
      <c r="A31" s="68"/>
      <c r="B31" s="465">
        <v>20200026</v>
      </c>
      <c r="C31" s="465" t="s">
        <v>2839</v>
      </c>
      <c r="D31" s="465"/>
      <c r="E31" s="466">
        <v>43757</v>
      </c>
      <c r="F31" s="467"/>
      <c r="G31" s="468" t="s">
        <v>116</v>
      </c>
      <c r="H31" s="469" t="s">
        <v>1500</v>
      </c>
      <c r="I31" s="470" t="s">
        <v>3053</v>
      </c>
      <c r="J31" s="471"/>
      <c r="K31" s="472">
        <v>43809</v>
      </c>
      <c r="L31" s="479">
        <v>43709</v>
      </c>
      <c r="M31" s="474"/>
      <c r="N31" s="474"/>
      <c r="O31" s="467" t="s">
        <v>2840</v>
      </c>
      <c r="P31" s="467"/>
      <c r="Q31" s="467" t="s">
        <v>2841</v>
      </c>
      <c r="R31" s="475"/>
      <c r="S31" s="475"/>
      <c r="T31" s="476"/>
      <c r="U31" s="476"/>
      <c r="V31" s="476"/>
      <c r="W31" s="474"/>
      <c r="X31" s="474"/>
      <c r="Y31" s="474"/>
      <c r="Z31" s="467"/>
      <c r="AA31" s="467"/>
      <c r="AB31" s="467"/>
      <c r="AC31" s="474"/>
      <c r="AD31" s="474"/>
      <c r="AE31" s="474"/>
      <c r="AF31" s="474"/>
      <c r="AG31" s="467"/>
      <c r="AH31" s="474"/>
      <c r="AI31" s="474"/>
      <c r="AJ31" s="467"/>
      <c r="AK31" s="474"/>
      <c r="AL31" s="467"/>
      <c r="AM31" s="467"/>
      <c r="AN31" s="467"/>
      <c r="AO31" s="474"/>
      <c r="AP31" s="476"/>
      <c r="AQ31" s="467"/>
      <c r="AR31" s="467"/>
      <c r="AS31" s="467"/>
      <c r="AT31" s="467"/>
      <c r="AU31" s="474"/>
      <c r="AV31" s="474"/>
      <c r="AW31" s="474"/>
      <c r="AX31" s="474"/>
      <c r="AY31" s="474"/>
      <c r="AZ31" s="474"/>
      <c r="BA31" s="477"/>
      <c r="BB31" s="478"/>
      <c r="BC31" s="474"/>
      <c r="BD31" s="467"/>
      <c r="BE31" s="467"/>
      <c r="BF31" s="467"/>
      <c r="BG31" s="470"/>
      <c r="BH31" s="467"/>
      <c r="BI31" s="467"/>
      <c r="BJ31" s="467"/>
      <c r="BK31" s="467"/>
      <c r="BL31" s="467"/>
      <c r="BM31" s="467"/>
    </row>
    <row r="32" spans="1:65" ht="30" customHeight="1" x14ac:dyDescent="0.3">
      <c r="A32" s="68"/>
      <c r="B32" s="465">
        <v>20200027</v>
      </c>
      <c r="C32" s="465" t="s">
        <v>2884</v>
      </c>
      <c r="D32" s="465"/>
      <c r="E32" s="466">
        <v>43770</v>
      </c>
      <c r="F32" s="467"/>
      <c r="G32" s="468" t="s">
        <v>116</v>
      </c>
      <c r="H32" s="469" t="s">
        <v>1500</v>
      </c>
      <c r="I32" s="470" t="s">
        <v>3055</v>
      </c>
      <c r="J32" s="471"/>
      <c r="K32" s="472">
        <v>43836</v>
      </c>
      <c r="L32" s="473">
        <v>43739</v>
      </c>
      <c r="M32" s="474"/>
      <c r="N32" s="474"/>
      <c r="O32" s="467" t="s">
        <v>2885</v>
      </c>
      <c r="P32" s="467"/>
      <c r="Q32" s="467" t="s">
        <v>2886</v>
      </c>
      <c r="R32" s="475"/>
      <c r="S32" s="475"/>
      <c r="T32" s="476"/>
      <c r="U32" s="476"/>
      <c r="V32" s="476"/>
      <c r="W32" s="474"/>
      <c r="X32" s="474"/>
      <c r="Y32" s="474"/>
      <c r="Z32" s="467"/>
      <c r="AA32" s="467"/>
      <c r="AB32" s="467"/>
      <c r="AC32" s="474"/>
      <c r="AD32" s="474"/>
      <c r="AE32" s="474"/>
      <c r="AF32" s="474"/>
      <c r="AG32" s="467"/>
      <c r="AH32" s="474"/>
      <c r="AI32" s="474"/>
      <c r="AJ32" s="467"/>
      <c r="AK32" s="474"/>
      <c r="AL32" s="467"/>
      <c r="AM32" s="467"/>
      <c r="AN32" s="467"/>
      <c r="AO32" s="474"/>
      <c r="AP32" s="476"/>
      <c r="AQ32" s="467"/>
      <c r="AR32" s="467"/>
      <c r="AS32" s="467"/>
      <c r="AT32" s="467"/>
      <c r="AU32" s="474"/>
      <c r="AV32" s="474"/>
      <c r="AW32" s="474"/>
      <c r="AX32" s="474"/>
      <c r="AY32" s="474"/>
      <c r="AZ32" s="474"/>
      <c r="BA32" s="477"/>
      <c r="BB32" s="478"/>
      <c r="BC32" s="474"/>
      <c r="BD32" s="467"/>
      <c r="BE32" s="467"/>
      <c r="BF32" s="467"/>
      <c r="BG32" s="470"/>
      <c r="BH32" s="467"/>
      <c r="BI32" s="467"/>
      <c r="BJ32" s="467"/>
      <c r="BK32" s="467"/>
      <c r="BL32" s="467"/>
      <c r="BM32" s="467"/>
    </row>
    <row r="33" spans="1:65" ht="30" customHeight="1" x14ac:dyDescent="0.3">
      <c r="A33" s="68"/>
      <c r="B33" s="465">
        <v>20200028</v>
      </c>
      <c r="C33" s="465" t="s">
        <v>2905</v>
      </c>
      <c r="D33" s="465"/>
      <c r="E33" s="466">
        <v>43774</v>
      </c>
      <c r="F33" s="467"/>
      <c r="G33" s="468" t="s">
        <v>116</v>
      </c>
      <c r="H33" s="469" t="s">
        <v>1500</v>
      </c>
      <c r="I33" s="470" t="s">
        <v>3055</v>
      </c>
      <c r="J33" s="471"/>
      <c r="K33" s="472">
        <v>43836</v>
      </c>
      <c r="L33" s="473">
        <v>43739</v>
      </c>
      <c r="M33" s="474"/>
      <c r="N33" s="474"/>
      <c r="O33" s="467" t="s">
        <v>2906</v>
      </c>
      <c r="P33" s="467"/>
      <c r="Q33" s="467" t="s">
        <v>2907</v>
      </c>
      <c r="R33" s="475"/>
      <c r="S33" s="475"/>
      <c r="T33" s="476"/>
      <c r="U33" s="476"/>
      <c r="V33" s="476"/>
      <c r="W33" s="474"/>
      <c r="X33" s="474"/>
      <c r="Y33" s="474"/>
      <c r="Z33" s="467"/>
      <c r="AA33" s="467"/>
      <c r="AB33" s="467"/>
      <c r="AC33" s="474"/>
      <c r="AD33" s="474"/>
      <c r="AE33" s="474"/>
      <c r="AF33" s="474"/>
      <c r="AG33" s="467"/>
      <c r="AH33" s="474"/>
      <c r="AI33" s="474"/>
      <c r="AJ33" s="467"/>
      <c r="AK33" s="474"/>
      <c r="AL33" s="467"/>
      <c r="AM33" s="467"/>
      <c r="AN33" s="467"/>
      <c r="AO33" s="474"/>
      <c r="AP33" s="476"/>
      <c r="AQ33" s="467"/>
      <c r="AR33" s="467"/>
      <c r="AS33" s="467"/>
      <c r="AT33" s="467"/>
      <c r="AU33" s="474"/>
      <c r="AV33" s="474"/>
      <c r="AW33" s="474"/>
      <c r="AX33" s="474"/>
      <c r="AY33" s="474"/>
      <c r="AZ33" s="474"/>
      <c r="BA33" s="477"/>
      <c r="BB33" s="478"/>
      <c r="BC33" s="474"/>
      <c r="BD33" s="467"/>
      <c r="BE33" s="467"/>
      <c r="BF33" s="467"/>
      <c r="BG33" s="470"/>
      <c r="BH33" s="467"/>
      <c r="BI33" s="467"/>
      <c r="BJ33" s="467"/>
      <c r="BK33" s="467"/>
      <c r="BL33" s="467"/>
      <c r="BM33" s="467"/>
    </row>
    <row r="34" spans="1:65" ht="30" customHeight="1" x14ac:dyDescent="0.3">
      <c r="A34" s="68"/>
      <c r="B34" s="465">
        <v>20200029</v>
      </c>
      <c r="C34" s="465" t="s">
        <v>2908</v>
      </c>
      <c r="D34" s="465"/>
      <c r="E34" s="466">
        <v>43774</v>
      </c>
      <c r="F34" s="467"/>
      <c r="G34" s="468" t="s">
        <v>116</v>
      </c>
      <c r="H34" s="469" t="s">
        <v>1500</v>
      </c>
      <c r="I34" s="470" t="s">
        <v>3055</v>
      </c>
      <c r="J34" s="471"/>
      <c r="K34" s="472">
        <v>43836</v>
      </c>
      <c r="L34" s="473">
        <v>43739</v>
      </c>
      <c r="M34" s="474"/>
      <c r="N34" s="474"/>
      <c r="O34" s="467" t="s">
        <v>2909</v>
      </c>
      <c r="P34" s="467"/>
      <c r="Q34" s="467" t="s">
        <v>2910</v>
      </c>
      <c r="R34" s="475"/>
      <c r="S34" s="475"/>
      <c r="T34" s="476"/>
      <c r="U34" s="476"/>
      <c r="V34" s="476"/>
      <c r="W34" s="474"/>
      <c r="X34" s="474"/>
      <c r="Y34" s="474"/>
      <c r="Z34" s="467"/>
      <c r="AA34" s="467"/>
      <c r="AB34" s="467"/>
      <c r="AC34" s="474"/>
      <c r="AD34" s="474"/>
      <c r="AE34" s="474"/>
      <c r="AF34" s="474"/>
      <c r="AG34" s="467"/>
      <c r="AH34" s="474"/>
      <c r="AI34" s="474"/>
      <c r="AJ34" s="467"/>
      <c r="AK34" s="474"/>
      <c r="AL34" s="467"/>
      <c r="AM34" s="467"/>
      <c r="AN34" s="467"/>
      <c r="AO34" s="474"/>
      <c r="AP34" s="476"/>
      <c r="AQ34" s="467"/>
      <c r="AR34" s="467"/>
      <c r="AS34" s="467"/>
      <c r="AT34" s="467"/>
      <c r="AU34" s="474"/>
      <c r="AV34" s="474"/>
      <c r="AW34" s="474"/>
      <c r="AX34" s="474"/>
      <c r="AY34" s="474"/>
      <c r="AZ34" s="474"/>
      <c r="BA34" s="477"/>
      <c r="BB34" s="478"/>
      <c r="BC34" s="474"/>
      <c r="BD34" s="467"/>
      <c r="BE34" s="467"/>
      <c r="BF34" s="467"/>
      <c r="BG34" s="470"/>
      <c r="BH34" s="467"/>
      <c r="BI34" s="467"/>
      <c r="BJ34" s="467"/>
      <c r="BK34" s="467"/>
      <c r="BL34" s="467"/>
      <c r="BM34" s="467"/>
    </row>
    <row r="35" spans="1:65" ht="30" customHeight="1" x14ac:dyDescent="0.3">
      <c r="A35" s="68"/>
      <c r="B35" s="465">
        <v>20200030</v>
      </c>
      <c r="C35" s="465" t="s">
        <v>2887</v>
      </c>
      <c r="D35" s="465"/>
      <c r="E35" s="466">
        <v>43775</v>
      </c>
      <c r="F35" s="467"/>
      <c r="G35" s="468" t="s">
        <v>116</v>
      </c>
      <c r="H35" s="469" t="s">
        <v>1500</v>
      </c>
      <c r="I35" s="470" t="s">
        <v>3053</v>
      </c>
      <c r="J35" s="471"/>
      <c r="K35" s="472">
        <v>43836</v>
      </c>
      <c r="L35" s="473">
        <v>43739</v>
      </c>
      <c r="M35" s="474"/>
      <c r="N35" s="474"/>
      <c r="O35" s="467" t="s">
        <v>2888</v>
      </c>
      <c r="P35" s="467"/>
      <c r="Q35" s="467" t="s">
        <v>2889</v>
      </c>
      <c r="R35" s="475"/>
      <c r="S35" s="475"/>
      <c r="T35" s="476"/>
      <c r="U35" s="476"/>
      <c r="V35" s="476"/>
      <c r="W35" s="474"/>
      <c r="X35" s="474"/>
      <c r="Y35" s="474"/>
      <c r="Z35" s="467"/>
      <c r="AA35" s="467"/>
      <c r="AB35" s="467"/>
      <c r="AC35" s="474"/>
      <c r="AD35" s="474"/>
      <c r="AE35" s="474"/>
      <c r="AF35" s="474"/>
      <c r="AG35" s="467"/>
      <c r="AH35" s="474"/>
      <c r="AI35" s="474"/>
      <c r="AJ35" s="467"/>
      <c r="AK35" s="474"/>
      <c r="AL35" s="467"/>
      <c r="AM35" s="467"/>
      <c r="AN35" s="467"/>
      <c r="AO35" s="474"/>
      <c r="AP35" s="476"/>
      <c r="AQ35" s="467"/>
      <c r="AR35" s="467"/>
      <c r="AS35" s="467"/>
      <c r="AT35" s="467"/>
      <c r="AU35" s="474"/>
      <c r="AV35" s="474"/>
      <c r="AW35" s="474"/>
      <c r="AX35" s="474"/>
      <c r="AY35" s="474"/>
      <c r="AZ35" s="474"/>
      <c r="BA35" s="477"/>
      <c r="BB35" s="478"/>
      <c r="BC35" s="474"/>
      <c r="BD35" s="467"/>
      <c r="BE35" s="467"/>
      <c r="BF35" s="467"/>
      <c r="BG35" s="470"/>
      <c r="BH35" s="467"/>
      <c r="BI35" s="467"/>
      <c r="BJ35" s="467"/>
      <c r="BK35" s="467"/>
      <c r="BL35" s="467"/>
      <c r="BM35" s="467"/>
    </row>
    <row r="36" spans="1:65" ht="30" customHeight="1" x14ac:dyDescent="0.3">
      <c r="A36" s="68"/>
      <c r="B36" s="465">
        <v>20200031</v>
      </c>
      <c r="C36" s="465" t="s">
        <v>2890</v>
      </c>
      <c r="D36" s="465"/>
      <c r="E36" s="466">
        <v>43778</v>
      </c>
      <c r="F36" s="467"/>
      <c r="G36" s="468" t="s">
        <v>116</v>
      </c>
      <c r="H36" s="469" t="s">
        <v>1500</v>
      </c>
      <c r="I36" s="470" t="s">
        <v>3053</v>
      </c>
      <c r="J36" s="471"/>
      <c r="K36" s="472">
        <v>43836</v>
      </c>
      <c r="L36" s="473">
        <v>43739</v>
      </c>
      <c r="M36" s="474"/>
      <c r="N36" s="474"/>
      <c r="O36" s="467" t="s">
        <v>2891</v>
      </c>
      <c r="P36" s="467"/>
      <c r="Q36" s="467" t="s">
        <v>2889</v>
      </c>
      <c r="R36" s="475"/>
      <c r="S36" s="475"/>
      <c r="T36" s="476"/>
      <c r="U36" s="476"/>
      <c r="V36" s="476"/>
      <c r="W36" s="474"/>
      <c r="X36" s="474"/>
      <c r="Y36" s="474"/>
      <c r="Z36" s="467"/>
      <c r="AA36" s="467"/>
      <c r="AB36" s="467"/>
      <c r="AC36" s="474"/>
      <c r="AD36" s="474"/>
      <c r="AE36" s="474"/>
      <c r="AF36" s="474"/>
      <c r="AG36" s="467"/>
      <c r="AH36" s="474"/>
      <c r="AI36" s="474"/>
      <c r="AJ36" s="467"/>
      <c r="AK36" s="474"/>
      <c r="AL36" s="467"/>
      <c r="AM36" s="467"/>
      <c r="AN36" s="467"/>
      <c r="AO36" s="474"/>
      <c r="AP36" s="476"/>
      <c r="AQ36" s="467"/>
      <c r="AR36" s="467"/>
      <c r="AS36" s="467"/>
      <c r="AT36" s="467"/>
      <c r="AU36" s="474"/>
      <c r="AV36" s="474"/>
      <c r="AW36" s="474"/>
      <c r="AX36" s="474"/>
      <c r="AY36" s="474"/>
      <c r="AZ36" s="474"/>
      <c r="BA36" s="477"/>
      <c r="BB36" s="478"/>
      <c r="BC36" s="474"/>
      <c r="BD36" s="467"/>
      <c r="BE36" s="467"/>
      <c r="BF36" s="467"/>
      <c r="BG36" s="470"/>
      <c r="BH36" s="467"/>
      <c r="BI36" s="467"/>
      <c r="BJ36" s="467"/>
      <c r="BK36" s="467"/>
      <c r="BL36" s="467"/>
      <c r="BM36" s="467"/>
    </row>
    <row r="37" spans="1:65" ht="30" customHeight="1" x14ac:dyDescent="0.3">
      <c r="A37" s="68"/>
      <c r="B37" s="465">
        <v>20200032</v>
      </c>
      <c r="C37" s="465" t="s">
        <v>2892</v>
      </c>
      <c r="D37" s="465"/>
      <c r="E37" s="466">
        <v>43779</v>
      </c>
      <c r="F37" s="467"/>
      <c r="G37" s="468" t="s">
        <v>116</v>
      </c>
      <c r="H37" s="469" t="s">
        <v>1500</v>
      </c>
      <c r="I37" s="470" t="s">
        <v>442</v>
      </c>
      <c r="J37" s="471"/>
      <c r="K37" s="472">
        <v>43836</v>
      </c>
      <c r="L37" s="473">
        <v>43739</v>
      </c>
      <c r="M37" s="474"/>
      <c r="N37" s="474"/>
      <c r="O37" s="467" t="s">
        <v>2893</v>
      </c>
      <c r="P37" s="467"/>
      <c r="Q37" s="467" t="s">
        <v>2894</v>
      </c>
      <c r="R37" s="475"/>
      <c r="S37" s="475"/>
      <c r="T37" s="476"/>
      <c r="U37" s="476"/>
      <c r="V37" s="476"/>
      <c r="W37" s="474"/>
      <c r="X37" s="474"/>
      <c r="Y37" s="474"/>
      <c r="Z37" s="467"/>
      <c r="AA37" s="467"/>
      <c r="AB37" s="467"/>
      <c r="AC37" s="474"/>
      <c r="AD37" s="474"/>
      <c r="AE37" s="474"/>
      <c r="AF37" s="474"/>
      <c r="AG37" s="467"/>
      <c r="AH37" s="474"/>
      <c r="AI37" s="474"/>
      <c r="AJ37" s="467"/>
      <c r="AK37" s="474"/>
      <c r="AL37" s="467"/>
      <c r="AM37" s="467"/>
      <c r="AN37" s="467"/>
      <c r="AO37" s="474"/>
      <c r="AP37" s="476"/>
      <c r="AQ37" s="467"/>
      <c r="AR37" s="467"/>
      <c r="AS37" s="467"/>
      <c r="AT37" s="467"/>
      <c r="AU37" s="474"/>
      <c r="AV37" s="474"/>
      <c r="AW37" s="474"/>
      <c r="AX37" s="474"/>
      <c r="AY37" s="474"/>
      <c r="AZ37" s="474"/>
      <c r="BA37" s="477"/>
      <c r="BB37" s="478"/>
      <c r="BC37" s="474"/>
      <c r="BD37" s="467"/>
      <c r="BE37" s="467"/>
      <c r="BF37" s="467"/>
      <c r="BG37" s="470"/>
      <c r="BH37" s="467"/>
      <c r="BI37" s="467"/>
      <c r="BJ37" s="467"/>
      <c r="BK37" s="467"/>
      <c r="BL37" s="467"/>
      <c r="BM37" s="467"/>
    </row>
    <row r="38" spans="1:65" ht="30" customHeight="1" x14ac:dyDescent="0.3">
      <c r="A38" s="68"/>
      <c r="B38" s="465">
        <v>20200033</v>
      </c>
      <c r="C38" s="465" t="s">
        <v>2911</v>
      </c>
      <c r="D38" s="465"/>
      <c r="E38" s="466">
        <v>43780</v>
      </c>
      <c r="F38" s="467"/>
      <c r="G38" s="468" t="s">
        <v>116</v>
      </c>
      <c r="H38" s="469" t="s">
        <v>1500</v>
      </c>
      <c r="I38" s="470" t="s">
        <v>3055</v>
      </c>
      <c r="J38" s="471"/>
      <c r="K38" s="472">
        <v>43836</v>
      </c>
      <c r="L38" s="473">
        <v>43709</v>
      </c>
      <c r="M38" s="474"/>
      <c r="N38" s="474"/>
      <c r="O38" s="467" t="s">
        <v>2912</v>
      </c>
      <c r="P38" s="467"/>
      <c r="Q38" s="467" t="s">
        <v>2913</v>
      </c>
      <c r="R38" s="475"/>
      <c r="S38" s="475"/>
      <c r="T38" s="476"/>
      <c r="U38" s="476"/>
      <c r="V38" s="476"/>
      <c r="W38" s="474"/>
      <c r="X38" s="474"/>
      <c r="Y38" s="474"/>
      <c r="Z38" s="467"/>
      <c r="AA38" s="467"/>
      <c r="AB38" s="467"/>
      <c r="AC38" s="474"/>
      <c r="AD38" s="474"/>
      <c r="AE38" s="474"/>
      <c r="AF38" s="474"/>
      <c r="AG38" s="467"/>
      <c r="AH38" s="474"/>
      <c r="AI38" s="474"/>
      <c r="AJ38" s="467"/>
      <c r="AK38" s="474"/>
      <c r="AL38" s="467"/>
      <c r="AM38" s="467"/>
      <c r="AN38" s="467"/>
      <c r="AO38" s="474"/>
      <c r="AP38" s="476"/>
      <c r="AQ38" s="467"/>
      <c r="AR38" s="467"/>
      <c r="AS38" s="467"/>
      <c r="AT38" s="467"/>
      <c r="AU38" s="474"/>
      <c r="AV38" s="474"/>
      <c r="AW38" s="474"/>
      <c r="AX38" s="474"/>
      <c r="AY38" s="474"/>
      <c r="AZ38" s="474"/>
      <c r="BA38" s="477"/>
      <c r="BB38" s="478"/>
      <c r="BC38" s="474"/>
      <c r="BD38" s="467"/>
      <c r="BE38" s="467"/>
      <c r="BF38" s="467"/>
      <c r="BG38" s="470"/>
      <c r="BH38" s="467"/>
      <c r="BI38" s="467"/>
      <c r="BJ38" s="467"/>
      <c r="BK38" s="467"/>
      <c r="BL38" s="467"/>
      <c r="BM38" s="467"/>
    </row>
    <row r="39" spans="1:65" ht="30" customHeight="1" x14ac:dyDescent="0.3">
      <c r="A39" s="68"/>
      <c r="B39" s="465">
        <v>20200034</v>
      </c>
      <c r="C39" s="465" t="s">
        <v>2895</v>
      </c>
      <c r="D39" s="465"/>
      <c r="E39" s="466">
        <v>43782</v>
      </c>
      <c r="F39" s="467"/>
      <c r="G39" s="468" t="s">
        <v>116</v>
      </c>
      <c r="H39" s="469" t="s">
        <v>1500</v>
      </c>
      <c r="I39" s="470" t="s">
        <v>3055</v>
      </c>
      <c r="J39" s="471"/>
      <c r="K39" s="472">
        <v>43836</v>
      </c>
      <c r="L39" s="473">
        <v>43739</v>
      </c>
      <c r="M39" s="474"/>
      <c r="N39" s="474"/>
      <c r="O39" s="467" t="s">
        <v>2896</v>
      </c>
      <c r="P39" s="467"/>
      <c r="Q39" s="467" t="s">
        <v>2897</v>
      </c>
      <c r="R39" s="475"/>
      <c r="S39" s="475"/>
      <c r="T39" s="476"/>
      <c r="U39" s="476"/>
      <c r="V39" s="476"/>
      <c r="W39" s="474"/>
      <c r="X39" s="474"/>
      <c r="Y39" s="474"/>
      <c r="Z39" s="467"/>
      <c r="AA39" s="467"/>
      <c r="AB39" s="467"/>
      <c r="AC39" s="474"/>
      <c r="AD39" s="474"/>
      <c r="AE39" s="474"/>
      <c r="AF39" s="474"/>
      <c r="AG39" s="467"/>
      <c r="AH39" s="474"/>
      <c r="AI39" s="474"/>
      <c r="AJ39" s="467"/>
      <c r="AK39" s="474"/>
      <c r="AL39" s="467"/>
      <c r="AM39" s="467"/>
      <c r="AN39" s="467"/>
      <c r="AO39" s="474"/>
      <c r="AP39" s="476"/>
      <c r="AQ39" s="467"/>
      <c r="AR39" s="467"/>
      <c r="AS39" s="467"/>
      <c r="AT39" s="467"/>
      <c r="AU39" s="474"/>
      <c r="AV39" s="474"/>
      <c r="AW39" s="474"/>
      <c r="AX39" s="474"/>
      <c r="AY39" s="474"/>
      <c r="AZ39" s="474"/>
      <c r="BA39" s="477"/>
      <c r="BB39" s="478"/>
      <c r="BC39" s="474"/>
      <c r="BD39" s="467"/>
      <c r="BE39" s="467"/>
      <c r="BF39" s="467"/>
      <c r="BG39" s="470"/>
      <c r="BH39" s="467"/>
      <c r="BI39" s="467"/>
      <c r="BJ39" s="467"/>
      <c r="BK39" s="467"/>
      <c r="BL39" s="467"/>
      <c r="BM39" s="467"/>
    </row>
    <row r="40" spans="1:65" ht="30" customHeight="1" x14ac:dyDescent="0.3">
      <c r="A40" s="68"/>
      <c r="B40" s="465">
        <v>20200035</v>
      </c>
      <c r="C40" s="465" t="s">
        <v>2914</v>
      </c>
      <c r="D40" s="465"/>
      <c r="E40" s="466">
        <v>43782</v>
      </c>
      <c r="F40" s="467"/>
      <c r="G40" s="468" t="s">
        <v>116</v>
      </c>
      <c r="H40" s="469" t="s">
        <v>1500</v>
      </c>
      <c r="I40" s="470" t="s">
        <v>442</v>
      </c>
      <c r="J40" s="471"/>
      <c r="K40" s="472">
        <v>43836</v>
      </c>
      <c r="L40" s="473">
        <v>43617</v>
      </c>
      <c r="M40" s="474"/>
      <c r="N40" s="474"/>
      <c r="O40" s="467" t="s">
        <v>2915</v>
      </c>
      <c r="P40" s="467"/>
      <c r="Q40" s="467" t="s">
        <v>2916</v>
      </c>
      <c r="R40" s="475"/>
      <c r="S40" s="475"/>
      <c r="T40" s="476"/>
      <c r="U40" s="476"/>
      <c r="V40" s="476"/>
      <c r="W40" s="474"/>
      <c r="X40" s="474"/>
      <c r="Y40" s="474"/>
      <c r="Z40" s="467"/>
      <c r="AA40" s="467"/>
      <c r="AB40" s="467"/>
      <c r="AC40" s="474"/>
      <c r="AD40" s="474"/>
      <c r="AE40" s="474"/>
      <c r="AF40" s="474"/>
      <c r="AG40" s="467"/>
      <c r="AH40" s="474"/>
      <c r="AI40" s="474"/>
      <c r="AJ40" s="467"/>
      <c r="AK40" s="474"/>
      <c r="AL40" s="467"/>
      <c r="AM40" s="467"/>
      <c r="AN40" s="467"/>
      <c r="AO40" s="474"/>
      <c r="AP40" s="476"/>
      <c r="AQ40" s="467"/>
      <c r="AR40" s="467"/>
      <c r="AS40" s="467"/>
      <c r="AT40" s="467"/>
      <c r="AU40" s="474"/>
      <c r="AV40" s="474"/>
      <c r="AW40" s="474"/>
      <c r="AX40" s="474"/>
      <c r="AY40" s="474"/>
      <c r="AZ40" s="474"/>
      <c r="BA40" s="477"/>
      <c r="BB40" s="478"/>
      <c r="BC40" s="474"/>
      <c r="BD40" s="467"/>
      <c r="BE40" s="467"/>
      <c r="BF40" s="467"/>
      <c r="BG40" s="470"/>
      <c r="BH40" s="467"/>
      <c r="BI40" s="467"/>
      <c r="BJ40" s="467"/>
      <c r="BK40" s="467"/>
      <c r="BL40" s="467"/>
      <c r="BM40" s="467"/>
    </row>
    <row r="41" spans="1:65" ht="30" customHeight="1" x14ac:dyDescent="0.3">
      <c r="A41" s="68"/>
      <c r="B41" s="465">
        <v>20200036</v>
      </c>
      <c r="C41" s="465" t="s">
        <v>2911</v>
      </c>
      <c r="D41" s="465"/>
      <c r="E41" s="466">
        <v>43782</v>
      </c>
      <c r="F41" s="467"/>
      <c r="G41" s="468" t="s">
        <v>116</v>
      </c>
      <c r="H41" s="469" t="s">
        <v>1500</v>
      </c>
      <c r="I41" s="470" t="s">
        <v>3058</v>
      </c>
      <c r="J41" s="471"/>
      <c r="K41" s="472">
        <v>43836</v>
      </c>
      <c r="L41" s="473">
        <v>43709</v>
      </c>
      <c r="M41" s="474"/>
      <c r="N41" s="474"/>
      <c r="O41" s="467" t="s">
        <v>2917</v>
      </c>
      <c r="P41" s="467"/>
      <c r="Q41" s="467" t="s">
        <v>2913</v>
      </c>
      <c r="R41" s="475"/>
      <c r="S41" s="475"/>
      <c r="T41" s="476"/>
      <c r="U41" s="476"/>
      <c r="V41" s="476"/>
      <c r="W41" s="474"/>
      <c r="X41" s="474"/>
      <c r="Y41" s="474"/>
      <c r="Z41" s="467"/>
      <c r="AA41" s="467"/>
      <c r="AB41" s="467"/>
      <c r="AC41" s="474"/>
      <c r="AD41" s="474"/>
      <c r="AE41" s="474"/>
      <c r="AF41" s="474"/>
      <c r="AG41" s="467"/>
      <c r="AH41" s="474"/>
      <c r="AI41" s="474"/>
      <c r="AJ41" s="467"/>
      <c r="AK41" s="474"/>
      <c r="AL41" s="467"/>
      <c r="AM41" s="467"/>
      <c r="AN41" s="467"/>
      <c r="AO41" s="474"/>
      <c r="AP41" s="476"/>
      <c r="AQ41" s="467"/>
      <c r="AR41" s="467"/>
      <c r="AS41" s="467"/>
      <c r="AT41" s="467"/>
      <c r="AU41" s="474"/>
      <c r="AV41" s="474"/>
      <c r="AW41" s="474"/>
      <c r="AX41" s="474"/>
      <c r="AY41" s="474"/>
      <c r="AZ41" s="474"/>
      <c r="BA41" s="477"/>
      <c r="BB41" s="478"/>
      <c r="BC41" s="474"/>
      <c r="BD41" s="467"/>
      <c r="BE41" s="467"/>
      <c r="BF41" s="467"/>
      <c r="BG41" s="470"/>
      <c r="BH41" s="467"/>
      <c r="BI41" s="467"/>
      <c r="BJ41" s="467"/>
      <c r="BK41" s="467"/>
      <c r="BL41" s="467"/>
      <c r="BM41" s="467"/>
    </row>
    <row r="42" spans="1:65" ht="30" customHeight="1" x14ac:dyDescent="0.3">
      <c r="A42" s="68"/>
      <c r="B42" s="465">
        <v>20200037</v>
      </c>
      <c r="C42" s="465" t="s">
        <v>2918</v>
      </c>
      <c r="D42" s="465"/>
      <c r="E42" s="466">
        <v>43783</v>
      </c>
      <c r="F42" s="467"/>
      <c r="G42" s="468" t="s">
        <v>116</v>
      </c>
      <c r="H42" s="469" t="s">
        <v>1500</v>
      </c>
      <c r="I42" s="470" t="s">
        <v>3055</v>
      </c>
      <c r="J42" s="471"/>
      <c r="K42" s="472">
        <v>43836</v>
      </c>
      <c r="L42" s="473">
        <v>43709</v>
      </c>
      <c r="M42" s="474"/>
      <c r="N42" s="474"/>
      <c r="O42" s="467" t="s">
        <v>2919</v>
      </c>
      <c r="P42" s="467"/>
      <c r="Q42" s="467" t="s">
        <v>2920</v>
      </c>
      <c r="R42" s="475"/>
      <c r="S42" s="475"/>
      <c r="T42" s="476"/>
      <c r="U42" s="476"/>
      <c r="V42" s="476"/>
      <c r="W42" s="474"/>
      <c r="X42" s="474"/>
      <c r="Y42" s="474"/>
      <c r="Z42" s="467"/>
      <c r="AA42" s="467"/>
      <c r="AB42" s="467"/>
      <c r="AC42" s="474"/>
      <c r="AD42" s="474"/>
      <c r="AE42" s="474"/>
      <c r="AF42" s="474"/>
      <c r="AG42" s="467"/>
      <c r="AH42" s="474"/>
      <c r="AI42" s="474"/>
      <c r="AJ42" s="467"/>
      <c r="AK42" s="474"/>
      <c r="AL42" s="467"/>
      <c r="AM42" s="467"/>
      <c r="AN42" s="467"/>
      <c r="AO42" s="474"/>
      <c r="AP42" s="476"/>
      <c r="AQ42" s="467"/>
      <c r="AR42" s="467"/>
      <c r="AS42" s="467"/>
      <c r="AT42" s="467"/>
      <c r="AU42" s="474"/>
      <c r="AV42" s="474"/>
      <c r="AW42" s="474"/>
      <c r="AX42" s="474"/>
      <c r="AY42" s="474"/>
      <c r="AZ42" s="474"/>
      <c r="BA42" s="477"/>
      <c r="BB42" s="478"/>
      <c r="BC42" s="474"/>
      <c r="BD42" s="467"/>
      <c r="BE42" s="467"/>
      <c r="BF42" s="467"/>
      <c r="BG42" s="470"/>
      <c r="BH42" s="467"/>
      <c r="BI42" s="467"/>
      <c r="BJ42" s="467"/>
      <c r="BK42" s="467"/>
      <c r="BL42" s="467"/>
      <c r="BM42" s="467"/>
    </row>
    <row r="43" spans="1:65" ht="30" customHeight="1" x14ac:dyDescent="0.3">
      <c r="A43" s="68"/>
      <c r="B43" s="465">
        <v>20200038</v>
      </c>
      <c r="C43" s="465" t="s">
        <v>2898</v>
      </c>
      <c r="D43" s="465"/>
      <c r="E43" s="466">
        <v>43787</v>
      </c>
      <c r="F43" s="467"/>
      <c r="G43" s="468" t="s">
        <v>116</v>
      </c>
      <c r="H43" s="469" t="s">
        <v>1500</v>
      </c>
      <c r="I43" s="470" t="s">
        <v>442</v>
      </c>
      <c r="J43" s="471"/>
      <c r="K43" s="472">
        <v>43836</v>
      </c>
      <c r="L43" s="473">
        <v>43739</v>
      </c>
      <c r="M43" s="474"/>
      <c r="N43" s="474"/>
      <c r="O43" s="467" t="s">
        <v>2899</v>
      </c>
      <c r="P43" s="467"/>
      <c r="Q43" s="467" t="s">
        <v>2900</v>
      </c>
      <c r="R43" s="475"/>
      <c r="S43" s="475"/>
      <c r="T43" s="476"/>
      <c r="U43" s="476"/>
      <c r="V43" s="476"/>
      <c r="W43" s="474"/>
      <c r="X43" s="474"/>
      <c r="Y43" s="474"/>
      <c r="Z43" s="467"/>
      <c r="AA43" s="467"/>
      <c r="AB43" s="467"/>
      <c r="AC43" s="474"/>
      <c r="AD43" s="474"/>
      <c r="AE43" s="474"/>
      <c r="AF43" s="474"/>
      <c r="AG43" s="467"/>
      <c r="AH43" s="474"/>
      <c r="AI43" s="474"/>
      <c r="AJ43" s="467"/>
      <c r="AK43" s="474"/>
      <c r="AL43" s="467"/>
      <c r="AM43" s="467"/>
      <c r="AN43" s="467"/>
      <c r="AO43" s="474"/>
      <c r="AP43" s="476"/>
      <c r="AQ43" s="467"/>
      <c r="AR43" s="467"/>
      <c r="AS43" s="467"/>
      <c r="AT43" s="467"/>
      <c r="AU43" s="474"/>
      <c r="AV43" s="474"/>
      <c r="AW43" s="474"/>
      <c r="AX43" s="474"/>
      <c r="AY43" s="474"/>
      <c r="AZ43" s="474"/>
      <c r="BA43" s="477"/>
      <c r="BB43" s="478"/>
      <c r="BC43" s="474"/>
      <c r="BD43" s="467"/>
      <c r="BE43" s="467"/>
      <c r="BF43" s="467"/>
      <c r="BG43" s="470"/>
      <c r="BH43" s="467"/>
      <c r="BI43" s="467"/>
      <c r="BJ43" s="467"/>
      <c r="BK43" s="467"/>
      <c r="BL43" s="467"/>
      <c r="BM43" s="467"/>
    </row>
    <row r="44" spans="1:65" ht="30" customHeight="1" x14ac:dyDescent="0.3">
      <c r="A44" s="68"/>
      <c r="B44" s="465">
        <v>20200039</v>
      </c>
      <c r="C44" s="465" t="s">
        <v>2901</v>
      </c>
      <c r="D44" s="465"/>
      <c r="E44" s="466">
        <v>43791</v>
      </c>
      <c r="F44" s="467"/>
      <c r="G44" s="468" t="s">
        <v>116</v>
      </c>
      <c r="H44" s="469" t="s">
        <v>1500</v>
      </c>
      <c r="I44" s="470" t="s">
        <v>3055</v>
      </c>
      <c r="J44" s="471"/>
      <c r="K44" s="472">
        <v>43836</v>
      </c>
      <c r="L44" s="473">
        <v>43739</v>
      </c>
      <c r="M44" s="474"/>
      <c r="N44" s="474"/>
      <c r="O44" s="467" t="s">
        <v>2902</v>
      </c>
      <c r="P44" s="467"/>
      <c r="Q44" s="467" t="s">
        <v>2897</v>
      </c>
      <c r="R44" s="475"/>
      <c r="S44" s="475"/>
      <c r="T44" s="476"/>
      <c r="U44" s="476"/>
      <c r="V44" s="476"/>
      <c r="W44" s="474"/>
      <c r="X44" s="474"/>
      <c r="Y44" s="474"/>
      <c r="Z44" s="467"/>
      <c r="AA44" s="467"/>
      <c r="AB44" s="467"/>
      <c r="AC44" s="474"/>
      <c r="AD44" s="474"/>
      <c r="AE44" s="474"/>
      <c r="AF44" s="474"/>
      <c r="AG44" s="467"/>
      <c r="AH44" s="474"/>
      <c r="AI44" s="474"/>
      <c r="AJ44" s="467"/>
      <c r="AK44" s="474"/>
      <c r="AL44" s="467"/>
      <c r="AM44" s="467"/>
      <c r="AN44" s="467"/>
      <c r="AO44" s="474"/>
      <c r="AP44" s="476"/>
      <c r="AQ44" s="467"/>
      <c r="AR44" s="467"/>
      <c r="AS44" s="467"/>
      <c r="AT44" s="467"/>
      <c r="AU44" s="474"/>
      <c r="AV44" s="474"/>
      <c r="AW44" s="474"/>
      <c r="AX44" s="474"/>
      <c r="AY44" s="474"/>
      <c r="AZ44" s="474"/>
      <c r="BA44" s="477"/>
      <c r="BB44" s="478"/>
      <c r="BC44" s="474"/>
      <c r="BD44" s="467"/>
      <c r="BE44" s="467"/>
      <c r="BF44" s="467"/>
      <c r="BG44" s="470"/>
      <c r="BH44" s="467"/>
      <c r="BI44" s="467"/>
      <c r="BJ44" s="467"/>
      <c r="BK44" s="467"/>
      <c r="BL44" s="467"/>
      <c r="BM44" s="467"/>
    </row>
    <row r="45" spans="1:65" ht="30" customHeight="1" x14ac:dyDescent="0.3">
      <c r="A45" s="68"/>
      <c r="B45" s="465">
        <v>20200040</v>
      </c>
      <c r="C45" s="465" t="s">
        <v>2903</v>
      </c>
      <c r="D45" s="465"/>
      <c r="E45" s="466">
        <v>43792</v>
      </c>
      <c r="F45" s="467"/>
      <c r="G45" s="468" t="s">
        <v>116</v>
      </c>
      <c r="H45" s="469" t="s">
        <v>1500</v>
      </c>
      <c r="I45" s="470" t="s">
        <v>3053</v>
      </c>
      <c r="J45" s="471"/>
      <c r="K45" s="472">
        <v>43836</v>
      </c>
      <c r="L45" s="473">
        <v>43739</v>
      </c>
      <c r="M45" s="474"/>
      <c r="N45" s="474"/>
      <c r="O45" s="467" t="s">
        <v>2904</v>
      </c>
      <c r="P45" s="467"/>
      <c r="Q45" s="467" t="s">
        <v>2889</v>
      </c>
      <c r="R45" s="475"/>
      <c r="S45" s="475"/>
      <c r="T45" s="476"/>
      <c r="U45" s="476"/>
      <c r="V45" s="476"/>
      <c r="W45" s="474"/>
      <c r="X45" s="474"/>
      <c r="Y45" s="474"/>
      <c r="Z45" s="467"/>
      <c r="AA45" s="467"/>
      <c r="AB45" s="467"/>
      <c r="AC45" s="474"/>
      <c r="AD45" s="474"/>
      <c r="AE45" s="474"/>
      <c r="AF45" s="474"/>
      <c r="AG45" s="467"/>
      <c r="AH45" s="474"/>
      <c r="AI45" s="474"/>
      <c r="AJ45" s="467"/>
      <c r="AK45" s="474"/>
      <c r="AL45" s="467"/>
      <c r="AM45" s="467"/>
      <c r="AN45" s="467"/>
      <c r="AO45" s="474"/>
      <c r="AP45" s="476"/>
      <c r="AQ45" s="467"/>
      <c r="AR45" s="467"/>
      <c r="AS45" s="467"/>
      <c r="AT45" s="467"/>
      <c r="AU45" s="474"/>
      <c r="AV45" s="474"/>
      <c r="AW45" s="474"/>
      <c r="AX45" s="474"/>
      <c r="AY45" s="474"/>
      <c r="AZ45" s="474"/>
      <c r="BA45" s="477"/>
      <c r="BB45" s="478"/>
      <c r="BC45" s="474"/>
      <c r="BD45" s="467"/>
      <c r="BE45" s="467"/>
      <c r="BF45" s="467"/>
      <c r="BG45" s="470"/>
      <c r="BH45" s="467"/>
      <c r="BI45" s="467"/>
      <c r="BJ45" s="467"/>
      <c r="BK45" s="467"/>
      <c r="BL45" s="467"/>
      <c r="BM45" s="467"/>
    </row>
    <row r="46" spans="1:65" ht="30" customHeight="1" x14ac:dyDescent="0.3">
      <c r="A46" s="68"/>
      <c r="B46" s="465">
        <v>20200041</v>
      </c>
      <c r="C46" s="465" t="s">
        <v>2872</v>
      </c>
      <c r="D46" s="465"/>
      <c r="E46" s="466">
        <v>43797</v>
      </c>
      <c r="F46" s="467"/>
      <c r="G46" s="468" t="s">
        <v>116</v>
      </c>
      <c r="H46" s="469" t="s">
        <v>1500</v>
      </c>
      <c r="I46" s="470" t="s">
        <v>442</v>
      </c>
      <c r="J46" s="471"/>
      <c r="K46" s="472">
        <v>43836</v>
      </c>
      <c r="L46" s="473">
        <v>43739</v>
      </c>
      <c r="M46" s="474"/>
      <c r="N46" s="474"/>
      <c r="O46" s="467" t="s">
        <v>2873</v>
      </c>
      <c r="P46" s="467"/>
      <c r="Q46" s="467" t="s">
        <v>2874</v>
      </c>
      <c r="R46" s="475"/>
      <c r="S46" s="475"/>
      <c r="T46" s="476"/>
      <c r="U46" s="476"/>
      <c r="V46" s="476"/>
      <c r="W46" s="474"/>
      <c r="X46" s="474"/>
      <c r="Y46" s="474"/>
      <c r="Z46" s="467"/>
      <c r="AA46" s="467"/>
      <c r="AB46" s="467"/>
      <c r="AC46" s="474"/>
      <c r="AD46" s="474"/>
      <c r="AE46" s="474"/>
      <c r="AF46" s="474"/>
      <c r="AG46" s="467"/>
      <c r="AH46" s="474"/>
      <c r="AI46" s="474"/>
      <c r="AJ46" s="467"/>
      <c r="AK46" s="474"/>
      <c r="AL46" s="467"/>
      <c r="AM46" s="467"/>
      <c r="AN46" s="467"/>
      <c r="AO46" s="474"/>
      <c r="AP46" s="476"/>
      <c r="AQ46" s="467"/>
      <c r="AR46" s="467"/>
      <c r="AS46" s="467"/>
      <c r="AT46" s="467"/>
      <c r="AU46" s="474"/>
      <c r="AV46" s="474"/>
      <c r="AW46" s="474"/>
      <c r="AX46" s="474"/>
      <c r="AY46" s="474"/>
      <c r="AZ46" s="474"/>
      <c r="BA46" s="477"/>
      <c r="BB46" s="478"/>
      <c r="BC46" s="474"/>
      <c r="BD46" s="467"/>
      <c r="BE46" s="467"/>
      <c r="BF46" s="467"/>
      <c r="BG46" s="470"/>
      <c r="BH46" s="467"/>
      <c r="BI46" s="467"/>
      <c r="BJ46" s="467"/>
      <c r="BK46" s="467"/>
      <c r="BL46" s="467"/>
      <c r="BM46" s="467"/>
    </row>
    <row r="47" spans="1:65" ht="30" customHeight="1" x14ac:dyDescent="0.3">
      <c r="A47" s="68"/>
      <c r="B47" s="465">
        <v>20200042</v>
      </c>
      <c r="C47" s="465" t="s">
        <v>2931</v>
      </c>
      <c r="D47" s="465"/>
      <c r="E47" s="466">
        <v>43797</v>
      </c>
      <c r="F47" s="467"/>
      <c r="G47" s="468" t="s">
        <v>116</v>
      </c>
      <c r="H47" s="469" t="s">
        <v>1500</v>
      </c>
      <c r="I47" s="470" t="s">
        <v>442</v>
      </c>
      <c r="J47" s="471"/>
      <c r="K47" s="472">
        <v>43836</v>
      </c>
      <c r="L47" s="473">
        <v>43739</v>
      </c>
      <c r="M47" s="474"/>
      <c r="N47" s="474"/>
      <c r="O47" s="467" t="s">
        <v>2932</v>
      </c>
      <c r="P47" s="467"/>
      <c r="Q47" s="467" t="s">
        <v>2933</v>
      </c>
      <c r="R47" s="475"/>
      <c r="S47" s="475"/>
      <c r="T47" s="476"/>
      <c r="U47" s="476"/>
      <c r="V47" s="476"/>
      <c r="W47" s="474"/>
      <c r="X47" s="474"/>
      <c r="Y47" s="474"/>
      <c r="Z47" s="467"/>
      <c r="AA47" s="467"/>
      <c r="AB47" s="467"/>
      <c r="AC47" s="474"/>
      <c r="AD47" s="474"/>
      <c r="AE47" s="474"/>
      <c r="AF47" s="474"/>
      <c r="AG47" s="467"/>
      <c r="AH47" s="474"/>
      <c r="AI47" s="474"/>
      <c r="AJ47" s="467"/>
      <c r="AK47" s="474"/>
      <c r="AL47" s="467"/>
      <c r="AM47" s="467"/>
      <c r="AN47" s="467"/>
      <c r="AO47" s="474"/>
      <c r="AP47" s="476"/>
      <c r="AQ47" s="467"/>
      <c r="AR47" s="467"/>
      <c r="AS47" s="467"/>
      <c r="AT47" s="467"/>
      <c r="AU47" s="474"/>
      <c r="AV47" s="474"/>
      <c r="AW47" s="474"/>
      <c r="AX47" s="474"/>
      <c r="AY47" s="474"/>
      <c r="AZ47" s="474"/>
      <c r="BA47" s="477"/>
      <c r="BB47" s="478"/>
      <c r="BC47" s="474"/>
      <c r="BD47" s="467"/>
      <c r="BE47" s="467"/>
      <c r="BF47" s="467"/>
      <c r="BG47" s="470"/>
      <c r="BH47" s="467"/>
      <c r="BI47" s="467"/>
      <c r="BJ47" s="467"/>
      <c r="BK47" s="467"/>
      <c r="BL47" s="467"/>
      <c r="BM47" s="467"/>
    </row>
    <row r="48" spans="1:65" ht="30" customHeight="1" x14ac:dyDescent="0.3">
      <c r="A48" s="68"/>
      <c r="B48" s="465">
        <v>20200043</v>
      </c>
      <c r="C48" s="465" t="s">
        <v>2875</v>
      </c>
      <c r="D48" s="465"/>
      <c r="E48" s="466">
        <v>43798</v>
      </c>
      <c r="F48" s="467"/>
      <c r="G48" s="468" t="s">
        <v>116</v>
      </c>
      <c r="H48" s="469" t="s">
        <v>1500</v>
      </c>
      <c r="I48" s="470" t="s">
        <v>442</v>
      </c>
      <c r="J48" s="471"/>
      <c r="K48" s="472">
        <v>43836</v>
      </c>
      <c r="L48" s="473">
        <v>43739</v>
      </c>
      <c r="M48" s="474"/>
      <c r="N48" s="474"/>
      <c r="O48" s="467" t="s">
        <v>2876</v>
      </c>
      <c r="P48" s="467"/>
      <c r="Q48" s="467" t="s">
        <v>2877</v>
      </c>
      <c r="R48" s="475"/>
      <c r="S48" s="475"/>
      <c r="T48" s="476"/>
      <c r="U48" s="476"/>
      <c r="V48" s="476"/>
      <c r="W48" s="474"/>
      <c r="X48" s="474"/>
      <c r="Y48" s="474"/>
      <c r="Z48" s="467"/>
      <c r="AA48" s="467"/>
      <c r="AB48" s="467"/>
      <c r="AC48" s="474"/>
      <c r="AD48" s="474"/>
      <c r="AE48" s="474"/>
      <c r="AF48" s="474"/>
      <c r="AG48" s="467"/>
      <c r="AH48" s="474"/>
      <c r="AI48" s="474"/>
      <c r="AJ48" s="467"/>
      <c r="AK48" s="474"/>
      <c r="AL48" s="467"/>
      <c r="AM48" s="467"/>
      <c r="AN48" s="467"/>
      <c r="AO48" s="474"/>
      <c r="AP48" s="476"/>
      <c r="AQ48" s="467"/>
      <c r="AR48" s="467"/>
      <c r="AS48" s="467"/>
      <c r="AT48" s="467"/>
      <c r="AU48" s="474"/>
      <c r="AV48" s="474"/>
      <c r="AW48" s="474"/>
      <c r="AX48" s="474"/>
      <c r="AY48" s="474"/>
      <c r="AZ48" s="474"/>
      <c r="BA48" s="477"/>
      <c r="BB48" s="478"/>
      <c r="BC48" s="474"/>
      <c r="BD48" s="467"/>
      <c r="BE48" s="467"/>
      <c r="BF48" s="467"/>
      <c r="BG48" s="470"/>
      <c r="BH48" s="467"/>
      <c r="BI48" s="467"/>
      <c r="BJ48" s="467"/>
      <c r="BK48" s="467"/>
      <c r="BL48" s="467"/>
      <c r="BM48" s="467"/>
    </row>
    <row r="49" spans="1:65" ht="30" customHeight="1" x14ac:dyDescent="0.3">
      <c r="A49" s="68"/>
      <c r="B49" s="465">
        <v>20200044</v>
      </c>
      <c r="C49" s="465" t="s">
        <v>2881</v>
      </c>
      <c r="D49" s="465"/>
      <c r="E49" s="466">
        <v>43805</v>
      </c>
      <c r="F49" s="467"/>
      <c r="G49" s="468" t="s">
        <v>116</v>
      </c>
      <c r="H49" s="469" t="s">
        <v>1500</v>
      </c>
      <c r="I49" s="470" t="s">
        <v>442</v>
      </c>
      <c r="J49" s="471"/>
      <c r="K49" s="472">
        <v>43836</v>
      </c>
      <c r="L49" s="473">
        <v>43770</v>
      </c>
      <c r="M49" s="474"/>
      <c r="N49" s="474"/>
      <c r="O49" s="467" t="s">
        <v>2882</v>
      </c>
      <c r="P49" s="467"/>
      <c r="Q49" s="467" t="s">
        <v>2883</v>
      </c>
      <c r="R49" s="475"/>
      <c r="S49" s="475"/>
      <c r="T49" s="476"/>
      <c r="U49" s="476"/>
      <c r="V49" s="476"/>
      <c r="W49" s="474"/>
      <c r="X49" s="474"/>
      <c r="Y49" s="474"/>
      <c r="Z49" s="467"/>
      <c r="AA49" s="467"/>
      <c r="AB49" s="467"/>
      <c r="AC49" s="474"/>
      <c r="AD49" s="474"/>
      <c r="AE49" s="474"/>
      <c r="AF49" s="474"/>
      <c r="AG49" s="467"/>
      <c r="AH49" s="474"/>
      <c r="AI49" s="474"/>
      <c r="AJ49" s="467"/>
      <c r="AK49" s="474"/>
      <c r="AL49" s="467"/>
      <c r="AM49" s="467"/>
      <c r="AN49" s="467"/>
      <c r="AO49" s="474"/>
      <c r="AP49" s="476"/>
      <c r="AQ49" s="467"/>
      <c r="AR49" s="467"/>
      <c r="AS49" s="467"/>
      <c r="AT49" s="467"/>
      <c r="AU49" s="474"/>
      <c r="AV49" s="474"/>
      <c r="AW49" s="474"/>
      <c r="AX49" s="474"/>
      <c r="AY49" s="474"/>
      <c r="AZ49" s="474"/>
      <c r="BA49" s="477"/>
      <c r="BB49" s="478"/>
      <c r="BC49" s="474"/>
      <c r="BD49" s="467"/>
      <c r="BE49" s="467"/>
      <c r="BF49" s="467"/>
      <c r="BG49" s="470"/>
      <c r="BH49" s="467"/>
      <c r="BI49" s="467"/>
      <c r="BJ49" s="467"/>
      <c r="BK49" s="467"/>
      <c r="BL49" s="467"/>
      <c r="BM49" s="467"/>
    </row>
    <row r="50" spans="1:65" ht="30" customHeight="1" x14ac:dyDescent="0.3">
      <c r="A50" s="68"/>
      <c r="B50" s="465">
        <v>20200045</v>
      </c>
      <c r="C50" s="465" t="s">
        <v>2945</v>
      </c>
      <c r="D50" s="465"/>
      <c r="E50" s="466">
        <v>43810</v>
      </c>
      <c r="F50" s="467"/>
      <c r="G50" s="468" t="s">
        <v>116</v>
      </c>
      <c r="H50" s="469" t="s">
        <v>1500</v>
      </c>
      <c r="I50" s="470" t="s">
        <v>3055</v>
      </c>
      <c r="J50" s="471"/>
      <c r="K50" s="472">
        <v>43900</v>
      </c>
      <c r="L50" s="473">
        <v>43770</v>
      </c>
      <c r="M50" s="474"/>
      <c r="N50" s="474"/>
      <c r="O50" s="467" t="s">
        <v>2946</v>
      </c>
      <c r="P50" s="467"/>
      <c r="Q50" s="467" t="s">
        <v>2947</v>
      </c>
      <c r="R50" s="475"/>
      <c r="S50" s="475"/>
      <c r="T50" s="476"/>
      <c r="U50" s="476"/>
      <c r="V50" s="476"/>
      <c r="W50" s="474"/>
      <c r="X50" s="474"/>
      <c r="Y50" s="474"/>
      <c r="Z50" s="467"/>
      <c r="AA50" s="467"/>
      <c r="AB50" s="467"/>
      <c r="AC50" s="474"/>
      <c r="AD50" s="474"/>
      <c r="AE50" s="474"/>
      <c r="AF50" s="474"/>
      <c r="AG50" s="467"/>
      <c r="AH50" s="474"/>
      <c r="AI50" s="474"/>
      <c r="AJ50" s="467"/>
      <c r="AK50" s="474"/>
      <c r="AL50" s="467"/>
      <c r="AM50" s="467"/>
      <c r="AN50" s="467"/>
      <c r="AO50" s="474"/>
      <c r="AP50" s="476"/>
      <c r="AQ50" s="467"/>
      <c r="AR50" s="467"/>
      <c r="AS50" s="467"/>
      <c r="AT50" s="467"/>
      <c r="AU50" s="474"/>
      <c r="AV50" s="474"/>
      <c r="AW50" s="474"/>
      <c r="AX50" s="474"/>
      <c r="AY50" s="474"/>
      <c r="AZ50" s="474"/>
      <c r="BA50" s="477"/>
      <c r="BB50" s="478"/>
      <c r="BC50" s="474"/>
      <c r="BD50" s="467"/>
      <c r="BE50" s="467"/>
      <c r="BF50" s="467"/>
      <c r="BG50" s="470"/>
      <c r="BH50" s="467"/>
      <c r="BI50" s="467"/>
      <c r="BJ50" s="467"/>
      <c r="BK50" s="467"/>
      <c r="BL50" s="467"/>
      <c r="BM50" s="467"/>
    </row>
    <row r="51" spans="1:65" ht="30" customHeight="1" x14ac:dyDescent="0.3">
      <c r="A51" s="68"/>
      <c r="B51" s="465">
        <v>20200046</v>
      </c>
      <c r="C51" s="465" t="s">
        <v>2948</v>
      </c>
      <c r="D51" s="465"/>
      <c r="E51" s="466">
        <v>43818</v>
      </c>
      <c r="F51" s="467"/>
      <c r="G51" s="468" t="s">
        <v>116</v>
      </c>
      <c r="H51" s="469" t="s">
        <v>1500</v>
      </c>
      <c r="I51" s="470" t="s">
        <v>3055</v>
      </c>
      <c r="J51" s="471"/>
      <c r="K51" s="472">
        <v>43901</v>
      </c>
      <c r="L51" s="473">
        <v>43770</v>
      </c>
      <c r="M51" s="474"/>
      <c r="N51" s="474"/>
      <c r="O51" s="467" t="s">
        <v>2949</v>
      </c>
      <c r="P51" s="467"/>
      <c r="Q51" s="467" t="s">
        <v>2950</v>
      </c>
      <c r="R51" s="475"/>
      <c r="S51" s="475"/>
      <c r="T51" s="476"/>
      <c r="U51" s="476"/>
      <c r="V51" s="476"/>
      <c r="W51" s="474"/>
      <c r="X51" s="474"/>
      <c r="Y51" s="474"/>
      <c r="Z51" s="467"/>
      <c r="AA51" s="467"/>
      <c r="AB51" s="467"/>
      <c r="AC51" s="474"/>
      <c r="AD51" s="474"/>
      <c r="AE51" s="474"/>
      <c r="AF51" s="474"/>
      <c r="AG51" s="467"/>
      <c r="AH51" s="474"/>
      <c r="AI51" s="474"/>
      <c r="AJ51" s="467"/>
      <c r="AK51" s="474"/>
      <c r="AL51" s="467"/>
      <c r="AM51" s="467"/>
      <c r="AN51" s="467"/>
      <c r="AO51" s="474"/>
      <c r="AP51" s="476"/>
      <c r="AQ51" s="467"/>
      <c r="AR51" s="467"/>
      <c r="AS51" s="467"/>
      <c r="AT51" s="467"/>
      <c r="AU51" s="474"/>
      <c r="AV51" s="474"/>
      <c r="AW51" s="474"/>
      <c r="AX51" s="474"/>
      <c r="AY51" s="474"/>
      <c r="AZ51" s="474"/>
      <c r="BA51" s="477"/>
      <c r="BB51" s="478"/>
      <c r="BC51" s="474"/>
      <c r="BD51" s="467"/>
      <c r="BE51" s="467"/>
      <c r="BF51" s="467"/>
      <c r="BG51" s="470"/>
      <c r="BH51" s="467"/>
      <c r="BI51" s="467"/>
      <c r="BJ51" s="467"/>
      <c r="BK51" s="467"/>
      <c r="BL51" s="467"/>
      <c r="BM51" s="467"/>
    </row>
    <row r="52" spans="1:65" ht="30" customHeight="1" x14ac:dyDescent="0.3">
      <c r="A52" s="68"/>
      <c r="B52" s="465">
        <v>20200047</v>
      </c>
      <c r="C52" s="465" t="s">
        <v>2951</v>
      </c>
      <c r="D52" s="465"/>
      <c r="E52" s="466">
        <v>43818</v>
      </c>
      <c r="F52" s="467"/>
      <c r="G52" s="468" t="s">
        <v>116</v>
      </c>
      <c r="H52" s="469" t="s">
        <v>1500</v>
      </c>
      <c r="I52" s="470" t="s">
        <v>3055</v>
      </c>
      <c r="J52" s="471"/>
      <c r="K52" s="472">
        <v>43902</v>
      </c>
      <c r="L52" s="473">
        <v>43770</v>
      </c>
      <c r="M52" s="474"/>
      <c r="N52" s="474"/>
      <c r="O52" s="467" t="s">
        <v>2949</v>
      </c>
      <c r="P52" s="467"/>
      <c r="Q52" s="467" t="s">
        <v>2950</v>
      </c>
      <c r="R52" s="475"/>
      <c r="S52" s="475"/>
      <c r="T52" s="476"/>
      <c r="U52" s="476"/>
      <c r="V52" s="476"/>
      <c r="W52" s="474"/>
      <c r="X52" s="474"/>
      <c r="Y52" s="474"/>
      <c r="Z52" s="467"/>
      <c r="AA52" s="467"/>
      <c r="AB52" s="467"/>
      <c r="AC52" s="474"/>
      <c r="AD52" s="474"/>
      <c r="AE52" s="474"/>
      <c r="AF52" s="474"/>
      <c r="AG52" s="467"/>
      <c r="AH52" s="474"/>
      <c r="AI52" s="474"/>
      <c r="AJ52" s="467"/>
      <c r="AK52" s="474"/>
      <c r="AL52" s="467"/>
      <c r="AM52" s="467"/>
      <c r="AN52" s="467"/>
      <c r="AO52" s="474"/>
      <c r="AP52" s="476"/>
      <c r="AQ52" s="467"/>
      <c r="AR52" s="467"/>
      <c r="AS52" s="467"/>
      <c r="AT52" s="467"/>
      <c r="AU52" s="474"/>
      <c r="AV52" s="474"/>
      <c r="AW52" s="474"/>
      <c r="AX52" s="474"/>
      <c r="AY52" s="474"/>
      <c r="AZ52" s="474"/>
      <c r="BA52" s="477"/>
      <c r="BB52" s="478"/>
      <c r="BC52" s="474"/>
      <c r="BD52" s="467"/>
      <c r="BE52" s="467"/>
      <c r="BF52" s="467"/>
      <c r="BG52" s="470"/>
      <c r="BH52" s="467"/>
      <c r="BI52" s="467"/>
      <c r="BJ52" s="467"/>
      <c r="BK52" s="467"/>
      <c r="BL52" s="467"/>
      <c r="BM52" s="467"/>
    </row>
    <row r="53" spans="1:65" ht="30" customHeight="1" x14ac:dyDescent="0.3">
      <c r="A53" s="68"/>
      <c r="B53" s="465">
        <v>20200048</v>
      </c>
      <c r="C53" s="465" t="s">
        <v>2951</v>
      </c>
      <c r="D53" s="465"/>
      <c r="E53" s="466">
        <v>43818</v>
      </c>
      <c r="F53" s="467"/>
      <c r="G53" s="468" t="s">
        <v>116</v>
      </c>
      <c r="H53" s="469" t="s">
        <v>1500</v>
      </c>
      <c r="I53" s="470" t="s">
        <v>3055</v>
      </c>
      <c r="J53" s="471"/>
      <c r="K53" s="472">
        <v>43904</v>
      </c>
      <c r="L53" s="473">
        <v>43770</v>
      </c>
      <c r="M53" s="474"/>
      <c r="N53" s="474"/>
      <c r="O53" s="467" t="s">
        <v>2949</v>
      </c>
      <c r="P53" s="467"/>
      <c r="Q53" s="467" t="s">
        <v>2950</v>
      </c>
      <c r="R53" s="475"/>
      <c r="S53" s="475"/>
      <c r="T53" s="476"/>
      <c r="U53" s="476"/>
      <c r="V53" s="476"/>
      <c r="W53" s="474"/>
      <c r="X53" s="474"/>
      <c r="Y53" s="474"/>
      <c r="Z53" s="467"/>
      <c r="AA53" s="467"/>
      <c r="AB53" s="467"/>
      <c r="AC53" s="474"/>
      <c r="AD53" s="474"/>
      <c r="AE53" s="474"/>
      <c r="AF53" s="474"/>
      <c r="AG53" s="467"/>
      <c r="AH53" s="474"/>
      <c r="AI53" s="474"/>
      <c r="AJ53" s="467"/>
      <c r="AK53" s="474"/>
      <c r="AL53" s="467"/>
      <c r="AM53" s="467"/>
      <c r="AN53" s="467"/>
      <c r="AO53" s="474"/>
      <c r="AP53" s="476"/>
      <c r="AQ53" s="467"/>
      <c r="AR53" s="467"/>
      <c r="AS53" s="467"/>
      <c r="AT53" s="467"/>
      <c r="AU53" s="474"/>
      <c r="AV53" s="474"/>
      <c r="AW53" s="474"/>
      <c r="AX53" s="474"/>
      <c r="AY53" s="474"/>
      <c r="AZ53" s="474"/>
      <c r="BA53" s="477"/>
      <c r="BB53" s="478"/>
      <c r="BC53" s="474"/>
      <c r="BD53" s="467"/>
      <c r="BE53" s="467"/>
      <c r="BF53" s="467"/>
      <c r="BG53" s="470"/>
      <c r="BH53" s="467"/>
      <c r="BI53" s="467"/>
      <c r="BJ53" s="467"/>
      <c r="BK53" s="467"/>
      <c r="BL53" s="467"/>
      <c r="BM53" s="467"/>
    </row>
    <row r="54" spans="1:65" ht="30" customHeight="1" x14ac:dyDescent="0.3">
      <c r="A54" s="68"/>
      <c r="B54" s="465">
        <v>20200049</v>
      </c>
      <c r="C54" s="465" t="s">
        <v>2945</v>
      </c>
      <c r="D54" s="465"/>
      <c r="E54" s="466">
        <v>43818</v>
      </c>
      <c r="F54" s="467"/>
      <c r="G54" s="468" t="s">
        <v>116</v>
      </c>
      <c r="H54" s="469" t="s">
        <v>1500</v>
      </c>
      <c r="I54" s="470" t="s">
        <v>3055</v>
      </c>
      <c r="J54" s="471"/>
      <c r="K54" s="472">
        <v>43909</v>
      </c>
      <c r="L54" s="473">
        <v>43770</v>
      </c>
      <c r="M54" s="474"/>
      <c r="N54" s="474"/>
      <c r="O54" s="467" t="s">
        <v>2952</v>
      </c>
      <c r="P54" s="467"/>
      <c r="Q54" s="467" t="s">
        <v>2950</v>
      </c>
      <c r="R54" s="475"/>
      <c r="S54" s="475"/>
      <c r="T54" s="476"/>
      <c r="U54" s="476"/>
      <c r="V54" s="476"/>
      <c r="W54" s="474"/>
      <c r="X54" s="474"/>
      <c r="Y54" s="474"/>
      <c r="Z54" s="467"/>
      <c r="AA54" s="467"/>
      <c r="AB54" s="467"/>
      <c r="AC54" s="474"/>
      <c r="AD54" s="474"/>
      <c r="AE54" s="474"/>
      <c r="AF54" s="474"/>
      <c r="AG54" s="467"/>
      <c r="AH54" s="474"/>
      <c r="AI54" s="474"/>
      <c r="AJ54" s="467"/>
      <c r="AK54" s="474"/>
      <c r="AL54" s="467"/>
      <c r="AM54" s="467"/>
      <c r="AN54" s="467"/>
      <c r="AO54" s="474"/>
      <c r="AP54" s="476"/>
      <c r="AQ54" s="467"/>
      <c r="AR54" s="467"/>
      <c r="AS54" s="467"/>
      <c r="AT54" s="467"/>
      <c r="AU54" s="474"/>
      <c r="AV54" s="474"/>
      <c r="AW54" s="474"/>
      <c r="AX54" s="474"/>
      <c r="AY54" s="474"/>
      <c r="AZ54" s="474"/>
      <c r="BA54" s="477"/>
      <c r="BB54" s="478"/>
      <c r="BC54" s="474"/>
      <c r="BD54" s="467"/>
      <c r="BE54" s="467"/>
      <c r="BF54" s="467"/>
      <c r="BG54" s="470"/>
      <c r="BH54" s="467"/>
      <c r="BI54" s="467"/>
      <c r="BJ54" s="467"/>
      <c r="BK54" s="467"/>
      <c r="BL54" s="467"/>
      <c r="BM54" s="467"/>
    </row>
    <row r="55" spans="1:65" ht="30" customHeight="1" x14ac:dyDescent="0.3">
      <c r="A55" s="68"/>
      <c r="B55" s="465">
        <v>20200050</v>
      </c>
      <c r="C55" s="465" t="s">
        <v>2934</v>
      </c>
      <c r="D55" s="465"/>
      <c r="E55" s="466">
        <v>43822</v>
      </c>
      <c r="F55" s="467"/>
      <c r="G55" s="468" t="s">
        <v>116</v>
      </c>
      <c r="H55" s="469" t="s">
        <v>1500</v>
      </c>
      <c r="I55" s="470" t="s">
        <v>442</v>
      </c>
      <c r="J55" s="471"/>
      <c r="K55" s="472">
        <v>43822</v>
      </c>
      <c r="L55" s="473">
        <v>43770</v>
      </c>
      <c r="M55" s="474"/>
      <c r="N55" s="474"/>
      <c r="O55" s="467" t="s">
        <v>2935</v>
      </c>
      <c r="P55" s="467"/>
      <c r="Q55" s="467" t="s">
        <v>2936</v>
      </c>
      <c r="R55" s="475"/>
      <c r="S55" s="475"/>
      <c r="T55" s="476"/>
      <c r="U55" s="476"/>
      <c r="V55" s="476"/>
      <c r="W55" s="474"/>
      <c r="X55" s="474"/>
      <c r="Y55" s="474"/>
      <c r="Z55" s="467"/>
      <c r="AA55" s="467"/>
      <c r="AB55" s="467"/>
      <c r="AC55" s="474"/>
      <c r="AD55" s="474"/>
      <c r="AE55" s="474"/>
      <c r="AF55" s="474"/>
      <c r="AG55" s="467"/>
      <c r="AH55" s="474"/>
      <c r="AI55" s="474"/>
      <c r="AJ55" s="467"/>
      <c r="AK55" s="474"/>
      <c r="AL55" s="467"/>
      <c r="AM55" s="467"/>
      <c r="AN55" s="467"/>
      <c r="AO55" s="474"/>
      <c r="AP55" s="476"/>
      <c r="AQ55" s="467"/>
      <c r="AR55" s="467"/>
      <c r="AS55" s="467"/>
      <c r="AT55" s="467"/>
      <c r="AU55" s="474"/>
      <c r="AV55" s="474"/>
      <c r="AW55" s="474"/>
      <c r="AX55" s="474"/>
      <c r="AY55" s="474"/>
      <c r="AZ55" s="474"/>
      <c r="BA55" s="477"/>
      <c r="BB55" s="478"/>
      <c r="BC55" s="474"/>
      <c r="BD55" s="467"/>
      <c r="BE55" s="467"/>
      <c r="BF55" s="467"/>
      <c r="BG55" s="470"/>
      <c r="BH55" s="467"/>
      <c r="BI55" s="467"/>
      <c r="BJ55" s="467"/>
      <c r="BK55" s="467"/>
      <c r="BL55" s="467"/>
      <c r="BM55" s="467"/>
    </row>
    <row r="56" spans="1:65" ht="30" customHeight="1" x14ac:dyDescent="0.3">
      <c r="A56" s="68"/>
      <c r="B56" s="465">
        <v>20200051</v>
      </c>
      <c r="C56" s="465" t="s">
        <v>2937</v>
      </c>
      <c r="D56" s="465"/>
      <c r="E56" s="466">
        <v>43823</v>
      </c>
      <c r="F56" s="467"/>
      <c r="G56" s="468" t="s">
        <v>116</v>
      </c>
      <c r="H56" s="469" t="s">
        <v>1500</v>
      </c>
      <c r="I56" s="470" t="s">
        <v>442</v>
      </c>
      <c r="J56" s="471"/>
      <c r="K56" s="472">
        <v>43836</v>
      </c>
      <c r="L56" s="473">
        <v>43770</v>
      </c>
      <c r="M56" s="474"/>
      <c r="N56" s="474"/>
      <c r="O56" s="467" t="s">
        <v>2938</v>
      </c>
      <c r="P56" s="467"/>
      <c r="Q56" s="467" t="s">
        <v>1082</v>
      </c>
      <c r="R56" s="475"/>
      <c r="S56" s="475"/>
      <c r="T56" s="476"/>
      <c r="U56" s="476"/>
      <c r="V56" s="476"/>
      <c r="W56" s="474"/>
      <c r="X56" s="474"/>
      <c r="Y56" s="474"/>
      <c r="Z56" s="467"/>
      <c r="AA56" s="467"/>
      <c r="AB56" s="467"/>
      <c r="AC56" s="474"/>
      <c r="AD56" s="474"/>
      <c r="AE56" s="474"/>
      <c r="AF56" s="474"/>
      <c r="AG56" s="467"/>
      <c r="AH56" s="474"/>
      <c r="AI56" s="474"/>
      <c r="AJ56" s="467"/>
      <c r="AK56" s="474"/>
      <c r="AL56" s="467"/>
      <c r="AM56" s="467"/>
      <c r="AN56" s="467"/>
      <c r="AO56" s="474"/>
      <c r="AP56" s="476"/>
      <c r="AQ56" s="467"/>
      <c r="AR56" s="467"/>
      <c r="AS56" s="467"/>
      <c r="AT56" s="467"/>
      <c r="AU56" s="474"/>
      <c r="AV56" s="474"/>
      <c r="AW56" s="474"/>
      <c r="AX56" s="474"/>
      <c r="AY56" s="474"/>
      <c r="AZ56" s="474"/>
      <c r="BA56" s="477"/>
      <c r="BB56" s="478"/>
      <c r="BC56" s="474"/>
      <c r="BD56" s="467"/>
      <c r="BE56" s="467"/>
      <c r="BF56" s="467"/>
      <c r="BG56" s="470"/>
      <c r="BH56" s="467"/>
      <c r="BI56" s="467"/>
      <c r="BJ56" s="467"/>
      <c r="BK56" s="467"/>
      <c r="BL56" s="467"/>
      <c r="BM56" s="467"/>
    </row>
    <row r="57" spans="1:65" ht="30" customHeight="1" x14ac:dyDescent="0.3">
      <c r="A57" s="68"/>
      <c r="B57" s="465">
        <v>20200052</v>
      </c>
      <c r="C57" s="465" t="s">
        <v>2953</v>
      </c>
      <c r="D57" s="465"/>
      <c r="E57" s="466">
        <v>43823</v>
      </c>
      <c r="F57" s="467"/>
      <c r="G57" s="468" t="s">
        <v>116</v>
      </c>
      <c r="H57" s="469" t="s">
        <v>1500</v>
      </c>
      <c r="I57" s="470" t="s">
        <v>3055</v>
      </c>
      <c r="J57" s="471"/>
      <c r="K57" s="472">
        <v>43896</v>
      </c>
      <c r="L57" s="473">
        <v>43770</v>
      </c>
      <c r="M57" s="474"/>
      <c r="N57" s="474"/>
      <c r="O57" s="467" t="s">
        <v>2954</v>
      </c>
      <c r="P57" s="467"/>
      <c r="Q57" s="467" t="s">
        <v>2955</v>
      </c>
      <c r="R57" s="475"/>
      <c r="S57" s="475"/>
      <c r="T57" s="476"/>
      <c r="U57" s="476"/>
      <c r="V57" s="476"/>
      <c r="W57" s="474"/>
      <c r="X57" s="474"/>
      <c r="Y57" s="474"/>
      <c r="Z57" s="467"/>
      <c r="AA57" s="467"/>
      <c r="AB57" s="467"/>
      <c r="AC57" s="474"/>
      <c r="AD57" s="474"/>
      <c r="AE57" s="474"/>
      <c r="AF57" s="474"/>
      <c r="AG57" s="467"/>
      <c r="AH57" s="474"/>
      <c r="AI57" s="474"/>
      <c r="AJ57" s="467"/>
      <c r="AK57" s="474"/>
      <c r="AL57" s="467"/>
      <c r="AM57" s="467"/>
      <c r="AN57" s="467"/>
      <c r="AO57" s="474"/>
      <c r="AP57" s="476"/>
      <c r="AQ57" s="467"/>
      <c r="AR57" s="467"/>
      <c r="AS57" s="467"/>
      <c r="AT57" s="467"/>
      <c r="AU57" s="474"/>
      <c r="AV57" s="474"/>
      <c r="AW57" s="474"/>
      <c r="AX57" s="474"/>
      <c r="AY57" s="474"/>
      <c r="AZ57" s="474"/>
      <c r="BA57" s="477"/>
      <c r="BB57" s="478"/>
      <c r="BC57" s="474"/>
      <c r="BD57" s="467"/>
      <c r="BE57" s="467"/>
      <c r="BF57" s="467"/>
      <c r="BG57" s="470"/>
      <c r="BH57" s="467"/>
      <c r="BI57" s="467"/>
      <c r="BJ57" s="467"/>
      <c r="BK57" s="467"/>
      <c r="BL57" s="467"/>
      <c r="BM57" s="467"/>
    </row>
    <row r="58" spans="1:65" ht="30" customHeight="1" x14ac:dyDescent="0.3">
      <c r="A58" s="68"/>
      <c r="B58" s="465">
        <v>20200053</v>
      </c>
      <c r="C58" s="465" t="s">
        <v>2956</v>
      </c>
      <c r="D58" s="465"/>
      <c r="E58" s="466">
        <v>43825</v>
      </c>
      <c r="F58" s="467"/>
      <c r="G58" s="468" t="s">
        <v>116</v>
      </c>
      <c r="H58" s="469" t="s">
        <v>1500</v>
      </c>
      <c r="I58" s="470" t="s">
        <v>3053</v>
      </c>
      <c r="J58" s="471"/>
      <c r="K58" s="472">
        <v>43900</v>
      </c>
      <c r="L58" s="473">
        <v>43770</v>
      </c>
      <c r="M58" s="474"/>
      <c r="N58" s="474"/>
      <c r="O58" s="467" t="s">
        <v>2957</v>
      </c>
      <c r="P58" s="467"/>
      <c r="Q58" s="467" t="s">
        <v>2958</v>
      </c>
      <c r="R58" s="475"/>
      <c r="S58" s="475"/>
      <c r="T58" s="476"/>
      <c r="U58" s="476"/>
      <c r="V58" s="476"/>
      <c r="W58" s="474"/>
      <c r="X58" s="474"/>
      <c r="Y58" s="474"/>
      <c r="Z58" s="467"/>
      <c r="AA58" s="467"/>
      <c r="AB58" s="467"/>
      <c r="AC58" s="474"/>
      <c r="AD58" s="474"/>
      <c r="AE58" s="474"/>
      <c r="AF58" s="474"/>
      <c r="AG58" s="467"/>
      <c r="AH58" s="474"/>
      <c r="AI58" s="474"/>
      <c r="AJ58" s="467"/>
      <c r="AK58" s="474"/>
      <c r="AL58" s="467"/>
      <c r="AM58" s="467"/>
      <c r="AN58" s="467"/>
      <c r="AO58" s="474"/>
      <c r="AP58" s="476"/>
      <c r="AQ58" s="467"/>
      <c r="AR58" s="467"/>
      <c r="AS58" s="467"/>
      <c r="AT58" s="467"/>
      <c r="AU58" s="474"/>
      <c r="AV58" s="474"/>
      <c r="AW58" s="474"/>
      <c r="AX58" s="474"/>
      <c r="AY58" s="474"/>
      <c r="AZ58" s="474"/>
      <c r="BA58" s="477"/>
      <c r="BB58" s="478"/>
      <c r="BC58" s="474"/>
      <c r="BD58" s="467"/>
      <c r="BE58" s="467"/>
      <c r="BF58" s="467"/>
      <c r="BG58" s="470"/>
      <c r="BH58" s="467"/>
      <c r="BI58" s="467"/>
      <c r="BJ58" s="467"/>
      <c r="BK58" s="467"/>
      <c r="BL58" s="467"/>
      <c r="BM58" s="467"/>
    </row>
    <row r="59" spans="1:65" ht="30" customHeight="1" x14ac:dyDescent="0.3">
      <c r="A59" s="68"/>
      <c r="B59" s="465">
        <v>20200054</v>
      </c>
      <c r="C59" s="465" t="s">
        <v>2921</v>
      </c>
      <c r="D59" s="465"/>
      <c r="E59" s="466">
        <v>43826</v>
      </c>
      <c r="F59" s="467"/>
      <c r="G59" s="468" t="s">
        <v>116</v>
      </c>
      <c r="H59" s="469" t="s">
        <v>1500</v>
      </c>
      <c r="I59" s="470" t="s">
        <v>442</v>
      </c>
      <c r="J59" s="471"/>
      <c r="K59" s="472">
        <v>43836</v>
      </c>
      <c r="L59" s="473">
        <v>43770</v>
      </c>
      <c r="M59" s="474"/>
      <c r="N59" s="474"/>
      <c r="O59" s="467" t="s">
        <v>2922</v>
      </c>
      <c r="P59" s="467"/>
      <c r="Q59" s="467" t="s">
        <v>2923</v>
      </c>
      <c r="R59" s="475"/>
      <c r="S59" s="475"/>
      <c r="T59" s="476"/>
      <c r="U59" s="476"/>
      <c r="V59" s="476"/>
      <c r="W59" s="474"/>
      <c r="X59" s="474"/>
      <c r="Y59" s="474"/>
      <c r="Z59" s="467"/>
      <c r="AA59" s="467"/>
      <c r="AB59" s="467"/>
      <c r="AC59" s="474"/>
      <c r="AD59" s="474"/>
      <c r="AE59" s="474"/>
      <c r="AF59" s="474"/>
      <c r="AG59" s="467"/>
      <c r="AH59" s="474"/>
      <c r="AI59" s="474"/>
      <c r="AJ59" s="467"/>
      <c r="AK59" s="474"/>
      <c r="AL59" s="467"/>
      <c r="AM59" s="467"/>
      <c r="AN59" s="467"/>
      <c r="AO59" s="474"/>
      <c r="AP59" s="476"/>
      <c r="AQ59" s="467"/>
      <c r="AR59" s="467"/>
      <c r="AS59" s="467"/>
      <c r="AT59" s="467"/>
      <c r="AU59" s="474"/>
      <c r="AV59" s="474"/>
      <c r="AW59" s="474"/>
      <c r="AX59" s="474"/>
      <c r="AY59" s="474"/>
      <c r="AZ59" s="474"/>
      <c r="BA59" s="477"/>
      <c r="BB59" s="478"/>
      <c r="BC59" s="474"/>
      <c r="BD59" s="467"/>
      <c r="BE59" s="467"/>
      <c r="BF59" s="467"/>
      <c r="BG59" s="470"/>
      <c r="BH59" s="467"/>
      <c r="BI59" s="467"/>
      <c r="BJ59" s="467"/>
      <c r="BK59" s="467"/>
      <c r="BL59" s="467"/>
      <c r="BM59" s="467"/>
    </row>
    <row r="60" spans="1:65" ht="30" customHeight="1" x14ac:dyDescent="0.3">
      <c r="A60" s="68"/>
      <c r="B60" s="465">
        <v>20200055</v>
      </c>
      <c r="C60" s="465" t="s">
        <v>2959</v>
      </c>
      <c r="D60" s="465"/>
      <c r="E60" s="466">
        <v>43826</v>
      </c>
      <c r="F60" s="467"/>
      <c r="G60" s="468" t="s">
        <v>116</v>
      </c>
      <c r="H60" s="469" t="s">
        <v>1500</v>
      </c>
      <c r="I60" s="470" t="s">
        <v>3055</v>
      </c>
      <c r="J60" s="471"/>
      <c r="K60" s="472">
        <v>43901</v>
      </c>
      <c r="L60" s="473">
        <v>43770</v>
      </c>
      <c r="M60" s="474"/>
      <c r="N60" s="474"/>
      <c r="O60" s="467" t="s">
        <v>2960</v>
      </c>
      <c r="P60" s="467"/>
      <c r="Q60" s="467" t="s">
        <v>2961</v>
      </c>
      <c r="R60" s="475"/>
      <c r="S60" s="475"/>
      <c r="T60" s="476"/>
      <c r="U60" s="476"/>
      <c r="V60" s="476"/>
      <c r="W60" s="474"/>
      <c r="X60" s="474"/>
      <c r="Y60" s="474"/>
      <c r="Z60" s="467"/>
      <c r="AA60" s="467"/>
      <c r="AB60" s="467"/>
      <c r="AC60" s="474"/>
      <c r="AD60" s="474"/>
      <c r="AE60" s="474"/>
      <c r="AF60" s="474"/>
      <c r="AG60" s="467"/>
      <c r="AH60" s="474"/>
      <c r="AI60" s="474"/>
      <c r="AJ60" s="467"/>
      <c r="AK60" s="474"/>
      <c r="AL60" s="467"/>
      <c r="AM60" s="467"/>
      <c r="AN60" s="467"/>
      <c r="AO60" s="474"/>
      <c r="AP60" s="476"/>
      <c r="AQ60" s="467"/>
      <c r="AR60" s="467"/>
      <c r="AS60" s="467"/>
      <c r="AT60" s="467"/>
      <c r="AU60" s="474"/>
      <c r="AV60" s="474"/>
      <c r="AW60" s="474"/>
      <c r="AX60" s="474"/>
      <c r="AY60" s="474"/>
      <c r="AZ60" s="474"/>
      <c r="BA60" s="477"/>
      <c r="BB60" s="478"/>
      <c r="BC60" s="474"/>
      <c r="BD60" s="467"/>
      <c r="BE60" s="467"/>
      <c r="BF60" s="467"/>
      <c r="BG60" s="470"/>
      <c r="BH60" s="467"/>
      <c r="BI60" s="467"/>
      <c r="BJ60" s="467"/>
      <c r="BK60" s="467"/>
      <c r="BL60" s="467"/>
      <c r="BM60" s="467"/>
    </row>
    <row r="61" spans="1:65" ht="30" customHeight="1" x14ac:dyDescent="0.3">
      <c r="A61" s="68"/>
      <c r="B61" s="465">
        <v>20200056</v>
      </c>
      <c r="C61" s="465" t="s">
        <v>3005</v>
      </c>
      <c r="D61" s="465"/>
      <c r="E61" s="466">
        <v>43826</v>
      </c>
      <c r="F61" s="467"/>
      <c r="G61" s="468" t="s">
        <v>116</v>
      </c>
      <c r="H61" s="469" t="s">
        <v>1500</v>
      </c>
      <c r="I61" s="470" t="s">
        <v>442</v>
      </c>
      <c r="J61" s="471"/>
      <c r="K61" s="472">
        <v>43929</v>
      </c>
      <c r="L61" s="473">
        <v>43770</v>
      </c>
      <c r="M61" s="474"/>
      <c r="N61" s="474"/>
      <c r="O61" s="467" t="s">
        <v>3821</v>
      </c>
      <c r="P61" s="467"/>
      <c r="Q61" s="467" t="s">
        <v>2930</v>
      </c>
      <c r="R61" s="475"/>
      <c r="S61" s="475"/>
      <c r="T61" s="476"/>
      <c r="U61" s="476"/>
      <c r="V61" s="476"/>
      <c r="W61" s="474"/>
      <c r="X61" s="474"/>
      <c r="Y61" s="474"/>
      <c r="Z61" s="467"/>
      <c r="AA61" s="467"/>
      <c r="AB61" s="467"/>
      <c r="AC61" s="474"/>
      <c r="AD61" s="474"/>
      <c r="AE61" s="474"/>
      <c r="AF61" s="474"/>
      <c r="AG61" s="467"/>
      <c r="AH61" s="474"/>
      <c r="AI61" s="474"/>
      <c r="AJ61" s="467"/>
      <c r="AK61" s="474"/>
      <c r="AL61" s="467"/>
      <c r="AM61" s="467"/>
      <c r="AN61" s="467"/>
      <c r="AO61" s="474"/>
      <c r="AP61" s="476"/>
      <c r="AQ61" s="467"/>
      <c r="AR61" s="467"/>
      <c r="AS61" s="467"/>
      <c r="AT61" s="467"/>
      <c r="AU61" s="474"/>
      <c r="AV61" s="474"/>
      <c r="AW61" s="474"/>
      <c r="AX61" s="474"/>
      <c r="AY61" s="474"/>
      <c r="AZ61" s="474"/>
      <c r="BA61" s="477"/>
      <c r="BB61" s="478"/>
      <c r="BC61" s="474"/>
      <c r="BD61" s="467"/>
      <c r="BE61" s="467"/>
      <c r="BF61" s="467"/>
      <c r="BG61" s="470"/>
      <c r="BH61" s="467"/>
      <c r="BI61" s="467"/>
      <c r="BJ61" s="467"/>
      <c r="BK61" s="467"/>
      <c r="BL61" s="467"/>
      <c r="BM61" s="467"/>
    </row>
    <row r="62" spans="1:65" ht="30" customHeight="1" x14ac:dyDescent="0.3">
      <c r="A62" s="68"/>
      <c r="B62" s="465">
        <v>20200057</v>
      </c>
      <c r="C62" s="465" t="s">
        <v>2942</v>
      </c>
      <c r="D62" s="465"/>
      <c r="E62" s="466">
        <v>43827</v>
      </c>
      <c r="F62" s="467"/>
      <c r="G62" s="468" t="s">
        <v>116</v>
      </c>
      <c r="H62" s="469" t="s">
        <v>1500</v>
      </c>
      <c r="I62" s="470" t="s">
        <v>3053</v>
      </c>
      <c r="J62" s="471"/>
      <c r="K62" s="472">
        <v>43809</v>
      </c>
      <c r="L62" s="473">
        <v>43770</v>
      </c>
      <c r="M62" s="474"/>
      <c r="N62" s="474"/>
      <c r="O62" s="467" t="s">
        <v>2943</v>
      </c>
      <c r="P62" s="467"/>
      <c r="Q62" s="467" t="s">
        <v>2944</v>
      </c>
      <c r="R62" s="475"/>
      <c r="S62" s="475"/>
      <c r="T62" s="476"/>
      <c r="U62" s="476"/>
      <c r="V62" s="476"/>
      <c r="W62" s="474"/>
      <c r="X62" s="474"/>
      <c r="Y62" s="474"/>
      <c r="Z62" s="467"/>
      <c r="AA62" s="467"/>
      <c r="AB62" s="467"/>
      <c r="AC62" s="474"/>
      <c r="AD62" s="474"/>
      <c r="AE62" s="474"/>
      <c r="AF62" s="474"/>
      <c r="AG62" s="467"/>
      <c r="AH62" s="474"/>
      <c r="AI62" s="474"/>
      <c r="AJ62" s="467"/>
      <c r="AK62" s="474"/>
      <c r="AL62" s="467"/>
      <c r="AM62" s="467"/>
      <c r="AN62" s="467"/>
      <c r="AO62" s="474"/>
      <c r="AP62" s="476"/>
      <c r="AQ62" s="467"/>
      <c r="AR62" s="467"/>
      <c r="AS62" s="467"/>
      <c r="AT62" s="467"/>
      <c r="AU62" s="474"/>
      <c r="AV62" s="474"/>
      <c r="AW62" s="474"/>
      <c r="AX62" s="474"/>
      <c r="AY62" s="474"/>
      <c r="AZ62" s="474"/>
      <c r="BA62" s="477"/>
      <c r="BB62" s="478"/>
      <c r="BC62" s="474"/>
      <c r="BD62" s="467"/>
      <c r="BE62" s="467"/>
      <c r="BF62" s="467"/>
      <c r="BG62" s="470"/>
      <c r="BH62" s="467"/>
      <c r="BI62" s="467"/>
      <c r="BJ62" s="467"/>
      <c r="BK62" s="467"/>
      <c r="BL62" s="467"/>
      <c r="BM62" s="467"/>
    </row>
    <row r="63" spans="1:65" ht="30" customHeight="1" x14ac:dyDescent="0.3">
      <c r="A63" s="68"/>
      <c r="B63" s="465">
        <v>20200058</v>
      </c>
      <c r="C63" s="465" t="s">
        <v>2939</v>
      </c>
      <c r="D63" s="465"/>
      <c r="E63" s="466">
        <v>43827</v>
      </c>
      <c r="F63" s="467"/>
      <c r="G63" s="468" t="s">
        <v>116</v>
      </c>
      <c r="H63" s="469" t="s">
        <v>1500</v>
      </c>
      <c r="I63" s="470" t="s">
        <v>3053</v>
      </c>
      <c r="J63" s="471"/>
      <c r="K63" s="472">
        <v>43894</v>
      </c>
      <c r="L63" s="473">
        <v>43770</v>
      </c>
      <c r="M63" s="474"/>
      <c r="N63" s="474"/>
      <c r="O63" s="467" t="s">
        <v>2940</v>
      </c>
      <c r="P63" s="467"/>
      <c r="Q63" s="467" t="s">
        <v>2941</v>
      </c>
      <c r="R63" s="475"/>
      <c r="S63" s="475"/>
      <c r="T63" s="476"/>
      <c r="U63" s="476"/>
      <c r="V63" s="476"/>
      <c r="W63" s="474"/>
      <c r="X63" s="474"/>
      <c r="Y63" s="474"/>
      <c r="Z63" s="467"/>
      <c r="AA63" s="467"/>
      <c r="AB63" s="467"/>
      <c r="AC63" s="474"/>
      <c r="AD63" s="474"/>
      <c r="AE63" s="474"/>
      <c r="AF63" s="474"/>
      <c r="AG63" s="467"/>
      <c r="AH63" s="474"/>
      <c r="AI63" s="474"/>
      <c r="AJ63" s="467"/>
      <c r="AK63" s="474"/>
      <c r="AL63" s="467"/>
      <c r="AM63" s="467"/>
      <c r="AN63" s="467"/>
      <c r="AO63" s="474"/>
      <c r="AP63" s="476"/>
      <c r="AQ63" s="467"/>
      <c r="AR63" s="467"/>
      <c r="AS63" s="467"/>
      <c r="AT63" s="467"/>
      <c r="AU63" s="474"/>
      <c r="AV63" s="474"/>
      <c r="AW63" s="474"/>
      <c r="AX63" s="474"/>
      <c r="AY63" s="474"/>
      <c r="AZ63" s="474"/>
      <c r="BA63" s="477"/>
      <c r="BB63" s="478"/>
      <c r="BC63" s="474"/>
      <c r="BD63" s="467"/>
      <c r="BE63" s="467"/>
      <c r="BF63" s="467"/>
      <c r="BG63" s="470"/>
      <c r="BH63" s="467"/>
      <c r="BI63" s="467"/>
      <c r="BJ63" s="467"/>
      <c r="BK63" s="467"/>
      <c r="BL63" s="467"/>
      <c r="BM63" s="467"/>
    </row>
    <row r="64" spans="1:65" ht="30" customHeight="1" x14ac:dyDescent="0.3">
      <c r="A64" s="68"/>
      <c r="B64" s="465">
        <v>20200059</v>
      </c>
      <c r="C64" s="465" t="s">
        <v>2924</v>
      </c>
      <c r="D64" s="465"/>
      <c r="E64" s="466">
        <v>43830</v>
      </c>
      <c r="F64" s="467"/>
      <c r="G64" s="468" t="s">
        <v>116</v>
      </c>
      <c r="H64" s="469" t="s">
        <v>1500</v>
      </c>
      <c r="I64" s="470" t="s">
        <v>442</v>
      </c>
      <c r="J64" s="471"/>
      <c r="K64" s="472">
        <v>43836</v>
      </c>
      <c r="L64" s="473">
        <v>43770</v>
      </c>
      <c r="M64" s="474"/>
      <c r="N64" s="474"/>
      <c r="O64" s="467" t="s">
        <v>2925</v>
      </c>
      <c r="P64" s="467"/>
      <c r="Q64" s="467" t="s">
        <v>2926</v>
      </c>
      <c r="R64" s="475"/>
      <c r="S64" s="475"/>
      <c r="T64" s="476"/>
      <c r="U64" s="476"/>
      <c r="V64" s="476"/>
      <c r="W64" s="474"/>
      <c r="X64" s="474"/>
      <c r="Y64" s="474"/>
      <c r="Z64" s="467"/>
      <c r="AA64" s="467"/>
      <c r="AB64" s="467"/>
      <c r="AC64" s="474"/>
      <c r="AD64" s="474"/>
      <c r="AE64" s="474"/>
      <c r="AF64" s="474"/>
      <c r="AG64" s="467"/>
      <c r="AH64" s="474"/>
      <c r="AI64" s="474"/>
      <c r="AJ64" s="467"/>
      <c r="AK64" s="474"/>
      <c r="AL64" s="467"/>
      <c r="AM64" s="467"/>
      <c r="AN64" s="467"/>
      <c r="AO64" s="474"/>
      <c r="AP64" s="476"/>
      <c r="AQ64" s="467"/>
      <c r="AR64" s="467"/>
      <c r="AS64" s="467"/>
      <c r="AT64" s="467"/>
      <c r="AU64" s="474"/>
      <c r="AV64" s="474"/>
      <c r="AW64" s="474"/>
      <c r="AX64" s="474"/>
      <c r="AY64" s="474"/>
      <c r="AZ64" s="474"/>
      <c r="BA64" s="477"/>
      <c r="BB64" s="478"/>
      <c r="BC64" s="474"/>
      <c r="BD64" s="467"/>
      <c r="BE64" s="467"/>
      <c r="BF64" s="467"/>
      <c r="BG64" s="470"/>
      <c r="BH64" s="467"/>
      <c r="BI64" s="467"/>
      <c r="BJ64" s="467"/>
      <c r="BK64" s="467"/>
      <c r="BL64" s="467"/>
      <c r="BM64" s="467"/>
    </row>
    <row r="65" spans="1:65" ht="30" customHeight="1" x14ac:dyDescent="0.3">
      <c r="A65" s="68"/>
      <c r="B65" s="465">
        <v>20200060</v>
      </c>
      <c r="C65" s="465" t="s">
        <v>3819</v>
      </c>
      <c r="D65" s="465"/>
      <c r="E65" s="466">
        <v>43830</v>
      </c>
      <c r="F65" s="467"/>
      <c r="G65" s="468" t="s">
        <v>116</v>
      </c>
      <c r="H65" s="469" t="s">
        <v>1500</v>
      </c>
      <c r="I65" s="470" t="s">
        <v>442</v>
      </c>
      <c r="J65" s="471"/>
      <c r="K65" s="472">
        <v>43836</v>
      </c>
      <c r="L65" s="473">
        <v>43770</v>
      </c>
      <c r="M65" s="474"/>
      <c r="N65" s="474"/>
      <c r="O65" s="467" t="s">
        <v>2927</v>
      </c>
      <c r="P65" s="467"/>
      <c r="Q65" s="467" t="s">
        <v>2926</v>
      </c>
      <c r="R65" s="475"/>
      <c r="S65" s="475"/>
      <c r="T65" s="476"/>
      <c r="U65" s="476"/>
      <c r="V65" s="476"/>
      <c r="W65" s="474"/>
      <c r="X65" s="474"/>
      <c r="Y65" s="474"/>
      <c r="Z65" s="467"/>
      <c r="AA65" s="467"/>
      <c r="AB65" s="467"/>
      <c r="AC65" s="474"/>
      <c r="AD65" s="474"/>
      <c r="AE65" s="474"/>
      <c r="AF65" s="474"/>
      <c r="AG65" s="467"/>
      <c r="AH65" s="474"/>
      <c r="AI65" s="474"/>
      <c r="AJ65" s="467"/>
      <c r="AK65" s="474"/>
      <c r="AL65" s="467"/>
      <c r="AM65" s="467"/>
      <c r="AN65" s="467"/>
      <c r="AO65" s="474"/>
      <c r="AP65" s="476"/>
      <c r="AQ65" s="467"/>
      <c r="AR65" s="467"/>
      <c r="AS65" s="467"/>
      <c r="AT65" s="467"/>
      <c r="AU65" s="474"/>
      <c r="AV65" s="474"/>
      <c r="AW65" s="474"/>
      <c r="AX65" s="474"/>
      <c r="AY65" s="474"/>
      <c r="AZ65" s="474"/>
      <c r="BA65" s="477"/>
      <c r="BB65" s="478"/>
      <c r="BC65" s="474"/>
      <c r="BD65" s="467"/>
      <c r="BE65" s="467"/>
      <c r="BF65" s="467"/>
      <c r="BG65" s="470"/>
      <c r="BH65" s="467"/>
      <c r="BI65" s="467"/>
      <c r="BJ65" s="467"/>
      <c r="BK65" s="467"/>
      <c r="BL65" s="467"/>
      <c r="BM65" s="467"/>
    </row>
    <row r="66" spans="1:65" ht="30" customHeight="1" x14ac:dyDescent="0.3">
      <c r="A66" s="68"/>
      <c r="B66" s="465">
        <v>20200061</v>
      </c>
      <c r="C66" s="465" t="s">
        <v>2928</v>
      </c>
      <c r="D66" s="465"/>
      <c r="E66" s="466">
        <v>43830</v>
      </c>
      <c r="F66" s="467"/>
      <c r="G66" s="468" t="s">
        <v>116</v>
      </c>
      <c r="H66" s="469" t="s">
        <v>1500</v>
      </c>
      <c r="I66" s="470" t="s">
        <v>442</v>
      </c>
      <c r="J66" s="471"/>
      <c r="K66" s="472">
        <v>43836</v>
      </c>
      <c r="L66" s="473">
        <v>43770</v>
      </c>
      <c r="M66" s="474"/>
      <c r="N66" s="474"/>
      <c r="O66" s="467" t="s">
        <v>2929</v>
      </c>
      <c r="P66" s="467"/>
      <c r="Q66" s="467" t="s">
        <v>2930</v>
      </c>
      <c r="R66" s="475"/>
      <c r="S66" s="475"/>
      <c r="T66" s="476"/>
      <c r="U66" s="476"/>
      <c r="V66" s="476"/>
      <c r="W66" s="474"/>
      <c r="X66" s="474"/>
      <c r="Y66" s="474"/>
      <c r="Z66" s="467"/>
      <c r="AA66" s="467"/>
      <c r="AB66" s="467"/>
      <c r="AC66" s="474"/>
      <c r="AD66" s="474"/>
      <c r="AE66" s="474"/>
      <c r="AF66" s="474"/>
      <c r="AG66" s="467"/>
      <c r="AH66" s="474"/>
      <c r="AI66" s="474"/>
      <c r="AJ66" s="467"/>
      <c r="AK66" s="474"/>
      <c r="AL66" s="467"/>
      <c r="AM66" s="467"/>
      <c r="AN66" s="467"/>
      <c r="AO66" s="474"/>
      <c r="AP66" s="476"/>
      <c r="AQ66" s="467"/>
      <c r="AR66" s="467"/>
      <c r="AS66" s="467"/>
      <c r="AT66" s="467"/>
      <c r="AU66" s="474"/>
      <c r="AV66" s="474"/>
      <c r="AW66" s="474"/>
      <c r="AX66" s="474"/>
      <c r="AY66" s="474"/>
      <c r="AZ66" s="474"/>
      <c r="BA66" s="477"/>
      <c r="BB66" s="478"/>
      <c r="BC66" s="474"/>
      <c r="BD66" s="467"/>
      <c r="BE66" s="467"/>
      <c r="BF66" s="467"/>
      <c r="BG66" s="470"/>
      <c r="BH66" s="467"/>
      <c r="BI66" s="467"/>
      <c r="BJ66" s="467"/>
      <c r="BK66" s="467"/>
      <c r="BL66" s="467"/>
      <c r="BM66" s="467"/>
    </row>
    <row r="67" spans="1:65" ht="30" customHeight="1" x14ac:dyDescent="0.3">
      <c r="A67" s="68"/>
      <c r="B67" s="465">
        <v>20200062</v>
      </c>
      <c r="C67" s="465" t="s">
        <v>2962</v>
      </c>
      <c r="D67" s="465"/>
      <c r="E67" s="466">
        <v>43831</v>
      </c>
      <c r="F67" s="467"/>
      <c r="G67" s="468" t="s">
        <v>116</v>
      </c>
      <c r="H67" s="469" t="s">
        <v>1500</v>
      </c>
      <c r="I67" s="470" t="s">
        <v>442</v>
      </c>
      <c r="J67" s="471"/>
      <c r="K67" s="472">
        <v>43903</v>
      </c>
      <c r="L67" s="473">
        <v>43800</v>
      </c>
      <c r="M67" s="474"/>
      <c r="N67" s="474"/>
      <c r="O67" s="467" t="s">
        <v>2963</v>
      </c>
      <c r="P67" s="467"/>
      <c r="Q67" s="467" t="s">
        <v>2964</v>
      </c>
      <c r="R67" s="475"/>
      <c r="S67" s="475"/>
      <c r="T67" s="476"/>
      <c r="U67" s="476"/>
      <c r="V67" s="476"/>
      <c r="W67" s="474"/>
      <c r="X67" s="474"/>
      <c r="Y67" s="474"/>
      <c r="Z67" s="467"/>
      <c r="AA67" s="467"/>
      <c r="AB67" s="467"/>
      <c r="AC67" s="474"/>
      <c r="AD67" s="474"/>
      <c r="AE67" s="474"/>
      <c r="AF67" s="474"/>
      <c r="AG67" s="467"/>
      <c r="AH67" s="474"/>
      <c r="AI67" s="474"/>
      <c r="AJ67" s="467"/>
      <c r="AK67" s="474"/>
      <c r="AL67" s="467"/>
      <c r="AM67" s="467"/>
      <c r="AN67" s="467"/>
      <c r="AO67" s="474"/>
      <c r="AP67" s="476"/>
      <c r="AQ67" s="467"/>
      <c r="AR67" s="467"/>
      <c r="AS67" s="467"/>
      <c r="AT67" s="467"/>
      <c r="AU67" s="474"/>
      <c r="AV67" s="474"/>
      <c r="AW67" s="474"/>
      <c r="AX67" s="474"/>
      <c r="AY67" s="474"/>
      <c r="AZ67" s="474"/>
      <c r="BA67" s="477"/>
      <c r="BB67" s="478"/>
      <c r="BC67" s="474"/>
      <c r="BD67" s="467"/>
      <c r="BE67" s="467"/>
      <c r="BF67" s="467"/>
      <c r="BG67" s="470"/>
      <c r="BH67" s="467"/>
      <c r="BI67" s="467"/>
      <c r="BJ67" s="467"/>
      <c r="BK67" s="467"/>
      <c r="BL67" s="467"/>
      <c r="BM67" s="467"/>
    </row>
    <row r="68" spans="1:65" ht="30" customHeight="1" x14ac:dyDescent="0.3">
      <c r="A68" s="68"/>
      <c r="B68" s="465">
        <v>20200063</v>
      </c>
      <c r="C68" s="465" t="s">
        <v>2965</v>
      </c>
      <c r="D68" s="465"/>
      <c r="E68" s="466">
        <v>43832</v>
      </c>
      <c r="F68" s="467"/>
      <c r="G68" s="468" t="s">
        <v>116</v>
      </c>
      <c r="H68" s="469" t="s">
        <v>1500</v>
      </c>
      <c r="I68" s="470" t="s">
        <v>442</v>
      </c>
      <c r="J68" s="471"/>
      <c r="K68" s="472">
        <v>43917</v>
      </c>
      <c r="L68" s="473">
        <v>43800</v>
      </c>
      <c r="M68" s="474"/>
      <c r="N68" s="474"/>
      <c r="O68" s="467" t="s">
        <v>2966</v>
      </c>
      <c r="P68" s="467"/>
      <c r="Q68" s="467" t="s">
        <v>2967</v>
      </c>
      <c r="R68" s="475"/>
      <c r="S68" s="475"/>
      <c r="T68" s="476"/>
      <c r="U68" s="476"/>
      <c r="V68" s="476"/>
      <c r="W68" s="474"/>
      <c r="X68" s="474"/>
      <c r="Y68" s="474"/>
      <c r="Z68" s="467"/>
      <c r="AA68" s="467"/>
      <c r="AB68" s="467"/>
      <c r="AC68" s="474"/>
      <c r="AD68" s="474"/>
      <c r="AE68" s="474"/>
      <c r="AF68" s="474"/>
      <c r="AG68" s="467"/>
      <c r="AH68" s="474"/>
      <c r="AI68" s="474"/>
      <c r="AJ68" s="467"/>
      <c r="AK68" s="474"/>
      <c r="AL68" s="467"/>
      <c r="AM68" s="467"/>
      <c r="AN68" s="467"/>
      <c r="AO68" s="474"/>
      <c r="AP68" s="476"/>
      <c r="AQ68" s="467"/>
      <c r="AR68" s="467"/>
      <c r="AS68" s="467"/>
      <c r="AT68" s="467"/>
      <c r="AU68" s="474"/>
      <c r="AV68" s="474"/>
      <c r="AW68" s="474"/>
      <c r="AX68" s="474"/>
      <c r="AY68" s="474"/>
      <c r="AZ68" s="474"/>
      <c r="BA68" s="477"/>
      <c r="BB68" s="478"/>
      <c r="BC68" s="474"/>
      <c r="BD68" s="467"/>
      <c r="BE68" s="467"/>
      <c r="BF68" s="467"/>
      <c r="BG68" s="470"/>
      <c r="BH68" s="467"/>
      <c r="BI68" s="467"/>
      <c r="BJ68" s="467"/>
      <c r="BK68" s="467"/>
      <c r="BL68" s="467"/>
      <c r="BM68" s="467"/>
    </row>
    <row r="69" spans="1:65" ht="30" customHeight="1" x14ac:dyDescent="0.3">
      <c r="A69" s="68"/>
      <c r="B69" s="465">
        <v>20200064</v>
      </c>
      <c r="C69" s="465" t="s">
        <v>2965</v>
      </c>
      <c r="D69" s="465"/>
      <c r="E69" s="466">
        <v>43832</v>
      </c>
      <c r="F69" s="467"/>
      <c r="G69" s="468" t="s">
        <v>116</v>
      </c>
      <c r="H69" s="469" t="s">
        <v>1500</v>
      </c>
      <c r="I69" s="470" t="s">
        <v>442</v>
      </c>
      <c r="J69" s="471"/>
      <c r="K69" s="472">
        <v>43918</v>
      </c>
      <c r="L69" s="473">
        <v>43800</v>
      </c>
      <c r="M69" s="474"/>
      <c r="N69" s="474"/>
      <c r="O69" s="467" t="s">
        <v>2966</v>
      </c>
      <c r="P69" s="467"/>
      <c r="Q69" s="467" t="s">
        <v>2967</v>
      </c>
      <c r="R69" s="475"/>
      <c r="S69" s="475"/>
      <c r="T69" s="476"/>
      <c r="U69" s="476"/>
      <c r="V69" s="476"/>
      <c r="W69" s="474"/>
      <c r="X69" s="474"/>
      <c r="Y69" s="474"/>
      <c r="Z69" s="467"/>
      <c r="AA69" s="467"/>
      <c r="AB69" s="467"/>
      <c r="AC69" s="474"/>
      <c r="AD69" s="474"/>
      <c r="AE69" s="474"/>
      <c r="AF69" s="474"/>
      <c r="AG69" s="467"/>
      <c r="AH69" s="474"/>
      <c r="AI69" s="474"/>
      <c r="AJ69" s="467"/>
      <c r="AK69" s="474"/>
      <c r="AL69" s="467"/>
      <c r="AM69" s="467"/>
      <c r="AN69" s="467"/>
      <c r="AO69" s="474"/>
      <c r="AP69" s="476"/>
      <c r="AQ69" s="467"/>
      <c r="AR69" s="467"/>
      <c r="AS69" s="467"/>
      <c r="AT69" s="467"/>
      <c r="AU69" s="474"/>
      <c r="AV69" s="474"/>
      <c r="AW69" s="474"/>
      <c r="AX69" s="474"/>
      <c r="AY69" s="474"/>
      <c r="AZ69" s="474"/>
      <c r="BA69" s="477"/>
      <c r="BB69" s="478"/>
      <c r="BC69" s="474"/>
      <c r="BD69" s="467"/>
      <c r="BE69" s="467"/>
      <c r="BF69" s="467"/>
      <c r="BG69" s="470"/>
      <c r="BH69" s="467"/>
      <c r="BI69" s="467"/>
      <c r="BJ69" s="467"/>
      <c r="BK69" s="467"/>
      <c r="BL69" s="467"/>
      <c r="BM69" s="467"/>
    </row>
    <row r="70" spans="1:65" ht="30" customHeight="1" x14ac:dyDescent="0.3">
      <c r="A70" s="68"/>
      <c r="B70" s="465">
        <v>20200065</v>
      </c>
      <c r="C70" s="465" t="s">
        <v>2968</v>
      </c>
      <c r="D70" s="465"/>
      <c r="E70" s="466">
        <v>43832</v>
      </c>
      <c r="F70" s="467"/>
      <c r="G70" s="468" t="s">
        <v>116</v>
      </c>
      <c r="H70" s="469" t="s">
        <v>1500</v>
      </c>
      <c r="I70" s="470" t="s">
        <v>442</v>
      </c>
      <c r="J70" s="471"/>
      <c r="K70" s="472">
        <v>43921</v>
      </c>
      <c r="L70" s="473">
        <v>43800</v>
      </c>
      <c r="M70" s="474"/>
      <c r="N70" s="474"/>
      <c r="O70" s="467" t="s">
        <v>2969</v>
      </c>
      <c r="P70" s="467"/>
      <c r="Q70" s="467" t="s">
        <v>2970</v>
      </c>
      <c r="R70" s="475"/>
      <c r="S70" s="475"/>
      <c r="T70" s="476"/>
      <c r="U70" s="476"/>
      <c r="V70" s="476"/>
      <c r="W70" s="474"/>
      <c r="X70" s="474"/>
      <c r="Y70" s="474"/>
      <c r="Z70" s="467"/>
      <c r="AA70" s="467"/>
      <c r="AB70" s="467"/>
      <c r="AC70" s="474"/>
      <c r="AD70" s="474"/>
      <c r="AE70" s="474"/>
      <c r="AF70" s="474"/>
      <c r="AG70" s="467"/>
      <c r="AH70" s="474"/>
      <c r="AI70" s="474"/>
      <c r="AJ70" s="467"/>
      <c r="AK70" s="474"/>
      <c r="AL70" s="467"/>
      <c r="AM70" s="467"/>
      <c r="AN70" s="467"/>
      <c r="AO70" s="474"/>
      <c r="AP70" s="476"/>
      <c r="AQ70" s="467"/>
      <c r="AR70" s="467"/>
      <c r="AS70" s="467"/>
      <c r="AT70" s="467"/>
      <c r="AU70" s="474"/>
      <c r="AV70" s="474"/>
      <c r="AW70" s="474"/>
      <c r="AX70" s="474"/>
      <c r="AY70" s="474"/>
      <c r="AZ70" s="474"/>
      <c r="BA70" s="477"/>
      <c r="BB70" s="478"/>
      <c r="BC70" s="474"/>
      <c r="BD70" s="467"/>
      <c r="BE70" s="467"/>
      <c r="BF70" s="467"/>
      <c r="BG70" s="470"/>
      <c r="BH70" s="467"/>
      <c r="BI70" s="467"/>
      <c r="BJ70" s="467"/>
      <c r="BK70" s="467"/>
      <c r="BL70" s="467"/>
      <c r="BM70" s="467"/>
    </row>
    <row r="71" spans="1:65" ht="30" customHeight="1" x14ac:dyDescent="0.3">
      <c r="A71" s="68"/>
      <c r="B71" s="465">
        <v>20200066</v>
      </c>
      <c r="C71" s="465" t="s">
        <v>3003</v>
      </c>
      <c r="D71" s="465"/>
      <c r="E71" s="466">
        <v>43836</v>
      </c>
      <c r="F71" s="467"/>
      <c r="G71" s="468" t="s">
        <v>116</v>
      </c>
      <c r="H71" s="469" t="s">
        <v>1500</v>
      </c>
      <c r="I71" s="470" t="s">
        <v>442</v>
      </c>
      <c r="J71" s="471"/>
      <c r="K71" s="472">
        <v>43917</v>
      </c>
      <c r="L71" s="473">
        <v>43800</v>
      </c>
      <c r="M71" s="474"/>
      <c r="N71" s="474"/>
      <c r="O71" s="467" t="s">
        <v>3004</v>
      </c>
      <c r="P71" s="467"/>
      <c r="Q71" s="467" t="s">
        <v>2930</v>
      </c>
      <c r="R71" s="475"/>
      <c r="S71" s="475"/>
      <c r="T71" s="476"/>
      <c r="U71" s="476"/>
      <c r="V71" s="476"/>
      <c r="W71" s="474"/>
      <c r="X71" s="474"/>
      <c r="Y71" s="474"/>
      <c r="Z71" s="467"/>
      <c r="AA71" s="467"/>
      <c r="AB71" s="467"/>
      <c r="AC71" s="474"/>
      <c r="AD71" s="474"/>
      <c r="AE71" s="474"/>
      <c r="AF71" s="474"/>
      <c r="AG71" s="467"/>
      <c r="AH71" s="474"/>
      <c r="AI71" s="474"/>
      <c r="AJ71" s="467"/>
      <c r="AK71" s="474"/>
      <c r="AL71" s="467"/>
      <c r="AM71" s="467"/>
      <c r="AN71" s="467"/>
      <c r="AO71" s="474"/>
      <c r="AP71" s="476"/>
      <c r="AQ71" s="467"/>
      <c r="AR71" s="467"/>
      <c r="AS71" s="467"/>
      <c r="AT71" s="467"/>
      <c r="AU71" s="474"/>
      <c r="AV71" s="474"/>
      <c r="AW71" s="474"/>
      <c r="AX71" s="474"/>
      <c r="AY71" s="474"/>
      <c r="AZ71" s="474"/>
      <c r="BA71" s="477"/>
      <c r="BB71" s="478"/>
      <c r="BC71" s="474"/>
      <c r="BD71" s="467"/>
      <c r="BE71" s="467"/>
      <c r="BF71" s="467"/>
      <c r="BG71" s="470"/>
      <c r="BH71" s="467"/>
      <c r="BI71" s="467"/>
      <c r="BJ71" s="467"/>
      <c r="BK71" s="467"/>
      <c r="BL71" s="467"/>
      <c r="BM71" s="467"/>
    </row>
    <row r="72" spans="1:65" ht="30" customHeight="1" x14ac:dyDescent="0.3">
      <c r="A72" s="68"/>
      <c r="B72" s="465">
        <v>20200067</v>
      </c>
      <c r="C72" s="465" t="s">
        <v>2971</v>
      </c>
      <c r="D72" s="465"/>
      <c r="E72" s="466">
        <v>43836</v>
      </c>
      <c r="F72" s="467"/>
      <c r="G72" s="468" t="s">
        <v>116</v>
      </c>
      <c r="H72" s="469" t="s">
        <v>1500</v>
      </c>
      <c r="I72" s="470" t="s">
        <v>442</v>
      </c>
      <c r="J72" s="471"/>
      <c r="K72" s="472">
        <v>43958</v>
      </c>
      <c r="L72" s="473">
        <v>43800</v>
      </c>
      <c r="M72" s="474"/>
      <c r="N72" s="474"/>
      <c r="O72" s="467" t="s">
        <v>2972</v>
      </c>
      <c r="P72" s="467"/>
      <c r="Q72" s="467" t="s">
        <v>2973</v>
      </c>
      <c r="R72" s="475"/>
      <c r="S72" s="475"/>
      <c r="T72" s="476"/>
      <c r="U72" s="476"/>
      <c r="V72" s="476"/>
      <c r="W72" s="474"/>
      <c r="X72" s="474"/>
      <c r="Y72" s="474"/>
      <c r="Z72" s="467"/>
      <c r="AA72" s="467"/>
      <c r="AB72" s="467"/>
      <c r="AC72" s="474"/>
      <c r="AD72" s="474"/>
      <c r="AE72" s="474"/>
      <c r="AF72" s="474"/>
      <c r="AG72" s="467"/>
      <c r="AH72" s="474"/>
      <c r="AI72" s="474"/>
      <c r="AJ72" s="467"/>
      <c r="AK72" s="474"/>
      <c r="AL72" s="467"/>
      <c r="AM72" s="467"/>
      <c r="AN72" s="467"/>
      <c r="AO72" s="474"/>
      <c r="AP72" s="476"/>
      <c r="AQ72" s="467"/>
      <c r="AR72" s="467"/>
      <c r="AS72" s="467"/>
      <c r="AT72" s="467"/>
      <c r="AU72" s="474"/>
      <c r="AV72" s="474"/>
      <c r="AW72" s="474"/>
      <c r="AX72" s="474"/>
      <c r="AY72" s="474"/>
      <c r="AZ72" s="474"/>
      <c r="BA72" s="477"/>
      <c r="BB72" s="478"/>
      <c r="BC72" s="474"/>
      <c r="BD72" s="467"/>
      <c r="BE72" s="467"/>
      <c r="BF72" s="467"/>
      <c r="BG72" s="470"/>
      <c r="BH72" s="467"/>
      <c r="BI72" s="467"/>
      <c r="BJ72" s="467"/>
      <c r="BK72" s="467"/>
      <c r="BL72" s="467"/>
      <c r="BM72" s="467"/>
    </row>
    <row r="73" spans="1:65" ht="30" customHeight="1" x14ac:dyDescent="0.3">
      <c r="A73" s="68"/>
      <c r="B73" s="465">
        <v>20200068</v>
      </c>
      <c r="C73" s="465" t="s">
        <v>2974</v>
      </c>
      <c r="D73" s="465"/>
      <c r="E73" s="466">
        <v>43837</v>
      </c>
      <c r="F73" s="467"/>
      <c r="G73" s="468" t="s">
        <v>116</v>
      </c>
      <c r="H73" s="469" t="s">
        <v>1500</v>
      </c>
      <c r="I73" s="470" t="s">
        <v>3055</v>
      </c>
      <c r="J73" s="471"/>
      <c r="K73" s="472">
        <v>43958</v>
      </c>
      <c r="L73" s="473">
        <v>43800</v>
      </c>
      <c r="M73" s="474"/>
      <c r="N73" s="474"/>
      <c r="O73" s="467" t="s">
        <v>2975</v>
      </c>
      <c r="P73" s="467"/>
      <c r="Q73" s="467" t="s">
        <v>2976</v>
      </c>
      <c r="R73" s="475"/>
      <c r="S73" s="475"/>
      <c r="T73" s="476"/>
      <c r="U73" s="476"/>
      <c r="V73" s="476"/>
      <c r="W73" s="474"/>
      <c r="X73" s="474"/>
      <c r="Y73" s="474"/>
      <c r="Z73" s="467"/>
      <c r="AA73" s="467"/>
      <c r="AB73" s="467"/>
      <c r="AC73" s="474"/>
      <c r="AD73" s="474"/>
      <c r="AE73" s="474"/>
      <c r="AF73" s="474"/>
      <c r="AG73" s="467"/>
      <c r="AH73" s="474"/>
      <c r="AI73" s="474"/>
      <c r="AJ73" s="467"/>
      <c r="AK73" s="474"/>
      <c r="AL73" s="467"/>
      <c r="AM73" s="467"/>
      <c r="AN73" s="467"/>
      <c r="AO73" s="474"/>
      <c r="AP73" s="476"/>
      <c r="AQ73" s="467"/>
      <c r="AR73" s="467"/>
      <c r="AS73" s="467"/>
      <c r="AT73" s="467"/>
      <c r="AU73" s="474"/>
      <c r="AV73" s="474"/>
      <c r="AW73" s="474"/>
      <c r="AX73" s="474"/>
      <c r="AY73" s="474"/>
      <c r="AZ73" s="474"/>
      <c r="BA73" s="477"/>
      <c r="BB73" s="478"/>
      <c r="BC73" s="474"/>
      <c r="BD73" s="467"/>
      <c r="BE73" s="467"/>
      <c r="BF73" s="467"/>
      <c r="BG73" s="470"/>
      <c r="BH73" s="467"/>
      <c r="BI73" s="467"/>
      <c r="BJ73" s="467"/>
      <c r="BK73" s="467"/>
      <c r="BL73" s="467"/>
      <c r="BM73" s="467"/>
    </row>
    <row r="74" spans="1:65" ht="30" customHeight="1" x14ac:dyDescent="0.3">
      <c r="A74" s="68"/>
      <c r="B74" s="465">
        <v>20200069</v>
      </c>
      <c r="C74" s="465" t="s">
        <v>2977</v>
      </c>
      <c r="D74" s="465"/>
      <c r="E74" s="466">
        <v>43837</v>
      </c>
      <c r="F74" s="467"/>
      <c r="G74" s="468" t="s">
        <v>116</v>
      </c>
      <c r="H74" s="469" t="s">
        <v>1500</v>
      </c>
      <c r="I74" s="470" t="s">
        <v>3053</v>
      </c>
      <c r="J74" s="471"/>
      <c r="K74" s="472">
        <v>43958</v>
      </c>
      <c r="L74" s="473">
        <v>43770</v>
      </c>
      <c r="M74" s="474"/>
      <c r="N74" s="474"/>
      <c r="O74" s="467" t="s">
        <v>2978</v>
      </c>
      <c r="P74" s="467"/>
      <c r="Q74" s="467" t="s">
        <v>2979</v>
      </c>
      <c r="R74" s="475"/>
      <c r="S74" s="475"/>
      <c r="T74" s="476"/>
      <c r="U74" s="476"/>
      <c r="V74" s="476"/>
      <c r="W74" s="474"/>
      <c r="X74" s="474"/>
      <c r="Y74" s="474"/>
      <c r="Z74" s="467"/>
      <c r="AA74" s="467"/>
      <c r="AB74" s="467"/>
      <c r="AC74" s="474"/>
      <c r="AD74" s="474"/>
      <c r="AE74" s="474"/>
      <c r="AF74" s="474"/>
      <c r="AG74" s="467"/>
      <c r="AH74" s="474"/>
      <c r="AI74" s="474"/>
      <c r="AJ74" s="467"/>
      <c r="AK74" s="474"/>
      <c r="AL74" s="467"/>
      <c r="AM74" s="467"/>
      <c r="AN74" s="467"/>
      <c r="AO74" s="474"/>
      <c r="AP74" s="476"/>
      <c r="AQ74" s="467"/>
      <c r="AR74" s="467"/>
      <c r="AS74" s="467"/>
      <c r="AT74" s="467"/>
      <c r="AU74" s="474"/>
      <c r="AV74" s="474"/>
      <c r="AW74" s="474"/>
      <c r="AX74" s="474"/>
      <c r="AY74" s="474"/>
      <c r="AZ74" s="474"/>
      <c r="BA74" s="477"/>
      <c r="BB74" s="478"/>
      <c r="BC74" s="474"/>
      <c r="BD74" s="467"/>
      <c r="BE74" s="467"/>
      <c r="BF74" s="467"/>
      <c r="BG74" s="470"/>
      <c r="BH74" s="467"/>
      <c r="BI74" s="467"/>
      <c r="BJ74" s="467"/>
      <c r="BK74" s="467"/>
      <c r="BL74" s="467"/>
      <c r="BM74" s="467"/>
    </row>
    <row r="75" spans="1:65" ht="30" customHeight="1" x14ac:dyDescent="0.3">
      <c r="A75" s="68"/>
      <c r="B75" s="465">
        <v>20200070</v>
      </c>
      <c r="C75" s="465" t="s">
        <v>2980</v>
      </c>
      <c r="D75" s="465"/>
      <c r="E75" s="466">
        <v>43838</v>
      </c>
      <c r="F75" s="467"/>
      <c r="G75" s="468" t="s">
        <v>116</v>
      </c>
      <c r="H75" s="469" t="s">
        <v>1500</v>
      </c>
      <c r="I75" s="470" t="s">
        <v>3053</v>
      </c>
      <c r="J75" s="471"/>
      <c r="K75" s="472">
        <v>43958</v>
      </c>
      <c r="L75" s="473">
        <v>43800</v>
      </c>
      <c r="M75" s="474"/>
      <c r="N75" s="474"/>
      <c r="O75" s="467" t="s">
        <v>2981</v>
      </c>
      <c r="P75" s="467"/>
      <c r="Q75" s="467" t="s">
        <v>2982</v>
      </c>
      <c r="R75" s="475"/>
      <c r="S75" s="475"/>
      <c r="T75" s="476"/>
      <c r="U75" s="476"/>
      <c r="V75" s="476"/>
      <c r="W75" s="474"/>
      <c r="X75" s="474"/>
      <c r="Y75" s="474"/>
      <c r="Z75" s="467"/>
      <c r="AA75" s="467"/>
      <c r="AB75" s="467"/>
      <c r="AC75" s="474"/>
      <c r="AD75" s="474"/>
      <c r="AE75" s="474"/>
      <c r="AF75" s="474"/>
      <c r="AG75" s="467"/>
      <c r="AH75" s="474"/>
      <c r="AI75" s="474"/>
      <c r="AJ75" s="467"/>
      <c r="AK75" s="474"/>
      <c r="AL75" s="467"/>
      <c r="AM75" s="467"/>
      <c r="AN75" s="467"/>
      <c r="AO75" s="474"/>
      <c r="AP75" s="476"/>
      <c r="AQ75" s="467"/>
      <c r="AR75" s="467"/>
      <c r="AS75" s="467"/>
      <c r="AT75" s="467"/>
      <c r="AU75" s="474"/>
      <c r="AV75" s="474"/>
      <c r="AW75" s="474"/>
      <c r="AX75" s="474"/>
      <c r="AY75" s="474"/>
      <c r="AZ75" s="474"/>
      <c r="BA75" s="477"/>
      <c r="BB75" s="478"/>
      <c r="BC75" s="474"/>
      <c r="BD75" s="467"/>
      <c r="BE75" s="467"/>
      <c r="BF75" s="467"/>
      <c r="BG75" s="470"/>
      <c r="BH75" s="467"/>
      <c r="BI75" s="467"/>
      <c r="BJ75" s="467"/>
      <c r="BK75" s="467"/>
      <c r="BL75" s="467"/>
      <c r="BM75" s="467"/>
    </row>
    <row r="76" spans="1:65" ht="30" customHeight="1" x14ac:dyDescent="0.3">
      <c r="A76" s="68"/>
      <c r="B76" s="465">
        <v>20200071</v>
      </c>
      <c r="C76" s="465" t="s">
        <v>2983</v>
      </c>
      <c r="D76" s="465"/>
      <c r="E76" s="466">
        <v>43839</v>
      </c>
      <c r="F76" s="467"/>
      <c r="G76" s="468" t="s">
        <v>116</v>
      </c>
      <c r="H76" s="469" t="s">
        <v>1500</v>
      </c>
      <c r="I76" s="470" t="s">
        <v>3055</v>
      </c>
      <c r="J76" s="471"/>
      <c r="K76" s="472">
        <v>43934</v>
      </c>
      <c r="L76" s="473">
        <v>43800</v>
      </c>
      <c r="M76" s="474"/>
      <c r="N76" s="474"/>
      <c r="O76" s="467" t="s">
        <v>2984</v>
      </c>
      <c r="P76" s="467"/>
      <c r="Q76" s="467" t="s">
        <v>2985</v>
      </c>
      <c r="R76" s="475"/>
      <c r="S76" s="475"/>
      <c r="T76" s="476"/>
      <c r="U76" s="476"/>
      <c r="V76" s="476"/>
      <c r="W76" s="474"/>
      <c r="X76" s="474"/>
      <c r="Y76" s="474"/>
      <c r="Z76" s="467"/>
      <c r="AA76" s="467"/>
      <c r="AB76" s="467"/>
      <c r="AC76" s="474"/>
      <c r="AD76" s="474"/>
      <c r="AE76" s="474"/>
      <c r="AF76" s="474"/>
      <c r="AG76" s="467"/>
      <c r="AH76" s="474"/>
      <c r="AI76" s="474"/>
      <c r="AJ76" s="467"/>
      <c r="AK76" s="474"/>
      <c r="AL76" s="467"/>
      <c r="AM76" s="467"/>
      <c r="AN76" s="467"/>
      <c r="AO76" s="474"/>
      <c r="AP76" s="476"/>
      <c r="AQ76" s="467"/>
      <c r="AR76" s="467"/>
      <c r="AS76" s="467"/>
      <c r="AT76" s="467"/>
      <c r="AU76" s="474"/>
      <c r="AV76" s="474"/>
      <c r="AW76" s="474"/>
      <c r="AX76" s="474"/>
      <c r="AY76" s="474"/>
      <c r="AZ76" s="474"/>
      <c r="BA76" s="477"/>
      <c r="BB76" s="478"/>
      <c r="BC76" s="474"/>
      <c r="BD76" s="467"/>
      <c r="BE76" s="467"/>
      <c r="BF76" s="467"/>
      <c r="BG76" s="470"/>
      <c r="BH76" s="467"/>
      <c r="BI76" s="467"/>
      <c r="BJ76" s="467"/>
      <c r="BK76" s="467"/>
      <c r="BL76" s="467"/>
      <c r="BM76" s="467"/>
    </row>
    <row r="77" spans="1:65" ht="30" customHeight="1" x14ac:dyDescent="0.3">
      <c r="A77" s="68"/>
      <c r="B77" s="465">
        <v>20200072</v>
      </c>
      <c r="C77" s="465" t="s">
        <v>2986</v>
      </c>
      <c r="D77" s="465"/>
      <c r="E77" s="466">
        <v>43844</v>
      </c>
      <c r="F77" s="467"/>
      <c r="G77" s="468" t="s">
        <v>116</v>
      </c>
      <c r="H77" s="469" t="s">
        <v>1500</v>
      </c>
      <c r="I77" s="470" t="s">
        <v>442</v>
      </c>
      <c r="J77" s="471"/>
      <c r="K77" s="472">
        <v>43888</v>
      </c>
      <c r="L77" s="473">
        <v>43800</v>
      </c>
      <c r="M77" s="474"/>
      <c r="N77" s="474"/>
      <c r="O77" s="467" t="s">
        <v>2987</v>
      </c>
      <c r="P77" s="467"/>
      <c r="Q77" s="467" t="s">
        <v>2988</v>
      </c>
      <c r="R77" s="475"/>
      <c r="S77" s="475"/>
      <c r="T77" s="476"/>
      <c r="U77" s="476"/>
      <c r="V77" s="476"/>
      <c r="W77" s="474"/>
      <c r="X77" s="474"/>
      <c r="Y77" s="474"/>
      <c r="Z77" s="467"/>
      <c r="AA77" s="467"/>
      <c r="AB77" s="467"/>
      <c r="AC77" s="474"/>
      <c r="AD77" s="474"/>
      <c r="AE77" s="474"/>
      <c r="AF77" s="474"/>
      <c r="AG77" s="467"/>
      <c r="AH77" s="474"/>
      <c r="AI77" s="474"/>
      <c r="AJ77" s="467"/>
      <c r="AK77" s="474"/>
      <c r="AL77" s="467"/>
      <c r="AM77" s="467"/>
      <c r="AN77" s="467"/>
      <c r="AO77" s="474"/>
      <c r="AP77" s="476"/>
      <c r="AQ77" s="467"/>
      <c r="AR77" s="467"/>
      <c r="AS77" s="467"/>
      <c r="AT77" s="467"/>
      <c r="AU77" s="474"/>
      <c r="AV77" s="474"/>
      <c r="AW77" s="474"/>
      <c r="AX77" s="474"/>
      <c r="AY77" s="474"/>
      <c r="AZ77" s="474"/>
      <c r="BA77" s="477"/>
      <c r="BB77" s="478"/>
      <c r="BC77" s="474"/>
      <c r="BD77" s="467"/>
      <c r="BE77" s="467"/>
      <c r="BF77" s="467"/>
      <c r="BG77" s="470"/>
      <c r="BH77" s="467"/>
      <c r="BI77" s="467"/>
      <c r="BJ77" s="467"/>
      <c r="BK77" s="467"/>
      <c r="BL77" s="467"/>
      <c r="BM77" s="467"/>
    </row>
    <row r="78" spans="1:65" ht="30" customHeight="1" x14ac:dyDescent="0.3">
      <c r="A78" s="68"/>
      <c r="B78" s="465">
        <v>20200073</v>
      </c>
      <c r="C78" s="465" t="s">
        <v>2989</v>
      </c>
      <c r="D78" s="465"/>
      <c r="E78" s="466">
        <v>43847</v>
      </c>
      <c r="F78" s="467"/>
      <c r="G78" s="468" t="s">
        <v>116</v>
      </c>
      <c r="H78" s="469" t="s">
        <v>1500</v>
      </c>
      <c r="I78" s="470" t="s">
        <v>3055</v>
      </c>
      <c r="J78" s="471"/>
      <c r="K78" s="472">
        <v>43933</v>
      </c>
      <c r="L78" s="473">
        <v>43800</v>
      </c>
      <c r="M78" s="474"/>
      <c r="N78" s="474"/>
      <c r="O78" s="467" t="s">
        <v>2990</v>
      </c>
      <c r="P78" s="467"/>
      <c r="Q78" s="467" t="s">
        <v>2991</v>
      </c>
      <c r="R78" s="475"/>
      <c r="S78" s="475"/>
      <c r="T78" s="476"/>
      <c r="U78" s="476"/>
      <c r="V78" s="476"/>
      <c r="W78" s="474"/>
      <c r="X78" s="474"/>
      <c r="Y78" s="474"/>
      <c r="Z78" s="467"/>
      <c r="AA78" s="467"/>
      <c r="AB78" s="467"/>
      <c r="AC78" s="474"/>
      <c r="AD78" s="474"/>
      <c r="AE78" s="474"/>
      <c r="AF78" s="474"/>
      <c r="AG78" s="467"/>
      <c r="AH78" s="474"/>
      <c r="AI78" s="474"/>
      <c r="AJ78" s="467"/>
      <c r="AK78" s="474"/>
      <c r="AL78" s="467"/>
      <c r="AM78" s="467"/>
      <c r="AN78" s="467"/>
      <c r="AO78" s="474"/>
      <c r="AP78" s="476"/>
      <c r="AQ78" s="467"/>
      <c r="AR78" s="467"/>
      <c r="AS78" s="467"/>
      <c r="AT78" s="467"/>
      <c r="AU78" s="474"/>
      <c r="AV78" s="474"/>
      <c r="AW78" s="474"/>
      <c r="AX78" s="474"/>
      <c r="AY78" s="474"/>
      <c r="AZ78" s="474"/>
      <c r="BA78" s="477"/>
      <c r="BB78" s="478"/>
      <c r="BC78" s="474"/>
      <c r="BD78" s="467"/>
      <c r="BE78" s="467"/>
      <c r="BF78" s="467"/>
      <c r="BG78" s="470"/>
      <c r="BH78" s="467"/>
      <c r="BI78" s="467"/>
      <c r="BJ78" s="467"/>
      <c r="BK78" s="467"/>
      <c r="BL78" s="467"/>
      <c r="BM78" s="467"/>
    </row>
    <row r="79" spans="1:65" ht="30" customHeight="1" x14ac:dyDescent="0.3">
      <c r="A79" s="68"/>
      <c r="B79" s="465">
        <v>20200074</v>
      </c>
      <c r="C79" s="465" t="s">
        <v>2992</v>
      </c>
      <c r="D79" s="465"/>
      <c r="E79" s="466">
        <v>43848</v>
      </c>
      <c r="F79" s="467"/>
      <c r="G79" s="468" t="s">
        <v>116</v>
      </c>
      <c r="H79" s="469" t="s">
        <v>1500</v>
      </c>
      <c r="I79" s="470" t="s">
        <v>442</v>
      </c>
      <c r="J79" s="471"/>
      <c r="K79" s="472">
        <v>43953</v>
      </c>
      <c r="L79" s="473">
        <v>43800</v>
      </c>
      <c r="M79" s="474"/>
      <c r="N79" s="474"/>
      <c r="O79" s="467" t="s">
        <v>2993</v>
      </c>
      <c r="P79" s="467"/>
      <c r="Q79" s="467" t="s">
        <v>2988</v>
      </c>
      <c r="R79" s="475"/>
      <c r="S79" s="475"/>
      <c r="T79" s="476"/>
      <c r="U79" s="476"/>
      <c r="V79" s="476"/>
      <c r="W79" s="474"/>
      <c r="X79" s="474"/>
      <c r="Y79" s="474"/>
      <c r="Z79" s="467"/>
      <c r="AA79" s="467"/>
      <c r="AB79" s="467"/>
      <c r="AC79" s="474"/>
      <c r="AD79" s="474"/>
      <c r="AE79" s="474"/>
      <c r="AF79" s="474"/>
      <c r="AG79" s="467"/>
      <c r="AH79" s="474"/>
      <c r="AI79" s="474"/>
      <c r="AJ79" s="467"/>
      <c r="AK79" s="474"/>
      <c r="AL79" s="467"/>
      <c r="AM79" s="467"/>
      <c r="AN79" s="467"/>
      <c r="AO79" s="474"/>
      <c r="AP79" s="476"/>
      <c r="AQ79" s="467"/>
      <c r="AR79" s="467"/>
      <c r="AS79" s="467"/>
      <c r="AT79" s="467"/>
      <c r="AU79" s="474"/>
      <c r="AV79" s="474"/>
      <c r="AW79" s="474"/>
      <c r="AX79" s="474"/>
      <c r="AY79" s="474"/>
      <c r="AZ79" s="474"/>
      <c r="BA79" s="477"/>
      <c r="BB79" s="478"/>
      <c r="BC79" s="474"/>
      <c r="BD79" s="467"/>
      <c r="BE79" s="467"/>
      <c r="BF79" s="467"/>
      <c r="BG79" s="470"/>
      <c r="BH79" s="467"/>
      <c r="BI79" s="467"/>
      <c r="BJ79" s="467"/>
      <c r="BK79" s="467"/>
      <c r="BL79" s="467"/>
      <c r="BM79" s="467"/>
    </row>
    <row r="80" spans="1:65" ht="30" customHeight="1" x14ac:dyDescent="0.3">
      <c r="A80" s="68"/>
      <c r="B80" s="465">
        <v>20200075</v>
      </c>
      <c r="C80" s="465" t="s">
        <v>2997</v>
      </c>
      <c r="D80" s="465"/>
      <c r="E80" s="466">
        <v>43853</v>
      </c>
      <c r="F80" s="467"/>
      <c r="G80" s="468" t="s">
        <v>116</v>
      </c>
      <c r="H80" s="469" t="s">
        <v>1500</v>
      </c>
      <c r="I80" s="470" t="s">
        <v>3055</v>
      </c>
      <c r="J80" s="471"/>
      <c r="K80" s="472">
        <v>43862</v>
      </c>
      <c r="L80" s="473">
        <v>43800</v>
      </c>
      <c r="M80" s="474"/>
      <c r="N80" s="474"/>
      <c r="O80" s="467" t="s">
        <v>2998</v>
      </c>
      <c r="P80" s="467"/>
      <c r="Q80" s="467" t="s">
        <v>2999</v>
      </c>
      <c r="R80" s="475"/>
      <c r="S80" s="475"/>
      <c r="T80" s="476"/>
      <c r="U80" s="476"/>
      <c r="V80" s="476"/>
      <c r="W80" s="474"/>
      <c r="X80" s="474"/>
      <c r="Y80" s="474"/>
      <c r="Z80" s="467"/>
      <c r="AA80" s="467"/>
      <c r="AB80" s="467"/>
      <c r="AC80" s="474"/>
      <c r="AD80" s="474"/>
      <c r="AE80" s="474"/>
      <c r="AF80" s="474"/>
      <c r="AG80" s="467"/>
      <c r="AH80" s="474"/>
      <c r="AI80" s="474"/>
      <c r="AJ80" s="467"/>
      <c r="AK80" s="474"/>
      <c r="AL80" s="467"/>
      <c r="AM80" s="467"/>
      <c r="AN80" s="467"/>
      <c r="AO80" s="474"/>
      <c r="AP80" s="476"/>
      <c r="AQ80" s="467"/>
      <c r="AR80" s="467"/>
      <c r="AS80" s="467"/>
      <c r="AT80" s="467"/>
      <c r="AU80" s="474"/>
      <c r="AV80" s="474"/>
      <c r="AW80" s="474"/>
      <c r="AX80" s="474"/>
      <c r="AY80" s="474"/>
      <c r="AZ80" s="474"/>
      <c r="BA80" s="477"/>
      <c r="BB80" s="478"/>
      <c r="BC80" s="474"/>
      <c r="BD80" s="467"/>
      <c r="BE80" s="467"/>
      <c r="BF80" s="467"/>
      <c r="BG80" s="470"/>
      <c r="BH80" s="467"/>
      <c r="BI80" s="467"/>
      <c r="BJ80" s="467"/>
      <c r="BK80" s="467"/>
      <c r="BL80" s="467"/>
      <c r="BM80" s="467"/>
    </row>
    <row r="81" spans="1:65" ht="30" customHeight="1" x14ac:dyDescent="0.3">
      <c r="A81" s="68"/>
      <c r="B81" s="465">
        <v>20200076</v>
      </c>
      <c r="C81" s="465" t="s">
        <v>3006</v>
      </c>
      <c r="D81" s="465"/>
      <c r="E81" s="466">
        <v>43853</v>
      </c>
      <c r="F81" s="467"/>
      <c r="G81" s="468" t="s">
        <v>116</v>
      </c>
      <c r="H81" s="469" t="s">
        <v>1500</v>
      </c>
      <c r="I81" s="470" t="s">
        <v>442</v>
      </c>
      <c r="J81" s="471"/>
      <c r="K81" s="472">
        <v>43951</v>
      </c>
      <c r="L81" s="473">
        <v>43800</v>
      </c>
      <c r="M81" s="474"/>
      <c r="N81" s="474"/>
      <c r="O81" s="467" t="s">
        <v>3007</v>
      </c>
      <c r="P81" s="467"/>
      <c r="Q81" s="467" t="s">
        <v>2926</v>
      </c>
      <c r="R81" s="475"/>
      <c r="S81" s="475"/>
      <c r="T81" s="476"/>
      <c r="U81" s="476"/>
      <c r="V81" s="476"/>
      <c r="W81" s="474"/>
      <c r="X81" s="474"/>
      <c r="Y81" s="474"/>
      <c r="Z81" s="467"/>
      <c r="AA81" s="467"/>
      <c r="AB81" s="467"/>
      <c r="AC81" s="474"/>
      <c r="AD81" s="474"/>
      <c r="AE81" s="474"/>
      <c r="AF81" s="474"/>
      <c r="AG81" s="467"/>
      <c r="AH81" s="474"/>
      <c r="AI81" s="474"/>
      <c r="AJ81" s="467"/>
      <c r="AK81" s="474"/>
      <c r="AL81" s="467"/>
      <c r="AM81" s="467"/>
      <c r="AN81" s="467"/>
      <c r="AO81" s="474"/>
      <c r="AP81" s="476"/>
      <c r="AQ81" s="467"/>
      <c r="AR81" s="467"/>
      <c r="AS81" s="467"/>
      <c r="AT81" s="467"/>
      <c r="AU81" s="474"/>
      <c r="AV81" s="474"/>
      <c r="AW81" s="474"/>
      <c r="AX81" s="474"/>
      <c r="AY81" s="474"/>
      <c r="AZ81" s="474"/>
      <c r="BA81" s="477"/>
      <c r="BB81" s="478"/>
      <c r="BC81" s="474"/>
      <c r="BD81" s="467"/>
      <c r="BE81" s="467"/>
      <c r="BF81" s="467"/>
      <c r="BG81" s="470"/>
      <c r="BH81" s="467"/>
      <c r="BI81" s="467"/>
      <c r="BJ81" s="467"/>
      <c r="BK81" s="467"/>
      <c r="BL81" s="467"/>
      <c r="BM81" s="467"/>
    </row>
    <row r="82" spans="1:65" ht="30" customHeight="1" x14ac:dyDescent="0.3">
      <c r="A82" s="68"/>
      <c r="B82" s="465">
        <v>20200077</v>
      </c>
      <c r="C82" s="465" t="s">
        <v>3000</v>
      </c>
      <c r="D82" s="465"/>
      <c r="E82" s="466">
        <v>43854</v>
      </c>
      <c r="F82" s="467"/>
      <c r="G82" s="468" t="s">
        <v>116</v>
      </c>
      <c r="H82" s="469" t="s">
        <v>1500</v>
      </c>
      <c r="I82" s="470" t="s">
        <v>442</v>
      </c>
      <c r="J82" s="471"/>
      <c r="K82" s="472">
        <v>43862</v>
      </c>
      <c r="L82" s="473">
        <v>43800</v>
      </c>
      <c r="M82" s="474"/>
      <c r="N82" s="474"/>
      <c r="O82" s="467" t="s">
        <v>3001</v>
      </c>
      <c r="P82" s="467"/>
      <c r="Q82" s="467" t="s">
        <v>3002</v>
      </c>
      <c r="R82" s="475"/>
      <c r="S82" s="475"/>
      <c r="T82" s="476"/>
      <c r="U82" s="476"/>
      <c r="V82" s="476"/>
      <c r="W82" s="474"/>
      <c r="X82" s="474"/>
      <c r="Y82" s="474"/>
      <c r="Z82" s="467"/>
      <c r="AA82" s="467"/>
      <c r="AB82" s="467"/>
      <c r="AC82" s="474"/>
      <c r="AD82" s="474"/>
      <c r="AE82" s="474"/>
      <c r="AF82" s="474"/>
      <c r="AG82" s="467"/>
      <c r="AH82" s="474"/>
      <c r="AI82" s="474"/>
      <c r="AJ82" s="467"/>
      <c r="AK82" s="474"/>
      <c r="AL82" s="467"/>
      <c r="AM82" s="467"/>
      <c r="AN82" s="467"/>
      <c r="AO82" s="474"/>
      <c r="AP82" s="476"/>
      <c r="AQ82" s="467"/>
      <c r="AR82" s="467"/>
      <c r="AS82" s="467"/>
      <c r="AT82" s="467"/>
      <c r="AU82" s="474"/>
      <c r="AV82" s="474"/>
      <c r="AW82" s="474"/>
      <c r="AX82" s="474"/>
      <c r="AY82" s="474"/>
      <c r="AZ82" s="474"/>
      <c r="BA82" s="477"/>
      <c r="BB82" s="478"/>
      <c r="BC82" s="474"/>
      <c r="BD82" s="467"/>
      <c r="BE82" s="467"/>
      <c r="BF82" s="467"/>
      <c r="BG82" s="470"/>
      <c r="BH82" s="467"/>
      <c r="BI82" s="467"/>
      <c r="BJ82" s="467"/>
      <c r="BK82" s="467"/>
      <c r="BL82" s="467"/>
      <c r="BM82" s="467"/>
    </row>
    <row r="83" spans="1:65" ht="30" customHeight="1" x14ac:dyDescent="0.3">
      <c r="A83" s="68"/>
      <c r="B83" s="465">
        <v>20200078</v>
      </c>
      <c r="C83" s="465" t="s">
        <v>2994</v>
      </c>
      <c r="D83" s="465"/>
      <c r="E83" s="466">
        <v>43861</v>
      </c>
      <c r="F83" s="467"/>
      <c r="G83" s="468" t="s">
        <v>116</v>
      </c>
      <c r="H83" s="469" t="s">
        <v>1500</v>
      </c>
      <c r="I83" s="470" t="s">
        <v>442</v>
      </c>
      <c r="J83" s="471"/>
      <c r="K83" s="472">
        <v>43709</v>
      </c>
      <c r="L83" s="473">
        <v>43800</v>
      </c>
      <c r="M83" s="474"/>
      <c r="N83" s="474"/>
      <c r="O83" s="467" t="s">
        <v>2995</v>
      </c>
      <c r="P83" s="467"/>
      <c r="Q83" s="467" t="s">
        <v>2996</v>
      </c>
      <c r="R83" s="475"/>
      <c r="S83" s="475"/>
      <c r="T83" s="476"/>
      <c r="U83" s="476"/>
      <c r="V83" s="476"/>
      <c r="W83" s="474"/>
      <c r="X83" s="474"/>
      <c r="Y83" s="474"/>
      <c r="Z83" s="467"/>
      <c r="AA83" s="467"/>
      <c r="AB83" s="467"/>
      <c r="AC83" s="474"/>
      <c r="AD83" s="474"/>
      <c r="AE83" s="474"/>
      <c r="AF83" s="474"/>
      <c r="AG83" s="467"/>
      <c r="AH83" s="474"/>
      <c r="AI83" s="474"/>
      <c r="AJ83" s="467"/>
      <c r="AK83" s="474"/>
      <c r="AL83" s="467"/>
      <c r="AM83" s="467"/>
      <c r="AN83" s="467"/>
      <c r="AO83" s="474"/>
      <c r="AP83" s="476"/>
      <c r="AQ83" s="467"/>
      <c r="AR83" s="467"/>
      <c r="AS83" s="467"/>
      <c r="AT83" s="467"/>
      <c r="AU83" s="474"/>
      <c r="AV83" s="474"/>
      <c r="AW83" s="474"/>
      <c r="AX83" s="474"/>
      <c r="AY83" s="474"/>
      <c r="AZ83" s="474"/>
      <c r="BA83" s="477"/>
      <c r="BB83" s="478"/>
      <c r="BC83" s="474"/>
      <c r="BD83" s="467"/>
      <c r="BE83" s="467"/>
      <c r="BF83" s="467"/>
      <c r="BG83" s="470"/>
      <c r="BH83" s="467"/>
      <c r="BI83" s="467"/>
      <c r="BJ83" s="467"/>
      <c r="BK83" s="467"/>
      <c r="BL83" s="467"/>
      <c r="BM83" s="467"/>
    </row>
    <row r="84" spans="1:65" ht="30" customHeight="1" x14ac:dyDescent="0.3">
      <c r="A84" s="68"/>
      <c r="B84" s="465">
        <v>20200079</v>
      </c>
      <c r="C84" s="465" t="s">
        <v>3008</v>
      </c>
      <c r="D84" s="465"/>
      <c r="E84" s="466">
        <v>43862</v>
      </c>
      <c r="F84" s="467"/>
      <c r="G84" s="468" t="s">
        <v>116</v>
      </c>
      <c r="H84" s="469" t="s">
        <v>1500</v>
      </c>
      <c r="I84" s="470" t="s">
        <v>3053</v>
      </c>
      <c r="J84" s="471"/>
      <c r="K84" s="472">
        <v>43951</v>
      </c>
      <c r="L84" s="473">
        <v>43831</v>
      </c>
      <c r="M84" s="474"/>
      <c r="N84" s="474"/>
      <c r="O84" s="467" t="s">
        <v>3009</v>
      </c>
      <c r="P84" s="467"/>
      <c r="Q84" s="467" t="s">
        <v>2833</v>
      </c>
      <c r="R84" s="475"/>
      <c r="S84" s="475"/>
      <c r="T84" s="476"/>
      <c r="U84" s="476"/>
      <c r="V84" s="476"/>
      <c r="W84" s="474"/>
      <c r="X84" s="474"/>
      <c r="Y84" s="474"/>
      <c r="Z84" s="467"/>
      <c r="AA84" s="467"/>
      <c r="AB84" s="467"/>
      <c r="AC84" s="474"/>
      <c r="AD84" s="474"/>
      <c r="AE84" s="474"/>
      <c r="AF84" s="474"/>
      <c r="AG84" s="467"/>
      <c r="AH84" s="474"/>
      <c r="AI84" s="474"/>
      <c r="AJ84" s="467"/>
      <c r="AK84" s="474"/>
      <c r="AL84" s="467"/>
      <c r="AM84" s="467"/>
      <c r="AN84" s="467"/>
      <c r="AO84" s="474"/>
      <c r="AP84" s="476"/>
      <c r="AQ84" s="467"/>
      <c r="AR84" s="467"/>
      <c r="AS84" s="467"/>
      <c r="AT84" s="467"/>
      <c r="AU84" s="474"/>
      <c r="AV84" s="474"/>
      <c r="AW84" s="474"/>
      <c r="AX84" s="474"/>
      <c r="AY84" s="474"/>
      <c r="AZ84" s="474"/>
      <c r="BA84" s="477"/>
      <c r="BB84" s="478"/>
      <c r="BC84" s="474"/>
      <c r="BD84" s="467"/>
      <c r="BE84" s="467"/>
      <c r="BF84" s="467"/>
      <c r="BG84" s="470"/>
      <c r="BH84" s="467"/>
      <c r="BI84" s="467"/>
      <c r="BJ84" s="467"/>
      <c r="BK84" s="467"/>
      <c r="BL84" s="467"/>
      <c r="BM84" s="467"/>
    </row>
    <row r="85" spans="1:65" ht="30" customHeight="1" x14ac:dyDescent="0.3">
      <c r="A85" s="68"/>
      <c r="B85" s="465">
        <v>20200080</v>
      </c>
      <c r="C85" s="465" t="s">
        <v>3010</v>
      </c>
      <c r="D85" s="465"/>
      <c r="E85" s="466">
        <v>43866</v>
      </c>
      <c r="F85" s="467"/>
      <c r="G85" s="468" t="s">
        <v>116</v>
      </c>
      <c r="H85" s="469" t="s">
        <v>1500</v>
      </c>
      <c r="I85" s="470" t="s">
        <v>3055</v>
      </c>
      <c r="J85" s="471"/>
      <c r="K85" s="472">
        <v>43951</v>
      </c>
      <c r="L85" s="473">
        <v>43800</v>
      </c>
      <c r="M85" s="474"/>
      <c r="N85" s="474"/>
      <c r="O85" s="467" t="s">
        <v>3011</v>
      </c>
      <c r="P85" s="467"/>
      <c r="Q85" s="467" t="s">
        <v>2833</v>
      </c>
      <c r="R85" s="475"/>
      <c r="S85" s="475"/>
      <c r="T85" s="476"/>
      <c r="U85" s="476"/>
      <c r="V85" s="476"/>
      <c r="W85" s="474"/>
      <c r="X85" s="474"/>
      <c r="Y85" s="474"/>
      <c r="Z85" s="467"/>
      <c r="AA85" s="467"/>
      <c r="AB85" s="467"/>
      <c r="AC85" s="474"/>
      <c r="AD85" s="474"/>
      <c r="AE85" s="474"/>
      <c r="AF85" s="474"/>
      <c r="AG85" s="467"/>
      <c r="AH85" s="474"/>
      <c r="AI85" s="474"/>
      <c r="AJ85" s="467"/>
      <c r="AK85" s="474"/>
      <c r="AL85" s="467"/>
      <c r="AM85" s="467"/>
      <c r="AN85" s="467"/>
      <c r="AO85" s="474"/>
      <c r="AP85" s="476"/>
      <c r="AQ85" s="467"/>
      <c r="AR85" s="467"/>
      <c r="AS85" s="467"/>
      <c r="AT85" s="467"/>
      <c r="AU85" s="474"/>
      <c r="AV85" s="474"/>
      <c r="AW85" s="474"/>
      <c r="AX85" s="474"/>
      <c r="AY85" s="474"/>
      <c r="AZ85" s="474"/>
      <c r="BA85" s="477"/>
      <c r="BB85" s="478"/>
      <c r="BC85" s="474"/>
      <c r="BD85" s="467"/>
      <c r="BE85" s="467"/>
      <c r="BF85" s="467"/>
      <c r="BG85" s="470"/>
      <c r="BH85" s="467"/>
      <c r="BI85" s="467"/>
      <c r="BJ85" s="467"/>
      <c r="BK85" s="467"/>
      <c r="BL85" s="467"/>
      <c r="BM85" s="467"/>
    </row>
    <row r="86" spans="1:65" ht="30" customHeight="1" x14ac:dyDescent="0.3">
      <c r="A86" s="68"/>
      <c r="B86" s="465">
        <v>20200081</v>
      </c>
      <c r="C86" s="465" t="s">
        <v>3012</v>
      </c>
      <c r="D86" s="465"/>
      <c r="E86" s="466">
        <v>43868</v>
      </c>
      <c r="F86" s="467"/>
      <c r="G86" s="468" t="s">
        <v>116</v>
      </c>
      <c r="H86" s="469" t="s">
        <v>1500</v>
      </c>
      <c r="I86" s="470" t="s">
        <v>3052</v>
      </c>
      <c r="J86" s="471"/>
      <c r="K86" s="472">
        <v>43951</v>
      </c>
      <c r="L86" s="473">
        <v>43831</v>
      </c>
      <c r="M86" s="474"/>
      <c r="N86" s="474"/>
      <c r="O86" s="467" t="s">
        <v>3013</v>
      </c>
      <c r="P86" s="467"/>
      <c r="Q86" s="467" t="s">
        <v>2833</v>
      </c>
      <c r="R86" s="475"/>
      <c r="S86" s="475"/>
      <c r="T86" s="476"/>
      <c r="U86" s="476"/>
      <c r="V86" s="476"/>
      <c r="W86" s="474"/>
      <c r="X86" s="474"/>
      <c r="Y86" s="474"/>
      <c r="Z86" s="467"/>
      <c r="AA86" s="467"/>
      <c r="AB86" s="467"/>
      <c r="AC86" s="474"/>
      <c r="AD86" s="474"/>
      <c r="AE86" s="474"/>
      <c r="AF86" s="474"/>
      <c r="AG86" s="467"/>
      <c r="AH86" s="474"/>
      <c r="AI86" s="474"/>
      <c r="AJ86" s="467"/>
      <c r="AK86" s="474"/>
      <c r="AL86" s="467"/>
      <c r="AM86" s="467"/>
      <c r="AN86" s="467"/>
      <c r="AO86" s="474"/>
      <c r="AP86" s="476"/>
      <c r="AQ86" s="467"/>
      <c r="AR86" s="467"/>
      <c r="AS86" s="467"/>
      <c r="AT86" s="467"/>
      <c r="AU86" s="474"/>
      <c r="AV86" s="474"/>
      <c r="AW86" s="474"/>
      <c r="AX86" s="474"/>
      <c r="AY86" s="474"/>
      <c r="AZ86" s="474"/>
      <c r="BA86" s="477"/>
      <c r="BB86" s="478"/>
      <c r="BC86" s="474"/>
      <c r="BD86" s="467"/>
      <c r="BE86" s="467"/>
      <c r="BF86" s="467"/>
      <c r="BG86" s="470"/>
      <c r="BH86" s="467"/>
      <c r="BI86" s="467"/>
      <c r="BJ86" s="467"/>
      <c r="BK86" s="467"/>
      <c r="BL86" s="467"/>
      <c r="BM86" s="467"/>
    </row>
    <row r="87" spans="1:65" ht="30" customHeight="1" x14ac:dyDescent="0.3">
      <c r="A87" s="68"/>
      <c r="B87" s="465">
        <v>20200082</v>
      </c>
      <c r="C87" s="465" t="s">
        <v>3008</v>
      </c>
      <c r="D87" s="465"/>
      <c r="E87" s="466">
        <v>43869</v>
      </c>
      <c r="F87" s="467"/>
      <c r="G87" s="468" t="s">
        <v>116</v>
      </c>
      <c r="H87" s="469" t="s">
        <v>1500</v>
      </c>
      <c r="I87" s="470" t="s">
        <v>3053</v>
      </c>
      <c r="J87" s="471"/>
      <c r="K87" s="472">
        <v>43951</v>
      </c>
      <c r="L87" s="473">
        <v>43831</v>
      </c>
      <c r="M87" s="474"/>
      <c r="N87" s="474"/>
      <c r="O87" s="467" t="s">
        <v>3014</v>
      </c>
      <c r="P87" s="467"/>
      <c r="Q87" s="467" t="s">
        <v>2833</v>
      </c>
      <c r="R87" s="475"/>
      <c r="S87" s="475"/>
      <c r="T87" s="476"/>
      <c r="U87" s="476"/>
      <c r="V87" s="476"/>
      <c r="W87" s="474"/>
      <c r="X87" s="474"/>
      <c r="Y87" s="474"/>
      <c r="Z87" s="467"/>
      <c r="AA87" s="467"/>
      <c r="AB87" s="467"/>
      <c r="AC87" s="474"/>
      <c r="AD87" s="474"/>
      <c r="AE87" s="474"/>
      <c r="AF87" s="474"/>
      <c r="AG87" s="467"/>
      <c r="AH87" s="474"/>
      <c r="AI87" s="474"/>
      <c r="AJ87" s="467"/>
      <c r="AK87" s="474"/>
      <c r="AL87" s="467"/>
      <c r="AM87" s="467"/>
      <c r="AN87" s="467"/>
      <c r="AO87" s="474"/>
      <c r="AP87" s="476"/>
      <c r="AQ87" s="467"/>
      <c r="AR87" s="467"/>
      <c r="AS87" s="467"/>
      <c r="AT87" s="467"/>
      <c r="AU87" s="474"/>
      <c r="AV87" s="474"/>
      <c r="AW87" s="474"/>
      <c r="AX87" s="474"/>
      <c r="AY87" s="474"/>
      <c r="AZ87" s="474"/>
      <c r="BA87" s="477"/>
      <c r="BB87" s="478"/>
      <c r="BC87" s="474"/>
      <c r="BD87" s="467"/>
      <c r="BE87" s="467"/>
      <c r="BF87" s="467"/>
      <c r="BG87" s="470"/>
      <c r="BH87" s="467"/>
      <c r="BI87" s="467"/>
      <c r="BJ87" s="467"/>
      <c r="BK87" s="467"/>
      <c r="BL87" s="467"/>
      <c r="BM87" s="467"/>
    </row>
    <row r="88" spans="1:65" ht="30" customHeight="1" x14ac:dyDescent="0.3">
      <c r="A88" s="68"/>
      <c r="B88" s="465">
        <v>20200083</v>
      </c>
      <c r="C88" s="465" t="s">
        <v>3015</v>
      </c>
      <c r="D88" s="465"/>
      <c r="E88" s="466">
        <v>43869</v>
      </c>
      <c r="F88" s="467"/>
      <c r="G88" s="468" t="s">
        <v>116</v>
      </c>
      <c r="H88" s="469" t="s">
        <v>1500</v>
      </c>
      <c r="I88" s="470" t="s">
        <v>442</v>
      </c>
      <c r="J88" s="471"/>
      <c r="K88" s="472">
        <v>43951</v>
      </c>
      <c r="L88" s="473">
        <v>43831</v>
      </c>
      <c r="M88" s="474"/>
      <c r="N88" s="474"/>
      <c r="O88" s="467" t="s">
        <v>3016</v>
      </c>
      <c r="P88" s="467"/>
      <c r="Q88" s="467" t="s">
        <v>2833</v>
      </c>
      <c r="R88" s="475"/>
      <c r="S88" s="475"/>
      <c r="T88" s="476"/>
      <c r="U88" s="476"/>
      <c r="V88" s="476"/>
      <c r="W88" s="474"/>
      <c r="X88" s="474"/>
      <c r="Y88" s="474"/>
      <c r="Z88" s="467"/>
      <c r="AA88" s="467"/>
      <c r="AB88" s="467"/>
      <c r="AC88" s="474"/>
      <c r="AD88" s="474"/>
      <c r="AE88" s="474"/>
      <c r="AF88" s="474"/>
      <c r="AG88" s="467"/>
      <c r="AH88" s="474"/>
      <c r="AI88" s="474"/>
      <c r="AJ88" s="467"/>
      <c r="AK88" s="474"/>
      <c r="AL88" s="467"/>
      <c r="AM88" s="467"/>
      <c r="AN88" s="467"/>
      <c r="AO88" s="474"/>
      <c r="AP88" s="476"/>
      <c r="AQ88" s="467"/>
      <c r="AR88" s="467"/>
      <c r="AS88" s="467"/>
      <c r="AT88" s="467"/>
      <c r="AU88" s="474"/>
      <c r="AV88" s="474"/>
      <c r="AW88" s="474"/>
      <c r="AX88" s="474"/>
      <c r="AY88" s="474"/>
      <c r="AZ88" s="474"/>
      <c r="BA88" s="477"/>
      <c r="BB88" s="478"/>
      <c r="BC88" s="474"/>
      <c r="BD88" s="467"/>
      <c r="BE88" s="467"/>
      <c r="BF88" s="467"/>
      <c r="BG88" s="470"/>
      <c r="BH88" s="467"/>
      <c r="BI88" s="467"/>
      <c r="BJ88" s="467"/>
      <c r="BK88" s="467"/>
      <c r="BL88" s="467"/>
      <c r="BM88" s="467"/>
    </row>
    <row r="89" spans="1:65" ht="30" customHeight="1" x14ac:dyDescent="0.3">
      <c r="A89" s="68"/>
      <c r="B89" s="465">
        <v>20200084</v>
      </c>
      <c r="C89" s="465" t="s">
        <v>3017</v>
      </c>
      <c r="D89" s="465"/>
      <c r="E89" s="466">
        <v>43869</v>
      </c>
      <c r="F89" s="467"/>
      <c r="G89" s="468" t="s">
        <v>116</v>
      </c>
      <c r="H89" s="469" t="s">
        <v>1500</v>
      </c>
      <c r="I89" s="470" t="s">
        <v>3055</v>
      </c>
      <c r="J89" s="471"/>
      <c r="K89" s="472">
        <v>43951</v>
      </c>
      <c r="L89" s="473">
        <v>43831</v>
      </c>
      <c r="M89" s="474"/>
      <c r="N89" s="474"/>
      <c r="O89" s="467" t="s">
        <v>3018</v>
      </c>
      <c r="P89" s="467"/>
      <c r="Q89" s="467" t="s">
        <v>2833</v>
      </c>
      <c r="R89" s="475"/>
      <c r="S89" s="475"/>
      <c r="T89" s="476"/>
      <c r="U89" s="476"/>
      <c r="V89" s="476"/>
      <c r="W89" s="474"/>
      <c r="X89" s="474"/>
      <c r="Y89" s="474"/>
      <c r="Z89" s="467"/>
      <c r="AA89" s="467"/>
      <c r="AB89" s="467"/>
      <c r="AC89" s="474"/>
      <c r="AD89" s="474"/>
      <c r="AE89" s="474"/>
      <c r="AF89" s="474"/>
      <c r="AG89" s="467"/>
      <c r="AH89" s="474"/>
      <c r="AI89" s="474"/>
      <c r="AJ89" s="467"/>
      <c r="AK89" s="474"/>
      <c r="AL89" s="467"/>
      <c r="AM89" s="467"/>
      <c r="AN89" s="467"/>
      <c r="AO89" s="474"/>
      <c r="AP89" s="476"/>
      <c r="AQ89" s="467"/>
      <c r="AR89" s="467"/>
      <c r="AS89" s="467"/>
      <c r="AT89" s="467"/>
      <c r="AU89" s="474"/>
      <c r="AV89" s="474"/>
      <c r="AW89" s="474"/>
      <c r="AX89" s="474"/>
      <c r="AY89" s="474"/>
      <c r="AZ89" s="474"/>
      <c r="BA89" s="477"/>
      <c r="BB89" s="478"/>
      <c r="BC89" s="474"/>
      <c r="BD89" s="467"/>
      <c r="BE89" s="467"/>
      <c r="BF89" s="467"/>
      <c r="BG89" s="470"/>
      <c r="BH89" s="467"/>
      <c r="BI89" s="467"/>
      <c r="BJ89" s="467"/>
      <c r="BK89" s="467"/>
      <c r="BL89" s="467"/>
      <c r="BM89" s="467"/>
    </row>
    <row r="90" spans="1:65" ht="30" customHeight="1" x14ac:dyDescent="0.3">
      <c r="A90" s="68"/>
      <c r="B90" s="465">
        <v>20200085</v>
      </c>
      <c r="C90" s="465" t="s">
        <v>3019</v>
      </c>
      <c r="D90" s="465"/>
      <c r="E90" s="466">
        <v>43869</v>
      </c>
      <c r="F90" s="467"/>
      <c r="G90" s="468" t="s">
        <v>116</v>
      </c>
      <c r="H90" s="469" t="s">
        <v>1500</v>
      </c>
      <c r="I90" s="470" t="s">
        <v>442</v>
      </c>
      <c r="J90" s="471"/>
      <c r="K90" s="472">
        <v>43965</v>
      </c>
      <c r="L90" s="473">
        <v>43831</v>
      </c>
      <c r="M90" s="474"/>
      <c r="N90" s="474"/>
      <c r="O90" s="467" t="s">
        <v>3020</v>
      </c>
      <c r="P90" s="467"/>
      <c r="Q90" s="467" t="s">
        <v>2833</v>
      </c>
      <c r="R90" s="475"/>
      <c r="S90" s="475"/>
      <c r="T90" s="476"/>
      <c r="U90" s="476"/>
      <c r="V90" s="476"/>
      <c r="W90" s="474"/>
      <c r="X90" s="474"/>
      <c r="Y90" s="474"/>
      <c r="Z90" s="467"/>
      <c r="AA90" s="467"/>
      <c r="AB90" s="467"/>
      <c r="AC90" s="474"/>
      <c r="AD90" s="474"/>
      <c r="AE90" s="474"/>
      <c r="AF90" s="474"/>
      <c r="AG90" s="467"/>
      <c r="AH90" s="474"/>
      <c r="AI90" s="474"/>
      <c r="AJ90" s="467"/>
      <c r="AK90" s="474"/>
      <c r="AL90" s="467"/>
      <c r="AM90" s="467"/>
      <c r="AN90" s="467"/>
      <c r="AO90" s="474"/>
      <c r="AP90" s="476"/>
      <c r="AQ90" s="467"/>
      <c r="AR90" s="467"/>
      <c r="AS90" s="467"/>
      <c r="AT90" s="467"/>
      <c r="AU90" s="474"/>
      <c r="AV90" s="474"/>
      <c r="AW90" s="474"/>
      <c r="AX90" s="474"/>
      <c r="AY90" s="474"/>
      <c r="AZ90" s="474"/>
      <c r="BA90" s="477"/>
      <c r="BB90" s="478"/>
      <c r="BC90" s="474"/>
      <c r="BD90" s="467"/>
      <c r="BE90" s="467"/>
      <c r="BF90" s="467"/>
      <c r="BG90" s="470"/>
      <c r="BH90" s="467"/>
      <c r="BI90" s="467"/>
      <c r="BJ90" s="467"/>
      <c r="BK90" s="467"/>
      <c r="BL90" s="467"/>
      <c r="BM90" s="467"/>
    </row>
    <row r="91" spans="1:65" ht="30" customHeight="1" x14ac:dyDescent="0.3">
      <c r="A91" s="68"/>
      <c r="B91" s="465">
        <v>20200086</v>
      </c>
      <c r="C91" s="465" t="s">
        <v>3021</v>
      </c>
      <c r="D91" s="465"/>
      <c r="E91" s="466">
        <v>43871</v>
      </c>
      <c r="F91" s="467"/>
      <c r="G91" s="468" t="s">
        <v>116</v>
      </c>
      <c r="H91" s="469" t="s">
        <v>1500</v>
      </c>
      <c r="I91" s="470" t="s">
        <v>3055</v>
      </c>
      <c r="J91" s="471"/>
      <c r="K91" s="472">
        <v>43965</v>
      </c>
      <c r="L91" s="473">
        <v>43800</v>
      </c>
      <c r="M91" s="474"/>
      <c r="N91" s="474"/>
      <c r="O91" s="467" t="s">
        <v>3022</v>
      </c>
      <c r="P91" s="467"/>
      <c r="Q91" s="467" t="s">
        <v>3023</v>
      </c>
      <c r="R91" s="475"/>
      <c r="S91" s="475"/>
      <c r="T91" s="476"/>
      <c r="U91" s="476"/>
      <c r="V91" s="476"/>
      <c r="W91" s="474"/>
      <c r="X91" s="474"/>
      <c r="Y91" s="474"/>
      <c r="Z91" s="467"/>
      <c r="AA91" s="467"/>
      <c r="AB91" s="467"/>
      <c r="AC91" s="474"/>
      <c r="AD91" s="474"/>
      <c r="AE91" s="474"/>
      <c r="AF91" s="474"/>
      <c r="AG91" s="467"/>
      <c r="AH91" s="474"/>
      <c r="AI91" s="474"/>
      <c r="AJ91" s="467"/>
      <c r="AK91" s="474"/>
      <c r="AL91" s="467"/>
      <c r="AM91" s="467"/>
      <c r="AN91" s="467"/>
      <c r="AO91" s="474"/>
      <c r="AP91" s="476"/>
      <c r="AQ91" s="467"/>
      <c r="AR91" s="467"/>
      <c r="AS91" s="467"/>
      <c r="AT91" s="467"/>
      <c r="AU91" s="474"/>
      <c r="AV91" s="474"/>
      <c r="AW91" s="474"/>
      <c r="AX91" s="474"/>
      <c r="AY91" s="474"/>
      <c r="AZ91" s="474"/>
      <c r="BA91" s="477"/>
      <c r="BB91" s="478"/>
      <c r="BC91" s="474"/>
      <c r="BD91" s="467"/>
      <c r="BE91" s="467"/>
      <c r="BF91" s="467"/>
      <c r="BG91" s="470"/>
      <c r="BH91" s="467"/>
      <c r="BI91" s="467"/>
      <c r="BJ91" s="467"/>
      <c r="BK91" s="467"/>
      <c r="BL91" s="467"/>
      <c r="BM91" s="467"/>
    </row>
    <row r="92" spans="1:65" ht="30" customHeight="1" x14ac:dyDescent="0.3">
      <c r="A92" s="68"/>
      <c r="B92" s="465">
        <v>20200087</v>
      </c>
      <c r="C92" s="465" t="s">
        <v>3024</v>
      </c>
      <c r="D92" s="465"/>
      <c r="E92" s="466">
        <v>43871</v>
      </c>
      <c r="F92" s="467"/>
      <c r="G92" s="468" t="s">
        <v>116</v>
      </c>
      <c r="H92" s="469" t="s">
        <v>1500</v>
      </c>
      <c r="I92" s="470" t="s">
        <v>3056</v>
      </c>
      <c r="J92" s="471"/>
      <c r="K92" s="472">
        <v>43966</v>
      </c>
      <c r="L92" s="473">
        <v>43313</v>
      </c>
      <c r="M92" s="474"/>
      <c r="N92" s="474"/>
      <c r="O92" s="467" t="s">
        <v>3025</v>
      </c>
      <c r="P92" s="467"/>
      <c r="Q92" s="467" t="s">
        <v>3026</v>
      </c>
      <c r="R92" s="475"/>
      <c r="S92" s="475"/>
      <c r="T92" s="476"/>
      <c r="U92" s="476"/>
      <c r="V92" s="476"/>
      <c r="W92" s="474"/>
      <c r="X92" s="474"/>
      <c r="Y92" s="474"/>
      <c r="Z92" s="467"/>
      <c r="AA92" s="467"/>
      <c r="AB92" s="467"/>
      <c r="AC92" s="474"/>
      <c r="AD92" s="474"/>
      <c r="AE92" s="474"/>
      <c r="AF92" s="474"/>
      <c r="AG92" s="467"/>
      <c r="AH92" s="474"/>
      <c r="AI92" s="474"/>
      <c r="AJ92" s="467"/>
      <c r="AK92" s="474"/>
      <c r="AL92" s="467"/>
      <c r="AM92" s="467"/>
      <c r="AN92" s="467"/>
      <c r="AO92" s="474"/>
      <c r="AP92" s="476"/>
      <c r="AQ92" s="467"/>
      <c r="AR92" s="467"/>
      <c r="AS92" s="467"/>
      <c r="AT92" s="467"/>
      <c r="AU92" s="474"/>
      <c r="AV92" s="474"/>
      <c r="AW92" s="474"/>
      <c r="AX92" s="474"/>
      <c r="AY92" s="474"/>
      <c r="AZ92" s="474"/>
      <c r="BA92" s="477"/>
      <c r="BB92" s="478"/>
      <c r="BC92" s="474"/>
      <c r="BD92" s="467"/>
      <c r="BE92" s="467"/>
      <c r="BF92" s="467"/>
      <c r="BG92" s="470"/>
      <c r="BH92" s="467"/>
      <c r="BI92" s="467"/>
      <c r="BJ92" s="467"/>
      <c r="BK92" s="467"/>
      <c r="BL92" s="467"/>
      <c r="BM92" s="467"/>
    </row>
    <row r="93" spans="1:65" ht="30" customHeight="1" x14ac:dyDescent="0.3">
      <c r="A93" s="68"/>
      <c r="B93" s="465">
        <v>20200088</v>
      </c>
      <c r="C93" s="465" t="s">
        <v>3027</v>
      </c>
      <c r="D93" s="465"/>
      <c r="E93" s="466">
        <v>43875</v>
      </c>
      <c r="F93" s="467"/>
      <c r="G93" s="468" t="s">
        <v>116</v>
      </c>
      <c r="H93" s="469" t="s">
        <v>1500</v>
      </c>
      <c r="I93" s="470" t="s">
        <v>3055</v>
      </c>
      <c r="J93" s="471"/>
      <c r="K93" s="472">
        <v>43964</v>
      </c>
      <c r="L93" s="473">
        <v>43831</v>
      </c>
      <c r="M93" s="474"/>
      <c r="N93" s="474"/>
      <c r="O93" s="467" t="s">
        <v>3028</v>
      </c>
      <c r="P93" s="467"/>
      <c r="Q93" s="467" t="s">
        <v>3029</v>
      </c>
      <c r="R93" s="475"/>
      <c r="S93" s="475"/>
      <c r="T93" s="476"/>
      <c r="U93" s="476"/>
      <c r="V93" s="476"/>
      <c r="W93" s="474"/>
      <c r="X93" s="474"/>
      <c r="Y93" s="474"/>
      <c r="Z93" s="467"/>
      <c r="AA93" s="467"/>
      <c r="AB93" s="467"/>
      <c r="AC93" s="474"/>
      <c r="AD93" s="474"/>
      <c r="AE93" s="474"/>
      <c r="AF93" s="474"/>
      <c r="AG93" s="467"/>
      <c r="AH93" s="474"/>
      <c r="AI93" s="474"/>
      <c r="AJ93" s="467"/>
      <c r="AK93" s="474"/>
      <c r="AL93" s="467"/>
      <c r="AM93" s="467"/>
      <c r="AN93" s="467"/>
      <c r="AO93" s="474"/>
      <c r="AP93" s="476"/>
      <c r="AQ93" s="467"/>
      <c r="AR93" s="467"/>
      <c r="AS93" s="467"/>
      <c r="AT93" s="467"/>
      <c r="AU93" s="474"/>
      <c r="AV93" s="474"/>
      <c r="AW93" s="474"/>
      <c r="AX93" s="474"/>
      <c r="AY93" s="474"/>
      <c r="AZ93" s="474"/>
      <c r="BA93" s="477"/>
      <c r="BB93" s="478"/>
      <c r="BC93" s="474"/>
      <c r="BD93" s="467"/>
      <c r="BE93" s="467"/>
      <c r="BF93" s="467"/>
      <c r="BG93" s="470"/>
      <c r="BH93" s="467"/>
      <c r="BI93" s="467"/>
      <c r="BJ93" s="467"/>
      <c r="BK93" s="467"/>
      <c r="BL93" s="467"/>
      <c r="BM93" s="467"/>
    </row>
    <row r="94" spans="1:65" ht="30" customHeight="1" x14ac:dyDescent="0.3">
      <c r="A94" s="68"/>
      <c r="B94" s="465">
        <v>20200089</v>
      </c>
      <c r="C94" s="465" t="s">
        <v>3030</v>
      </c>
      <c r="D94" s="465"/>
      <c r="E94" s="466">
        <v>43878</v>
      </c>
      <c r="F94" s="467"/>
      <c r="G94" s="468" t="s">
        <v>116</v>
      </c>
      <c r="H94" s="469" t="s">
        <v>1500</v>
      </c>
      <c r="I94" s="470" t="s">
        <v>3055</v>
      </c>
      <c r="J94" s="471"/>
      <c r="K94" s="472">
        <v>43963</v>
      </c>
      <c r="L94" s="473">
        <v>43800</v>
      </c>
      <c r="M94" s="474"/>
      <c r="N94" s="474"/>
      <c r="O94" s="467" t="s">
        <v>3031</v>
      </c>
      <c r="P94" s="467"/>
      <c r="Q94" s="467" t="s">
        <v>3032</v>
      </c>
      <c r="R94" s="475"/>
      <c r="S94" s="475"/>
      <c r="T94" s="476"/>
      <c r="U94" s="476"/>
      <c r="V94" s="476"/>
      <c r="W94" s="474"/>
      <c r="X94" s="474"/>
      <c r="Y94" s="474"/>
      <c r="Z94" s="467"/>
      <c r="AA94" s="467"/>
      <c r="AB94" s="467"/>
      <c r="AC94" s="474"/>
      <c r="AD94" s="474"/>
      <c r="AE94" s="474"/>
      <c r="AF94" s="474"/>
      <c r="AG94" s="467"/>
      <c r="AH94" s="474"/>
      <c r="AI94" s="474"/>
      <c r="AJ94" s="467"/>
      <c r="AK94" s="474"/>
      <c r="AL94" s="467"/>
      <c r="AM94" s="467"/>
      <c r="AN94" s="467"/>
      <c r="AO94" s="474"/>
      <c r="AP94" s="476"/>
      <c r="AQ94" s="467"/>
      <c r="AR94" s="467"/>
      <c r="AS94" s="467"/>
      <c r="AT94" s="467"/>
      <c r="AU94" s="474"/>
      <c r="AV94" s="474"/>
      <c r="AW94" s="474"/>
      <c r="AX94" s="474"/>
      <c r="AY94" s="474"/>
      <c r="AZ94" s="474"/>
      <c r="BA94" s="477"/>
      <c r="BB94" s="478"/>
      <c r="BC94" s="474"/>
      <c r="BD94" s="467"/>
      <c r="BE94" s="467"/>
      <c r="BF94" s="467"/>
      <c r="BG94" s="470"/>
      <c r="BH94" s="467"/>
      <c r="BI94" s="467"/>
      <c r="BJ94" s="467"/>
      <c r="BK94" s="467"/>
      <c r="BL94" s="467"/>
      <c r="BM94" s="467"/>
    </row>
    <row r="95" spans="1:65" ht="30" customHeight="1" x14ac:dyDescent="0.3">
      <c r="A95" s="68"/>
      <c r="B95" s="465">
        <v>20200090</v>
      </c>
      <c r="C95" s="465" t="s">
        <v>3033</v>
      </c>
      <c r="D95" s="465"/>
      <c r="E95" s="466">
        <v>43879</v>
      </c>
      <c r="F95" s="467"/>
      <c r="G95" s="468" t="s">
        <v>116</v>
      </c>
      <c r="H95" s="469" t="s">
        <v>1500</v>
      </c>
      <c r="I95" s="470" t="s">
        <v>3052</v>
      </c>
      <c r="J95" s="471"/>
      <c r="K95" s="472">
        <v>43951</v>
      </c>
      <c r="L95" s="473">
        <v>43831</v>
      </c>
      <c r="M95" s="474"/>
      <c r="N95" s="474"/>
      <c r="O95" s="467" t="s">
        <v>3034</v>
      </c>
      <c r="P95" s="467"/>
      <c r="Q95" s="467" t="s">
        <v>2833</v>
      </c>
      <c r="R95" s="475"/>
      <c r="S95" s="475"/>
      <c r="T95" s="476"/>
      <c r="U95" s="476"/>
      <c r="V95" s="476"/>
      <c r="W95" s="474"/>
      <c r="X95" s="474"/>
      <c r="Y95" s="474"/>
      <c r="Z95" s="467"/>
      <c r="AA95" s="467"/>
      <c r="AB95" s="467"/>
      <c r="AC95" s="474"/>
      <c r="AD95" s="474"/>
      <c r="AE95" s="474"/>
      <c r="AF95" s="474"/>
      <c r="AG95" s="467"/>
      <c r="AH95" s="474"/>
      <c r="AI95" s="474"/>
      <c r="AJ95" s="467"/>
      <c r="AK95" s="474"/>
      <c r="AL95" s="467"/>
      <c r="AM95" s="467"/>
      <c r="AN95" s="467"/>
      <c r="AO95" s="474"/>
      <c r="AP95" s="476"/>
      <c r="AQ95" s="467"/>
      <c r="AR95" s="467"/>
      <c r="AS95" s="467"/>
      <c r="AT95" s="467"/>
      <c r="AU95" s="474"/>
      <c r="AV95" s="474"/>
      <c r="AW95" s="474"/>
      <c r="AX95" s="474"/>
      <c r="AY95" s="474"/>
      <c r="AZ95" s="474"/>
      <c r="BA95" s="477"/>
      <c r="BB95" s="478"/>
      <c r="BC95" s="474"/>
      <c r="BD95" s="467"/>
      <c r="BE95" s="467"/>
      <c r="BF95" s="467"/>
      <c r="BG95" s="470"/>
      <c r="BH95" s="467"/>
      <c r="BI95" s="467"/>
      <c r="BJ95" s="467"/>
      <c r="BK95" s="467"/>
      <c r="BL95" s="467"/>
      <c r="BM95" s="467"/>
    </row>
    <row r="96" spans="1:65" ht="30" customHeight="1" x14ac:dyDescent="0.3">
      <c r="A96" s="68"/>
      <c r="B96" s="465">
        <v>20200091</v>
      </c>
      <c r="C96" s="465" t="s">
        <v>3035</v>
      </c>
      <c r="D96" s="465"/>
      <c r="E96" s="466">
        <v>43882</v>
      </c>
      <c r="F96" s="467"/>
      <c r="G96" s="468" t="s">
        <v>116</v>
      </c>
      <c r="H96" s="469" t="s">
        <v>1500</v>
      </c>
      <c r="I96" s="470" t="s">
        <v>442</v>
      </c>
      <c r="J96" s="471"/>
      <c r="K96" s="472">
        <v>43936</v>
      </c>
      <c r="L96" s="473">
        <v>43831</v>
      </c>
      <c r="M96" s="474"/>
      <c r="N96" s="474"/>
      <c r="O96" s="467" t="s">
        <v>3036</v>
      </c>
      <c r="P96" s="467"/>
      <c r="Q96" s="467" t="s">
        <v>2833</v>
      </c>
      <c r="R96" s="475"/>
      <c r="S96" s="475"/>
      <c r="T96" s="476"/>
      <c r="U96" s="476"/>
      <c r="V96" s="476"/>
      <c r="W96" s="474"/>
      <c r="X96" s="474"/>
      <c r="Y96" s="474"/>
      <c r="Z96" s="467"/>
      <c r="AA96" s="467"/>
      <c r="AB96" s="467"/>
      <c r="AC96" s="474"/>
      <c r="AD96" s="474"/>
      <c r="AE96" s="474"/>
      <c r="AF96" s="474"/>
      <c r="AG96" s="467"/>
      <c r="AH96" s="474"/>
      <c r="AI96" s="474"/>
      <c r="AJ96" s="467"/>
      <c r="AK96" s="474"/>
      <c r="AL96" s="467"/>
      <c r="AM96" s="467"/>
      <c r="AN96" s="467"/>
      <c r="AO96" s="474"/>
      <c r="AP96" s="476"/>
      <c r="AQ96" s="467"/>
      <c r="AR96" s="467"/>
      <c r="AS96" s="467"/>
      <c r="AT96" s="467"/>
      <c r="AU96" s="474"/>
      <c r="AV96" s="474"/>
      <c r="AW96" s="474"/>
      <c r="AX96" s="474"/>
      <c r="AY96" s="474"/>
      <c r="AZ96" s="474"/>
      <c r="BA96" s="477"/>
      <c r="BB96" s="478"/>
      <c r="BC96" s="474"/>
      <c r="BD96" s="467"/>
      <c r="BE96" s="467"/>
      <c r="BF96" s="467"/>
      <c r="BG96" s="470"/>
      <c r="BH96" s="467"/>
      <c r="BI96" s="467"/>
      <c r="BJ96" s="467"/>
      <c r="BK96" s="467"/>
      <c r="BL96" s="467"/>
      <c r="BM96" s="467"/>
    </row>
    <row r="97" spans="1:65" ht="30" customHeight="1" x14ac:dyDescent="0.3">
      <c r="A97" s="68"/>
      <c r="B97" s="465">
        <v>20200092</v>
      </c>
      <c r="C97" s="465" t="s">
        <v>3037</v>
      </c>
      <c r="D97" s="465"/>
      <c r="E97" s="466">
        <v>43885</v>
      </c>
      <c r="F97" s="467"/>
      <c r="G97" s="468" t="s">
        <v>116</v>
      </c>
      <c r="H97" s="469" t="s">
        <v>1500</v>
      </c>
      <c r="I97" s="470" t="s">
        <v>3055</v>
      </c>
      <c r="J97" s="471"/>
      <c r="K97" s="472">
        <v>43932</v>
      </c>
      <c r="L97" s="473">
        <v>43831</v>
      </c>
      <c r="M97" s="474"/>
      <c r="N97" s="474"/>
      <c r="O97" s="467" t="s">
        <v>3038</v>
      </c>
      <c r="P97" s="467"/>
      <c r="Q97" s="467" t="s">
        <v>2833</v>
      </c>
      <c r="R97" s="475"/>
      <c r="S97" s="475"/>
      <c r="T97" s="476"/>
      <c r="U97" s="476"/>
      <c r="V97" s="476"/>
      <c r="W97" s="474"/>
      <c r="X97" s="474"/>
      <c r="Y97" s="474"/>
      <c r="Z97" s="467"/>
      <c r="AA97" s="467"/>
      <c r="AB97" s="467"/>
      <c r="AC97" s="474"/>
      <c r="AD97" s="474"/>
      <c r="AE97" s="474"/>
      <c r="AF97" s="474"/>
      <c r="AG97" s="467"/>
      <c r="AH97" s="474"/>
      <c r="AI97" s="474"/>
      <c r="AJ97" s="467"/>
      <c r="AK97" s="474"/>
      <c r="AL97" s="467"/>
      <c r="AM97" s="467"/>
      <c r="AN97" s="467"/>
      <c r="AO97" s="474"/>
      <c r="AP97" s="476"/>
      <c r="AQ97" s="467"/>
      <c r="AR97" s="467"/>
      <c r="AS97" s="467"/>
      <c r="AT97" s="467"/>
      <c r="AU97" s="474"/>
      <c r="AV97" s="474"/>
      <c r="AW97" s="474"/>
      <c r="AX97" s="474"/>
      <c r="AY97" s="474"/>
      <c r="AZ97" s="474"/>
      <c r="BA97" s="477"/>
      <c r="BB97" s="478"/>
      <c r="BC97" s="474"/>
      <c r="BD97" s="467"/>
      <c r="BE97" s="467"/>
      <c r="BF97" s="467"/>
      <c r="BG97" s="470"/>
      <c r="BH97" s="467"/>
      <c r="BI97" s="467"/>
      <c r="BJ97" s="467"/>
      <c r="BK97" s="467"/>
      <c r="BL97" s="467"/>
      <c r="BM97" s="467"/>
    </row>
    <row r="98" spans="1:65" ht="30" customHeight="1" x14ac:dyDescent="0.3">
      <c r="A98" s="68"/>
      <c r="B98" s="465">
        <v>20200093</v>
      </c>
      <c r="C98" s="465" t="s">
        <v>3039</v>
      </c>
      <c r="D98" s="465"/>
      <c r="E98" s="466">
        <v>43885</v>
      </c>
      <c r="F98" s="467"/>
      <c r="G98" s="468" t="s">
        <v>116</v>
      </c>
      <c r="H98" s="469" t="s">
        <v>1500</v>
      </c>
      <c r="I98" s="470" t="s">
        <v>3055</v>
      </c>
      <c r="J98" s="471"/>
      <c r="K98" s="472">
        <v>43932</v>
      </c>
      <c r="L98" s="473">
        <v>43831</v>
      </c>
      <c r="M98" s="474"/>
      <c r="N98" s="474"/>
      <c r="O98" s="467" t="s">
        <v>3040</v>
      </c>
      <c r="P98" s="467"/>
      <c r="Q98" s="467" t="s">
        <v>2833</v>
      </c>
      <c r="R98" s="475"/>
      <c r="S98" s="475"/>
      <c r="T98" s="476"/>
      <c r="U98" s="476"/>
      <c r="V98" s="476"/>
      <c r="W98" s="474"/>
      <c r="X98" s="474"/>
      <c r="Y98" s="474"/>
      <c r="Z98" s="467"/>
      <c r="AA98" s="467"/>
      <c r="AB98" s="467"/>
      <c r="AC98" s="474"/>
      <c r="AD98" s="474"/>
      <c r="AE98" s="474"/>
      <c r="AF98" s="474"/>
      <c r="AG98" s="467"/>
      <c r="AH98" s="474"/>
      <c r="AI98" s="474"/>
      <c r="AJ98" s="467"/>
      <c r="AK98" s="474"/>
      <c r="AL98" s="467"/>
      <c r="AM98" s="467"/>
      <c r="AN98" s="467"/>
      <c r="AO98" s="474"/>
      <c r="AP98" s="476"/>
      <c r="AQ98" s="467"/>
      <c r="AR98" s="467"/>
      <c r="AS98" s="467"/>
      <c r="AT98" s="467"/>
      <c r="AU98" s="474"/>
      <c r="AV98" s="474"/>
      <c r="AW98" s="474"/>
      <c r="AX98" s="474"/>
      <c r="AY98" s="474"/>
      <c r="AZ98" s="474"/>
      <c r="BA98" s="477"/>
      <c r="BB98" s="478"/>
      <c r="BC98" s="474"/>
      <c r="BD98" s="467"/>
      <c r="BE98" s="467"/>
      <c r="BF98" s="467"/>
      <c r="BG98" s="470"/>
      <c r="BH98" s="467"/>
      <c r="BI98" s="467"/>
      <c r="BJ98" s="467"/>
      <c r="BK98" s="467"/>
      <c r="BL98" s="467"/>
      <c r="BM98" s="467"/>
    </row>
    <row r="99" spans="1:65" ht="30" customHeight="1" x14ac:dyDescent="0.3">
      <c r="A99" s="68"/>
      <c r="B99" s="465">
        <v>20200094</v>
      </c>
      <c r="C99" s="465" t="s">
        <v>3041</v>
      </c>
      <c r="D99" s="465"/>
      <c r="E99" s="466">
        <v>43885</v>
      </c>
      <c r="F99" s="467"/>
      <c r="G99" s="468" t="s">
        <v>116</v>
      </c>
      <c r="H99" s="469" t="s">
        <v>1500</v>
      </c>
      <c r="I99" s="470" t="s">
        <v>3053</v>
      </c>
      <c r="J99" s="471"/>
      <c r="K99" s="472">
        <v>43932</v>
      </c>
      <c r="L99" s="473">
        <v>43831</v>
      </c>
      <c r="M99" s="474"/>
      <c r="N99" s="474"/>
      <c r="O99" s="467" t="s">
        <v>3042</v>
      </c>
      <c r="P99" s="467"/>
      <c r="Q99" s="467" t="s">
        <v>2833</v>
      </c>
      <c r="R99" s="475"/>
      <c r="S99" s="475"/>
      <c r="T99" s="476"/>
      <c r="U99" s="476"/>
      <c r="V99" s="476"/>
      <c r="W99" s="474"/>
      <c r="X99" s="474"/>
      <c r="Y99" s="474"/>
      <c r="Z99" s="467"/>
      <c r="AA99" s="467"/>
      <c r="AB99" s="467"/>
      <c r="AC99" s="474"/>
      <c r="AD99" s="474"/>
      <c r="AE99" s="474"/>
      <c r="AF99" s="474"/>
      <c r="AG99" s="467"/>
      <c r="AH99" s="474"/>
      <c r="AI99" s="474"/>
      <c r="AJ99" s="467"/>
      <c r="AK99" s="474"/>
      <c r="AL99" s="467"/>
      <c r="AM99" s="467"/>
      <c r="AN99" s="467"/>
      <c r="AO99" s="474"/>
      <c r="AP99" s="476"/>
      <c r="AQ99" s="467"/>
      <c r="AR99" s="467"/>
      <c r="AS99" s="467"/>
      <c r="AT99" s="467"/>
      <c r="AU99" s="474"/>
      <c r="AV99" s="474"/>
      <c r="AW99" s="474"/>
      <c r="AX99" s="474"/>
      <c r="AY99" s="474"/>
      <c r="AZ99" s="474"/>
      <c r="BA99" s="477"/>
      <c r="BB99" s="478"/>
      <c r="BC99" s="474"/>
      <c r="BD99" s="467"/>
      <c r="BE99" s="467"/>
      <c r="BF99" s="467"/>
      <c r="BG99" s="470"/>
      <c r="BH99" s="467"/>
      <c r="BI99" s="467"/>
      <c r="BJ99" s="467"/>
      <c r="BK99" s="467"/>
      <c r="BL99" s="467"/>
      <c r="BM99" s="467"/>
    </row>
    <row r="100" spans="1:65" ht="30" customHeight="1" x14ac:dyDescent="0.3">
      <c r="A100" s="68"/>
      <c r="B100" s="465">
        <v>20200095</v>
      </c>
      <c r="C100" s="487" t="s">
        <v>443</v>
      </c>
      <c r="D100" s="465"/>
      <c r="E100" s="466">
        <v>43925</v>
      </c>
      <c r="F100" s="488" t="s">
        <v>1674</v>
      </c>
      <c r="G100" s="488" t="s">
        <v>445</v>
      </c>
      <c r="H100" s="488" t="s">
        <v>446</v>
      </c>
      <c r="I100" s="489"/>
      <c r="J100" s="490"/>
      <c r="K100" s="491">
        <v>43924</v>
      </c>
      <c r="L100" s="492">
        <v>43922</v>
      </c>
      <c r="M100" s="372" t="s">
        <v>444</v>
      </c>
      <c r="N100" s="372" t="s">
        <v>444</v>
      </c>
      <c r="O100" s="488" t="s">
        <v>447</v>
      </c>
      <c r="P100" s="488"/>
      <c r="Q100" s="488" t="s">
        <v>448</v>
      </c>
      <c r="R100" s="493">
        <v>0</v>
      </c>
      <c r="S100" s="493">
        <v>0</v>
      </c>
      <c r="T100" s="494"/>
      <c r="U100" s="494"/>
      <c r="V100" s="494"/>
      <c r="W100" s="372" t="s">
        <v>449</v>
      </c>
      <c r="X100" s="372"/>
      <c r="Y100" s="372"/>
      <c r="Z100" s="488" t="s">
        <v>453</v>
      </c>
      <c r="AA100" s="488" t="s">
        <v>454</v>
      </c>
      <c r="AB100" s="488" t="s">
        <v>455</v>
      </c>
      <c r="AC100" s="372"/>
      <c r="AD100" s="372" t="s">
        <v>450</v>
      </c>
      <c r="AE100" s="372"/>
      <c r="AF100" s="474"/>
      <c r="AG100" s="488" t="s">
        <v>451</v>
      </c>
      <c r="AH100" s="372" t="s">
        <v>452</v>
      </c>
      <c r="AI100" s="372"/>
      <c r="AJ100" s="488"/>
      <c r="AK100" s="372"/>
      <c r="AL100" s="488"/>
      <c r="AM100" s="488"/>
      <c r="AN100" s="488"/>
      <c r="AO100" s="372"/>
      <c r="AP100" s="494"/>
      <c r="AQ100" s="488"/>
      <c r="AR100" s="488"/>
      <c r="AS100" s="488"/>
      <c r="AT100" s="488"/>
      <c r="AU100" s="488"/>
      <c r="AV100" s="372"/>
      <c r="AW100" s="474"/>
      <c r="AX100" s="372"/>
      <c r="AY100" s="488"/>
      <c r="AZ100" s="488"/>
      <c r="BA100" s="495"/>
      <c r="BB100" s="496"/>
      <c r="BC100" s="488"/>
      <c r="BD100" s="488"/>
      <c r="BE100" s="488"/>
      <c r="BF100" s="488"/>
      <c r="BG100" s="489"/>
      <c r="BH100" s="488"/>
      <c r="BI100" s="488"/>
      <c r="BJ100" s="488"/>
      <c r="BK100" s="488"/>
      <c r="BL100" s="488"/>
      <c r="BM100" s="488"/>
    </row>
    <row r="101" spans="1:65" ht="30" customHeight="1" x14ac:dyDescent="0.3">
      <c r="A101" s="68"/>
      <c r="B101" s="465">
        <v>20200096</v>
      </c>
      <c r="C101" s="465" t="s">
        <v>456</v>
      </c>
      <c r="D101" s="465"/>
      <c r="E101" s="466">
        <v>43928</v>
      </c>
      <c r="F101" s="488" t="s">
        <v>457</v>
      </c>
      <c r="G101" s="488" t="s">
        <v>445</v>
      </c>
      <c r="H101" s="488" t="s">
        <v>446</v>
      </c>
      <c r="I101" s="489"/>
      <c r="J101" s="490"/>
      <c r="K101" s="491">
        <v>43928</v>
      </c>
      <c r="L101" s="492">
        <v>43891</v>
      </c>
      <c r="M101" s="372" t="s">
        <v>457</v>
      </c>
      <c r="N101" s="372" t="s">
        <v>458</v>
      </c>
      <c r="O101" s="488" t="s">
        <v>459</v>
      </c>
      <c r="P101" s="488"/>
      <c r="Q101" s="488" t="s">
        <v>460</v>
      </c>
      <c r="R101" s="493">
        <v>0</v>
      </c>
      <c r="S101" s="493">
        <v>0</v>
      </c>
      <c r="T101" s="494"/>
      <c r="U101" s="494"/>
      <c r="V101" s="494"/>
      <c r="W101" s="372" t="s">
        <v>461</v>
      </c>
      <c r="X101" s="372"/>
      <c r="Y101" s="372"/>
      <c r="Z101" s="488" t="s">
        <v>464</v>
      </c>
      <c r="AA101" s="488" t="s">
        <v>454</v>
      </c>
      <c r="AB101" s="488"/>
      <c r="AC101" s="372"/>
      <c r="AD101" s="372"/>
      <c r="AE101" s="372"/>
      <c r="AF101" s="474"/>
      <c r="AG101" s="488" t="s">
        <v>462</v>
      </c>
      <c r="AH101" s="372" t="s">
        <v>463</v>
      </c>
      <c r="AI101" s="372"/>
      <c r="AJ101" s="488"/>
      <c r="AK101" s="372"/>
      <c r="AL101" s="488"/>
      <c r="AM101" s="488"/>
      <c r="AN101" s="488"/>
      <c r="AO101" s="372"/>
      <c r="AP101" s="494"/>
      <c r="AQ101" s="488"/>
      <c r="AR101" s="488"/>
      <c r="AS101" s="488"/>
      <c r="AT101" s="488"/>
      <c r="AU101" s="488"/>
      <c r="AV101" s="372"/>
      <c r="AW101" s="474"/>
      <c r="AX101" s="372"/>
      <c r="AY101" s="488"/>
      <c r="AZ101" s="488"/>
      <c r="BA101" s="495"/>
      <c r="BB101" s="496"/>
      <c r="BC101" s="488"/>
      <c r="BD101" s="488"/>
      <c r="BE101" s="488"/>
      <c r="BF101" s="488"/>
      <c r="BG101" s="489"/>
      <c r="BH101" s="488"/>
      <c r="BI101" s="488"/>
      <c r="BJ101" s="488"/>
      <c r="BK101" s="488"/>
      <c r="BL101" s="488"/>
      <c r="BM101" s="488"/>
    </row>
    <row r="102" spans="1:65" ht="30" customHeight="1" x14ac:dyDescent="0.3">
      <c r="A102" s="68"/>
      <c r="B102" s="465">
        <v>20200097</v>
      </c>
      <c r="C102" s="465" t="s">
        <v>465</v>
      </c>
      <c r="D102" s="465"/>
      <c r="E102" s="466">
        <v>43928</v>
      </c>
      <c r="F102" s="488" t="s">
        <v>457</v>
      </c>
      <c r="G102" s="488" t="s">
        <v>445</v>
      </c>
      <c r="H102" s="488" t="s">
        <v>446</v>
      </c>
      <c r="I102" s="489"/>
      <c r="J102" s="490"/>
      <c r="K102" s="491">
        <v>43928</v>
      </c>
      <c r="L102" s="492">
        <v>43891</v>
      </c>
      <c r="M102" s="372" t="s">
        <v>466</v>
      </c>
      <c r="N102" s="372" t="s">
        <v>467</v>
      </c>
      <c r="O102" s="488" t="s">
        <v>468</v>
      </c>
      <c r="P102" s="488"/>
      <c r="Q102" s="488" t="s">
        <v>469</v>
      </c>
      <c r="R102" s="493">
        <v>0</v>
      </c>
      <c r="S102" s="493">
        <v>0</v>
      </c>
      <c r="T102" s="494"/>
      <c r="U102" s="494"/>
      <c r="V102" s="494"/>
      <c r="W102" s="372" t="s">
        <v>461</v>
      </c>
      <c r="X102" s="372"/>
      <c r="Y102" s="372"/>
      <c r="Z102" s="488" t="s">
        <v>470</v>
      </c>
      <c r="AA102" s="488" t="s">
        <v>454</v>
      </c>
      <c r="AB102" s="488"/>
      <c r="AC102" s="372"/>
      <c r="AD102" s="372" t="s">
        <v>450</v>
      </c>
      <c r="AE102" s="372"/>
      <c r="AF102" s="474"/>
      <c r="AG102" s="488" t="s">
        <v>462</v>
      </c>
      <c r="AH102" s="372" t="s">
        <v>463</v>
      </c>
      <c r="AI102" s="372"/>
      <c r="AJ102" s="488"/>
      <c r="AK102" s="372"/>
      <c r="AL102" s="488"/>
      <c r="AM102" s="488"/>
      <c r="AN102" s="488"/>
      <c r="AO102" s="372"/>
      <c r="AP102" s="494"/>
      <c r="AQ102" s="488"/>
      <c r="AR102" s="488"/>
      <c r="AS102" s="488"/>
      <c r="AT102" s="488"/>
      <c r="AU102" s="488"/>
      <c r="AV102" s="372"/>
      <c r="AW102" s="474"/>
      <c r="AX102" s="372"/>
      <c r="AY102" s="488"/>
      <c r="AZ102" s="488"/>
      <c r="BA102" s="495"/>
      <c r="BB102" s="496"/>
      <c r="BC102" s="488"/>
      <c r="BD102" s="488"/>
      <c r="BE102" s="488"/>
      <c r="BF102" s="488"/>
      <c r="BG102" s="489"/>
      <c r="BH102" s="488"/>
      <c r="BI102" s="488"/>
      <c r="BJ102" s="488"/>
      <c r="BK102" s="488"/>
      <c r="BL102" s="488"/>
      <c r="BM102" s="488"/>
    </row>
    <row r="103" spans="1:65" ht="30" customHeight="1" x14ac:dyDescent="0.3">
      <c r="A103" s="68"/>
      <c r="B103" s="465">
        <v>20200098</v>
      </c>
      <c r="C103" s="465" t="s">
        <v>471</v>
      </c>
      <c r="D103" s="465"/>
      <c r="E103" s="466">
        <v>43930</v>
      </c>
      <c r="F103" s="488" t="s">
        <v>1674</v>
      </c>
      <c r="G103" s="488" t="s">
        <v>445</v>
      </c>
      <c r="H103" s="488" t="s">
        <v>446</v>
      </c>
      <c r="I103" s="489"/>
      <c r="J103" s="490"/>
      <c r="K103" s="491">
        <v>43930</v>
      </c>
      <c r="L103" s="492">
        <v>43891</v>
      </c>
      <c r="M103" s="372" t="s">
        <v>444</v>
      </c>
      <c r="N103" s="372" t="s">
        <v>472</v>
      </c>
      <c r="O103" s="488" t="s">
        <v>473</v>
      </c>
      <c r="P103" s="488"/>
      <c r="Q103" s="488" t="s">
        <v>474</v>
      </c>
      <c r="R103" s="493">
        <v>0</v>
      </c>
      <c r="S103" s="493">
        <v>0</v>
      </c>
      <c r="T103" s="494"/>
      <c r="U103" s="494"/>
      <c r="V103" s="494"/>
      <c r="W103" s="372" t="s">
        <v>449</v>
      </c>
      <c r="X103" s="372"/>
      <c r="Y103" s="372"/>
      <c r="Z103" s="488" t="s">
        <v>477</v>
      </c>
      <c r="AA103" s="488" t="s">
        <v>454</v>
      </c>
      <c r="AB103" s="488" t="s">
        <v>478</v>
      </c>
      <c r="AC103" s="372"/>
      <c r="AD103" s="372"/>
      <c r="AE103" s="372" t="s">
        <v>475</v>
      </c>
      <c r="AF103" s="474"/>
      <c r="AG103" s="488" t="s">
        <v>476</v>
      </c>
      <c r="AH103" s="372" t="s">
        <v>463</v>
      </c>
      <c r="AI103" s="372"/>
      <c r="AJ103" s="488"/>
      <c r="AK103" s="372"/>
      <c r="AL103" s="488"/>
      <c r="AM103" s="488"/>
      <c r="AN103" s="488"/>
      <c r="AO103" s="372"/>
      <c r="AP103" s="494"/>
      <c r="AQ103" s="488"/>
      <c r="AR103" s="488"/>
      <c r="AS103" s="488"/>
      <c r="AT103" s="488"/>
      <c r="AU103" s="488"/>
      <c r="AV103" s="372"/>
      <c r="AW103" s="474"/>
      <c r="AX103" s="372"/>
      <c r="AY103" s="488"/>
      <c r="AZ103" s="488"/>
      <c r="BA103" s="495"/>
      <c r="BB103" s="496"/>
      <c r="BC103" s="488"/>
      <c r="BD103" s="488"/>
      <c r="BE103" s="488"/>
      <c r="BF103" s="488"/>
      <c r="BG103" s="489"/>
      <c r="BH103" s="488"/>
      <c r="BI103" s="488"/>
      <c r="BJ103" s="488"/>
      <c r="BK103" s="488"/>
      <c r="BL103" s="488"/>
      <c r="BM103" s="488"/>
    </row>
    <row r="104" spans="1:65" ht="30" customHeight="1" x14ac:dyDescent="0.3">
      <c r="A104" s="68"/>
      <c r="B104" s="465">
        <v>20200099</v>
      </c>
      <c r="C104" s="465" t="s">
        <v>479</v>
      </c>
      <c r="D104" s="465"/>
      <c r="E104" s="466">
        <v>43931</v>
      </c>
      <c r="F104" s="488" t="s">
        <v>480</v>
      </c>
      <c r="G104" s="488" t="s">
        <v>445</v>
      </c>
      <c r="H104" s="488" t="s">
        <v>446</v>
      </c>
      <c r="I104" s="489"/>
      <c r="J104" s="490"/>
      <c r="K104" s="491">
        <v>43931</v>
      </c>
      <c r="L104" s="492">
        <v>43891</v>
      </c>
      <c r="M104" s="372" t="s">
        <v>481</v>
      </c>
      <c r="N104" s="372" t="s">
        <v>482</v>
      </c>
      <c r="O104" s="488" t="s">
        <v>483</v>
      </c>
      <c r="P104" s="488"/>
      <c r="Q104" s="488" t="s">
        <v>484</v>
      </c>
      <c r="R104" s="493">
        <v>55720</v>
      </c>
      <c r="S104" s="493">
        <v>55720</v>
      </c>
      <c r="T104" s="494"/>
      <c r="U104" s="494"/>
      <c r="V104" s="494"/>
      <c r="W104" s="372" t="s">
        <v>461</v>
      </c>
      <c r="X104" s="372"/>
      <c r="Y104" s="372"/>
      <c r="Z104" s="488" t="s">
        <v>485</v>
      </c>
      <c r="AA104" s="488" t="s">
        <v>486</v>
      </c>
      <c r="AB104" s="488" t="s">
        <v>487</v>
      </c>
      <c r="AC104" s="372"/>
      <c r="AD104" s="372" t="s">
        <v>450</v>
      </c>
      <c r="AE104" s="372"/>
      <c r="AF104" s="474"/>
      <c r="AG104" s="488" t="s">
        <v>451</v>
      </c>
      <c r="AH104" s="372" t="s">
        <v>452</v>
      </c>
      <c r="AI104" s="372"/>
      <c r="AJ104" s="488"/>
      <c r="AK104" s="372"/>
      <c r="AL104" s="488"/>
      <c r="AM104" s="488" t="s">
        <v>488</v>
      </c>
      <c r="AN104" s="488"/>
      <c r="AO104" s="372"/>
      <c r="AP104" s="494"/>
      <c r="AQ104" s="488"/>
      <c r="AR104" s="488"/>
      <c r="AS104" s="488"/>
      <c r="AT104" s="488"/>
      <c r="AU104" s="488"/>
      <c r="AV104" s="372"/>
      <c r="AW104" s="474"/>
      <c r="AX104" s="372"/>
      <c r="AY104" s="488"/>
      <c r="AZ104" s="488"/>
      <c r="BA104" s="495"/>
      <c r="BB104" s="496"/>
      <c r="BC104" s="488"/>
      <c r="BD104" s="488"/>
      <c r="BE104" s="488"/>
      <c r="BF104" s="488"/>
      <c r="BG104" s="489"/>
      <c r="BH104" s="488"/>
      <c r="BI104" s="488"/>
      <c r="BJ104" s="488"/>
      <c r="BK104" s="488"/>
      <c r="BL104" s="488"/>
      <c r="BM104" s="488"/>
    </row>
    <row r="105" spans="1:65" ht="30" customHeight="1" x14ac:dyDescent="0.3">
      <c r="A105" s="68"/>
      <c r="B105" s="465">
        <v>20200100</v>
      </c>
      <c r="C105" s="465" t="s">
        <v>489</v>
      </c>
      <c r="D105" s="465"/>
      <c r="E105" s="466">
        <v>43937</v>
      </c>
      <c r="F105" s="497" t="s">
        <v>1587</v>
      </c>
      <c r="G105" s="488" t="s">
        <v>445</v>
      </c>
      <c r="H105" s="488" t="s">
        <v>491</v>
      </c>
      <c r="I105" s="489" t="s">
        <v>3059</v>
      </c>
      <c r="J105" s="490"/>
      <c r="K105" s="491">
        <v>43902</v>
      </c>
      <c r="L105" s="492">
        <v>43891</v>
      </c>
      <c r="M105" s="372" t="s">
        <v>466</v>
      </c>
      <c r="N105" s="372" t="s">
        <v>501</v>
      </c>
      <c r="O105" s="488" t="s">
        <v>502</v>
      </c>
      <c r="P105" s="488"/>
      <c r="Q105" s="488" t="s">
        <v>503</v>
      </c>
      <c r="R105" s="493">
        <v>2622204</v>
      </c>
      <c r="S105" s="493">
        <v>2622204</v>
      </c>
      <c r="T105" s="494"/>
      <c r="U105" s="494"/>
      <c r="V105" s="494"/>
      <c r="W105" s="372" t="s">
        <v>449</v>
      </c>
      <c r="X105" s="372"/>
      <c r="Y105" s="372"/>
      <c r="Z105" s="488" t="s">
        <v>506</v>
      </c>
      <c r="AA105" s="488" t="s">
        <v>454</v>
      </c>
      <c r="AB105" s="488" t="s">
        <v>507</v>
      </c>
      <c r="AC105" s="372"/>
      <c r="AD105" s="372" t="s">
        <v>504</v>
      </c>
      <c r="AE105" s="372" t="s">
        <v>505</v>
      </c>
      <c r="AF105" s="474"/>
      <c r="AG105" s="488" t="s">
        <v>451</v>
      </c>
      <c r="AH105" s="372" t="s">
        <v>496</v>
      </c>
      <c r="AI105" s="372"/>
      <c r="AJ105" s="488"/>
      <c r="AK105" s="372"/>
      <c r="AL105" s="488"/>
      <c r="AM105" s="488" t="s">
        <v>499</v>
      </c>
      <c r="AN105" s="488"/>
      <c r="AO105" s="372"/>
      <c r="AP105" s="494"/>
      <c r="AQ105" s="488"/>
      <c r="AR105" s="488"/>
      <c r="AS105" s="488"/>
      <c r="AT105" s="488"/>
      <c r="AU105" s="488"/>
      <c r="AV105" s="372"/>
      <c r="AW105" s="474"/>
      <c r="AX105" s="372"/>
      <c r="AY105" s="488"/>
      <c r="AZ105" s="488"/>
      <c r="BA105" s="495"/>
      <c r="BB105" s="496"/>
      <c r="BC105" s="488"/>
      <c r="BD105" s="488"/>
      <c r="BE105" s="488"/>
      <c r="BF105" s="488"/>
      <c r="BG105" s="489"/>
      <c r="BH105" s="488"/>
      <c r="BI105" s="488"/>
      <c r="BJ105" s="488"/>
      <c r="BK105" s="488"/>
      <c r="BL105" s="488"/>
      <c r="BM105" s="488"/>
    </row>
    <row r="106" spans="1:65" ht="30" customHeight="1" x14ac:dyDescent="0.3">
      <c r="A106" s="68"/>
      <c r="B106" s="465">
        <v>20200101</v>
      </c>
      <c r="C106" s="465" t="s">
        <v>489</v>
      </c>
      <c r="D106" s="465"/>
      <c r="E106" s="466">
        <v>43937</v>
      </c>
      <c r="F106" s="467" t="s">
        <v>1720</v>
      </c>
      <c r="G106" s="488" t="s">
        <v>490</v>
      </c>
      <c r="H106" s="488" t="s">
        <v>491</v>
      </c>
      <c r="I106" s="489" t="s">
        <v>3059</v>
      </c>
      <c r="J106" s="490"/>
      <c r="K106" s="491">
        <v>43903</v>
      </c>
      <c r="L106" s="492">
        <v>43891</v>
      </c>
      <c r="M106" s="372" t="s">
        <v>466</v>
      </c>
      <c r="N106" s="372" t="s">
        <v>492</v>
      </c>
      <c r="O106" s="488" t="s">
        <v>493</v>
      </c>
      <c r="P106" s="488"/>
      <c r="Q106" s="488" t="s">
        <v>494</v>
      </c>
      <c r="R106" s="493">
        <v>424028</v>
      </c>
      <c r="S106" s="493">
        <v>424028</v>
      </c>
      <c r="T106" s="494"/>
      <c r="U106" s="494"/>
      <c r="V106" s="494"/>
      <c r="W106" s="372" t="s">
        <v>449</v>
      </c>
      <c r="X106" s="372"/>
      <c r="Y106" s="372"/>
      <c r="Z106" s="488" t="s">
        <v>497</v>
      </c>
      <c r="AA106" s="488" t="s">
        <v>454</v>
      </c>
      <c r="AB106" s="488" t="s">
        <v>498</v>
      </c>
      <c r="AC106" s="372"/>
      <c r="AD106" s="372" t="s">
        <v>495</v>
      </c>
      <c r="AE106" s="372" t="s">
        <v>475</v>
      </c>
      <c r="AF106" s="474"/>
      <c r="AG106" s="488" t="s">
        <v>451</v>
      </c>
      <c r="AH106" s="372" t="s">
        <v>496</v>
      </c>
      <c r="AI106" s="372"/>
      <c r="AJ106" s="488"/>
      <c r="AK106" s="372"/>
      <c r="AL106" s="488"/>
      <c r="AM106" s="488" t="s">
        <v>499</v>
      </c>
      <c r="AN106" s="488"/>
      <c r="AO106" s="372"/>
      <c r="AP106" s="494"/>
      <c r="AQ106" s="488"/>
      <c r="AR106" s="488"/>
      <c r="AS106" s="488"/>
      <c r="AT106" s="488"/>
      <c r="AU106" s="488"/>
      <c r="AV106" s="372"/>
      <c r="AW106" s="474"/>
      <c r="AX106" s="372"/>
      <c r="AY106" s="488"/>
      <c r="AZ106" s="488"/>
      <c r="BA106" s="495"/>
      <c r="BB106" s="496"/>
      <c r="BC106" s="488"/>
      <c r="BD106" s="488"/>
      <c r="BE106" s="488"/>
      <c r="BF106" s="488"/>
      <c r="BG106" s="489"/>
      <c r="BH106" s="488"/>
      <c r="BI106" s="488"/>
      <c r="BJ106" s="488"/>
      <c r="BK106" s="488"/>
      <c r="BL106" s="488"/>
      <c r="BM106" s="488"/>
    </row>
    <row r="107" spans="1:65" ht="30" customHeight="1" x14ac:dyDescent="0.3">
      <c r="A107" s="68"/>
      <c r="B107" s="465">
        <v>20200102</v>
      </c>
      <c r="C107" s="465" t="s">
        <v>508</v>
      </c>
      <c r="D107" s="465"/>
      <c r="E107" s="466">
        <v>43937</v>
      </c>
      <c r="F107" s="467" t="s">
        <v>1720</v>
      </c>
      <c r="G107" s="488" t="s">
        <v>490</v>
      </c>
      <c r="H107" s="488" t="s">
        <v>491</v>
      </c>
      <c r="I107" s="489" t="s">
        <v>3059</v>
      </c>
      <c r="J107" s="490"/>
      <c r="K107" s="491">
        <v>43913</v>
      </c>
      <c r="L107" s="492">
        <v>43891</v>
      </c>
      <c r="M107" s="372" t="s">
        <v>509</v>
      </c>
      <c r="N107" s="372" t="s">
        <v>510</v>
      </c>
      <c r="O107" s="488" t="s">
        <v>511</v>
      </c>
      <c r="P107" s="488"/>
      <c r="Q107" s="488" t="s">
        <v>512</v>
      </c>
      <c r="R107" s="493">
        <v>4060</v>
      </c>
      <c r="S107" s="493">
        <v>4060</v>
      </c>
      <c r="T107" s="494"/>
      <c r="U107" s="494"/>
      <c r="V107" s="494"/>
      <c r="W107" s="372" t="s">
        <v>449</v>
      </c>
      <c r="X107" s="372"/>
      <c r="Y107" s="372"/>
      <c r="Z107" s="488" t="s">
        <v>497</v>
      </c>
      <c r="AA107" s="488" t="s">
        <v>454</v>
      </c>
      <c r="AB107" s="488" t="s">
        <v>513</v>
      </c>
      <c r="AC107" s="372"/>
      <c r="AD107" s="372" t="s">
        <v>450</v>
      </c>
      <c r="AE107" s="372" t="s">
        <v>475</v>
      </c>
      <c r="AF107" s="474"/>
      <c r="AG107" s="488" t="s">
        <v>476</v>
      </c>
      <c r="AH107" s="372" t="s">
        <v>463</v>
      </c>
      <c r="AI107" s="372"/>
      <c r="AJ107" s="488"/>
      <c r="AK107" s="372"/>
      <c r="AL107" s="488"/>
      <c r="AM107" s="488" t="s">
        <v>514</v>
      </c>
      <c r="AN107" s="488"/>
      <c r="AO107" s="372"/>
      <c r="AP107" s="494"/>
      <c r="AQ107" s="488"/>
      <c r="AR107" s="488"/>
      <c r="AS107" s="488"/>
      <c r="AT107" s="488"/>
      <c r="AU107" s="488"/>
      <c r="AV107" s="372"/>
      <c r="AW107" s="474"/>
      <c r="AX107" s="372"/>
      <c r="AY107" s="488"/>
      <c r="AZ107" s="488"/>
      <c r="BA107" s="495"/>
      <c r="BB107" s="496"/>
      <c r="BC107" s="488"/>
      <c r="BD107" s="488"/>
      <c r="BE107" s="488"/>
      <c r="BF107" s="488"/>
      <c r="BG107" s="489"/>
      <c r="BH107" s="488"/>
      <c r="BI107" s="488"/>
      <c r="BJ107" s="488"/>
      <c r="BK107" s="488"/>
      <c r="BL107" s="488"/>
      <c r="BM107" s="488"/>
    </row>
    <row r="108" spans="1:65" ht="30" customHeight="1" x14ac:dyDescent="0.3">
      <c r="A108" s="68"/>
      <c r="B108" s="465">
        <v>20200103</v>
      </c>
      <c r="C108" s="465" t="s">
        <v>529</v>
      </c>
      <c r="D108" s="465"/>
      <c r="E108" s="466">
        <v>43937</v>
      </c>
      <c r="F108" s="488" t="s">
        <v>530</v>
      </c>
      <c r="G108" s="488" t="s">
        <v>445</v>
      </c>
      <c r="H108" s="488" t="s">
        <v>446</v>
      </c>
      <c r="I108" s="489"/>
      <c r="J108" s="490"/>
      <c r="K108" s="491">
        <v>43918</v>
      </c>
      <c r="L108" s="492">
        <v>43891</v>
      </c>
      <c r="M108" s="372" t="s">
        <v>531</v>
      </c>
      <c r="N108" s="372" t="s">
        <v>510</v>
      </c>
      <c r="O108" s="488" t="s">
        <v>532</v>
      </c>
      <c r="P108" s="488"/>
      <c r="Q108" s="488" t="s">
        <v>533</v>
      </c>
      <c r="R108" s="493">
        <v>0</v>
      </c>
      <c r="S108" s="493">
        <v>0</v>
      </c>
      <c r="T108" s="494"/>
      <c r="U108" s="494"/>
      <c r="V108" s="494"/>
      <c r="W108" s="372" t="s">
        <v>534</v>
      </c>
      <c r="X108" s="372"/>
      <c r="Y108" s="372"/>
      <c r="Z108" s="488" t="s">
        <v>535</v>
      </c>
      <c r="AA108" s="488" t="s">
        <v>454</v>
      </c>
      <c r="AB108" s="488" t="s">
        <v>536</v>
      </c>
      <c r="AC108" s="372"/>
      <c r="AD108" s="372" t="s">
        <v>450</v>
      </c>
      <c r="AE108" s="372" t="s">
        <v>475</v>
      </c>
      <c r="AF108" s="474"/>
      <c r="AG108" s="488" t="s">
        <v>476</v>
      </c>
      <c r="AH108" s="372" t="s">
        <v>463</v>
      </c>
      <c r="AI108" s="372"/>
      <c r="AJ108" s="488"/>
      <c r="AK108" s="372"/>
      <c r="AL108" s="488"/>
      <c r="AM108" s="488"/>
      <c r="AN108" s="488"/>
      <c r="AO108" s="372"/>
      <c r="AP108" s="494"/>
      <c r="AQ108" s="488"/>
      <c r="AR108" s="488"/>
      <c r="AS108" s="488"/>
      <c r="AT108" s="488"/>
      <c r="AU108" s="488"/>
      <c r="AV108" s="372"/>
      <c r="AW108" s="474"/>
      <c r="AX108" s="372"/>
      <c r="AY108" s="488"/>
      <c r="AZ108" s="488"/>
      <c r="BA108" s="495"/>
      <c r="BB108" s="496"/>
      <c r="BC108" s="488"/>
      <c r="BD108" s="488"/>
      <c r="BE108" s="488"/>
      <c r="BF108" s="488"/>
      <c r="BG108" s="489"/>
      <c r="BH108" s="488"/>
      <c r="BI108" s="488"/>
      <c r="BJ108" s="488"/>
      <c r="BK108" s="488"/>
      <c r="BL108" s="488"/>
      <c r="BM108" s="488"/>
    </row>
    <row r="109" spans="1:65" ht="30" customHeight="1" x14ac:dyDescent="0.3">
      <c r="A109" s="68"/>
      <c r="B109" s="465">
        <v>20200104</v>
      </c>
      <c r="C109" s="465" t="s">
        <v>515</v>
      </c>
      <c r="D109" s="465"/>
      <c r="E109" s="466">
        <v>43937</v>
      </c>
      <c r="F109" s="467" t="s">
        <v>1720</v>
      </c>
      <c r="G109" s="488" t="s">
        <v>490</v>
      </c>
      <c r="H109" s="488" t="s">
        <v>446</v>
      </c>
      <c r="I109" s="489"/>
      <c r="J109" s="490"/>
      <c r="K109" s="491">
        <v>43927</v>
      </c>
      <c r="L109" s="492">
        <v>43891</v>
      </c>
      <c r="M109" s="372" t="s">
        <v>516</v>
      </c>
      <c r="N109" s="372" t="s">
        <v>510</v>
      </c>
      <c r="O109" s="488" t="s">
        <v>517</v>
      </c>
      <c r="P109" s="488"/>
      <c r="Q109" s="488" t="s">
        <v>518</v>
      </c>
      <c r="R109" s="493">
        <v>0</v>
      </c>
      <c r="S109" s="493">
        <v>0</v>
      </c>
      <c r="T109" s="494"/>
      <c r="U109" s="494"/>
      <c r="V109" s="494"/>
      <c r="W109" s="372" t="s">
        <v>449</v>
      </c>
      <c r="X109" s="372"/>
      <c r="Y109" s="372"/>
      <c r="Z109" s="488" t="s">
        <v>519</v>
      </c>
      <c r="AA109" s="488" t="s">
        <v>454</v>
      </c>
      <c r="AB109" s="488" t="s">
        <v>520</v>
      </c>
      <c r="AC109" s="372"/>
      <c r="AD109" s="372" t="s">
        <v>450</v>
      </c>
      <c r="AE109" s="372"/>
      <c r="AF109" s="474"/>
      <c r="AG109" s="488" t="s">
        <v>451</v>
      </c>
      <c r="AH109" s="372" t="s">
        <v>452</v>
      </c>
      <c r="AI109" s="372"/>
      <c r="AJ109" s="488"/>
      <c r="AK109" s="372"/>
      <c r="AL109" s="488"/>
      <c r="AM109" s="488" t="s">
        <v>521</v>
      </c>
      <c r="AN109" s="488"/>
      <c r="AO109" s="372"/>
      <c r="AP109" s="494"/>
      <c r="AQ109" s="488"/>
      <c r="AR109" s="488"/>
      <c r="AS109" s="488"/>
      <c r="AT109" s="488"/>
      <c r="AU109" s="488"/>
      <c r="AV109" s="372"/>
      <c r="AW109" s="474"/>
      <c r="AX109" s="372"/>
      <c r="AY109" s="488"/>
      <c r="AZ109" s="488"/>
      <c r="BA109" s="495"/>
      <c r="BB109" s="496"/>
      <c r="BC109" s="488"/>
      <c r="BD109" s="488"/>
      <c r="BE109" s="488"/>
      <c r="BF109" s="488"/>
      <c r="BG109" s="489"/>
      <c r="BH109" s="488"/>
      <c r="BI109" s="488"/>
      <c r="BJ109" s="488"/>
      <c r="BK109" s="488"/>
      <c r="BL109" s="488"/>
      <c r="BM109" s="488"/>
    </row>
    <row r="110" spans="1:65" ht="30" customHeight="1" x14ac:dyDescent="0.3">
      <c r="A110" s="68"/>
      <c r="B110" s="465">
        <v>20200105</v>
      </c>
      <c r="C110" s="465" t="s">
        <v>522</v>
      </c>
      <c r="D110" s="465"/>
      <c r="E110" s="466">
        <v>43937</v>
      </c>
      <c r="F110" s="467" t="s">
        <v>1720</v>
      </c>
      <c r="G110" s="488" t="s">
        <v>490</v>
      </c>
      <c r="H110" s="488" t="s">
        <v>446</v>
      </c>
      <c r="I110" s="489"/>
      <c r="J110" s="490"/>
      <c r="K110" s="491">
        <v>43932</v>
      </c>
      <c r="L110" s="492">
        <v>43891</v>
      </c>
      <c r="M110" s="372" t="s">
        <v>523</v>
      </c>
      <c r="N110" s="372"/>
      <c r="O110" s="488" t="s">
        <v>524</v>
      </c>
      <c r="P110" s="488"/>
      <c r="Q110" s="488" t="s">
        <v>525</v>
      </c>
      <c r="R110" s="493">
        <v>0</v>
      </c>
      <c r="S110" s="493">
        <v>0</v>
      </c>
      <c r="T110" s="494"/>
      <c r="U110" s="494"/>
      <c r="V110" s="494"/>
      <c r="W110" s="372" t="s">
        <v>449</v>
      </c>
      <c r="X110" s="372"/>
      <c r="Y110" s="372"/>
      <c r="Z110" s="488" t="s">
        <v>526</v>
      </c>
      <c r="AA110" s="488" t="s">
        <v>454</v>
      </c>
      <c r="AB110" s="488" t="s">
        <v>527</v>
      </c>
      <c r="AC110" s="372"/>
      <c r="AD110" s="372" t="s">
        <v>504</v>
      </c>
      <c r="AE110" s="372"/>
      <c r="AF110" s="474"/>
      <c r="AG110" s="488" t="s">
        <v>476</v>
      </c>
      <c r="AH110" s="372" t="s">
        <v>496</v>
      </c>
      <c r="AI110" s="372"/>
      <c r="AJ110" s="488"/>
      <c r="AK110" s="372"/>
      <c r="AL110" s="488"/>
      <c r="AM110" s="488" t="s">
        <v>528</v>
      </c>
      <c r="AN110" s="488"/>
      <c r="AO110" s="372"/>
      <c r="AP110" s="494"/>
      <c r="AQ110" s="488"/>
      <c r="AR110" s="488"/>
      <c r="AS110" s="488"/>
      <c r="AT110" s="488"/>
      <c r="AU110" s="488"/>
      <c r="AV110" s="372"/>
      <c r="AW110" s="474"/>
      <c r="AX110" s="372"/>
      <c r="AY110" s="488"/>
      <c r="AZ110" s="488"/>
      <c r="BA110" s="495"/>
      <c r="BB110" s="496"/>
      <c r="BC110" s="488"/>
      <c r="BD110" s="488"/>
      <c r="BE110" s="488"/>
      <c r="BF110" s="488"/>
      <c r="BG110" s="489"/>
      <c r="BH110" s="488"/>
      <c r="BI110" s="488"/>
      <c r="BJ110" s="488"/>
      <c r="BK110" s="488"/>
      <c r="BL110" s="488"/>
      <c r="BM110" s="488"/>
    </row>
    <row r="111" spans="1:65" ht="30" customHeight="1" x14ac:dyDescent="0.3">
      <c r="A111" s="68"/>
      <c r="B111" s="465">
        <v>20200106</v>
      </c>
      <c r="C111" s="465" t="s">
        <v>582</v>
      </c>
      <c r="D111" s="465"/>
      <c r="E111" s="466">
        <v>43938</v>
      </c>
      <c r="F111" s="488" t="s">
        <v>583</v>
      </c>
      <c r="G111" s="488" t="s">
        <v>445</v>
      </c>
      <c r="H111" s="488" t="s">
        <v>491</v>
      </c>
      <c r="I111" s="489" t="s">
        <v>3060</v>
      </c>
      <c r="J111" s="490"/>
      <c r="K111" s="491">
        <v>43889</v>
      </c>
      <c r="L111" s="492">
        <v>43891</v>
      </c>
      <c r="M111" s="372" t="s">
        <v>584</v>
      </c>
      <c r="N111" s="372" t="s">
        <v>585</v>
      </c>
      <c r="O111" s="488" t="s">
        <v>586</v>
      </c>
      <c r="P111" s="488"/>
      <c r="Q111" s="488" t="s">
        <v>587</v>
      </c>
      <c r="R111" s="493">
        <v>0</v>
      </c>
      <c r="S111" s="493">
        <v>0</v>
      </c>
      <c r="T111" s="494"/>
      <c r="U111" s="494"/>
      <c r="V111" s="494"/>
      <c r="W111" s="372" t="s">
        <v>461</v>
      </c>
      <c r="X111" s="372"/>
      <c r="Y111" s="372"/>
      <c r="Z111" s="488" t="s">
        <v>588</v>
      </c>
      <c r="AA111" s="488" t="s">
        <v>486</v>
      </c>
      <c r="AB111" s="488" t="s">
        <v>589</v>
      </c>
      <c r="AC111" s="372"/>
      <c r="AD111" s="372"/>
      <c r="AE111" s="372" t="s">
        <v>475</v>
      </c>
      <c r="AF111" s="474"/>
      <c r="AG111" s="488" t="s">
        <v>462</v>
      </c>
      <c r="AH111" s="372" t="s">
        <v>463</v>
      </c>
      <c r="AI111" s="372"/>
      <c r="AJ111" s="488"/>
      <c r="AK111" s="372"/>
      <c r="AL111" s="488"/>
      <c r="AM111" s="488"/>
      <c r="AN111" s="488"/>
      <c r="AO111" s="372"/>
      <c r="AP111" s="494"/>
      <c r="AQ111" s="488"/>
      <c r="AR111" s="488"/>
      <c r="AS111" s="488"/>
      <c r="AT111" s="488"/>
      <c r="AU111" s="488"/>
      <c r="AV111" s="372"/>
      <c r="AW111" s="474"/>
      <c r="AX111" s="372"/>
      <c r="AY111" s="488"/>
      <c r="AZ111" s="488"/>
      <c r="BA111" s="495"/>
      <c r="BB111" s="496"/>
      <c r="BC111" s="488"/>
      <c r="BD111" s="488"/>
      <c r="BE111" s="488"/>
      <c r="BF111" s="488"/>
      <c r="BG111" s="489"/>
      <c r="BH111" s="488"/>
      <c r="BI111" s="488"/>
      <c r="BJ111" s="488"/>
      <c r="BK111" s="488"/>
      <c r="BL111" s="488"/>
      <c r="BM111" s="488"/>
    </row>
    <row r="112" spans="1:65" ht="30" customHeight="1" x14ac:dyDescent="0.3">
      <c r="A112" s="68"/>
      <c r="B112" s="465">
        <v>20200107</v>
      </c>
      <c r="C112" s="465" t="s">
        <v>634</v>
      </c>
      <c r="D112" s="465"/>
      <c r="E112" s="466">
        <v>43938</v>
      </c>
      <c r="F112" s="488" t="s">
        <v>596</v>
      </c>
      <c r="G112" s="488" t="s">
        <v>445</v>
      </c>
      <c r="H112" s="488" t="s">
        <v>491</v>
      </c>
      <c r="I112" s="489" t="s">
        <v>119</v>
      </c>
      <c r="J112" s="490"/>
      <c r="K112" s="491">
        <v>43891</v>
      </c>
      <c r="L112" s="492">
        <v>43891</v>
      </c>
      <c r="M112" s="372" t="s">
        <v>619</v>
      </c>
      <c r="N112" s="372" t="s">
        <v>635</v>
      </c>
      <c r="O112" s="488" t="s">
        <v>636</v>
      </c>
      <c r="P112" s="488"/>
      <c r="Q112" s="488" t="s">
        <v>637</v>
      </c>
      <c r="R112" s="493">
        <v>0</v>
      </c>
      <c r="S112" s="493">
        <v>0</v>
      </c>
      <c r="T112" s="494"/>
      <c r="U112" s="494"/>
      <c r="V112" s="494"/>
      <c r="W112" s="372" t="s">
        <v>461</v>
      </c>
      <c r="X112" s="372"/>
      <c r="Y112" s="372"/>
      <c r="Z112" s="488" t="s">
        <v>588</v>
      </c>
      <c r="AA112" s="488" t="s">
        <v>486</v>
      </c>
      <c r="AB112" s="488" t="s">
        <v>638</v>
      </c>
      <c r="AC112" s="372"/>
      <c r="AD112" s="372"/>
      <c r="AE112" s="372" t="s">
        <v>475</v>
      </c>
      <c r="AF112" s="474"/>
      <c r="AG112" s="488" t="s">
        <v>462</v>
      </c>
      <c r="AH112" s="372" t="s">
        <v>463</v>
      </c>
      <c r="AI112" s="372"/>
      <c r="AJ112" s="488"/>
      <c r="AK112" s="372"/>
      <c r="AL112" s="488"/>
      <c r="AM112" s="488"/>
      <c r="AN112" s="488"/>
      <c r="AO112" s="372"/>
      <c r="AP112" s="494"/>
      <c r="AQ112" s="488"/>
      <c r="AR112" s="488"/>
      <c r="AS112" s="488"/>
      <c r="AT112" s="488"/>
      <c r="AU112" s="488"/>
      <c r="AV112" s="372"/>
      <c r="AW112" s="474"/>
      <c r="AX112" s="372"/>
      <c r="AY112" s="488"/>
      <c r="AZ112" s="488"/>
      <c r="BA112" s="495"/>
      <c r="BB112" s="496"/>
      <c r="BC112" s="488"/>
      <c r="BD112" s="488"/>
      <c r="BE112" s="488"/>
      <c r="BF112" s="488"/>
      <c r="BG112" s="489"/>
      <c r="BH112" s="488"/>
      <c r="BI112" s="488"/>
      <c r="BJ112" s="488"/>
      <c r="BK112" s="488"/>
      <c r="BL112" s="488"/>
      <c r="BM112" s="488"/>
    </row>
    <row r="113" spans="1:65" ht="30" customHeight="1" x14ac:dyDescent="0.3">
      <c r="A113" s="68"/>
      <c r="B113" s="465">
        <v>20200108</v>
      </c>
      <c r="C113" s="465" t="s">
        <v>590</v>
      </c>
      <c r="D113" s="465"/>
      <c r="E113" s="466">
        <v>43938</v>
      </c>
      <c r="F113" s="488" t="s">
        <v>583</v>
      </c>
      <c r="G113" s="488" t="s">
        <v>445</v>
      </c>
      <c r="H113" s="488" t="s">
        <v>491</v>
      </c>
      <c r="I113" s="489" t="s">
        <v>119</v>
      </c>
      <c r="J113" s="490"/>
      <c r="K113" s="491">
        <v>43893</v>
      </c>
      <c r="L113" s="492">
        <v>43891</v>
      </c>
      <c r="M113" s="372" t="s">
        <v>531</v>
      </c>
      <c r="N113" s="372" t="s">
        <v>510</v>
      </c>
      <c r="O113" s="488" t="s">
        <v>591</v>
      </c>
      <c r="P113" s="488"/>
      <c r="Q113" s="488" t="s">
        <v>592</v>
      </c>
      <c r="R113" s="493">
        <v>0</v>
      </c>
      <c r="S113" s="493">
        <v>0</v>
      </c>
      <c r="T113" s="494"/>
      <c r="U113" s="494"/>
      <c r="V113" s="494"/>
      <c r="W113" s="372" t="s">
        <v>593</v>
      </c>
      <c r="X113" s="372"/>
      <c r="Y113" s="372"/>
      <c r="Z113" s="488" t="s">
        <v>594</v>
      </c>
      <c r="AA113" s="488" t="s">
        <v>454</v>
      </c>
      <c r="AB113" s="488"/>
      <c r="AC113" s="372"/>
      <c r="AD113" s="372" t="s">
        <v>450</v>
      </c>
      <c r="AE113" s="372" t="s">
        <v>475</v>
      </c>
      <c r="AF113" s="474"/>
      <c r="AG113" s="488" t="s">
        <v>462</v>
      </c>
      <c r="AH113" s="372" t="s">
        <v>463</v>
      </c>
      <c r="AI113" s="372"/>
      <c r="AJ113" s="488"/>
      <c r="AK113" s="372"/>
      <c r="AL113" s="488"/>
      <c r="AM113" s="488"/>
      <c r="AN113" s="488"/>
      <c r="AO113" s="372"/>
      <c r="AP113" s="494"/>
      <c r="AQ113" s="488"/>
      <c r="AR113" s="488"/>
      <c r="AS113" s="488"/>
      <c r="AT113" s="488"/>
      <c r="AU113" s="488"/>
      <c r="AV113" s="372"/>
      <c r="AW113" s="474"/>
      <c r="AX113" s="372"/>
      <c r="AY113" s="488"/>
      <c r="AZ113" s="488"/>
      <c r="BA113" s="495"/>
      <c r="BB113" s="496"/>
      <c r="BC113" s="488"/>
      <c r="BD113" s="488"/>
      <c r="BE113" s="488"/>
      <c r="BF113" s="488"/>
      <c r="BG113" s="489"/>
      <c r="BH113" s="488"/>
      <c r="BI113" s="488"/>
      <c r="BJ113" s="488"/>
      <c r="BK113" s="488"/>
      <c r="BL113" s="488"/>
      <c r="BM113" s="488"/>
    </row>
    <row r="114" spans="1:65" ht="30" customHeight="1" x14ac:dyDescent="0.3">
      <c r="A114" s="68"/>
      <c r="B114" s="465">
        <v>20200109</v>
      </c>
      <c r="C114" s="465" t="s">
        <v>639</v>
      </c>
      <c r="D114" s="465"/>
      <c r="E114" s="466">
        <v>43938</v>
      </c>
      <c r="F114" s="488" t="s">
        <v>640</v>
      </c>
      <c r="G114" s="488" t="s">
        <v>445</v>
      </c>
      <c r="H114" s="488" t="s">
        <v>491</v>
      </c>
      <c r="I114" s="489" t="s">
        <v>119</v>
      </c>
      <c r="J114" s="490"/>
      <c r="K114" s="491">
        <v>43893</v>
      </c>
      <c r="L114" s="492">
        <v>43891</v>
      </c>
      <c r="M114" s="372" t="s">
        <v>641</v>
      </c>
      <c r="N114" s="372" t="s">
        <v>585</v>
      </c>
      <c r="O114" s="488" t="s">
        <v>642</v>
      </c>
      <c r="P114" s="488"/>
      <c r="Q114" s="488" t="s">
        <v>643</v>
      </c>
      <c r="R114" s="493">
        <v>0</v>
      </c>
      <c r="S114" s="493">
        <v>0</v>
      </c>
      <c r="T114" s="494"/>
      <c r="U114" s="494"/>
      <c r="V114" s="494"/>
      <c r="W114" s="372" t="s">
        <v>534</v>
      </c>
      <c r="X114" s="372"/>
      <c r="Y114" s="372"/>
      <c r="Z114" s="488" t="s">
        <v>644</v>
      </c>
      <c r="AA114" s="488" t="s">
        <v>624</v>
      </c>
      <c r="AB114" s="488" t="s">
        <v>645</v>
      </c>
      <c r="AC114" s="372"/>
      <c r="AD114" s="372" t="s">
        <v>450</v>
      </c>
      <c r="AE114" s="372" t="s">
        <v>505</v>
      </c>
      <c r="AF114" s="474"/>
      <c r="AG114" s="488" t="s">
        <v>476</v>
      </c>
      <c r="AH114" s="372" t="s">
        <v>452</v>
      </c>
      <c r="AI114" s="372"/>
      <c r="AJ114" s="488"/>
      <c r="AK114" s="372"/>
      <c r="AL114" s="488"/>
      <c r="AM114" s="488"/>
      <c r="AN114" s="488"/>
      <c r="AO114" s="372"/>
      <c r="AP114" s="494"/>
      <c r="AQ114" s="488"/>
      <c r="AR114" s="488"/>
      <c r="AS114" s="488"/>
      <c r="AT114" s="488"/>
      <c r="AU114" s="488"/>
      <c r="AV114" s="372"/>
      <c r="AW114" s="474"/>
      <c r="AX114" s="372"/>
      <c r="AY114" s="488"/>
      <c r="AZ114" s="488"/>
      <c r="BA114" s="495"/>
      <c r="BB114" s="496"/>
      <c r="BC114" s="488"/>
      <c r="BD114" s="488"/>
      <c r="BE114" s="488"/>
      <c r="BF114" s="488"/>
      <c r="BG114" s="489"/>
      <c r="BH114" s="488"/>
      <c r="BI114" s="488"/>
      <c r="BJ114" s="488"/>
      <c r="BK114" s="488"/>
      <c r="BL114" s="488"/>
      <c r="BM114" s="488"/>
    </row>
    <row r="115" spans="1:65" ht="30" customHeight="1" x14ac:dyDescent="0.3">
      <c r="A115" s="68"/>
      <c r="B115" s="465">
        <v>20200110</v>
      </c>
      <c r="C115" s="465" t="s">
        <v>595</v>
      </c>
      <c r="D115" s="465"/>
      <c r="E115" s="466">
        <v>43938</v>
      </c>
      <c r="F115" s="488" t="s">
        <v>596</v>
      </c>
      <c r="G115" s="488" t="s">
        <v>445</v>
      </c>
      <c r="H115" s="488" t="s">
        <v>491</v>
      </c>
      <c r="I115" s="489" t="s">
        <v>119</v>
      </c>
      <c r="J115" s="490"/>
      <c r="K115" s="491">
        <v>43902</v>
      </c>
      <c r="L115" s="492">
        <v>43891</v>
      </c>
      <c r="M115" s="372" t="s">
        <v>597</v>
      </c>
      <c r="N115" s="372" t="s">
        <v>585</v>
      </c>
      <c r="O115" s="488" t="s">
        <v>598</v>
      </c>
      <c r="P115" s="488"/>
      <c r="Q115" s="488" t="s">
        <v>599</v>
      </c>
      <c r="R115" s="493">
        <v>0</v>
      </c>
      <c r="S115" s="493">
        <v>0</v>
      </c>
      <c r="T115" s="494"/>
      <c r="U115" s="494"/>
      <c r="V115" s="494"/>
      <c r="W115" s="372" t="s">
        <v>449</v>
      </c>
      <c r="X115" s="372"/>
      <c r="Y115" s="372"/>
      <c r="Z115" s="488" t="s">
        <v>600</v>
      </c>
      <c r="AA115" s="488" t="s">
        <v>486</v>
      </c>
      <c r="AB115" s="488" t="s">
        <v>601</v>
      </c>
      <c r="AC115" s="372"/>
      <c r="AD115" s="372" t="s">
        <v>450</v>
      </c>
      <c r="AE115" s="372" t="s">
        <v>505</v>
      </c>
      <c r="AF115" s="474"/>
      <c r="AG115" s="488" t="s">
        <v>462</v>
      </c>
      <c r="AH115" s="372" t="s">
        <v>463</v>
      </c>
      <c r="AI115" s="372"/>
      <c r="AJ115" s="488"/>
      <c r="AK115" s="372"/>
      <c r="AL115" s="488"/>
      <c r="AM115" s="488"/>
      <c r="AN115" s="488"/>
      <c r="AO115" s="372"/>
      <c r="AP115" s="494"/>
      <c r="AQ115" s="488"/>
      <c r="AR115" s="488"/>
      <c r="AS115" s="488"/>
      <c r="AT115" s="488"/>
      <c r="AU115" s="488"/>
      <c r="AV115" s="372"/>
      <c r="AW115" s="474"/>
      <c r="AX115" s="372"/>
      <c r="AY115" s="488"/>
      <c r="AZ115" s="488"/>
      <c r="BA115" s="495"/>
      <c r="BB115" s="496"/>
      <c r="BC115" s="488"/>
      <c r="BD115" s="488"/>
      <c r="BE115" s="488"/>
      <c r="BF115" s="488"/>
      <c r="BG115" s="489"/>
      <c r="BH115" s="488"/>
      <c r="BI115" s="488"/>
      <c r="BJ115" s="488"/>
      <c r="BK115" s="488"/>
      <c r="BL115" s="488"/>
      <c r="BM115" s="488"/>
    </row>
    <row r="116" spans="1:65" ht="30" customHeight="1" x14ac:dyDescent="0.3">
      <c r="A116" s="68"/>
      <c r="B116" s="465">
        <v>20200111</v>
      </c>
      <c r="C116" s="465" t="s">
        <v>602</v>
      </c>
      <c r="D116" s="465"/>
      <c r="E116" s="466">
        <v>43938</v>
      </c>
      <c r="F116" s="488" t="s">
        <v>583</v>
      </c>
      <c r="G116" s="488" t="s">
        <v>445</v>
      </c>
      <c r="H116" s="488" t="s">
        <v>491</v>
      </c>
      <c r="I116" s="489" t="s">
        <v>119</v>
      </c>
      <c r="J116" s="490"/>
      <c r="K116" s="491">
        <v>43903</v>
      </c>
      <c r="L116" s="492">
        <v>43891</v>
      </c>
      <c r="M116" s="372" t="s">
        <v>510</v>
      </c>
      <c r="N116" s="372" t="s">
        <v>585</v>
      </c>
      <c r="O116" s="488" t="s">
        <v>603</v>
      </c>
      <c r="P116" s="488"/>
      <c r="Q116" s="488" t="s">
        <v>604</v>
      </c>
      <c r="R116" s="493">
        <v>0</v>
      </c>
      <c r="S116" s="493">
        <v>0</v>
      </c>
      <c r="T116" s="494"/>
      <c r="U116" s="494"/>
      <c r="V116" s="494"/>
      <c r="W116" s="372" t="s">
        <v>605</v>
      </c>
      <c r="X116" s="372"/>
      <c r="Y116" s="372"/>
      <c r="Z116" s="488" t="s">
        <v>606</v>
      </c>
      <c r="AA116" s="488" t="s">
        <v>454</v>
      </c>
      <c r="AB116" s="488"/>
      <c r="AC116" s="372"/>
      <c r="AD116" s="372" t="s">
        <v>450</v>
      </c>
      <c r="AE116" s="372" t="s">
        <v>505</v>
      </c>
      <c r="AF116" s="474"/>
      <c r="AG116" s="488" t="s">
        <v>476</v>
      </c>
      <c r="AH116" s="372" t="s">
        <v>452</v>
      </c>
      <c r="AI116" s="372"/>
      <c r="AJ116" s="488"/>
      <c r="AK116" s="372"/>
      <c r="AL116" s="488"/>
      <c r="AM116" s="488"/>
      <c r="AN116" s="488"/>
      <c r="AO116" s="372"/>
      <c r="AP116" s="494"/>
      <c r="AQ116" s="488"/>
      <c r="AR116" s="488"/>
      <c r="AS116" s="488"/>
      <c r="AT116" s="488"/>
      <c r="AU116" s="488"/>
      <c r="AV116" s="372"/>
      <c r="AW116" s="474"/>
      <c r="AX116" s="372"/>
      <c r="AY116" s="488"/>
      <c r="AZ116" s="488"/>
      <c r="BA116" s="495"/>
      <c r="BB116" s="496"/>
      <c r="BC116" s="488"/>
      <c r="BD116" s="488"/>
      <c r="BE116" s="488"/>
      <c r="BF116" s="488"/>
      <c r="BG116" s="489"/>
      <c r="BH116" s="488"/>
      <c r="BI116" s="488"/>
      <c r="BJ116" s="488"/>
      <c r="BK116" s="488"/>
      <c r="BL116" s="488"/>
      <c r="BM116" s="488"/>
    </row>
    <row r="117" spans="1:65" ht="30" customHeight="1" x14ac:dyDescent="0.3">
      <c r="A117" s="68"/>
      <c r="B117" s="465">
        <v>20200112</v>
      </c>
      <c r="C117" s="465" t="s">
        <v>646</v>
      </c>
      <c r="D117" s="465"/>
      <c r="E117" s="466">
        <v>43938</v>
      </c>
      <c r="F117" s="467" t="s">
        <v>1720</v>
      </c>
      <c r="G117" s="488" t="s">
        <v>445</v>
      </c>
      <c r="H117" s="488" t="s">
        <v>491</v>
      </c>
      <c r="I117" s="489" t="s">
        <v>119</v>
      </c>
      <c r="J117" s="490"/>
      <c r="K117" s="491">
        <v>43903</v>
      </c>
      <c r="L117" s="492">
        <v>43891</v>
      </c>
      <c r="M117" s="372" t="s">
        <v>647</v>
      </c>
      <c r="N117" s="372" t="s">
        <v>466</v>
      </c>
      <c r="O117" s="488" t="s">
        <v>648</v>
      </c>
      <c r="P117" s="488"/>
      <c r="Q117" s="488" t="s">
        <v>649</v>
      </c>
      <c r="R117" s="493">
        <v>0</v>
      </c>
      <c r="S117" s="493">
        <v>0</v>
      </c>
      <c r="T117" s="494"/>
      <c r="U117" s="494"/>
      <c r="V117" s="494"/>
      <c r="W117" s="372" t="s">
        <v>554</v>
      </c>
      <c r="X117" s="372"/>
      <c r="Y117" s="372"/>
      <c r="Z117" s="488" t="s">
        <v>650</v>
      </c>
      <c r="AA117" s="488" t="s">
        <v>486</v>
      </c>
      <c r="AB117" s="488" t="s">
        <v>651</v>
      </c>
      <c r="AC117" s="372"/>
      <c r="AD117" s="372"/>
      <c r="AE117" s="372"/>
      <c r="AF117" s="474"/>
      <c r="AG117" s="488" t="s">
        <v>476</v>
      </c>
      <c r="AH117" s="372" t="s">
        <v>463</v>
      </c>
      <c r="AI117" s="372"/>
      <c r="AJ117" s="488"/>
      <c r="AK117" s="372"/>
      <c r="AL117" s="488"/>
      <c r="AM117" s="488"/>
      <c r="AN117" s="488"/>
      <c r="AO117" s="372"/>
      <c r="AP117" s="494"/>
      <c r="AQ117" s="488"/>
      <c r="AR117" s="488"/>
      <c r="AS117" s="488"/>
      <c r="AT117" s="488"/>
      <c r="AU117" s="488"/>
      <c r="AV117" s="372"/>
      <c r="AW117" s="474"/>
      <c r="AX117" s="372"/>
      <c r="AY117" s="488"/>
      <c r="AZ117" s="488"/>
      <c r="BA117" s="495"/>
      <c r="BB117" s="496"/>
      <c r="BC117" s="488"/>
      <c r="BD117" s="488"/>
      <c r="BE117" s="488"/>
      <c r="BF117" s="488"/>
      <c r="BG117" s="489"/>
      <c r="BH117" s="488"/>
      <c r="BI117" s="488"/>
      <c r="BJ117" s="488"/>
      <c r="BK117" s="488"/>
      <c r="BL117" s="488"/>
      <c r="BM117" s="488"/>
    </row>
    <row r="118" spans="1:65" ht="30" customHeight="1" x14ac:dyDescent="0.3">
      <c r="A118" s="68"/>
      <c r="B118" s="465">
        <v>20200113</v>
      </c>
      <c r="C118" s="465" t="s">
        <v>572</v>
      </c>
      <c r="D118" s="465"/>
      <c r="E118" s="466">
        <v>43938</v>
      </c>
      <c r="F118" s="488" t="s">
        <v>480</v>
      </c>
      <c r="G118" s="488" t="s">
        <v>445</v>
      </c>
      <c r="H118" s="488" t="s">
        <v>491</v>
      </c>
      <c r="I118" s="489" t="s">
        <v>119</v>
      </c>
      <c r="J118" s="490"/>
      <c r="K118" s="491">
        <v>43907</v>
      </c>
      <c r="L118" s="492">
        <v>43891</v>
      </c>
      <c r="M118" s="372" t="s">
        <v>466</v>
      </c>
      <c r="N118" s="372" t="s">
        <v>573</v>
      </c>
      <c r="O118" s="488" t="s">
        <v>574</v>
      </c>
      <c r="P118" s="488"/>
      <c r="Q118" s="488" t="s">
        <v>575</v>
      </c>
      <c r="R118" s="493">
        <v>0</v>
      </c>
      <c r="S118" s="493">
        <v>0</v>
      </c>
      <c r="T118" s="494"/>
      <c r="U118" s="494"/>
      <c r="V118" s="494"/>
      <c r="W118" s="372" t="s">
        <v>449</v>
      </c>
      <c r="X118" s="372"/>
      <c r="Y118" s="372"/>
      <c r="Z118" s="488" t="s">
        <v>576</v>
      </c>
      <c r="AA118" s="488" t="s">
        <v>486</v>
      </c>
      <c r="AB118" s="488" t="s">
        <v>577</v>
      </c>
      <c r="AC118" s="372"/>
      <c r="AD118" s="372"/>
      <c r="AE118" s="372"/>
      <c r="AF118" s="474"/>
      <c r="AG118" s="488" t="s">
        <v>476</v>
      </c>
      <c r="AH118" s="372" t="s">
        <v>463</v>
      </c>
      <c r="AI118" s="372"/>
      <c r="AJ118" s="488"/>
      <c r="AK118" s="372"/>
      <c r="AL118" s="488"/>
      <c r="AM118" s="488"/>
      <c r="AN118" s="488"/>
      <c r="AO118" s="372"/>
      <c r="AP118" s="494"/>
      <c r="AQ118" s="488"/>
      <c r="AR118" s="488"/>
      <c r="AS118" s="488"/>
      <c r="AT118" s="488"/>
      <c r="AU118" s="488"/>
      <c r="AV118" s="372"/>
      <c r="AW118" s="474"/>
      <c r="AX118" s="372"/>
      <c r="AY118" s="488"/>
      <c r="AZ118" s="488"/>
      <c r="BA118" s="495"/>
      <c r="BB118" s="496"/>
      <c r="BC118" s="488"/>
      <c r="BD118" s="488"/>
      <c r="BE118" s="488"/>
      <c r="BF118" s="488"/>
      <c r="BG118" s="489"/>
      <c r="BH118" s="488"/>
      <c r="BI118" s="488"/>
      <c r="BJ118" s="488"/>
      <c r="BK118" s="488"/>
      <c r="BL118" s="488"/>
      <c r="BM118" s="488"/>
    </row>
    <row r="119" spans="1:65" ht="30" customHeight="1" x14ac:dyDescent="0.3">
      <c r="A119" s="68"/>
      <c r="B119" s="465">
        <v>20200114</v>
      </c>
      <c r="C119" s="465" t="s">
        <v>578</v>
      </c>
      <c r="D119" s="465"/>
      <c r="E119" s="466">
        <v>43938</v>
      </c>
      <c r="F119" s="488" t="s">
        <v>480</v>
      </c>
      <c r="G119" s="488" t="s">
        <v>445</v>
      </c>
      <c r="H119" s="488" t="s">
        <v>491</v>
      </c>
      <c r="I119" s="489" t="s">
        <v>119</v>
      </c>
      <c r="J119" s="490"/>
      <c r="K119" s="491">
        <v>43907</v>
      </c>
      <c r="L119" s="492">
        <v>43891</v>
      </c>
      <c r="M119" s="372" t="s">
        <v>466</v>
      </c>
      <c r="N119" s="372" t="s">
        <v>573</v>
      </c>
      <c r="O119" s="488" t="s">
        <v>579</v>
      </c>
      <c r="P119" s="488"/>
      <c r="Q119" s="488" t="s">
        <v>580</v>
      </c>
      <c r="R119" s="493">
        <v>0</v>
      </c>
      <c r="S119" s="493">
        <v>0</v>
      </c>
      <c r="T119" s="494"/>
      <c r="U119" s="494"/>
      <c r="V119" s="494"/>
      <c r="W119" s="372" t="s">
        <v>449</v>
      </c>
      <c r="X119" s="372"/>
      <c r="Y119" s="372"/>
      <c r="Z119" s="488" t="s">
        <v>581</v>
      </c>
      <c r="AA119" s="488" t="s">
        <v>454</v>
      </c>
      <c r="AB119" s="488"/>
      <c r="AC119" s="372"/>
      <c r="AD119" s="372"/>
      <c r="AE119" s="372"/>
      <c r="AF119" s="474"/>
      <c r="AG119" s="488" t="s">
        <v>476</v>
      </c>
      <c r="AH119" s="372" t="s">
        <v>463</v>
      </c>
      <c r="AI119" s="372"/>
      <c r="AJ119" s="488"/>
      <c r="AK119" s="372"/>
      <c r="AL119" s="488"/>
      <c r="AM119" s="488"/>
      <c r="AN119" s="488"/>
      <c r="AO119" s="372"/>
      <c r="AP119" s="494"/>
      <c r="AQ119" s="488"/>
      <c r="AR119" s="488"/>
      <c r="AS119" s="488"/>
      <c r="AT119" s="488"/>
      <c r="AU119" s="488"/>
      <c r="AV119" s="372"/>
      <c r="AW119" s="474"/>
      <c r="AX119" s="372"/>
      <c r="AY119" s="488"/>
      <c r="AZ119" s="488"/>
      <c r="BA119" s="495"/>
      <c r="BB119" s="496"/>
      <c r="BC119" s="488"/>
      <c r="BD119" s="488"/>
      <c r="BE119" s="488"/>
      <c r="BF119" s="488"/>
      <c r="BG119" s="489"/>
      <c r="BH119" s="488"/>
      <c r="BI119" s="488"/>
      <c r="BJ119" s="488"/>
      <c r="BK119" s="488"/>
      <c r="BL119" s="488"/>
      <c r="BM119" s="488"/>
    </row>
    <row r="120" spans="1:65" ht="30" customHeight="1" x14ac:dyDescent="0.3">
      <c r="A120" s="68"/>
      <c r="B120" s="465">
        <v>20200115</v>
      </c>
      <c r="C120" s="465" t="s">
        <v>607</v>
      </c>
      <c r="D120" s="465"/>
      <c r="E120" s="466">
        <v>43938</v>
      </c>
      <c r="F120" s="488" t="s">
        <v>608</v>
      </c>
      <c r="G120" s="488" t="s">
        <v>445</v>
      </c>
      <c r="H120" s="488" t="s">
        <v>491</v>
      </c>
      <c r="I120" s="489" t="s">
        <v>3061</v>
      </c>
      <c r="J120" s="490"/>
      <c r="K120" s="491">
        <v>43908</v>
      </c>
      <c r="L120" s="492">
        <v>43891</v>
      </c>
      <c r="M120" s="372" t="s">
        <v>609</v>
      </c>
      <c r="N120" s="372" t="s">
        <v>510</v>
      </c>
      <c r="O120" s="488" t="s">
        <v>610</v>
      </c>
      <c r="P120" s="488"/>
      <c r="Q120" s="488" t="s">
        <v>611</v>
      </c>
      <c r="R120" s="493">
        <v>327080</v>
      </c>
      <c r="S120" s="493">
        <v>299800</v>
      </c>
      <c r="T120" s="494"/>
      <c r="U120" s="494"/>
      <c r="V120" s="494"/>
      <c r="W120" s="372" t="s">
        <v>461</v>
      </c>
      <c r="X120" s="372"/>
      <c r="Y120" s="372"/>
      <c r="Z120" s="488" t="s">
        <v>612</v>
      </c>
      <c r="AA120" s="488" t="s">
        <v>454</v>
      </c>
      <c r="AB120" s="488"/>
      <c r="AC120" s="372"/>
      <c r="AD120" s="372" t="s">
        <v>495</v>
      </c>
      <c r="AE120" s="372" t="s">
        <v>505</v>
      </c>
      <c r="AF120" s="474"/>
      <c r="AG120" s="488" t="s">
        <v>476</v>
      </c>
      <c r="AH120" s="372" t="s">
        <v>452</v>
      </c>
      <c r="AI120" s="372"/>
      <c r="AJ120" s="488"/>
      <c r="AK120" s="372"/>
      <c r="AL120" s="488"/>
      <c r="AM120" s="488" t="s">
        <v>613</v>
      </c>
      <c r="AN120" s="488"/>
      <c r="AO120" s="372"/>
      <c r="AP120" s="494"/>
      <c r="AQ120" s="488"/>
      <c r="AR120" s="488"/>
      <c r="AS120" s="488"/>
      <c r="AT120" s="488"/>
      <c r="AU120" s="488"/>
      <c r="AV120" s="372"/>
      <c r="AW120" s="474"/>
      <c r="AX120" s="372"/>
      <c r="AY120" s="488"/>
      <c r="AZ120" s="488"/>
      <c r="BA120" s="495"/>
      <c r="BB120" s="496"/>
      <c r="BC120" s="488"/>
      <c r="BD120" s="488"/>
      <c r="BE120" s="488"/>
      <c r="BF120" s="488"/>
      <c r="BG120" s="489"/>
      <c r="BH120" s="488"/>
      <c r="BI120" s="488"/>
      <c r="BJ120" s="488"/>
      <c r="BK120" s="488"/>
      <c r="BL120" s="488"/>
      <c r="BM120" s="488"/>
    </row>
    <row r="121" spans="1:65" ht="30" customHeight="1" x14ac:dyDescent="0.3">
      <c r="A121" s="68"/>
      <c r="B121" s="465">
        <v>20200116</v>
      </c>
      <c r="C121" s="465" t="s">
        <v>602</v>
      </c>
      <c r="D121" s="465"/>
      <c r="E121" s="466">
        <v>43938</v>
      </c>
      <c r="F121" s="488" t="s">
        <v>596</v>
      </c>
      <c r="G121" s="488" t="s">
        <v>445</v>
      </c>
      <c r="H121" s="488" t="s">
        <v>491</v>
      </c>
      <c r="I121" s="489" t="s">
        <v>119</v>
      </c>
      <c r="J121" s="490"/>
      <c r="K121" s="491">
        <v>43915</v>
      </c>
      <c r="L121" s="492">
        <v>43891</v>
      </c>
      <c r="M121" s="372" t="s">
        <v>614</v>
      </c>
      <c r="N121" s="372" t="s">
        <v>585</v>
      </c>
      <c r="O121" s="488" t="s">
        <v>615</v>
      </c>
      <c r="P121" s="488"/>
      <c r="Q121" s="488" t="s">
        <v>616</v>
      </c>
      <c r="R121" s="493">
        <v>0</v>
      </c>
      <c r="S121" s="493">
        <v>0</v>
      </c>
      <c r="T121" s="494"/>
      <c r="U121" s="494"/>
      <c r="V121" s="494"/>
      <c r="W121" s="372" t="s">
        <v>449</v>
      </c>
      <c r="X121" s="372"/>
      <c r="Y121" s="372"/>
      <c r="Z121" s="488" t="s">
        <v>617</v>
      </c>
      <c r="AA121" s="488" t="s">
        <v>486</v>
      </c>
      <c r="AB121" s="488" t="s">
        <v>601</v>
      </c>
      <c r="AC121" s="372"/>
      <c r="AD121" s="372" t="s">
        <v>450</v>
      </c>
      <c r="AE121" s="372" t="s">
        <v>505</v>
      </c>
      <c r="AF121" s="474"/>
      <c r="AG121" s="488" t="s">
        <v>462</v>
      </c>
      <c r="AH121" s="372" t="s">
        <v>463</v>
      </c>
      <c r="AI121" s="372"/>
      <c r="AJ121" s="488"/>
      <c r="AK121" s="372"/>
      <c r="AL121" s="488"/>
      <c r="AM121" s="488"/>
      <c r="AN121" s="488"/>
      <c r="AO121" s="372"/>
      <c r="AP121" s="494"/>
      <c r="AQ121" s="488"/>
      <c r="AR121" s="488"/>
      <c r="AS121" s="488"/>
      <c r="AT121" s="488"/>
      <c r="AU121" s="488"/>
      <c r="AV121" s="372"/>
      <c r="AW121" s="474"/>
      <c r="AX121" s="372"/>
      <c r="AY121" s="488"/>
      <c r="AZ121" s="488"/>
      <c r="BA121" s="495"/>
      <c r="BB121" s="496"/>
      <c r="BC121" s="488"/>
      <c r="BD121" s="488"/>
      <c r="BE121" s="488"/>
      <c r="BF121" s="488"/>
      <c r="BG121" s="489"/>
      <c r="BH121" s="488"/>
      <c r="BI121" s="488"/>
      <c r="BJ121" s="488"/>
      <c r="BK121" s="488"/>
      <c r="BL121" s="488"/>
      <c r="BM121" s="488"/>
    </row>
    <row r="122" spans="1:65" ht="30" customHeight="1" x14ac:dyDescent="0.3">
      <c r="A122" s="68"/>
      <c r="B122" s="465">
        <v>20200117</v>
      </c>
      <c r="C122" s="465" t="s">
        <v>618</v>
      </c>
      <c r="D122" s="465"/>
      <c r="E122" s="466">
        <v>43938</v>
      </c>
      <c r="F122" s="488" t="s">
        <v>596</v>
      </c>
      <c r="G122" s="488" t="s">
        <v>445</v>
      </c>
      <c r="H122" s="488" t="s">
        <v>491</v>
      </c>
      <c r="I122" s="489" t="s">
        <v>119</v>
      </c>
      <c r="J122" s="490"/>
      <c r="K122" s="491">
        <v>43915</v>
      </c>
      <c r="L122" s="492">
        <v>43891</v>
      </c>
      <c r="M122" s="372" t="s">
        <v>619</v>
      </c>
      <c r="N122" s="372" t="s">
        <v>620</v>
      </c>
      <c r="O122" s="488" t="s">
        <v>621</v>
      </c>
      <c r="P122" s="488"/>
      <c r="Q122" s="488" t="s">
        <v>622</v>
      </c>
      <c r="R122" s="493">
        <v>0</v>
      </c>
      <c r="S122" s="493">
        <v>0</v>
      </c>
      <c r="T122" s="494"/>
      <c r="U122" s="494"/>
      <c r="V122" s="494"/>
      <c r="W122" s="372" t="s">
        <v>449</v>
      </c>
      <c r="X122" s="372"/>
      <c r="Y122" s="372"/>
      <c r="Z122" s="488" t="s">
        <v>623</v>
      </c>
      <c r="AA122" s="488" t="s">
        <v>624</v>
      </c>
      <c r="AB122" s="488" t="s">
        <v>625</v>
      </c>
      <c r="AC122" s="372"/>
      <c r="AD122" s="372" t="s">
        <v>450</v>
      </c>
      <c r="AE122" s="372" t="s">
        <v>475</v>
      </c>
      <c r="AF122" s="474"/>
      <c r="AG122" s="488" t="s">
        <v>476</v>
      </c>
      <c r="AH122" s="372" t="s">
        <v>463</v>
      </c>
      <c r="AI122" s="372"/>
      <c r="AJ122" s="488"/>
      <c r="AK122" s="372"/>
      <c r="AL122" s="488"/>
      <c r="AM122" s="488"/>
      <c r="AN122" s="488"/>
      <c r="AO122" s="372"/>
      <c r="AP122" s="494"/>
      <c r="AQ122" s="488"/>
      <c r="AR122" s="488"/>
      <c r="AS122" s="488"/>
      <c r="AT122" s="488"/>
      <c r="AU122" s="488"/>
      <c r="AV122" s="372"/>
      <c r="AW122" s="474"/>
      <c r="AX122" s="372"/>
      <c r="AY122" s="488"/>
      <c r="AZ122" s="488"/>
      <c r="BA122" s="495"/>
      <c r="BB122" s="496"/>
      <c r="BC122" s="488"/>
      <c r="BD122" s="488"/>
      <c r="BE122" s="488"/>
      <c r="BF122" s="488"/>
      <c r="BG122" s="489"/>
      <c r="BH122" s="488"/>
      <c r="BI122" s="488"/>
      <c r="BJ122" s="488"/>
      <c r="BK122" s="488"/>
      <c r="BL122" s="488"/>
      <c r="BM122" s="488"/>
    </row>
    <row r="123" spans="1:65" ht="30" customHeight="1" x14ac:dyDescent="0.3">
      <c r="A123" s="68"/>
      <c r="B123" s="465">
        <v>20200118</v>
      </c>
      <c r="C123" s="465" t="s">
        <v>626</v>
      </c>
      <c r="D123" s="465"/>
      <c r="E123" s="466">
        <v>43938</v>
      </c>
      <c r="F123" s="488" t="s">
        <v>627</v>
      </c>
      <c r="G123" s="488" t="s">
        <v>445</v>
      </c>
      <c r="H123" s="488" t="s">
        <v>491</v>
      </c>
      <c r="I123" s="489" t="s">
        <v>119</v>
      </c>
      <c r="J123" s="490"/>
      <c r="K123" s="491">
        <v>43921</v>
      </c>
      <c r="L123" s="492">
        <v>43891</v>
      </c>
      <c r="M123" s="372" t="s">
        <v>628</v>
      </c>
      <c r="N123" s="372" t="s">
        <v>629</v>
      </c>
      <c r="O123" s="488" t="s">
        <v>630</v>
      </c>
      <c r="P123" s="488"/>
      <c r="Q123" s="488" t="s">
        <v>631</v>
      </c>
      <c r="R123" s="493">
        <v>0</v>
      </c>
      <c r="S123" s="493"/>
      <c r="T123" s="494"/>
      <c r="U123" s="494"/>
      <c r="V123" s="494"/>
      <c r="W123" s="372" t="s">
        <v>461</v>
      </c>
      <c r="X123" s="372"/>
      <c r="Y123" s="372"/>
      <c r="Z123" s="488" t="s">
        <v>632</v>
      </c>
      <c r="AA123" s="488" t="s">
        <v>624</v>
      </c>
      <c r="AB123" s="488" t="s">
        <v>633</v>
      </c>
      <c r="AC123" s="372"/>
      <c r="AD123" s="372"/>
      <c r="AE123" s="372" t="s">
        <v>475</v>
      </c>
      <c r="AF123" s="474"/>
      <c r="AG123" s="488" t="s">
        <v>462</v>
      </c>
      <c r="AH123" s="372" t="s">
        <v>452</v>
      </c>
      <c r="AI123" s="372"/>
      <c r="AJ123" s="488"/>
      <c r="AK123" s="372"/>
      <c r="AL123" s="488"/>
      <c r="AM123" s="488"/>
      <c r="AN123" s="488"/>
      <c r="AO123" s="372"/>
      <c r="AP123" s="494"/>
      <c r="AQ123" s="488"/>
      <c r="AR123" s="488"/>
      <c r="AS123" s="488"/>
      <c r="AT123" s="488"/>
      <c r="AU123" s="488"/>
      <c r="AV123" s="372"/>
      <c r="AW123" s="474"/>
      <c r="AX123" s="372"/>
      <c r="AY123" s="488"/>
      <c r="AZ123" s="488"/>
      <c r="BA123" s="495"/>
      <c r="BB123" s="496"/>
      <c r="BC123" s="488"/>
      <c r="BD123" s="488"/>
      <c r="BE123" s="488"/>
      <c r="BF123" s="488"/>
      <c r="BG123" s="489"/>
      <c r="BH123" s="488"/>
      <c r="BI123" s="488"/>
      <c r="BJ123" s="488"/>
      <c r="BK123" s="488"/>
      <c r="BL123" s="488"/>
      <c r="BM123" s="488"/>
    </row>
    <row r="124" spans="1:65" ht="30" customHeight="1" x14ac:dyDescent="0.3">
      <c r="A124" s="68"/>
      <c r="B124" s="465">
        <v>20200119</v>
      </c>
      <c r="C124" s="465" t="s">
        <v>557</v>
      </c>
      <c r="D124" s="465"/>
      <c r="E124" s="466">
        <v>43938</v>
      </c>
      <c r="F124" s="497" t="s">
        <v>1587</v>
      </c>
      <c r="G124" s="488" t="s">
        <v>445</v>
      </c>
      <c r="H124" s="488" t="s">
        <v>491</v>
      </c>
      <c r="I124" s="489" t="s">
        <v>119</v>
      </c>
      <c r="J124" s="490"/>
      <c r="K124" s="491">
        <v>43922</v>
      </c>
      <c r="L124" s="492">
        <v>43922</v>
      </c>
      <c r="M124" s="372" t="s">
        <v>558</v>
      </c>
      <c r="N124" s="372" t="s">
        <v>559</v>
      </c>
      <c r="O124" s="488" t="s">
        <v>560</v>
      </c>
      <c r="P124" s="488"/>
      <c r="Q124" s="488" t="s">
        <v>561</v>
      </c>
      <c r="R124" s="493">
        <v>0</v>
      </c>
      <c r="S124" s="493">
        <v>0</v>
      </c>
      <c r="T124" s="494"/>
      <c r="U124" s="494"/>
      <c r="V124" s="494"/>
      <c r="W124" s="372" t="s">
        <v>562</v>
      </c>
      <c r="X124" s="372"/>
      <c r="Y124" s="372"/>
      <c r="Z124" s="488" t="s">
        <v>564</v>
      </c>
      <c r="AA124" s="488" t="s">
        <v>454</v>
      </c>
      <c r="AB124" s="488" t="s">
        <v>565</v>
      </c>
      <c r="AC124" s="372"/>
      <c r="AD124" s="372"/>
      <c r="AE124" s="372"/>
      <c r="AF124" s="474"/>
      <c r="AG124" s="488" t="s">
        <v>563</v>
      </c>
      <c r="AH124" s="372" t="s">
        <v>463</v>
      </c>
      <c r="AI124" s="372"/>
      <c r="AJ124" s="488"/>
      <c r="AK124" s="372"/>
      <c r="AL124" s="488"/>
      <c r="AM124" s="488"/>
      <c r="AN124" s="488"/>
      <c r="AO124" s="372"/>
      <c r="AP124" s="494"/>
      <c r="AQ124" s="488"/>
      <c r="AR124" s="488"/>
      <c r="AS124" s="488"/>
      <c r="AT124" s="488"/>
      <c r="AU124" s="488"/>
      <c r="AV124" s="372"/>
      <c r="AW124" s="474"/>
      <c r="AX124" s="372"/>
      <c r="AY124" s="488"/>
      <c r="AZ124" s="488"/>
      <c r="BA124" s="495"/>
      <c r="BB124" s="496"/>
      <c r="BC124" s="488"/>
      <c r="BD124" s="488"/>
      <c r="BE124" s="488"/>
      <c r="BF124" s="488"/>
      <c r="BG124" s="489"/>
      <c r="BH124" s="488"/>
      <c r="BI124" s="488"/>
      <c r="BJ124" s="488"/>
      <c r="BK124" s="488"/>
      <c r="BL124" s="488"/>
      <c r="BM124" s="488"/>
    </row>
    <row r="125" spans="1:65" ht="30" customHeight="1" x14ac:dyDescent="0.3">
      <c r="A125" s="68"/>
      <c r="B125" s="465">
        <v>20200120</v>
      </c>
      <c r="C125" s="465" t="s">
        <v>566</v>
      </c>
      <c r="D125" s="465"/>
      <c r="E125" s="466">
        <v>43938</v>
      </c>
      <c r="F125" s="497" t="s">
        <v>1587</v>
      </c>
      <c r="G125" s="488" t="s">
        <v>445</v>
      </c>
      <c r="H125" s="488" t="s">
        <v>446</v>
      </c>
      <c r="I125" s="489"/>
      <c r="J125" s="490"/>
      <c r="K125" s="491">
        <v>43928</v>
      </c>
      <c r="L125" s="492">
        <v>43922</v>
      </c>
      <c r="M125" s="372" t="s">
        <v>500</v>
      </c>
      <c r="N125" s="372" t="s">
        <v>567</v>
      </c>
      <c r="O125" s="488" t="s">
        <v>568</v>
      </c>
      <c r="P125" s="488"/>
      <c r="Q125" s="488" t="s">
        <v>569</v>
      </c>
      <c r="R125" s="493">
        <v>0</v>
      </c>
      <c r="S125" s="493">
        <v>0</v>
      </c>
      <c r="T125" s="494"/>
      <c r="U125" s="494"/>
      <c r="V125" s="494"/>
      <c r="W125" s="372" t="s">
        <v>461</v>
      </c>
      <c r="X125" s="372"/>
      <c r="Y125" s="372"/>
      <c r="Z125" s="488" t="s">
        <v>570</v>
      </c>
      <c r="AA125" s="488" t="s">
        <v>454</v>
      </c>
      <c r="AB125" s="488" t="s">
        <v>571</v>
      </c>
      <c r="AC125" s="372"/>
      <c r="AD125" s="372"/>
      <c r="AE125" s="372"/>
      <c r="AF125" s="474"/>
      <c r="AG125" s="488" t="s">
        <v>451</v>
      </c>
      <c r="AH125" s="372" t="s">
        <v>463</v>
      </c>
      <c r="AI125" s="372"/>
      <c r="AJ125" s="488"/>
      <c r="AK125" s="372"/>
      <c r="AL125" s="488"/>
      <c r="AM125" s="488"/>
      <c r="AN125" s="488"/>
      <c r="AO125" s="372"/>
      <c r="AP125" s="494"/>
      <c r="AQ125" s="488"/>
      <c r="AR125" s="488"/>
      <c r="AS125" s="488"/>
      <c r="AT125" s="488"/>
      <c r="AU125" s="488"/>
      <c r="AV125" s="372"/>
      <c r="AW125" s="474"/>
      <c r="AX125" s="372"/>
      <c r="AY125" s="488"/>
      <c r="AZ125" s="488"/>
      <c r="BA125" s="495"/>
      <c r="BB125" s="496"/>
      <c r="BC125" s="488"/>
      <c r="BD125" s="488"/>
      <c r="BE125" s="488"/>
      <c r="BF125" s="488"/>
      <c r="BG125" s="489"/>
      <c r="BH125" s="488"/>
      <c r="BI125" s="488"/>
      <c r="BJ125" s="488"/>
      <c r="BK125" s="488"/>
      <c r="BL125" s="488"/>
      <c r="BM125" s="488"/>
    </row>
    <row r="126" spans="1:65" ht="30" customHeight="1" x14ac:dyDescent="0.3">
      <c r="A126" s="68"/>
      <c r="B126" s="465">
        <v>20200121</v>
      </c>
      <c r="C126" s="465" t="s">
        <v>537</v>
      </c>
      <c r="D126" s="465"/>
      <c r="E126" s="466">
        <v>43938</v>
      </c>
      <c r="F126" s="467" t="s">
        <v>1720</v>
      </c>
      <c r="G126" s="488" t="s">
        <v>445</v>
      </c>
      <c r="H126" s="488" t="s">
        <v>446</v>
      </c>
      <c r="I126" s="489"/>
      <c r="J126" s="490"/>
      <c r="K126" s="491">
        <v>43937</v>
      </c>
      <c r="L126" s="492">
        <v>43891</v>
      </c>
      <c r="M126" s="372" t="s">
        <v>510</v>
      </c>
      <c r="N126" s="372" t="s">
        <v>538</v>
      </c>
      <c r="O126" s="488" t="s">
        <v>539</v>
      </c>
      <c r="P126" s="488"/>
      <c r="Q126" s="488" t="s">
        <v>540</v>
      </c>
      <c r="R126" s="493">
        <v>428669</v>
      </c>
      <c r="S126" s="493">
        <v>428669</v>
      </c>
      <c r="T126" s="494"/>
      <c r="U126" s="494"/>
      <c r="V126" s="494"/>
      <c r="W126" s="372" t="s">
        <v>534</v>
      </c>
      <c r="X126" s="372"/>
      <c r="Y126" s="372"/>
      <c r="Z126" s="488" t="s">
        <v>541</v>
      </c>
      <c r="AA126" s="488" t="s">
        <v>454</v>
      </c>
      <c r="AB126" s="488"/>
      <c r="AC126" s="372"/>
      <c r="AD126" s="372" t="s">
        <v>495</v>
      </c>
      <c r="AE126" s="372" t="s">
        <v>475</v>
      </c>
      <c r="AF126" s="474"/>
      <c r="AG126" s="488" t="s">
        <v>476</v>
      </c>
      <c r="AH126" s="372" t="s">
        <v>452</v>
      </c>
      <c r="AI126" s="372"/>
      <c r="AJ126" s="488"/>
      <c r="AK126" s="372"/>
      <c r="AL126" s="488"/>
      <c r="AM126" s="488" t="s">
        <v>542</v>
      </c>
      <c r="AN126" s="488"/>
      <c r="AO126" s="372"/>
      <c r="AP126" s="494"/>
      <c r="AQ126" s="488"/>
      <c r="AR126" s="488"/>
      <c r="AS126" s="488"/>
      <c r="AT126" s="488"/>
      <c r="AU126" s="488"/>
      <c r="AV126" s="372"/>
      <c r="AW126" s="474"/>
      <c r="AX126" s="372"/>
      <c r="AY126" s="488"/>
      <c r="AZ126" s="488"/>
      <c r="BA126" s="495"/>
      <c r="BB126" s="496"/>
      <c r="BC126" s="488"/>
      <c r="BD126" s="488"/>
      <c r="BE126" s="488"/>
      <c r="BF126" s="488"/>
      <c r="BG126" s="489"/>
      <c r="BH126" s="488"/>
      <c r="BI126" s="488"/>
      <c r="BJ126" s="488"/>
      <c r="BK126" s="488"/>
      <c r="BL126" s="488"/>
      <c r="BM126" s="488"/>
    </row>
    <row r="127" spans="1:65" ht="30" customHeight="1" x14ac:dyDescent="0.3">
      <c r="A127" s="68"/>
      <c r="B127" s="465">
        <v>20200122</v>
      </c>
      <c r="C127" s="465" t="s">
        <v>543</v>
      </c>
      <c r="D127" s="465"/>
      <c r="E127" s="466">
        <v>43938</v>
      </c>
      <c r="F127" s="488" t="s">
        <v>480</v>
      </c>
      <c r="G127" s="488" t="s">
        <v>445</v>
      </c>
      <c r="H127" s="488" t="s">
        <v>446</v>
      </c>
      <c r="I127" s="489"/>
      <c r="J127" s="490"/>
      <c r="K127" s="491">
        <v>43938</v>
      </c>
      <c r="L127" s="492">
        <v>43891</v>
      </c>
      <c r="M127" s="372" t="s">
        <v>544</v>
      </c>
      <c r="N127" s="372" t="s">
        <v>545</v>
      </c>
      <c r="O127" s="488" t="s">
        <v>546</v>
      </c>
      <c r="P127" s="488"/>
      <c r="Q127" s="488" t="s">
        <v>547</v>
      </c>
      <c r="R127" s="493">
        <v>77927801</v>
      </c>
      <c r="S127" s="493">
        <v>2812384</v>
      </c>
      <c r="T127" s="494"/>
      <c r="U127" s="494"/>
      <c r="V127" s="494"/>
      <c r="W127" s="372" t="s">
        <v>461</v>
      </c>
      <c r="X127" s="372"/>
      <c r="Y127" s="372"/>
      <c r="Z127" s="488" t="s">
        <v>548</v>
      </c>
      <c r="AA127" s="488" t="s">
        <v>454</v>
      </c>
      <c r="AB127" s="488"/>
      <c r="AC127" s="372"/>
      <c r="AD127" s="372" t="s">
        <v>504</v>
      </c>
      <c r="AE127" s="372" t="s">
        <v>475</v>
      </c>
      <c r="AF127" s="474"/>
      <c r="AG127" s="488" t="s">
        <v>476</v>
      </c>
      <c r="AH127" s="372" t="s">
        <v>496</v>
      </c>
      <c r="AI127" s="372"/>
      <c r="AJ127" s="488"/>
      <c r="AK127" s="372"/>
      <c r="AL127" s="488"/>
      <c r="AM127" s="488"/>
      <c r="AN127" s="488"/>
      <c r="AO127" s="372"/>
      <c r="AP127" s="494"/>
      <c r="AQ127" s="488"/>
      <c r="AR127" s="488"/>
      <c r="AS127" s="488"/>
      <c r="AT127" s="488"/>
      <c r="AU127" s="488"/>
      <c r="AV127" s="372"/>
      <c r="AW127" s="474"/>
      <c r="AX127" s="372"/>
      <c r="AY127" s="488"/>
      <c r="AZ127" s="488"/>
      <c r="BA127" s="495"/>
      <c r="BB127" s="496"/>
      <c r="BC127" s="488"/>
      <c r="BD127" s="488"/>
      <c r="BE127" s="488"/>
      <c r="BF127" s="488"/>
      <c r="BG127" s="489"/>
      <c r="BH127" s="488"/>
      <c r="BI127" s="488"/>
      <c r="BJ127" s="488"/>
      <c r="BK127" s="488"/>
      <c r="BL127" s="488"/>
      <c r="BM127" s="488"/>
    </row>
    <row r="128" spans="1:65" ht="30" customHeight="1" x14ac:dyDescent="0.3">
      <c r="A128" s="68"/>
      <c r="B128" s="465">
        <v>20200123</v>
      </c>
      <c r="C128" s="465" t="s">
        <v>549</v>
      </c>
      <c r="D128" s="465"/>
      <c r="E128" s="466">
        <v>43938</v>
      </c>
      <c r="F128" s="467" t="s">
        <v>1720</v>
      </c>
      <c r="G128" s="488" t="s">
        <v>445</v>
      </c>
      <c r="H128" s="488" t="s">
        <v>491</v>
      </c>
      <c r="I128" s="489" t="s">
        <v>119</v>
      </c>
      <c r="J128" s="490"/>
      <c r="K128" s="491">
        <v>43938</v>
      </c>
      <c r="L128" s="492">
        <v>43891</v>
      </c>
      <c r="M128" s="372" t="s">
        <v>550</v>
      </c>
      <c r="N128" s="372" t="s">
        <v>551</v>
      </c>
      <c r="O128" s="488" t="s">
        <v>552</v>
      </c>
      <c r="P128" s="488"/>
      <c r="Q128" s="488" t="s">
        <v>553</v>
      </c>
      <c r="R128" s="493">
        <v>0</v>
      </c>
      <c r="S128" s="493">
        <v>0</v>
      </c>
      <c r="T128" s="494"/>
      <c r="U128" s="494"/>
      <c r="V128" s="494"/>
      <c r="W128" s="372" t="s">
        <v>554</v>
      </c>
      <c r="X128" s="372"/>
      <c r="Y128" s="372"/>
      <c r="Z128" s="488" t="s">
        <v>556</v>
      </c>
      <c r="AA128" s="488" t="s">
        <v>454</v>
      </c>
      <c r="AB128" s="488"/>
      <c r="AC128" s="372"/>
      <c r="AD128" s="372"/>
      <c r="AE128" s="372"/>
      <c r="AF128" s="474"/>
      <c r="AG128" s="488" t="s">
        <v>555</v>
      </c>
      <c r="AH128" s="372" t="s">
        <v>463</v>
      </c>
      <c r="AI128" s="372"/>
      <c r="AJ128" s="488"/>
      <c r="AK128" s="372"/>
      <c r="AL128" s="488"/>
      <c r="AM128" s="488"/>
      <c r="AN128" s="488"/>
      <c r="AO128" s="372"/>
      <c r="AP128" s="494"/>
      <c r="AQ128" s="488"/>
      <c r="AR128" s="488"/>
      <c r="AS128" s="488"/>
      <c r="AT128" s="488"/>
      <c r="AU128" s="488"/>
      <c r="AV128" s="372"/>
      <c r="AW128" s="474"/>
      <c r="AX128" s="372"/>
      <c r="AY128" s="488"/>
      <c r="AZ128" s="488"/>
      <c r="BA128" s="495"/>
      <c r="BB128" s="496"/>
      <c r="BC128" s="488"/>
      <c r="BD128" s="488"/>
      <c r="BE128" s="488"/>
      <c r="BF128" s="488"/>
      <c r="BG128" s="489"/>
      <c r="BH128" s="488"/>
      <c r="BI128" s="488"/>
      <c r="BJ128" s="488"/>
      <c r="BK128" s="488"/>
      <c r="BL128" s="488"/>
      <c r="BM128" s="488"/>
    </row>
    <row r="129" spans="1:65" ht="30" customHeight="1" x14ac:dyDescent="0.3">
      <c r="A129" s="68"/>
      <c r="B129" s="465">
        <v>20200124</v>
      </c>
      <c r="C129" s="465" t="s">
        <v>666</v>
      </c>
      <c r="D129" s="465"/>
      <c r="E129" s="466">
        <v>43939</v>
      </c>
      <c r="F129" s="488" t="s">
        <v>480</v>
      </c>
      <c r="G129" s="488" t="s">
        <v>445</v>
      </c>
      <c r="H129" s="488" t="s">
        <v>446</v>
      </c>
      <c r="I129" s="489"/>
      <c r="J129" s="490"/>
      <c r="K129" s="491">
        <v>43836</v>
      </c>
      <c r="L129" s="492">
        <v>43862</v>
      </c>
      <c r="M129" s="372" t="s">
        <v>667</v>
      </c>
      <c r="N129" s="372" t="s">
        <v>531</v>
      </c>
      <c r="O129" s="488" t="s">
        <v>668</v>
      </c>
      <c r="P129" s="488"/>
      <c r="Q129" s="488" t="s">
        <v>669</v>
      </c>
      <c r="R129" s="493">
        <v>441448</v>
      </c>
      <c r="S129" s="493">
        <v>441448</v>
      </c>
      <c r="T129" s="494"/>
      <c r="U129" s="494"/>
      <c r="V129" s="494"/>
      <c r="W129" s="372" t="s">
        <v>670</v>
      </c>
      <c r="X129" s="372"/>
      <c r="Y129" s="372"/>
      <c r="Z129" s="488"/>
      <c r="AA129" s="488" t="s">
        <v>624</v>
      </c>
      <c r="AB129" s="488"/>
      <c r="AC129" s="372"/>
      <c r="AD129" s="372" t="s">
        <v>495</v>
      </c>
      <c r="AE129" s="372" t="s">
        <v>475</v>
      </c>
      <c r="AF129" s="474"/>
      <c r="AG129" s="488" t="s">
        <v>476</v>
      </c>
      <c r="AH129" s="372" t="s">
        <v>452</v>
      </c>
      <c r="AI129" s="372"/>
      <c r="AJ129" s="488"/>
      <c r="AK129" s="372"/>
      <c r="AL129" s="488"/>
      <c r="AM129" s="488"/>
      <c r="AN129" s="488"/>
      <c r="AO129" s="372"/>
      <c r="AP129" s="494"/>
      <c r="AQ129" s="488"/>
      <c r="AR129" s="488"/>
      <c r="AS129" s="488"/>
      <c r="AT129" s="488"/>
      <c r="AU129" s="488"/>
      <c r="AV129" s="372"/>
      <c r="AW129" s="474"/>
      <c r="AX129" s="372"/>
      <c r="AY129" s="488"/>
      <c r="AZ129" s="488"/>
      <c r="BA129" s="495"/>
      <c r="BB129" s="496"/>
      <c r="BC129" s="488"/>
      <c r="BD129" s="488"/>
      <c r="BE129" s="488"/>
      <c r="BF129" s="488"/>
      <c r="BG129" s="489"/>
      <c r="BH129" s="488"/>
      <c r="BI129" s="488"/>
      <c r="BJ129" s="488"/>
      <c r="BK129" s="488"/>
      <c r="BL129" s="488"/>
      <c r="BM129" s="488"/>
    </row>
    <row r="130" spans="1:65" ht="30" customHeight="1" x14ac:dyDescent="0.3">
      <c r="A130" s="68"/>
      <c r="B130" s="465">
        <v>20200125</v>
      </c>
      <c r="C130" s="465" t="s">
        <v>652</v>
      </c>
      <c r="D130" s="465"/>
      <c r="E130" s="466">
        <v>43939</v>
      </c>
      <c r="F130" s="488" t="s">
        <v>653</v>
      </c>
      <c r="G130" s="488" t="s">
        <v>445</v>
      </c>
      <c r="H130" s="488" t="s">
        <v>491</v>
      </c>
      <c r="I130" s="489" t="s">
        <v>3061</v>
      </c>
      <c r="J130" s="490"/>
      <c r="K130" s="491">
        <v>43909</v>
      </c>
      <c r="L130" s="492">
        <v>43891</v>
      </c>
      <c r="M130" s="372" t="s">
        <v>654</v>
      </c>
      <c r="N130" s="372" t="s">
        <v>655</v>
      </c>
      <c r="O130" s="488" t="s">
        <v>656</v>
      </c>
      <c r="P130" s="488"/>
      <c r="Q130" s="488" t="s">
        <v>657</v>
      </c>
      <c r="R130" s="493">
        <v>18800</v>
      </c>
      <c r="S130" s="493">
        <v>0</v>
      </c>
      <c r="T130" s="494"/>
      <c r="U130" s="494"/>
      <c r="V130" s="494"/>
      <c r="W130" s="372" t="s">
        <v>461</v>
      </c>
      <c r="X130" s="372"/>
      <c r="Y130" s="372"/>
      <c r="Z130" s="488" t="s">
        <v>658</v>
      </c>
      <c r="AA130" s="488" t="s">
        <v>624</v>
      </c>
      <c r="AB130" s="488"/>
      <c r="AC130" s="372"/>
      <c r="AD130" s="372" t="s">
        <v>450</v>
      </c>
      <c r="AE130" s="372" t="s">
        <v>505</v>
      </c>
      <c r="AF130" s="474"/>
      <c r="AG130" s="488" t="s">
        <v>476</v>
      </c>
      <c r="AH130" s="372" t="s">
        <v>452</v>
      </c>
      <c r="AI130" s="372"/>
      <c r="AJ130" s="488"/>
      <c r="AK130" s="372"/>
      <c r="AL130" s="488"/>
      <c r="AM130" s="488" t="s">
        <v>659</v>
      </c>
      <c r="AN130" s="488"/>
      <c r="AO130" s="372"/>
      <c r="AP130" s="494"/>
      <c r="AQ130" s="488"/>
      <c r="AR130" s="488"/>
      <c r="AS130" s="488"/>
      <c r="AT130" s="488"/>
      <c r="AU130" s="488"/>
      <c r="AV130" s="372"/>
      <c r="AW130" s="474"/>
      <c r="AX130" s="372"/>
      <c r="AY130" s="488"/>
      <c r="AZ130" s="488"/>
      <c r="BA130" s="495"/>
      <c r="BB130" s="496"/>
      <c r="BC130" s="488"/>
      <c r="BD130" s="488"/>
      <c r="BE130" s="488"/>
      <c r="BF130" s="488"/>
      <c r="BG130" s="489"/>
      <c r="BH130" s="488"/>
      <c r="BI130" s="488"/>
      <c r="BJ130" s="488"/>
      <c r="BK130" s="488"/>
      <c r="BL130" s="488"/>
      <c r="BM130" s="488"/>
    </row>
    <row r="131" spans="1:65" ht="30" customHeight="1" x14ac:dyDescent="0.3">
      <c r="A131" s="68"/>
      <c r="B131" s="465">
        <v>20200126</v>
      </c>
      <c r="C131" s="465" t="s">
        <v>660</v>
      </c>
      <c r="D131" s="465"/>
      <c r="E131" s="466">
        <v>43939</v>
      </c>
      <c r="F131" s="467" t="s">
        <v>1606</v>
      </c>
      <c r="G131" s="488" t="s">
        <v>445</v>
      </c>
      <c r="H131" s="488" t="s">
        <v>491</v>
      </c>
      <c r="I131" s="489" t="s">
        <v>119</v>
      </c>
      <c r="J131" s="490"/>
      <c r="K131" s="491">
        <v>43914</v>
      </c>
      <c r="L131" s="492">
        <v>43891</v>
      </c>
      <c r="M131" s="372" t="s">
        <v>661</v>
      </c>
      <c r="N131" s="372" t="s">
        <v>531</v>
      </c>
      <c r="O131" s="488" t="s">
        <v>662</v>
      </c>
      <c r="P131" s="488"/>
      <c r="Q131" s="488" t="s">
        <v>663</v>
      </c>
      <c r="R131" s="493">
        <v>0</v>
      </c>
      <c r="S131" s="493">
        <v>0</v>
      </c>
      <c r="T131" s="494"/>
      <c r="U131" s="494"/>
      <c r="V131" s="494"/>
      <c r="W131" s="372" t="s">
        <v>449</v>
      </c>
      <c r="X131" s="372"/>
      <c r="Y131" s="372"/>
      <c r="Z131" s="488" t="s">
        <v>664</v>
      </c>
      <c r="AA131" s="488" t="s">
        <v>486</v>
      </c>
      <c r="AB131" s="488" t="s">
        <v>665</v>
      </c>
      <c r="AC131" s="372"/>
      <c r="AD131" s="372" t="s">
        <v>450</v>
      </c>
      <c r="AE131" s="372" t="s">
        <v>475</v>
      </c>
      <c r="AF131" s="474"/>
      <c r="AG131" s="488" t="s">
        <v>476</v>
      </c>
      <c r="AH131" s="372" t="s">
        <v>463</v>
      </c>
      <c r="AI131" s="372"/>
      <c r="AJ131" s="488"/>
      <c r="AK131" s="372"/>
      <c r="AL131" s="488"/>
      <c r="AM131" s="488"/>
      <c r="AN131" s="488"/>
      <c r="AO131" s="372"/>
      <c r="AP131" s="494"/>
      <c r="AQ131" s="488"/>
      <c r="AR131" s="488"/>
      <c r="AS131" s="488"/>
      <c r="AT131" s="488"/>
      <c r="AU131" s="488"/>
      <c r="AV131" s="372"/>
      <c r="AW131" s="474"/>
      <c r="AX131" s="372"/>
      <c r="AY131" s="488"/>
      <c r="AZ131" s="488"/>
      <c r="BA131" s="495"/>
      <c r="BB131" s="496"/>
      <c r="BC131" s="488"/>
      <c r="BD131" s="488"/>
      <c r="BE131" s="488"/>
      <c r="BF131" s="488"/>
      <c r="BG131" s="489"/>
      <c r="BH131" s="488"/>
      <c r="BI131" s="488"/>
      <c r="BJ131" s="488"/>
      <c r="BK131" s="488"/>
      <c r="BL131" s="488"/>
      <c r="BM131" s="488"/>
    </row>
    <row r="132" spans="1:65" ht="30" customHeight="1" x14ac:dyDescent="0.3">
      <c r="A132" s="68"/>
      <c r="B132" s="465">
        <v>20200127</v>
      </c>
      <c r="C132" s="465" t="s">
        <v>676</v>
      </c>
      <c r="D132" s="465"/>
      <c r="E132" s="466">
        <v>43948</v>
      </c>
      <c r="F132" s="497" t="s">
        <v>1587</v>
      </c>
      <c r="G132" s="488" t="s">
        <v>445</v>
      </c>
      <c r="H132" s="488" t="s">
        <v>491</v>
      </c>
      <c r="I132" s="489" t="s">
        <v>3059</v>
      </c>
      <c r="J132" s="490"/>
      <c r="K132" s="491">
        <v>43809</v>
      </c>
      <c r="L132" s="492">
        <v>43891</v>
      </c>
      <c r="M132" s="372" t="s">
        <v>531</v>
      </c>
      <c r="N132" s="372" t="s">
        <v>677</v>
      </c>
      <c r="O132" s="488" t="s">
        <v>678</v>
      </c>
      <c r="P132" s="488"/>
      <c r="Q132" s="488" t="s">
        <v>679</v>
      </c>
      <c r="R132" s="493">
        <v>43900</v>
      </c>
      <c r="S132" s="493">
        <v>43900</v>
      </c>
      <c r="T132" s="494"/>
      <c r="U132" s="494"/>
      <c r="V132" s="494"/>
      <c r="W132" s="372" t="s">
        <v>449</v>
      </c>
      <c r="X132" s="372"/>
      <c r="Y132" s="372"/>
      <c r="Z132" s="488" t="s">
        <v>680</v>
      </c>
      <c r="AA132" s="488" t="s">
        <v>624</v>
      </c>
      <c r="AB132" s="488"/>
      <c r="AC132" s="372"/>
      <c r="AD132" s="372" t="s">
        <v>450</v>
      </c>
      <c r="AE132" s="372" t="s">
        <v>475</v>
      </c>
      <c r="AF132" s="474"/>
      <c r="AG132" s="488" t="s">
        <v>476</v>
      </c>
      <c r="AH132" s="372" t="s">
        <v>463</v>
      </c>
      <c r="AI132" s="372"/>
      <c r="AJ132" s="488"/>
      <c r="AK132" s="372"/>
      <c r="AL132" s="488"/>
      <c r="AM132" s="488"/>
      <c r="AN132" s="488"/>
      <c r="AO132" s="372"/>
      <c r="AP132" s="494"/>
      <c r="AQ132" s="488"/>
      <c r="AR132" s="488"/>
      <c r="AS132" s="488"/>
      <c r="AT132" s="488"/>
      <c r="AU132" s="488"/>
      <c r="AV132" s="372"/>
      <c r="AW132" s="474"/>
      <c r="AX132" s="372"/>
      <c r="AY132" s="488"/>
      <c r="AZ132" s="488"/>
      <c r="BA132" s="495"/>
      <c r="BB132" s="496"/>
      <c r="BC132" s="488"/>
      <c r="BD132" s="488"/>
      <c r="BE132" s="488"/>
      <c r="BF132" s="488"/>
      <c r="BG132" s="489"/>
      <c r="BH132" s="488"/>
      <c r="BI132" s="488"/>
      <c r="BJ132" s="488"/>
      <c r="BK132" s="488"/>
      <c r="BL132" s="488"/>
      <c r="BM132" s="488"/>
    </row>
    <row r="133" spans="1:65" ht="30" customHeight="1" x14ac:dyDescent="0.3">
      <c r="A133" s="68"/>
      <c r="B133" s="465">
        <v>20200128</v>
      </c>
      <c r="C133" s="465" t="s">
        <v>671</v>
      </c>
      <c r="D133" s="465"/>
      <c r="E133" s="466">
        <v>43948</v>
      </c>
      <c r="F133" s="467" t="s">
        <v>1720</v>
      </c>
      <c r="G133" s="488" t="s">
        <v>445</v>
      </c>
      <c r="H133" s="488" t="s">
        <v>491</v>
      </c>
      <c r="I133" s="489" t="s">
        <v>119</v>
      </c>
      <c r="J133" s="490"/>
      <c r="K133" s="491">
        <v>43894</v>
      </c>
      <c r="L133" s="492">
        <v>43891</v>
      </c>
      <c r="M133" s="372" t="s">
        <v>531</v>
      </c>
      <c r="N133" s="372" t="s">
        <v>672</v>
      </c>
      <c r="O133" s="488" t="s">
        <v>673</v>
      </c>
      <c r="P133" s="488"/>
      <c r="Q133" s="488" t="s">
        <v>674</v>
      </c>
      <c r="R133" s="493">
        <v>0</v>
      </c>
      <c r="S133" s="493">
        <v>0</v>
      </c>
      <c r="T133" s="494"/>
      <c r="U133" s="494"/>
      <c r="V133" s="494"/>
      <c r="W133" s="372" t="s">
        <v>534</v>
      </c>
      <c r="X133" s="372"/>
      <c r="Y133" s="372"/>
      <c r="Z133" s="488" t="s">
        <v>675</v>
      </c>
      <c r="AA133" s="488" t="s">
        <v>624</v>
      </c>
      <c r="AB133" s="488"/>
      <c r="AC133" s="372"/>
      <c r="AD133" s="372" t="s">
        <v>450</v>
      </c>
      <c r="AE133" s="372"/>
      <c r="AF133" s="474"/>
      <c r="AG133" s="488" t="s">
        <v>462</v>
      </c>
      <c r="AH133" s="372" t="s">
        <v>463</v>
      </c>
      <c r="AI133" s="372"/>
      <c r="AJ133" s="488"/>
      <c r="AK133" s="372"/>
      <c r="AL133" s="488"/>
      <c r="AM133" s="488"/>
      <c r="AN133" s="488"/>
      <c r="AO133" s="372"/>
      <c r="AP133" s="494"/>
      <c r="AQ133" s="488"/>
      <c r="AR133" s="488"/>
      <c r="AS133" s="488"/>
      <c r="AT133" s="488"/>
      <c r="AU133" s="488"/>
      <c r="AV133" s="372"/>
      <c r="AW133" s="474"/>
      <c r="AX133" s="372"/>
      <c r="AY133" s="488"/>
      <c r="AZ133" s="488"/>
      <c r="BA133" s="495"/>
      <c r="BB133" s="496"/>
      <c r="BC133" s="488"/>
      <c r="BD133" s="488"/>
      <c r="BE133" s="488"/>
      <c r="BF133" s="488"/>
      <c r="BG133" s="489"/>
      <c r="BH133" s="488"/>
      <c r="BI133" s="488"/>
      <c r="BJ133" s="488"/>
      <c r="BK133" s="488"/>
      <c r="BL133" s="488"/>
      <c r="BM133" s="488"/>
    </row>
    <row r="134" spans="1:65" ht="30" customHeight="1" x14ac:dyDescent="0.3">
      <c r="A134" s="68"/>
      <c r="B134" s="465">
        <v>20200129</v>
      </c>
      <c r="C134" s="465" t="s">
        <v>707</v>
      </c>
      <c r="D134" s="465"/>
      <c r="E134" s="466">
        <v>43948</v>
      </c>
      <c r="F134" s="467" t="s">
        <v>1720</v>
      </c>
      <c r="G134" s="488" t="s">
        <v>445</v>
      </c>
      <c r="H134" s="488" t="s">
        <v>446</v>
      </c>
      <c r="I134" s="489"/>
      <c r="J134" s="490"/>
      <c r="K134" s="491">
        <v>43896</v>
      </c>
      <c r="L134" s="492">
        <v>43891</v>
      </c>
      <c r="M134" s="372" t="s">
        <v>708</v>
      </c>
      <c r="N134" s="372" t="s">
        <v>510</v>
      </c>
      <c r="O134" s="488" t="s">
        <v>709</v>
      </c>
      <c r="P134" s="488"/>
      <c r="Q134" s="488" t="s">
        <v>710</v>
      </c>
      <c r="R134" s="493">
        <v>0</v>
      </c>
      <c r="S134" s="493">
        <v>0</v>
      </c>
      <c r="T134" s="494"/>
      <c r="U134" s="494"/>
      <c r="V134" s="494"/>
      <c r="W134" s="372" t="s">
        <v>449</v>
      </c>
      <c r="X134" s="372"/>
      <c r="Y134" s="372"/>
      <c r="Z134" s="488" t="s">
        <v>711</v>
      </c>
      <c r="AA134" s="488" t="s">
        <v>624</v>
      </c>
      <c r="AB134" s="488"/>
      <c r="AC134" s="372"/>
      <c r="AD134" s="372"/>
      <c r="AE134" s="372"/>
      <c r="AF134" s="474"/>
      <c r="AG134" s="488" t="s">
        <v>451</v>
      </c>
      <c r="AH134" s="372" t="s">
        <v>463</v>
      </c>
      <c r="AI134" s="372"/>
      <c r="AJ134" s="488"/>
      <c r="AK134" s="372"/>
      <c r="AL134" s="488"/>
      <c r="AM134" s="488"/>
      <c r="AN134" s="488"/>
      <c r="AO134" s="372"/>
      <c r="AP134" s="494"/>
      <c r="AQ134" s="488"/>
      <c r="AR134" s="488"/>
      <c r="AS134" s="488"/>
      <c r="AT134" s="488"/>
      <c r="AU134" s="488"/>
      <c r="AV134" s="372"/>
      <c r="AW134" s="474"/>
      <c r="AX134" s="372"/>
      <c r="AY134" s="488"/>
      <c r="AZ134" s="488"/>
      <c r="BA134" s="495"/>
      <c r="BB134" s="496"/>
      <c r="BC134" s="488"/>
      <c r="BD134" s="488"/>
      <c r="BE134" s="488"/>
      <c r="BF134" s="488"/>
      <c r="BG134" s="489"/>
      <c r="BH134" s="488"/>
      <c r="BI134" s="488"/>
      <c r="BJ134" s="488"/>
      <c r="BK134" s="488"/>
      <c r="BL134" s="488"/>
      <c r="BM134" s="488"/>
    </row>
    <row r="135" spans="1:65" ht="30" customHeight="1" x14ac:dyDescent="0.3">
      <c r="A135" s="68"/>
      <c r="B135" s="465">
        <v>20200130</v>
      </c>
      <c r="C135" s="465" t="s">
        <v>681</v>
      </c>
      <c r="D135" s="465"/>
      <c r="E135" s="466">
        <v>43948</v>
      </c>
      <c r="F135" s="488" t="s">
        <v>1674</v>
      </c>
      <c r="G135" s="488" t="s">
        <v>445</v>
      </c>
      <c r="H135" s="488" t="s">
        <v>491</v>
      </c>
      <c r="I135" s="489" t="s">
        <v>3062</v>
      </c>
      <c r="J135" s="490"/>
      <c r="K135" s="491">
        <v>43900</v>
      </c>
      <c r="L135" s="492">
        <v>43891</v>
      </c>
      <c r="M135" s="372" t="s">
        <v>466</v>
      </c>
      <c r="N135" s="372" t="s">
        <v>531</v>
      </c>
      <c r="O135" s="488" t="s">
        <v>682</v>
      </c>
      <c r="P135" s="488"/>
      <c r="Q135" s="488" t="s">
        <v>683</v>
      </c>
      <c r="R135" s="493">
        <v>993</v>
      </c>
      <c r="S135" s="493">
        <v>993</v>
      </c>
      <c r="T135" s="494"/>
      <c r="U135" s="494"/>
      <c r="V135" s="494"/>
      <c r="W135" s="372" t="s">
        <v>461</v>
      </c>
      <c r="X135" s="372"/>
      <c r="Y135" s="372"/>
      <c r="Z135" s="488" t="s">
        <v>684</v>
      </c>
      <c r="AA135" s="488" t="s">
        <v>624</v>
      </c>
      <c r="AB135" s="488"/>
      <c r="AC135" s="372"/>
      <c r="AD135" s="372" t="s">
        <v>450</v>
      </c>
      <c r="AE135" s="372" t="s">
        <v>475</v>
      </c>
      <c r="AF135" s="474"/>
      <c r="AG135" s="488" t="s">
        <v>476</v>
      </c>
      <c r="AH135" s="372" t="s">
        <v>463</v>
      </c>
      <c r="AI135" s="372"/>
      <c r="AJ135" s="488"/>
      <c r="AK135" s="372"/>
      <c r="AL135" s="488"/>
      <c r="AM135" s="488"/>
      <c r="AN135" s="488"/>
      <c r="AO135" s="372"/>
      <c r="AP135" s="494"/>
      <c r="AQ135" s="488"/>
      <c r="AR135" s="488"/>
      <c r="AS135" s="488"/>
      <c r="AT135" s="488"/>
      <c r="AU135" s="488"/>
      <c r="AV135" s="372"/>
      <c r="AW135" s="474"/>
      <c r="AX135" s="372"/>
      <c r="AY135" s="488"/>
      <c r="AZ135" s="488"/>
      <c r="BA135" s="495"/>
      <c r="BB135" s="496"/>
      <c r="BC135" s="488"/>
      <c r="BD135" s="488"/>
      <c r="BE135" s="488"/>
      <c r="BF135" s="488"/>
      <c r="BG135" s="489"/>
      <c r="BH135" s="488"/>
      <c r="BI135" s="488"/>
      <c r="BJ135" s="488"/>
      <c r="BK135" s="488"/>
      <c r="BL135" s="488"/>
      <c r="BM135" s="488"/>
    </row>
    <row r="136" spans="1:65" ht="30" customHeight="1" x14ac:dyDescent="0.3">
      <c r="A136" s="68"/>
      <c r="B136" s="465">
        <v>20200131</v>
      </c>
      <c r="C136" s="465" t="s">
        <v>712</v>
      </c>
      <c r="D136" s="465"/>
      <c r="E136" s="466">
        <v>43948</v>
      </c>
      <c r="F136" s="467" t="s">
        <v>1606</v>
      </c>
      <c r="G136" s="488" t="s">
        <v>445</v>
      </c>
      <c r="H136" s="488" t="s">
        <v>446</v>
      </c>
      <c r="I136" s="489"/>
      <c r="J136" s="490"/>
      <c r="K136" s="491">
        <v>43900</v>
      </c>
      <c r="L136" s="492">
        <v>43891</v>
      </c>
      <c r="M136" s="372" t="s">
        <v>713</v>
      </c>
      <c r="N136" s="372" t="s">
        <v>466</v>
      </c>
      <c r="O136" s="488" t="s">
        <v>714</v>
      </c>
      <c r="P136" s="488"/>
      <c r="Q136" s="488" t="s">
        <v>715</v>
      </c>
      <c r="R136" s="493">
        <v>0</v>
      </c>
      <c r="S136" s="493">
        <v>0</v>
      </c>
      <c r="T136" s="494"/>
      <c r="U136" s="494"/>
      <c r="V136" s="494"/>
      <c r="W136" s="372" t="s">
        <v>562</v>
      </c>
      <c r="X136" s="372"/>
      <c r="Y136" s="372"/>
      <c r="Z136" s="488" t="s">
        <v>716</v>
      </c>
      <c r="AA136" s="488" t="s">
        <v>624</v>
      </c>
      <c r="AB136" s="488" t="s">
        <v>717</v>
      </c>
      <c r="AC136" s="372"/>
      <c r="AD136" s="372"/>
      <c r="AE136" s="372"/>
      <c r="AF136" s="474"/>
      <c r="AG136" s="488" t="s">
        <v>476</v>
      </c>
      <c r="AH136" s="372" t="s">
        <v>463</v>
      </c>
      <c r="AI136" s="372"/>
      <c r="AJ136" s="488"/>
      <c r="AK136" s="372"/>
      <c r="AL136" s="488"/>
      <c r="AM136" s="488"/>
      <c r="AN136" s="488"/>
      <c r="AO136" s="372"/>
      <c r="AP136" s="494"/>
      <c r="AQ136" s="488"/>
      <c r="AR136" s="488"/>
      <c r="AS136" s="488"/>
      <c r="AT136" s="488"/>
      <c r="AU136" s="488"/>
      <c r="AV136" s="372"/>
      <c r="AW136" s="474"/>
      <c r="AX136" s="372"/>
      <c r="AY136" s="488"/>
      <c r="AZ136" s="488"/>
      <c r="BA136" s="495"/>
      <c r="BB136" s="496"/>
      <c r="BC136" s="488"/>
      <c r="BD136" s="488"/>
      <c r="BE136" s="488"/>
      <c r="BF136" s="488"/>
      <c r="BG136" s="489"/>
      <c r="BH136" s="488"/>
      <c r="BI136" s="488"/>
      <c r="BJ136" s="488"/>
      <c r="BK136" s="488"/>
      <c r="BL136" s="488"/>
      <c r="BM136" s="488"/>
    </row>
    <row r="137" spans="1:65" ht="30" customHeight="1" x14ac:dyDescent="0.3">
      <c r="A137" s="68"/>
      <c r="B137" s="465">
        <v>20200132</v>
      </c>
      <c r="C137" s="465" t="s">
        <v>685</v>
      </c>
      <c r="D137" s="465"/>
      <c r="E137" s="466">
        <v>43948</v>
      </c>
      <c r="F137" s="467" t="s">
        <v>1720</v>
      </c>
      <c r="G137" s="488" t="s">
        <v>445</v>
      </c>
      <c r="H137" s="488" t="s">
        <v>491</v>
      </c>
      <c r="I137" s="489" t="s">
        <v>3059</v>
      </c>
      <c r="J137" s="490"/>
      <c r="K137" s="491">
        <v>43901</v>
      </c>
      <c r="L137" s="492">
        <v>43891</v>
      </c>
      <c r="M137" s="372" t="s">
        <v>466</v>
      </c>
      <c r="N137" s="372" t="s">
        <v>686</v>
      </c>
      <c r="O137" s="488" t="s">
        <v>687</v>
      </c>
      <c r="P137" s="488"/>
      <c r="Q137" s="488" t="s">
        <v>688</v>
      </c>
      <c r="R137" s="493">
        <v>0</v>
      </c>
      <c r="S137" s="493">
        <v>0</v>
      </c>
      <c r="T137" s="494"/>
      <c r="U137" s="494"/>
      <c r="V137" s="494"/>
      <c r="W137" s="372" t="s">
        <v>449</v>
      </c>
      <c r="X137" s="372"/>
      <c r="Y137" s="372"/>
      <c r="Z137" s="488" t="s">
        <v>689</v>
      </c>
      <c r="AA137" s="488" t="s">
        <v>454</v>
      </c>
      <c r="AB137" s="488"/>
      <c r="AC137" s="372"/>
      <c r="AD137" s="372"/>
      <c r="AE137" s="372"/>
      <c r="AF137" s="474"/>
      <c r="AG137" s="488" t="s">
        <v>451</v>
      </c>
      <c r="AH137" s="372" t="s">
        <v>463</v>
      </c>
      <c r="AI137" s="372"/>
      <c r="AJ137" s="488"/>
      <c r="AK137" s="372"/>
      <c r="AL137" s="488"/>
      <c r="AM137" s="488"/>
      <c r="AN137" s="488"/>
      <c r="AO137" s="372"/>
      <c r="AP137" s="494"/>
      <c r="AQ137" s="488"/>
      <c r="AR137" s="488"/>
      <c r="AS137" s="488"/>
      <c r="AT137" s="488"/>
      <c r="AU137" s="488"/>
      <c r="AV137" s="372"/>
      <c r="AW137" s="474"/>
      <c r="AX137" s="372"/>
      <c r="AY137" s="488"/>
      <c r="AZ137" s="488"/>
      <c r="BA137" s="495"/>
      <c r="BB137" s="496"/>
      <c r="BC137" s="488"/>
      <c r="BD137" s="488"/>
      <c r="BE137" s="488"/>
      <c r="BF137" s="488"/>
      <c r="BG137" s="489"/>
      <c r="BH137" s="488"/>
      <c r="BI137" s="488"/>
      <c r="BJ137" s="488"/>
      <c r="BK137" s="488"/>
      <c r="BL137" s="488"/>
      <c r="BM137" s="488"/>
    </row>
    <row r="138" spans="1:65" ht="30" customHeight="1" x14ac:dyDescent="0.3">
      <c r="A138" s="68"/>
      <c r="B138" s="465">
        <v>20200133</v>
      </c>
      <c r="C138" s="465" t="s">
        <v>718</v>
      </c>
      <c r="D138" s="465"/>
      <c r="E138" s="466">
        <v>43948</v>
      </c>
      <c r="F138" s="467" t="s">
        <v>1720</v>
      </c>
      <c r="G138" s="488" t="s">
        <v>445</v>
      </c>
      <c r="H138" s="488" t="s">
        <v>446</v>
      </c>
      <c r="I138" s="489"/>
      <c r="J138" s="490"/>
      <c r="K138" s="491">
        <v>43901</v>
      </c>
      <c r="L138" s="492">
        <v>43891</v>
      </c>
      <c r="M138" s="372" t="s">
        <v>466</v>
      </c>
      <c r="N138" s="372" t="s">
        <v>719</v>
      </c>
      <c r="O138" s="488" t="s">
        <v>720</v>
      </c>
      <c r="P138" s="488"/>
      <c r="Q138" s="488" t="s">
        <v>721</v>
      </c>
      <c r="R138" s="493">
        <v>0</v>
      </c>
      <c r="S138" s="493">
        <v>0</v>
      </c>
      <c r="T138" s="494"/>
      <c r="U138" s="494"/>
      <c r="V138" s="494"/>
      <c r="W138" s="372" t="s">
        <v>449</v>
      </c>
      <c r="X138" s="372"/>
      <c r="Y138" s="372"/>
      <c r="Z138" s="488" t="s">
        <v>722</v>
      </c>
      <c r="AA138" s="488" t="s">
        <v>624</v>
      </c>
      <c r="AB138" s="488"/>
      <c r="AC138" s="372"/>
      <c r="AD138" s="372" t="s">
        <v>450</v>
      </c>
      <c r="AE138" s="372" t="s">
        <v>475</v>
      </c>
      <c r="AF138" s="474"/>
      <c r="AG138" s="488" t="s">
        <v>476</v>
      </c>
      <c r="AH138" s="372" t="s">
        <v>463</v>
      </c>
      <c r="AI138" s="372"/>
      <c r="AJ138" s="488"/>
      <c r="AK138" s="372"/>
      <c r="AL138" s="488"/>
      <c r="AM138" s="488"/>
      <c r="AN138" s="488"/>
      <c r="AO138" s="372"/>
      <c r="AP138" s="494"/>
      <c r="AQ138" s="488"/>
      <c r="AR138" s="488"/>
      <c r="AS138" s="488"/>
      <c r="AT138" s="488"/>
      <c r="AU138" s="488"/>
      <c r="AV138" s="372"/>
      <c r="AW138" s="474"/>
      <c r="AX138" s="372"/>
      <c r="AY138" s="488"/>
      <c r="AZ138" s="488"/>
      <c r="BA138" s="495"/>
      <c r="BB138" s="496"/>
      <c r="BC138" s="488"/>
      <c r="BD138" s="488"/>
      <c r="BE138" s="488"/>
      <c r="BF138" s="488"/>
      <c r="BG138" s="489"/>
      <c r="BH138" s="488"/>
      <c r="BI138" s="488"/>
      <c r="BJ138" s="488"/>
      <c r="BK138" s="488"/>
      <c r="BL138" s="488"/>
      <c r="BM138" s="488"/>
    </row>
    <row r="139" spans="1:65" ht="30" customHeight="1" x14ac:dyDescent="0.3">
      <c r="A139" s="68"/>
      <c r="B139" s="465">
        <v>20200134</v>
      </c>
      <c r="C139" s="465" t="s">
        <v>690</v>
      </c>
      <c r="D139" s="465"/>
      <c r="E139" s="466">
        <v>43948</v>
      </c>
      <c r="F139" s="497" t="s">
        <v>1587</v>
      </c>
      <c r="G139" s="488" t="s">
        <v>445</v>
      </c>
      <c r="H139" s="488" t="s">
        <v>491</v>
      </c>
      <c r="I139" s="489" t="s">
        <v>3059</v>
      </c>
      <c r="J139" s="490"/>
      <c r="K139" s="491">
        <v>43902</v>
      </c>
      <c r="L139" s="492">
        <v>43891</v>
      </c>
      <c r="M139" s="372" t="s">
        <v>466</v>
      </c>
      <c r="N139" s="372" t="s">
        <v>691</v>
      </c>
      <c r="O139" s="488" t="s">
        <v>692</v>
      </c>
      <c r="P139" s="488"/>
      <c r="Q139" s="488" t="s">
        <v>693</v>
      </c>
      <c r="R139" s="493">
        <v>4560</v>
      </c>
      <c r="S139" s="493">
        <v>4560</v>
      </c>
      <c r="T139" s="494"/>
      <c r="U139" s="494"/>
      <c r="V139" s="494"/>
      <c r="W139" s="372" t="s">
        <v>449</v>
      </c>
      <c r="X139" s="372"/>
      <c r="Y139" s="372"/>
      <c r="Z139" s="488" t="s">
        <v>694</v>
      </c>
      <c r="AA139" s="488" t="s">
        <v>454</v>
      </c>
      <c r="AB139" s="488"/>
      <c r="AC139" s="372"/>
      <c r="AD139" s="372" t="s">
        <v>450</v>
      </c>
      <c r="AE139" s="372" t="s">
        <v>475</v>
      </c>
      <c r="AF139" s="474"/>
      <c r="AG139" s="488" t="s">
        <v>451</v>
      </c>
      <c r="AH139" s="372" t="s">
        <v>452</v>
      </c>
      <c r="AI139" s="372"/>
      <c r="AJ139" s="488"/>
      <c r="AK139" s="372"/>
      <c r="AL139" s="488"/>
      <c r="AM139" s="488"/>
      <c r="AN139" s="488"/>
      <c r="AO139" s="372"/>
      <c r="AP139" s="494"/>
      <c r="AQ139" s="488"/>
      <c r="AR139" s="488"/>
      <c r="AS139" s="488"/>
      <c r="AT139" s="488"/>
      <c r="AU139" s="488"/>
      <c r="AV139" s="372"/>
      <c r="AW139" s="474"/>
      <c r="AX139" s="372"/>
      <c r="AY139" s="488"/>
      <c r="AZ139" s="488"/>
      <c r="BA139" s="495"/>
      <c r="BB139" s="496"/>
      <c r="BC139" s="488"/>
      <c r="BD139" s="488"/>
      <c r="BE139" s="488"/>
      <c r="BF139" s="488"/>
      <c r="BG139" s="489"/>
      <c r="BH139" s="488"/>
      <c r="BI139" s="488"/>
      <c r="BJ139" s="488"/>
      <c r="BK139" s="488"/>
      <c r="BL139" s="488"/>
      <c r="BM139" s="488"/>
    </row>
    <row r="140" spans="1:65" ht="30" customHeight="1" x14ac:dyDescent="0.3">
      <c r="A140" s="68"/>
      <c r="B140" s="465">
        <v>20200135</v>
      </c>
      <c r="C140" s="465" t="s">
        <v>723</v>
      </c>
      <c r="D140" s="465"/>
      <c r="E140" s="466">
        <v>43948</v>
      </c>
      <c r="F140" s="467" t="s">
        <v>1720</v>
      </c>
      <c r="G140" s="488" t="s">
        <v>445</v>
      </c>
      <c r="H140" s="488" t="s">
        <v>446</v>
      </c>
      <c r="I140" s="489"/>
      <c r="J140" s="490"/>
      <c r="K140" s="491">
        <v>43903</v>
      </c>
      <c r="L140" s="492">
        <v>43891</v>
      </c>
      <c r="M140" s="372" t="s">
        <v>724</v>
      </c>
      <c r="N140" s="372" t="s">
        <v>466</v>
      </c>
      <c r="O140" s="488" t="s">
        <v>725</v>
      </c>
      <c r="P140" s="488"/>
      <c r="Q140" s="488" t="s">
        <v>726</v>
      </c>
      <c r="R140" s="493">
        <v>800000</v>
      </c>
      <c r="S140" s="493">
        <v>800000</v>
      </c>
      <c r="T140" s="494"/>
      <c r="U140" s="494"/>
      <c r="V140" s="494"/>
      <c r="W140" s="372" t="s">
        <v>449</v>
      </c>
      <c r="X140" s="372"/>
      <c r="Y140" s="372"/>
      <c r="Z140" s="488" t="s">
        <v>727</v>
      </c>
      <c r="AA140" s="488" t="s">
        <v>624</v>
      </c>
      <c r="AB140" s="488"/>
      <c r="AC140" s="372"/>
      <c r="AD140" s="372" t="s">
        <v>495</v>
      </c>
      <c r="AE140" s="372" t="s">
        <v>475</v>
      </c>
      <c r="AF140" s="474"/>
      <c r="AG140" s="488" t="s">
        <v>451</v>
      </c>
      <c r="AH140" s="372" t="s">
        <v>496</v>
      </c>
      <c r="AI140" s="372"/>
      <c r="AJ140" s="488"/>
      <c r="AK140" s="372"/>
      <c r="AL140" s="488"/>
      <c r="AM140" s="488"/>
      <c r="AN140" s="488"/>
      <c r="AO140" s="372"/>
      <c r="AP140" s="494"/>
      <c r="AQ140" s="488"/>
      <c r="AR140" s="488"/>
      <c r="AS140" s="488"/>
      <c r="AT140" s="488"/>
      <c r="AU140" s="488"/>
      <c r="AV140" s="372"/>
      <c r="AW140" s="474"/>
      <c r="AX140" s="372"/>
      <c r="AY140" s="488"/>
      <c r="AZ140" s="488"/>
      <c r="BA140" s="495"/>
      <c r="BB140" s="496"/>
      <c r="BC140" s="488"/>
      <c r="BD140" s="488"/>
      <c r="BE140" s="488"/>
      <c r="BF140" s="488"/>
      <c r="BG140" s="489"/>
      <c r="BH140" s="488"/>
      <c r="BI140" s="488"/>
      <c r="BJ140" s="488"/>
      <c r="BK140" s="488"/>
      <c r="BL140" s="488"/>
      <c r="BM140" s="488"/>
    </row>
    <row r="141" spans="1:65" ht="30" customHeight="1" x14ac:dyDescent="0.3">
      <c r="A141" s="68"/>
      <c r="B141" s="465">
        <v>20200136</v>
      </c>
      <c r="C141" s="465" t="s">
        <v>695</v>
      </c>
      <c r="D141" s="465"/>
      <c r="E141" s="466">
        <v>43948</v>
      </c>
      <c r="F141" s="488" t="s">
        <v>480</v>
      </c>
      <c r="G141" s="488" t="s">
        <v>445</v>
      </c>
      <c r="H141" s="488" t="s">
        <v>491</v>
      </c>
      <c r="I141" s="489" t="s">
        <v>119</v>
      </c>
      <c r="J141" s="490"/>
      <c r="K141" s="491">
        <v>43904</v>
      </c>
      <c r="L141" s="492">
        <v>43891</v>
      </c>
      <c r="M141" s="372" t="s">
        <v>466</v>
      </c>
      <c r="N141" s="372" t="s">
        <v>696</v>
      </c>
      <c r="O141" s="488" t="s">
        <v>697</v>
      </c>
      <c r="P141" s="488"/>
      <c r="Q141" s="488" t="s">
        <v>698</v>
      </c>
      <c r="R141" s="493">
        <v>0</v>
      </c>
      <c r="S141" s="493">
        <v>0</v>
      </c>
      <c r="T141" s="494"/>
      <c r="U141" s="494"/>
      <c r="V141" s="494"/>
      <c r="W141" s="372" t="s">
        <v>461</v>
      </c>
      <c r="X141" s="372"/>
      <c r="Y141" s="372"/>
      <c r="Z141" s="488" t="s">
        <v>699</v>
      </c>
      <c r="AA141" s="488" t="s">
        <v>624</v>
      </c>
      <c r="AB141" s="488" t="s">
        <v>700</v>
      </c>
      <c r="AC141" s="372"/>
      <c r="AD141" s="372"/>
      <c r="AE141" s="372"/>
      <c r="AF141" s="474"/>
      <c r="AG141" s="488" t="s">
        <v>476</v>
      </c>
      <c r="AH141" s="372" t="s">
        <v>463</v>
      </c>
      <c r="AI141" s="372"/>
      <c r="AJ141" s="488"/>
      <c r="AK141" s="372"/>
      <c r="AL141" s="488"/>
      <c r="AM141" s="488"/>
      <c r="AN141" s="488"/>
      <c r="AO141" s="372"/>
      <c r="AP141" s="494"/>
      <c r="AQ141" s="488"/>
      <c r="AR141" s="488"/>
      <c r="AS141" s="488"/>
      <c r="AT141" s="488"/>
      <c r="AU141" s="488"/>
      <c r="AV141" s="372"/>
      <c r="AW141" s="474"/>
      <c r="AX141" s="372"/>
      <c r="AY141" s="488"/>
      <c r="AZ141" s="488"/>
      <c r="BA141" s="495"/>
      <c r="BB141" s="496"/>
      <c r="BC141" s="488"/>
      <c r="BD141" s="488"/>
      <c r="BE141" s="488"/>
      <c r="BF141" s="488"/>
      <c r="BG141" s="489"/>
      <c r="BH141" s="488"/>
      <c r="BI141" s="488"/>
      <c r="BJ141" s="488"/>
      <c r="BK141" s="488"/>
      <c r="BL141" s="488"/>
      <c r="BM141" s="488"/>
    </row>
    <row r="142" spans="1:65" ht="30" customHeight="1" x14ac:dyDescent="0.3">
      <c r="A142" s="68"/>
      <c r="B142" s="465">
        <v>20200137</v>
      </c>
      <c r="C142" s="465" t="s">
        <v>701</v>
      </c>
      <c r="D142" s="465"/>
      <c r="E142" s="466">
        <v>43948</v>
      </c>
      <c r="F142" s="488" t="s">
        <v>480</v>
      </c>
      <c r="G142" s="488" t="s">
        <v>445</v>
      </c>
      <c r="H142" s="488" t="s">
        <v>491</v>
      </c>
      <c r="I142" s="489" t="s">
        <v>119</v>
      </c>
      <c r="J142" s="490"/>
      <c r="K142" s="491">
        <v>43909</v>
      </c>
      <c r="L142" s="492">
        <v>43891</v>
      </c>
      <c r="M142" s="372" t="s">
        <v>466</v>
      </c>
      <c r="N142" s="372" t="s">
        <v>702</v>
      </c>
      <c r="O142" s="488" t="s">
        <v>703</v>
      </c>
      <c r="P142" s="488"/>
      <c r="Q142" s="488" t="s">
        <v>704</v>
      </c>
      <c r="R142" s="493">
        <v>0</v>
      </c>
      <c r="S142" s="493">
        <v>0</v>
      </c>
      <c r="T142" s="494"/>
      <c r="U142" s="494"/>
      <c r="V142" s="494"/>
      <c r="W142" s="372" t="s">
        <v>449</v>
      </c>
      <c r="X142" s="372"/>
      <c r="Y142" s="372"/>
      <c r="Z142" s="488" t="s">
        <v>705</v>
      </c>
      <c r="AA142" s="488" t="s">
        <v>624</v>
      </c>
      <c r="AB142" s="488" t="s">
        <v>706</v>
      </c>
      <c r="AC142" s="372"/>
      <c r="AD142" s="372"/>
      <c r="AE142" s="372"/>
      <c r="AF142" s="474"/>
      <c r="AG142" s="488" t="s">
        <v>451</v>
      </c>
      <c r="AH142" s="372" t="s">
        <v>463</v>
      </c>
      <c r="AI142" s="372"/>
      <c r="AJ142" s="488"/>
      <c r="AK142" s="372"/>
      <c r="AL142" s="488"/>
      <c r="AM142" s="488"/>
      <c r="AN142" s="488"/>
      <c r="AO142" s="372"/>
      <c r="AP142" s="494"/>
      <c r="AQ142" s="488"/>
      <c r="AR142" s="488"/>
      <c r="AS142" s="488"/>
      <c r="AT142" s="488"/>
      <c r="AU142" s="488"/>
      <c r="AV142" s="372"/>
      <c r="AW142" s="474"/>
      <c r="AX142" s="372"/>
      <c r="AY142" s="488"/>
      <c r="AZ142" s="488"/>
      <c r="BA142" s="495"/>
      <c r="BB142" s="496"/>
      <c r="BC142" s="488"/>
      <c r="BD142" s="488"/>
      <c r="BE142" s="488"/>
      <c r="BF142" s="488"/>
      <c r="BG142" s="489"/>
      <c r="BH142" s="488"/>
      <c r="BI142" s="488"/>
      <c r="BJ142" s="488"/>
      <c r="BK142" s="488"/>
      <c r="BL142" s="488"/>
      <c r="BM142" s="488"/>
    </row>
    <row r="143" spans="1:65" ht="30" customHeight="1" x14ac:dyDescent="0.3">
      <c r="A143" s="68"/>
      <c r="B143" s="465">
        <v>20200138</v>
      </c>
      <c r="C143" s="465" t="s">
        <v>728</v>
      </c>
      <c r="D143" s="465"/>
      <c r="E143" s="466">
        <v>43948</v>
      </c>
      <c r="F143" s="488" t="s">
        <v>2320</v>
      </c>
      <c r="G143" s="488" t="s">
        <v>445</v>
      </c>
      <c r="H143" s="488" t="s">
        <v>446</v>
      </c>
      <c r="I143" s="489"/>
      <c r="J143" s="490"/>
      <c r="K143" s="491">
        <v>43917</v>
      </c>
      <c r="L143" s="492">
        <v>43891</v>
      </c>
      <c r="M143" s="372" t="s">
        <v>466</v>
      </c>
      <c r="N143" s="372" t="s">
        <v>729</v>
      </c>
      <c r="O143" s="488" t="s">
        <v>730</v>
      </c>
      <c r="P143" s="488"/>
      <c r="Q143" s="488" t="s">
        <v>731</v>
      </c>
      <c r="R143" s="493">
        <v>0</v>
      </c>
      <c r="S143" s="493">
        <v>0</v>
      </c>
      <c r="T143" s="494"/>
      <c r="U143" s="494"/>
      <c r="V143" s="494"/>
      <c r="W143" s="372" t="s">
        <v>562</v>
      </c>
      <c r="X143" s="372"/>
      <c r="Y143" s="372"/>
      <c r="Z143" s="488" t="s">
        <v>732</v>
      </c>
      <c r="AA143" s="488" t="s">
        <v>624</v>
      </c>
      <c r="AB143" s="488"/>
      <c r="AC143" s="372"/>
      <c r="AD143" s="372" t="s">
        <v>450</v>
      </c>
      <c r="AE143" s="372" t="s">
        <v>475</v>
      </c>
      <c r="AF143" s="474"/>
      <c r="AG143" s="488" t="s">
        <v>476</v>
      </c>
      <c r="AH143" s="372" t="s">
        <v>463</v>
      </c>
      <c r="AI143" s="372"/>
      <c r="AJ143" s="488"/>
      <c r="AK143" s="372"/>
      <c r="AL143" s="488"/>
      <c r="AM143" s="488"/>
      <c r="AN143" s="488"/>
      <c r="AO143" s="372"/>
      <c r="AP143" s="494"/>
      <c r="AQ143" s="488"/>
      <c r="AR143" s="488"/>
      <c r="AS143" s="488"/>
      <c r="AT143" s="488"/>
      <c r="AU143" s="488"/>
      <c r="AV143" s="372"/>
      <c r="AW143" s="474"/>
      <c r="AX143" s="372"/>
      <c r="AY143" s="488"/>
      <c r="AZ143" s="488"/>
      <c r="BA143" s="495"/>
      <c r="BB143" s="496"/>
      <c r="BC143" s="488"/>
      <c r="BD143" s="488"/>
      <c r="BE143" s="488"/>
      <c r="BF143" s="488"/>
      <c r="BG143" s="489"/>
      <c r="BH143" s="488"/>
      <c r="BI143" s="488"/>
      <c r="BJ143" s="488"/>
      <c r="BK143" s="488"/>
      <c r="BL143" s="488"/>
      <c r="BM143" s="488"/>
    </row>
    <row r="144" spans="1:65" ht="30" customHeight="1" x14ac:dyDescent="0.3">
      <c r="A144" s="68"/>
      <c r="B144" s="465">
        <v>20200139</v>
      </c>
      <c r="C144" s="465" t="s">
        <v>733</v>
      </c>
      <c r="D144" s="465"/>
      <c r="E144" s="466">
        <v>43948</v>
      </c>
      <c r="F144" s="488" t="s">
        <v>1674</v>
      </c>
      <c r="G144" s="488" t="s">
        <v>445</v>
      </c>
      <c r="H144" s="488" t="s">
        <v>446</v>
      </c>
      <c r="I144" s="489"/>
      <c r="J144" s="490"/>
      <c r="K144" s="491">
        <v>43918</v>
      </c>
      <c r="L144" s="492">
        <v>43891</v>
      </c>
      <c r="M144" s="372" t="s">
        <v>734</v>
      </c>
      <c r="N144" s="372" t="s">
        <v>466</v>
      </c>
      <c r="O144" s="488" t="s">
        <v>735</v>
      </c>
      <c r="P144" s="488"/>
      <c r="Q144" s="488" t="s">
        <v>736</v>
      </c>
      <c r="R144" s="493">
        <v>0</v>
      </c>
      <c r="S144" s="493">
        <v>0</v>
      </c>
      <c r="T144" s="494"/>
      <c r="U144" s="494"/>
      <c r="V144" s="494"/>
      <c r="W144" s="372" t="s">
        <v>449</v>
      </c>
      <c r="X144" s="372"/>
      <c r="Y144" s="372"/>
      <c r="Z144" s="488" t="s">
        <v>737</v>
      </c>
      <c r="AA144" s="488" t="s">
        <v>624</v>
      </c>
      <c r="AB144" s="488"/>
      <c r="AC144" s="372"/>
      <c r="AD144" s="372" t="s">
        <v>450</v>
      </c>
      <c r="AE144" s="372" t="s">
        <v>475</v>
      </c>
      <c r="AF144" s="474"/>
      <c r="AG144" s="488" t="s">
        <v>476</v>
      </c>
      <c r="AH144" s="372" t="s">
        <v>463</v>
      </c>
      <c r="AI144" s="372"/>
      <c r="AJ144" s="488"/>
      <c r="AK144" s="372"/>
      <c r="AL144" s="488"/>
      <c r="AM144" s="488"/>
      <c r="AN144" s="488"/>
      <c r="AO144" s="372"/>
      <c r="AP144" s="494"/>
      <c r="AQ144" s="488"/>
      <c r="AR144" s="488"/>
      <c r="AS144" s="488"/>
      <c r="AT144" s="488"/>
      <c r="AU144" s="488"/>
      <c r="AV144" s="372"/>
      <c r="AW144" s="474"/>
      <c r="AX144" s="372"/>
      <c r="AY144" s="488"/>
      <c r="AZ144" s="488"/>
      <c r="BA144" s="495"/>
      <c r="BB144" s="496"/>
      <c r="BC144" s="488"/>
      <c r="BD144" s="488"/>
      <c r="BE144" s="488"/>
      <c r="BF144" s="488"/>
      <c r="BG144" s="489"/>
      <c r="BH144" s="488"/>
      <c r="BI144" s="488"/>
      <c r="BJ144" s="488"/>
      <c r="BK144" s="488"/>
      <c r="BL144" s="488"/>
      <c r="BM144" s="488"/>
    </row>
    <row r="145" spans="1:65" ht="30" customHeight="1" x14ac:dyDescent="0.3">
      <c r="A145" s="68"/>
      <c r="B145" s="465">
        <v>20200140</v>
      </c>
      <c r="C145" s="465" t="s">
        <v>738</v>
      </c>
      <c r="D145" s="465"/>
      <c r="E145" s="466">
        <v>43948</v>
      </c>
      <c r="F145" s="488" t="s">
        <v>457</v>
      </c>
      <c r="G145" s="488" t="s">
        <v>445</v>
      </c>
      <c r="H145" s="488" t="s">
        <v>446</v>
      </c>
      <c r="I145" s="489"/>
      <c r="J145" s="490"/>
      <c r="K145" s="491">
        <v>43921</v>
      </c>
      <c r="L145" s="492">
        <v>43891</v>
      </c>
      <c r="M145" s="372" t="s">
        <v>739</v>
      </c>
      <c r="N145" s="372" t="s">
        <v>740</v>
      </c>
      <c r="O145" s="488" t="s">
        <v>741</v>
      </c>
      <c r="P145" s="488"/>
      <c r="Q145" s="488" t="s">
        <v>742</v>
      </c>
      <c r="R145" s="493">
        <v>0</v>
      </c>
      <c r="S145" s="493">
        <v>0</v>
      </c>
      <c r="T145" s="494"/>
      <c r="U145" s="494"/>
      <c r="V145" s="494"/>
      <c r="W145" s="372" t="s">
        <v>562</v>
      </c>
      <c r="X145" s="372"/>
      <c r="Y145" s="372"/>
      <c r="Z145" s="488" t="s">
        <v>743</v>
      </c>
      <c r="AA145" s="488" t="s">
        <v>624</v>
      </c>
      <c r="AB145" s="488"/>
      <c r="AC145" s="372"/>
      <c r="AD145" s="372"/>
      <c r="AE145" s="372"/>
      <c r="AF145" s="474"/>
      <c r="AG145" s="488" t="s">
        <v>476</v>
      </c>
      <c r="AH145" s="372" t="s">
        <v>463</v>
      </c>
      <c r="AI145" s="372"/>
      <c r="AJ145" s="488"/>
      <c r="AK145" s="372"/>
      <c r="AL145" s="488"/>
      <c r="AM145" s="488"/>
      <c r="AN145" s="488"/>
      <c r="AO145" s="372"/>
      <c r="AP145" s="494"/>
      <c r="AQ145" s="488"/>
      <c r="AR145" s="488"/>
      <c r="AS145" s="488"/>
      <c r="AT145" s="488"/>
      <c r="AU145" s="488"/>
      <c r="AV145" s="372"/>
      <c r="AW145" s="474"/>
      <c r="AX145" s="372"/>
      <c r="AY145" s="488"/>
      <c r="AZ145" s="488"/>
      <c r="BA145" s="495"/>
      <c r="BB145" s="496"/>
      <c r="BC145" s="488"/>
      <c r="BD145" s="488"/>
      <c r="BE145" s="488"/>
      <c r="BF145" s="488"/>
      <c r="BG145" s="489"/>
      <c r="BH145" s="488"/>
      <c r="BI145" s="488"/>
      <c r="BJ145" s="488"/>
      <c r="BK145" s="488"/>
      <c r="BL145" s="488"/>
      <c r="BM145" s="488"/>
    </row>
    <row r="146" spans="1:65" ht="30" customHeight="1" x14ac:dyDescent="0.3">
      <c r="A146" s="68"/>
      <c r="B146" s="465">
        <v>20200141</v>
      </c>
      <c r="C146" s="465" t="s">
        <v>744</v>
      </c>
      <c r="D146" s="465"/>
      <c r="E146" s="466">
        <v>43958</v>
      </c>
      <c r="F146" s="467" t="s">
        <v>1720</v>
      </c>
      <c r="G146" s="488" t="s">
        <v>445</v>
      </c>
      <c r="H146" s="488" t="s">
        <v>446</v>
      </c>
      <c r="I146" s="489"/>
      <c r="J146" s="490"/>
      <c r="K146" s="491">
        <v>43958</v>
      </c>
      <c r="L146" s="492">
        <v>43922</v>
      </c>
      <c r="M146" s="372" t="s">
        <v>745</v>
      </c>
      <c r="N146" s="372" t="s">
        <v>510</v>
      </c>
      <c r="O146" s="488" t="s">
        <v>746</v>
      </c>
      <c r="P146" s="488"/>
      <c r="Q146" s="488" t="s">
        <v>747</v>
      </c>
      <c r="R146" s="493">
        <v>14792</v>
      </c>
      <c r="S146" s="493">
        <v>92</v>
      </c>
      <c r="T146" s="494"/>
      <c r="U146" s="494"/>
      <c r="V146" s="494"/>
      <c r="W146" s="372" t="s">
        <v>461</v>
      </c>
      <c r="X146" s="372"/>
      <c r="Y146" s="372"/>
      <c r="Z146" s="488" t="s">
        <v>749</v>
      </c>
      <c r="AA146" s="488" t="s">
        <v>624</v>
      </c>
      <c r="AB146" s="488"/>
      <c r="AC146" s="372"/>
      <c r="AD146" s="372" t="s">
        <v>450</v>
      </c>
      <c r="AE146" s="372" t="s">
        <v>475</v>
      </c>
      <c r="AF146" s="474"/>
      <c r="AG146" s="488" t="s">
        <v>451</v>
      </c>
      <c r="AH146" s="372" t="s">
        <v>452</v>
      </c>
      <c r="AI146" s="372" t="s">
        <v>748</v>
      </c>
      <c r="AJ146" s="488"/>
      <c r="AK146" s="372"/>
      <c r="AL146" s="488"/>
      <c r="AM146" s="488" t="s">
        <v>750</v>
      </c>
      <c r="AN146" s="488"/>
      <c r="AO146" s="372"/>
      <c r="AP146" s="494"/>
      <c r="AQ146" s="488"/>
      <c r="AR146" s="488"/>
      <c r="AS146" s="488"/>
      <c r="AT146" s="488"/>
      <c r="AU146" s="488"/>
      <c r="AV146" s="372"/>
      <c r="AW146" s="474"/>
      <c r="AX146" s="372"/>
      <c r="AY146" s="488"/>
      <c r="AZ146" s="488"/>
      <c r="BA146" s="495"/>
      <c r="BB146" s="496"/>
      <c r="BC146" s="488"/>
      <c r="BD146" s="488"/>
      <c r="BE146" s="488"/>
      <c r="BF146" s="488"/>
      <c r="BG146" s="489"/>
      <c r="BH146" s="488"/>
      <c r="BI146" s="488"/>
      <c r="BJ146" s="488"/>
      <c r="BK146" s="488"/>
      <c r="BL146" s="488"/>
      <c r="BM146" s="488"/>
    </row>
    <row r="147" spans="1:65" ht="30" customHeight="1" x14ac:dyDescent="0.3">
      <c r="A147" s="68"/>
      <c r="B147" s="465">
        <v>20200142</v>
      </c>
      <c r="C147" s="465" t="s">
        <v>751</v>
      </c>
      <c r="D147" s="465"/>
      <c r="E147" s="466">
        <v>43958</v>
      </c>
      <c r="F147" s="467" t="s">
        <v>1720</v>
      </c>
      <c r="G147" s="488" t="s">
        <v>445</v>
      </c>
      <c r="H147" s="488" t="s">
        <v>491</v>
      </c>
      <c r="I147" s="489" t="s">
        <v>3059</v>
      </c>
      <c r="J147" s="490"/>
      <c r="K147" s="491">
        <v>43958</v>
      </c>
      <c r="L147" s="492">
        <v>43922</v>
      </c>
      <c r="M147" s="372" t="s">
        <v>752</v>
      </c>
      <c r="N147" s="372" t="s">
        <v>510</v>
      </c>
      <c r="O147" s="488" t="s">
        <v>753</v>
      </c>
      <c r="P147" s="488"/>
      <c r="Q147" s="488" t="s">
        <v>754</v>
      </c>
      <c r="R147" s="493">
        <v>2143766</v>
      </c>
      <c r="S147" s="493">
        <v>2143766</v>
      </c>
      <c r="T147" s="494"/>
      <c r="U147" s="494"/>
      <c r="V147" s="494"/>
      <c r="W147" s="372" t="s">
        <v>461</v>
      </c>
      <c r="X147" s="372"/>
      <c r="Y147" s="372"/>
      <c r="Z147" s="488" t="s">
        <v>755</v>
      </c>
      <c r="AA147" s="488" t="s">
        <v>624</v>
      </c>
      <c r="AB147" s="488"/>
      <c r="AC147" s="372"/>
      <c r="AD147" s="372" t="s">
        <v>504</v>
      </c>
      <c r="AE147" s="372" t="s">
        <v>475</v>
      </c>
      <c r="AF147" s="474"/>
      <c r="AG147" s="488" t="s">
        <v>451</v>
      </c>
      <c r="AH147" s="372" t="s">
        <v>496</v>
      </c>
      <c r="AI147" s="372" t="s">
        <v>748</v>
      </c>
      <c r="AJ147" s="488"/>
      <c r="AK147" s="372"/>
      <c r="AL147" s="488"/>
      <c r="AM147" s="488" t="s">
        <v>756</v>
      </c>
      <c r="AN147" s="488"/>
      <c r="AO147" s="372"/>
      <c r="AP147" s="494"/>
      <c r="AQ147" s="488"/>
      <c r="AR147" s="488"/>
      <c r="AS147" s="488"/>
      <c r="AT147" s="488"/>
      <c r="AU147" s="488"/>
      <c r="AV147" s="372"/>
      <c r="AW147" s="474"/>
      <c r="AX147" s="372"/>
      <c r="AY147" s="488"/>
      <c r="AZ147" s="488"/>
      <c r="BA147" s="495"/>
      <c r="BB147" s="496"/>
      <c r="BC147" s="488"/>
      <c r="BD147" s="488"/>
      <c r="BE147" s="488"/>
      <c r="BF147" s="488"/>
      <c r="BG147" s="489"/>
      <c r="BH147" s="488"/>
      <c r="BI147" s="488"/>
      <c r="BJ147" s="488"/>
      <c r="BK147" s="488"/>
      <c r="BL147" s="488"/>
      <c r="BM147" s="488"/>
    </row>
    <row r="148" spans="1:65" ht="30" customHeight="1" x14ac:dyDescent="0.3">
      <c r="A148" s="68"/>
      <c r="B148" s="465">
        <v>20200143</v>
      </c>
      <c r="C148" s="465" t="s">
        <v>757</v>
      </c>
      <c r="D148" s="465"/>
      <c r="E148" s="466">
        <v>43958</v>
      </c>
      <c r="F148" s="467" t="s">
        <v>1720</v>
      </c>
      <c r="G148" s="488" t="s">
        <v>445</v>
      </c>
      <c r="H148" s="488" t="s">
        <v>446</v>
      </c>
      <c r="I148" s="489"/>
      <c r="J148" s="490"/>
      <c r="K148" s="491">
        <v>43958</v>
      </c>
      <c r="L148" s="492">
        <v>43922</v>
      </c>
      <c r="M148" s="372" t="s">
        <v>758</v>
      </c>
      <c r="N148" s="372" t="s">
        <v>510</v>
      </c>
      <c r="O148" s="488" t="s">
        <v>759</v>
      </c>
      <c r="P148" s="488"/>
      <c r="Q148" s="488" t="s">
        <v>518</v>
      </c>
      <c r="R148" s="493">
        <v>7253552</v>
      </c>
      <c r="S148" s="493">
        <v>5777</v>
      </c>
      <c r="T148" s="494"/>
      <c r="U148" s="494"/>
      <c r="V148" s="494"/>
      <c r="W148" s="372" t="s">
        <v>461</v>
      </c>
      <c r="X148" s="372"/>
      <c r="Y148" s="372"/>
      <c r="Z148" s="488" t="s">
        <v>760</v>
      </c>
      <c r="AA148" s="488" t="s">
        <v>624</v>
      </c>
      <c r="AB148" s="488"/>
      <c r="AC148" s="372"/>
      <c r="AD148" s="372" t="s">
        <v>450</v>
      </c>
      <c r="AE148" s="372" t="s">
        <v>475</v>
      </c>
      <c r="AF148" s="474"/>
      <c r="AG148" s="488" t="s">
        <v>563</v>
      </c>
      <c r="AH148" s="372" t="s">
        <v>496</v>
      </c>
      <c r="AI148" s="372" t="s">
        <v>748</v>
      </c>
      <c r="AJ148" s="488"/>
      <c r="AK148" s="372"/>
      <c r="AL148" s="488"/>
      <c r="AM148" s="488" t="s">
        <v>761</v>
      </c>
      <c r="AN148" s="488"/>
      <c r="AO148" s="372"/>
      <c r="AP148" s="494"/>
      <c r="AQ148" s="488"/>
      <c r="AR148" s="488"/>
      <c r="AS148" s="488"/>
      <c r="AT148" s="488"/>
      <c r="AU148" s="488"/>
      <c r="AV148" s="372"/>
      <c r="AW148" s="474"/>
      <c r="AX148" s="372"/>
      <c r="AY148" s="488"/>
      <c r="AZ148" s="488"/>
      <c r="BA148" s="495"/>
      <c r="BB148" s="496"/>
      <c r="BC148" s="488"/>
      <c r="BD148" s="488"/>
      <c r="BE148" s="488"/>
      <c r="BF148" s="488"/>
      <c r="BG148" s="489"/>
      <c r="BH148" s="488"/>
      <c r="BI148" s="488"/>
      <c r="BJ148" s="488"/>
      <c r="BK148" s="488"/>
      <c r="BL148" s="488"/>
      <c r="BM148" s="488"/>
    </row>
    <row r="149" spans="1:65" ht="30" customHeight="1" x14ac:dyDescent="0.3">
      <c r="A149" s="68"/>
      <c r="B149" s="465">
        <v>20200144</v>
      </c>
      <c r="C149" s="465" t="s">
        <v>762</v>
      </c>
      <c r="D149" s="465"/>
      <c r="E149" s="466">
        <v>43958</v>
      </c>
      <c r="F149" s="488" t="s">
        <v>480</v>
      </c>
      <c r="G149" s="488" t="s">
        <v>445</v>
      </c>
      <c r="H149" s="488" t="s">
        <v>491</v>
      </c>
      <c r="I149" s="489" t="s">
        <v>119</v>
      </c>
      <c r="J149" s="490"/>
      <c r="K149" s="491">
        <v>43958</v>
      </c>
      <c r="L149" s="492">
        <v>43922</v>
      </c>
      <c r="M149" s="372" t="s">
        <v>763</v>
      </c>
      <c r="N149" s="372" t="s">
        <v>764</v>
      </c>
      <c r="O149" s="488" t="s">
        <v>765</v>
      </c>
      <c r="P149" s="488"/>
      <c r="Q149" s="488" t="s">
        <v>766</v>
      </c>
      <c r="R149" s="493">
        <v>22399510</v>
      </c>
      <c r="S149" s="493">
        <v>22399510</v>
      </c>
      <c r="T149" s="494"/>
      <c r="U149" s="494"/>
      <c r="V149" s="494"/>
      <c r="W149" s="372" t="s">
        <v>562</v>
      </c>
      <c r="X149" s="372"/>
      <c r="Y149" s="372"/>
      <c r="Z149" s="488" t="s">
        <v>770</v>
      </c>
      <c r="AA149" s="488" t="s">
        <v>486</v>
      </c>
      <c r="AB149" s="488" t="s">
        <v>771</v>
      </c>
      <c r="AC149" s="372"/>
      <c r="AD149" s="372" t="s">
        <v>767</v>
      </c>
      <c r="AE149" s="372" t="s">
        <v>768</v>
      </c>
      <c r="AF149" s="474"/>
      <c r="AG149" s="488" t="s">
        <v>563</v>
      </c>
      <c r="AH149" s="372" t="s">
        <v>769</v>
      </c>
      <c r="AI149" s="372"/>
      <c r="AJ149" s="488"/>
      <c r="AK149" s="372"/>
      <c r="AL149" s="488"/>
      <c r="AM149" s="488"/>
      <c r="AN149" s="488"/>
      <c r="AO149" s="372"/>
      <c r="AP149" s="494"/>
      <c r="AQ149" s="488"/>
      <c r="AR149" s="488"/>
      <c r="AS149" s="488"/>
      <c r="AT149" s="488"/>
      <c r="AU149" s="488"/>
      <c r="AV149" s="372"/>
      <c r="AW149" s="474"/>
      <c r="AX149" s="372"/>
      <c r="AY149" s="488"/>
      <c r="AZ149" s="488"/>
      <c r="BA149" s="495"/>
      <c r="BB149" s="496"/>
      <c r="BC149" s="488"/>
      <c r="BD149" s="488"/>
      <c r="BE149" s="488"/>
      <c r="BF149" s="488"/>
      <c r="BG149" s="489"/>
      <c r="BH149" s="488"/>
      <c r="BI149" s="488"/>
      <c r="BJ149" s="488"/>
      <c r="BK149" s="488"/>
      <c r="BL149" s="488"/>
      <c r="BM149" s="488"/>
    </row>
    <row r="150" spans="1:65" ht="30" customHeight="1" x14ac:dyDescent="0.3">
      <c r="A150" s="68"/>
      <c r="B150" s="465">
        <v>20200145</v>
      </c>
      <c r="C150" s="465" t="s">
        <v>798</v>
      </c>
      <c r="D150" s="465"/>
      <c r="E150" s="466">
        <v>43959</v>
      </c>
      <c r="F150" s="488" t="s">
        <v>530</v>
      </c>
      <c r="G150" s="488" t="s">
        <v>445</v>
      </c>
      <c r="H150" s="488" t="s">
        <v>491</v>
      </c>
      <c r="I150" s="489" t="s">
        <v>119</v>
      </c>
      <c r="J150" s="490"/>
      <c r="K150" s="491">
        <v>43709</v>
      </c>
      <c r="L150" s="492">
        <v>43678</v>
      </c>
      <c r="M150" s="372" t="s">
        <v>799</v>
      </c>
      <c r="N150" s="372" t="s">
        <v>510</v>
      </c>
      <c r="O150" s="488" t="s">
        <v>800</v>
      </c>
      <c r="P150" s="488"/>
      <c r="Q150" s="488" t="s">
        <v>801</v>
      </c>
      <c r="R150" s="493">
        <v>0</v>
      </c>
      <c r="S150" s="493">
        <v>0</v>
      </c>
      <c r="T150" s="494"/>
      <c r="U150" s="494"/>
      <c r="V150" s="494"/>
      <c r="W150" s="372" t="s">
        <v>554</v>
      </c>
      <c r="X150" s="372"/>
      <c r="Y150" s="372"/>
      <c r="Z150" s="488" t="s">
        <v>802</v>
      </c>
      <c r="AA150" s="488" t="s">
        <v>486</v>
      </c>
      <c r="AB150" s="488" t="s">
        <v>803</v>
      </c>
      <c r="AC150" s="372"/>
      <c r="AD150" s="372" t="s">
        <v>450</v>
      </c>
      <c r="AE150" s="372" t="s">
        <v>475</v>
      </c>
      <c r="AF150" s="474"/>
      <c r="AG150" s="488" t="s">
        <v>555</v>
      </c>
      <c r="AH150" s="372" t="s">
        <v>463</v>
      </c>
      <c r="AI150" s="372"/>
      <c r="AJ150" s="488"/>
      <c r="AK150" s="372"/>
      <c r="AL150" s="488"/>
      <c r="AM150" s="488" t="s">
        <v>804</v>
      </c>
      <c r="AN150" s="488"/>
      <c r="AO150" s="372"/>
      <c r="AP150" s="494"/>
      <c r="AQ150" s="488"/>
      <c r="AR150" s="488"/>
      <c r="AS150" s="488"/>
      <c r="AT150" s="488"/>
      <c r="AU150" s="488"/>
      <c r="AV150" s="372"/>
      <c r="AW150" s="474"/>
      <c r="AX150" s="372"/>
      <c r="AY150" s="488"/>
      <c r="AZ150" s="488"/>
      <c r="BA150" s="495"/>
      <c r="BB150" s="496"/>
      <c r="BC150" s="488"/>
      <c r="BD150" s="488"/>
      <c r="BE150" s="488"/>
      <c r="BF150" s="488"/>
      <c r="BG150" s="489"/>
      <c r="BH150" s="488"/>
      <c r="BI150" s="488"/>
      <c r="BJ150" s="488"/>
      <c r="BK150" s="488"/>
      <c r="BL150" s="488"/>
      <c r="BM150" s="488"/>
    </row>
    <row r="151" spans="1:65" ht="30" customHeight="1" x14ac:dyDescent="0.3">
      <c r="A151" s="68"/>
      <c r="B151" s="465">
        <v>20200146</v>
      </c>
      <c r="C151" s="465" t="s">
        <v>805</v>
      </c>
      <c r="D151" s="465"/>
      <c r="E151" s="466">
        <v>43959</v>
      </c>
      <c r="F151" s="488" t="s">
        <v>530</v>
      </c>
      <c r="G151" s="488" t="s">
        <v>445</v>
      </c>
      <c r="H151" s="488" t="s">
        <v>491</v>
      </c>
      <c r="I151" s="489" t="s">
        <v>119</v>
      </c>
      <c r="J151" s="490"/>
      <c r="K151" s="491">
        <v>43836</v>
      </c>
      <c r="L151" s="492">
        <v>43831</v>
      </c>
      <c r="M151" s="372" t="s">
        <v>806</v>
      </c>
      <c r="N151" s="372" t="s">
        <v>585</v>
      </c>
      <c r="O151" s="488" t="s">
        <v>807</v>
      </c>
      <c r="P151" s="488"/>
      <c r="Q151" s="488" t="s">
        <v>808</v>
      </c>
      <c r="R151" s="493">
        <v>3760</v>
      </c>
      <c r="S151" s="493">
        <v>0</v>
      </c>
      <c r="T151" s="494"/>
      <c r="U151" s="494"/>
      <c r="V151" s="494"/>
      <c r="W151" s="372" t="s">
        <v>534</v>
      </c>
      <c r="X151" s="372"/>
      <c r="Y151" s="372"/>
      <c r="Z151" s="488" t="s">
        <v>809</v>
      </c>
      <c r="AA151" s="488" t="s">
        <v>486</v>
      </c>
      <c r="AB151" s="488" t="s">
        <v>810</v>
      </c>
      <c r="AC151" s="372" t="s">
        <v>776</v>
      </c>
      <c r="AD151" s="372" t="s">
        <v>450</v>
      </c>
      <c r="AE151" s="372" t="s">
        <v>475</v>
      </c>
      <c r="AF151" s="474"/>
      <c r="AG151" s="488" t="s">
        <v>555</v>
      </c>
      <c r="AH151" s="372" t="s">
        <v>463</v>
      </c>
      <c r="AI151" s="372"/>
      <c r="AJ151" s="488"/>
      <c r="AK151" s="372"/>
      <c r="AL151" s="488"/>
      <c r="AM151" s="488" t="s">
        <v>811</v>
      </c>
      <c r="AN151" s="488"/>
      <c r="AO151" s="372"/>
      <c r="AP151" s="494"/>
      <c r="AQ151" s="488"/>
      <c r="AR151" s="488"/>
      <c r="AS151" s="488"/>
      <c r="AT151" s="488"/>
      <c r="AU151" s="488"/>
      <c r="AV151" s="372"/>
      <c r="AW151" s="474"/>
      <c r="AX151" s="372"/>
      <c r="AY151" s="488"/>
      <c r="AZ151" s="488"/>
      <c r="BA151" s="495"/>
      <c r="BB151" s="496"/>
      <c r="BC151" s="488"/>
      <c r="BD151" s="488"/>
      <c r="BE151" s="488"/>
      <c r="BF151" s="488"/>
      <c r="BG151" s="489"/>
      <c r="BH151" s="488"/>
      <c r="BI151" s="488"/>
      <c r="BJ151" s="488"/>
      <c r="BK151" s="488"/>
      <c r="BL151" s="488"/>
      <c r="BM151" s="488"/>
    </row>
    <row r="152" spans="1:65" ht="30" customHeight="1" x14ac:dyDescent="0.3">
      <c r="A152" s="68"/>
      <c r="B152" s="465">
        <v>20200147</v>
      </c>
      <c r="C152" s="465" t="s">
        <v>812</v>
      </c>
      <c r="D152" s="465"/>
      <c r="E152" s="466">
        <v>43959</v>
      </c>
      <c r="F152" s="488" t="s">
        <v>530</v>
      </c>
      <c r="G152" s="488" t="s">
        <v>445</v>
      </c>
      <c r="H152" s="488" t="s">
        <v>446</v>
      </c>
      <c r="I152" s="489"/>
      <c r="J152" s="490"/>
      <c r="K152" s="491">
        <v>43836</v>
      </c>
      <c r="L152" s="492">
        <v>43832</v>
      </c>
      <c r="M152" s="372" t="s">
        <v>813</v>
      </c>
      <c r="N152" s="372" t="s">
        <v>510</v>
      </c>
      <c r="O152" s="488" t="s">
        <v>814</v>
      </c>
      <c r="P152" s="488"/>
      <c r="Q152" s="488" t="s">
        <v>815</v>
      </c>
      <c r="R152" s="493">
        <v>0</v>
      </c>
      <c r="S152" s="493">
        <v>0</v>
      </c>
      <c r="T152" s="494"/>
      <c r="U152" s="494"/>
      <c r="V152" s="494"/>
      <c r="W152" s="372" t="s">
        <v>449</v>
      </c>
      <c r="X152" s="372"/>
      <c r="Y152" s="372"/>
      <c r="Z152" s="488" t="s">
        <v>816</v>
      </c>
      <c r="AA152" s="488" t="s">
        <v>454</v>
      </c>
      <c r="AB152" s="488" t="s">
        <v>817</v>
      </c>
      <c r="AC152" s="372"/>
      <c r="AD152" s="372" t="s">
        <v>450</v>
      </c>
      <c r="AE152" s="372" t="s">
        <v>475</v>
      </c>
      <c r="AF152" s="474"/>
      <c r="AG152" s="488" t="s">
        <v>555</v>
      </c>
      <c r="AH152" s="372" t="s">
        <v>463</v>
      </c>
      <c r="AI152" s="372"/>
      <c r="AJ152" s="488"/>
      <c r="AK152" s="372"/>
      <c r="AL152" s="488"/>
      <c r="AM152" s="488" t="s">
        <v>804</v>
      </c>
      <c r="AN152" s="488"/>
      <c r="AO152" s="372"/>
      <c r="AP152" s="494"/>
      <c r="AQ152" s="488"/>
      <c r="AR152" s="488"/>
      <c r="AS152" s="488"/>
      <c r="AT152" s="488"/>
      <c r="AU152" s="488"/>
      <c r="AV152" s="372"/>
      <c r="AW152" s="474"/>
      <c r="AX152" s="372"/>
      <c r="AY152" s="488"/>
      <c r="AZ152" s="488"/>
      <c r="BA152" s="495"/>
      <c r="BB152" s="496"/>
      <c r="BC152" s="488"/>
      <c r="BD152" s="488"/>
      <c r="BE152" s="488"/>
      <c r="BF152" s="488"/>
      <c r="BG152" s="489"/>
      <c r="BH152" s="488"/>
      <c r="BI152" s="488"/>
      <c r="BJ152" s="488"/>
      <c r="BK152" s="488"/>
      <c r="BL152" s="488"/>
      <c r="BM152" s="488"/>
    </row>
    <row r="153" spans="1:65" ht="30" customHeight="1" x14ac:dyDescent="0.3">
      <c r="A153" s="68"/>
      <c r="B153" s="465">
        <v>20200148</v>
      </c>
      <c r="C153" s="465" t="s">
        <v>780</v>
      </c>
      <c r="D153" s="465"/>
      <c r="E153" s="466">
        <v>43959</v>
      </c>
      <c r="F153" s="488" t="s">
        <v>530</v>
      </c>
      <c r="G153" s="488" t="s">
        <v>445</v>
      </c>
      <c r="H153" s="488" t="s">
        <v>446</v>
      </c>
      <c r="I153" s="489"/>
      <c r="J153" s="490"/>
      <c r="K153" s="491">
        <v>43888</v>
      </c>
      <c r="L153" s="492">
        <v>43831</v>
      </c>
      <c r="M153" s="372" t="s">
        <v>781</v>
      </c>
      <c r="N153" s="372" t="s">
        <v>585</v>
      </c>
      <c r="O153" s="488" t="s">
        <v>782</v>
      </c>
      <c r="P153" s="488"/>
      <c r="Q153" s="488" t="s">
        <v>783</v>
      </c>
      <c r="R153" s="493">
        <v>9072</v>
      </c>
      <c r="S153" s="493">
        <v>0</v>
      </c>
      <c r="T153" s="494"/>
      <c r="U153" s="494"/>
      <c r="V153" s="494"/>
      <c r="W153" s="372" t="s">
        <v>449</v>
      </c>
      <c r="X153" s="372"/>
      <c r="Y153" s="372"/>
      <c r="Z153" s="488" t="s">
        <v>784</v>
      </c>
      <c r="AA153" s="488" t="s">
        <v>624</v>
      </c>
      <c r="AB153" s="488"/>
      <c r="AC153" s="372"/>
      <c r="AD153" s="372" t="s">
        <v>450</v>
      </c>
      <c r="AE153" s="372" t="s">
        <v>475</v>
      </c>
      <c r="AF153" s="474"/>
      <c r="AG153" s="488" t="s">
        <v>462</v>
      </c>
      <c r="AH153" s="372" t="s">
        <v>463</v>
      </c>
      <c r="AI153" s="372"/>
      <c r="AJ153" s="488"/>
      <c r="AK153" s="372"/>
      <c r="AL153" s="488"/>
      <c r="AM153" s="488" t="s">
        <v>785</v>
      </c>
      <c r="AN153" s="488"/>
      <c r="AO153" s="372"/>
      <c r="AP153" s="494"/>
      <c r="AQ153" s="488"/>
      <c r="AR153" s="488"/>
      <c r="AS153" s="488"/>
      <c r="AT153" s="488"/>
      <c r="AU153" s="488"/>
      <c r="AV153" s="372"/>
      <c r="AW153" s="474"/>
      <c r="AX153" s="372"/>
      <c r="AY153" s="488"/>
      <c r="AZ153" s="488"/>
      <c r="BA153" s="495"/>
      <c r="BB153" s="496"/>
      <c r="BC153" s="488"/>
      <c r="BD153" s="488"/>
      <c r="BE153" s="488"/>
      <c r="BF153" s="488"/>
      <c r="BG153" s="489"/>
      <c r="BH153" s="488"/>
      <c r="BI153" s="488"/>
      <c r="BJ153" s="488"/>
      <c r="BK153" s="488"/>
      <c r="BL153" s="488"/>
      <c r="BM153" s="488"/>
    </row>
    <row r="154" spans="1:65" ht="30" customHeight="1" x14ac:dyDescent="0.3">
      <c r="A154" s="68"/>
      <c r="B154" s="465">
        <v>20200149</v>
      </c>
      <c r="C154" s="465" t="s">
        <v>786</v>
      </c>
      <c r="D154" s="465"/>
      <c r="E154" s="466">
        <v>43959</v>
      </c>
      <c r="F154" s="488" t="s">
        <v>530</v>
      </c>
      <c r="G154" s="488" t="s">
        <v>445</v>
      </c>
      <c r="H154" s="488" t="s">
        <v>446</v>
      </c>
      <c r="I154" s="489"/>
      <c r="J154" s="490"/>
      <c r="K154" s="491">
        <v>43933</v>
      </c>
      <c r="L154" s="492">
        <v>43891</v>
      </c>
      <c r="M154" s="372" t="s">
        <v>787</v>
      </c>
      <c r="N154" s="372" t="s">
        <v>585</v>
      </c>
      <c r="O154" s="488" t="s">
        <v>788</v>
      </c>
      <c r="P154" s="488"/>
      <c r="Q154" s="488" t="s">
        <v>789</v>
      </c>
      <c r="R154" s="493">
        <v>22545</v>
      </c>
      <c r="S154" s="493">
        <v>0</v>
      </c>
      <c r="T154" s="494"/>
      <c r="U154" s="494"/>
      <c r="V154" s="494"/>
      <c r="W154" s="372" t="s">
        <v>449</v>
      </c>
      <c r="X154" s="372"/>
      <c r="Y154" s="372"/>
      <c r="Z154" s="488" t="s">
        <v>790</v>
      </c>
      <c r="AA154" s="488" t="s">
        <v>454</v>
      </c>
      <c r="AB154" s="488" t="s">
        <v>791</v>
      </c>
      <c r="AC154" s="372"/>
      <c r="AD154" s="372" t="s">
        <v>450</v>
      </c>
      <c r="AE154" s="372" t="s">
        <v>475</v>
      </c>
      <c r="AF154" s="474"/>
      <c r="AG154" s="488" t="s">
        <v>462</v>
      </c>
      <c r="AH154" s="372" t="s">
        <v>463</v>
      </c>
      <c r="AI154" s="372"/>
      <c r="AJ154" s="488"/>
      <c r="AK154" s="372"/>
      <c r="AL154" s="488"/>
      <c r="AM154" s="488" t="s">
        <v>785</v>
      </c>
      <c r="AN154" s="488"/>
      <c r="AO154" s="372"/>
      <c r="AP154" s="494"/>
      <c r="AQ154" s="488"/>
      <c r="AR154" s="488"/>
      <c r="AS154" s="488"/>
      <c r="AT154" s="488"/>
      <c r="AU154" s="488"/>
      <c r="AV154" s="372"/>
      <c r="AW154" s="474"/>
      <c r="AX154" s="372"/>
      <c r="AY154" s="488"/>
      <c r="AZ154" s="488"/>
      <c r="BA154" s="495"/>
      <c r="BB154" s="496"/>
      <c r="BC154" s="488"/>
      <c r="BD154" s="488"/>
      <c r="BE154" s="488"/>
      <c r="BF154" s="488"/>
      <c r="BG154" s="489"/>
      <c r="BH154" s="488"/>
      <c r="BI154" s="488"/>
      <c r="BJ154" s="488"/>
      <c r="BK154" s="488"/>
      <c r="BL154" s="488"/>
      <c r="BM154" s="488"/>
    </row>
    <row r="155" spans="1:65" ht="30" customHeight="1" x14ac:dyDescent="0.3">
      <c r="A155" s="68"/>
      <c r="B155" s="465">
        <v>20200150</v>
      </c>
      <c r="C155" s="465" t="s">
        <v>772</v>
      </c>
      <c r="D155" s="465"/>
      <c r="E155" s="466">
        <v>43959</v>
      </c>
      <c r="F155" s="488" t="s">
        <v>530</v>
      </c>
      <c r="G155" s="488" t="s">
        <v>445</v>
      </c>
      <c r="H155" s="488" t="s">
        <v>446</v>
      </c>
      <c r="I155" s="489"/>
      <c r="J155" s="490"/>
      <c r="K155" s="491">
        <v>43934</v>
      </c>
      <c r="L155" s="492">
        <v>43891</v>
      </c>
      <c r="M155" s="372" t="s">
        <v>585</v>
      </c>
      <c r="N155" s="372" t="s">
        <v>773</v>
      </c>
      <c r="O155" s="488" t="s">
        <v>774</v>
      </c>
      <c r="P155" s="488"/>
      <c r="Q155" s="488" t="s">
        <v>775</v>
      </c>
      <c r="R155" s="493">
        <v>780</v>
      </c>
      <c r="S155" s="493">
        <v>0</v>
      </c>
      <c r="T155" s="494"/>
      <c r="U155" s="494"/>
      <c r="V155" s="494"/>
      <c r="W155" s="372" t="s">
        <v>562</v>
      </c>
      <c r="X155" s="372"/>
      <c r="Y155" s="372"/>
      <c r="Z155" s="488" t="s">
        <v>777</v>
      </c>
      <c r="AA155" s="488" t="s">
        <v>454</v>
      </c>
      <c r="AB155" s="488" t="s">
        <v>778</v>
      </c>
      <c r="AC155" s="372" t="s">
        <v>776</v>
      </c>
      <c r="AD155" s="372" t="s">
        <v>450</v>
      </c>
      <c r="AE155" s="372" t="s">
        <v>475</v>
      </c>
      <c r="AF155" s="474"/>
      <c r="AG155" s="488" t="s">
        <v>555</v>
      </c>
      <c r="AH155" s="372" t="s">
        <v>463</v>
      </c>
      <c r="AI155" s="372"/>
      <c r="AJ155" s="488"/>
      <c r="AK155" s="372"/>
      <c r="AL155" s="488"/>
      <c r="AM155" s="488" t="s">
        <v>779</v>
      </c>
      <c r="AN155" s="488"/>
      <c r="AO155" s="372"/>
      <c r="AP155" s="494"/>
      <c r="AQ155" s="488"/>
      <c r="AR155" s="488"/>
      <c r="AS155" s="488"/>
      <c r="AT155" s="488"/>
      <c r="AU155" s="488"/>
      <c r="AV155" s="372"/>
      <c r="AW155" s="474"/>
      <c r="AX155" s="372"/>
      <c r="AY155" s="488"/>
      <c r="AZ155" s="488"/>
      <c r="BA155" s="495"/>
      <c r="BB155" s="496"/>
      <c r="BC155" s="488"/>
      <c r="BD155" s="488"/>
      <c r="BE155" s="488"/>
      <c r="BF155" s="488"/>
      <c r="BG155" s="489"/>
      <c r="BH155" s="488"/>
      <c r="BI155" s="488"/>
      <c r="BJ155" s="488"/>
      <c r="BK155" s="488"/>
      <c r="BL155" s="488"/>
      <c r="BM155" s="488"/>
    </row>
    <row r="156" spans="1:65" ht="30" customHeight="1" x14ac:dyDescent="0.3">
      <c r="A156" s="68"/>
      <c r="B156" s="465">
        <v>20200151</v>
      </c>
      <c r="C156" s="465" t="s">
        <v>792</v>
      </c>
      <c r="D156" s="465"/>
      <c r="E156" s="466">
        <v>43959</v>
      </c>
      <c r="F156" s="488" t="s">
        <v>530</v>
      </c>
      <c r="G156" s="488" t="s">
        <v>445</v>
      </c>
      <c r="H156" s="488" t="s">
        <v>491</v>
      </c>
      <c r="I156" s="489" t="s">
        <v>119</v>
      </c>
      <c r="J156" s="490"/>
      <c r="K156" s="491">
        <v>43953</v>
      </c>
      <c r="L156" s="492">
        <v>43922</v>
      </c>
      <c r="M156" s="372" t="s">
        <v>531</v>
      </c>
      <c r="N156" s="372" t="s">
        <v>585</v>
      </c>
      <c r="O156" s="488" t="s">
        <v>793</v>
      </c>
      <c r="P156" s="488"/>
      <c r="Q156" s="488" t="s">
        <v>794</v>
      </c>
      <c r="R156" s="493">
        <v>20800</v>
      </c>
      <c r="S156" s="493">
        <v>0</v>
      </c>
      <c r="T156" s="494"/>
      <c r="U156" s="494"/>
      <c r="V156" s="494"/>
      <c r="W156" s="372" t="s">
        <v>534</v>
      </c>
      <c r="X156" s="372"/>
      <c r="Y156" s="372"/>
      <c r="Z156" s="488" t="s">
        <v>796</v>
      </c>
      <c r="AA156" s="488" t="s">
        <v>454</v>
      </c>
      <c r="AB156" s="488" t="s">
        <v>797</v>
      </c>
      <c r="AC156" s="372" t="s">
        <v>795</v>
      </c>
      <c r="AD156" s="372" t="s">
        <v>450</v>
      </c>
      <c r="AE156" s="372" t="s">
        <v>475</v>
      </c>
      <c r="AF156" s="474"/>
      <c r="AG156" s="488" t="s">
        <v>555</v>
      </c>
      <c r="AH156" s="372" t="s">
        <v>463</v>
      </c>
      <c r="AI156" s="372"/>
      <c r="AJ156" s="488"/>
      <c r="AK156" s="372"/>
      <c r="AL156" s="488"/>
      <c r="AM156" s="488"/>
      <c r="AN156" s="488"/>
      <c r="AO156" s="372"/>
      <c r="AP156" s="494"/>
      <c r="AQ156" s="488"/>
      <c r="AR156" s="488"/>
      <c r="AS156" s="488"/>
      <c r="AT156" s="488"/>
      <c r="AU156" s="488"/>
      <c r="AV156" s="372"/>
      <c r="AW156" s="474"/>
      <c r="AX156" s="372"/>
      <c r="AY156" s="488"/>
      <c r="AZ156" s="488"/>
      <c r="BA156" s="495"/>
      <c r="BB156" s="496"/>
      <c r="BC156" s="488"/>
      <c r="BD156" s="488"/>
      <c r="BE156" s="488"/>
      <c r="BF156" s="488"/>
      <c r="BG156" s="489"/>
      <c r="BH156" s="488"/>
      <c r="BI156" s="488"/>
      <c r="BJ156" s="488"/>
      <c r="BK156" s="488"/>
      <c r="BL156" s="488"/>
      <c r="BM156" s="488"/>
    </row>
    <row r="157" spans="1:65" ht="30" customHeight="1" x14ac:dyDescent="0.3">
      <c r="A157" s="68"/>
      <c r="B157" s="465">
        <v>20200152</v>
      </c>
      <c r="C157" s="465" t="s">
        <v>818</v>
      </c>
      <c r="D157" s="465"/>
      <c r="E157" s="466">
        <v>43962</v>
      </c>
      <c r="F157" s="497" t="s">
        <v>1587</v>
      </c>
      <c r="G157" s="488" t="s">
        <v>445</v>
      </c>
      <c r="H157" s="488" t="s">
        <v>491</v>
      </c>
      <c r="I157" s="489" t="s">
        <v>3063</v>
      </c>
      <c r="J157" s="490"/>
      <c r="K157" s="491">
        <v>43917</v>
      </c>
      <c r="L157" s="492">
        <v>43922</v>
      </c>
      <c r="M157" s="372" t="s">
        <v>466</v>
      </c>
      <c r="N157" s="372" t="s">
        <v>819</v>
      </c>
      <c r="O157" s="488" t="s">
        <v>820</v>
      </c>
      <c r="P157" s="488"/>
      <c r="Q157" s="488" t="s">
        <v>821</v>
      </c>
      <c r="R157" s="493">
        <v>1853226</v>
      </c>
      <c r="S157" s="493">
        <v>1853226</v>
      </c>
      <c r="T157" s="494"/>
      <c r="U157" s="494"/>
      <c r="V157" s="494"/>
      <c r="W157" s="372" t="s">
        <v>461</v>
      </c>
      <c r="X157" s="372"/>
      <c r="Y157" s="372"/>
      <c r="Z157" s="488" t="s">
        <v>822</v>
      </c>
      <c r="AA157" s="488" t="s">
        <v>454</v>
      </c>
      <c r="AB157" s="488" t="s">
        <v>823</v>
      </c>
      <c r="AC157" s="372"/>
      <c r="AD157" s="372" t="s">
        <v>504</v>
      </c>
      <c r="AE157" s="372" t="s">
        <v>505</v>
      </c>
      <c r="AF157" s="474"/>
      <c r="AG157" s="488" t="s">
        <v>462</v>
      </c>
      <c r="AH157" s="372" t="s">
        <v>452</v>
      </c>
      <c r="AI157" s="372" t="s">
        <v>748</v>
      </c>
      <c r="AJ157" s="488"/>
      <c r="AK157" s="372"/>
      <c r="AL157" s="488"/>
      <c r="AM157" s="488" t="s">
        <v>824</v>
      </c>
      <c r="AN157" s="488"/>
      <c r="AO157" s="372"/>
      <c r="AP157" s="494"/>
      <c r="AQ157" s="488"/>
      <c r="AR157" s="488"/>
      <c r="AS157" s="488"/>
      <c r="AT157" s="488"/>
      <c r="AU157" s="488"/>
      <c r="AV157" s="372"/>
      <c r="AW157" s="474"/>
      <c r="AX157" s="372"/>
      <c r="AY157" s="488"/>
      <c r="AZ157" s="488"/>
      <c r="BA157" s="495"/>
      <c r="BB157" s="496"/>
      <c r="BC157" s="488"/>
      <c r="BD157" s="488"/>
      <c r="BE157" s="488"/>
      <c r="BF157" s="488"/>
      <c r="BG157" s="489"/>
      <c r="BH157" s="488"/>
      <c r="BI157" s="488"/>
      <c r="BJ157" s="488"/>
      <c r="BK157" s="488"/>
      <c r="BL157" s="488"/>
      <c r="BM157" s="488"/>
    </row>
    <row r="158" spans="1:65" ht="30" customHeight="1" x14ac:dyDescent="0.3">
      <c r="A158" s="68"/>
      <c r="B158" s="465">
        <v>20200153</v>
      </c>
      <c r="C158" s="465" t="s">
        <v>825</v>
      </c>
      <c r="D158" s="465"/>
      <c r="E158" s="466">
        <v>43963</v>
      </c>
      <c r="F158" s="488" t="s">
        <v>826</v>
      </c>
      <c r="G158" s="488" t="s">
        <v>445</v>
      </c>
      <c r="H158" s="488" t="s">
        <v>491</v>
      </c>
      <c r="I158" s="489" t="s">
        <v>3059</v>
      </c>
      <c r="J158" s="490"/>
      <c r="K158" s="491">
        <v>43929</v>
      </c>
      <c r="L158" s="492">
        <v>43922</v>
      </c>
      <c r="M158" s="372" t="s">
        <v>827</v>
      </c>
      <c r="N158" s="372" t="s">
        <v>531</v>
      </c>
      <c r="O158" s="488" t="s">
        <v>828</v>
      </c>
      <c r="P158" s="488"/>
      <c r="Q158" s="488" t="s">
        <v>829</v>
      </c>
      <c r="R158" s="493">
        <v>38302558</v>
      </c>
      <c r="S158" s="493">
        <v>18240737</v>
      </c>
      <c r="T158" s="494"/>
      <c r="U158" s="494"/>
      <c r="V158" s="494"/>
      <c r="W158" s="372" t="s">
        <v>449</v>
      </c>
      <c r="X158" s="372"/>
      <c r="Y158" s="372"/>
      <c r="Z158" s="488" t="s">
        <v>830</v>
      </c>
      <c r="AA158" s="488" t="s">
        <v>454</v>
      </c>
      <c r="AB158" s="488"/>
      <c r="AC158" s="372"/>
      <c r="AD158" s="372" t="s">
        <v>767</v>
      </c>
      <c r="AE158" s="372" t="s">
        <v>475</v>
      </c>
      <c r="AF158" s="474"/>
      <c r="AG158" s="488" t="s">
        <v>476</v>
      </c>
      <c r="AH158" s="372" t="s">
        <v>769</v>
      </c>
      <c r="AI158" s="372"/>
      <c r="AJ158" s="488"/>
      <c r="AK158" s="372"/>
      <c r="AL158" s="488"/>
      <c r="AM158" s="488"/>
      <c r="AN158" s="488"/>
      <c r="AO158" s="372"/>
      <c r="AP158" s="494"/>
      <c r="AQ158" s="488"/>
      <c r="AR158" s="488"/>
      <c r="AS158" s="488"/>
      <c r="AT158" s="488"/>
      <c r="AU158" s="488"/>
      <c r="AV158" s="372"/>
      <c r="AW158" s="474"/>
      <c r="AX158" s="372"/>
      <c r="AY158" s="488"/>
      <c r="AZ158" s="488"/>
      <c r="BA158" s="495"/>
      <c r="BB158" s="496"/>
      <c r="BC158" s="488"/>
      <c r="BD158" s="488"/>
      <c r="BE158" s="488"/>
      <c r="BF158" s="488"/>
      <c r="BG158" s="489"/>
      <c r="BH158" s="488"/>
      <c r="BI158" s="488"/>
      <c r="BJ158" s="488"/>
      <c r="BK158" s="488"/>
      <c r="BL158" s="488"/>
      <c r="BM158" s="488"/>
    </row>
    <row r="159" spans="1:65" ht="30" customHeight="1" x14ac:dyDescent="0.3">
      <c r="A159" s="68"/>
      <c r="B159" s="465">
        <v>20200154</v>
      </c>
      <c r="C159" s="465" t="s">
        <v>831</v>
      </c>
      <c r="D159" s="465"/>
      <c r="E159" s="466">
        <v>43963</v>
      </c>
      <c r="F159" s="467" t="s">
        <v>1593</v>
      </c>
      <c r="G159" s="488" t="s">
        <v>445</v>
      </c>
      <c r="H159" s="488" t="s">
        <v>491</v>
      </c>
      <c r="I159" s="489" t="s">
        <v>119</v>
      </c>
      <c r="J159" s="490"/>
      <c r="K159" s="491">
        <v>43951</v>
      </c>
      <c r="L159" s="492">
        <v>43922</v>
      </c>
      <c r="M159" s="372" t="s">
        <v>833</v>
      </c>
      <c r="N159" s="372" t="s">
        <v>510</v>
      </c>
      <c r="O159" s="488" t="s">
        <v>834</v>
      </c>
      <c r="P159" s="488"/>
      <c r="Q159" s="488" t="s">
        <v>835</v>
      </c>
      <c r="R159" s="493">
        <v>401715</v>
      </c>
      <c r="S159" s="493">
        <v>401715</v>
      </c>
      <c r="T159" s="494"/>
      <c r="U159" s="494"/>
      <c r="V159" s="494"/>
      <c r="W159" s="372" t="s">
        <v>449</v>
      </c>
      <c r="X159" s="372"/>
      <c r="Y159" s="372"/>
      <c r="Z159" s="488" t="s">
        <v>836</v>
      </c>
      <c r="AA159" s="488" t="s">
        <v>454</v>
      </c>
      <c r="AB159" s="488"/>
      <c r="AC159" s="372"/>
      <c r="AD159" s="372" t="s">
        <v>495</v>
      </c>
      <c r="AE159" s="372" t="s">
        <v>475</v>
      </c>
      <c r="AF159" s="474"/>
      <c r="AG159" s="488" t="s">
        <v>476</v>
      </c>
      <c r="AH159" s="372" t="s">
        <v>452</v>
      </c>
      <c r="AI159" s="372"/>
      <c r="AJ159" s="488"/>
      <c r="AK159" s="372"/>
      <c r="AL159" s="488"/>
      <c r="AM159" s="488"/>
      <c r="AN159" s="488"/>
      <c r="AO159" s="372"/>
      <c r="AP159" s="494"/>
      <c r="AQ159" s="488"/>
      <c r="AR159" s="488"/>
      <c r="AS159" s="488"/>
      <c r="AT159" s="488"/>
      <c r="AU159" s="488"/>
      <c r="AV159" s="372"/>
      <c r="AW159" s="474"/>
      <c r="AX159" s="372"/>
      <c r="AY159" s="488"/>
      <c r="AZ159" s="488"/>
      <c r="BA159" s="495"/>
      <c r="BB159" s="496"/>
      <c r="BC159" s="488"/>
      <c r="BD159" s="488"/>
      <c r="BE159" s="488"/>
      <c r="BF159" s="488"/>
      <c r="BG159" s="489"/>
      <c r="BH159" s="488"/>
      <c r="BI159" s="488"/>
      <c r="BJ159" s="488"/>
      <c r="BK159" s="488"/>
      <c r="BL159" s="488"/>
      <c r="BM159" s="488"/>
    </row>
    <row r="160" spans="1:65" ht="30" customHeight="1" x14ac:dyDescent="0.3">
      <c r="A160" s="68"/>
      <c r="B160" s="465">
        <v>20200155</v>
      </c>
      <c r="C160" s="465" t="s">
        <v>837</v>
      </c>
      <c r="D160" s="465"/>
      <c r="E160" s="466">
        <v>43963</v>
      </c>
      <c r="F160" s="467" t="s">
        <v>1593</v>
      </c>
      <c r="G160" s="488" t="s">
        <v>445</v>
      </c>
      <c r="H160" s="488" t="s">
        <v>491</v>
      </c>
      <c r="I160" s="489" t="s">
        <v>119</v>
      </c>
      <c r="J160" s="490"/>
      <c r="K160" s="491">
        <v>43951</v>
      </c>
      <c r="L160" s="492">
        <v>43922</v>
      </c>
      <c r="M160" s="372" t="s">
        <v>833</v>
      </c>
      <c r="N160" s="372" t="s">
        <v>510</v>
      </c>
      <c r="O160" s="488" t="s">
        <v>834</v>
      </c>
      <c r="P160" s="488"/>
      <c r="Q160" s="488" t="s">
        <v>835</v>
      </c>
      <c r="R160" s="493">
        <v>2527</v>
      </c>
      <c r="S160" s="493">
        <v>2527</v>
      </c>
      <c r="T160" s="494"/>
      <c r="U160" s="494"/>
      <c r="V160" s="494"/>
      <c r="W160" s="372" t="s">
        <v>449</v>
      </c>
      <c r="X160" s="372"/>
      <c r="Y160" s="372"/>
      <c r="Z160" s="488" t="s">
        <v>836</v>
      </c>
      <c r="AA160" s="488" t="s">
        <v>454</v>
      </c>
      <c r="AB160" s="488"/>
      <c r="AC160" s="372"/>
      <c r="AD160" s="372" t="s">
        <v>450</v>
      </c>
      <c r="AE160" s="372" t="s">
        <v>475</v>
      </c>
      <c r="AF160" s="474"/>
      <c r="AG160" s="488" t="s">
        <v>476</v>
      </c>
      <c r="AH160" s="372" t="s">
        <v>463</v>
      </c>
      <c r="AI160" s="372"/>
      <c r="AJ160" s="488"/>
      <c r="AK160" s="372"/>
      <c r="AL160" s="488"/>
      <c r="AM160" s="488" t="s">
        <v>838</v>
      </c>
      <c r="AN160" s="488"/>
      <c r="AO160" s="372"/>
      <c r="AP160" s="494"/>
      <c r="AQ160" s="488"/>
      <c r="AR160" s="488"/>
      <c r="AS160" s="488"/>
      <c r="AT160" s="488"/>
      <c r="AU160" s="488"/>
      <c r="AV160" s="372"/>
      <c r="AW160" s="474"/>
      <c r="AX160" s="372"/>
      <c r="AY160" s="488"/>
      <c r="AZ160" s="488"/>
      <c r="BA160" s="495"/>
      <c r="BB160" s="496"/>
      <c r="BC160" s="488"/>
      <c r="BD160" s="488"/>
      <c r="BE160" s="488"/>
      <c r="BF160" s="488"/>
      <c r="BG160" s="489"/>
      <c r="BH160" s="488"/>
      <c r="BI160" s="488"/>
      <c r="BJ160" s="488"/>
      <c r="BK160" s="488"/>
      <c r="BL160" s="488"/>
      <c r="BM160" s="488"/>
    </row>
    <row r="161" spans="1:65" ht="30" customHeight="1" x14ac:dyDescent="0.3">
      <c r="A161" s="68"/>
      <c r="B161" s="465">
        <v>20200156</v>
      </c>
      <c r="C161" s="465" t="s">
        <v>839</v>
      </c>
      <c r="D161" s="465"/>
      <c r="E161" s="466">
        <v>43963</v>
      </c>
      <c r="F161" s="467" t="s">
        <v>1593</v>
      </c>
      <c r="G161" s="488" t="s">
        <v>445</v>
      </c>
      <c r="H161" s="488" t="s">
        <v>491</v>
      </c>
      <c r="I161" s="489" t="s">
        <v>119</v>
      </c>
      <c r="J161" s="490"/>
      <c r="K161" s="491">
        <v>43951</v>
      </c>
      <c r="L161" s="492">
        <v>43922</v>
      </c>
      <c r="M161" s="372" t="s">
        <v>833</v>
      </c>
      <c r="N161" s="372" t="s">
        <v>510</v>
      </c>
      <c r="O161" s="488" t="s">
        <v>834</v>
      </c>
      <c r="P161" s="488"/>
      <c r="Q161" s="488" t="s">
        <v>835</v>
      </c>
      <c r="R161" s="493">
        <v>121761</v>
      </c>
      <c r="S161" s="493">
        <v>121761</v>
      </c>
      <c r="T161" s="494"/>
      <c r="U161" s="494"/>
      <c r="V161" s="494"/>
      <c r="W161" s="372" t="s">
        <v>449</v>
      </c>
      <c r="X161" s="372"/>
      <c r="Y161" s="372"/>
      <c r="Z161" s="488" t="s">
        <v>836</v>
      </c>
      <c r="AA161" s="488" t="s">
        <v>454</v>
      </c>
      <c r="AB161" s="488"/>
      <c r="AC161" s="372"/>
      <c r="AD161" s="372" t="s">
        <v>495</v>
      </c>
      <c r="AE161" s="372" t="s">
        <v>475</v>
      </c>
      <c r="AF161" s="474"/>
      <c r="AG161" s="488" t="s">
        <v>476</v>
      </c>
      <c r="AH161" s="372" t="s">
        <v>452</v>
      </c>
      <c r="AI161" s="372"/>
      <c r="AJ161" s="488"/>
      <c r="AK161" s="372"/>
      <c r="AL161" s="488"/>
      <c r="AM161" s="488" t="s">
        <v>840</v>
      </c>
      <c r="AN161" s="488"/>
      <c r="AO161" s="372"/>
      <c r="AP161" s="494"/>
      <c r="AQ161" s="488"/>
      <c r="AR161" s="488"/>
      <c r="AS161" s="488"/>
      <c r="AT161" s="488"/>
      <c r="AU161" s="488"/>
      <c r="AV161" s="372"/>
      <c r="AW161" s="474"/>
      <c r="AX161" s="372"/>
      <c r="AY161" s="488"/>
      <c r="AZ161" s="488"/>
      <c r="BA161" s="495"/>
      <c r="BB161" s="496"/>
      <c r="BC161" s="488"/>
      <c r="BD161" s="488"/>
      <c r="BE161" s="488"/>
      <c r="BF161" s="488"/>
      <c r="BG161" s="489"/>
      <c r="BH161" s="488"/>
      <c r="BI161" s="488"/>
      <c r="BJ161" s="488"/>
      <c r="BK161" s="488"/>
      <c r="BL161" s="488"/>
      <c r="BM161" s="488"/>
    </row>
    <row r="162" spans="1:65" ht="30" customHeight="1" x14ac:dyDescent="0.3">
      <c r="A162" s="68"/>
      <c r="B162" s="465">
        <v>20200157</v>
      </c>
      <c r="C162" s="465" t="s">
        <v>841</v>
      </c>
      <c r="D162" s="465"/>
      <c r="E162" s="466">
        <v>43963</v>
      </c>
      <c r="F162" s="467" t="s">
        <v>1593</v>
      </c>
      <c r="G162" s="488" t="s">
        <v>445</v>
      </c>
      <c r="H162" s="488" t="s">
        <v>491</v>
      </c>
      <c r="I162" s="489" t="s">
        <v>119</v>
      </c>
      <c r="J162" s="490"/>
      <c r="K162" s="491">
        <v>43951</v>
      </c>
      <c r="L162" s="492">
        <v>43922</v>
      </c>
      <c r="M162" s="372" t="s">
        <v>833</v>
      </c>
      <c r="N162" s="372" t="s">
        <v>510</v>
      </c>
      <c r="O162" s="488" t="s">
        <v>834</v>
      </c>
      <c r="P162" s="488"/>
      <c r="Q162" s="488" t="s">
        <v>835</v>
      </c>
      <c r="R162" s="493">
        <v>212301</v>
      </c>
      <c r="S162" s="493">
        <v>212301</v>
      </c>
      <c r="T162" s="494"/>
      <c r="U162" s="494"/>
      <c r="V162" s="494"/>
      <c r="W162" s="372" t="s">
        <v>449</v>
      </c>
      <c r="X162" s="372"/>
      <c r="Y162" s="372"/>
      <c r="Z162" s="488" t="s">
        <v>836</v>
      </c>
      <c r="AA162" s="488" t="s">
        <v>454</v>
      </c>
      <c r="AB162" s="488"/>
      <c r="AC162" s="372"/>
      <c r="AD162" s="372" t="s">
        <v>495</v>
      </c>
      <c r="AE162" s="372" t="s">
        <v>475</v>
      </c>
      <c r="AF162" s="474"/>
      <c r="AG162" s="488" t="s">
        <v>476</v>
      </c>
      <c r="AH162" s="372" t="s">
        <v>452</v>
      </c>
      <c r="AI162" s="372"/>
      <c r="AJ162" s="488"/>
      <c r="AK162" s="372"/>
      <c r="AL162" s="488"/>
      <c r="AM162" s="488" t="s">
        <v>842</v>
      </c>
      <c r="AN162" s="488"/>
      <c r="AO162" s="372"/>
      <c r="AP162" s="494"/>
      <c r="AQ162" s="488"/>
      <c r="AR162" s="488"/>
      <c r="AS162" s="488"/>
      <c r="AT162" s="488"/>
      <c r="AU162" s="488"/>
      <c r="AV162" s="372"/>
      <c r="AW162" s="474"/>
      <c r="AX162" s="372"/>
      <c r="AY162" s="488"/>
      <c r="AZ162" s="488"/>
      <c r="BA162" s="495"/>
      <c r="BB162" s="496"/>
      <c r="BC162" s="488"/>
      <c r="BD162" s="488"/>
      <c r="BE162" s="488"/>
      <c r="BF162" s="488"/>
      <c r="BG162" s="489"/>
      <c r="BH162" s="488"/>
      <c r="BI162" s="488"/>
      <c r="BJ162" s="488"/>
      <c r="BK162" s="488"/>
      <c r="BL162" s="488"/>
      <c r="BM162" s="488"/>
    </row>
    <row r="163" spans="1:65" ht="30" customHeight="1" x14ac:dyDescent="0.3">
      <c r="A163" s="68"/>
      <c r="B163" s="465">
        <v>20200158</v>
      </c>
      <c r="C163" s="465" t="s">
        <v>843</v>
      </c>
      <c r="D163" s="465"/>
      <c r="E163" s="466">
        <v>43963</v>
      </c>
      <c r="F163" s="467" t="s">
        <v>1593</v>
      </c>
      <c r="G163" s="488" t="s">
        <v>147</v>
      </c>
      <c r="H163" s="488" t="s">
        <v>844</v>
      </c>
      <c r="I163" s="489" t="s">
        <v>119</v>
      </c>
      <c r="J163" s="490"/>
      <c r="K163" s="491">
        <v>43951</v>
      </c>
      <c r="L163" s="492">
        <v>43922</v>
      </c>
      <c r="M163" s="372" t="s">
        <v>180</v>
      </c>
      <c r="N163" s="372" t="s">
        <v>160</v>
      </c>
      <c r="O163" s="488" t="s">
        <v>845</v>
      </c>
      <c r="P163" s="488"/>
      <c r="Q163" s="488" t="s">
        <v>846</v>
      </c>
      <c r="R163" s="493">
        <v>208114</v>
      </c>
      <c r="S163" s="493">
        <v>208114</v>
      </c>
      <c r="T163" s="494"/>
      <c r="U163" s="494"/>
      <c r="V163" s="494"/>
      <c r="W163" s="372" t="s">
        <v>146</v>
      </c>
      <c r="X163" s="372"/>
      <c r="Y163" s="372"/>
      <c r="Z163" s="488" t="s">
        <v>849</v>
      </c>
      <c r="AA163" s="488" t="s">
        <v>153</v>
      </c>
      <c r="AB163" s="488"/>
      <c r="AC163" s="372"/>
      <c r="AD163" s="372" t="s">
        <v>156</v>
      </c>
      <c r="AE163" s="372" t="s">
        <v>847</v>
      </c>
      <c r="AF163" s="474"/>
      <c r="AG163" s="488" t="s">
        <v>848</v>
      </c>
      <c r="AH163" s="372" t="s">
        <v>152</v>
      </c>
      <c r="AI163" s="372"/>
      <c r="AJ163" s="488"/>
      <c r="AK163" s="372"/>
      <c r="AL163" s="488"/>
      <c r="AM163" s="488"/>
      <c r="AN163" s="488"/>
      <c r="AO163" s="372"/>
      <c r="AP163" s="494"/>
      <c r="AQ163" s="488"/>
      <c r="AR163" s="488"/>
      <c r="AS163" s="488"/>
      <c r="AT163" s="488"/>
      <c r="AU163" s="488"/>
      <c r="AV163" s="372"/>
      <c r="AW163" s="474"/>
      <c r="AX163" s="372"/>
      <c r="AY163" s="488"/>
      <c r="AZ163" s="488"/>
      <c r="BA163" s="495"/>
      <c r="BB163" s="496"/>
      <c r="BC163" s="488"/>
      <c r="BD163" s="488"/>
      <c r="BE163" s="488"/>
      <c r="BF163" s="488"/>
      <c r="BG163" s="489"/>
      <c r="BH163" s="488"/>
      <c r="BI163" s="488"/>
      <c r="BJ163" s="488"/>
      <c r="BK163" s="488"/>
      <c r="BL163" s="488"/>
      <c r="BM163" s="488"/>
    </row>
    <row r="164" spans="1:65" ht="30" customHeight="1" x14ac:dyDescent="0.3">
      <c r="A164" s="68"/>
      <c r="B164" s="465">
        <v>20200159</v>
      </c>
      <c r="C164" s="465" t="s">
        <v>850</v>
      </c>
      <c r="D164" s="465"/>
      <c r="E164" s="466">
        <v>43963</v>
      </c>
      <c r="F164" s="467" t="s">
        <v>1593</v>
      </c>
      <c r="G164" s="488" t="s">
        <v>147</v>
      </c>
      <c r="H164" s="488" t="s">
        <v>844</v>
      </c>
      <c r="I164" s="489" t="s">
        <v>119</v>
      </c>
      <c r="J164" s="490"/>
      <c r="K164" s="491">
        <v>43951</v>
      </c>
      <c r="L164" s="492">
        <v>43922</v>
      </c>
      <c r="M164" s="372" t="s">
        <v>180</v>
      </c>
      <c r="N164" s="372" t="s">
        <v>160</v>
      </c>
      <c r="O164" s="488" t="s">
        <v>845</v>
      </c>
      <c r="P164" s="488"/>
      <c r="Q164" s="488" t="s">
        <v>846</v>
      </c>
      <c r="R164" s="493">
        <v>43267</v>
      </c>
      <c r="S164" s="493">
        <v>43267</v>
      </c>
      <c r="T164" s="494"/>
      <c r="U164" s="494"/>
      <c r="V164" s="494"/>
      <c r="W164" s="372" t="s">
        <v>146</v>
      </c>
      <c r="X164" s="372"/>
      <c r="Y164" s="372"/>
      <c r="Z164" s="488" t="s">
        <v>849</v>
      </c>
      <c r="AA164" s="488" t="s">
        <v>153</v>
      </c>
      <c r="AB164" s="488"/>
      <c r="AC164" s="372"/>
      <c r="AD164" s="372" t="s">
        <v>149</v>
      </c>
      <c r="AE164" s="372" t="s">
        <v>847</v>
      </c>
      <c r="AF164" s="474"/>
      <c r="AG164" s="488" t="s">
        <v>848</v>
      </c>
      <c r="AH164" s="372" t="s">
        <v>154</v>
      </c>
      <c r="AI164" s="372"/>
      <c r="AJ164" s="488"/>
      <c r="AK164" s="372"/>
      <c r="AL164" s="488"/>
      <c r="AM164" s="488" t="s">
        <v>851</v>
      </c>
      <c r="AN164" s="488"/>
      <c r="AO164" s="372"/>
      <c r="AP164" s="494"/>
      <c r="AQ164" s="488"/>
      <c r="AR164" s="488"/>
      <c r="AS164" s="488"/>
      <c r="AT164" s="488"/>
      <c r="AU164" s="488"/>
      <c r="AV164" s="372"/>
      <c r="AW164" s="474"/>
      <c r="AX164" s="372"/>
      <c r="AY164" s="488"/>
      <c r="AZ164" s="488"/>
      <c r="BA164" s="495"/>
      <c r="BB164" s="496"/>
      <c r="BC164" s="488"/>
      <c r="BD164" s="488"/>
      <c r="BE164" s="488"/>
      <c r="BF164" s="488"/>
      <c r="BG164" s="489"/>
      <c r="BH164" s="488"/>
      <c r="BI164" s="488"/>
      <c r="BJ164" s="488"/>
      <c r="BK164" s="488"/>
      <c r="BL164" s="488"/>
      <c r="BM164" s="488"/>
    </row>
    <row r="165" spans="1:65" ht="30" customHeight="1" x14ac:dyDescent="0.3">
      <c r="A165" s="68"/>
      <c r="B165" s="465">
        <v>20200160</v>
      </c>
      <c r="C165" s="465" t="s">
        <v>852</v>
      </c>
      <c r="D165" s="465"/>
      <c r="E165" s="466">
        <v>43963</v>
      </c>
      <c r="F165" s="467" t="s">
        <v>1593</v>
      </c>
      <c r="G165" s="488" t="s">
        <v>147</v>
      </c>
      <c r="H165" s="488" t="s">
        <v>844</v>
      </c>
      <c r="I165" s="489" t="s">
        <v>119</v>
      </c>
      <c r="J165" s="490"/>
      <c r="K165" s="491">
        <v>43951</v>
      </c>
      <c r="L165" s="492">
        <v>43922</v>
      </c>
      <c r="M165" s="372" t="s">
        <v>180</v>
      </c>
      <c r="N165" s="372" t="s">
        <v>160</v>
      </c>
      <c r="O165" s="488" t="s">
        <v>853</v>
      </c>
      <c r="P165" s="488"/>
      <c r="Q165" s="488" t="s">
        <v>854</v>
      </c>
      <c r="R165" s="493">
        <v>458632232</v>
      </c>
      <c r="S165" s="493">
        <v>0</v>
      </c>
      <c r="T165" s="494"/>
      <c r="U165" s="494"/>
      <c r="V165" s="494"/>
      <c r="W165" s="372" t="s">
        <v>146</v>
      </c>
      <c r="X165" s="372"/>
      <c r="Y165" s="372"/>
      <c r="Z165" s="488" t="s">
        <v>855</v>
      </c>
      <c r="AA165" s="488" t="s">
        <v>153</v>
      </c>
      <c r="AB165" s="488"/>
      <c r="AC165" s="372"/>
      <c r="AD165" s="372" t="s">
        <v>170</v>
      </c>
      <c r="AE165" s="372"/>
      <c r="AF165" s="474"/>
      <c r="AG165" s="488" t="s">
        <v>151</v>
      </c>
      <c r="AH165" s="372" t="s">
        <v>162</v>
      </c>
      <c r="AI165" s="372"/>
      <c r="AJ165" s="488"/>
      <c r="AK165" s="372"/>
      <c r="AL165" s="488"/>
      <c r="AM165" s="488" t="s">
        <v>856</v>
      </c>
      <c r="AN165" s="488"/>
      <c r="AO165" s="372"/>
      <c r="AP165" s="494"/>
      <c r="AQ165" s="488"/>
      <c r="AR165" s="488"/>
      <c r="AS165" s="488"/>
      <c r="AT165" s="488"/>
      <c r="AU165" s="488"/>
      <c r="AV165" s="372"/>
      <c r="AW165" s="474"/>
      <c r="AX165" s="372"/>
      <c r="AY165" s="488"/>
      <c r="AZ165" s="488"/>
      <c r="BA165" s="495"/>
      <c r="BB165" s="496"/>
      <c r="BC165" s="488"/>
      <c r="BD165" s="488"/>
      <c r="BE165" s="488"/>
      <c r="BF165" s="488"/>
      <c r="BG165" s="489"/>
      <c r="BH165" s="488"/>
      <c r="BI165" s="488"/>
      <c r="BJ165" s="488"/>
      <c r="BK165" s="488"/>
      <c r="BL165" s="488"/>
      <c r="BM165" s="488"/>
    </row>
    <row r="166" spans="1:65" ht="30" customHeight="1" x14ac:dyDescent="0.3">
      <c r="A166" s="68"/>
      <c r="B166" s="465">
        <v>20200161</v>
      </c>
      <c r="C166" s="465" t="s">
        <v>857</v>
      </c>
      <c r="D166" s="465"/>
      <c r="E166" s="466">
        <v>43965</v>
      </c>
      <c r="F166" s="467" t="s">
        <v>1593</v>
      </c>
      <c r="G166" s="488" t="s">
        <v>445</v>
      </c>
      <c r="H166" s="488" t="s">
        <v>491</v>
      </c>
      <c r="I166" s="489" t="s">
        <v>3059</v>
      </c>
      <c r="J166" s="490"/>
      <c r="K166" s="491">
        <v>43965</v>
      </c>
      <c r="L166" s="492">
        <v>43952</v>
      </c>
      <c r="M166" s="372" t="s">
        <v>466</v>
      </c>
      <c r="N166" s="372" t="s">
        <v>510</v>
      </c>
      <c r="O166" s="488" t="s">
        <v>858</v>
      </c>
      <c r="P166" s="488"/>
      <c r="Q166" s="488" t="s">
        <v>859</v>
      </c>
      <c r="R166" s="493">
        <v>499680</v>
      </c>
      <c r="S166" s="493">
        <v>499680</v>
      </c>
      <c r="T166" s="494"/>
      <c r="U166" s="494"/>
      <c r="V166" s="494"/>
      <c r="W166" s="372" t="s">
        <v>449</v>
      </c>
      <c r="X166" s="372"/>
      <c r="Y166" s="372"/>
      <c r="Z166" s="488" t="s">
        <v>860</v>
      </c>
      <c r="AA166" s="488" t="s">
        <v>486</v>
      </c>
      <c r="AB166" s="488" t="s">
        <v>861</v>
      </c>
      <c r="AC166" s="372"/>
      <c r="AD166" s="372" t="s">
        <v>495</v>
      </c>
      <c r="AE166" s="372" t="s">
        <v>475</v>
      </c>
      <c r="AF166" s="474"/>
      <c r="AG166" s="488" t="s">
        <v>451</v>
      </c>
      <c r="AH166" s="372" t="s">
        <v>496</v>
      </c>
      <c r="AI166" s="372"/>
      <c r="AJ166" s="488"/>
      <c r="AK166" s="372"/>
      <c r="AL166" s="488"/>
      <c r="AM166" s="488" t="s">
        <v>862</v>
      </c>
      <c r="AN166" s="488"/>
      <c r="AO166" s="372"/>
      <c r="AP166" s="494"/>
      <c r="AQ166" s="488"/>
      <c r="AR166" s="488"/>
      <c r="AS166" s="488"/>
      <c r="AT166" s="488"/>
      <c r="AU166" s="488"/>
      <c r="AV166" s="372"/>
      <c r="AW166" s="474"/>
      <c r="AX166" s="372"/>
      <c r="AY166" s="488"/>
      <c r="AZ166" s="488"/>
      <c r="BA166" s="495"/>
      <c r="BB166" s="496"/>
      <c r="BC166" s="488"/>
      <c r="BD166" s="488"/>
      <c r="BE166" s="488"/>
      <c r="BF166" s="488"/>
      <c r="BG166" s="489"/>
      <c r="BH166" s="488"/>
      <c r="BI166" s="488"/>
      <c r="BJ166" s="488"/>
      <c r="BK166" s="488"/>
      <c r="BL166" s="488"/>
      <c r="BM166" s="488"/>
    </row>
    <row r="167" spans="1:65" ht="30" customHeight="1" x14ac:dyDescent="0.3">
      <c r="A167" s="68"/>
      <c r="B167" s="465">
        <v>20200162</v>
      </c>
      <c r="C167" s="465" t="s">
        <v>863</v>
      </c>
      <c r="D167" s="465"/>
      <c r="E167" s="466">
        <v>43965</v>
      </c>
      <c r="F167" s="467" t="s">
        <v>1593</v>
      </c>
      <c r="G167" s="488" t="s">
        <v>445</v>
      </c>
      <c r="H167" s="488" t="s">
        <v>491</v>
      </c>
      <c r="I167" s="489" t="s">
        <v>3059</v>
      </c>
      <c r="J167" s="490"/>
      <c r="K167" s="491">
        <v>43965</v>
      </c>
      <c r="L167" s="492">
        <v>43952</v>
      </c>
      <c r="M167" s="372" t="s">
        <v>466</v>
      </c>
      <c r="N167" s="372" t="s">
        <v>510</v>
      </c>
      <c r="O167" s="488" t="s">
        <v>864</v>
      </c>
      <c r="P167" s="488"/>
      <c r="Q167" s="488" t="s">
        <v>865</v>
      </c>
      <c r="R167" s="493">
        <v>499680</v>
      </c>
      <c r="S167" s="493">
        <v>499680</v>
      </c>
      <c r="T167" s="494"/>
      <c r="U167" s="494"/>
      <c r="V167" s="494"/>
      <c r="W167" s="372" t="s">
        <v>449</v>
      </c>
      <c r="X167" s="372"/>
      <c r="Y167" s="372"/>
      <c r="Z167" s="488" t="s">
        <v>860</v>
      </c>
      <c r="AA167" s="488" t="s">
        <v>486</v>
      </c>
      <c r="AB167" s="488" t="s">
        <v>866</v>
      </c>
      <c r="AC167" s="372"/>
      <c r="AD167" s="372" t="s">
        <v>495</v>
      </c>
      <c r="AE167" s="372" t="s">
        <v>475</v>
      </c>
      <c r="AF167" s="474"/>
      <c r="AG167" s="488" t="s">
        <v>451</v>
      </c>
      <c r="AH167" s="372" t="s">
        <v>496</v>
      </c>
      <c r="AI167" s="372"/>
      <c r="AJ167" s="488"/>
      <c r="AK167" s="372"/>
      <c r="AL167" s="488"/>
      <c r="AM167" s="488" t="s">
        <v>867</v>
      </c>
      <c r="AN167" s="488"/>
      <c r="AO167" s="372"/>
      <c r="AP167" s="494"/>
      <c r="AQ167" s="488"/>
      <c r="AR167" s="488"/>
      <c r="AS167" s="488"/>
      <c r="AT167" s="488"/>
      <c r="AU167" s="488"/>
      <c r="AV167" s="372"/>
      <c r="AW167" s="474"/>
      <c r="AX167" s="372"/>
      <c r="AY167" s="488"/>
      <c r="AZ167" s="488"/>
      <c r="BA167" s="495"/>
      <c r="BB167" s="496"/>
      <c r="BC167" s="488"/>
      <c r="BD167" s="488"/>
      <c r="BE167" s="488"/>
      <c r="BF167" s="488"/>
      <c r="BG167" s="489"/>
      <c r="BH167" s="488"/>
      <c r="BI167" s="488"/>
      <c r="BJ167" s="488"/>
      <c r="BK167" s="488"/>
      <c r="BL167" s="488"/>
      <c r="BM167" s="488"/>
    </row>
    <row r="168" spans="1:65" ht="30" customHeight="1" x14ac:dyDescent="0.3">
      <c r="A168" s="68"/>
      <c r="B168" s="465">
        <v>20200163</v>
      </c>
      <c r="C168" s="465" t="s">
        <v>930</v>
      </c>
      <c r="D168" s="465"/>
      <c r="E168" s="466">
        <v>43966</v>
      </c>
      <c r="F168" s="467" t="s">
        <v>1593</v>
      </c>
      <c r="G168" s="488" t="s">
        <v>445</v>
      </c>
      <c r="H168" s="488" t="s">
        <v>491</v>
      </c>
      <c r="I168" s="489" t="s">
        <v>119</v>
      </c>
      <c r="J168" s="490"/>
      <c r="K168" s="491">
        <v>43738</v>
      </c>
      <c r="L168" s="492">
        <v>43891</v>
      </c>
      <c r="M168" s="372" t="s">
        <v>724</v>
      </c>
      <c r="N168" s="372" t="s">
        <v>931</v>
      </c>
      <c r="O168" s="488" t="s">
        <v>932</v>
      </c>
      <c r="P168" s="488"/>
      <c r="Q168" s="488" t="s">
        <v>933</v>
      </c>
      <c r="R168" s="493">
        <v>10786980</v>
      </c>
      <c r="S168" s="493">
        <v>10786980</v>
      </c>
      <c r="T168" s="494"/>
      <c r="U168" s="494"/>
      <c r="V168" s="494"/>
      <c r="W168" s="372" t="s">
        <v>449</v>
      </c>
      <c r="X168" s="372"/>
      <c r="Y168" s="372"/>
      <c r="Z168" s="488" t="s">
        <v>934</v>
      </c>
      <c r="AA168" s="488" t="s">
        <v>454</v>
      </c>
      <c r="AB168" s="488"/>
      <c r="AC168" s="372"/>
      <c r="AD168" s="372" t="s">
        <v>767</v>
      </c>
      <c r="AE168" s="372" t="s">
        <v>475</v>
      </c>
      <c r="AF168" s="474"/>
      <c r="AG168" s="488" t="s">
        <v>476</v>
      </c>
      <c r="AH168" s="372" t="s">
        <v>769</v>
      </c>
      <c r="AI168" s="372"/>
      <c r="AJ168" s="488"/>
      <c r="AK168" s="372"/>
      <c r="AL168" s="488"/>
      <c r="AM168" s="488" t="s">
        <v>935</v>
      </c>
      <c r="AN168" s="488"/>
      <c r="AO168" s="372"/>
      <c r="AP168" s="494"/>
      <c r="AQ168" s="488"/>
      <c r="AR168" s="488"/>
      <c r="AS168" s="488"/>
      <c r="AT168" s="488"/>
      <c r="AU168" s="488"/>
      <c r="AV168" s="372"/>
      <c r="AW168" s="474"/>
      <c r="AX168" s="372"/>
      <c r="AY168" s="488"/>
      <c r="AZ168" s="488"/>
      <c r="BA168" s="495"/>
      <c r="BB168" s="496"/>
      <c r="BC168" s="488"/>
      <c r="BD168" s="488"/>
      <c r="BE168" s="488"/>
      <c r="BF168" s="488"/>
      <c r="BG168" s="489"/>
      <c r="BH168" s="488"/>
      <c r="BI168" s="488"/>
      <c r="BJ168" s="488"/>
      <c r="BK168" s="488"/>
      <c r="BL168" s="488"/>
      <c r="BM168" s="488"/>
    </row>
    <row r="169" spans="1:65" ht="30" customHeight="1" x14ac:dyDescent="0.3">
      <c r="A169" s="68"/>
      <c r="B169" s="465">
        <v>20200164</v>
      </c>
      <c r="C169" s="465" t="s">
        <v>898</v>
      </c>
      <c r="D169" s="465"/>
      <c r="E169" s="466">
        <v>43966</v>
      </c>
      <c r="F169" s="467" t="s">
        <v>1593</v>
      </c>
      <c r="G169" s="488" t="s">
        <v>445</v>
      </c>
      <c r="H169" s="488" t="s">
        <v>491</v>
      </c>
      <c r="I169" s="489" t="s">
        <v>119</v>
      </c>
      <c r="J169" s="490"/>
      <c r="K169" s="491">
        <v>43932</v>
      </c>
      <c r="L169" s="492">
        <v>43952</v>
      </c>
      <c r="M169" s="372" t="s">
        <v>833</v>
      </c>
      <c r="N169" s="372" t="s">
        <v>510</v>
      </c>
      <c r="O169" s="488" t="s">
        <v>899</v>
      </c>
      <c r="P169" s="488"/>
      <c r="Q169" s="488" t="s">
        <v>895</v>
      </c>
      <c r="R169" s="493">
        <v>6429076</v>
      </c>
      <c r="S169" s="493">
        <v>6429076</v>
      </c>
      <c r="T169" s="494"/>
      <c r="U169" s="494"/>
      <c r="V169" s="494"/>
      <c r="W169" s="372" t="s">
        <v>449</v>
      </c>
      <c r="X169" s="372"/>
      <c r="Y169" s="372"/>
      <c r="Z169" s="488" t="s">
        <v>900</v>
      </c>
      <c r="AA169" s="488" t="s">
        <v>454</v>
      </c>
      <c r="AB169" s="488"/>
      <c r="AC169" s="372"/>
      <c r="AD169" s="372" t="s">
        <v>495</v>
      </c>
      <c r="AE169" s="372" t="s">
        <v>475</v>
      </c>
      <c r="AF169" s="474"/>
      <c r="AG169" s="488" t="s">
        <v>462</v>
      </c>
      <c r="AH169" s="372" t="s">
        <v>463</v>
      </c>
      <c r="AI169" s="372"/>
      <c r="AJ169" s="488"/>
      <c r="AK169" s="372"/>
      <c r="AL169" s="488"/>
      <c r="AM169" s="488" t="s">
        <v>901</v>
      </c>
      <c r="AN169" s="488"/>
      <c r="AO169" s="372"/>
      <c r="AP169" s="494"/>
      <c r="AQ169" s="488"/>
      <c r="AR169" s="488"/>
      <c r="AS169" s="488"/>
      <c r="AT169" s="488"/>
      <c r="AU169" s="488"/>
      <c r="AV169" s="372"/>
      <c r="AW169" s="474"/>
      <c r="AX169" s="372"/>
      <c r="AY169" s="488"/>
      <c r="AZ169" s="488"/>
      <c r="BA169" s="495"/>
      <c r="BB169" s="496"/>
      <c r="BC169" s="488"/>
      <c r="BD169" s="488"/>
      <c r="BE169" s="488"/>
      <c r="BF169" s="488"/>
      <c r="BG169" s="489"/>
      <c r="BH169" s="488"/>
      <c r="BI169" s="488"/>
      <c r="BJ169" s="488"/>
      <c r="BK169" s="488"/>
      <c r="BL169" s="488"/>
      <c r="BM169" s="488"/>
    </row>
    <row r="170" spans="1:65" ht="30" customHeight="1" x14ac:dyDescent="0.3">
      <c r="A170" s="68"/>
      <c r="B170" s="465">
        <v>20200165</v>
      </c>
      <c r="C170" s="465" t="s">
        <v>902</v>
      </c>
      <c r="D170" s="465"/>
      <c r="E170" s="466">
        <v>43966</v>
      </c>
      <c r="F170" s="467" t="s">
        <v>1593</v>
      </c>
      <c r="G170" s="488" t="s">
        <v>445</v>
      </c>
      <c r="H170" s="488" t="s">
        <v>491</v>
      </c>
      <c r="I170" s="489" t="s">
        <v>119</v>
      </c>
      <c r="J170" s="490"/>
      <c r="K170" s="491">
        <v>43932</v>
      </c>
      <c r="L170" s="492">
        <v>43952</v>
      </c>
      <c r="M170" s="372" t="s">
        <v>833</v>
      </c>
      <c r="N170" s="372" t="s">
        <v>510</v>
      </c>
      <c r="O170" s="488" t="s">
        <v>899</v>
      </c>
      <c r="P170" s="488"/>
      <c r="Q170" s="488" t="s">
        <v>895</v>
      </c>
      <c r="R170" s="493">
        <v>25719527</v>
      </c>
      <c r="S170" s="493">
        <v>25719527</v>
      </c>
      <c r="T170" s="494"/>
      <c r="U170" s="494"/>
      <c r="V170" s="494"/>
      <c r="W170" s="372" t="s">
        <v>449</v>
      </c>
      <c r="X170" s="372"/>
      <c r="Y170" s="372"/>
      <c r="Z170" s="488" t="s">
        <v>900</v>
      </c>
      <c r="AA170" s="488" t="s">
        <v>454</v>
      </c>
      <c r="AB170" s="488"/>
      <c r="AC170" s="372"/>
      <c r="AD170" s="372" t="s">
        <v>767</v>
      </c>
      <c r="AE170" s="372" t="s">
        <v>475</v>
      </c>
      <c r="AF170" s="474"/>
      <c r="AG170" s="488" t="s">
        <v>462</v>
      </c>
      <c r="AH170" s="372" t="s">
        <v>496</v>
      </c>
      <c r="AI170" s="372"/>
      <c r="AJ170" s="488"/>
      <c r="AK170" s="372"/>
      <c r="AL170" s="488"/>
      <c r="AM170" s="488" t="s">
        <v>903</v>
      </c>
      <c r="AN170" s="488"/>
      <c r="AO170" s="372"/>
      <c r="AP170" s="494"/>
      <c r="AQ170" s="488"/>
      <c r="AR170" s="488"/>
      <c r="AS170" s="488"/>
      <c r="AT170" s="488"/>
      <c r="AU170" s="488"/>
      <c r="AV170" s="372"/>
      <c r="AW170" s="474"/>
      <c r="AX170" s="372"/>
      <c r="AY170" s="488"/>
      <c r="AZ170" s="488"/>
      <c r="BA170" s="495"/>
      <c r="BB170" s="496"/>
      <c r="BC170" s="488"/>
      <c r="BD170" s="488"/>
      <c r="BE170" s="488"/>
      <c r="BF170" s="488"/>
      <c r="BG170" s="489"/>
      <c r="BH170" s="488"/>
      <c r="BI170" s="488"/>
      <c r="BJ170" s="488"/>
      <c r="BK170" s="488"/>
      <c r="BL170" s="488"/>
      <c r="BM170" s="488"/>
    </row>
    <row r="171" spans="1:65" ht="30" customHeight="1" x14ac:dyDescent="0.3">
      <c r="A171" s="68"/>
      <c r="B171" s="465">
        <v>20200166</v>
      </c>
      <c r="C171" s="465" t="s">
        <v>904</v>
      </c>
      <c r="D171" s="465"/>
      <c r="E171" s="466">
        <v>43966</v>
      </c>
      <c r="F171" s="467" t="s">
        <v>1593</v>
      </c>
      <c r="G171" s="488" t="s">
        <v>445</v>
      </c>
      <c r="H171" s="488" t="s">
        <v>491</v>
      </c>
      <c r="I171" s="489" t="s">
        <v>119</v>
      </c>
      <c r="J171" s="490"/>
      <c r="K171" s="491">
        <v>43932</v>
      </c>
      <c r="L171" s="492">
        <v>43952</v>
      </c>
      <c r="M171" s="372" t="s">
        <v>833</v>
      </c>
      <c r="N171" s="372" t="s">
        <v>510</v>
      </c>
      <c r="O171" s="488" t="s">
        <v>899</v>
      </c>
      <c r="P171" s="488"/>
      <c r="Q171" s="488" t="s">
        <v>895</v>
      </c>
      <c r="R171" s="493">
        <v>9480822</v>
      </c>
      <c r="S171" s="493">
        <v>9480822</v>
      </c>
      <c r="T171" s="494"/>
      <c r="U171" s="494"/>
      <c r="V171" s="494"/>
      <c r="W171" s="372" t="s">
        <v>449</v>
      </c>
      <c r="X171" s="372"/>
      <c r="Y171" s="372"/>
      <c r="Z171" s="488" t="s">
        <v>905</v>
      </c>
      <c r="AA171" s="488" t="s">
        <v>454</v>
      </c>
      <c r="AB171" s="488"/>
      <c r="AC171" s="372"/>
      <c r="AD171" s="372" t="s">
        <v>504</v>
      </c>
      <c r="AE171" s="372" t="s">
        <v>475</v>
      </c>
      <c r="AF171" s="474"/>
      <c r="AG171" s="488" t="s">
        <v>462</v>
      </c>
      <c r="AH171" s="372" t="s">
        <v>452</v>
      </c>
      <c r="AI171" s="372"/>
      <c r="AJ171" s="488"/>
      <c r="AK171" s="372"/>
      <c r="AL171" s="488"/>
      <c r="AM171" s="488" t="s">
        <v>906</v>
      </c>
      <c r="AN171" s="488"/>
      <c r="AO171" s="372"/>
      <c r="AP171" s="494"/>
      <c r="AQ171" s="488"/>
      <c r="AR171" s="488"/>
      <c r="AS171" s="488"/>
      <c r="AT171" s="488"/>
      <c r="AU171" s="488"/>
      <c r="AV171" s="372"/>
      <c r="AW171" s="474"/>
      <c r="AX171" s="372"/>
      <c r="AY171" s="488"/>
      <c r="AZ171" s="488"/>
      <c r="BA171" s="495"/>
      <c r="BB171" s="496"/>
      <c r="BC171" s="488"/>
      <c r="BD171" s="488"/>
      <c r="BE171" s="488"/>
      <c r="BF171" s="488"/>
      <c r="BG171" s="489"/>
      <c r="BH171" s="488"/>
      <c r="BI171" s="488"/>
      <c r="BJ171" s="488"/>
      <c r="BK171" s="488"/>
      <c r="BL171" s="488"/>
      <c r="BM171" s="488"/>
    </row>
    <row r="172" spans="1:65" ht="30" customHeight="1" x14ac:dyDescent="0.3">
      <c r="A172" s="68"/>
      <c r="B172" s="465">
        <v>20200167</v>
      </c>
      <c r="C172" s="465" t="s">
        <v>893</v>
      </c>
      <c r="D172" s="465"/>
      <c r="E172" s="466">
        <v>43966</v>
      </c>
      <c r="F172" s="467" t="s">
        <v>1593</v>
      </c>
      <c r="G172" s="488" t="s">
        <v>445</v>
      </c>
      <c r="H172" s="488" t="s">
        <v>491</v>
      </c>
      <c r="I172" s="489" t="s">
        <v>119</v>
      </c>
      <c r="J172" s="490"/>
      <c r="K172" s="491">
        <v>43936</v>
      </c>
      <c r="L172" s="492">
        <v>43952</v>
      </c>
      <c r="M172" s="372" t="s">
        <v>833</v>
      </c>
      <c r="N172" s="372" t="s">
        <v>510</v>
      </c>
      <c r="O172" s="488" t="s">
        <v>894</v>
      </c>
      <c r="P172" s="488"/>
      <c r="Q172" s="488" t="s">
        <v>895</v>
      </c>
      <c r="R172" s="493">
        <v>85354632</v>
      </c>
      <c r="S172" s="493">
        <v>85354632</v>
      </c>
      <c r="T172" s="494"/>
      <c r="U172" s="494"/>
      <c r="V172" s="494"/>
      <c r="W172" s="372" t="s">
        <v>449</v>
      </c>
      <c r="X172" s="372"/>
      <c r="Y172" s="372"/>
      <c r="Z172" s="488" t="s">
        <v>896</v>
      </c>
      <c r="AA172" s="488" t="s">
        <v>454</v>
      </c>
      <c r="AB172" s="488"/>
      <c r="AC172" s="372"/>
      <c r="AD172" s="372" t="s">
        <v>767</v>
      </c>
      <c r="AE172" s="372" t="s">
        <v>475</v>
      </c>
      <c r="AF172" s="474"/>
      <c r="AG172" s="488" t="s">
        <v>462</v>
      </c>
      <c r="AH172" s="372" t="s">
        <v>496</v>
      </c>
      <c r="AI172" s="372"/>
      <c r="AJ172" s="488"/>
      <c r="AK172" s="372"/>
      <c r="AL172" s="488"/>
      <c r="AM172" s="488" t="s">
        <v>897</v>
      </c>
      <c r="AN172" s="488"/>
      <c r="AO172" s="372"/>
      <c r="AP172" s="494"/>
      <c r="AQ172" s="488"/>
      <c r="AR172" s="488"/>
      <c r="AS172" s="488"/>
      <c r="AT172" s="488"/>
      <c r="AU172" s="488"/>
      <c r="AV172" s="372"/>
      <c r="AW172" s="474"/>
      <c r="AX172" s="372"/>
      <c r="AY172" s="488"/>
      <c r="AZ172" s="488"/>
      <c r="BA172" s="495"/>
      <c r="BB172" s="496"/>
      <c r="BC172" s="488"/>
      <c r="BD172" s="488"/>
      <c r="BE172" s="488"/>
      <c r="BF172" s="488"/>
      <c r="BG172" s="489"/>
      <c r="BH172" s="488"/>
      <c r="BI172" s="488"/>
      <c r="BJ172" s="488"/>
      <c r="BK172" s="488"/>
      <c r="BL172" s="488"/>
      <c r="BM172" s="488"/>
    </row>
    <row r="173" spans="1:65" ht="30" customHeight="1" x14ac:dyDescent="0.3">
      <c r="A173" s="68"/>
      <c r="B173" s="465">
        <v>20200168</v>
      </c>
      <c r="C173" s="465" t="s">
        <v>907</v>
      </c>
      <c r="D173" s="465"/>
      <c r="E173" s="466">
        <v>43966</v>
      </c>
      <c r="F173" s="467" t="s">
        <v>1593</v>
      </c>
      <c r="G173" s="488" t="s">
        <v>445</v>
      </c>
      <c r="H173" s="488" t="s">
        <v>491</v>
      </c>
      <c r="I173" s="489" t="s">
        <v>3062</v>
      </c>
      <c r="J173" s="490"/>
      <c r="K173" s="491">
        <v>43946</v>
      </c>
      <c r="L173" s="492">
        <v>43922</v>
      </c>
      <c r="M173" s="372" t="s">
        <v>908</v>
      </c>
      <c r="N173" s="372" t="s">
        <v>466</v>
      </c>
      <c r="O173" s="488" t="s">
        <v>909</v>
      </c>
      <c r="P173" s="488"/>
      <c r="Q173" s="488" t="s">
        <v>910</v>
      </c>
      <c r="R173" s="493">
        <v>1530597</v>
      </c>
      <c r="S173" s="493">
        <v>0</v>
      </c>
      <c r="T173" s="494"/>
      <c r="U173" s="494"/>
      <c r="V173" s="494"/>
      <c r="W173" s="372" t="s">
        <v>449</v>
      </c>
      <c r="X173" s="372"/>
      <c r="Y173" s="372"/>
      <c r="Z173" s="488" t="s">
        <v>911</v>
      </c>
      <c r="AA173" s="488" t="s">
        <v>454</v>
      </c>
      <c r="AB173" s="488"/>
      <c r="AC173" s="372"/>
      <c r="AD173" s="372" t="s">
        <v>450</v>
      </c>
      <c r="AE173" s="372" t="s">
        <v>475</v>
      </c>
      <c r="AF173" s="474"/>
      <c r="AG173" s="488" t="s">
        <v>462</v>
      </c>
      <c r="AH173" s="372" t="s">
        <v>463</v>
      </c>
      <c r="AI173" s="372"/>
      <c r="AJ173" s="488"/>
      <c r="AK173" s="372"/>
      <c r="AL173" s="488"/>
      <c r="AM173" s="488"/>
      <c r="AN173" s="488"/>
      <c r="AO173" s="372"/>
      <c r="AP173" s="494"/>
      <c r="AQ173" s="488"/>
      <c r="AR173" s="488"/>
      <c r="AS173" s="488"/>
      <c r="AT173" s="488"/>
      <c r="AU173" s="488"/>
      <c r="AV173" s="372"/>
      <c r="AW173" s="474"/>
      <c r="AX173" s="372"/>
      <c r="AY173" s="488"/>
      <c r="AZ173" s="488"/>
      <c r="BA173" s="495"/>
      <c r="BB173" s="496"/>
      <c r="BC173" s="488"/>
      <c r="BD173" s="488"/>
      <c r="BE173" s="488"/>
      <c r="BF173" s="488"/>
      <c r="BG173" s="489"/>
      <c r="BH173" s="488"/>
      <c r="BI173" s="488"/>
      <c r="BJ173" s="488"/>
      <c r="BK173" s="488"/>
      <c r="BL173" s="488"/>
      <c r="BM173" s="488"/>
    </row>
    <row r="174" spans="1:65" ht="30" customHeight="1" x14ac:dyDescent="0.3">
      <c r="A174" s="68"/>
      <c r="B174" s="465">
        <v>20200169</v>
      </c>
      <c r="C174" s="465" t="s">
        <v>926</v>
      </c>
      <c r="D174" s="465"/>
      <c r="E174" s="466">
        <v>43966</v>
      </c>
      <c r="F174" s="467" t="s">
        <v>1593</v>
      </c>
      <c r="G174" s="488" t="s">
        <v>445</v>
      </c>
      <c r="H174" s="488" t="s">
        <v>491</v>
      </c>
      <c r="I174" s="489" t="s">
        <v>119</v>
      </c>
      <c r="J174" s="490"/>
      <c r="K174" s="491">
        <v>43946</v>
      </c>
      <c r="L174" s="492">
        <v>43922</v>
      </c>
      <c r="M174" s="372" t="s">
        <v>927</v>
      </c>
      <c r="N174" s="372" t="s">
        <v>466</v>
      </c>
      <c r="O174" s="488" t="s">
        <v>928</v>
      </c>
      <c r="P174" s="488"/>
      <c r="Q174" s="488" t="s">
        <v>929</v>
      </c>
      <c r="R174" s="493">
        <v>145344</v>
      </c>
      <c r="S174" s="493">
        <v>0</v>
      </c>
      <c r="T174" s="494"/>
      <c r="U174" s="494"/>
      <c r="V174" s="494"/>
      <c r="W174" s="372" t="s">
        <v>449</v>
      </c>
      <c r="X174" s="372"/>
      <c r="Y174" s="372"/>
      <c r="Z174" s="488" t="s">
        <v>892</v>
      </c>
      <c r="AA174" s="488" t="s">
        <v>454</v>
      </c>
      <c r="AB174" s="488"/>
      <c r="AC174" s="372"/>
      <c r="AD174" s="372" t="s">
        <v>450</v>
      </c>
      <c r="AE174" s="372" t="s">
        <v>475</v>
      </c>
      <c r="AF174" s="474"/>
      <c r="AG174" s="488" t="s">
        <v>462</v>
      </c>
      <c r="AH174" s="372" t="s">
        <v>463</v>
      </c>
      <c r="AI174" s="372"/>
      <c r="AJ174" s="488"/>
      <c r="AK174" s="372"/>
      <c r="AL174" s="488"/>
      <c r="AM174" s="488"/>
      <c r="AN174" s="488"/>
      <c r="AO174" s="372"/>
      <c r="AP174" s="494"/>
      <c r="AQ174" s="488"/>
      <c r="AR174" s="488"/>
      <c r="AS174" s="488"/>
      <c r="AT174" s="488"/>
      <c r="AU174" s="488"/>
      <c r="AV174" s="372"/>
      <c r="AW174" s="474"/>
      <c r="AX174" s="372"/>
      <c r="AY174" s="488"/>
      <c r="AZ174" s="488"/>
      <c r="BA174" s="495"/>
      <c r="BB174" s="496"/>
      <c r="BC174" s="488"/>
      <c r="BD174" s="488"/>
      <c r="BE174" s="488"/>
      <c r="BF174" s="488"/>
      <c r="BG174" s="489"/>
      <c r="BH174" s="488"/>
      <c r="BI174" s="488"/>
      <c r="BJ174" s="488"/>
      <c r="BK174" s="488"/>
      <c r="BL174" s="488"/>
      <c r="BM174" s="488"/>
    </row>
    <row r="175" spans="1:65" ht="30" customHeight="1" x14ac:dyDescent="0.3">
      <c r="A175" s="68"/>
      <c r="B175" s="465">
        <v>20200170</v>
      </c>
      <c r="C175" s="465" t="s">
        <v>958</v>
      </c>
      <c r="D175" s="465"/>
      <c r="E175" s="466">
        <v>43966</v>
      </c>
      <c r="F175" s="467" t="s">
        <v>1593</v>
      </c>
      <c r="G175" s="488" t="s">
        <v>147</v>
      </c>
      <c r="H175" s="488" t="s">
        <v>844</v>
      </c>
      <c r="I175" s="489" t="s">
        <v>3059</v>
      </c>
      <c r="J175" s="490"/>
      <c r="K175" s="491">
        <v>43949</v>
      </c>
      <c r="L175" s="492">
        <v>43891</v>
      </c>
      <c r="M175" s="372" t="s">
        <v>959</v>
      </c>
      <c r="N175" s="372" t="s">
        <v>960</v>
      </c>
      <c r="O175" s="488" t="s">
        <v>961</v>
      </c>
      <c r="P175" s="488"/>
      <c r="Q175" s="488" t="s">
        <v>962</v>
      </c>
      <c r="R175" s="493">
        <v>2550000</v>
      </c>
      <c r="S175" s="493">
        <v>2550000</v>
      </c>
      <c r="T175" s="494"/>
      <c r="U175" s="494"/>
      <c r="V175" s="494"/>
      <c r="W175" s="372" t="s">
        <v>146</v>
      </c>
      <c r="X175" s="372"/>
      <c r="Y175" s="372"/>
      <c r="Z175" s="488" t="s">
        <v>963</v>
      </c>
      <c r="AA175" s="488" t="s">
        <v>153</v>
      </c>
      <c r="AB175" s="488"/>
      <c r="AC175" s="372"/>
      <c r="AD175" s="372" t="s">
        <v>158</v>
      </c>
      <c r="AE175" s="372" t="s">
        <v>847</v>
      </c>
      <c r="AF175" s="474"/>
      <c r="AG175" s="488" t="s">
        <v>956</v>
      </c>
      <c r="AH175" s="372" t="s">
        <v>152</v>
      </c>
      <c r="AI175" s="372"/>
      <c r="AJ175" s="488"/>
      <c r="AK175" s="372"/>
      <c r="AL175" s="488"/>
      <c r="AM175" s="488">
        <v>202004090402</v>
      </c>
      <c r="AN175" s="488"/>
      <c r="AO175" s="372"/>
      <c r="AP175" s="494"/>
      <c r="AQ175" s="488"/>
      <c r="AR175" s="488"/>
      <c r="AS175" s="488"/>
      <c r="AT175" s="488"/>
      <c r="AU175" s="488"/>
      <c r="AV175" s="372"/>
      <c r="AW175" s="474"/>
      <c r="AX175" s="372"/>
      <c r="AY175" s="488"/>
      <c r="AZ175" s="488"/>
      <c r="BA175" s="495"/>
      <c r="BB175" s="496"/>
      <c r="BC175" s="488"/>
      <c r="BD175" s="488"/>
      <c r="BE175" s="488"/>
      <c r="BF175" s="488"/>
      <c r="BG175" s="489"/>
      <c r="BH175" s="488"/>
      <c r="BI175" s="488"/>
      <c r="BJ175" s="488"/>
      <c r="BK175" s="488"/>
      <c r="BL175" s="488"/>
      <c r="BM175" s="488"/>
    </row>
    <row r="176" spans="1:65" ht="30" customHeight="1" x14ac:dyDescent="0.3">
      <c r="A176" s="68"/>
      <c r="B176" s="465">
        <v>20200171</v>
      </c>
      <c r="C176" s="465" t="s">
        <v>888</v>
      </c>
      <c r="D176" s="465"/>
      <c r="E176" s="466">
        <v>43966</v>
      </c>
      <c r="F176" s="467" t="s">
        <v>1593</v>
      </c>
      <c r="G176" s="488" t="s">
        <v>445</v>
      </c>
      <c r="H176" s="488" t="s">
        <v>491</v>
      </c>
      <c r="I176" s="489" t="s">
        <v>119</v>
      </c>
      <c r="J176" s="490"/>
      <c r="K176" s="491">
        <v>43951</v>
      </c>
      <c r="L176" s="492">
        <v>43922</v>
      </c>
      <c r="M176" s="372" t="s">
        <v>889</v>
      </c>
      <c r="N176" s="372" t="s">
        <v>466</v>
      </c>
      <c r="O176" s="488" t="s">
        <v>890</v>
      </c>
      <c r="P176" s="488"/>
      <c r="Q176" s="488" t="s">
        <v>891</v>
      </c>
      <c r="R176" s="493">
        <v>83551</v>
      </c>
      <c r="S176" s="493">
        <v>0</v>
      </c>
      <c r="T176" s="494"/>
      <c r="U176" s="494"/>
      <c r="V176" s="494"/>
      <c r="W176" s="372" t="s">
        <v>449</v>
      </c>
      <c r="X176" s="372"/>
      <c r="Y176" s="372"/>
      <c r="Z176" s="488" t="s">
        <v>892</v>
      </c>
      <c r="AA176" s="488" t="s">
        <v>454</v>
      </c>
      <c r="AB176" s="488"/>
      <c r="AC176" s="372"/>
      <c r="AD176" s="372" t="s">
        <v>450</v>
      </c>
      <c r="AE176" s="372" t="s">
        <v>475</v>
      </c>
      <c r="AF176" s="474"/>
      <c r="AG176" s="488" t="s">
        <v>476</v>
      </c>
      <c r="AH176" s="372" t="s">
        <v>463</v>
      </c>
      <c r="AI176" s="372"/>
      <c r="AJ176" s="488"/>
      <c r="AK176" s="372"/>
      <c r="AL176" s="488"/>
      <c r="AM176" s="488"/>
      <c r="AN176" s="488"/>
      <c r="AO176" s="372"/>
      <c r="AP176" s="494"/>
      <c r="AQ176" s="488"/>
      <c r="AR176" s="488"/>
      <c r="AS176" s="488"/>
      <c r="AT176" s="488"/>
      <c r="AU176" s="488"/>
      <c r="AV176" s="372"/>
      <c r="AW176" s="474"/>
      <c r="AX176" s="372"/>
      <c r="AY176" s="488"/>
      <c r="AZ176" s="488"/>
      <c r="BA176" s="495"/>
      <c r="BB176" s="496"/>
      <c r="BC176" s="488"/>
      <c r="BD176" s="488"/>
      <c r="BE176" s="488"/>
      <c r="BF176" s="488"/>
      <c r="BG176" s="489"/>
      <c r="BH176" s="488"/>
      <c r="BI176" s="488"/>
      <c r="BJ176" s="488"/>
      <c r="BK176" s="488"/>
      <c r="BL176" s="488"/>
      <c r="BM176" s="488"/>
    </row>
    <row r="177" spans="1:65" ht="30" customHeight="1" x14ac:dyDescent="0.3">
      <c r="A177" s="68"/>
      <c r="B177" s="465">
        <v>20200172</v>
      </c>
      <c r="C177" s="465" t="s">
        <v>912</v>
      </c>
      <c r="D177" s="465"/>
      <c r="E177" s="466">
        <v>43966</v>
      </c>
      <c r="F177" s="467" t="s">
        <v>1593</v>
      </c>
      <c r="G177" s="488" t="s">
        <v>445</v>
      </c>
      <c r="H177" s="488" t="s">
        <v>491</v>
      </c>
      <c r="I177" s="489" t="s">
        <v>119</v>
      </c>
      <c r="J177" s="490"/>
      <c r="K177" s="491">
        <v>43951</v>
      </c>
      <c r="L177" s="492">
        <v>43922</v>
      </c>
      <c r="M177" s="372" t="s">
        <v>913</v>
      </c>
      <c r="N177" s="372" t="s">
        <v>914</v>
      </c>
      <c r="O177" s="488" t="s">
        <v>915</v>
      </c>
      <c r="P177" s="488"/>
      <c r="Q177" s="488" t="s">
        <v>916</v>
      </c>
      <c r="R177" s="493">
        <v>3039100</v>
      </c>
      <c r="S177" s="493">
        <v>3039100</v>
      </c>
      <c r="T177" s="494"/>
      <c r="U177" s="494"/>
      <c r="V177" s="494"/>
      <c r="W177" s="372" t="s">
        <v>449</v>
      </c>
      <c r="X177" s="372"/>
      <c r="Y177" s="372"/>
      <c r="Z177" s="488" t="s">
        <v>917</v>
      </c>
      <c r="AA177" s="488" t="s">
        <v>454</v>
      </c>
      <c r="AB177" s="488"/>
      <c r="AC177" s="372"/>
      <c r="AD177" s="372" t="s">
        <v>504</v>
      </c>
      <c r="AE177" s="372" t="s">
        <v>475</v>
      </c>
      <c r="AF177" s="474"/>
      <c r="AG177" s="488" t="s">
        <v>462</v>
      </c>
      <c r="AH177" s="372" t="s">
        <v>452</v>
      </c>
      <c r="AI177" s="372"/>
      <c r="AJ177" s="488"/>
      <c r="AK177" s="372"/>
      <c r="AL177" s="488"/>
      <c r="AM177" s="488"/>
      <c r="AN177" s="488"/>
      <c r="AO177" s="372"/>
      <c r="AP177" s="494"/>
      <c r="AQ177" s="488"/>
      <c r="AR177" s="488"/>
      <c r="AS177" s="488"/>
      <c r="AT177" s="488"/>
      <c r="AU177" s="488"/>
      <c r="AV177" s="372"/>
      <c r="AW177" s="474"/>
      <c r="AX177" s="372"/>
      <c r="AY177" s="488"/>
      <c r="AZ177" s="488"/>
      <c r="BA177" s="495"/>
      <c r="BB177" s="496"/>
      <c r="BC177" s="488"/>
      <c r="BD177" s="488"/>
      <c r="BE177" s="488"/>
      <c r="BF177" s="488"/>
      <c r="BG177" s="489"/>
      <c r="BH177" s="488"/>
      <c r="BI177" s="488"/>
      <c r="BJ177" s="488"/>
      <c r="BK177" s="488"/>
      <c r="BL177" s="488"/>
      <c r="BM177" s="488"/>
    </row>
    <row r="178" spans="1:65" ht="30" customHeight="1" x14ac:dyDescent="0.3">
      <c r="A178" s="68"/>
      <c r="B178" s="465">
        <v>20200173</v>
      </c>
      <c r="C178" s="465" t="s">
        <v>912</v>
      </c>
      <c r="D178" s="465"/>
      <c r="E178" s="466">
        <v>43966</v>
      </c>
      <c r="F178" s="467" t="s">
        <v>1593</v>
      </c>
      <c r="G178" s="488" t="s">
        <v>445</v>
      </c>
      <c r="H178" s="488" t="s">
        <v>491</v>
      </c>
      <c r="I178" s="489" t="s">
        <v>119</v>
      </c>
      <c r="J178" s="490"/>
      <c r="K178" s="491">
        <v>43951</v>
      </c>
      <c r="L178" s="492">
        <v>43922</v>
      </c>
      <c r="M178" s="372" t="s">
        <v>833</v>
      </c>
      <c r="N178" s="372" t="s">
        <v>466</v>
      </c>
      <c r="O178" s="488" t="s">
        <v>918</v>
      </c>
      <c r="P178" s="488"/>
      <c r="Q178" s="488" t="s">
        <v>919</v>
      </c>
      <c r="R178" s="493">
        <v>7925020</v>
      </c>
      <c r="S178" s="493">
        <v>7925020</v>
      </c>
      <c r="T178" s="494"/>
      <c r="U178" s="494"/>
      <c r="V178" s="494"/>
      <c r="W178" s="372" t="s">
        <v>449</v>
      </c>
      <c r="X178" s="372"/>
      <c r="Y178" s="372"/>
      <c r="Z178" s="488" t="s">
        <v>920</v>
      </c>
      <c r="AA178" s="488" t="s">
        <v>454</v>
      </c>
      <c r="AB178" s="488"/>
      <c r="AC178" s="372"/>
      <c r="AD178" s="372" t="s">
        <v>504</v>
      </c>
      <c r="AE178" s="372" t="s">
        <v>475</v>
      </c>
      <c r="AF178" s="474"/>
      <c r="AG178" s="488" t="s">
        <v>462</v>
      </c>
      <c r="AH178" s="372" t="s">
        <v>452</v>
      </c>
      <c r="AI178" s="372"/>
      <c r="AJ178" s="488"/>
      <c r="AK178" s="372"/>
      <c r="AL178" s="488"/>
      <c r="AM178" s="488"/>
      <c r="AN178" s="488"/>
      <c r="AO178" s="372"/>
      <c r="AP178" s="494"/>
      <c r="AQ178" s="488"/>
      <c r="AR178" s="488"/>
      <c r="AS178" s="488"/>
      <c r="AT178" s="488"/>
      <c r="AU178" s="488"/>
      <c r="AV178" s="372"/>
      <c r="AW178" s="474"/>
      <c r="AX178" s="372"/>
      <c r="AY178" s="488"/>
      <c r="AZ178" s="488"/>
      <c r="BA178" s="495"/>
      <c r="BB178" s="496"/>
      <c r="BC178" s="488"/>
      <c r="BD178" s="488"/>
      <c r="BE178" s="488"/>
      <c r="BF178" s="488"/>
      <c r="BG178" s="489"/>
      <c r="BH178" s="488"/>
      <c r="BI178" s="488"/>
      <c r="BJ178" s="488"/>
      <c r="BK178" s="488"/>
      <c r="BL178" s="488"/>
      <c r="BM178" s="488"/>
    </row>
    <row r="179" spans="1:65" ht="30" customHeight="1" x14ac:dyDescent="0.3">
      <c r="A179" s="68"/>
      <c r="B179" s="465">
        <v>20200174</v>
      </c>
      <c r="C179" s="465" t="s">
        <v>921</v>
      </c>
      <c r="D179" s="465"/>
      <c r="E179" s="466">
        <v>43966</v>
      </c>
      <c r="F179" s="467" t="s">
        <v>1593</v>
      </c>
      <c r="G179" s="488" t="s">
        <v>445</v>
      </c>
      <c r="H179" s="488" t="s">
        <v>491</v>
      </c>
      <c r="I179" s="489" t="s">
        <v>119</v>
      </c>
      <c r="J179" s="490"/>
      <c r="K179" s="491">
        <v>43951</v>
      </c>
      <c r="L179" s="492">
        <v>43922</v>
      </c>
      <c r="M179" s="372" t="s">
        <v>922</v>
      </c>
      <c r="N179" s="372" t="s">
        <v>466</v>
      </c>
      <c r="O179" s="488" t="s">
        <v>923</v>
      </c>
      <c r="P179" s="488"/>
      <c r="Q179" s="488" t="s">
        <v>924</v>
      </c>
      <c r="R179" s="493">
        <v>257000</v>
      </c>
      <c r="S179" s="493">
        <v>0</v>
      </c>
      <c r="T179" s="494"/>
      <c r="U179" s="494"/>
      <c r="V179" s="494"/>
      <c r="W179" s="372" t="s">
        <v>449</v>
      </c>
      <c r="X179" s="372"/>
      <c r="Y179" s="372"/>
      <c r="Z179" s="488" t="s">
        <v>925</v>
      </c>
      <c r="AA179" s="488" t="s">
        <v>454</v>
      </c>
      <c r="AB179" s="488"/>
      <c r="AC179" s="372"/>
      <c r="AD179" s="372" t="s">
        <v>495</v>
      </c>
      <c r="AE179" s="372" t="s">
        <v>475</v>
      </c>
      <c r="AF179" s="474"/>
      <c r="AG179" s="488" t="s">
        <v>462</v>
      </c>
      <c r="AH179" s="372" t="s">
        <v>463</v>
      </c>
      <c r="AI179" s="372"/>
      <c r="AJ179" s="488"/>
      <c r="AK179" s="372"/>
      <c r="AL179" s="488"/>
      <c r="AM179" s="488"/>
      <c r="AN179" s="488"/>
      <c r="AO179" s="372"/>
      <c r="AP179" s="494"/>
      <c r="AQ179" s="488"/>
      <c r="AR179" s="488"/>
      <c r="AS179" s="488"/>
      <c r="AT179" s="488"/>
      <c r="AU179" s="488"/>
      <c r="AV179" s="372"/>
      <c r="AW179" s="474"/>
      <c r="AX179" s="372"/>
      <c r="AY179" s="488"/>
      <c r="AZ179" s="488"/>
      <c r="BA179" s="495"/>
      <c r="BB179" s="496"/>
      <c r="BC179" s="488"/>
      <c r="BD179" s="488"/>
      <c r="BE179" s="488"/>
      <c r="BF179" s="488"/>
      <c r="BG179" s="489"/>
      <c r="BH179" s="488"/>
      <c r="BI179" s="488"/>
      <c r="BJ179" s="488"/>
      <c r="BK179" s="488"/>
      <c r="BL179" s="488"/>
      <c r="BM179" s="488"/>
    </row>
    <row r="180" spans="1:65" ht="30" customHeight="1" x14ac:dyDescent="0.3">
      <c r="A180" s="68"/>
      <c r="B180" s="465">
        <v>20200175</v>
      </c>
      <c r="C180" s="465" t="s">
        <v>936</v>
      </c>
      <c r="D180" s="465"/>
      <c r="E180" s="466">
        <v>43966</v>
      </c>
      <c r="F180" s="467" t="s">
        <v>1593</v>
      </c>
      <c r="G180" s="488" t="s">
        <v>445</v>
      </c>
      <c r="H180" s="488" t="s">
        <v>491</v>
      </c>
      <c r="I180" s="489" t="s">
        <v>119</v>
      </c>
      <c r="J180" s="490"/>
      <c r="K180" s="491">
        <v>43951</v>
      </c>
      <c r="L180" s="492">
        <v>43922</v>
      </c>
      <c r="M180" s="372" t="s">
        <v>937</v>
      </c>
      <c r="N180" s="372" t="s">
        <v>466</v>
      </c>
      <c r="O180" s="488" t="s">
        <v>938</v>
      </c>
      <c r="P180" s="488"/>
      <c r="Q180" s="488" t="s">
        <v>939</v>
      </c>
      <c r="R180" s="493">
        <v>151920</v>
      </c>
      <c r="S180" s="493">
        <v>151920</v>
      </c>
      <c r="T180" s="494"/>
      <c r="U180" s="494"/>
      <c r="V180" s="494"/>
      <c r="W180" s="372" t="s">
        <v>449</v>
      </c>
      <c r="X180" s="372"/>
      <c r="Y180" s="372"/>
      <c r="Z180" s="488" t="s">
        <v>940</v>
      </c>
      <c r="AA180" s="488" t="s">
        <v>454</v>
      </c>
      <c r="AB180" s="488"/>
      <c r="AC180" s="372"/>
      <c r="AD180" s="372" t="s">
        <v>495</v>
      </c>
      <c r="AE180" s="372" t="s">
        <v>475</v>
      </c>
      <c r="AF180" s="474"/>
      <c r="AG180" s="488" t="s">
        <v>476</v>
      </c>
      <c r="AH180" s="372" t="s">
        <v>452</v>
      </c>
      <c r="AI180" s="372"/>
      <c r="AJ180" s="488"/>
      <c r="AK180" s="372"/>
      <c r="AL180" s="488"/>
      <c r="AM180" s="488"/>
      <c r="AN180" s="488"/>
      <c r="AO180" s="372"/>
      <c r="AP180" s="494"/>
      <c r="AQ180" s="488"/>
      <c r="AR180" s="488"/>
      <c r="AS180" s="488"/>
      <c r="AT180" s="488"/>
      <c r="AU180" s="488"/>
      <c r="AV180" s="372"/>
      <c r="AW180" s="474"/>
      <c r="AX180" s="372"/>
      <c r="AY180" s="488"/>
      <c r="AZ180" s="488"/>
      <c r="BA180" s="495"/>
      <c r="BB180" s="496"/>
      <c r="BC180" s="488"/>
      <c r="BD180" s="488"/>
      <c r="BE180" s="488"/>
      <c r="BF180" s="488"/>
      <c r="BG180" s="489"/>
      <c r="BH180" s="488"/>
      <c r="BI180" s="488"/>
      <c r="BJ180" s="488"/>
      <c r="BK180" s="488"/>
      <c r="BL180" s="488"/>
      <c r="BM180" s="488"/>
    </row>
    <row r="181" spans="1:65" ht="30" customHeight="1" x14ac:dyDescent="0.3">
      <c r="A181" s="68"/>
      <c r="B181" s="465">
        <v>20200176</v>
      </c>
      <c r="C181" s="465" t="s">
        <v>941</v>
      </c>
      <c r="D181" s="465"/>
      <c r="E181" s="466">
        <v>43966</v>
      </c>
      <c r="F181" s="467" t="s">
        <v>1593</v>
      </c>
      <c r="G181" s="488" t="s">
        <v>445</v>
      </c>
      <c r="H181" s="488" t="s">
        <v>491</v>
      </c>
      <c r="I181" s="489" t="s">
        <v>119</v>
      </c>
      <c r="J181" s="490"/>
      <c r="K181" s="491">
        <v>43951</v>
      </c>
      <c r="L181" s="492">
        <v>43891</v>
      </c>
      <c r="M181" s="372" t="s">
        <v>913</v>
      </c>
      <c r="N181" s="372" t="s">
        <v>942</v>
      </c>
      <c r="O181" s="488" t="s">
        <v>915</v>
      </c>
      <c r="P181" s="488"/>
      <c r="Q181" s="488" t="s">
        <v>943</v>
      </c>
      <c r="R181" s="493">
        <v>949000</v>
      </c>
      <c r="S181" s="493">
        <v>949000</v>
      </c>
      <c r="T181" s="494"/>
      <c r="U181" s="494"/>
      <c r="V181" s="494"/>
      <c r="W181" s="372" t="s">
        <v>449</v>
      </c>
      <c r="X181" s="372"/>
      <c r="Y181" s="372"/>
      <c r="Z181" s="488" t="s">
        <v>944</v>
      </c>
      <c r="AA181" s="488" t="s">
        <v>454</v>
      </c>
      <c r="AB181" s="488"/>
      <c r="AC181" s="372"/>
      <c r="AD181" s="372" t="s">
        <v>495</v>
      </c>
      <c r="AE181" s="372" t="s">
        <v>475</v>
      </c>
      <c r="AF181" s="474"/>
      <c r="AG181" s="488" t="s">
        <v>462</v>
      </c>
      <c r="AH181" s="372" t="s">
        <v>463</v>
      </c>
      <c r="AI181" s="372"/>
      <c r="AJ181" s="488"/>
      <c r="AK181" s="372"/>
      <c r="AL181" s="488"/>
      <c r="AM181" s="488" t="s">
        <v>945</v>
      </c>
      <c r="AN181" s="488"/>
      <c r="AO181" s="372"/>
      <c r="AP181" s="494"/>
      <c r="AQ181" s="488"/>
      <c r="AR181" s="488"/>
      <c r="AS181" s="488"/>
      <c r="AT181" s="488"/>
      <c r="AU181" s="488"/>
      <c r="AV181" s="372"/>
      <c r="AW181" s="474"/>
      <c r="AX181" s="372"/>
      <c r="AY181" s="488"/>
      <c r="AZ181" s="488"/>
      <c r="BA181" s="495"/>
      <c r="BB181" s="496"/>
      <c r="BC181" s="488"/>
      <c r="BD181" s="488"/>
      <c r="BE181" s="488"/>
      <c r="BF181" s="488"/>
      <c r="BG181" s="489"/>
      <c r="BH181" s="488"/>
      <c r="BI181" s="488"/>
      <c r="BJ181" s="488"/>
      <c r="BK181" s="488"/>
      <c r="BL181" s="488"/>
      <c r="BM181" s="488"/>
    </row>
    <row r="182" spans="1:65" ht="30" customHeight="1" x14ac:dyDescent="0.3">
      <c r="A182" s="68"/>
      <c r="B182" s="465">
        <v>20200177</v>
      </c>
      <c r="C182" s="465" t="s">
        <v>951</v>
      </c>
      <c r="D182" s="465"/>
      <c r="E182" s="466">
        <v>43966</v>
      </c>
      <c r="F182" s="467" t="s">
        <v>1593</v>
      </c>
      <c r="G182" s="488" t="s">
        <v>147</v>
      </c>
      <c r="H182" s="488" t="s">
        <v>844</v>
      </c>
      <c r="I182" s="489" t="s">
        <v>119</v>
      </c>
      <c r="J182" s="490"/>
      <c r="K182" s="491">
        <v>43951</v>
      </c>
      <c r="L182" s="492">
        <v>43922</v>
      </c>
      <c r="M182" s="372" t="s">
        <v>952</v>
      </c>
      <c r="N182" s="372" t="s">
        <v>953</v>
      </c>
      <c r="O182" s="488" t="s">
        <v>954</v>
      </c>
      <c r="P182" s="488"/>
      <c r="Q182" s="488" t="s">
        <v>955</v>
      </c>
      <c r="R182" s="493">
        <v>2126770</v>
      </c>
      <c r="S182" s="493">
        <v>2126770</v>
      </c>
      <c r="T182" s="494"/>
      <c r="U182" s="494"/>
      <c r="V182" s="494"/>
      <c r="W182" s="372" t="s">
        <v>146</v>
      </c>
      <c r="X182" s="372"/>
      <c r="Y182" s="372"/>
      <c r="Z182" s="488" t="s">
        <v>957</v>
      </c>
      <c r="AA182" s="488" t="s">
        <v>153</v>
      </c>
      <c r="AB182" s="488"/>
      <c r="AC182" s="372"/>
      <c r="AD182" s="372" t="s">
        <v>158</v>
      </c>
      <c r="AE182" s="372" t="s">
        <v>847</v>
      </c>
      <c r="AF182" s="474"/>
      <c r="AG182" s="488" t="s">
        <v>956</v>
      </c>
      <c r="AH182" s="372" t="s">
        <v>152</v>
      </c>
      <c r="AI182" s="372"/>
      <c r="AJ182" s="488"/>
      <c r="AK182" s="372"/>
      <c r="AL182" s="488"/>
      <c r="AM182" s="488"/>
      <c r="AN182" s="488"/>
      <c r="AO182" s="372"/>
      <c r="AP182" s="494"/>
      <c r="AQ182" s="488"/>
      <c r="AR182" s="488"/>
      <c r="AS182" s="488"/>
      <c r="AT182" s="488"/>
      <c r="AU182" s="488"/>
      <c r="AV182" s="372"/>
      <c r="AW182" s="474"/>
      <c r="AX182" s="372"/>
      <c r="AY182" s="488"/>
      <c r="AZ182" s="488"/>
      <c r="BA182" s="495"/>
      <c r="BB182" s="496"/>
      <c r="BC182" s="488"/>
      <c r="BD182" s="488"/>
      <c r="BE182" s="488"/>
      <c r="BF182" s="488"/>
      <c r="BG182" s="489"/>
      <c r="BH182" s="488"/>
      <c r="BI182" s="488"/>
      <c r="BJ182" s="488"/>
      <c r="BK182" s="488"/>
      <c r="BL182" s="488"/>
      <c r="BM182" s="488"/>
    </row>
    <row r="183" spans="1:65" ht="30" customHeight="1" x14ac:dyDescent="0.3">
      <c r="A183" s="68"/>
      <c r="B183" s="465">
        <v>20200178</v>
      </c>
      <c r="C183" s="465" t="s">
        <v>946</v>
      </c>
      <c r="D183" s="465"/>
      <c r="E183" s="466">
        <v>43966</v>
      </c>
      <c r="F183" s="467" t="s">
        <v>1593</v>
      </c>
      <c r="G183" s="488" t="s">
        <v>445</v>
      </c>
      <c r="H183" s="488" t="s">
        <v>491</v>
      </c>
      <c r="I183" s="489" t="s">
        <v>119</v>
      </c>
      <c r="J183" s="490"/>
      <c r="K183" s="491">
        <v>43958</v>
      </c>
      <c r="L183" s="492">
        <v>43922</v>
      </c>
      <c r="M183" s="372" t="s">
        <v>947</v>
      </c>
      <c r="N183" s="372" t="s">
        <v>510</v>
      </c>
      <c r="O183" s="488" t="s">
        <v>948</v>
      </c>
      <c r="P183" s="488"/>
      <c r="Q183" s="488" t="s">
        <v>949</v>
      </c>
      <c r="R183" s="493">
        <v>6909</v>
      </c>
      <c r="S183" s="493">
        <v>6909</v>
      </c>
      <c r="T183" s="494"/>
      <c r="U183" s="494"/>
      <c r="V183" s="494"/>
      <c r="W183" s="372" t="s">
        <v>554</v>
      </c>
      <c r="X183" s="372"/>
      <c r="Y183" s="372"/>
      <c r="Z183" s="488" t="s">
        <v>950</v>
      </c>
      <c r="AA183" s="488" t="s">
        <v>454</v>
      </c>
      <c r="AB183" s="488"/>
      <c r="AC183" s="372"/>
      <c r="AD183" s="372" t="s">
        <v>450</v>
      </c>
      <c r="AE183" s="372" t="s">
        <v>475</v>
      </c>
      <c r="AF183" s="474"/>
      <c r="AG183" s="488" t="s">
        <v>462</v>
      </c>
      <c r="AH183" s="372" t="s">
        <v>463</v>
      </c>
      <c r="AI183" s="372"/>
      <c r="AJ183" s="488"/>
      <c r="AK183" s="372"/>
      <c r="AL183" s="488"/>
      <c r="AM183" s="488"/>
      <c r="AN183" s="488"/>
      <c r="AO183" s="372"/>
      <c r="AP183" s="494"/>
      <c r="AQ183" s="488"/>
      <c r="AR183" s="488"/>
      <c r="AS183" s="488"/>
      <c r="AT183" s="488"/>
      <c r="AU183" s="488"/>
      <c r="AV183" s="372"/>
      <c r="AW183" s="474"/>
      <c r="AX183" s="372"/>
      <c r="AY183" s="488"/>
      <c r="AZ183" s="488"/>
      <c r="BA183" s="495"/>
      <c r="BB183" s="496"/>
      <c r="BC183" s="488"/>
      <c r="BD183" s="488"/>
      <c r="BE183" s="488"/>
      <c r="BF183" s="488"/>
      <c r="BG183" s="489"/>
      <c r="BH183" s="488"/>
      <c r="BI183" s="488"/>
      <c r="BJ183" s="488"/>
      <c r="BK183" s="488"/>
      <c r="BL183" s="488"/>
      <c r="BM183" s="488"/>
    </row>
    <row r="184" spans="1:65" ht="30" customHeight="1" x14ac:dyDescent="0.3">
      <c r="A184" s="68"/>
      <c r="B184" s="465">
        <v>20200179</v>
      </c>
      <c r="C184" s="465" t="s">
        <v>882</v>
      </c>
      <c r="D184" s="465"/>
      <c r="E184" s="466">
        <v>43966</v>
      </c>
      <c r="F184" s="467" t="s">
        <v>1593</v>
      </c>
      <c r="G184" s="488" t="s">
        <v>445</v>
      </c>
      <c r="H184" s="488" t="s">
        <v>491</v>
      </c>
      <c r="I184" s="489" t="s">
        <v>119</v>
      </c>
      <c r="J184" s="490"/>
      <c r="K184" s="491">
        <v>43963</v>
      </c>
      <c r="L184" s="492">
        <v>43922</v>
      </c>
      <c r="M184" s="372" t="s">
        <v>883</v>
      </c>
      <c r="N184" s="372" t="s">
        <v>466</v>
      </c>
      <c r="O184" s="488" t="s">
        <v>884</v>
      </c>
      <c r="P184" s="488"/>
      <c r="Q184" s="488" t="s">
        <v>885</v>
      </c>
      <c r="R184" s="493">
        <v>2026940</v>
      </c>
      <c r="S184" s="493">
        <v>2026940</v>
      </c>
      <c r="T184" s="494"/>
      <c r="U184" s="494"/>
      <c r="V184" s="494"/>
      <c r="W184" s="372" t="s">
        <v>562</v>
      </c>
      <c r="X184" s="372"/>
      <c r="Y184" s="372"/>
      <c r="Z184" s="488" t="s">
        <v>886</v>
      </c>
      <c r="AA184" s="488" t="s">
        <v>486</v>
      </c>
      <c r="AB184" s="488" t="s">
        <v>887</v>
      </c>
      <c r="AC184" s="372"/>
      <c r="AD184" s="372" t="s">
        <v>504</v>
      </c>
      <c r="AE184" s="372"/>
      <c r="AF184" s="474"/>
      <c r="AG184" s="488" t="s">
        <v>563</v>
      </c>
      <c r="AH184" s="372" t="s">
        <v>769</v>
      </c>
      <c r="AI184" s="372"/>
      <c r="AJ184" s="488"/>
      <c r="AK184" s="372"/>
      <c r="AL184" s="488"/>
      <c r="AM184" s="488"/>
      <c r="AN184" s="488"/>
      <c r="AO184" s="372"/>
      <c r="AP184" s="494"/>
      <c r="AQ184" s="488"/>
      <c r="AR184" s="488"/>
      <c r="AS184" s="488"/>
      <c r="AT184" s="488"/>
      <c r="AU184" s="488"/>
      <c r="AV184" s="372"/>
      <c r="AW184" s="474"/>
      <c r="AX184" s="372"/>
      <c r="AY184" s="488"/>
      <c r="AZ184" s="488"/>
      <c r="BA184" s="495"/>
      <c r="BB184" s="496"/>
      <c r="BC184" s="488"/>
      <c r="BD184" s="488"/>
      <c r="BE184" s="488"/>
      <c r="BF184" s="488"/>
      <c r="BG184" s="489"/>
      <c r="BH184" s="488"/>
      <c r="BI184" s="488"/>
      <c r="BJ184" s="488"/>
      <c r="BK184" s="488"/>
      <c r="BL184" s="488"/>
      <c r="BM184" s="488"/>
    </row>
    <row r="185" spans="1:65" ht="30" customHeight="1" x14ac:dyDescent="0.3">
      <c r="A185" s="68"/>
      <c r="B185" s="465">
        <v>20200180</v>
      </c>
      <c r="C185" s="465" t="s">
        <v>874</v>
      </c>
      <c r="D185" s="465"/>
      <c r="E185" s="466">
        <v>43966</v>
      </c>
      <c r="F185" s="488" t="s">
        <v>875</v>
      </c>
      <c r="G185" s="488" t="s">
        <v>445</v>
      </c>
      <c r="H185" s="488" t="s">
        <v>491</v>
      </c>
      <c r="I185" s="489" t="s">
        <v>119</v>
      </c>
      <c r="J185" s="490"/>
      <c r="K185" s="491">
        <v>43964</v>
      </c>
      <c r="L185" s="492">
        <v>43922</v>
      </c>
      <c r="M185" s="372" t="s">
        <v>876</v>
      </c>
      <c r="N185" s="372" t="s">
        <v>877</v>
      </c>
      <c r="O185" s="488" t="s">
        <v>878</v>
      </c>
      <c r="P185" s="488"/>
      <c r="Q185" s="488" t="s">
        <v>879</v>
      </c>
      <c r="R185" s="493">
        <v>82917876</v>
      </c>
      <c r="S185" s="493">
        <v>82917876</v>
      </c>
      <c r="T185" s="494"/>
      <c r="U185" s="494"/>
      <c r="V185" s="494"/>
      <c r="W185" s="372" t="s">
        <v>461</v>
      </c>
      <c r="X185" s="372"/>
      <c r="Y185" s="372"/>
      <c r="Z185" s="488" t="s">
        <v>880</v>
      </c>
      <c r="AA185" s="488" t="s">
        <v>486</v>
      </c>
      <c r="AB185" s="488" t="s">
        <v>881</v>
      </c>
      <c r="AC185" s="372"/>
      <c r="AD185" s="372" t="s">
        <v>767</v>
      </c>
      <c r="AE185" s="372" t="s">
        <v>475</v>
      </c>
      <c r="AF185" s="474"/>
      <c r="AG185" s="488" t="s">
        <v>563</v>
      </c>
      <c r="AH185" s="372" t="s">
        <v>769</v>
      </c>
      <c r="AI185" s="372"/>
      <c r="AJ185" s="488"/>
      <c r="AK185" s="372"/>
      <c r="AL185" s="488"/>
      <c r="AM185" s="488"/>
      <c r="AN185" s="488"/>
      <c r="AO185" s="372"/>
      <c r="AP185" s="494"/>
      <c r="AQ185" s="488"/>
      <c r="AR185" s="488"/>
      <c r="AS185" s="488"/>
      <c r="AT185" s="488"/>
      <c r="AU185" s="488"/>
      <c r="AV185" s="372"/>
      <c r="AW185" s="474"/>
      <c r="AX185" s="372"/>
      <c r="AY185" s="488"/>
      <c r="AZ185" s="488"/>
      <c r="BA185" s="495"/>
      <c r="BB185" s="496"/>
      <c r="BC185" s="488"/>
      <c r="BD185" s="488"/>
      <c r="BE185" s="488"/>
      <c r="BF185" s="488"/>
      <c r="BG185" s="489"/>
      <c r="BH185" s="488"/>
      <c r="BI185" s="488"/>
      <c r="BJ185" s="488"/>
      <c r="BK185" s="488"/>
      <c r="BL185" s="488"/>
      <c r="BM185" s="488"/>
    </row>
    <row r="186" spans="1:65" ht="30" customHeight="1" x14ac:dyDescent="0.3">
      <c r="A186" s="68"/>
      <c r="B186" s="465">
        <v>20200181</v>
      </c>
      <c r="C186" s="465" t="s">
        <v>868</v>
      </c>
      <c r="D186" s="465"/>
      <c r="E186" s="466">
        <v>43966</v>
      </c>
      <c r="F186" s="467" t="s">
        <v>1593</v>
      </c>
      <c r="G186" s="488" t="s">
        <v>445</v>
      </c>
      <c r="H186" s="488" t="s">
        <v>491</v>
      </c>
      <c r="I186" s="489" t="s">
        <v>3059</v>
      </c>
      <c r="J186" s="490"/>
      <c r="K186" s="491">
        <v>43966</v>
      </c>
      <c r="L186" s="492">
        <v>43891</v>
      </c>
      <c r="M186" s="372" t="s">
        <v>466</v>
      </c>
      <c r="N186" s="372" t="s">
        <v>869</v>
      </c>
      <c r="O186" s="488" t="s">
        <v>870</v>
      </c>
      <c r="P186" s="488"/>
      <c r="Q186" s="488" t="s">
        <v>871</v>
      </c>
      <c r="R186" s="493">
        <v>2200</v>
      </c>
      <c r="S186" s="493">
        <v>2200</v>
      </c>
      <c r="T186" s="494"/>
      <c r="U186" s="494"/>
      <c r="V186" s="494"/>
      <c r="W186" s="372" t="s">
        <v>449</v>
      </c>
      <c r="X186" s="372"/>
      <c r="Y186" s="372"/>
      <c r="Z186" s="488" t="s">
        <v>872</v>
      </c>
      <c r="AA186" s="488" t="s">
        <v>486</v>
      </c>
      <c r="AB186" s="488" t="s">
        <v>873</v>
      </c>
      <c r="AC186" s="372"/>
      <c r="AD186" s="372" t="s">
        <v>450</v>
      </c>
      <c r="AE186" s="372" t="s">
        <v>475</v>
      </c>
      <c r="AF186" s="474"/>
      <c r="AG186" s="488" t="s">
        <v>563</v>
      </c>
      <c r="AH186" s="372" t="s">
        <v>496</v>
      </c>
      <c r="AI186" s="372"/>
      <c r="AJ186" s="488"/>
      <c r="AK186" s="372"/>
      <c r="AL186" s="488"/>
      <c r="AM186" s="488"/>
      <c r="AN186" s="488"/>
      <c r="AO186" s="372"/>
      <c r="AP186" s="494"/>
      <c r="AQ186" s="488"/>
      <c r="AR186" s="488"/>
      <c r="AS186" s="488"/>
      <c r="AT186" s="488"/>
      <c r="AU186" s="488"/>
      <c r="AV186" s="372"/>
      <c r="AW186" s="474"/>
      <c r="AX186" s="372"/>
      <c r="AY186" s="488"/>
      <c r="AZ186" s="488"/>
      <c r="BA186" s="495"/>
      <c r="BB186" s="496"/>
      <c r="BC186" s="488"/>
      <c r="BD186" s="488"/>
      <c r="BE186" s="488"/>
      <c r="BF186" s="488"/>
      <c r="BG186" s="489"/>
      <c r="BH186" s="488"/>
      <c r="BI186" s="488"/>
      <c r="BJ186" s="488"/>
      <c r="BK186" s="488"/>
      <c r="BL186" s="488"/>
      <c r="BM186" s="488"/>
    </row>
    <row r="187" spans="1:65" ht="30" customHeight="1" x14ac:dyDescent="0.3">
      <c r="A187" s="68"/>
      <c r="B187" s="465">
        <v>20200182</v>
      </c>
      <c r="C187" s="465" t="s">
        <v>970</v>
      </c>
      <c r="D187" s="465"/>
      <c r="E187" s="466">
        <v>43969</v>
      </c>
      <c r="F187" s="488" t="s">
        <v>404</v>
      </c>
      <c r="G187" s="488" t="s">
        <v>147</v>
      </c>
      <c r="H187" s="488" t="s">
        <v>844</v>
      </c>
      <c r="I187" s="489" t="s">
        <v>119</v>
      </c>
      <c r="J187" s="490"/>
      <c r="K187" s="491">
        <v>43922</v>
      </c>
      <c r="L187" s="492">
        <v>43893</v>
      </c>
      <c r="M187" s="372" t="s">
        <v>971</v>
      </c>
      <c r="N187" s="372" t="s">
        <v>160</v>
      </c>
      <c r="O187" s="488" t="s">
        <v>972</v>
      </c>
      <c r="P187" s="488"/>
      <c r="Q187" s="488" t="s">
        <v>973</v>
      </c>
      <c r="R187" s="493">
        <v>0</v>
      </c>
      <c r="S187" s="493">
        <v>0</v>
      </c>
      <c r="T187" s="494"/>
      <c r="U187" s="494"/>
      <c r="V187" s="494"/>
      <c r="W187" s="372" t="s">
        <v>161</v>
      </c>
      <c r="X187" s="372"/>
      <c r="Y187" s="372"/>
      <c r="Z187" s="488" t="s">
        <v>974</v>
      </c>
      <c r="AA187" s="488" t="s">
        <v>159</v>
      </c>
      <c r="AB187" s="488"/>
      <c r="AC187" s="372"/>
      <c r="AD187" s="372"/>
      <c r="AE187" s="372"/>
      <c r="AF187" s="474"/>
      <c r="AG187" s="488" t="s">
        <v>956</v>
      </c>
      <c r="AH187" s="372" t="s">
        <v>154</v>
      </c>
      <c r="AI187" s="372"/>
      <c r="AJ187" s="488"/>
      <c r="AK187" s="372"/>
      <c r="AL187" s="488"/>
      <c r="AM187" s="488" t="s">
        <v>975</v>
      </c>
      <c r="AN187" s="488"/>
      <c r="AO187" s="372"/>
      <c r="AP187" s="494"/>
      <c r="AQ187" s="488"/>
      <c r="AR187" s="488"/>
      <c r="AS187" s="488"/>
      <c r="AT187" s="488"/>
      <c r="AU187" s="488"/>
      <c r="AV187" s="372"/>
      <c r="AW187" s="474"/>
      <c r="AX187" s="372"/>
      <c r="AY187" s="488"/>
      <c r="AZ187" s="488"/>
      <c r="BA187" s="495"/>
      <c r="BB187" s="496"/>
      <c r="BC187" s="488"/>
      <c r="BD187" s="488"/>
      <c r="BE187" s="488"/>
      <c r="BF187" s="488"/>
      <c r="BG187" s="489"/>
      <c r="BH187" s="488"/>
      <c r="BI187" s="488"/>
      <c r="BJ187" s="488"/>
      <c r="BK187" s="488"/>
      <c r="BL187" s="488"/>
      <c r="BM187" s="488"/>
    </row>
    <row r="188" spans="1:65" ht="30" customHeight="1" x14ac:dyDescent="0.3">
      <c r="A188" s="68"/>
      <c r="B188" s="465">
        <v>20200183</v>
      </c>
      <c r="C188" s="465" t="s">
        <v>976</v>
      </c>
      <c r="D188" s="465"/>
      <c r="E188" s="466">
        <v>43969</v>
      </c>
      <c r="F188" s="488" t="s">
        <v>404</v>
      </c>
      <c r="G188" s="488" t="s">
        <v>147</v>
      </c>
      <c r="H188" s="488" t="s">
        <v>844</v>
      </c>
      <c r="I188" s="489" t="s">
        <v>119</v>
      </c>
      <c r="J188" s="490"/>
      <c r="K188" s="491">
        <v>43924</v>
      </c>
      <c r="L188" s="492">
        <v>43894</v>
      </c>
      <c r="M188" s="372" t="s">
        <v>971</v>
      </c>
      <c r="N188" s="372" t="s">
        <v>977</v>
      </c>
      <c r="O188" s="488" t="s">
        <v>978</v>
      </c>
      <c r="P188" s="488"/>
      <c r="Q188" s="488" t="s">
        <v>979</v>
      </c>
      <c r="R188" s="493">
        <v>0</v>
      </c>
      <c r="S188" s="493">
        <v>0</v>
      </c>
      <c r="T188" s="494"/>
      <c r="U188" s="494"/>
      <c r="V188" s="494"/>
      <c r="W188" s="372" t="s">
        <v>146</v>
      </c>
      <c r="X188" s="372"/>
      <c r="Y188" s="372"/>
      <c r="Z188" s="488" t="s">
        <v>980</v>
      </c>
      <c r="AA188" s="488" t="s">
        <v>159</v>
      </c>
      <c r="AB188" s="488"/>
      <c r="AC188" s="372"/>
      <c r="AD188" s="372"/>
      <c r="AE188" s="372"/>
      <c r="AF188" s="474"/>
      <c r="AG188" s="488" t="s">
        <v>956</v>
      </c>
      <c r="AH188" s="372" t="s">
        <v>154</v>
      </c>
      <c r="AI188" s="372"/>
      <c r="AJ188" s="488"/>
      <c r="AK188" s="372"/>
      <c r="AL188" s="488"/>
      <c r="AM188" s="488"/>
      <c r="AN188" s="488"/>
      <c r="AO188" s="372"/>
      <c r="AP188" s="494"/>
      <c r="AQ188" s="488"/>
      <c r="AR188" s="488"/>
      <c r="AS188" s="488"/>
      <c r="AT188" s="488"/>
      <c r="AU188" s="488"/>
      <c r="AV188" s="372"/>
      <c r="AW188" s="474"/>
      <c r="AX188" s="372"/>
      <c r="AY188" s="488"/>
      <c r="AZ188" s="488"/>
      <c r="BA188" s="495"/>
      <c r="BB188" s="496"/>
      <c r="BC188" s="488"/>
      <c r="BD188" s="488"/>
      <c r="BE188" s="488"/>
      <c r="BF188" s="488"/>
      <c r="BG188" s="489"/>
      <c r="BH188" s="488"/>
      <c r="BI188" s="488"/>
      <c r="BJ188" s="488"/>
      <c r="BK188" s="488"/>
      <c r="BL188" s="488"/>
      <c r="BM188" s="488"/>
    </row>
    <row r="189" spans="1:65" ht="30" customHeight="1" x14ac:dyDescent="0.3">
      <c r="A189" s="68"/>
      <c r="B189" s="465">
        <v>20200184</v>
      </c>
      <c r="C189" s="465" t="s">
        <v>992</v>
      </c>
      <c r="D189" s="465"/>
      <c r="E189" s="466">
        <v>43969</v>
      </c>
      <c r="F189" s="488" t="s">
        <v>993</v>
      </c>
      <c r="G189" s="488" t="s">
        <v>147</v>
      </c>
      <c r="H189" s="488" t="s">
        <v>381</v>
      </c>
      <c r="I189" s="489"/>
      <c r="J189" s="490"/>
      <c r="K189" s="491">
        <v>43930</v>
      </c>
      <c r="L189" s="492">
        <v>43891</v>
      </c>
      <c r="M189" s="372" t="s">
        <v>994</v>
      </c>
      <c r="N189" s="372" t="s">
        <v>160</v>
      </c>
      <c r="O189" s="488" t="s">
        <v>995</v>
      </c>
      <c r="P189" s="488"/>
      <c r="Q189" s="488" t="s">
        <v>996</v>
      </c>
      <c r="R189" s="493">
        <v>0</v>
      </c>
      <c r="S189" s="493">
        <v>0</v>
      </c>
      <c r="T189" s="494"/>
      <c r="U189" s="494"/>
      <c r="V189" s="494"/>
      <c r="W189" s="372" t="s">
        <v>997</v>
      </c>
      <c r="X189" s="372"/>
      <c r="Y189" s="372"/>
      <c r="Z189" s="488" t="s">
        <v>998</v>
      </c>
      <c r="AA189" s="488" t="s">
        <v>153</v>
      </c>
      <c r="AB189" s="488"/>
      <c r="AC189" s="372"/>
      <c r="AD189" s="372"/>
      <c r="AE189" s="372"/>
      <c r="AF189" s="474"/>
      <c r="AG189" s="488" t="s">
        <v>956</v>
      </c>
      <c r="AH189" s="372" t="s">
        <v>154</v>
      </c>
      <c r="AI189" s="372"/>
      <c r="AJ189" s="488"/>
      <c r="AK189" s="372"/>
      <c r="AL189" s="488"/>
      <c r="AM189" s="488"/>
      <c r="AN189" s="488"/>
      <c r="AO189" s="372"/>
      <c r="AP189" s="494"/>
      <c r="AQ189" s="488"/>
      <c r="AR189" s="488"/>
      <c r="AS189" s="488"/>
      <c r="AT189" s="488"/>
      <c r="AU189" s="488"/>
      <c r="AV189" s="372"/>
      <c r="AW189" s="474"/>
      <c r="AX189" s="372"/>
      <c r="AY189" s="488"/>
      <c r="AZ189" s="488"/>
      <c r="BA189" s="495"/>
      <c r="BB189" s="496"/>
      <c r="BC189" s="488"/>
      <c r="BD189" s="488"/>
      <c r="BE189" s="488"/>
      <c r="BF189" s="488"/>
      <c r="BG189" s="489"/>
      <c r="BH189" s="488"/>
      <c r="BI189" s="488"/>
      <c r="BJ189" s="488"/>
      <c r="BK189" s="488"/>
      <c r="BL189" s="488"/>
      <c r="BM189" s="488"/>
    </row>
    <row r="190" spans="1:65" ht="30" customHeight="1" x14ac:dyDescent="0.3">
      <c r="A190" s="68"/>
      <c r="B190" s="465">
        <v>20200185</v>
      </c>
      <c r="C190" s="465" t="s">
        <v>981</v>
      </c>
      <c r="D190" s="465"/>
      <c r="E190" s="466">
        <v>43969</v>
      </c>
      <c r="F190" s="467" t="s">
        <v>1593</v>
      </c>
      <c r="G190" s="488" t="s">
        <v>445</v>
      </c>
      <c r="H190" s="488" t="s">
        <v>491</v>
      </c>
      <c r="I190" s="489" t="s">
        <v>3062</v>
      </c>
      <c r="J190" s="490"/>
      <c r="K190" s="491">
        <v>43943</v>
      </c>
      <c r="L190" s="492">
        <v>43922</v>
      </c>
      <c r="M190" s="372" t="s">
        <v>832</v>
      </c>
      <c r="N190" s="372" t="s">
        <v>982</v>
      </c>
      <c r="O190" s="488" t="s">
        <v>983</v>
      </c>
      <c r="P190" s="488"/>
      <c r="Q190" s="488" t="s">
        <v>984</v>
      </c>
      <c r="R190" s="493">
        <v>345448</v>
      </c>
      <c r="S190" s="493">
        <v>0</v>
      </c>
      <c r="T190" s="494"/>
      <c r="U190" s="494"/>
      <c r="V190" s="494"/>
      <c r="W190" s="372" t="s">
        <v>449</v>
      </c>
      <c r="X190" s="372"/>
      <c r="Y190" s="372"/>
      <c r="Z190" s="488" t="s">
        <v>985</v>
      </c>
      <c r="AA190" s="488" t="s">
        <v>454</v>
      </c>
      <c r="AB190" s="488"/>
      <c r="AC190" s="372"/>
      <c r="AD190" s="372" t="s">
        <v>450</v>
      </c>
      <c r="AE190" s="372" t="s">
        <v>475</v>
      </c>
      <c r="AF190" s="474"/>
      <c r="AG190" s="488" t="s">
        <v>476</v>
      </c>
      <c r="AH190" s="372" t="s">
        <v>463</v>
      </c>
      <c r="AI190" s="372"/>
      <c r="AJ190" s="488"/>
      <c r="AK190" s="372"/>
      <c r="AL190" s="488"/>
      <c r="AM190" s="488"/>
      <c r="AN190" s="488"/>
      <c r="AO190" s="372"/>
      <c r="AP190" s="494"/>
      <c r="AQ190" s="488"/>
      <c r="AR190" s="488"/>
      <c r="AS190" s="488"/>
      <c r="AT190" s="488"/>
      <c r="AU190" s="488"/>
      <c r="AV190" s="372"/>
      <c r="AW190" s="474"/>
      <c r="AX190" s="372"/>
      <c r="AY190" s="488"/>
      <c r="AZ190" s="488"/>
      <c r="BA190" s="495"/>
      <c r="BB190" s="496"/>
      <c r="BC190" s="488"/>
      <c r="BD190" s="488"/>
      <c r="BE190" s="488"/>
      <c r="BF190" s="488"/>
      <c r="BG190" s="489"/>
      <c r="BH190" s="488"/>
      <c r="BI190" s="488"/>
      <c r="BJ190" s="488"/>
      <c r="BK190" s="488"/>
      <c r="BL190" s="488"/>
      <c r="BM190" s="488"/>
    </row>
    <row r="191" spans="1:65" ht="30" customHeight="1" x14ac:dyDescent="0.3">
      <c r="A191" s="68"/>
      <c r="B191" s="465">
        <v>20200186</v>
      </c>
      <c r="C191" s="465" t="s">
        <v>986</v>
      </c>
      <c r="D191" s="465"/>
      <c r="E191" s="466">
        <v>43969</v>
      </c>
      <c r="F191" s="488" t="s">
        <v>1791</v>
      </c>
      <c r="G191" s="488" t="s">
        <v>445</v>
      </c>
      <c r="H191" s="488" t="s">
        <v>491</v>
      </c>
      <c r="I191" s="489" t="s">
        <v>3065</v>
      </c>
      <c r="J191" s="490"/>
      <c r="K191" s="491">
        <v>43944</v>
      </c>
      <c r="L191" s="492">
        <v>43922</v>
      </c>
      <c r="M191" s="372" t="s">
        <v>987</v>
      </c>
      <c r="N191" s="372" t="s">
        <v>988</v>
      </c>
      <c r="O191" s="488" t="s">
        <v>989</v>
      </c>
      <c r="P191" s="488"/>
      <c r="Q191" s="488" t="s">
        <v>990</v>
      </c>
      <c r="R191" s="493">
        <v>4938774</v>
      </c>
      <c r="S191" s="493">
        <v>4938774</v>
      </c>
      <c r="T191" s="494"/>
      <c r="U191" s="494"/>
      <c r="V191" s="494"/>
      <c r="W191" s="372" t="s">
        <v>449</v>
      </c>
      <c r="X191" s="372"/>
      <c r="Y191" s="372"/>
      <c r="Z191" s="488" t="s">
        <v>991</v>
      </c>
      <c r="AA191" s="488" t="s">
        <v>454</v>
      </c>
      <c r="AB191" s="488"/>
      <c r="AC191" s="372"/>
      <c r="AD191" s="372" t="s">
        <v>504</v>
      </c>
      <c r="AE191" s="372" t="s">
        <v>475</v>
      </c>
      <c r="AF191" s="474"/>
      <c r="AG191" s="488" t="s">
        <v>462</v>
      </c>
      <c r="AH191" s="372" t="s">
        <v>452</v>
      </c>
      <c r="AI191" s="372"/>
      <c r="AJ191" s="488"/>
      <c r="AK191" s="372"/>
      <c r="AL191" s="488"/>
      <c r="AM191" s="488"/>
      <c r="AN191" s="488"/>
      <c r="AO191" s="372"/>
      <c r="AP191" s="494"/>
      <c r="AQ191" s="488"/>
      <c r="AR191" s="488"/>
      <c r="AS191" s="488"/>
      <c r="AT191" s="488"/>
      <c r="AU191" s="488"/>
      <c r="AV191" s="372"/>
      <c r="AW191" s="474"/>
      <c r="AX191" s="372"/>
      <c r="AY191" s="488"/>
      <c r="AZ191" s="488"/>
      <c r="BA191" s="495"/>
      <c r="BB191" s="496"/>
      <c r="BC191" s="488"/>
      <c r="BD191" s="488"/>
      <c r="BE191" s="488"/>
      <c r="BF191" s="488"/>
      <c r="BG191" s="489"/>
      <c r="BH191" s="488"/>
      <c r="BI191" s="488"/>
      <c r="BJ191" s="488"/>
      <c r="BK191" s="488"/>
      <c r="BL191" s="488"/>
      <c r="BM191" s="488"/>
    </row>
    <row r="192" spans="1:65" ht="30" customHeight="1" x14ac:dyDescent="0.3">
      <c r="A192" s="68"/>
      <c r="B192" s="465">
        <v>20200187</v>
      </c>
      <c r="C192" s="465" t="s">
        <v>999</v>
      </c>
      <c r="D192" s="465"/>
      <c r="E192" s="466">
        <v>43969</v>
      </c>
      <c r="F192" s="467" t="s">
        <v>1593</v>
      </c>
      <c r="G192" s="488" t="s">
        <v>445</v>
      </c>
      <c r="H192" s="488" t="s">
        <v>491</v>
      </c>
      <c r="I192" s="489" t="s">
        <v>3062</v>
      </c>
      <c r="J192" s="490"/>
      <c r="K192" s="491">
        <v>43944</v>
      </c>
      <c r="L192" s="492">
        <v>43892</v>
      </c>
      <c r="M192" s="372" t="s">
        <v>1000</v>
      </c>
      <c r="N192" s="372" t="s">
        <v>466</v>
      </c>
      <c r="O192" s="488" t="s">
        <v>1001</v>
      </c>
      <c r="P192" s="488"/>
      <c r="Q192" s="488" t="s">
        <v>1002</v>
      </c>
      <c r="R192" s="493">
        <v>0</v>
      </c>
      <c r="S192" s="493">
        <v>0</v>
      </c>
      <c r="T192" s="494"/>
      <c r="U192" s="494"/>
      <c r="V192" s="494"/>
      <c r="W192" s="372" t="s">
        <v>554</v>
      </c>
      <c r="X192" s="372"/>
      <c r="Y192" s="372"/>
      <c r="Z192" s="488" t="s">
        <v>1003</v>
      </c>
      <c r="AA192" s="488" t="s">
        <v>454</v>
      </c>
      <c r="AB192" s="488"/>
      <c r="AC192" s="372"/>
      <c r="AD192" s="372"/>
      <c r="AE192" s="372"/>
      <c r="AF192" s="474"/>
      <c r="AG192" s="488" t="s">
        <v>462</v>
      </c>
      <c r="AH192" s="372" t="s">
        <v>463</v>
      </c>
      <c r="AI192" s="372"/>
      <c r="AJ192" s="488"/>
      <c r="AK192" s="372"/>
      <c r="AL192" s="488"/>
      <c r="AM192" s="488" t="s">
        <v>1004</v>
      </c>
      <c r="AN192" s="488"/>
      <c r="AO192" s="372"/>
      <c r="AP192" s="494"/>
      <c r="AQ192" s="488"/>
      <c r="AR192" s="488"/>
      <c r="AS192" s="488"/>
      <c r="AT192" s="488"/>
      <c r="AU192" s="488"/>
      <c r="AV192" s="372"/>
      <c r="AW192" s="474"/>
      <c r="AX192" s="372"/>
      <c r="AY192" s="488"/>
      <c r="AZ192" s="488"/>
      <c r="BA192" s="495"/>
      <c r="BB192" s="496"/>
      <c r="BC192" s="488"/>
      <c r="BD192" s="488"/>
      <c r="BE192" s="488"/>
      <c r="BF192" s="488"/>
      <c r="BG192" s="489"/>
      <c r="BH192" s="488"/>
      <c r="BI192" s="488"/>
      <c r="BJ192" s="488"/>
      <c r="BK192" s="488"/>
      <c r="BL192" s="488"/>
      <c r="BM192" s="488"/>
    </row>
    <row r="193" spans="1:65" ht="30" customHeight="1" x14ac:dyDescent="0.3">
      <c r="A193" s="68"/>
      <c r="B193" s="465">
        <v>20200188</v>
      </c>
      <c r="C193" s="465" t="s">
        <v>1005</v>
      </c>
      <c r="D193" s="465"/>
      <c r="E193" s="466">
        <v>43969</v>
      </c>
      <c r="F193" s="467" t="s">
        <v>1593</v>
      </c>
      <c r="G193" s="488" t="s">
        <v>445</v>
      </c>
      <c r="H193" s="488" t="s">
        <v>491</v>
      </c>
      <c r="I193" s="489" t="s">
        <v>3062</v>
      </c>
      <c r="J193" s="490"/>
      <c r="K193" s="491">
        <v>43944</v>
      </c>
      <c r="L193" s="492">
        <v>43893</v>
      </c>
      <c r="M193" s="372" t="s">
        <v>1000</v>
      </c>
      <c r="N193" s="372" t="s">
        <v>466</v>
      </c>
      <c r="O193" s="488" t="s">
        <v>1006</v>
      </c>
      <c r="P193" s="488"/>
      <c r="Q193" s="488" t="s">
        <v>1002</v>
      </c>
      <c r="R193" s="493">
        <v>0</v>
      </c>
      <c r="S193" s="493">
        <v>0</v>
      </c>
      <c r="T193" s="494"/>
      <c r="U193" s="494"/>
      <c r="V193" s="494"/>
      <c r="W193" s="372" t="s">
        <v>554</v>
      </c>
      <c r="X193" s="372"/>
      <c r="Y193" s="372"/>
      <c r="Z193" s="488" t="s">
        <v>1003</v>
      </c>
      <c r="AA193" s="488" t="s">
        <v>454</v>
      </c>
      <c r="AB193" s="488"/>
      <c r="AC193" s="372"/>
      <c r="AD193" s="372"/>
      <c r="AE193" s="372"/>
      <c r="AF193" s="474"/>
      <c r="AG193" s="488" t="s">
        <v>462</v>
      </c>
      <c r="AH193" s="372" t="s">
        <v>463</v>
      </c>
      <c r="AI193" s="372"/>
      <c r="AJ193" s="488"/>
      <c r="AK193" s="372"/>
      <c r="AL193" s="488"/>
      <c r="AM193" s="488" t="s">
        <v>1007</v>
      </c>
      <c r="AN193" s="488"/>
      <c r="AO193" s="372"/>
      <c r="AP193" s="494"/>
      <c r="AQ193" s="488"/>
      <c r="AR193" s="488"/>
      <c r="AS193" s="488"/>
      <c r="AT193" s="488"/>
      <c r="AU193" s="488"/>
      <c r="AV193" s="372"/>
      <c r="AW193" s="474"/>
      <c r="AX193" s="372"/>
      <c r="AY193" s="488"/>
      <c r="AZ193" s="488"/>
      <c r="BA193" s="495"/>
      <c r="BB193" s="496"/>
      <c r="BC193" s="488"/>
      <c r="BD193" s="488"/>
      <c r="BE193" s="488"/>
      <c r="BF193" s="488"/>
      <c r="BG193" s="489"/>
      <c r="BH193" s="488"/>
      <c r="BI193" s="488"/>
      <c r="BJ193" s="488"/>
      <c r="BK193" s="488"/>
      <c r="BL193" s="488"/>
      <c r="BM193" s="488"/>
    </row>
    <row r="194" spans="1:65" ht="30" customHeight="1" x14ac:dyDescent="0.3">
      <c r="A194" s="68"/>
      <c r="B194" s="465">
        <v>20200189</v>
      </c>
      <c r="C194" s="465" t="s">
        <v>1008</v>
      </c>
      <c r="D194" s="465"/>
      <c r="E194" s="466">
        <v>43969</v>
      </c>
      <c r="F194" s="467" t="s">
        <v>1593</v>
      </c>
      <c r="G194" s="488" t="s">
        <v>445</v>
      </c>
      <c r="H194" s="488" t="s">
        <v>491</v>
      </c>
      <c r="I194" s="489" t="s">
        <v>3062</v>
      </c>
      <c r="J194" s="490"/>
      <c r="K194" s="491">
        <v>43944</v>
      </c>
      <c r="L194" s="492">
        <v>43894</v>
      </c>
      <c r="M194" s="372" t="s">
        <v>1000</v>
      </c>
      <c r="N194" s="372" t="s">
        <v>466</v>
      </c>
      <c r="O194" s="488" t="s">
        <v>1009</v>
      </c>
      <c r="P194" s="488"/>
      <c r="Q194" s="488" t="s">
        <v>1002</v>
      </c>
      <c r="R194" s="493">
        <v>0</v>
      </c>
      <c r="S194" s="493">
        <v>0</v>
      </c>
      <c r="T194" s="494"/>
      <c r="U194" s="494"/>
      <c r="V194" s="494"/>
      <c r="W194" s="372" t="s">
        <v>554</v>
      </c>
      <c r="X194" s="372"/>
      <c r="Y194" s="372"/>
      <c r="Z194" s="488" t="s">
        <v>1003</v>
      </c>
      <c r="AA194" s="488" t="s">
        <v>454</v>
      </c>
      <c r="AB194" s="488"/>
      <c r="AC194" s="372"/>
      <c r="AD194" s="372"/>
      <c r="AE194" s="372"/>
      <c r="AF194" s="474"/>
      <c r="AG194" s="488" t="s">
        <v>462</v>
      </c>
      <c r="AH194" s="372" t="s">
        <v>463</v>
      </c>
      <c r="AI194" s="372"/>
      <c r="AJ194" s="488"/>
      <c r="AK194" s="372"/>
      <c r="AL194" s="488"/>
      <c r="AM194" s="488" t="s">
        <v>1010</v>
      </c>
      <c r="AN194" s="488"/>
      <c r="AO194" s="372"/>
      <c r="AP194" s="494"/>
      <c r="AQ194" s="488"/>
      <c r="AR194" s="488"/>
      <c r="AS194" s="488"/>
      <c r="AT194" s="488"/>
      <c r="AU194" s="488"/>
      <c r="AV194" s="372"/>
      <c r="AW194" s="474"/>
      <c r="AX194" s="372"/>
      <c r="AY194" s="488"/>
      <c r="AZ194" s="488"/>
      <c r="BA194" s="495"/>
      <c r="BB194" s="496"/>
      <c r="BC194" s="488"/>
      <c r="BD194" s="488"/>
      <c r="BE194" s="488"/>
      <c r="BF194" s="488"/>
      <c r="BG194" s="489"/>
      <c r="BH194" s="488"/>
      <c r="BI194" s="488"/>
      <c r="BJ194" s="488"/>
      <c r="BK194" s="488"/>
      <c r="BL194" s="488"/>
      <c r="BM194" s="488"/>
    </row>
    <row r="195" spans="1:65" ht="30" customHeight="1" x14ac:dyDescent="0.3">
      <c r="A195" s="68"/>
      <c r="B195" s="465">
        <v>20200190</v>
      </c>
      <c r="C195" s="465" t="s">
        <v>1011</v>
      </c>
      <c r="D195" s="465"/>
      <c r="E195" s="466">
        <v>43969</v>
      </c>
      <c r="F195" s="467" t="s">
        <v>1593</v>
      </c>
      <c r="G195" s="488" t="s">
        <v>147</v>
      </c>
      <c r="H195" s="488" t="s">
        <v>844</v>
      </c>
      <c r="I195" s="489" t="s">
        <v>3062</v>
      </c>
      <c r="J195" s="490"/>
      <c r="K195" s="491">
        <v>43944</v>
      </c>
      <c r="L195" s="492">
        <v>43895</v>
      </c>
      <c r="M195" s="372" t="s">
        <v>1012</v>
      </c>
      <c r="N195" s="372" t="s">
        <v>145</v>
      </c>
      <c r="O195" s="488" t="s">
        <v>1013</v>
      </c>
      <c r="P195" s="488"/>
      <c r="Q195" s="488" t="s">
        <v>1014</v>
      </c>
      <c r="R195" s="493">
        <v>0</v>
      </c>
      <c r="S195" s="493">
        <v>0</v>
      </c>
      <c r="T195" s="494"/>
      <c r="U195" s="494"/>
      <c r="V195" s="494"/>
      <c r="W195" s="372" t="s">
        <v>1015</v>
      </c>
      <c r="X195" s="372"/>
      <c r="Y195" s="372"/>
      <c r="Z195" s="488" t="s">
        <v>1016</v>
      </c>
      <c r="AA195" s="488" t="s">
        <v>153</v>
      </c>
      <c r="AB195" s="488"/>
      <c r="AC195" s="372"/>
      <c r="AD195" s="372"/>
      <c r="AE195" s="372"/>
      <c r="AF195" s="474"/>
      <c r="AG195" s="488" t="s">
        <v>956</v>
      </c>
      <c r="AH195" s="372" t="s">
        <v>154</v>
      </c>
      <c r="AI195" s="372"/>
      <c r="AJ195" s="488"/>
      <c r="AK195" s="372"/>
      <c r="AL195" s="488"/>
      <c r="AM195" s="488" t="s">
        <v>1017</v>
      </c>
      <c r="AN195" s="488"/>
      <c r="AO195" s="372"/>
      <c r="AP195" s="494"/>
      <c r="AQ195" s="488"/>
      <c r="AR195" s="488"/>
      <c r="AS195" s="488"/>
      <c r="AT195" s="488"/>
      <c r="AU195" s="488"/>
      <c r="AV195" s="372"/>
      <c r="AW195" s="474"/>
      <c r="AX195" s="372"/>
      <c r="AY195" s="488"/>
      <c r="AZ195" s="488"/>
      <c r="BA195" s="495"/>
      <c r="BB195" s="496"/>
      <c r="BC195" s="488"/>
      <c r="BD195" s="488"/>
      <c r="BE195" s="488"/>
      <c r="BF195" s="488"/>
      <c r="BG195" s="489"/>
      <c r="BH195" s="488"/>
      <c r="BI195" s="488"/>
      <c r="BJ195" s="488"/>
      <c r="BK195" s="488"/>
      <c r="BL195" s="488"/>
      <c r="BM195" s="488"/>
    </row>
    <row r="196" spans="1:65" ht="30" customHeight="1" x14ac:dyDescent="0.3">
      <c r="A196" s="68"/>
      <c r="B196" s="465">
        <v>20200191</v>
      </c>
      <c r="C196" s="465" t="s">
        <v>1018</v>
      </c>
      <c r="D196" s="465"/>
      <c r="E196" s="466">
        <v>43969</v>
      </c>
      <c r="F196" s="467" t="s">
        <v>1593</v>
      </c>
      <c r="G196" s="488" t="s">
        <v>445</v>
      </c>
      <c r="H196" s="488" t="s">
        <v>491</v>
      </c>
      <c r="I196" s="489" t="s">
        <v>3062</v>
      </c>
      <c r="J196" s="490"/>
      <c r="K196" s="491">
        <v>43944</v>
      </c>
      <c r="L196" s="492">
        <v>43896</v>
      </c>
      <c r="M196" s="372" t="s">
        <v>1000</v>
      </c>
      <c r="N196" s="372" t="s">
        <v>466</v>
      </c>
      <c r="O196" s="488" t="s">
        <v>1019</v>
      </c>
      <c r="P196" s="488"/>
      <c r="Q196" s="488" t="s">
        <v>1020</v>
      </c>
      <c r="R196" s="493">
        <v>0</v>
      </c>
      <c r="S196" s="493">
        <v>0</v>
      </c>
      <c r="T196" s="494"/>
      <c r="U196" s="494"/>
      <c r="V196" s="494"/>
      <c r="W196" s="372" t="s">
        <v>554</v>
      </c>
      <c r="X196" s="372"/>
      <c r="Y196" s="372"/>
      <c r="Z196" s="488" t="s">
        <v>1003</v>
      </c>
      <c r="AA196" s="488" t="s">
        <v>454</v>
      </c>
      <c r="AB196" s="488"/>
      <c r="AC196" s="372"/>
      <c r="AD196" s="372"/>
      <c r="AE196" s="372"/>
      <c r="AF196" s="474"/>
      <c r="AG196" s="488" t="s">
        <v>462</v>
      </c>
      <c r="AH196" s="372" t="s">
        <v>463</v>
      </c>
      <c r="AI196" s="372"/>
      <c r="AJ196" s="488"/>
      <c r="AK196" s="372"/>
      <c r="AL196" s="488"/>
      <c r="AM196" s="488" t="s">
        <v>1021</v>
      </c>
      <c r="AN196" s="488"/>
      <c r="AO196" s="372"/>
      <c r="AP196" s="494"/>
      <c r="AQ196" s="488"/>
      <c r="AR196" s="488"/>
      <c r="AS196" s="488"/>
      <c r="AT196" s="488"/>
      <c r="AU196" s="488"/>
      <c r="AV196" s="372"/>
      <c r="AW196" s="474"/>
      <c r="AX196" s="372"/>
      <c r="AY196" s="488"/>
      <c r="AZ196" s="488"/>
      <c r="BA196" s="495"/>
      <c r="BB196" s="496"/>
      <c r="BC196" s="488"/>
      <c r="BD196" s="488"/>
      <c r="BE196" s="488"/>
      <c r="BF196" s="488"/>
      <c r="BG196" s="489"/>
      <c r="BH196" s="488"/>
      <c r="BI196" s="488"/>
      <c r="BJ196" s="488"/>
      <c r="BK196" s="488"/>
      <c r="BL196" s="488"/>
      <c r="BM196" s="488"/>
    </row>
    <row r="197" spans="1:65" ht="30" customHeight="1" x14ac:dyDescent="0.3">
      <c r="A197" s="68"/>
      <c r="B197" s="465">
        <v>20200192</v>
      </c>
      <c r="C197" s="465" t="s">
        <v>1022</v>
      </c>
      <c r="D197" s="465"/>
      <c r="E197" s="466">
        <v>43969</v>
      </c>
      <c r="F197" s="467" t="s">
        <v>1593</v>
      </c>
      <c r="G197" s="488" t="s">
        <v>147</v>
      </c>
      <c r="H197" s="488" t="s">
        <v>844</v>
      </c>
      <c r="I197" s="489" t="s">
        <v>3062</v>
      </c>
      <c r="J197" s="490"/>
      <c r="K197" s="491">
        <v>43944</v>
      </c>
      <c r="L197" s="492">
        <v>43897</v>
      </c>
      <c r="M197" s="372" t="s">
        <v>1012</v>
      </c>
      <c r="N197" s="372" t="s">
        <v>145</v>
      </c>
      <c r="O197" s="488" t="s">
        <v>1023</v>
      </c>
      <c r="P197" s="488"/>
      <c r="Q197" s="488" t="s">
        <v>1024</v>
      </c>
      <c r="R197" s="493">
        <v>0</v>
      </c>
      <c r="S197" s="493">
        <v>0</v>
      </c>
      <c r="T197" s="494"/>
      <c r="U197" s="494"/>
      <c r="V197" s="494"/>
      <c r="W197" s="372" t="s">
        <v>1015</v>
      </c>
      <c r="X197" s="372"/>
      <c r="Y197" s="372"/>
      <c r="Z197" s="488" t="s">
        <v>1016</v>
      </c>
      <c r="AA197" s="488" t="s">
        <v>153</v>
      </c>
      <c r="AB197" s="488"/>
      <c r="AC197" s="372"/>
      <c r="AD197" s="372"/>
      <c r="AE197" s="372"/>
      <c r="AF197" s="474"/>
      <c r="AG197" s="488" t="s">
        <v>956</v>
      </c>
      <c r="AH197" s="372" t="s">
        <v>154</v>
      </c>
      <c r="AI197" s="372"/>
      <c r="AJ197" s="488"/>
      <c r="AK197" s="372"/>
      <c r="AL197" s="488"/>
      <c r="AM197" s="488" t="s">
        <v>1025</v>
      </c>
      <c r="AN197" s="488"/>
      <c r="AO197" s="372"/>
      <c r="AP197" s="494"/>
      <c r="AQ197" s="488"/>
      <c r="AR197" s="488"/>
      <c r="AS197" s="488"/>
      <c r="AT197" s="488"/>
      <c r="AU197" s="488"/>
      <c r="AV197" s="372"/>
      <c r="AW197" s="474"/>
      <c r="AX197" s="372"/>
      <c r="AY197" s="488"/>
      <c r="AZ197" s="488"/>
      <c r="BA197" s="495"/>
      <c r="BB197" s="496"/>
      <c r="BC197" s="488"/>
      <c r="BD197" s="488"/>
      <c r="BE197" s="488"/>
      <c r="BF197" s="488"/>
      <c r="BG197" s="489"/>
      <c r="BH197" s="488"/>
      <c r="BI197" s="488"/>
      <c r="BJ197" s="488"/>
      <c r="BK197" s="488"/>
      <c r="BL197" s="488"/>
      <c r="BM197" s="488"/>
    </row>
    <row r="198" spans="1:65" ht="30" customHeight="1" x14ac:dyDescent="0.3">
      <c r="A198" s="68"/>
      <c r="B198" s="465">
        <v>20200193</v>
      </c>
      <c r="C198" s="465" t="s">
        <v>964</v>
      </c>
      <c r="D198" s="465"/>
      <c r="E198" s="466">
        <v>43969</v>
      </c>
      <c r="F198" s="488" t="s">
        <v>965</v>
      </c>
      <c r="G198" s="488" t="s">
        <v>445</v>
      </c>
      <c r="H198" s="488" t="s">
        <v>491</v>
      </c>
      <c r="I198" s="489" t="s">
        <v>119</v>
      </c>
      <c r="J198" s="490"/>
      <c r="K198" s="491">
        <v>43951</v>
      </c>
      <c r="L198" s="492">
        <v>43892</v>
      </c>
      <c r="M198" s="372" t="s">
        <v>510</v>
      </c>
      <c r="N198" s="372" t="s">
        <v>966</v>
      </c>
      <c r="O198" s="488" t="s">
        <v>967</v>
      </c>
      <c r="P198" s="488"/>
      <c r="Q198" s="488" t="s">
        <v>968</v>
      </c>
      <c r="R198" s="493">
        <v>0</v>
      </c>
      <c r="S198" s="493">
        <v>0</v>
      </c>
      <c r="T198" s="494"/>
      <c r="U198" s="494"/>
      <c r="V198" s="494"/>
      <c r="W198" s="372" t="s">
        <v>449</v>
      </c>
      <c r="X198" s="372"/>
      <c r="Y198" s="372"/>
      <c r="Z198" s="488" t="s">
        <v>969</v>
      </c>
      <c r="AA198" s="488" t="s">
        <v>624</v>
      </c>
      <c r="AB198" s="488"/>
      <c r="AC198" s="372"/>
      <c r="AD198" s="372"/>
      <c r="AE198" s="372"/>
      <c r="AF198" s="474"/>
      <c r="AG198" s="488" t="s">
        <v>462</v>
      </c>
      <c r="AH198" s="372" t="s">
        <v>463</v>
      </c>
      <c r="AI198" s="372"/>
      <c r="AJ198" s="488"/>
      <c r="AK198" s="372"/>
      <c r="AL198" s="488"/>
      <c r="AM198" s="488"/>
      <c r="AN198" s="488"/>
      <c r="AO198" s="372"/>
      <c r="AP198" s="494"/>
      <c r="AQ198" s="488"/>
      <c r="AR198" s="488"/>
      <c r="AS198" s="488"/>
      <c r="AT198" s="488"/>
      <c r="AU198" s="488"/>
      <c r="AV198" s="372"/>
      <c r="AW198" s="474"/>
      <c r="AX198" s="372"/>
      <c r="AY198" s="488"/>
      <c r="AZ198" s="488"/>
      <c r="BA198" s="495"/>
      <c r="BB198" s="496"/>
      <c r="BC198" s="488"/>
      <c r="BD198" s="488"/>
      <c r="BE198" s="488"/>
      <c r="BF198" s="488"/>
      <c r="BG198" s="489"/>
      <c r="BH198" s="488"/>
      <c r="BI198" s="488"/>
      <c r="BJ198" s="488"/>
      <c r="BK198" s="488"/>
      <c r="BL198" s="488"/>
      <c r="BM198" s="488"/>
    </row>
    <row r="199" spans="1:65" ht="30" customHeight="1" x14ac:dyDescent="0.3">
      <c r="A199" s="68"/>
      <c r="B199" s="465">
        <v>20200194</v>
      </c>
      <c r="C199" s="465" t="s">
        <v>1026</v>
      </c>
      <c r="D199" s="465"/>
      <c r="E199" s="466">
        <v>43970</v>
      </c>
      <c r="F199" s="467" t="s">
        <v>1720</v>
      </c>
      <c r="G199" s="488" t="s">
        <v>445</v>
      </c>
      <c r="H199" s="488" t="s">
        <v>491</v>
      </c>
      <c r="I199" s="489" t="s">
        <v>3059</v>
      </c>
      <c r="J199" s="490"/>
      <c r="K199" s="491">
        <v>43970</v>
      </c>
      <c r="L199" s="492">
        <v>43922</v>
      </c>
      <c r="M199" s="372" t="s">
        <v>1027</v>
      </c>
      <c r="N199" s="372" t="s">
        <v>1028</v>
      </c>
      <c r="O199" s="488" t="s">
        <v>1029</v>
      </c>
      <c r="P199" s="488"/>
      <c r="Q199" s="488" t="s">
        <v>1030</v>
      </c>
      <c r="R199" s="493">
        <v>335455</v>
      </c>
      <c r="S199" s="493">
        <v>33545</v>
      </c>
      <c r="T199" s="494"/>
      <c r="U199" s="494"/>
      <c r="V199" s="494"/>
      <c r="W199" s="372" t="s">
        <v>461</v>
      </c>
      <c r="X199" s="372"/>
      <c r="Y199" s="372"/>
      <c r="Z199" s="488" t="s">
        <v>1031</v>
      </c>
      <c r="AA199" s="488" t="s">
        <v>454</v>
      </c>
      <c r="AB199" s="488"/>
      <c r="AC199" s="372"/>
      <c r="AD199" s="372" t="s">
        <v>450</v>
      </c>
      <c r="AE199" s="372" t="s">
        <v>475</v>
      </c>
      <c r="AF199" s="474"/>
      <c r="AG199" s="488" t="s">
        <v>451</v>
      </c>
      <c r="AH199" s="372" t="s">
        <v>452</v>
      </c>
      <c r="AI199" s="372"/>
      <c r="AJ199" s="488"/>
      <c r="AK199" s="372"/>
      <c r="AL199" s="488"/>
      <c r="AM199" s="488" t="s">
        <v>1032</v>
      </c>
      <c r="AN199" s="488"/>
      <c r="AO199" s="372"/>
      <c r="AP199" s="494"/>
      <c r="AQ199" s="488"/>
      <c r="AR199" s="488"/>
      <c r="AS199" s="488"/>
      <c r="AT199" s="488"/>
      <c r="AU199" s="488"/>
      <c r="AV199" s="372"/>
      <c r="AW199" s="474"/>
      <c r="AX199" s="372"/>
      <c r="AY199" s="488"/>
      <c r="AZ199" s="488"/>
      <c r="BA199" s="495"/>
      <c r="BB199" s="496"/>
      <c r="BC199" s="488"/>
      <c r="BD199" s="488"/>
      <c r="BE199" s="488"/>
      <c r="BF199" s="488"/>
      <c r="BG199" s="489"/>
      <c r="BH199" s="488"/>
      <c r="BI199" s="488"/>
      <c r="BJ199" s="488"/>
      <c r="BK199" s="488"/>
      <c r="BL199" s="488"/>
      <c r="BM199" s="488"/>
    </row>
    <row r="200" spans="1:65" ht="30" customHeight="1" x14ac:dyDescent="0.3">
      <c r="A200" s="68"/>
      <c r="B200" s="465">
        <v>20200195</v>
      </c>
      <c r="C200" s="465" t="s">
        <v>1033</v>
      </c>
      <c r="D200" s="465"/>
      <c r="E200" s="466">
        <v>43970</v>
      </c>
      <c r="F200" s="467" t="s">
        <v>1720</v>
      </c>
      <c r="G200" s="488" t="s">
        <v>445</v>
      </c>
      <c r="H200" s="488" t="s">
        <v>446</v>
      </c>
      <c r="I200" s="489"/>
      <c r="J200" s="490"/>
      <c r="K200" s="491">
        <v>43970</v>
      </c>
      <c r="L200" s="492">
        <v>43922</v>
      </c>
      <c r="M200" s="372" t="s">
        <v>531</v>
      </c>
      <c r="N200" s="372" t="s">
        <v>510</v>
      </c>
      <c r="O200" s="488" t="s">
        <v>1034</v>
      </c>
      <c r="P200" s="488"/>
      <c r="Q200" s="488" t="s">
        <v>1035</v>
      </c>
      <c r="R200" s="493">
        <v>139755</v>
      </c>
      <c r="S200" s="493">
        <v>0</v>
      </c>
      <c r="T200" s="494"/>
      <c r="U200" s="494"/>
      <c r="V200" s="494"/>
      <c r="W200" s="372" t="s">
        <v>461</v>
      </c>
      <c r="X200" s="372"/>
      <c r="Y200" s="372"/>
      <c r="Z200" s="488" t="s">
        <v>1036</v>
      </c>
      <c r="AA200" s="488" t="s">
        <v>454</v>
      </c>
      <c r="AB200" s="488"/>
      <c r="AC200" s="372"/>
      <c r="AD200" s="372" t="s">
        <v>450</v>
      </c>
      <c r="AE200" s="372" t="s">
        <v>475</v>
      </c>
      <c r="AF200" s="474"/>
      <c r="AG200" s="488" t="s">
        <v>563</v>
      </c>
      <c r="AH200" s="372" t="s">
        <v>496</v>
      </c>
      <c r="AI200" s="372"/>
      <c r="AJ200" s="488"/>
      <c r="AK200" s="372"/>
      <c r="AL200" s="488"/>
      <c r="AM200" s="488" t="s">
        <v>1037</v>
      </c>
      <c r="AN200" s="488"/>
      <c r="AO200" s="372"/>
      <c r="AP200" s="494"/>
      <c r="AQ200" s="488"/>
      <c r="AR200" s="488"/>
      <c r="AS200" s="488"/>
      <c r="AT200" s="488"/>
      <c r="AU200" s="488"/>
      <c r="AV200" s="372"/>
      <c r="AW200" s="474"/>
      <c r="AX200" s="372"/>
      <c r="AY200" s="488"/>
      <c r="AZ200" s="488"/>
      <c r="BA200" s="495"/>
      <c r="BB200" s="496"/>
      <c r="BC200" s="488"/>
      <c r="BD200" s="488"/>
      <c r="BE200" s="488"/>
      <c r="BF200" s="488"/>
      <c r="BG200" s="489"/>
      <c r="BH200" s="488"/>
      <c r="BI200" s="488"/>
      <c r="BJ200" s="488"/>
      <c r="BK200" s="488"/>
      <c r="BL200" s="488"/>
      <c r="BM200" s="488"/>
    </row>
    <row r="201" spans="1:65" ht="30" customHeight="1" x14ac:dyDescent="0.3">
      <c r="A201" s="68"/>
      <c r="B201" s="465">
        <v>20200196</v>
      </c>
      <c r="C201" s="465" t="s">
        <v>1038</v>
      </c>
      <c r="D201" s="465"/>
      <c r="E201" s="466">
        <v>43970</v>
      </c>
      <c r="F201" s="467" t="s">
        <v>1720</v>
      </c>
      <c r="G201" s="488" t="s">
        <v>445</v>
      </c>
      <c r="H201" s="488" t="s">
        <v>446</v>
      </c>
      <c r="I201" s="489"/>
      <c r="J201" s="490"/>
      <c r="K201" s="491">
        <v>43970</v>
      </c>
      <c r="L201" s="492">
        <v>43922</v>
      </c>
      <c r="M201" s="372" t="s">
        <v>466</v>
      </c>
      <c r="N201" s="372" t="s">
        <v>1039</v>
      </c>
      <c r="O201" s="488" t="s">
        <v>1040</v>
      </c>
      <c r="P201" s="488"/>
      <c r="Q201" s="488" t="s">
        <v>1041</v>
      </c>
      <c r="R201" s="493">
        <v>1242000</v>
      </c>
      <c r="S201" s="493">
        <v>0</v>
      </c>
      <c r="T201" s="494"/>
      <c r="U201" s="494"/>
      <c r="V201" s="494"/>
      <c r="W201" s="372" t="s">
        <v>461</v>
      </c>
      <c r="X201" s="372"/>
      <c r="Y201" s="372"/>
      <c r="Z201" s="488" t="s">
        <v>1036</v>
      </c>
      <c r="AA201" s="488" t="s">
        <v>454</v>
      </c>
      <c r="AB201" s="488"/>
      <c r="AC201" s="372"/>
      <c r="AD201" s="372" t="s">
        <v>450</v>
      </c>
      <c r="AE201" s="372" t="s">
        <v>475</v>
      </c>
      <c r="AF201" s="474"/>
      <c r="AG201" s="488" t="s">
        <v>451</v>
      </c>
      <c r="AH201" s="372" t="s">
        <v>452</v>
      </c>
      <c r="AI201" s="372"/>
      <c r="AJ201" s="488"/>
      <c r="AK201" s="372"/>
      <c r="AL201" s="488"/>
      <c r="AM201" s="488" t="s">
        <v>1042</v>
      </c>
      <c r="AN201" s="488"/>
      <c r="AO201" s="372"/>
      <c r="AP201" s="494"/>
      <c r="AQ201" s="488"/>
      <c r="AR201" s="488"/>
      <c r="AS201" s="488"/>
      <c r="AT201" s="488"/>
      <c r="AU201" s="488"/>
      <c r="AV201" s="372"/>
      <c r="AW201" s="474"/>
      <c r="AX201" s="372"/>
      <c r="AY201" s="488"/>
      <c r="AZ201" s="488"/>
      <c r="BA201" s="495"/>
      <c r="BB201" s="496"/>
      <c r="BC201" s="488"/>
      <c r="BD201" s="488"/>
      <c r="BE201" s="488"/>
      <c r="BF201" s="488"/>
      <c r="BG201" s="489"/>
      <c r="BH201" s="488"/>
      <c r="BI201" s="488"/>
      <c r="BJ201" s="488"/>
      <c r="BK201" s="488"/>
      <c r="BL201" s="488"/>
      <c r="BM201" s="488"/>
    </row>
    <row r="202" spans="1:65" ht="30" customHeight="1" x14ac:dyDescent="0.3">
      <c r="A202" s="68"/>
      <c r="B202" s="465">
        <v>20200197</v>
      </c>
      <c r="C202" s="465" t="s">
        <v>1043</v>
      </c>
      <c r="D202" s="465"/>
      <c r="E202" s="466">
        <v>43970</v>
      </c>
      <c r="F202" s="497" t="s">
        <v>1587</v>
      </c>
      <c r="G202" s="488" t="s">
        <v>445</v>
      </c>
      <c r="H202" s="488" t="s">
        <v>491</v>
      </c>
      <c r="I202" s="489" t="s">
        <v>3060</v>
      </c>
      <c r="J202" s="490"/>
      <c r="K202" s="491">
        <v>43970</v>
      </c>
      <c r="L202" s="492">
        <v>43922</v>
      </c>
      <c r="M202" s="372" t="s">
        <v>500</v>
      </c>
      <c r="N202" s="372" t="s">
        <v>1044</v>
      </c>
      <c r="O202" s="488" t="s">
        <v>1045</v>
      </c>
      <c r="P202" s="488"/>
      <c r="Q202" s="488" t="s">
        <v>1046</v>
      </c>
      <c r="R202" s="493">
        <v>800000</v>
      </c>
      <c r="S202" s="493">
        <v>0</v>
      </c>
      <c r="T202" s="494"/>
      <c r="U202" s="494"/>
      <c r="V202" s="494"/>
      <c r="W202" s="372" t="s">
        <v>461</v>
      </c>
      <c r="X202" s="372"/>
      <c r="Y202" s="372"/>
      <c r="Z202" s="488" t="s">
        <v>1047</v>
      </c>
      <c r="AA202" s="488" t="s">
        <v>454</v>
      </c>
      <c r="AB202" s="488" t="s">
        <v>1048</v>
      </c>
      <c r="AC202" s="372"/>
      <c r="AD202" s="372" t="s">
        <v>450</v>
      </c>
      <c r="AE202" s="372" t="s">
        <v>475</v>
      </c>
      <c r="AF202" s="474"/>
      <c r="AG202" s="488" t="s">
        <v>451</v>
      </c>
      <c r="AH202" s="372" t="s">
        <v>452</v>
      </c>
      <c r="AI202" s="372"/>
      <c r="AJ202" s="488"/>
      <c r="AK202" s="372"/>
      <c r="AL202" s="488"/>
      <c r="AM202" s="488"/>
      <c r="AN202" s="488"/>
      <c r="AO202" s="372"/>
      <c r="AP202" s="494"/>
      <c r="AQ202" s="488"/>
      <c r="AR202" s="488"/>
      <c r="AS202" s="488"/>
      <c r="AT202" s="488"/>
      <c r="AU202" s="488"/>
      <c r="AV202" s="372"/>
      <c r="AW202" s="474"/>
      <c r="AX202" s="372"/>
      <c r="AY202" s="488"/>
      <c r="AZ202" s="488"/>
      <c r="BA202" s="495"/>
      <c r="BB202" s="496"/>
      <c r="BC202" s="488"/>
      <c r="BD202" s="488"/>
      <c r="BE202" s="488"/>
      <c r="BF202" s="488"/>
      <c r="BG202" s="489"/>
      <c r="BH202" s="488"/>
      <c r="BI202" s="488"/>
      <c r="BJ202" s="488"/>
      <c r="BK202" s="488"/>
      <c r="BL202" s="488"/>
      <c r="BM202" s="488"/>
    </row>
    <row r="203" spans="1:65" ht="30" customHeight="1" x14ac:dyDescent="0.3">
      <c r="A203" s="68"/>
      <c r="B203" s="465">
        <v>20200198</v>
      </c>
      <c r="C203" s="465" t="s">
        <v>1049</v>
      </c>
      <c r="D203" s="465"/>
      <c r="E203" s="466">
        <v>43971</v>
      </c>
      <c r="F203" s="488" t="s">
        <v>1674</v>
      </c>
      <c r="G203" s="488" t="s">
        <v>490</v>
      </c>
      <c r="H203" s="488" t="s">
        <v>446</v>
      </c>
      <c r="I203" s="489"/>
      <c r="J203" s="490"/>
      <c r="K203" s="491">
        <v>43971</v>
      </c>
      <c r="L203" s="492">
        <v>43952</v>
      </c>
      <c r="M203" s="372" t="s">
        <v>466</v>
      </c>
      <c r="N203" s="372" t="s">
        <v>1050</v>
      </c>
      <c r="O203" s="488" t="s">
        <v>1051</v>
      </c>
      <c r="P203" s="488"/>
      <c r="Q203" s="488" t="s">
        <v>1052</v>
      </c>
      <c r="R203" s="493">
        <v>0</v>
      </c>
      <c r="S203" s="493">
        <v>0</v>
      </c>
      <c r="T203" s="494"/>
      <c r="U203" s="494"/>
      <c r="V203" s="494"/>
      <c r="W203" s="372" t="s">
        <v>449</v>
      </c>
      <c r="X203" s="372"/>
      <c r="Y203" s="372"/>
      <c r="Z203" s="488" t="s">
        <v>1053</v>
      </c>
      <c r="AA203" s="488" t="s">
        <v>454</v>
      </c>
      <c r="AB203" s="488" t="s">
        <v>1054</v>
      </c>
      <c r="AC203" s="372"/>
      <c r="AD203" s="372"/>
      <c r="AE203" s="372" t="s">
        <v>475</v>
      </c>
      <c r="AF203" s="474"/>
      <c r="AG203" s="488" t="s">
        <v>451</v>
      </c>
      <c r="AH203" s="372" t="s">
        <v>452</v>
      </c>
      <c r="AI203" s="372"/>
      <c r="AJ203" s="488"/>
      <c r="AK203" s="372"/>
      <c r="AL203" s="488"/>
      <c r="AM203" s="488" t="s">
        <v>1055</v>
      </c>
      <c r="AN203" s="488"/>
      <c r="AO203" s="372"/>
      <c r="AP203" s="494"/>
      <c r="AQ203" s="488"/>
      <c r="AR203" s="488"/>
      <c r="AS203" s="488"/>
      <c r="AT203" s="488"/>
      <c r="AU203" s="488"/>
      <c r="AV203" s="372"/>
      <c r="AW203" s="474"/>
      <c r="AX203" s="372"/>
      <c r="AY203" s="488"/>
      <c r="AZ203" s="488"/>
      <c r="BA203" s="495"/>
      <c r="BB203" s="496"/>
      <c r="BC203" s="488"/>
      <c r="BD203" s="488"/>
      <c r="BE203" s="488"/>
      <c r="BF203" s="488"/>
      <c r="BG203" s="489"/>
      <c r="BH203" s="488"/>
      <c r="BI203" s="488"/>
      <c r="BJ203" s="488"/>
      <c r="BK203" s="488"/>
      <c r="BL203" s="488"/>
      <c r="BM203" s="488"/>
    </row>
    <row r="204" spans="1:65" ht="30" customHeight="1" x14ac:dyDescent="0.3">
      <c r="A204" s="68"/>
      <c r="B204" s="465">
        <v>20200199</v>
      </c>
      <c r="C204" s="465" t="s">
        <v>1056</v>
      </c>
      <c r="D204" s="465"/>
      <c r="E204" s="466">
        <v>43973</v>
      </c>
      <c r="F204" s="488" t="s">
        <v>1791</v>
      </c>
      <c r="G204" s="488" t="s">
        <v>445</v>
      </c>
      <c r="H204" s="488" t="s">
        <v>491</v>
      </c>
      <c r="I204" s="489" t="s">
        <v>3060</v>
      </c>
      <c r="J204" s="490"/>
      <c r="K204" s="491">
        <v>43606</v>
      </c>
      <c r="L204" s="492">
        <v>43891</v>
      </c>
      <c r="M204" s="372" t="s">
        <v>1000</v>
      </c>
      <c r="N204" s="372" t="s">
        <v>1057</v>
      </c>
      <c r="O204" s="488" t="s">
        <v>1058</v>
      </c>
      <c r="P204" s="488"/>
      <c r="Q204" s="488" t="s">
        <v>1059</v>
      </c>
      <c r="R204" s="493" t="s">
        <v>1060</v>
      </c>
      <c r="S204" s="493"/>
      <c r="T204" s="494"/>
      <c r="U204" s="494"/>
      <c r="V204" s="494"/>
      <c r="W204" s="372" t="s">
        <v>562</v>
      </c>
      <c r="X204" s="372"/>
      <c r="Y204" s="372"/>
      <c r="Z204" s="488"/>
      <c r="AA204" s="488"/>
      <c r="AB204" s="488"/>
      <c r="AC204" s="372"/>
      <c r="AD204" s="372" t="s">
        <v>504</v>
      </c>
      <c r="AE204" s="372"/>
      <c r="AF204" s="474"/>
      <c r="AG204" s="488"/>
      <c r="AH204" s="372" t="s">
        <v>496</v>
      </c>
      <c r="AI204" s="372"/>
      <c r="AJ204" s="488"/>
      <c r="AK204" s="372"/>
      <c r="AL204" s="488"/>
      <c r="AM204" s="488" t="s">
        <v>1061</v>
      </c>
      <c r="AN204" s="488"/>
      <c r="AO204" s="372"/>
      <c r="AP204" s="494"/>
      <c r="AQ204" s="488"/>
      <c r="AR204" s="488"/>
      <c r="AS204" s="488"/>
      <c r="AT204" s="488"/>
      <c r="AU204" s="488"/>
      <c r="AV204" s="372"/>
      <c r="AW204" s="474"/>
      <c r="AX204" s="372"/>
      <c r="AY204" s="488"/>
      <c r="AZ204" s="488"/>
      <c r="BA204" s="495"/>
      <c r="BB204" s="496"/>
      <c r="BC204" s="488"/>
      <c r="BD204" s="488"/>
      <c r="BE204" s="488"/>
      <c r="BF204" s="488"/>
      <c r="BG204" s="489"/>
      <c r="BH204" s="488"/>
      <c r="BI204" s="488"/>
      <c r="BJ204" s="488"/>
      <c r="BK204" s="488"/>
      <c r="BL204" s="488"/>
      <c r="BM204" s="488"/>
    </row>
    <row r="205" spans="1:65" ht="30" customHeight="1" x14ac:dyDescent="0.3">
      <c r="A205" s="68"/>
      <c r="B205" s="465">
        <v>20200200</v>
      </c>
      <c r="C205" s="465" t="s">
        <v>1295</v>
      </c>
      <c r="D205" s="465"/>
      <c r="E205" s="481">
        <v>43977</v>
      </c>
      <c r="F205" s="467" t="s">
        <v>1606</v>
      </c>
      <c r="G205" s="488" t="s">
        <v>445</v>
      </c>
      <c r="H205" s="498" t="s">
        <v>446</v>
      </c>
      <c r="I205" s="470"/>
      <c r="J205" s="471"/>
      <c r="K205" s="499">
        <v>43977.528796296298</v>
      </c>
      <c r="L205" s="492">
        <v>43922</v>
      </c>
      <c r="M205" s="474" t="s">
        <v>466</v>
      </c>
      <c r="N205" s="474" t="s">
        <v>466</v>
      </c>
      <c r="O205" s="467" t="s">
        <v>1296</v>
      </c>
      <c r="P205" s="467"/>
      <c r="Q205" s="467" t="s">
        <v>1297</v>
      </c>
      <c r="R205" s="475">
        <v>0</v>
      </c>
      <c r="S205" s="475">
        <v>0</v>
      </c>
      <c r="T205" s="476"/>
      <c r="U205" s="476"/>
      <c r="V205" s="476"/>
      <c r="W205" s="474" t="s">
        <v>554</v>
      </c>
      <c r="X205" s="474"/>
      <c r="Y205" s="474"/>
      <c r="Z205" s="467" t="s">
        <v>1298</v>
      </c>
      <c r="AA205" s="467" t="s">
        <v>454</v>
      </c>
      <c r="AB205" s="467"/>
      <c r="AC205" s="474"/>
      <c r="AD205" s="474"/>
      <c r="AE205" s="474"/>
      <c r="AF205" s="474"/>
      <c r="AG205" s="467" t="s">
        <v>462</v>
      </c>
      <c r="AH205" s="474" t="s">
        <v>463</v>
      </c>
      <c r="AI205" s="474"/>
      <c r="AJ205" s="467"/>
      <c r="AK205" s="474"/>
      <c r="AL205" s="488"/>
      <c r="AM205" s="468"/>
      <c r="AN205" s="468"/>
      <c r="AO205" s="486"/>
      <c r="AP205" s="494"/>
      <c r="AQ205" s="468"/>
      <c r="AR205" s="468"/>
      <c r="AS205" s="468"/>
      <c r="AT205" s="468"/>
      <c r="AU205" s="467"/>
      <c r="AV205" s="474"/>
      <c r="AW205" s="474"/>
      <c r="AX205" s="474"/>
      <c r="AY205" s="467"/>
      <c r="AZ205" s="467"/>
      <c r="BA205" s="500"/>
      <c r="BB205" s="501"/>
      <c r="BC205" s="467"/>
      <c r="BD205" s="488"/>
      <c r="BE205" s="488"/>
      <c r="BF205" s="488"/>
      <c r="BG205" s="489"/>
      <c r="BH205" s="467"/>
      <c r="BI205" s="467"/>
      <c r="BJ205" s="467"/>
      <c r="BK205" s="467"/>
      <c r="BL205" s="467"/>
      <c r="BM205" s="467"/>
    </row>
    <row r="206" spans="1:65" ht="30" customHeight="1" x14ac:dyDescent="0.3">
      <c r="A206" s="68"/>
      <c r="B206" s="465">
        <v>20200201</v>
      </c>
      <c r="C206" s="465" t="s">
        <v>1062</v>
      </c>
      <c r="D206" s="465"/>
      <c r="E206" s="466">
        <v>43978</v>
      </c>
      <c r="F206" s="488" t="s">
        <v>1674</v>
      </c>
      <c r="G206" s="488" t="s">
        <v>445</v>
      </c>
      <c r="H206" s="488" t="s">
        <v>491</v>
      </c>
      <c r="I206" s="489" t="s">
        <v>3064</v>
      </c>
      <c r="J206" s="490"/>
      <c r="K206" s="491">
        <v>43978</v>
      </c>
      <c r="L206" s="492">
        <v>43922</v>
      </c>
      <c r="M206" s="372" t="s">
        <v>466</v>
      </c>
      <c r="N206" s="372" t="s">
        <v>1063</v>
      </c>
      <c r="O206" s="488" t="s">
        <v>1064</v>
      </c>
      <c r="P206" s="488"/>
      <c r="Q206" s="488" t="s">
        <v>1065</v>
      </c>
      <c r="R206" s="493">
        <v>289837</v>
      </c>
      <c r="S206" s="493">
        <v>289837</v>
      </c>
      <c r="T206" s="494"/>
      <c r="U206" s="494"/>
      <c r="V206" s="494"/>
      <c r="W206" s="372" t="s">
        <v>449</v>
      </c>
      <c r="X206" s="372"/>
      <c r="Y206" s="372"/>
      <c r="Z206" s="488" t="s">
        <v>1066</v>
      </c>
      <c r="AA206" s="488"/>
      <c r="AB206" s="488" t="s">
        <v>1067</v>
      </c>
      <c r="AC206" s="372"/>
      <c r="AD206" s="372" t="s">
        <v>495</v>
      </c>
      <c r="AE206" s="372" t="s">
        <v>475</v>
      </c>
      <c r="AF206" s="474"/>
      <c r="AG206" s="488" t="s">
        <v>476</v>
      </c>
      <c r="AH206" s="372" t="s">
        <v>452</v>
      </c>
      <c r="AI206" s="372"/>
      <c r="AJ206" s="488"/>
      <c r="AK206" s="372"/>
      <c r="AL206" s="488"/>
      <c r="AM206" s="488" t="s">
        <v>1068</v>
      </c>
      <c r="AN206" s="488"/>
      <c r="AO206" s="372"/>
      <c r="AP206" s="494"/>
      <c r="AQ206" s="488"/>
      <c r="AR206" s="488"/>
      <c r="AS206" s="488"/>
      <c r="AT206" s="488"/>
      <c r="AU206" s="488"/>
      <c r="AV206" s="372"/>
      <c r="AW206" s="474"/>
      <c r="AX206" s="372"/>
      <c r="AY206" s="488"/>
      <c r="AZ206" s="488"/>
      <c r="BA206" s="495"/>
      <c r="BB206" s="496"/>
      <c r="BC206" s="488"/>
      <c r="BD206" s="488"/>
      <c r="BE206" s="488"/>
      <c r="BF206" s="488"/>
      <c r="BG206" s="489"/>
      <c r="BH206" s="488"/>
      <c r="BI206" s="488"/>
      <c r="BJ206" s="488"/>
      <c r="BK206" s="488"/>
      <c r="BL206" s="488"/>
      <c r="BM206" s="488"/>
    </row>
    <row r="207" spans="1:65" ht="30" customHeight="1" x14ac:dyDescent="0.3">
      <c r="A207" s="68"/>
      <c r="B207" s="465">
        <v>20200202</v>
      </c>
      <c r="C207" s="465" t="s">
        <v>1069</v>
      </c>
      <c r="D207" s="465"/>
      <c r="E207" s="466">
        <v>43979</v>
      </c>
      <c r="F207" s="488" t="s">
        <v>1791</v>
      </c>
      <c r="G207" s="488" t="s">
        <v>445</v>
      </c>
      <c r="H207" s="488" t="s">
        <v>491</v>
      </c>
      <c r="I207" s="486" t="s">
        <v>144</v>
      </c>
      <c r="J207" s="490"/>
      <c r="K207" s="491">
        <v>43963</v>
      </c>
      <c r="L207" s="492">
        <v>43922</v>
      </c>
      <c r="M207" s="372" t="s">
        <v>1070</v>
      </c>
      <c r="N207" s="372"/>
      <c r="O207" s="488" t="s">
        <v>1071</v>
      </c>
      <c r="P207" s="488"/>
      <c r="Q207" s="488" t="s">
        <v>1072</v>
      </c>
      <c r="R207" s="493">
        <v>46132000</v>
      </c>
      <c r="S207" s="493">
        <v>46132000</v>
      </c>
      <c r="T207" s="494"/>
      <c r="U207" s="494"/>
      <c r="V207" s="494"/>
      <c r="W207" s="372" t="s">
        <v>461</v>
      </c>
      <c r="X207" s="372"/>
      <c r="Y207" s="372"/>
      <c r="Z207" s="488" t="s">
        <v>1073</v>
      </c>
      <c r="AA207" s="488"/>
      <c r="AB207" s="488"/>
      <c r="AC207" s="372"/>
      <c r="AD207" s="372" t="s">
        <v>767</v>
      </c>
      <c r="AE207" s="372" t="s">
        <v>475</v>
      </c>
      <c r="AF207" s="474"/>
      <c r="AG207" s="488"/>
      <c r="AH207" s="372" t="s">
        <v>496</v>
      </c>
      <c r="AI207" s="372"/>
      <c r="AJ207" s="488"/>
      <c r="AK207" s="372"/>
      <c r="AL207" s="488"/>
      <c r="AM207" s="488"/>
      <c r="AN207" s="488"/>
      <c r="AO207" s="372"/>
      <c r="AP207" s="494"/>
      <c r="AQ207" s="488"/>
      <c r="AR207" s="488"/>
      <c r="AS207" s="488"/>
      <c r="AT207" s="488"/>
      <c r="AU207" s="488"/>
      <c r="AV207" s="372"/>
      <c r="AW207" s="474"/>
      <c r="AX207" s="372"/>
      <c r="AY207" s="488"/>
      <c r="AZ207" s="488"/>
      <c r="BA207" s="495"/>
      <c r="BB207" s="496"/>
      <c r="BC207" s="488"/>
      <c r="BD207" s="488"/>
      <c r="BE207" s="488"/>
      <c r="BF207" s="488"/>
      <c r="BG207" s="489"/>
      <c r="BH207" s="488"/>
      <c r="BI207" s="488"/>
      <c r="BJ207" s="488"/>
      <c r="BK207" s="488"/>
      <c r="BL207" s="488"/>
      <c r="BM207" s="488"/>
    </row>
    <row r="208" spans="1:65" ht="30" customHeight="1" x14ac:dyDescent="0.3">
      <c r="A208" s="68"/>
      <c r="B208" s="465">
        <v>20200203</v>
      </c>
      <c r="C208" s="465" t="s">
        <v>1074</v>
      </c>
      <c r="D208" s="465"/>
      <c r="E208" s="466">
        <v>43980</v>
      </c>
      <c r="F208" s="497" t="s">
        <v>1587</v>
      </c>
      <c r="G208" s="488" t="s">
        <v>445</v>
      </c>
      <c r="H208" s="488" t="s">
        <v>491</v>
      </c>
      <c r="I208" s="489" t="s">
        <v>3062</v>
      </c>
      <c r="J208" s="490"/>
      <c r="K208" s="491">
        <v>43980</v>
      </c>
      <c r="L208" s="492">
        <v>43952</v>
      </c>
      <c r="M208" s="372" t="s">
        <v>1075</v>
      </c>
      <c r="N208" s="372"/>
      <c r="O208" s="488" t="s">
        <v>1076</v>
      </c>
      <c r="P208" s="488"/>
      <c r="Q208" s="488" t="s">
        <v>1077</v>
      </c>
      <c r="R208" s="493">
        <v>2395518</v>
      </c>
      <c r="S208" s="493">
        <v>2395518</v>
      </c>
      <c r="T208" s="494"/>
      <c r="U208" s="494"/>
      <c r="V208" s="494"/>
      <c r="W208" s="372" t="s">
        <v>461</v>
      </c>
      <c r="X208" s="372"/>
      <c r="Y208" s="372"/>
      <c r="Z208" s="488" t="s">
        <v>1073</v>
      </c>
      <c r="AA208" s="488"/>
      <c r="AB208" s="488" t="s">
        <v>1079</v>
      </c>
      <c r="AC208" s="372"/>
      <c r="AD208" s="372" t="s">
        <v>504</v>
      </c>
      <c r="AE208" s="372" t="s">
        <v>1078</v>
      </c>
      <c r="AF208" s="474"/>
      <c r="AG208" s="488" t="s">
        <v>462</v>
      </c>
      <c r="AH208" s="372" t="s">
        <v>452</v>
      </c>
      <c r="AI208" s="372"/>
      <c r="AJ208" s="488"/>
      <c r="AK208" s="372"/>
      <c r="AL208" s="488"/>
      <c r="AM208" s="488"/>
      <c r="AN208" s="488"/>
      <c r="AO208" s="372"/>
      <c r="AP208" s="494"/>
      <c r="AQ208" s="488"/>
      <c r="AR208" s="488"/>
      <c r="AS208" s="488"/>
      <c r="AT208" s="488"/>
      <c r="AU208" s="488"/>
      <c r="AV208" s="372"/>
      <c r="AW208" s="474"/>
      <c r="AX208" s="372"/>
      <c r="AY208" s="488"/>
      <c r="AZ208" s="488"/>
      <c r="BA208" s="495"/>
      <c r="BB208" s="496"/>
      <c r="BC208" s="488"/>
      <c r="BD208" s="488"/>
      <c r="BE208" s="488"/>
      <c r="BF208" s="488"/>
      <c r="BG208" s="489"/>
      <c r="BH208" s="488"/>
      <c r="BI208" s="488"/>
      <c r="BJ208" s="488"/>
      <c r="BK208" s="488"/>
      <c r="BL208" s="488"/>
      <c r="BM208" s="488"/>
    </row>
    <row r="209" spans="1:65" ht="30" customHeight="1" x14ac:dyDescent="0.3">
      <c r="A209" s="68"/>
      <c r="B209" s="465">
        <v>20200204</v>
      </c>
      <c r="C209" s="465" t="s">
        <v>6212</v>
      </c>
      <c r="D209" s="465"/>
      <c r="E209" s="466">
        <v>43983</v>
      </c>
      <c r="F209" s="488" t="s">
        <v>2770</v>
      </c>
      <c r="G209" s="488" t="s">
        <v>6168</v>
      </c>
      <c r="H209" s="488" t="s">
        <v>6169</v>
      </c>
      <c r="I209" s="489" t="s">
        <v>2464</v>
      </c>
      <c r="J209" s="490"/>
      <c r="K209" s="491">
        <v>43963</v>
      </c>
      <c r="L209" s="492">
        <v>43922</v>
      </c>
      <c r="M209" s="372" t="s">
        <v>6117</v>
      </c>
      <c r="N209" s="372" t="s">
        <v>6117</v>
      </c>
      <c r="O209" s="488" t="s">
        <v>6213</v>
      </c>
      <c r="P209" s="488"/>
      <c r="Q209" s="488" t="s">
        <v>1080</v>
      </c>
      <c r="R209" s="493">
        <v>92264000</v>
      </c>
      <c r="S209" s="493">
        <v>92264000</v>
      </c>
      <c r="T209" s="494" t="s">
        <v>145</v>
      </c>
      <c r="U209" s="494"/>
      <c r="V209" s="494"/>
      <c r="W209" s="372" t="s">
        <v>6209</v>
      </c>
      <c r="X209" s="372"/>
      <c r="Y209" s="372"/>
      <c r="Z209" s="488"/>
      <c r="AA209" s="488"/>
      <c r="AB209" s="488"/>
      <c r="AC209" s="372" t="s">
        <v>6172</v>
      </c>
      <c r="AD209" s="372" t="s">
        <v>6173</v>
      </c>
      <c r="AE209" s="372"/>
      <c r="AF209" s="474"/>
      <c r="AG209" s="488"/>
      <c r="AH209" s="372" t="s">
        <v>6115</v>
      </c>
      <c r="AI209" s="372" t="s">
        <v>154</v>
      </c>
      <c r="AJ209" s="488"/>
      <c r="AK209" s="372"/>
      <c r="AL209" s="488"/>
      <c r="AM209" s="488"/>
      <c r="AN209" s="488"/>
      <c r="AO209" s="372"/>
      <c r="AP209" s="494"/>
      <c r="AQ209" s="488"/>
      <c r="AR209" s="488"/>
      <c r="AS209" s="488"/>
      <c r="AT209" s="488"/>
      <c r="AU209" s="488"/>
      <c r="AV209" s="372"/>
      <c r="AW209" s="474">
        <v>0</v>
      </c>
      <c r="AX209" s="372">
        <v>0</v>
      </c>
      <c r="AY209" s="488">
        <v>1</v>
      </c>
      <c r="AZ209" s="488">
        <v>0</v>
      </c>
      <c r="BA209" s="495">
        <v>0</v>
      </c>
      <c r="BB209" s="496"/>
      <c r="BC209" s="488"/>
      <c r="BD209" s="488"/>
      <c r="BE209" s="488"/>
      <c r="BF209" s="488"/>
      <c r="BG209" s="489"/>
      <c r="BH209" s="488"/>
      <c r="BI209" s="488"/>
      <c r="BJ209" s="488"/>
      <c r="BK209" s="488"/>
      <c r="BL209" s="488"/>
      <c r="BM209" s="488"/>
    </row>
    <row r="210" spans="1:65" ht="30" customHeight="1" x14ac:dyDescent="0.3">
      <c r="A210" s="68"/>
      <c r="B210" s="465">
        <v>20200205</v>
      </c>
      <c r="C210" s="465" t="s">
        <v>6207</v>
      </c>
      <c r="D210" s="465"/>
      <c r="E210" s="466">
        <v>43985</v>
      </c>
      <c r="F210" s="467" t="s">
        <v>1593</v>
      </c>
      <c r="G210" s="488" t="s">
        <v>6168</v>
      </c>
      <c r="H210" s="488" t="s">
        <v>6169</v>
      </c>
      <c r="I210" s="489" t="s">
        <v>119</v>
      </c>
      <c r="J210" s="490"/>
      <c r="K210" s="491">
        <v>43963</v>
      </c>
      <c r="L210" s="492">
        <v>43922</v>
      </c>
      <c r="M210" s="372" t="s">
        <v>6204</v>
      </c>
      <c r="N210" s="372" t="s">
        <v>6205</v>
      </c>
      <c r="O210" s="488" t="s">
        <v>6208</v>
      </c>
      <c r="P210" s="488"/>
      <c r="Q210" s="488" t="s">
        <v>6206</v>
      </c>
      <c r="R210" s="493">
        <v>82917876</v>
      </c>
      <c r="S210" s="493">
        <v>82917876</v>
      </c>
      <c r="T210" s="494" t="s">
        <v>4575</v>
      </c>
      <c r="U210" s="494"/>
      <c r="V210" s="494"/>
      <c r="W210" s="372" t="s">
        <v>6209</v>
      </c>
      <c r="X210" s="372"/>
      <c r="Y210" s="372"/>
      <c r="Z210" s="488" t="s">
        <v>6210</v>
      </c>
      <c r="AA210" s="488" t="s">
        <v>6127</v>
      </c>
      <c r="AB210" s="488" t="s">
        <v>6211</v>
      </c>
      <c r="AC210" s="372" t="s">
        <v>6172</v>
      </c>
      <c r="AD210" s="372" t="s">
        <v>6173</v>
      </c>
      <c r="AE210" s="372" t="s">
        <v>6167</v>
      </c>
      <c r="AF210" s="474"/>
      <c r="AG210" s="488" t="s">
        <v>6139</v>
      </c>
      <c r="AH210" s="372" t="s">
        <v>6115</v>
      </c>
      <c r="AI210" s="372" t="s">
        <v>154</v>
      </c>
      <c r="AJ210" s="488"/>
      <c r="AK210" s="372"/>
      <c r="AL210" s="488"/>
      <c r="AM210" s="488"/>
      <c r="AN210" s="488"/>
      <c r="AO210" s="372"/>
      <c r="AP210" s="494"/>
      <c r="AQ210" s="488"/>
      <c r="AR210" s="488"/>
      <c r="AS210" s="488"/>
      <c r="AT210" s="488"/>
      <c r="AU210" s="488"/>
      <c r="AV210" s="372"/>
      <c r="AW210" s="474">
        <v>0</v>
      </c>
      <c r="AX210" s="372">
        <v>0</v>
      </c>
      <c r="AY210" s="488">
        <v>0</v>
      </c>
      <c r="AZ210" s="488">
        <v>0</v>
      </c>
      <c r="BA210" s="495">
        <v>0</v>
      </c>
      <c r="BB210" s="496"/>
      <c r="BC210" s="488"/>
      <c r="BD210" s="488"/>
      <c r="BE210" s="488"/>
      <c r="BF210" s="488"/>
      <c r="BG210" s="489"/>
      <c r="BH210" s="488"/>
      <c r="BI210" s="488"/>
      <c r="BJ210" s="488"/>
      <c r="BK210" s="488"/>
      <c r="BL210" s="488"/>
      <c r="BM210" s="488"/>
    </row>
    <row r="211" spans="1:65" ht="30" customHeight="1" x14ac:dyDescent="0.3">
      <c r="A211" s="68"/>
      <c r="B211" s="465">
        <v>20200206</v>
      </c>
      <c r="C211" s="465" t="s">
        <v>1081</v>
      </c>
      <c r="D211" s="465"/>
      <c r="E211" s="466">
        <v>43985</v>
      </c>
      <c r="F211" s="467" t="s">
        <v>1720</v>
      </c>
      <c r="G211" s="488" t="s">
        <v>147</v>
      </c>
      <c r="H211" s="488" t="s">
        <v>381</v>
      </c>
      <c r="I211" s="489"/>
      <c r="J211" s="490"/>
      <c r="K211" s="491">
        <v>43985</v>
      </c>
      <c r="L211" s="492">
        <v>43952</v>
      </c>
      <c r="M211" s="372" t="s">
        <v>1082</v>
      </c>
      <c r="N211" s="372" t="s">
        <v>160</v>
      </c>
      <c r="O211" s="488" t="s">
        <v>1083</v>
      </c>
      <c r="P211" s="488"/>
      <c r="Q211" s="488" t="s">
        <v>1084</v>
      </c>
      <c r="R211" s="493">
        <v>5227880</v>
      </c>
      <c r="S211" s="493"/>
      <c r="T211" s="494"/>
      <c r="U211" s="494"/>
      <c r="V211" s="494"/>
      <c r="W211" s="372"/>
      <c r="X211" s="372"/>
      <c r="Y211" s="372"/>
      <c r="Z211" s="488"/>
      <c r="AA211" s="488"/>
      <c r="AB211" s="488"/>
      <c r="AC211" s="372"/>
      <c r="AD211" s="372"/>
      <c r="AE211" s="372"/>
      <c r="AF211" s="474"/>
      <c r="AG211" s="488"/>
      <c r="AH211" s="372" t="s">
        <v>154</v>
      </c>
      <c r="AI211" s="372"/>
      <c r="AJ211" s="488"/>
      <c r="AK211" s="372"/>
      <c r="AL211" s="488"/>
      <c r="AM211" s="488" t="s">
        <v>5105</v>
      </c>
      <c r="AN211" s="488"/>
      <c r="AO211" s="372"/>
      <c r="AP211" s="494"/>
      <c r="AQ211" s="488"/>
      <c r="AR211" s="488"/>
      <c r="AS211" s="488"/>
      <c r="AT211" s="488"/>
      <c r="AU211" s="488"/>
      <c r="AV211" s="372"/>
      <c r="AW211" s="474"/>
      <c r="AX211" s="372"/>
      <c r="AY211" s="488"/>
      <c r="AZ211" s="488"/>
      <c r="BA211" s="495"/>
      <c r="BB211" s="496"/>
      <c r="BC211" s="488"/>
      <c r="BD211" s="488"/>
      <c r="BE211" s="488"/>
      <c r="BF211" s="488"/>
      <c r="BG211" s="489"/>
      <c r="BH211" s="488"/>
      <c r="BI211" s="488"/>
      <c r="BJ211" s="488"/>
      <c r="BK211" s="488"/>
      <c r="BL211" s="488"/>
      <c r="BM211" s="488"/>
    </row>
    <row r="212" spans="1:65" ht="30" customHeight="1" x14ac:dyDescent="0.3">
      <c r="A212" s="68"/>
      <c r="B212" s="465">
        <v>20200207</v>
      </c>
      <c r="C212" s="465" t="s">
        <v>1085</v>
      </c>
      <c r="D212" s="465"/>
      <c r="E212" s="466">
        <v>43985</v>
      </c>
      <c r="F212" s="467" t="s">
        <v>1720</v>
      </c>
      <c r="G212" s="488" t="s">
        <v>147</v>
      </c>
      <c r="H212" s="488" t="s">
        <v>381</v>
      </c>
      <c r="I212" s="489" t="s">
        <v>5107</v>
      </c>
      <c r="J212" s="490"/>
      <c r="K212" s="491">
        <v>43985</v>
      </c>
      <c r="L212" s="492">
        <v>43952</v>
      </c>
      <c r="M212" s="372" t="s">
        <v>1082</v>
      </c>
      <c r="N212" s="372" t="s">
        <v>160</v>
      </c>
      <c r="O212" s="488" t="s">
        <v>5103</v>
      </c>
      <c r="P212" s="488"/>
      <c r="Q212" s="488" t="s">
        <v>5104</v>
      </c>
      <c r="R212" s="493">
        <v>37003</v>
      </c>
      <c r="S212" s="493"/>
      <c r="T212" s="494"/>
      <c r="U212" s="494"/>
      <c r="V212" s="494"/>
      <c r="W212" s="372"/>
      <c r="X212" s="372"/>
      <c r="Y212" s="372"/>
      <c r="Z212" s="488"/>
      <c r="AA212" s="488"/>
      <c r="AB212" s="488"/>
      <c r="AC212" s="372"/>
      <c r="AD212" s="372"/>
      <c r="AE212" s="372"/>
      <c r="AF212" s="474"/>
      <c r="AG212" s="488"/>
      <c r="AH212" s="372" t="s">
        <v>154</v>
      </c>
      <c r="AI212" s="372"/>
      <c r="AJ212" s="488"/>
      <c r="AK212" s="372"/>
      <c r="AL212" s="488"/>
      <c r="AM212" s="488" t="s">
        <v>5102</v>
      </c>
      <c r="AN212" s="488"/>
      <c r="AO212" s="372"/>
      <c r="AP212" s="494"/>
      <c r="AQ212" s="488"/>
      <c r="AR212" s="488"/>
      <c r="AS212" s="488"/>
      <c r="AT212" s="488"/>
      <c r="AU212" s="488"/>
      <c r="AV212" s="372"/>
      <c r="AW212" s="474"/>
      <c r="AX212" s="372"/>
      <c r="AY212" s="488"/>
      <c r="AZ212" s="488"/>
      <c r="BA212" s="495"/>
      <c r="BB212" s="496"/>
      <c r="BC212" s="488"/>
      <c r="BD212" s="488"/>
      <c r="BE212" s="488"/>
      <c r="BF212" s="488"/>
      <c r="BG212" s="489"/>
      <c r="BH212" s="488"/>
      <c r="BI212" s="488"/>
      <c r="BJ212" s="488"/>
      <c r="BK212" s="488"/>
      <c r="BL212" s="488"/>
      <c r="BM212" s="488"/>
    </row>
    <row r="213" spans="1:65" ht="30" customHeight="1" x14ac:dyDescent="0.3">
      <c r="A213" s="68"/>
      <c r="B213" s="465">
        <v>20200208</v>
      </c>
      <c r="C213" s="465" t="s">
        <v>1086</v>
      </c>
      <c r="D213" s="465"/>
      <c r="E213" s="466">
        <v>43985</v>
      </c>
      <c r="F213" s="467" t="s">
        <v>1720</v>
      </c>
      <c r="G213" s="488" t="s">
        <v>147</v>
      </c>
      <c r="H213" s="488" t="s">
        <v>381</v>
      </c>
      <c r="I213" s="489"/>
      <c r="J213" s="490"/>
      <c r="K213" s="491">
        <v>43985</v>
      </c>
      <c r="L213" s="492">
        <v>43952</v>
      </c>
      <c r="M213" s="372" t="s">
        <v>1082</v>
      </c>
      <c r="N213" s="372" t="s">
        <v>160</v>
      </c>
      <c r="O213" s="488" t="s">
        <v>1083</v>
      </c>
      <c r="P213" s="488"/>
      <c r="Q213" s="488" t="s">
        <v>1084</v>
      </c>
      <c r="R213" s="493">
        <v>4377140</v>
      </c>
      <c r="S213" s="493"/>
      <c r="T213" s="494"/>
      <c r="U213" s="494"/>
      <c r="V213" s="494"/>
      <c r="W213" s="372"/>
      <c r="X213" s="372"/>
      <c r="Y213" s="372"/>
      <c r="Z213" s="488"/>
      <c r="AA213" s="488"/>
      <c r="AB213" s="488"/>
      <c r="AC213" s="372"/>
      <c r="AD213" s="372"/>
      <c r="AE213" s="372"/>
      <c r="AF213" s="474"/>
      <c r="AG213" s="488"/>
      <c r="AH213" s="372" t="s">
        <v>154</v>
      </c>
      <c r="AI213" s="372"/>
      <c r="AJ213" s="488"/>
      <c r="AK213" s="372"/>
      <c r="AL213" s="488"/>
      <c r="AM213" s="488" t="s">
        <v>5106</v>
      </c>
      <c r="AN213" s="488"/>
      <c r="AO213" s="372"/>
      <c r="AP213" s="494"/>
      <c r="AQ213" s="488"/>
      <c r="AR213" s="488"/>
      <c r="AS213" s="488"/>
      <c r="AT213" s="488"/>
      <c r="AU213" s="488"/>
      <c r="AV213" s="372"/>
      <c r="AW213" s="474"/>
      <c r="AX213" s="372"/>
      <c r="AY213" s="488"/>
      <c r="AZ213" s="488"/>
      <c r="BA213" s="495"/>
      <c r="BB213" s="496"/>
      <c r="BC213" s="488"/>
      <c r="BD213" s="488"/>
      <c r="BE213" s="488"/>
      <c r="BF213" s="488"/>
      <c r="BG213" s="489"/>
      <c r="BH213" s="488"/>
      <c r="BI213" s="488"/>
      <c r="BJ213" s="488"/>
      <c r="BK213" s="488"/>
      <c r="BL213" s="488"/>
      <c r="BM213" s="488"/>
    </row>
    <row r="214" spans="1:65" ht="30" customHeight="1" x14ac:dyDescent="0.3">
      <c r="A214" s="68"/>
      <c r="B214" s="465">
        <v>20200209</v>
      </c>
      <c r="C214" s="465" t="s">
        <v>6187</v>
      </c>
      <c r="D214" s="465"/>
      <c r="E214" s="466">
        <v>43986</v>
      </c>
      <c r="F214" s="467" t="s">
        <v>1593</v>
      </c>
      <c r="G214" s="488" t="s">
        <v>6168</v>
      </c>
      <c r="H214" s="488" t="s">
        <v>6169</v>
      </c>
      <c r="I214" s="489" t="s">
        <v>119</v>
      </c>
      <c r="J214" s="490"/>
      <c r="K214" s="491">
        <v>43982</v>
      </c>
      <c r="L214" s="492">
        <v>43922</v>
      </c>
      <c r="M214" s="372" t="s">
        <v>6181</v>
      </c>
      <c r="N214" s="372" t="s">
        <v>6202</v>
      </c>
      <c r="O214" s="488" t="s">
        <v>6188</v>
      </c>
      <c r="P214" s="488"/>
      <c r="Q214" s="488" t="s">
        <v>6195</v>
      </c>
      <c r="R214" s="493">
        <v>5793</v>
      </c>
      <c r="S214" s="493">
        <v>5793</v>
      </c>
      <c r="T214" s="494" t="s">
        <v>4575</v>
      </c>
      <c r="U214" s="494"/>
      <c r="V214" s="494"/>
      <c r="W214" s="372" t="s">
        <v>6183</v>
      </c>
      <c r="X214" s="372"/>
      <c r="Y214" s="372"/>
      <c r="Z214" s="488" t="s">
        <v>6184</v>
      </c>
      <c r="AA214" s="488"/>
      <c r="AB214" s="488"/>
      <c r="AC214" s="372"/>
      <c r="AD214" s="372" t="s">
        <v>6153</v>
      </c>
      <c r="AE214" s="372" t="s">
        <v>6180</v>
      </c>
      <c r="AF214" s="474"/>
      <c r="AG214" s="488" t="s">
        <v>6140</v>
      </c>
      <c r="AH214" s="372" t="s">
        <v>6115</v>
      </c>
      <c r="AI214" s="372" t="s">
        <v>154</v>
      </c>
      <c r="AJ214" s="488"/>
      <c r="AK214" s="372"/>
      <c r="AL214" s="488"/>
      <c r="AM214" s="488" t="s">
        <v>6203</v>
      </c>
      <c r="AN214" s="488"/>
      <c r="AO214" s="372"/>
      <c r="AP214" s="494"/>
      <c r="AQ214" s="488"/>
      <c r="AR214" s="488"/>
      <c r="AS214" s="488"/>
      <c r="AT214" s="488"/>
      <c r="AU214" s="488"/>
      <c r="AV214" s="372"/>
      <c r="AW214" s="474">
        <v>1</v>
      </c>
      <c r="AX214" s="372">
        <v>0</v>
      </c>
      <c r="AY214" s="488">
        <v>0</v>
      </c>
      <c r="AZ214" s="488">
        <v>0</v>
      </c>
      <c r="BA214" s="495">
        <v>0</v>
      </c>
      <c r="BB214" s="496"/>
      <c r="BC214" s="488"/>
      <c r="BD214" s="488"/>
      <c r="BE214" s="488"/>
      <c r="BF214" s="488"/>
      <c r="BG214" s="489"/>
      <c r="BH214" s="488"/>
      <c r="BI214" s="488"/>
      <c r="BJ214" s="488"/>
      <c r="BK214" s="488"/>
      <c r="BL214" s="488"/>
      <c r="BM214" s="488"/>
    </row>
    <row r="215" spans="1:65" ht="30" customHeight="1" x14ac:dyDescent="0.3">
      <c r="A215" s="68"/>
      <c r="B215" s="465">
        <v>20200210</v>
      </c>
      <c r="C215" s="465" t="s">
        <v>6187</v>
      </c>
      <c r="D215" s="465"/>
      <c r="E215" s="466">
        <v>43986</v>
      </c>
      <c r="F215" s="467" t="s">
        <v>1593</v>
      </c>
      <c r="G215" s="488" t="s">
        <v>6168</v>
      </c>
      <c r="H215" s="488" t="s">
        <v>6169</v>
      </c>
      <c r="I215" s="489" t="s">
        <v>119</v>
      </c>
      <c r="J215" s="490"/>
      <c r="K215" s="491">
        <v>43982</v>
      </c>
      <c r="L215" s="492">
        <v>43922</v>
      </c>
      <c r="M215" s="372" t="s">
        <v>6181</v>
      </c>
      <c r="N215" s="372" t="s">
        <v>6200</v>
      </c>
      <c r="O215" s="488" t="s">
        <v>6188</v>
      </c>
      <c r="P215" s="488"/>
      <c r="Q215" s="488" t="s">
        <v>6195</v>
      </c>
      <c r="R215" s="493">
        <v>4041900</v>
      </c>
      <c r="S215" s="493">
        <v>4041900</v>
      </c>
      <c r="T215" s="494" t="s">
        <v>4575</v>
      </c>
      <c r="U215" s="494"/>
      <c r="V215" s="494"/>
      <c r="W215" s="372" t="s">
        <v>6183</v>
      </c>
      <c r="X215" s="372"/>
      <c r="Y215" s="372"/>
      <c r="Z215" s="488" t="s">
        <v>6184</v>
      </c>
      <c r="AA215" s="488"/>
      <c r="AB215" s="488"/>
      <c r="AC215" s="372"/>
      <c r="AD215" s="372" t="s">
        <v>6161</v>
      </c>
      <c r="AE215" s="372" t="s">
        <v>6180</v>
      </c>
      <c r="AF215" s="474"/>
      <c r="AG215" s="488" t="s">
        <v>6140</v>
      </c>
      <c r="AH215" s="372" t="s">
        <v>6115</v>
      </c>
      <c r="AI215" s="372" t="s">
        <v>154</v>
      </c>
      <c r="AJ215" s="488"/>
      <c r="AK215" s="372"/>
      <c r="AL215" s="488"/>
      <c r="AM215" s="488" t="s">
        <v>6201</v>
      </c>
      <c r="AN215" s="488"/>
      <c r="AO215" s="372"/>
      <c r="AP215" s="494"/>
      <c r="AQ215" s="488"/>
      <c r="AR215" s="488"/>
      <c r="AS215" s="488"/>
      <c r="AT215" s="488"/>
      <c r="AU215" s="488"/>
      <c r="AV215" s="372"/>
      <c r="AW215" s="474">
        <v>1</v>
      </c>
      <c r="AX215" s="372">
        <v>0</v>
      </c>
      <c r="AY215" s="488">
        <v>0</v>
      </c>
      <c r="AZ215" s="488">
        <v>0</v>
      </c>
      <c r="BA215" s="495">
        <v>0</v>
      </c>
      <c r="BB215" s="496"/>
      <c r="BC215" s="488"/>
      <c r="BD215" s="488"/>
      <c r="BE215" s="488"/>
      <c r="BF215" s="488"/>
      <c r="BG215" s="489"/>
      <c r="BH215" s="488"/>
      <c r="BI215" s="488"/>
      <c r="BJ215" s="488"/>
      <c r="BK215" s="488"/>
      <c r="BL215" s="488"/>
      <c r="BM215" s="488"/>
    </row>
    <row r="216" spans="1:65" ht="30" customHeight="1" x14ac:dyDescent="0.3">
      <c r="A216" s="68"/>
      <c r="B216" s="465">
        <v>20200211</v>
      </c>
      <c r="C216" s="465" t="s">
        <v>6187</v>
      </c>
      <c r="D216" s="465"/>
      <c r="E216" s="466">
        <v>43986</v>
      </c>
      <c r="F216" s="467" t="s">
        <v>1593</v>
      </c>
      <c r="G216" s="488" t="s">
        <v>6168</v>
      </c>
      <c r="H216" s="488" t="s">
        <v>6169</v>
      </c>
      <c r="I216" s="489" t="s">
        <v>119</v>
      </c>
      <c r="J216" s="490"/>
      <c r="K216" s="491">
        <v>43982</v>
      </c>
      <c r="L216" s="492">
        <v>43922</v>
      </c>
      <c r="M216" s="372" t="s">
        <v>6181</v>
      </c>
      <c r="N216" s="372" t="s">
        <v>6198</v>
      </c>
      <c r="O216" s="488" t="s">
        <v>6188</v>
      </c>
      <c r="P216" s="488"/>
      <c r="Q216" s="488" t="s">
        <v>6195</v>
      </c>
      <c r="R216" s="493">
        <v>1848</v>
      </c>
      <c r="S216" s="493">
        <v>1848</v>
      </c>
      <c r="T216" s="494" t="s">
        <v>4575</v>
      </c>
      <c r="U216" s="494"/>
      <c r="V216" s="494"/>
      <c r="W216" s="372" t="s">
        <v>6183</v>
      </c>
      <c r="X216" s="372"/>
      <c r="Y216" s="372"/>
      <c r="Z216" s="488" t="s">
        <v>6184</v>
      </c>
      <c r="AA216" s="488"/>
      <c r="AB216" s="488"/>
      <c r="AC216" s="372"/>
      <c r="AD216" s="372" t="s">
        <v>6161</v>
      </c>
      <c r="AE216" s="372" t="s">
        <v>6180</v>
      </c>
      <c r="AF216" s="474"/>
      <c r="AG216" s="488" t="s">
        <v>6140</v>
      </c>
      <c r="AH216" s="372" t="s">
        <v>6115</v>
      </c>
      <c r="AI216" s="372" t="s">
        <v>154</v>
      </c>
      <c r="AJ216" s="488"/>
      <c r="AK216" s="372"/>
      <c r="AL216" s="488"/>
      <c r="AM216" s="488" t="s">
        <v>6199</v>
      </c>
      <c r="AN216" s="488"/>
      <c r="AO216" s="372"/>
      <c r="AP216" s="494"/>
      <c r="AQ216" s="488"/>
      <c r="AR216" s="488"/>
      <c r="AS216" s="488"/>
      <c r="AT216" s="488"/>
      <c r="AU216" s="488"/>
      <c r="AV216" s="372"/>
      <c r="AW216" s="474">
        <v>1</v>
      </c>
      <c r="AX216" s="372">
        <v>0</v>
      </c>
      <c r="AY216" s="488">
        <v>0</v>
      </c>
      <c r="AZ216" s="488">
        <v>0</v>
      </c>
      <c r="BA216" s="495">
        <v>0</v>
      </c>
      <c r="BB216" s="496"/>
      <c r="BC216" s="488"/>
      <c r="BD216" s="488"/>
      <c r="BE216" s="488"/>
      <c r="BF216" s="488"/>
      <c r="BG216" s="489"/>
      <c r="BH216" s="488"/>
      <c r="BI216" s="488"/>
      <c r="BJ216" s="488"/>
      <c r="BK216" s="488"/>
      <c r="BL216" s="488"/>
      <c r="BM216" s="488"/>
    </row>
    <row r="217" spans="1:65" ht="30" customHeight="1" x14ac:dyDescent="0.3">
      <c r="A217" s="68"/>
      <c r="B217" s="465">
        <v>20200212</v>
      </c>
      <c r="C217" s="465" t="s">
        <v>6187</v>
      </c>
      <c r="D217" s="465"/>
      <c r="E217" s="466">
        <v>43986</v>
      </c>
      <c r="F217" s="467" t="s">
        <v>1593</v>
      </c>
      <c r="G217" s="488" t="s">
        <v>6168</v>
      </c>
      <c r="H217" s="488" t="s">
        <v>6169</v>
      </c>
      <c r="I217" s="489" t="s">
        <v>119</v>
      </c>
      <c r="J217" s="490"/>
      <c r="K217" s="491">
        <v>43982</v>
      </c>
      <c r="L217" s="492">
        <v>43922</v>
      </c>
      <c r="M217" s="372" t="s">
        <v>6181</v>
      </c>
      <c r="N217" s="372" t="s">
        <v>6196</v>
      </c>
      <c r="O217" s="488" t="s">
        <v>6188</v>
      </c>
      <c r="P217" s="488"/>
      <c r="Q217" s="488" t="s">
        <v>6195</v>
      </c>
      <c r="R217" s="493">
        <v>263831</v>
      </c>
      <c r="S217" s="493">
        <v>263831</v>
      </c>
      <c r="T217" s="494" t="s">
        <v>4575</v>
      </c>
      <c r="U217" s="494"/>
      <c r="V217" s="494"/>
      <c r="W217" s="372" t="s">
        <v>6183</v>
      </c>
      <c r="X217" s="372"/>
      <c r="Y217" s="372"/>
      <c r="Z217" s="488" t="s">
        <v>6184</v>
      </c>
      <c r="AA217" s="488"/>
      <c r="AB217" s="488"/>
      <c r="AC217" s="372"/>
      <c r="AD217" s="372" t="s">
        <v>6161</v>
      </c>
      <c r="AE217" s="372" t="s">
        <v>6180</v>
      </c>
      <c r="AF217" s="474"/>
      <c r="AG217" s="488" t="s">
        <v>6140</v>
      </c>
      <c r="AH217" s="372" t="s">
        <v>6115</v>
      </c>
      <c r="AI217" s="372" t="s">
        <v>154</v>
      </c>
      <c r="AJ217" s="488"/>
      <c r="AK217" s="372"/>
      <c r="AL217" s="488"/>
      <c r="AM217" s="488" t="s">
        <v>6197</v>
      </c>
      <c r="AN217" s="488"/>
      <c r="AO217" s="372"/>
      <c r="AP217" s="494"/>
      <c r="AQ217" s="488"/>
      <c r="AR217" s="488"/>
      <c r="AS217" s="488"/>
      <c r="AT217" s="488"/>
      <c r="AU217" s="488"/>
      <c r="AV217" s="372"/>
      <c r="AW217" s="474">
        <v>1</v>
      </c>
      <c r="AX217" s="372">
        <v>0</v>
      </c>
      <c r="AY217" s="488">
        <v>0</v>
      </c>
      <c r="AZ217" s="488">
        <v>0</v>
      </c>
      <c r="BA217" s="495">
        <v>0</v>
      </c>
      <c r="BB217" s="496"/>
      <c r="BC217" s="488"/>
      <c r="BD217" s="488"/>
      <c r="BE217" s="488"/>
      <c r="BF217" s="488"/>
      <c r="BG217" s="489"/>
      <c r="BH217" s="488"/>
      <c r="BI217" s="488"/>
      <c r="BJ217" s="488"/>
      <c r="BK217" s="488"/>
      <c r="BL217" s="488"/>
      <c r="BM217" s="488"/>
    </row>
    <row r="218" spans="1:65" ht="30" customHeight="1" x14ac:dyDescent="0.3">
      <c r="A218" s="68"/>
      <c r="B218" s="465">
        <v>20200213</v>
      </c>
      <c r="C218" s="465" t="s">
        <v>6187</v>
      </c>
      <c r="D218" s="465"/>
      <c r="E218" s="466">
        <v>43986</v>
      </c>
      <c r="F218" s="467" t="s">
        <v>1593</v>
      </c>
      <c r="G218" s="488" t="s">
        <v>6168</v>
      </c>
      <c r="H218" s="488" t="s">
        <v>6169</v>
      </c>
      <c r="I218" s="489" t="s">
        <v>119</v>
      </c>
      <c r="J218" s="490"/>
      <c r="K218" s="491">
        <v>43982</v>
      </c>
      <c r="L218" s="492">
        <v>43922</v>
      </c>
      <c r="M218" s="372" t="s">
        <v>6181</v>
      </c>
      <c r="N218" s="372" t="s">
        <v>6194</v>
      </c>
      <c r="O218" s="488" t="s">
        <v>6188</v>
      </c>
      <c r="P218" s="488"/>
      <c r="Q218" s="488" t="s">
        <v>6195</v>
      </c>
      <c r="R218" s="493">
        <v>1040</v>
      </c>
      <c r="S218" s="493">
        <v>1040</v>
      </c>
      <c r="T218" s="494" t="s">
        <v>4575</v>
      </c>
      <c r="U218" s="494"/>
      <c r="V218" s="494"/>
      <c r="W218" s="372" t="s">
        <v>6183</v>
      </c>
      <c r="X218" s="372"/>
      <c r="Y218" s="372"/>
      <c r="Z218" s="488" t="s">
        <v>6184</v>
      </c>
      <c r="AA218" s="488"/>
      <c r="AB218" s="488"/>
      <c r="AC218" s="372"/>
      <c r="AD218" s="372" t="s">
        <v>6161</v>
      </c>
      <c r="AE218" s="372" t="s">
        <v>6180</v>
      </c>
      <c r="AF218" s="474"/>
      <c r="AG218" s="488" t="s">
        <v>6140</v>
      </c>
      <c r="AH218" s="372" t="s">
        <v>6115</v>
      </c>
      <c r="AI218" s="372" t="s">
        <v>154</v>
      </c>
      <c r="AJ218" s="488"/>
      <c r="AK218" s="372"/>
      <c r="AL218" s="488"/>
      <c r="AM218" s="488"/>
      <c r="AN218" s="488"/>
      <c r="AO218" s="372"/>
      <c r="AP218" s="494"/>
      <c r="AQ218" s="488"/>
      <c r="AR218" s="488"/>
      <c r="AS218" s="488"/>
      <c r="AT218" s="488"/>
      <c r="AU218" s="488"/>
      <c r="AV218" s="372"/>
      <c r="AW218" s="474">
        <v>1</v>
      </c>
      <c r="AX218" s="372">
        <v>0</v>
      </c>
      <c r="AY218" s="488">
        <v>0</v>
      </c>
      <c r="AZ218" s="488">
        <v>0</v>
      </c>
      <c r="BA218" s="495">
        <v>0</v>
      </c>
      <c r="BB218" s="496"/>
      <c r="BC218" s="488"/>
      <c r="BD218" s="488"/>
      <c r="BE218" s="488"/>
      <c r="BF218" s="488"/>
      <c r="BG218" s="489"/>
      <c r="BH218" s="488"/>
      <c r="BI218" s="488"/>
      <c r="BJ218" s="488"/>
      <c r="BK218" s="488"/>
      <c r="BL218" s="488"/>
      <c r="BM218" s="488"/>
    </row>
    <row r="219" spans="1:65" ht="30" customHeight="1" x14ac:dyDescent="0.3">
      <c r="A219" s="68"/>
      <c r="B219" s="465">
        <v>20200214</v>
      </c>
      <c r="C219" s="465" t="s">
        <v>6187</v>
      </c>
      <c r="D219" s="465"/>
      <c r="E219" s="466">
        <v>43986</v>
      </c>
      <c r="F219" s="467" t="s">
        <v>1593</v>
      </c>
      <c r="G219" s="488" t="s">
        <v>6168</v>
      </c>
      <c r="H219" s="488" t="s">
        <v>6169</v>
      </c>
      <c r="I219" s="489" t="s">
        <v>119</v>
      </c>
      <c r="J219" s="490"/>
      <c r="K219" s="491">
        <v>43982</v>
      </c>
      <c r="L219" s="492">
        <v>43922</v>
      </c>
      <c r="M219" s="372" t="s">
        <v>6181</v>
      </c>
      <c r="N219" s="372" t="s">
        <v>6193</v>
      </c>
      <c r="O219" s="488" t="s">
        <v>6188</v>
      </c>
      <c r="P219" s="488"/>
      <c r="Q219" s="488" t="s">
        <v>6182</v>
      </c>
      <c r="R219" s="493">
        <v>2314404</v>
      </c>
      <c r="S219" s="493">
        <v>2314404</v>
      </c>
      <c r="T219" s="494" t="s">
        <v>4575</v>
      </c>
      <c r="U219" s="494"/>
      <c r="V219" s="494"/>
      <c r="W219" s="372" t="s">
        <v>6183</v>
      </c>
      <c r="X219" s="372"/>
      <c r="Y219" s="372"/>
      <c r="Z219" s="488" t="s">
        <v>6184</v>
      </c>
      <c r="AA219" s="488"/>
      <c r="AB219" s="488"/>
      <c r="AC219" s="372"/>
      <c r="AD219" s="372" t="s">
        <v>6161</v>
      </c>
      <c r="AE219" s="372" t="s">
        <v>6180</v>
      </c>
      <c r="AF219" s="474"/>
      <c r="AG219" s="488" t="s">
        <v>6140</v>
      </c>
      <c r="AH219" s="372" t="s">
        <v>6115</v>
      </c>
      <c r="AI219" s="372" t="s">
        <v>154</v>
      </c>
      <c r="AJ219" s="488"/>
      <c r="AK219" s="372"/>
      <c r="AL219" s="488"/>
      <c r="AM219" s="488"/>
      <c r="AN219" s="488"/>
      <c r="AO219" s="372"/>
      <c r="AP219" s="494"/>
      <c r="AQ219" s="488"/>
      <c r="AR219" s="488"/>
      <c r="AS219" s="488"/>
      <c r="AT219" s="488"/>
      <c r="AU219" s="488"/>
      <c r="AV219" s="372"/>
      <c r="AW219" s="474">
        <v>1</v>
      </c>
      <c r="AX219" s="372">
        <v>0</v>
      </c>
      <c r="AY219" s="488">
        <v>0</v>
      </c>
      <c r="AZ219" s="488">
        <v>0</v>
      </c>
      <c r="BA219" s="495">
        <v>0</v>
      </c>
      <c r="BB219" s="496"/>
      <c r="BC219" s="488"/>
      <c r="BD219" s="488"/>
      <c r="BE219" s="488"/>
      <c r="BF219" s="488"/>
      <c r="BG219" s="489"/>
      <c r="BH219" s="488"/>
      <c r="BI219" s="488"/>
      <c r="BJ219" s="488"/>
      <c r="BK219" s="488"/>
      <c r="BL219" s="488"/>
      <c r="BM219" s="488"/>
    </row>
    <row r="220" spans="1:65" ht="30" customHeight="1" x14ac:dyDescent="0.3">
      <c r="A220" s="68"/>
      <c r="B220" s="465">
        <v>20200215</v>
      </c>
      <c r="C220" s="465" t="s">
        <v>6187</v>
      </c>
      <c r="D220" s="465"/>
      <c r="E220" s="466">
        <v>43986</v>
      </c>
      <c r="F220" s="467" t="s">
        <v>1593</v>
      </c>
      <c r="G220" s="488" t="s">
        <v>6168</v>
      </c>
      <c r="H220" s="488" t="s">
        <v>6169</v>
      </c>
      <c r="I220" s="489" t="s">
        <v>119</v>
      </c>
      <c r="J220" s="490"/>
      <c r="K220" s="491">
        <v>43982</v>
      </c>
      <c r="L220" s="492">
        <v>43922</v>
      </c>
      <c r="M220" s="372" t="s">
        <v>6181</v>
      </c>
      <c r="N220" s="372" t="s">
        <v>6191</v>
      </c>
      <c r="O220" s="488" t="s">
        <v>6188</v>
      </c>
      <c r="P220" s="488"/>
      <c r="Q220" s="488" t="s">
        <v>6192</v>
      </c>
      <c r="R220" s="493">
        <v>48471</v>
      </c>
      <c r="S220" s="493">
        <v>48471</v>
      </c>
      <c r="T220" s="494" t="s">
        <v>4575</v>
      </c>
      <c r="U220" s="494"/>
      <c r="V220" s="494"/>
      <c r="W220" s="372" t="s">
        <v>6183</v>
      </c>
      <c r="X220" s="372"/>
      <c r="Y220" s="372"/>
      <c r="Z220" s="488" t="s">
        <v>6184</v>
      </c>
      <c r="AA220" s="488"/>
      <c r="AB220" s="488"/>
      <c r="AC220" s="372"/>
      <c r="AD220" s="372" t="s">
        <v>6161</v>
      </c>
      <c r="AE220" s="372" t="s">
        <v>6180</v>
      </c>
      <c r="AF220" s="474"/>
      <c r="AG220" s="488" t="s">
        <v>6140</v>
      </c>
      <c r="AH220" s="372" t="s">
        <v>6115</v>
      </c>
      <c r="AI220" s="372" t="s">
        <v>154</v>
      </c>
      <c r="AJ220" s="488"/>
      <c r="AK220" s="372"/>
      <c r="AL220" s="488"/>
      <c r="AM220" s="488"/>
      <c r="AN220" s="488"/>
      <c r="AO220" s="372"/>
      <c r="AP220" s="494"/>
      <c r="AQ220" s="488"/>
      <c r="AR220" s="488"/>
      <c r="AS220" s="488"/>
      <c r="AT220" s="488"/>
      <c r="AU220" s="488"/>
      <c r="AV220" s="372"/>
      <c r="AW220" s="474">
        <v>1</v>
      </c>
      <c r="AX220" s="372">
        <v>0</v>
      </c>
      <c r="AY220" s="488">
        <v>0</v>
      </c>
      <c r="AZ220" s="488">
        <v>0</v>
      </c>
      <c r="BA220" s="495">
        <v>0</v>
      </c>
      <c r="BB220" s="496"/>
      <c r="BC220" s="488"/>
      <c r="BD220" s="488"/>
      <c r="BE220" s="488"/>
      <c r="BF220" s="488"/>
      <c r="BG220" s="489"/>
      <c r="BH220" s="488"/>
      <c r="BI220" s="488"/>
      <c r="BJ220" s="488"/>
      <c r="BK220" s="488"/>
      <c r="BL220" s="488"/>
      <c r="BM220" s="488"/>
    </row>
    <row r="221" spans="1:65" ht="30" customHeight="1" x14ac:dyDescent="0.3">
      <c r="A221" s="68"/>
      <c r="B221" s="465">
        <v>20200216</v>
      </c>
      <c r="C221" s="465" t="s">
        <v>6187</v>
      </c>
      <c r="D221" s="465"/>
      <c r="E221" s="466">
        <v>43986</v>
      </c>
      <c r="F221" s="467" t="s">
        <v>1593</v>
      </c>
      <c r="G221" s="488" t="s">
        <v>6168</v>
      </c>
      <c r="H221" s="488" t="s">
        <v>6169</v>
      </c>
      <c r="I221" s="489" t="s">
        <v>119</v>
      </c>
      <c r="J221" s="490"/>
      <c r="K221" s="491">
        <v>43982</v>
      </c>
      <c r="L221" s="492">
        <v>43922</v>
      </c>
      <c r="M221" s="372" t="s">
        <v>6181</v>
      </c>
      <c r="N221" s="372" t="s">
        <v>6190</v>
      </c>
      <c r="O221" s="488" t="s">
        <v>6188</v>
      </c>
      <c r="P221" s="488"/>
      <c r="Q221" s="488" t="s">
        <v>6182</v>
      </c>
      <c r="R221" s="493">
        <v>275220</v>
      </c>
      <c r="S221" s="493">
        <v>275220</v>
      </c>
      <c r="T221" s="494" t="s">
        <v>4575</v>
      </c>
      <c r="U221" s="494"/>
      <c r="V221" s="494"/>
      <c r="W221" s="372" t="s">
        <v>6183</v>
      </c>
      <c r="X221" s="372"/>
      <c r="Y221" s="372"/>
      <c r="Z221" s="488" t="s">
        <v>6184</v>
      </c>
      <c r="AA221" s="488"/>
      <c r="AB221" s="488"/>
      <c r="AC221" s="372"/>
      <c r="AD221" s="372" t="s">
        <v>6161</v>
      </c>
      <c r="AE221" s="372" t="s">
        <v>6180</v>
      </c>
      <c r="AF221" s="474"/>
      <c r="AG221" s="488" t="s">
        <v>6140</v>
      </c>
      <c r="AH221" s="372" t="s">
        <v>6115</v>
      </c>
      <c r="AI221" s="372" t="s">
        <v>154</v>
      </c>
      <c r="AJ221" s="488"/>
      <c r="AK221" s="372"/>
      <c r="AL221" s="488"/>
      <c r="AM221" s="488"/>
      <c r="AN221" s="488"/>
      <c r="AO221" s="372"/>
      <c r="AP221" s="494"/>
      <c r="AQ221" s="488"/>
      <c r="AR221" s="488"/>
      <c r="AS221" s="488"/>
      <c r="AT221" s="488"/>
      <c r="AU221" s="488"/>
      <c r="AV221" s="372"/>
      <c r="AW221" s="474">
        <v>1</v>
      </c>
      <c r="AX221" s="372">
        <v>0</v>
      </c>
      <c r="AY221" s="488">
        <v>0</v>
      </c>
      <c r="AZ221" s="488">
        <v>0</v>
      </c>
      <c r="BA221" s="495">
        <v>0</v>
      </c>
      <c r="BB221" s="496"/>
      <c r="BC221" s="488"/>
      <c r="BD221" s="488"/>
      <c r="BE221" s="488"/>
      <c r="BF221" s="488"/>
      <c r="BG221" s="489"/>
      <c r="BH221" s="488"/>
      <c r="BI221" s="488"/>
      <c r="BJ221" s="488"/>
      <c r="BK221" s="488"/>
      <c r="BL221" s="488"/>
      <c r="BM221" s="488"/>
    </row>
    <row r="222" spans="1:65" ht="30" customHeight="1" x14ac:dyDescent="0.3">
      <c r="A222" s="68"/>
      <c r="B222" s="465">
        <v>20200217</v>
      </c>
      <c r="C222" s="465" t="s">
        <v>6187</v>
      </c>
      <c r="D222" s="465"/>
      <c r="E222" s="466">
        <v>43986</v>
      </c>
      <c r="F222" s="467" t="s">
        <v>1593</v>
      </c>
      <c r="G222" s="488" t="s">
        <v>6168</v>
      </c>
      <c r="H222" s="488" t="s">
        <v>6169</v>
      </c>
      <c r="I222" s="489" t="s">
        <v>119</v>
      </c>
      <c r="J222" s="490"/>
      <c r="K222" s="491">
        <v>43982</v>
      </c>
      <c r="L222" s="492">
        <v>43922</v>
      </c>
      <c r="M222" s="372" t="s">
        <v>6181</v>
      </c>
      <c r="N222" s="372" t="s">
        <v>6185</v>
      </c>
      <c r="O222" s="488" t="s">
        <v>6188</v>
      </c>
      <c r="P222" s="488"/>
      <c r="Q222" s="488" t="s">
        <v>6186</v>
      </c>
      <c r="R222" s="493">
        <v>114846</v>
      </c>
      <c r="S222" s="493">
        <v>114846</v>
      </c>
      <c r="T222" s="494" t="s">
        <v>4575</v>
      </c>
      <c r="U222" s="494"/>
      <c r="V222" s="494"/>
      <c r="W222" s="372" t="s">
        <v>6183</v>
      </c>
      <c r="X222" s="372"/>
      <c r="Y222" s="372"/>
      <c r="Z222" s="488" t="s">
        <v>6184</v>
      </c>
      <c r="AA222" s="488"/>
      <c r="AB222" s="488"/>
      <c r="AC222" s="372"/>
      <c r="AD222" s="372" t="s">
        <v>6162</v>
      </c>
      <c r="AE222" s="372" t="s">
        <v>6180</v>
      </c>
      <c r="AF222" s="474"/>
      <c r="AG222" s="488" t="s">
        <v>6140</v>
      </c>
      <c r="AH222" s="372" t="s">
        <v>6115</v>
      </c>
      <c r="AI222" s="372" t="s">
        <v>154</v>
      </c>
      <c r="AJ222" s="488"/>
      <c r="AK222" s="372"/>
      <c r="AL222" s="488"/>
      <c r="AM222" s="488" t="s">
        <v>6189</v>
      </c>
      <c r="AN222" s="488"/>
      <c r="AO222" s="372"/>
      <c r="AP222" s="494"/>
      <c r="AQ222" s="488"/>
      <c r="AR222" s="488"/>
      <c r="AS222" s="488"/>
      <c r="AT222" s="488"/>
      <c r="AU222" s="488"/>
      <c r="AV222" s="372"/>
      <c r="AW222" s="474">
        <v>1</v>
      </c>
      <c r="AX222" s="372">
        <v>0</v>
      </c>
      <c r="AY222" s="488">
        <v>0</v>
      </c>
      <c r="AZ222" s="488">
        <v>0</v>
      </c>
      <c r="BA222" s="495">
        <v>0</v>
      </c>
      <c r="BB222" s="496"/>
      <c r="BC222" s="488"/>
      <c r="BD222" s="488"/>
      <c r="BE222" s="488"/>
      <c r="BF222" s="488"/>
      <c r="BG222" s="489"/>
      <c r="BH222" s="488"/>
      <c r="BI222" s="488"/>
      <c r="BJ222" s="488"/>
      <c r="BK222" s="488"/>
      <c r="BL222" s="488"/>
      <c r="BM222" s="488"/>
    </row>
    <row r="223" spans="1:65" ht="30" customHeight="1" x14ac:dyDescent="0.3">
      <c r="A223" s="68"/>
      <c r="B223" s="465">
        <v>20200218</v>
      </c>
      <c r="C223" s="465" t="s">
        <v>1087</v>
      </c>
      <c r="D223" s="465"/>
      <c r="E223" s="466">
        <v>43986</v>
      </c>
      <c r="F223" s="467" t="s">
        <v>1593</v>
      </c>
      <c r="G223" s="488" t="s">
        <v>445</v>
      </c>
      <c r="H223" s="488" t="s">
        <v>491</v>
      </c>
      <c r="I223" s="489" t="s">
        <v>119</v>
      </c>
      <c r="J223" s="490"/>
      <c r="K223" s="491">
        <v>43982</v>
      </c>
      <c r="L223" s="492">
        <v>43922</v>
      </c>
      <c r="M223" s="372" t="s">
        <v>518</v>
      </c>
      <c r="N223" s="372" t="s">
        <v>1088</v>
      </c>
      <c r="O223" s="488" t="s">
        <v>1089</v>
      </c>
      <c r="P223" s="488"/>
      <c r="Q223" s="488" t="s">
        <v>1090</v>
      </c>
      <c r="R223" s="493">
        <v>8334335</v>
      </c>
      <c r="S223" s="493">
        <v>8334335</v>
      </c>
      <c r="T223" s="494" t="s">
        <v>4575</v>
      </c>
      <c r="U223" s="494"/>
      <c r="V223" s="494"/>
      <c r="W223" s="372" t="s">
        <v>670</v>
      </c>
      <c r="X223" s="372"/>
      <c r="Y223" s="372"/>
      <c r="Z223" s="488" t="s">
        <v>1091</v>
      </c>
      <c r="AA223" s="488"/>
      <c r="AB223" s="488"/>
      <c r="AC223" s="372"/>
      <c r="AD223" s="372" t="s">
        <v>495</v>
      </c>
      <c r="AE223" s="372" t="s">
        <v>1078</v>
      </c>
      <c r="AF223" s="474"/>
      <c r="AG223" s="488" t="s">
        <v>563</v>
      </c>
      <c r="AH223" s="372" t="s">
        <v>463</v>
      </c>
      <c r="AI223" s="372" t="s">
        <v>154</v>
      </c>
      <c r="AJ223" s="488"/>
      <c r="AK223" s="372"/>
      <c r="AL223" s="488"/>
      <c r="AM223" s="488"/>
      <c r="AN223" s="488"/>
      <c r="AO223" s="372"/>
      <c r="AP223" s="494"/>
      <c r="AQ223" s="488"/>
      <c r="AR223" s="488"/>
      <c r="AS223" s="488"/>
      <c r="AT223" s="488"/>
      <c r="AU223" s="488"/>
      <c r="AV223" s="372"/>
      <c r="AW223" s="474">
        <v>1</v>
      </c>
      <c r="AX223" s="372">
        <v>0</v>
      </c>
      <c r="AY223" s="488">
        <v>0</v>
      </c>
      <c r="AZ223" s="488">
        <v>0</v>
      </c>
      <c r="BA223" s="495">
        <v>0</v>
      </c>
      <c r="BB223" s="496"/>
      <c r="BC223" s="488"/>
      <c r="BD223" s="488"/>
      <c r="BE223" s="488"/>
      <c r="BF223" s="488"/>
      <c r="BG223" s="489"/>
      <c r="BH223" s="488"/>
      <c r="BI223" s="488"/>
      <c r="BJ223" s="488"/>
      <c r="BK223" s="488"/>
      <c r="BL223" s="488"/>
      <c r="BM223" s="488"/>
    </row>
    <row r="224" spans="1:65" ht="30" customHeight="1" x14ac:dyDescent="0.3">
      <c r="A224" s="68"/>
      <c r="B224" s="465">
        <v>20200219</v>
      </c>
      <c r="C224" s="465" t="s">
        <v>1092</v>
      </c>
      <c r="D224" s="465"/>
      <c r="E224" s="466">
        <v>43986</v>
      </c>
      <c r="F224" s="467" t="s">
        <v>1720</v>
      </c>
      <c r="G224" s="488" t="s">
        <v>445</v>
      </c>
      <c r="H224" s="488" t="s">
        <v>491</v>
      </c>
      <c r="I224" s="489" t="s">
        <v>6122</v>
      </c>
      <c r="J224" s="490"/>
      <c r="K224" s="491">
        <v>43986</v>
      </c>
      <c r="L224" s="492">
        <v>43983</v>
      </c>
      <c r="M224" s="372" t="s">
        <v>466</v>
      </c>
      <c r="N224" s="372" t="s">
        <v>1093</v>
      </c>
      <c r="O224" s="488" t="s">
        <v>1094</v>
      </c>
      <c r="P224" s="488"/>
      <c r="Q224" s="488" t="s">
        <v>1095</v>
      </c>
      <c r="R224" s="493" t="s">
        <v>1096</v>
      </c>
      <c r="S224" s="493">
        <v>0</v>
      </c>
      <c r="T224" s="494" t="s">
        <v>145</v>
      </c>
      <c r="U224" s="494"/>
      <c r="V224" s="494"/>
      <c r="W224" s="372" t="s">
        <v>554</v>
      </c>
      <c r="X224" s="372"/>
      <c r="Y224" s="372"/>
      <c r="Z224" s="488" t="s">
        <v>1097</v>
      </c>
      <c r="AA224" s="488"/>
      <c r="AB224" s="488" t="s">
        <v>1098</v>
      </c>
      <c r="AC224" s="372"/>
      <c r="AD224" s="372" t="s">
        <v>495</v>
      </c>
      <c r="AE224" s="372"/>
      <c r="AF224" s="474"/>
      <c r="AG224" s="488" t="s">
        <v>563</v>
      </c>
      <c r="AH224" s="372" t="s">
        <v>463</v>
      </c>
      <c r="AI224" s="372" t="s">
        <v>154</v>
      </c>
      <c r="AJ224" s="488"/>
      <c r="AK224" s="372"/>
      <c r="AL224" s="488"/>
      <c r="AM224" s="488" t="s">
        <v>1099</v>
      </c>
      <c r="AN224" s="488"/>
      <c r="AO224" s="372"/>
      <c r="AP224" s="494"/>
      <c r="AQ224" s="488"/>
      <c r="AR224" s="488"/>
      <c r="AS224" s="488"/>
      <c r="AT224" s="488"/>
      <c r="AU224" s="488"/>
      <c r="AV224" s="372"/>
      <c r="AW224" s="474">
        <v>1</v>
      </c>
      <c r="AX224" s="372">
        <v>0</v>
      </c>
      <c r="AY224" s="488">
        <v>1</v>
      </c>
      <c r="AZ224" s="488">
        <v>0</v>
      </c>
      <c r="BA224" s="495">
        <v>0</v>
      </c>
      <c r="BB224" s="496"/>
      <c r="BC224" s="488"/>
      <c r="BD224" s="488"/>
      <c r="BE224" s="488"/>
      <c r="BF224" s="488"/>
      <c r="BG224" s="489"/>
      <c r="BH224" s="488"/>
      <c r="BI224" s="488"/>
      <c r="BJ224" s="488"/>
      <c r="BK224" s="488"/>
      <c r="BL224" s="488"/>
      <c r="BM224" s="488"/>
    </row>
    <row r="225" spans="1:65" ht="30" customHeight="1" x14ac:dyDescent="0.3">
      <c r="A225" s="68"/>
      <c r="B225" s="465">
        <v>20200220</v>
      </c>
      <c r="C225" s="465" t="s">
        <v>1100</v>
      </c>
      <c r="D225" s="465"/>
      <c r="E225" s="466">
        <v>43986</v>
      </c>
      <c r="F225" s="497" t="s">
        <v>1587</v>
      </c>
      <c r="G225" s="488" t="s">
        <v>445</v>
      </c>
      <c r="H225" s="488" t="s">
        <v>446</v>
      </c>
      <c r="I225" s="489"/>
      <c r="J225" s="490"/>
      <c r="K225" s="491">
        <v>43986</v>
      </c>
      <c r="L225" s="492">
        <v>43983</v>
      </c>
      <c r="M225" s="372" t="s">
        <v>1101</v>
      </c>
      <c r="N225" s="372" t="s">
        <v>145</v>
      </c>
      <c r="O225" s="488" t="s">
        <v>1102</v>
      </c>
      <c r="P225" s="488"/>
      <c r="Q225" s="488" t="s">
        <v>1103</v>
      </c>
      <c r="R225" s="493">
        <v>0</v>
      </c>
      <c r="S225" s="493">
        <v>0</v>
      </c>
      <c r="T225" s="494"/>
      <c r="U225" s="494"/>
      <c r="V225" s="494"/>
      <c r="W225" s="372" t="s">
        <v>449</v>
      </c>
      <c r="X225" s="372"/>
      <c r="Y225" s="372"/>
      <c r="Z225" s="488" t="s">
        <v>1104</v>
      </c>
      <c r="AA225" s="488" t="s">
        <v>454</v>
      </c>
      <c r="AB225" s="488" t="s">
        <v>1105</v>
      </c>
      <c r="AC225" s="372"/>
      <c r="AD225" s="372"/>
      <c r="AE225" s="372"/>
      <c r="AF225" s="474"/>
      <c r="AG225" s="488" t="s">
        <v>563</v>
      </c>
      <c r="AH225" s="372" t="s">
        <v>463</v>
      </c>
      <c r="AI225" s="372"/>
      <c r="AJ225" s="488"/>
      <c r="AK225" s="372"/>
      <c r="AL225" s="488"/>
      <c r="AM225" s="488"/>
      <c r="AN225" s="488"/>
      <c r="AO225" s="372"/>
      <c r="AP225" s="494"/>
      <c r="AQ225" s="488"/>
      <c r="AR225" s="488"/>
      <c r="AS225" s="488"/>
      <c r="AT225" s="488"/>
      <c r="AU225" s="488"/>
      <c r="AV225" s="372"/>
      <c r="AW225" s="474"/>
      <c r="AX225" s="372"/>
      <c r="AY225" s="488"/>
      <c r="AZ225" s="488"/>
      <c r="BA225" s="495"/>
      <c r="BB225" s="496"/>
      <c r="BC225" s="488"/>
      <c r="BD225" s="488"/>
      <c r="BE225" s="488"/>
      <c r="BF225" s="488"/>
      <c r="BG225" s="489"/>
      <c r="BH225" s="488"/>
      <c r="BI225" s="488"/>
      <c r="BJ225" s="488"/>
      <c r="BK225" s="488"/>
      <c r="BL225" s="488"/>
      <c r="BM225" s="488"/>
    </row>
    <row r="226" spans="1:65" ht="30" customHeight="1" x14ac:dyDescent="0.3">
      <c r="A226" s="68"/>
      <c r="B226" s="465">
        <v>20200221</v>
      </c>
      <c r="C226" s="465" t="s">
        <v>1106</v>
      </c>
      <c r="D226" s="465"/>
      <c r="E226" s="466">
        <v>43990</v>
      </c>
      <c r="F226" s="497" t="s">
        <v>1587</v>
      </c>
      <c r="G226" s="488" t="s">
        <v>445</v>
      </c>
      <c r="H226" s="488" t="s">
        <v>491</v>
      </c>
      <c r="I226" s="489" t="s">
        <v>6126</v>
      </c>
      <c r="J226" s="490"/>
      <c r="K226" s="491">
        <v>43952</v>
      </c>
      <c r="L226" s="492">
        <v>43952</v>
      </c>
      <c r="M226" s="372" t="s">
        <v>1101</v>
      </c>
      <c r="N226" s="372" t="s">
        <v>1107</v>
      </c>
      <c r="O226" s="488" t="s">
        <v>1108</v>
      </c>
      <c r="P226" s="488"/>
      <c r="Q226" s="488" t="s">
        <v>1109</v>
      </c>
      <c r="R226" s="493">
        <v>4944760</v>
      </c>
      <c r="S226" s="493">
        <v>4944760</v>
      </c>
      <c r="T226" s="494" t="s">
        <v>181</v>
      </c>
      <c r="U226" s="494"/>
      <c r="V226" s="494"/>
      <c r="W226" s="372" t="s">
        <v>461</v>
      </c>
      <c r="X226" s="372"/>
      <c r="Y226" s="372"/>
      <c r="Z226" s="488" t="s">
        <v>1110</v>
      </c>
      <c r="AA226" s="488" t="s">
        <v>454</v>
      </c>
      <c r="AB226" s="488" t="s">
        <v>1111</v>
      </c>
      <c r="AC226" s="372"/>
      <c r="AD226" s="372" t="s">
        <v>504</v>
      </c>
      <c r="AE226" s="372" t="s">
        <v>1078</v>
      </c>
      <c r="AF226" s="474"/>
      <c r="AG226" s="488" t="s">
        <v>476</v>
      </c>
      <c r="AH226" s="372" t="s">
        <v>463</v>
      </c>
      <c r="AI226" s="372" t="s">
        <v>154</v>
      </c>
      <c r="AJ226" s="488"/>
      <c r="AK226" s="372"/>
      <c r="AL226" s="488"/>
      <c r="AM226" s="488"/>
      <c r="AN226" s="488"/>
      <c r="AO226" s="372"/>
      <c r="AP226" s="494"/>
      <c r="AQ226" s="488"/>
      <c r="AR226" s="488"/>
      <c r="AS226" s="488"/>
      <c r="AT226" s="488"/>
      <c r="AU226" s="488"/>
      <c r="AV226" s="372"/>
      <c r="AW226" s="474">
        <v>1</v>
      </c>
      <c r="AX226" s="372">
        <v>0</v>
      </c>
      <c r="AY226" s="488">
        <v>0</v>
      </c>
      <c r="AZ226" s="488">
        <v>0</v>
      </c>
      <c r="BA226" s="495">
        <v>0</v>
      </c>
      <c r="BB226" s="496"/>
      <c r="BC226" s="488"/>
      <c r="BD226" s="488"/>
      <c r="BE226" s="488"/>
      <c r="BF226" s="488"/>
      <c r="BG226" s="489"/>
      <c r="BH226" s="488"/>
      <c r="BI226" s="488"/>
      <c r="BJ226" s="488"/>
      <c r="BK226" s="488"/>
      <c r="BL226" s="488"/>
      <c r="BM226" s="488"/>
    </row>
    <row r="227" spans="1:65" ht="30" customHeight="1" x14ac:dyDescent="0.3">
      <c r="A227" s="68"/>
      <c r="B227" s="465">
        <v>20200222</v>
      </c>
      <c r="C227" s="465" t="s">
        <v>6178</v>
      </c>
      <c r="D227" s="465"/>
      <c r="E227" s="466">
        <v>43991</v>
      </c>
      <c r="F227" s="467" t="s">
        <v>1755</v>
      </c>
      <c r="G227" s="488" t="s">
        <v>6168</v>
      </c>
      <c r="H227" s="488" t="s">
        <v>6169</v>
      </c>
      <c r="I227" s="489" t="s">
        <v>6124</v>
      </c>
      <c r="J227" s="490"/>
      <c r="K227" s="491">
        <v>43836</v>
      </c>
      <c r="L227" s="492">
        <v>43952</v>
      </c>
      <c r="M227" s="372" t="s">
        <v>6175</v>
      </c>
      <c r="N227" s="372" t="s">
        <v>6176</v>
      </c>
      <c r="O227" s="488" t="s">
        <v>6179</v>
      </c>
      <c r="P227" s="488"/>
      <c r="Q227" s="488" t="s">
        <v>1112</v>
      </c>
      <c r="R227" s="493">
        <v>26727</v>
      </c>
      <c r="S227" s="493">
        <v>26727</v>
      </c>
      <c r="T227" s="494" t="s">
        <v>145</v>
      </c>
      <c r="U227" s="494"/>
      <c r="V227" s="494"/>
      <c r="W227" s="372" t="s">
        <v>6130</v>
      </c>
      <c r="X227" s="372"/>
      <c r="Y227" s="372"/>
      <c r="Z227" s="488" t="s">
        <v>1113</v>
      </c>
      <c r="AA227" s="488" t="s">
        <v>6119</v>
      </c>
      <c r="AB227" s="488" t="s">
        <v>6177</v>
      </c>
      <c r="AC227" s="372" t="s">
        <v>6172</v>
      </c>
      <c r="AD227" s="372" t="s">
        <v>6153</v>
      </c>
      <c r="AE227" s="372" t="s">
        <v>6180</v>
      </c>
      <c r="AF227" s="474"/>
      <c r="AG227" s="488" t="s">
        <v>6138</v>
      </c>
      <c r="AH227" s="372" t="s">
        <v>6115</v>
      </c>
      <c r="AI227" s="372" t="s">
        <v>154</v>
      </c>
      <c r="AJ227" s="488"/>
      <c r="AK227" s="372"/>
      <c r="AL227" s="488"/>
      <c r="AM227" s="488"/>
      <c r="AN227" s="488"/>
      <c r="AO227" s="372"/>
      <c r="AP227" s="494"/>
      <c r="AQ227" s="488"/>
      <c r="AR227" s="488"/>
      <c r="AS227" s="488"/>
      <c r="AT227" s="488"/>
      <c r="AU227" s="488"/>
      <c r="AV227" s="372"/>
      <c r="AW227" s="474">
        <v>0</v>
      </c>
      <c r="AX227" s="372">
        <v>0</v>
      </c>
      <c r="AY227" s="488">
        <v>0</v>
      </c>
      <c r="AZ227" s="488">
        <v>0</v>
      </c>
      <c r="BA227" s="495">
        <v>0</v>
      </c>
      <c r="BB227" s="496"/>
      <c r="BC227" s="488"/>
      <c r="BD227" s="488"/>
      <c r="BE227" s="488"/>
      <c r="BF227" s="488"/>
      <c r="BG227" s="489"/>
      <c r="BH227" s="488"/>
      <c r="BI227" s="488"/>
      <c r="BJ227" s="488"/>
      <c r="BK227" s="488"/>
      <c r="BL227" s="488"/>
      <c r="BM227" s="488"/>
    </row>
    <row r="228" spans="1:65" ht="30" customHeight="1" x14ac:dyDescent="0.3">
      <c r="A228" s="68"/>
      <c r="B228" s="465">
        <v>20200223</v>
      </c>
      <c r="C228" s="465" t="s">
        <v>1176</v>
      </c>
      <c r="D228" s="465"/>
      <c r="E228" s="466">
        <v>43993</v>
      </c>
      <c r="F228" s="488" t="s">
        <v>530</v>
      </c>
      <c r="G228" s="488" t="s">
        <v>445</v>
      </c>
      <c r="H228" s="488" t="s">
        <v>446</v>
      </c>
      <c r="I228" s="489"/>
      <c r="J228" s="490"/>
      <c r="K228" s="491">
        <v>43964</v>
      </c>
      <c r="L228" s="492">
        <v>43922</v>
      </c>
      <c r="M228" s="372" t="s">
        <v>1177</v>
      </c>
      <c r="N228" s="372" t="s">
        <v>585</v>
      </c>
      <c r="O228" s="488" t="s">
        <v>1178</v>
      </c>
      <c r="P228" s="488"/>
      <c r="Q228" s="488" t="s">
        <v>1179</v>
      </c>
      <c r="R228" s="493">
        <v>1680</v>
      </c>
      <c r="S228" s="493">
        <v>1680</v>
      </c>
      <c r="T228" s="494"/>
      <c r="U228" s="494"/>
      <c r="V228" s="494"/>
      <c r="W228" s="372" t="s">
        <v>534</v>
      </c>
      <c r="X228" s="372"/>
      <c r="Y228" s="372"/>
      <c r="Z228" s="488" t="s">
        <v>1180</v>
      </c>
      <c r="AA228" s="488" t="s">
        <v>454</v>
      </c>
      <c r="AB228" s="488" t="s">
        <v>1181</v>
      </c>
      <c r="AC228" s="372"/>
      <c r="AD228" s="372" t="s">
        <v>450</v>
      </c>
      <c r="AE228" s="372"/>
      <c r="AF228" s="372"/>
      <c r="AG228" s="488" t="s">
        <v>476</v>
      </c>
      <c r="AH228" s="372" t="s">
        <v>463</v>
      </c>
      <c r="AI228" s="372"/>
      <c r="AJ228" s="488"/>
      <c r="AK228" s="372"/>
      <c r="AL228" s="488"/>
      <c r="AM228" s="488"/>
      <c r="AN228" s="488"/>
      <c r="AO228" s="372"/>
      <c r="AP228" s="494"/>
      <c r="AQ228" s="488"/>
      <c r="AR228" s="488"/>
      <c r="AS228" s="488"/>
      <c r="AT228" s="488"/>
      <c r="AU228" s="488"/>
      <c r="AV228" s="372"/>
      <c r="AW228" s="474"/>
      <c r="AX228" s="372"/>
      <c r="AY228" s="488"/>
      <c r="AZ228" s="488"/>
      <c r="BA228" s="495"/>
      <c r="BB228" s="496"/>
      <c r="BC228" s="488"/>
      <c r="BD228" s="488"/>
      <c r="BE228" s="488"/>
      <c r="BF228" s="488"/>
      <c r="BG228" s="489"/>
      <c r="BH228" s="488"/>
      <c r="BI228" s="488"/>
      <c r="BJ228" s="488"/>
      <c r="BK228" s="488"/>
      <c r="BL228" s="488"/>
      <c r="BM228" s="488"/>
    </row>
    <row r="229" spans="1:65" ht="30" customHeight="1" x14ac:dyDescent="0.3">
      <c r="A229" s="68"/>
      <c r="B229" s="465">
        <v>20200224</v>
      </c>
      <c r="C229" s="465" t="s">
        <v>1182</v>
      </c>
      <c r="D229" s="465"/>
      <c r="E229" s="466">
        <v>43993</v>
      </c>
      <c r="F229" s="488" t="s">
        <v>530</v>
      </c>
      <c r="G229" s="488" t="s">
        <v>445</v>
      </c>
      <c r="H229" s="488" t="s">
        <v>446</v>
      </c>
      <c r="I229" s="489"/>
      <c r="J229" s="490"/>
      <c r="K229" s="491">
        <v>43973</v>
      </c>
      <c r="L229" s="492">
        <v>43922</v>
      </c>
      <c r="M229" s="372" t="s">
        <v>531</v>
      </c>
      <c r="N229" s="372" t="s">
        <v>510</v>
      </c>
      <c r="O229" s="488" t="s">
        <v>1183</v>
      </c>
      <c r="P229" s="488"/>
      <c r="Q229" s="488" t="s">
        <v>1184</v>
      </c>
      <c r="R229" s="493">
        <v>0</v>
      </c>
      <c r="S229" s="493">
        <v>0</v>
      </c>
      <c r="T229" s="494"/>
      <c r="U229" s="494"/>
      <c r="V229" s="494"/>
      <c r="W229" s="372" t="s">
        <v>449</v>
      </c>
      <c r="X229" s="372"/>
      <c r="Y229" s="372"/>
      <c r="Z229" s="488" t="s">
        <v>1185</v>
      </c>
      <c r="AA229" s="488" t="s">
        <v>454</v>
      </c>
      <c r="AB229" s="488" t="s">
        <v>1186</v>
      </c>
      <c r="AC229" s="372"/>
      <c r="AD229" s="372"/>
      <c r="AE229" s="372"/>
      <c r="AF229" s="372"/>
      <c r="AG229" s="488" t="s">
        <v>462</v>
      </c>
      <c r="AH229" s="372" t="s">
        <v>463</v>
      </c>
      <c r="AI229" s="372"/>
      <c r="AJ229" s="488"/>
      <c r="AK229" s="372"/>
      <c r="AL229" s="488"/>
      <c r="AM229" s="488" t="s">
        <v>1187</v>
      </c>
      <c r="AN229" s="488"/>
      <c r="AO229" s="372"/>
      <c r="AP229" s="494"/>
      <c r="AQ229" s="488"/>
      <c r="AR229" s="488"/>
      <c r="AS229" s="488"/>
      <c r="AT229" s="488"/>
      <c r="AU229" s="488"/>
      <c r="AV229" s="372"/>
      <c r="AW229" s="474"/>
      <c r="AX229" s="372"/>
      <c r="AY229" s="488"/>
      <c r="AZ229" s="488"/>
      <c r="BA229" s="495"/>
      <c r="BB229" s="496"/>
      <c r="BC229" s="488"/>
      <c r="BD229" s="488"/>
      <c r="BE229" s="488"/>
      <c r="BF229" s="488"/>
      <c r="BG229" s="489"/>
      <c r="BH229" s="488"/>
      <c r="BI229" s="488"/>
      <c r="BJ229" s="488"/>
      <c r="BK229" s="488"/>
      <c r="BL229" s="488"/>
      <c r="BM229" s="488"/>
    </row>
    <row r="230" spans="1:65" ht="30" customHeight="1" x14ac:dyDescent="0.3">
      <c r="A230" s="68"/>
      <c r="B230" s="465">
        <v>20200225</v>
      </c>
      <c r="C230" s="465" t="s">
        <v>1188</v>
      </c>
      <c r="D230" s="465"/>
      <c r="E230" s="466">
        <v>43993</v>
      </c>
      <c r="F230" s="488" t="s">
        <v>530</v>
      </c>
      <c r="G230" s="488" t="s">
        <v>445</v>
      </c>
      <c r="H230" s="488" t="s">
        <v>446</v>
      </c>
      <c r="I230" s="489"/>
      <c r="J230" s="490"/>
      <c r="K230" s="491">
        <v>43978</v>
      </c>
      <c r="L230" s="492">
        <v>43922</v>
      </c>
      <c r="M230" s="372" t="s">
        <v>1189</v>
      </c>
      <c r="N230" s="372" t="s">
        <v>510</v>
      </c>
      <c r="O230" s="488" t="s">
        <v>1190</v>
      </c>
      <c r="P230" s="488"/>
      <c r="Q230" s="488" t="s">
        <v>1191</v>
      </c>
      <c r="R230" s="493">
        <v>0</v>
      </c>
      <c r="S230" s="493">
        <v>0</v>
      </c>
      <c r="T230" s="494"/>
      <c r="U230" s="494"/>
      <c r="V230" s="494"/>
      <c r="W230" s="372" t="s">
        <v>449</v>
      </c>
      <c r="X230" s="372"/>
      <c r="Y230" s="372"/>
      <c r="Z230" s="488" t="s">
        <v>1192</v>
      </c>
      <c r="AA230" s="488" t="s">
        <v>454</v>
      </c>
      <c r="AB230" s="488"/>
      <c r="AC230" s="372"/>
      <c r="AD230" s="372"/>
      <c r="AE230" s="372"/>
      <c r="AF230" s="372"/>
      <c r="AG230" s="488" t="s">
        <v>462</v>
      </c>
      <c r="AH230" s="372" t="s">
        <v>463</v>
      </c>
      <c r="AI230" s="372"/>
      <c r="AJ230" s="488"/>
      <c r="AK230" s="372"/>
      <c r="AL230" s="488"/>
      <c r="AM230" s="488" t="s">
        <v>1193</v>
      </c>
      <c r="AN230" s="488"/>
      <c r="AO230" s="372"/>
      <c r="AP230" s="494"/>
      <c r="AQ230" s="488"/>
      <c r="AR230" s="488"/>
      <c r="AS230" s="488"/>
      <c r="AT230" s="488"/>
      <c r="AU230" s="488"/>
      <c r="AV230" s="372"/>
      <c r="AW230" s="474"/>
      <c r="AX230" s="372"/>
      <c r="AY230" s="488"/>
      <c r="AZ230" s="488"/>
      <c r="BA230" s="495"/>
      <c r="BB230" s="496"/>
      <c r="BC230" s="488"/>
      <c r="BD230" s="488"/>
      <c r="BE230" s="488"/>
      <c r="BF230" s="488"/>
      <c r="BG230" s="489"/>
      <c r="BH230" s="488"/>
      <c r="BI230" s="488"/>
      <c r="BJ230" s="488"/>
      <c r="BK230" s="488"/>
      <c r="BL230" s="488"/>
      <c r="BM230" s="488"/>
    </row>
    <row r="231" spans="1:65" ht="30" customHeight="1" x14ac:dyDescent="0.3">
      <c r="A231" s="68"/>
      <c r="B231" s="465">
        <v>20200226</v>
      </c>
      <c r="C231" s="465" t="s">
        <v>1114</v>
      </c>
      <c r="D231" s="465"/>
      <c r="E231" s="466">
        <v>43993</v>
      </c>
      <c r="F231" s="498" t="s">
        <v>1907</v>
      </c>
      <c r="G231" s="488" t="s">
        <v>147</v>
      </c>
      <c r="H231" s="488" t="s">
        <v>381</v>
      </c>
      <c r="I231" s="489"/>
      <c r="J231" s="490"/>
      <c r="K231" s="491">
        <v>43987</v>
      </c>
      <c r="L231" s="492">
        <v>43983</v>
      </c>
      <c r="M231" s="372" t="s">
        <v>1115</v>
      </c>
      <c r="N231" s="372" t="s">
        <v>1116</v>
      </c>
      <c r="O231" s="488" t="s">
        <v>1117</v>
      </c>
      <c r="P231" s="488"/>
      <c r="Q231" s="488" t="s">
        <v>1118</v>
      </c>
      <c r="R231" s="493">
        <v>500000</v>
      </c>
      <c r="S231" s="493">
        <v>500000</v>
      </c>
      <c r="T231" s="494"/>
      <c r="U231" s="494"/>
      <c r="V231" s="494"/>
      <c r="W231" s="372" t="s">
        <v>146</v>
      </c>
      <c r="X231" s="372"/>
      <c r="Y231" s="372"/>
      <c r="Z231" s="488" t="s">
        <v>1119</v>
      </c>
      <c r="AA231" s="488" t="s">
        <v>159</v>
      </c>
      <c r="AB231" s="488" t="s">
        <v>1120</v>
      </c>
      <c r="AC231" s="372"/>
      <c r="AD231" s="372"/>
      <c r="AE231" s="372"/>
      <c r="AF231" s="474"/>
      <c r="AG231" s="488" t="s">
        <v>151</v>
      </c>
      <c r="AH231" s="372" t="s">
        <v>154</v>
      </c>
      <c r="AI231" s="372"/>
      <c r="AJ231" s="488"/>
      <c r="AK231" s="372"/>
      <c r="AL231" s="488"/>
      <c r="AM231" s="488" t="s">
        <v>1121</v>
      </c>
      <c r="AN231" s="488"/>
      <c r="AO231" s="372"/>
      <c r="AP231" s="494"/>
      <c r="AQ231" s="488"/>
      <c r="AR231" s="488"/>
      <c r="AS231" s="488"/>
      <c r="AT231" s="488"/>
      <c r="AU231" s="488"/>
      <c r="AV231" s="372"/>
      <c r="AW231" s="474"/>
      <c r="AX231" s="372"/>
      <c r="AY231" s="488"/>
      <c r="AZ231" s="488"/>
      <c r="BA231" s="495"/>
      <c r="BB231" s="496"/>
      <c r="BC231" s="488"/>
      <c r="BD231" s="488"/>
      <c r="BE231" s="488"/>
      <c r="BF231" s="488"/>
      <c r="BG231" s="489"/>
      <c r="BH231" s="488"/>
      <c r="BI231" s="488"/>
      <c r="BJ231" s="488"/>
      <c r="BK231" s="488"/>
      <c r="BL231" s="488"/>
      <c r="BM231" s="488"/>
    </row>
    <row r="232" spans="1:65" ht="30" customHeight="1" x14ac:dyDescent="0.3">
      <c r="A232" s="68"/>
      <c r="B232" s="465">
        <v>20200227</v>
      </c>
      <c r="C232" s="465" t="s">
        <v>1122</v>
      </c>
      <c r="D232" s="465"/>
      <c r="E232" s="466">
        <v>43994</v>
      </c>
      <c r="F232" s="497" t="s">
        <v>1587</v>
      </c>
      <c r="G232" s="488" t="s">
        <v>445</v>
      </c>
      <c r="H232" s="488" t="s">
        <v>491</v>
      </c>
      <c r="I232" s="489" t="s">
        <v>6124</v>
      </c>
      <c r="J232" s="490"/>
      <c r="K232" s="491">
        <v>43980</v>
      </c>
      <c r="L232" s="492">
        <v>43983</v>
      </c>
      <c r="M232" s="372" t="s">
        <v>466</v>
      </c>
      <c r="N232" s="372" t="s">
        <v>510</v>
      </c>
      <c r="O232" s="488" t="s">
        <v>1123</v>
      </c>
      <c r="P232" s="488"/>
      <c r="Q232" s="488" t="s">
        <v>1124</v>
      </c>
      <c r="R232" s="493">
        <v>48209</v>
      </c>
      <c r="S232" s="493">
        <v>0</v>
      </c>
      <c r="T232" s="494" t="s">
        <v>145</v>
      </c>
      <c r="U232" s="494"/>
      <c r="V232" s="494"/>
      <c r="W232" s="372" t="s">
        <v>461</v>
      </c>
      <c r="X232" s="372"/>
      <c r="Y232" s="372"/>
      <c r="Z232" s="488" t="s">
        <v>1125</v>
      </c>
      <c r="AA232" s="488" t="s">
        <v>454</v>
      </c>
      <c r="AB232" s="488" t="s">
        <v>1126</v>
      </c>
      <c r="AC232" s="372"/>
      <c r="AD232" s="372" t="s">
        <v>450</v>
      </c>
      <c r="AE232" s="372"/>
      <c r="AF232" s="474"/>
      <c r="AG232" s="488" t="s">
        <v>476</v>
      </c>
      <c r="AH232" s="372" t="s">
        <v>463</v>
      </c>
      <c r="AI232" s="372" t="s">
        <v>154</v>
      </c>
      <c r="AJ232" s="488"/>
      <c r="AK232" s="372"/>
      <c r="AL232" s="488"/>
      <c r="AM232" s="488"/>
      <c r="AN232" s="488"/>
      <c r="AO232" s="372"/>
      <c r="AP232" s="494"/>
      <c r="AQ232" s="488"/>
      <c r="AR232" s="488"/>
      <c r="AS232" s="488"/>
      <c r="AT232" s="488"/>
      <c r="AU232" s="488"/>
      <c r="AV232" s="372"/>
      <c r="AW232" s="474">
        <v>1</v>
      </c>
      <c r="AX232" s="372">
        <v>0</v>
      </c>
      <c r="AY232" s="488">
        <v>1</v>
      </c>
      <c r="AZ232" s="488">
        <v>0</v>
      </c>
      <c r="BA232" s="495">
        <v>0</v>
      </c>
      <c r="BB232" s="496"/>
      <c r="BC232" s="488"/>
      <c r="BD232" s="488"/>
      <c r="BE232" s="488"/>
      <c r="BF232" s="488"/>
      <c r="BG232" s="489"/>
      <c r="BH232" s="488"/>
      <c r="BI232" s="488"/>
      <c r="BJ232" s="488"/>
      <c r="BK232" s="488"/>
      <c r="BL232" s="488"/>
      <c r="BM232" s="488"/>
    </row>
    <row r="233" spans="1:65" ht="30" customHeight="1" x14ac:dyDescent="0.3">
      <c r="A233" s="68"/>
      <c r="B233" s="465">
        <v>20200228</v>
      </c>
      <c r="C233" s="465" t="s">
        <v>1127</v>
      </c>
      <c r="D233" s="465"/>
      <c r="E233" s="466">
        <v>43996</v>
      </c>
      <c r="F233" s="467" t="s">
        <v>1606</v>
      </c>
      <c r="G233" s="488" t="s">
        <v>445</v>
      </c>
      <c r="H233" s="488" t="s">
        <v>491</v>
      </c>
      <c r="I233" s="489" t="s">
        <v>6124</v>
      </c>
      <c r="J233" s="490"/>
      <c r="K233" s="491">
        <v>43978</v>
      </c>
      <c r="L233" s="492">
        <v>43952</v>
      </c>
      <c r="M233" s="372" t="s">
        <v>1128</v>
      </c>
      <c r="N233" s="372" t="s">
        <v>510</v>
      </c>
      <c r="O233" s="488" t="s">
        <v>1129</v>
      </c>
      <c r="P233" s="488"/>
      <c r="Q233" s="488" t="s">
        <v>1130</v>
      </c>
      <c r="R233" s="493">
        <v>29400</v>
      </c>
      <c r="S233" s="493">
        <v>29400</v>
      </c>
      <c r="T233" s="494" t="s">
        <v>348</v>
      </c>
      <c r="U233" s="494"/>
      <c r="V233" s="494"/>
      <c r="W233" s="372" t="s">
        <v>449</v>
      </c>
      <c r="X233" s="372"/>
      <c r="Y233" s="372"/>
      <c r="Z233" s="488" t="s">
        <v>1131</v>
      </c>
      <c r="AA233" s="488" t="s">
        <v>6118</v>
      </c>
      <c r="AB233" s="488" t="s">
        <v>6174</v>
      </c>
      <c r="AC233" s="372"/>
      <c r="AD233" s="372" t="s">
        <v>450</v>
      </c>
      <c r="AE233" s="372"/>
      <c r="AF233" s="474"/>
      <c r="AG233" s="488" t="s">
        <v>462</v>
      </c>
      <c r="AH233" s="372" t="s">
        <v>463</v>
      </c>
      <c r="AI233" s="372" t="s">
        <v>154</v>
      </c>
      <c r="AJ233" s="488"/>
      <c r="AK233" s="372"/>
      <c r="AL233" s="488"/>
      <c r="AM233" s="488" t="s">
        <v>1132</v>
      </c>
      <c r="AN233" s="488"/>
      <c r="AO233" s="372"/>
      <c r="AP233" s="494"/>
      <c r="AQ233" s="488"/>
      <c r="AR233" s="488"/>
      <c r="AS233" s="488"/>
      <c r="AT233" s="488"/>
      <c r="AU233" s="488"/>
      <c r="AV233" s="372"/>
      <c r="AW233" s="474">
        <v>1</v>
      </c>
      <c r="AX233" s="372">
        <v>0</v>
      </c>
      <c r="AY233" s="488">
        <v>1</v>
      </c>
      <c r="AZ233" s="488">
        <v>0</v>
      </c>
      <c r="BA233" s="495">
        <v>0</v>
      </c>
      <c r="BB233" s="496"/>
      <c r="BC233" s="488"/>
      <c r="BD233" s="488"/>
      <c r="BE233" s="488"/>
      <c r="BF233" s="488"/>
      <c r="BG233" s="489"/>
      <c r="BH233" s="488"/>
      <c r="BI233" s="488"/>
      <c r="BJ233" s="488"/>
      <c r="BK233" s="488"/>
      <c r="BL233" s="488"/>
      <c r="BM233" s="488"/>
    </row>
    <row r="234" spans="1:65" ht="30" customHeight="1" x14ac:dyDescent="0.3">
      <c r="A234" s="68"/>
      <c r="B234" s="465">
        <v>20200229</v>
      </c>
      <c r="C234" s="465" t="s">
        <v>1154</v>
      </c>
      <c r="D234" s="465"/>
      <c r="E234" s="466">
        <v>43997</v>
      </c>
      <c r="F234" s="497" t="s">
        <v>1587</v>
      </c>
      <c r="G234" s="488" t="s">
        <v>445</v>
      </c>
      <c r="H234" s="488" t="s">
        <v>491</v>
      </c>
      <c r="I234" s="489" t="s">
        <v>4394</v>
      </c>
      <c r="J234" s="490"/>
      <c r="K234" s="491">
        <v>43978</v>
      </c>
      <c r="L234" s="492">
        <v>43952</v>
      </c>
      <c r="M234" s="372" t="s">
        <v>1155</v>
      </c>
      <c r="N234" s="372" t="s">
        <v>1156</v>
      </c>
      <c r="O234" s="488" t="s">
        <v>1157</v>
      </c>
      <c r="P234" s="488"/>
      <c r="Q234" s="488" t="s">
        <v>1158</v>
      </c>
      <c r="R234" s="493">
        <v>28996842</v>
      </c>
      <c r="S234" s="493">
        <v>28996842</v>
      </c>
      <c r="T234" s="494" t="s">
        <v>181</v>
      </c>
      <c r="U234" s="494"/>
      <c r="V234" s="494"/>
      <c r="W234" s="372" t="s">
        <v>449</v>
      </c>
      <c r="X234" s="372"/>
      <c r="Y234" s="372"/>
      <c r="Z234" s="488" t="s">
        <v>1159</v>
      </c>
      <c r="AA234" s="488" t="s">
        <v>6118</v>
      </c>
      <c r="AB234" s="488" t="s">
        <v>1160</v>
      </c>
      <c r="AC234" s="372"/>
      <c r="AD234" s="372" t="s">
        <v>767</v>
      </c>
      <c r="AE234" s="372"/>
      <c r="AF234" s="372"/>
      <c r="AG234" s="488" t="s">
        <v>462</v>
      </c>
      <c r="AH234" s="372" t="s">
        <v>463</v>
      </c>
      <c r="AI234" s="372" t="s">
        <v>154</v>
      </c>
      <c r="AJ234" s="488"/>
      <c r="AK234" s="372"/>
      <c r="AL234" s="488"/>
      <c r="AM234" s="488"/>
      <c r="AN234" s="488"/>
      <c r="AO234" s="372"/>
      <c r="AP234" s="494"/>
      <c r="AQ234" s="488"/>
      <c r="AR234" s="488"/>
      <c r="AS234" s="488"/>
      <c r="AT234" s="488"/>
      <c r="AU234" s="488"/>
      <c r="AV234" s="372"/>
      <c r="AW234" s="474">
        <v>1</v>
      </c>
      <c r="AX234" s="372">
        <v>0</v>
      </c>
      <c r="AY234" s="488">
        <v>1</v>
      </c>
      <c r="AZ234" s="488">
        <v>0</v>
      </c>
      <c r="BA234" s="495">
        <v>0</v>
      </c>
      <c r="BB234" s="496"/>
      <c r="BC234" s="488"/>
      <c r="BD234" s="488"/>
      <c r="BE234" s="488"/>
      <c r="BF234" s="488"/>
      <c r="BG234" s="489"/>
      <c r="BH234" s="488"/>
      <c r="BI234" s="488"/>
      <c r="BJ234" s="488"/>
      <c r="BK234" s="488"/>
      <c r="BL234" s="488"/>
      <c r="BM234" s="488"/>
    </row>
    <row r="235" spans="1:65" ht="30" customHeight="1" x14ac:dyDescent="0.3">
      <c r="A235" s="68"/>
      <c r="B235" s="465">
        <v>20200230</v>
      </c>
      <c r="C235" s="465" t="s">
        <v>1133</v>
      </c>
      <c r="D235" s="465"/>
      <c r="E235" s="466">
        <v>43997</v>
      </c>
      <c r="F235" s="497" t="s">
        <v>1587</v>
      </c>
      <c r="G235" s="488" t="s">
        <v>445</v>
      </c>
      <c r="H235" s="488" t="s">
        <v>491</v>
      </c>
      <c r="I235" s="489" t="s">
        <v>6124</v>
      </c>
      <c r="J235" s="490"/>
      <c r="K235" s="491">
        <v>43994</v>
      </c>
      <c r="L235" s="492">
        <v>43952</v>
      </c>
      <c r="M235" s="372" t="s">
        <v>1075</v>
      </c>
      <c r="N235" s="372" t="s">
        <v>1134</v>
      </c>
      <c r="O235" s="488" t="s">
        <v>1135</v>
      </c>
      <c r="P235" s="488"/>
      <c r="Q235" s="488" t="s">
        <v>1136</v>
      </c>
      <c r="R235" s="493">
        <v>547000383</v>
      </c>
      <c r="S235" s="493">
        <v>0</v>
      </c>
      <c r="T235" s="494" t="s">
        <v>4575</v>
      </c>
      <c r="U235" s="494"/>
      <c r="V235" s="494"/>
      <c r="W235" s="372" t="s">
        <v>461</v>
      </c>
      <c r="X235" s="372"/>
      <c r="Y235" s="372"/>
      <c r="Z235" s="488" t="s">
        <v>1137</v>
      </c>
      <c r="AA235" s="488"/>
      <c r="AB235" s="488"/>
      <c r="AC235" s="372" t="s">
        <v>776</v>
      </c>
      <c r="AD235" s="372" t="s">
        <v>495</v>
      </c>
      <c r="AE235" s="372" t="s">
        <v>475</v>
      </c>
      <c r="AF235" s="474"/>
      <c r="AG235" s="488" t="s">
        <v>462</v>
      </c>
      <c r="AH235" s="372" t="s">
        <v>463</v>
      </c>
      <c r="AI235" s="372" t="s">
        <v>154</v>
      </c>
      <c r="AJ235" s="488"/>
      <c r="AK235" s="372"/>
      <c r="AL235" s="488"/>
      <c r="AM235" s="488"/>
      <c r="AN235" s="488"/>
      <c r="AO235" s="372"/>
      <c r="AP235" s="494"/>
      <c r="AQ235" s="488"/>
      <c r="AR235" s="488"/>
      <c r="AS235" s="488"/>
      <c r="AT235" s="488"/>
      <c r="AU235" s="488"/>
      <c r="AV235" s="372"/>
      <c r="AW235" s="474">
        <v>0</v>
      </c>
      <c r="AX235" s="372">
        <v>0</v>
      </c>
      <c r="AY235" s="488">
        <v>0</v>
      </c>
      <c r="AZ235" s="488">
        <v>0</v>
      </c>
      <c r="BA235" s="495">
        <v>0</v>
      </c>
      <c r="BB235" s="496"/>
      <c r="BC235" s="488"/>
      <c r="BD235" s="488"/>
      <c r="BE235" s="488"/>
      <c r="BF235" s="488"/>
      <c r="BG235" s="489"/>
      <c r="BH235" s="488"/>
      <c r="BI235" s="488"/>
      <c r="BJ235" s="488"/>
      <c r="BK235" s="488"/>
      <c r="BL235" s="488"/>
      <c r="BM235" s="488"/>
    </row>
    <row r="236" spans="1:65" ht="30" customHeight="1" x14ac:dyDescent="0.3">
      <c r="A236" s="68"/>
      <c r="B236" s="465">
        <v>20200231</v>
      </c>
      <c r="C236" s="465" t="s">
        <v>6170</v>
      </c>
      <c r="D236" s="465"/>
      <c r="E236" s="466">
        <v>43997</v>
      </c>
      <c r="F236" s="497" t="s">
        <v>1587</v>
      </c>
      <c r="G236" s="488" t="s">
        <v>6168</v>
      </c>
      <c r="H236" s="488" t="s">
        <v>6169</v>
      </c>
      <c r="I236" s="489" t="s">
        <v>6124</v>
      </c>
      <c r="J236" s="490"/>
      <c r="K236" s="491">
        <v>43994</v>
      </c>
      <c r="L236" s="492">
        <v>43952</v>
      </c>
      <c r="M236" s="372" t="s">
        <v>6163</v>
      </c>
      <c r="N236" s="372" t="s">
        <v>6164</v>
      </c>
      <c r="O236" s="488" t="s">
        <v>6171</v>
      </c>
      <c r="P236" s="488"/>
      <c r="Q236" s="488" t="s">
        <v>6165</v>
      </c>
      <c r="R236" s="493">
        <v>547000383</v>
      </c>
      <c r="S236" s="493">
        <v>0</v>
      </c>
      <c r="T236" s="494" t="s">
        <v>4575</v>
      </c>
      <c r="U236" s="494"/>
      <c r="V236" s="494"/>
      <c r="W236" s="372" t="s">
        <v>6130</v>
      </c>
      <c r="X236" s="372"/>
      <c r="Y236" s="372"/>
      <c r="Z236" s="488" t="s">
        <v>6166</v>
      </c>
      <c r="AA236" s="488"/>
      <c r="AB236" s="488"/>
      <c r="AC236" s="372" t="s">
        <v>6172</v>
      </c>
      <c r="AD236" s="372" t="s">
        <v>6162</v>
      </c>
      <c r="AE236" s="372" t="s">
        <v>6167</v>
      </c>
      <c r="AF236" s="474"/>
      <c r="AG236" s="488" t="s">
        <v>6136</v>
      </c>
      <c r="AH236" s="372" t="s">
        <v>6115</v>
      </c>
      <c r="AI236" s="372" t="s">
        <v>154</v>
      </c>
      <c r="AJ236" s="488"/>
      <c r="AK236" s="372"/>
      <c r="AL236" s="488"/>
      <c r="AM236" s="488"/>
      <c r="AN236" s="488"/>
      <c r="AO236" s="372"/>
      <c r="AP236" s="494"/>
      <c r="AQ236" s="488"/>
      <c r="AR236" s="488"/>
      <c r="AS236" s="488"/>
      <c r="AT236" s="488"/>
      <c r="AU236" s="488"/>
      <c r="AV236" s="372"/>
      <c r="AW236" s="474">
        <v>0</v>
      </c>
      <c r="AX236" s="372">
        <v>0</v>
      </c>
      <c r="AY236" s="488">
        <v>0</v>
      </c>
      <c r="AZ236" s="488">
        <v>0</v>
      </c>
      <c r="BA236" s="495">
        <v>0</v>
      </c>
      <c r="BB236" s="496"/>
      <c r="BC236" s="488"/>
      <c r="BD236" s="488"/>
      <c r="BE236" s="488"/>
      <c r="BF236" s="488"/>
      <c r="BG236" s="489"/>
      <c r="BH236" s="488"/>
      <c r="BI236" s="488"/>
      <c r="BJ236" s="488"/>
      <c r="BK236" s="488"/>
      <c r="BL236" s="488"/>
      <c r="BM236" s="488"/>
    </row>
    <row r="237" spans="1:65" ht="30" customHeight="1" x14ac:dyDescent="0.3">
      <c r="A237" s="68"/>
      <c r="B237" s="465">
        <v>20200232</v>
      </c>
      <c r="C237" s="465" t="s">
        <v>1138</v>
      </c>
      <c r="D237" s="465"/>
      <c r="E237" s="466">
        <v>43997</v>
      </c>
      <c r="F237" s="488" t="s">
        <v>1791</v>
      </c>
      <c r="G237" s="488" t="s">
        <v>445</v>
      </c>
      <c r="H237" s="488" t="s">
        <v>446</v>
      </c>
      <c r="I237" s="489"/>
      <c r="J237" s="490"/>
      <c r="K237" s="491">
        <v>43997</v>
      </c>
      <c r="L237" s="492">
        <v>43952</v>
      </c>
      <c r="M237" s="372" t="s">
        <v>1139</v>
      </c>
      <c r="N237" s="372" t="s">
        <v>1140</v>
      </c>
      <c r="O237" s="488" t="s">
        <v>1141</v>
      </c>
      <c r="P237" s="488"/>
      <c r="Q237" s="488" t="s">
        <v>1142</v>
      </c>
      <c r="R237" s="493">
        <v>1940000</v>
      </c>
      <c r="S237" s="493">
        <v>0</v>
      </c>
      <c r="T237" s="494"/>
      <c r="U237" s="494"/>
      <c r="V237" s="494"/>
      <c r="W237" s="372" t="s">
        <v>461</v>
      </c>
      <c r="X237" s="372"/>
      <c r="Y237" s="372"/>
      <c r="Z237" s="488" t="s">
        <v>1143</v>
      </c>
      <c r="AA237" s="488" t="s">
        <v>155</v>
      </c>
      <c r="AB237" s="488" t="s">
        <v>1144</v>
      </c>
      <c r="AC237" s="372"/>
      <c r="AD237" s="372" t="s">
        <v>450</v>
      </c>
      <c r="AE237" s="372" t="s">
        <v>475</v>
      </c>
      <c r="AF237" s="474"/>
      <c r="AG237" s="488" t="s">
        <v>462</v>
      </c>
      <c r="AH237" s="372" t="s">
        <v>463</v>
      </c>
      <c r="AI237" s="372"/>
      <c r="AJ237" s="488"/>
      <c r="AK237" s="372"/>
      <c r="AL237" s="488"/>
      <c r="AM237" s="488"/>
      <c r="AN237" s="488"/>
      <c r="AO237" s="372"/>
      <c r="AP237" s="494"/>
      <c r="AQ237" s="488"/>
      <c r="AR237" s="488"/>
      <c r="AS237" s="488"/>
      <c r="AT237" s="488"/>
      <c r="AU237" s="488"/>
      <c r="AV237" s="372"/>
      <c r="AW237" s="474"/>
      <c r="AX237" s="372"/>
      <c r="AY237" s="488"/>
      <c r="AZ237" s="488"/>
      <c r="BA237" s="495"/>
      <c r="BB237" s="496"/>
      <c r="BC237" s="488"/>
      <c r="BD237" s="488"/>
      <c r="BE237" s="488"/>
      <c r="BF237" s="488"/>
      <c r="BG237" s="489"/>
      <c r="BH237" s="488"/>
      <c r="BI237" s="488"/>
      <c r="BJ237" s="488"/>
      <c r="BK237" s="488"/>
      <c r="BL237" s="488"/>
      <c r="BM237" s="488"/>
    </row>
    <row r="238" spans="1:65" ht="30" customHeight="1" x14ac:dyDescent="0.3">
      <c r="A238" s="68"/>
      <c r="B238" s="465">
        <v>20200233</v>
      </c>
      <c r="C238" s="465" t="s">
        <v>1149</v>
      </c>
      <c r="D238" s="465"/>
      <c r="E238" s="466">
        <v>43997</v>
      </c>
      <c r="F238" s="488" t="s">
        <v>1791</v>
      </c>
      <c r="G238" s="488" t="s">
        <v>445</v>
      </c>
      <c r="H238" s="488" t="s">
        <v>491</v>
      </c>
      <c r="I238" s="489" t="s">
        <v>6124</v>
      </c>
      <c r="J238" s="490"/>
      <c r="K238" s="491">
        <v>43997</v>
      </c>
      <c r="L238" s="492">
        <v>43952</v>
      </c>
      <c r="M238" s="372" t="s">
        <v>466</v>
      </c>
      <c r="N238" s="372" t="s">
        <v>510</v>
      </c>
      <c r="O238" s="488" t="s">
        <v>1150</v>
      </c>
      <c r="P238" s="488"/>
      <c r="Q238" s="488" t="s">
        <v>1151</v>
      </c>
      <c r="R238" s="493">
        <v>500000</v>
      </c>
      <c r="S238" s="493">
        <v>500000</v>
      </c>
      <c r="T238" s="494" t="s">
        <v>145</v>
      </c>
      <c r="U238" s="494"/>
      <c r="V238" s="494"/>
      <c r="W238" s="372" t="s">
        <v>461</v>
      </c>
      <c r="X238" s="372"/>
      <c r="Y238" s="372"/>
      <c r="Z238" s="488" t="s">
        <v>1152</v>
      </c>
      <c r="AA238" s="488" t="s">
        <v>454</v>
      </c>
      <c r="AB238" s="488"/>
      <c r="AC238" s="372"/>
      <c r="AD238" s="372" t="s">
        <v>450</v>
      </c>
      <c r="AE238" s="372"/>
      <c r="AF238" s="372"/>
      <c r="AG238" s="488" t="s">
        <v>476</v>
      </c>
      <c r="AH238" s="372" t="s">
        <v>463</v>
      </c>
      <c r="AI238" s="372" t="s">
        <v>154</v>
      </c>
      <c r="AJ238" s="488"/>
      <c r="AK238" s="372"/>
      <c r="AL238" s="488"/>
      <c r="AM238" s="488" t="s">
        <v>1153</v>
      </c>
      <c r="AN238" s="488"/>
      <c r="AO238" s="372"/>
      <c r="AP238" s="494"/>
      <c r="AQ238" s="488"/>
      <c r="AR238" s="488"/>
      <c r="AS238" s="488"/>
      <c r="AT238" s="488"/>
      <c r="AU238" s="488"/>
      <c r="AV238" s="372"/>
      <c r="AW238" s="474">
        <v>1</v>
      </c>
      <c r="AX238" s="372">
        <v>0</v>
      </c>
      <c r="AY238" s="488">
        <v>1</v>
      </c>
      <c r="AZ238" s="488">
        <v>0</v>
      </c>
      <c r="BA238" s="495">
        <v>0</v>
      </c>
      <c r="BB238" s="496"/>
      <c r="BC238" s="488"/>
      <c r="BD238" s="488"/>
      <c r="BE238" s="488"/>
      <c r="BF238" s="488"/>
      <c r="BG238" s="489"/>
      <c r="BH238" s="488"/>
      <c r="BI238" s="488"/>
      <c r="BJ238" s="488"/>
      <c r="BK238" s="488"/>
      <c r="BL238" s="488"/>
      <c r="BM238" s="488"/>
    </row>
    <row r="239" spans="1:65" ht="30" customHeight="1" x14ac:dyDescent="0.3">
      <c r="A239" s="68"/>
      <c r="B239" s="465">
        <v>20200234</v>
      </c>
      <c r="C239" s="465" t="s">
        <v>1161</v>
      </c>
      <c r="D239" s="465"/>
      <c r="E239" s="466">
        <v>43997</v>
      </c>
      <c r="F239" s="497" t="s">
        <v>1587</v>
      </c>
      <c r="G239" s="488" t="s">
        <v>445</v>
      </c>
      <c r="H239" s="488" t="s">
        <v>446</v>
      </c>
      <c r="I239" s="489"/>
      <c r="J239" s="490"/>
      <c r="K239" s="491">
        <v>43997</v>
      </c>
      <c r="L239" s="492">
        <v>43952</v>
      </c>
      <c r="M239" s="372" t="s">
        <v>1075</v>
      </c>
      <c r="N239" s="372" t="s">
        <v>1162</v>
      </c>
      <c r="O239" s="488" t="s">
        <v>1163</v>
      </c>
      <c r="P239" s="488"/>
      <c r="Q239" s="488" t="s">
        <v>1164</v>
      </c>
      <c r="R239" s="493">
        <v>500000</v>
      </c>
      <c r="S239" s="493">
        <v>0</v>
      </c>
      <c r="T239" s="494"/>
      <c r="U239" s="494"/>
      <c r="V239" s="494"/>
      <c r="W239" s="372" t="s">
        <v>461</v>
      </c>
      <c r="X239" s="372"/>
      <c r="Y239" s="372"/>
      <c r="Z239" s="488" t="s">
        <v>1165</v>
      </c>
      <c r="AA239" s="488" t="s">
        <v>153</v>
      </c>
      <c r="AB239" s="488" t="s">
        <v>1166</v>
      </c>
      <c r="AC239" s="372"/>
      <c r="AD239" s="372" t="s">
        <v>495</v>
      </c>
      <c r="AE239" s="372"/>
      <c r="AF239" s="372"/>
      <c r="AG239" s="488" t="s">
        <v>476</v>
      </c>
      <c r="AH239" s="372" t="s">
        <v>452</v>
      </c>
      <c r="AI239" s="372"/>
      <c r="AJ239" s="488"/>
      <c r="AK239" s="372"/>
      <c r="AL239" s="488"/>
      <c r="AM239" s="488"/>
      <c r="AN239" s="488"/>
      <c r="AO239" s="372"/>
      <c r="AP239" s="494"/>
      <c r="AQ239" s="488"/>
      <c r="AR239" s="488"/>
      <c r="AS239" s="488"/>
      <c r="AT239" s="488"/>
      <c r="AU239" s="488"/>
      <c r="AV239" s="372"/>
      <c r="AW239" s="474"/>
      <c r="AX239" s="372"/>
      <c r="AY239" s="488"/>
      <c r="AZ239" s="488"/>
      <c r="BA239" s="495"/>
      <c r="BB239" s="496"/>
      <c r="BC239" s="488"/>
      <c r="BD239" s="488"/>
      <c r="BE239" s="488"/>
      <c r="BF239" s="488"/>
      <c r="BG239" s="489"/>
      <c r="BH239" s="488"/>
      <c r="BI239" s="488"/>
      <c r="BJ239" s="488"/>
      <c r="BK239" s="488"/>
      <c r="BL239" s="488"/>
      <c r="BM239" s="488"/>
    </row>
    <row r="240" spans="1:65" ht="30" customHeight="1" x14ac:dyDescent="0.3">
      <c r="A240" s="68"/>
      <c r="B240" s="465">
        <v>20200235</v>
      </c>
      <c r="C240" s="465" t="s">
        <v>1167</v>
      </c>
      <c r="D240" s="465"/>
      <c r="E240" s="466">
        <v>43997</v>
      </c>
      <c r="F240" s="497" t="s">
        <v>1587</v>
      </c>
      <c r="G240" s="488" t="s">
        <v>445</v>
      </c>
      <c r="H240" s="488" t="s">
        <v>491</v>
      </c>
      <c r="I240" s="489" t="s">
        <v>6124</v>
      </c>
      <c r="J240" s="490"/>
      <c r="K240" s="491">
        <v>43997</v>
      </c>
      <c r="L240" s="492">
        <v>43952</v>
      </c>
      <c r="M240" s="372" t="s">
        <v>1168</v>
      </c>
      <c r="N240" s="372" t="s">
        <v>1162</v>
      </c>
      <c r="O240" s="488" t="s">
        <v>1169</v>
      </c>
      <c r="P240" s="488"/>
      <c r="Q240" s="488" t="s">
        <v>1170</v>
      </c>
      <c r="R240" s="493">
        <v>579244</v>
      </c>
      <c r="S240" s="493">
        <v>579244</v>
      </c>
      <c r="T240" s="494" t="s">
        <v>145</v>
      </c>
      <c r="U240" s="494"/>
      <c r="V240" s="494"/>
      <c r="W240" s="372" t="s">
        <v>449</v>
      </c>
      <c r="X240" s="372"/>
      <c r="Y240" s="372"/>
      <c r="Z240" s="488" t="s">
        <v>1171</v>
      </c>
      <c r="AA240" s="488" t="s">
        <v>486</v>
      </c>
      <c r="AB240" s="488" t="s">
        <v>1172</v>
      </c>
      <c r="AC240" s="372"/>
      <c r="AD240" s="372" t="s">
        <v>495</v>
      </c>
      <c r="AE240" s="372"/>
      <c r="AF240" s="372"/>
      <c r="AG240" s="488" t="s">
        <v>476</v>
      </c>
      <c r="AH240" s="372" t="s">
        <v>463</v>
      </c>
      <c r="AI240" s="372" t="s">
        <v>154</v>
      </c>
      <c r="AJ240" s="488"/>
      <c r="AK240" s="372"/>
      <c r="AL240" s="488"/>
      <c r="AM240" s="488"/>
      <c r="AN240" s="488"/>
      <c r="AO240" s="372"/>
      <c r="AP240" s="494"/>
      <c r="AQ240" s="488"/>
      <c r="AR240" s="488"/>
      <c r="AS240" s="488"/>
      <c r="AT240" s="488"/>
      <c r="AU240" s="488"/>
      <c r="AV240" s="372"/>
      <c r="AW240" s="474">
        <v>1</v>
      </c>
      <c r="AX240" s="372">
        <v>0</v>
      </c>
      <c r="AY240" s="488">
        <v>1</v>
      </c>
      <c r="AZ240" s="488">
        <v>0</v>
      </c>
      <c r="BA240" s="495">
        <v>0</v>
      </c>
      <c r="BB240" s="496"/>
      <c r="BC240" s="488"/>
      <c r="BD240" s="488"/>
      <c r="BE240" s="488"/>
      <c r="BF240" s="488"/>
      <c r="BG240" s="489"/>
      <c r="BH240" s="488"/>
      <c r="BI240" s="488"/>
      <c r="BJ240" s="488"/>
      <c r="BK240" s="488"/>
      <c r="BL240" s="488"/>
      <c r="BM240" s="488"/>
    </row>
    <row r="241" spans="1:65" ht="30" customHeight="1" x14ac:dyDescent="0.3">
      <c r="A241" s="68"/>
      <c r="B241" s="465">
        <v>20200236</v>
      </c>
      <c r="C241" s="465" t="s">
        <v>1173</v>
      </c>
      <c r="D241" s="465"/>
      <c r="E241" s="466">
        <v>43997</v>
      </c>
      <c r="F241" s="497" t="s">
        <v>1587</v>
      </c>
      <c r="G241" s="488" t="s">
        <v>445</v>
      </c>
      <c r="H241" s="488" t="s">
        <v>491</v>
      </c>
      <c r="I241" s="489" t="s">
        <v>6124</v>
      </c>
      <c r="J241" s="490"/>
      <c r="K241" s="491">
        <v>43997</v>
      </c>
      <c r="L241" s="492">
        <v>43952</v>
      </c>
      <c r="M241" s="372" t="s">
        <v>1168</v>
      </c>
      <c r="N241" s="372" t="s">
        <v>1162</v>
      </c>
      <c r="O241" s="488" t="s">
        <v>1169</v>
      </c>
      <c r="P241" s="488"/>
      <c r="Q241" s="488" t="s">
        <v>1174</v>
      </c>
      <c r="R241" s="493">
        <v>500000</v>
      </c>
      <c r="S241" s="493">
        <v>500000</v>
      </c>
      <c r="T241" s="494" t="s">
        <v>145</v>
      </c>
      <c r="U241" s="494"/>
      <c r="V241" s="494"/>
      <c r="W241" s="372" t="s">
        <v>449</v>
      </c>
      <c r="X241" s="372"/>
      <c r="Y241" s="372"/>
      <c r="Z241" s="488" t="s">
        <v>1171</v>
      </c>
      <c r="AA241" s="488" t="s">
        <v>486</v>
      </c>
      <c r="AB241" s="488" t="s">
        <v>1175</v>
      </c>
      <c r="AC241" s="372"/>
      <c r="AD241" s="372" t="s">
        <v>495</v>
      </c>
      <c r="AE241" s="372"/>
      <c r="AF241" s="372"/>
      <c r="AG241" s="488" t="s">
        <v>476</v>
      </c>
      <c r="AH241" s="372" t="s">
        <v>463</v>
      </c>
      <c r="AI241" s="372" t="s">
        <v>154</v>
      </c>
      <c r="AJ241" s="488"/>
      <c r="AK241" s="372"/>
      <c r="AL241" s="488"/>
      <c r="AM241" s="488"/>
      <c r="AN241" s="488"/>
      <c r="AO241" s="372"/>
      <c r="AP241" s="494"/>
      <c r="AQ241" s="488"/>
      <c r="AR241" s="488"/>
      <c r="AS241" s="488"/>
      <c r="AT241" s="488"/>
      <c r="AU241" s="488"/>
      <c r="AV241" s="372"/>
      <c r="AW241" s="474">
        <v>1</v>
      </c>
      <c r="AX241" s="372">
        <v>0</v>
      </c>
      <c r="AY241" s="488">
        <v>1</v>
      </c>
      <c r="AZ241" s="488">
        <v>0</v>
      </c>
      <c r="BA241" s="495">
        <v>0</v>
      </c>
      <c r="BB241" s="496"/>
      <c r="BC241" s="488"/>
      <c r="BD241" s="488"/>
      <c r="BE241" s="488"/>
      <c r="BF241" s="488"/>
      <c r="BG241" s="489"/>
      <c r="BH241" s="488"/>
      <c r="BI241" s="488"/>
      <c r="BJ241" s="488"/>
      <c r="BK241" s="488"/>
      <c r="BL241" s="488"/>
      <c r="BM241" s="488"/>
    </row>
    <row r="242" spans="1:65" ht="30" customHeight="1" x14ac:dyDescent="0.3">
      <c r="A242" s="68"/>
      <c r="B242" s="465">
        <v>20200237</v>
      </c>
      <c r="C242" s="465" t="s">
        <v>1145</v>
      </c>
      <c r="D242" s="465"/>
      <c r="E242" s="466">
        <v>43997</v>
      </c>
      <c r="F242" s="488" t="s">
        <v>1791</v>
      </c>
      <c r="G242" s="488" t="s">
        <v>445</v>
      </c>
      <c r="H242" s="488" t="s">
        <v>446</v>
      </c>
      <c r="I242" s="489"/>
      <c r="J242" s="490"/>
      <c r="K242" s="491">
        <v>44020</v>
      </c>
      <c r="L242" s="492">
        <v>43983</v>
      </c>
      <c r="M242" s="372" t="s">
        <v>466</v>
      </c>
      <c r="N242" s="372" t="s">
        <v>510</v>
      </c>
      <c r="O242" s="488" t="s">
        <v>1146</v>
      </c>
      <c r="P242" s="488"/>
      <c r="Q242" s="488" t="s">
        <v>1147</v>
      </c>
      <c r="R242" s="493">
        <v>0</v>
      </c>
      <c r="S242" s="493">
        <v>0</v>
      </c>
      <c r="T242" s="494"/>
      <c r="U242" s="494"/>
      <c r="V242" s="494"/>
      <c r="W242" s="372" t="s">
        <v>461</v>
      </c>
      <c r="X242" s="372"/>
      <c r="Y242" s="372"/>
      <c r="Z242" s="488" t="s">
        <v>1148</v>
      </c>
      <c r="AA242" s="488" t="s">
        <v>454</v>
      </c>
      <c r="AB242" s="488"/>
      <c r="AC242" s="372"/>
      <c r="AD242" s="372"/>
      <c r="AE242" s="372"/>
      <c r="AF242" s="372"/>
      <c r="AG242" s="488" t="s">
        <v>555</v>
      </c>
      <c r="AH242" s="372" t="s">
        <v>463</v>
      </c>
      <c r="AI242" s="372"/>
      <c r="AJ242" s="488"/>
      <c r="AK242" s="372"/>
      <c r="AL242" s="488"/>
      <c r="AM242" s="488"/>
      <c r="AN242" s="488"/>
      <c r="AO242" s="372"/>
      <c r="AP242" s="494"/>
      <c r="AQ242" s="488"/>
      <c r="AR242" s="488"/>
      <c r="AS242" s="488"/>
      <c r="AT242" s="488"/>
      <c r="AU242" s="488"/>
      <c r="AV242" s="372"/>
      <c r="AW242" s="474"/>
      <c r="AX242" s="372"/>
      <c r="AY242" s="488"/>
      <c r="AZ242" s="488"/>
      <c r="BA242" s="495"/>
      <c r="BB242" s="496"/>
      <c r="BC242" s="488"/>
      <c r="BD242" s="488"/>
      <c r="BE242" s="488"/>
      <c r="BF242" s="488"/>
      <c r="BG242" s="489"/>
      <c r="BH242" s="488"/>
      <c r="BI242" s="488"/>
      <c r="BJ242" s="488"/>
      <c r="BK242" s="488"/>
      <c r="BL242" s="488"/>
      <c r="BM242" s="488"/>
    </row>
    <row r="243" spans="1:65" ht="30" customHeight="1" x14ac:dyDescent="0.3">
      <c r="A243" s="68"/>
      <c r="B243" s="465">
        <v>20200238</v>
      </c>
      <c r="C243" s="465" t="s">
        <v>1194</v>
      </c>
      <c r="D243" s="465"/>
      <c r="E243" s="466">
        <v>43998</v>
      </c>
      <c r="F243" s="488" t="s">
        <v>1791</v>
      </c>
      <c r="G243" s="488" t="s">
        <v>445</v>
      </c>
      <c r="H243" s="488" t="s">
        <v>446</v>
      </c>
      <c r="I243" s="489"/>
      <c r="J243" s="490"/>
      <c r="K243" s="491">
        <v>43998</v>
      </c>
      <c r="L243" s="492">
        <v>43952</v>
      </c>
      <c r="M243" s="372" t="s">
        <v>466</v>
      </c>
      <c r="N243" s="372" t="s">
        <v>1101</v>
      </c>
      <c r="O243" s="488" t="s">
        <v>1195</v>
      </c>
      <c r="P243" s="488"/>
      <c r="Q243" s="488" t="s">
        <v>1196</v>
      </c>
      <c r="R243" s="493">
        <v>0</v>
      </c>
      <c r="S243" s="493">
        <v>0</v>
      </c>
      <c r="T243" s="494"/>
      <c r="U243" s="494"/>
      <c r="V243" s="494"/>
      <c r="W243" s="372" t="s">
        <v>461</v>
      </c>
      <c r="X243" s="372"/>
      <c r="Y243" s="372"/>
      <c r="Z243" s="488" t="s">
        <v>1197</v>
      </c>
      <c r="AA243" s="488" t="s">
        <v>454</v>
      </c>
      <c r="AB243" s="488"/>
      <c r="AC243" s="372"/>
      <c r="AD243" s="372"/>
      <c r="AE243" s="372"/>
      <c r="AF243" s="372"/>
      <c r="AG243" s="488" t="s">
        <v>563</v>
      </c>
      <c r="AH243" s="372" t="s">
        <v>463</v>
      </c>
      <c r="AI243" s="372"/>
      <c r="AJ243" s="488"/>
      <c r="AK243" s="372"/>
      <c r="AL243" s="488"/>
      <c r="AM243" s="488"/>
      <c r="AN243" s="488"/>
      <c r="AO243" s="372"/>
      <c r="AP243" s="494"/>
      <c r="AQ243" s="488"/>
      <c r="AR243" s="488"/>
      <c r="AS243" s="488"/>
      <c r="AT243" s="488"/>
      <c r="AU243" s="488"/>
      <c r="AV243" s="372"/>
      <c r="AW243" s="474"/>
      <c r="AX243" s="372"/>
      <c r="AY243" s="488"/>
      <c r="AZ243" s="488"/>
      <c r="BA243" s="495"/>
      <c r="BB243" s="496"/>
      <c r="BC243" s="488"/>
      <c r="BD243" s="488"/>
      <c r="BE243" s="488"/>
      <c r="BF243" s="488"/>
      <c r="BG243" s="489"/>
      <c r="BH243" s="488"/>
      <c r="BI243" s="488"/>
      <c r="BJ243" s="488"/>
      <c r="BK243" s="488"/>
      <c r="BL243" s="488"/>
      <c r="BM243" s="488"/>
    </row>
    <row r="244" spans="1:65" ht="30" customHeight="1" x14ac:dyDescent="0.3">
      <c r="B244" s="465">
        <v>20200239</v>
      </c>
      <c r="C244" s="465" t="s">
        <v>1198</v>
      </c>
      <c r="D244" s="465"/>
      <c r="E244" s="466">
        <v>43998</v>
      </c>
      <c r="F244" s="467" t="s">
        <v>1720</v>
      </c>
      <c r="G244" s="488" t="s">
        <v>445</v>
      </c>
      <c r="H244" s="488" t="s">
        <v>491</v>
      </c>
      <c r="I244" s="489" t="s">
        <v>6160</v>
      </c>
      <c r="J244" s="490"/>
      <c r="K244" s="491">
        <v>43998</v>
      </c>
      <c r="L244" s="492">
        <v>43983</v>
      </c>
      <c r="M244" s="372" t="s">
        <v>1199</v>
      </c>
      <c r="N244" s="372" t="s">
        <v>1200</v>
      </c>
      <c r="O244" s="488" t="s">
        <v>1201</v>
      </c>
      <c r="P244" s="488"/>
      <c r="Q244" s="488" t="s">
        <v>1202</v>
      </c>
      <c r="R244" s="493">
        <v>6167696</v>
      </c>
      <c r="S244" s="493">
        <v>6167696</v>
      </c>
      <c r="T244" s="494" t="s">
        <v>145</v>
      </c>
      <c r="U244" s="494"/>
      <c r="V244" s="494"/>
      <c r="W244" s="372" t="s">
        <v>461</v>
      </c>
      <c r="X244" s="372"/>
      <c r="Y244" s="372"/>
      <c r="Z244" s="488" t="s">
        <v>1203</v>
      </c>
      <c r="AA244" s="488"/>
      <c r="AB244" s="488" t="s">
        <v>1204</v>
      </c>
      <c r="AC244" s="372"/>
      <c r="AD244" s="372" t="s">
        <v>504</v>
      </c>
      <c r="AE244" s="372"/>
      <c r="AF244" s="372"/>
      <c r="AG244" s="488" t="s">
        <v>451</v>
      </c>
      <c r="AH244" s="372" t="s">
        <v>463</v>
      </c>
      <c r="AI244" s="372" t="s">
        <v>154</v>
      </c>
      <c r="AJ244" s="488"/>
      <c r="AK244" s="372"/>
      <c r="AL244" s="488"/>
      <c r="AM244" s="488" t="s">
        <v>1205</v>
      </c>
      <c r="AN244" s="488"/>
      <c r="AO244" s="372"/>
      <c r="AP244" s="494"/>
      <c r="AQ244" s="488"/>
      <c r="AR244" s="488"/>
      <c r="AS244" s="488"/>
      <c r="AT244" s="488"/>
      <c r="AU244" s="488"/>
      <c r="AV244" s="372"/>
      <c r="AW244" s="474">
        <v>1</v>
      </c>
      <c r="AX244" s="372">
        <v>0</v>
      </c>
      <c r="AY244" s="488">
        <v>1</v>
      </c>
      <c r="AZ244" s="488">
        <v>0</v>
      </c>
      <c r="BA244" s="495">
        <v>0</v>
      </c>
      <c r="BB244" s="496"/>
      <c r="BC244" s="488"/>
      <c r="BD244" s="488"/>
      <c r="BE244" s="488"/>
      <c r="BF244" s="488"/>
      <c r="BG244" s="489"/>
      <c r="BH244" s="488"/>
      <c r="BI244" s="488"/>
      <c r="BJ244" s="488"/>
      <c r="BK244" s="488"/>
      <c r="BL244" s="488"/>
      <c r="BM244" s="488"/>
    </row>
    <row r="245" spans="1:65" ht="30" customHeight="1" x14ac:dyDescent="0.3">
      <c r="A245" s="68"/>
      <c r="B245" s="465">
        <v>20200240</v>
      </c>
      <c r="C245" s="465" t="s">
        <v>1206</v>
      </c>
      <c r="D245" s="465"/>
      <c r="E245" s="466">
        <v>43998</v>
      </c>
      <c r="F245" s="467" t="s">
        <v>1720</v>
      </c>
      <c r="G245" s="488" t="s">
        <v>445</v>
      </c>
      <c r="H245" s="488" t="s">
        <v>491</v>
      </c>
      <c r="I245" s="489" t="s">
        <v>6124</v>
      </c>
      <c r="J245" s="490"/>
      <c r="K245" s="491">
        <v>43998</v>
      </c>
      <c r="L245" s="492">
        <v>43983</v>
      </c>
      <c r="M245" s="372" t="s">
        <v>1207</v>
      </c>
      <c r="N245" s="372" t="s">
        <v>510</v>
      </c>
      <c r="O245" s="488" t="s">
        <v>1208</v>
      </c>
      <c r="P245" s="488"/>
      <c r="Q245" s="488" t="s">
        <v>1209</v>
      </c>
      <c r="R245" s="493">
        <v>2677</v>
      </c>
      <c r="S245" s="493">
        <v>2677</v>
      </c>
      <c r="T245" s="494" t="s">
        <v>348</v>
      </c>
      <c r="U245" s="494"/>
      <c r="V245" s="494"/>
      <c r="W245" s="372" t="s">
        <v>461</v>
      </c>
      <c r="X245" s="372"/>
      <c r="Y245" s="372"/>
      <c r="Z245" s="488" t="s">
        <v>1210</v>
      </c>
      <c r="AA245" s="488"/>
      <c r="AB245" s="488" t="s">
        <v>861</v>
      </c>
      <c r="AC245" s="372"/>
      <c r="AD245" s="372" t="s">
        <v>450</v>
      </c>
      <c r="AE245" s="372"/>
      <c r="AF245" s="372"/>
      <c r="AG245" s="488" t="s">
        <v>563</v>
      </c>
      <c r="AH245" s="372" t="s">
        <v>463</v>
      </c>
      <c r="AI245" s="372" t="s">
        <v>154</v>
      </c>
      <c r="AJ245" s="488"/>
      <c r="AK245" s="372"/>
      <c r="AL245" s="488"/>
      <c r="AM245" s="495">
        <v>202006161127</v>
      </c>
      <c r="AN245" s="495"/>
      <c r="AO245" s="502"/>
      <c r="AP245" s="494"/>
      <c r="AQ245" s="495"/>
      <c r="AR245" s="495"/>
      <c r="AS245" s="495"/>
      <c r="AT245" s="495"/>
      <c r="AU245" s="488"/>
      <c r="AV245" s="372"/>
      <c r="AW245" s="474">
        <v>1</v>
      </c>
      <c r="AX245" s="372">
        <v>0</v>
      </c>
      <c r="AY245" s="488">
        <v>1</v>
      </c>
      <c r="AZ245" s="488">
        <v>0</v>
      </c>
      <c r="BA245" s="495">
        <v>0</v>
      </c>
      <c r="BB245" s="496"/>
      <c r="BC245" s="488"/>
      <c r="BD245" s="488"/>
      <c r="BE245" s="488"/>
      <c r="BF245" s="488"/>
      <c r="BG245" s="489"/>
      <c r="BH245" s="488"/>
      <c r="BI245" s="488"/>
      <c r="BJ245" s="488"/>
      <c r="BK245" s="488"/>
      <c r="BL245" s="488"/>
      <c r="BM245" s="488"/>
    </row>
    <row r="246" spans="1:65" ht="30" customHeight="1" x14ac:dyDescent="0.3">
      <c r="A246" s="68"/>
      <c r="B246" s="465">
        <v>20200241</v>
      </c>
      <c r="C246" s="465" t="s">
        <v>1291</v>
      </c>
      <c r="D246" s="465"/>
      <c r="E246" s="481">
        <v>43998</v>
      </c>
      <c r="F246" s="467" t="s">
        <v>1720</v>
      </c>
      <c r="G246" s="488" t="s">
        <v>445</v>
      </c>
      <c r="H246" s="498" t="s">
        <v>446</v>
      </c>
      <c r="I246" s="470"/>
      <c r="J246" s="471"/>
      <c r="K246" s="499">
        <v>43998.569374999999</v>
      </c>
      <c r="L246" s="492">
        <v>43952</v>
      </c>
      <c r="M246" s="474" t="s">
        <v>1207</v>
      </c>
      <c r="N246" s="474" t="s">
        <v>510</v>
      </c>
      <c r="O246" s="467" t="s">
        <v>1292</v>
      </c>
      <c r="P246" s="467"/>
      <c r="Q246" s="467" t="s">
        <v>1293</v>
      </c>
      <c r="R246" s="475">
        <v>0</v>
      </c>
      <c r="S246" s="475">
        <v>0</v>
      </c>
      <c r="T246" s="476"/>
      <c r="U246" s="476"/>
      <c r="V246" s="476"/>
      <c r="W246" s="474" t="s">
        <v>449</v>
      </c>
      <c r="X246" s="474"/>
      <c r="Y246" s="474"/>
      <c r="Z246" s="467"/>
      <c r="AA246" s="467"/>
      <c r="AB246" s="467"/>
      <c r="AC246" s="474"/>
      <c r="AD246" s="474"/>
      <c r="AE246" s="474"/>
      <c r="AF246" s="474"/>
      <c r="AG246" s="467" t="s">
        <v>476</v>
      </c>
      <c r="AH246" s="474" t="s">
        <v>463</v>
      </c>
      <c r="AI246" s="474"/>
      <c r="AJ246" s="467"/>
      <c r="AK246" s="474"/>
      <c r="AL246" s="488"/>
      <c r="AM246" s="485" t="s">
        <v>1294</v>
      </c>
      <c r="AN246" s="485"/>
      <c r="AO246" s="474"/>
      <c r="AP246" s="494"/>
      <c r="AQ246" s="485"/>
      <c r="AR246" s="485"/>
      <c r="AS246" s="485"/>
      <c r="AT246" s="485"/>
      <c r="AU246" s="467"/>
      <c r="AV246" s="474"/>
      <c r="AW246" s="474"/>
      <c r="AX246" s="474"/>
      <c r="AY246" s="467"/>
      <c r="AZ246" s="467"/>
      <c r="BA246" s="500"/>
      <c r="BB246" s="501"/>
      <c r="BC246" s="467"/>
      <c r="BD246" s="488"/>
      <c r="BE246" s="488"/>
      <c r="BF246" s="488"/>
      <c r="BG246" s="489"/>
      <c r="BH246" s="467"/>
      <c r="BI246" s="467"/>
      <c r="BJ246" s="467"/>
      <c r="BK246" s="467"/>
      <c r="BL246" s="467"/>
      <c r="BM246" s="467"/>
    </row>
    <row r="247" spans="1:65" ht="30" customHeight="1" x14ac:dyDescent="0.3">
      <c r="A247" s="68"/>
      <c r="B247" s="465">
        <v>20200242</v>
      </c>
      <c r="C247" s="465" t="s">
        <v>1286</v>
      </c>
      <c r="D247" s="465"/>
      <c r="E247" s="481">
        <v>43998</v>
      </c>
      <c r="F247" s="467" t="s">
        <v>1599</v>
      </c>
      <c r="G247" s="488" t="s">
        <v>445</v>
      </c>
      <c r="H247" s="498" t="s">
        <v>446</v>
      </c>
      <c r="I247" s="470"/>
      <c r="J247" s="471"/>
      <c r="K247" s="499">
        <v>43998.763379629629</v>
      </c>
      <c r="L247" s="492">
        <v>43983</v>
      </c>
      <c r="M247" s="474" t="s">
        <v>466</v>
      </c>
      <c r="N247" s="474" t="s">
        <v>531</v>
      </c>
      <c r="O247" s="467" t="s">
        <v>1287</v>
      </c>
      <c r="P247" s="467"/>
      <c r="Q247" s="467" t="s">
        <v>1288</v>
      </c>
      <c r="R247" s="475"/>
      <c r="S247" s="475"/>
      <c r="T247" s="476"/>
      <c r="U247" s="476"/>
      <c r="V247" s="476"/>
      <c r="W247" s="474" t="s">
        <v>449</v>
      </c>
      <c r="X247" s="474"/>
      <c r="Y247" s="474"/>
      <c r="Z247" s="467" t="s">
        <v>1289</v>
      </c>
      <c r="AA247" s="467" t="s">
        <v>486</v>
      </c>
      <c r="AB247" s="467" t="s">
        <v>1290</v>
      </c>
      <c r="AC247" s="474"/>
      <c r="AD247" s="474"/>
      <c r="AE247" s="474"/>
      <c r="AF247" s="474"/>
      <c r="AG247" s="467" t="s">
        <v>462</v>
      </c>
      <c r="AH247" s="474" t="s">
        <v>463</v>
      </c>
      <c r="AI247" s="474"/>
      <c r="AJ247" s="467"/>
      <c r="AK247" s="474"/>
      <c r="AL247" s="488"/>
      <c r="AM247" s="485"/>
      <c r="AN247" s="485"/>
      <c r="AO247" s="474"/>
      <c r="AP247" s="494"/>
      <c r="AQ247" s="485"/>
      <c r="AR247" s="485"/>
      <c r="AS247" s="485"/>
      <c r="AT247" s="485"/>
      <c r="AU247" s="467"/>
      <c r="AV247" s="474"/>
      <c r="AW247" s="474"/>
      <c r="AX247" s="474"/>
      <c r="AY247" s="467"/>
      <c r="AZ247" s="467"/>
      <c r="BA247" s="500"/>
      <c r="BB247" s="501"/>
      <c r="BC247" s="467"/>
      <c r="BD247" s="488"/>
      <c r="BE247" s="488"/>
      <c r="BF247" s="488"/>
      <c r="BG247" s="489"/>
      <c r="BH247" s="467"/>
      <c r="BI247" s="467"/>
      <c r="BJ247" s="467"/>
      <c r="BK247" s="467"/>
      <c r="BL247" s="467"/>
      <c r="BM247" s="467"/>
    </row>
    <row r="248" spans="1:65" ht="30" customHeight="1" x14ac:dyDescent="0.3">
      <c r="A248" s="68"/>
      <c r="B248" s="465">
        <v>20200243</v>
      </c>
      <c r="C248" s="465" t="s">
        <v>6158</v>
      </c>
      <c r="D248" s="465"/>
      <c r="E248" s="481">
        <v>43998</v>
      </c>
      <c r="F248" s="467" t="s">
        <v>1755</v>
      </c>
      <c r="G248" s="488" t="s">
        <v>445</v>
      </c>
      <c r="H248" s="498" t="s">
        <v>491</v>
      </c>
      <c r="I248" s="470" t="s">
        <v>6124</v>
      </c>
      <c r="J248" s="471"/>
      <c r="K248" s="499">
        <v>43998.804965277777</v>
      </c>
      <c r="L248" s="492">
        <v>43952</v>
      </c>
      <c r="M248" s="474" t="s">
        <v>6117</v>
      </c>
      <c r="N248" s="474" t="s">
        <v>6154</v>
      </c>
      <c r="O248" s="467" t="s">
        <v>6159</v>
      </c>
      <c r="P248" s="467"/>
      <c r="Q248" s="467" t="s">
        <v>6155</v>
      </c>
      <c r="R248" s="475"/>
      <c r="S248" s="475"/>
      <c r="T248" s="476" t="s">
        <v>145</v>
      </c>
      <c r="U248" s="476"/>
      <c r="V248" s="476"/>
      <c r="W248" s="474" t="s">
        <v>6121</v>
      </c>
      <c r="X248" s="474"/>
      <c r="Y248" s="474"/>
      <c r="Z248" s="467" t="s">
        <v>6156</v>
      </c>
      <c r="AA248" s="467" t="s">
        <v>6119</v>
      </c>
      <c r="AB248" s="467" t="s">
        <v>6157</v>
      </c>
      <c r="AC248" s="474"/>
      <c r="AD248" s="474"/>
      <c r="AE248" s="474"/>
      <c r="AF248" s="474"/>
      <c r="AG248" s="467" t="s">
        <v>6136</v>
      </c>
      <c r="AH248" s="474" t="s">
        <v>6115</v>
      </c>
      <c r="AI248" s="474" t="s">
        <v>154</v>
      </c>
      <c r="AJ248" s="467"/>
      <c r="AK248" s="474"/>
      <c r="AL248" s="488"/>
      <c r="AM248" s="468"/>
      <c r="AN248" s="468"/>
      <c r="AO248" s="486"/>
      <c r="AP248" s="494"/>
      <c r="AQ248" s="468"/>
      <c r="AR248" s="468"/>
      <c r="AS248" s="468"/>
      <c r="AT248" s="468"/>
      <c r="AU248" s="467"/>
      <c r="AV248" s="474"/>
      <c r="AW248" s="474">
        <v>1</v>
      </c>
      <c r="AX248" s="474">
        <v>1</v>
      </c>
      <c r="AY248" s="467">
        <v>1</v>
      </c>
      <c r="AZ248" s="467">
        <v>0</v>
      </c>
      <c r="BA248" s="500">
        <v>0</v>
      </c>
      <c r="BB248" s="501"/>
      <c r="BC248" s="467"/>
      <c r="BD248" s="488"/>
      <c r="BE248" s="488"/>
      <c r="BF248" s="488"/>
      <c r="BG248" s="489"/>
      <c r="BH248" s="467"/>
      <c r="BI248" s="467"/>
      <c r="BJ248" s="467"/>
      <c r="BK248" s="467"/>
      <c r="BL248" s="467"/>
      <c r="BM248" s="467"/>
    </row>
    <row r="249" spans="1:65" ht="30" customHeight="1" x14ac:dyDescent="0.3">
      <c r="A249" s="68"/>
      <c r="B249" s="465">
        <v>20200244</v>
      </c>
      <c r="C249" s="465" t="s">
        <v>1211</v>
      </c>
      <c r="D249" s="465"/>
      <c r="E249" s="466">
        <v>44000</v>
      </c>
      <c r="F249" s="488" t="s">
        <v>1212</v>
      </c>
      <c r="G249" s="488" t="s">
        <v>445</v>
      </c>
      <c r="H249" s="488" t="s">
        <v>491</v>
      </c>
      <c r="I249" s="489" t="s">
        <v>6126</v>
      </c>
      <c r="J249" s="490"/>
      <c r="K249" s="491">
        <v>44000</v>
      </c>
      <c r="L249" s="492">
        <v>43983</v>
      </c>
      <c r="M249" s="372" t="s">
        <v>510</v>
      </c>
      <c r="N249" s="372" t="s">
        <v>1213</v>
      </c>
      <c r="O249" s="488" t="s">
        <v>1214</v>
      </c>
      <c r="P249" s="488"/>
      <c r="Q249" s="488" t="s">
        <v>1215</v>
      </c>
      <c r="R249" s="493">
        <v>642000</v>
      </c>
      <c r="S249" s="493">
        <v>642000</v>
      </c>
      <c r="T249" s="494" t="s">
        <v>181</v>
      </c>
      <c r="U249" s="494"/>
      <c r="V249" s="494"/>
      <c r="W249" s="372" t="s">
        <v>461</v>
      </c>
      <c r="X249" s="372"/>
      <c r="Y249" s="372"/>
      <c r="Z249" s="488" t="s">
        <v>1216</v>
      </c>
      <c r="AA249" s="488"/>
      <c r="AB249" s="488" t="s">
        <v>1217</v>
      </c>
      <c r="AC249" s="372"/>
      <c r="AD249" s="372" t="s">
        <v>495</v>
      </c>
      <c r="AE249" s="372"/>
      <c r="AF249" s="372"/>
      <c r="AG249" s="488" t="s">
        <v>563</v>
      </c>
      <c r="AH249" s="372" t="s">
        <v>463</v>
      </c>
      <c r="AI249" s="372" t="s">
        <v>154</v>
      </c>
      <c r="AJ249" s="488"/>
      <c r="AK249" s="372"/>
      <c r="AL249" s="488"/>
      <c r="AM249" s="488" t="s">
        <v>1218</v>
      </c>
      <c r="AN249" s="488"/>
      <c r="AO249" s="372"/>
      <c r="AP249" s="494"/>
      <c r="AQ249" s="488"/>
      <c r="AR249" s="488"/>
      <c r="AS249" s="488"/>
      <c r="AT249" s="488"/>
      <c r="AU249" s="488"/>
      <c r="AV249" s="372"/>
      <c r="AW249" s="474">
        <v>1</v>
      </c>
      <c r="AX249" s="372">
        <v>0</v>
      </c>
      <c r="AY249" s="488">
        <v>1</v>
      </c>
      <c r="AZ249" s="488">
        <v>0</v>
      </c>
      <c r="BA249" s="495">
        <v>0</v>
      </c>
      <c r="BB249" s="496"/>
      <c r="BC249" s="488"/>
      <c r="BD249" s="488"/>
      <c r="BE249" s="488"/>
      <c r="BF249" s="488"/>
      <c r="BG249" s="489"/>
      <c r="BH249" s="488"/>
      <c r="BI249" s="488"/>
      <c r="BJ249" s="488"/>
      <c r="BK249" s="488"/>
      <c r="BL249" s="488"/>
      <c r="BM249" s="488"/>
    </row>
    <row r="250" spans="1:65" ht="30" customHeight="1" x14ac:dyDescent="0.3">
      <c r="A250" s="68"/>
      <c r="B250" s="465">
        <v>20200245</v>
      </c>
      <c r="C250" s="465" t="s">
        <v>1280</v>
      </c>
      <c r="D250" s="465"/>
      <c r="E250" s="481">
        <v>44000</v>
      </c>
      <c r="F250" s="467" t="s">
        <v>1720</v>
      </c>
      <c r="G250" s="488" t="s">
        <v>445</v>
      </c>
      <c r="H250" s="498" t="s">
        <v>491</v>
      </c>
      <c r="I250" s="470" t="s">
        <v>6128</v>
      </c>
      <c r="J250" s="471"/>
      <c r="K250" s="499">
        <v>44000.746203703704</v>
      </c>
      <c r="L250" s="492">
        <v>43952</v>
      </c>
      <c r="M250" s="474" t="s">
        <v>510</v>
      </c>
      <c r="N250" s="474" t="s">
        <v>1281</v>
      </c>
      <c r="O250" s="467" t="s">
        <v>1282</v>
      </c>
      <c r="P250" s="467"/>
      <c r="Q250" s="467" t="s">
        <v>1283</v>
      </c>
      <c r="R250" s="475">
        <v>16410</v>
      </c>
      <c r="S250" s="475">
        <v>3210</v>
      </c>
      <c r="T250" s="476" t="s">
        <v>181</v>
      </c>
      <c r="U250" s="476"/>
      <c r="V250" s="476"/>
      <c r="W250" s="474" t="s">
        <v>562</v>
      </c>
      <c r="X250" s="474"/>
      <c r="Y250" s="474"/>
      <c r="Z250" s="467" t="s">
        <v>1284</v>
      </c>
      <c r="AA250" s="467" t="s">
        <v>486</v>
      </c>
      <c r="AB250" s="467"/>
      <c r="AC250" s="474"/>
      <c r="AD250" s="474"/>
      <c r="AE250" s="474"/>
      <c r="AF250" s="474"/>
      <c r="AG250" s="467" t="s">
        <v>462</v>
      </c>
      <c r="AH250" s="474" t="s">
        <v>463</v>
      </c>
      <c r="AI250" s="474" t="s">
        <v>154</v>
      </c>
      <c r="AJ250" s="467"/>
      <c r="AK250" s="474"/>
      <c r="AL250" s="488"/>
      <c r="AM250" s="485" t="s">
        <v>1285</v>
      </c>
      <c r="AN250" s="485"/>
      <c r="AO250" s="474"/>
      <c r="AP250" s="494"/>
      <c r="AQ250" s="485"/>
      <c r="AR250" s="485"/>
      <c r="AS250" s="485"/>
      <c r="AT250" s="485"/>
      <c r="AU250" s="467"/>
      <c r="AV250" s="474"/>
      <c r="AW250" s="474">
        <v>1</v>
      </c>
      <c r="AX250" s="474">
        <v>1</v>
      </c>
      <c r="AY250" s="467">
        <v>1</v>
      </c>
      <c r="AZ250" s="467">
        <v>0</v>
      </c>
      <c r="BA250" s="500">
        <v>0</v>
      </c>
      <c r="BB250" s="501"/>
      <c r="BC250" s="467"/>
      <c r="BD250" s="488"/>
      <c r="BE250" s="488"/>
      <c r="BF250" s="488"/>
      <c r="BG250" s="489"/>
      <c r="BH250" s="467"/>
      <c r="BI250" s="467"/>
      <c r="BJ250" s="467"/>
      <c r="BK250" s="467"/>
      <c r="BL250" s="467"/>
      <c r="BM250" s="467"/>
    </row>
    <row r="251" spans="1:65" ht="30" customHeight="1" x14ac:dyDescent="0.3">
      <c r="A251" s="68"/>
      <c r="B251" s="465">
        <v>20200246</v>
      </c>
      <c r="C251" s="465" t="s">
        <v>1274</v>
      </c>
      <c r="D251" s="465"/>
      <c r="E251" s="481">
        <v>44000</v>
      </c>
      <c r="F251" s="467" t="s">
        <v>1616</v>
      </c>
      <c r="G251" s="488" t="s">
        <v>445</v>
      </c>
      <c r="H251" s="498" t="s">
        <v>446</v>
      </c>
      <c r="I251" s="470"/>
      <c r="J251" s="471"/>
      <c r="K251" s="499">
        <v>44000.82366898148</v>
      </c>
      <c r="L251" s="492">
        <v>43952</v>
      </c>
      <c r="M251" s="474" t="s">
        <v>1275</v>
      </c>
      <c r="N251" s="474" t="s">
        <v>510</v>
      </c>
      <c r="O251" s="467" t="s">
        <v>1276</v>
      </c>
      <c r="P251" s="467"/>
      <c r="Q251" s="467" t="s">
        <v>1277</v>
      </c>
      <c r="R251" s="475">
        <v>0</v>
      </c>
      <c r="S251" s="475">
        <v>0</v>
      </c>
      <c r="T251" s="476"/>
      <c r="U251" s="476"/>
      <c r="V251" s="476"/>
      <c r="W251" s="474" t="s">
        <v>461</v>
      </c>
      <c r="X251" s="474"/>
      <c r="Y251" s="474"/>
      <c r="Z251" s="467" t="s">
        <v>1278</v>
      </c>
      <c r="AA251" s="467" t="s">
        <v>454</v>
      </c>
      <c r="AB251" s="467"/>
      <c r="AC251" s="474"/>
      <c r="AD251" s="474"/>
      <c r="AE251" s="474"/>
      <c r="AF251" s="474"/>
      <c r="AG251" s="467" t="s">
        <v>462</v>
      </c>
      <c r="AH251" s="474" t="s">
        <v>463</v>
      </c>
      <c r="AI251" s="474"/>
      <c r="AJ251" s="467"/>
      <c r="AK251" s="474"/>
      <c r="AL251" s="488"/>
      <c r="AM251" s="485" t="s">
        <v>1279</v>
      </c>
      <c r="AN251" s="485"/>
      <c r="AO251" s="474"/>
      <c r="AP251" s="494"/>
      <c r="AQ251" s="485"/>
      <c r="AR251" s="485"/>
      <c r="AS251" s="485"/>
      <c r="AT251" s="485"/>
      <c r="AU251" s="467"/>
      <c r="AV251" s="474"/>
      <c r="AW251" s="474"/>
      <c r="AX251" s="474"/>
      <c r="AY251" s="467"/>
      <c r="AZ251" s="467"/>
      <c r="BA251" s="500"/>
      <c r="BB251" s="501"/>
      <c r="BC251" s="467"/>
      <c r="BD251" s="488"/>
      <c r="BE251" s="488"/>
      <c r="BF251" s="488"/>
      <c r="BG251" s="489"/>
      <c r="BH251" s="467"/>
      <c r="BI251" s="467"/>
      <c r="BJ251" s="467"/>
      <c r="BK251" s="467"/>
      <c r="BL251" s="467"/>
      <c r="BM251" s="467"/>
    </row>
    <row r="252" spans="1:65" ht="30" customHeight="1" x14ac:dyDescent="0.3">
      <c r="A252" s="68"/>
      <c r="B252" s="465">
        <v>20200247</v>
      </c>
      <c r="C252" s="465" t="s">
        <v>1219</v>
      </c>
      <c r="D252" s="465"/>
      <c r="E252" s="466">
        <v>44001</v>
      </c>
      <c r="F252" s="488" t="s">
        <v>1791</v>
      </c>
      <c r="G252" s="488" t="s">
        <v>445</v>
      </c>
      <c r="H252" s="488" t="s">
        <v>491</v>
      </c>
      <c r="I252" s="489" t="s">
        <v>6124</v>
      </c>
      <c r="J252" s="490"/>
      <c r="K252" s="491">
        <v>44001</v>
      </c>
      <c r="L252" s="492">
        <v>43983</v>
      </c>
      <c r="M252" s="372" t="s">
        <v>1220</v>
      </c>
      <c r="N252" s="372" t="s">
        <v>510</v>
      </c>
      <c r="O252" s="488" t="s">
        <v>1221</v>
      </c>
      <c r="P252" s="488"/>
      <c r="Q252" s="488" t="s">
        <v>1222</v>
      </c>
      <c r="R252" s="493">
        <v>861656</v>
      </c>
      <c r="S252" s="493">
        <v>861656</v>
      </c>
      <c r="T252" s="494" t="s">
        <v>348</v>
      </c>
      <c r="U252" s="494"/>
      <c r="V252" s="494"/>
      <c r="W252" s="372" t="s">
        <v>461</v>
      </c>
      <c r="X252" s="372"/>
      <c r="Y252" s="372"/>
      <c r="Z252" s="488" t="s">
        <v>1223</v>
      </c>
      <c r="AA252" s="488" t="s">
        <v>454</v>
      </c>
      <c r="AB252" s="488"/>
      <c r="AC252" s="372"/>
      <c r="AD252" s="372" t="s">
        <v>495</v>
      </c>
      <c r="AE252" s="372"/>
      <c r="AF252" s="372"/>
      <c r="AG252" s="488" t="s">
        <v>462</v>
      </c>
      <c r="AH252" s="372" t="s">
        <v>463</v>
      </c>
      <c r="AI252" s="372" t="s">
        <v>154</v>
      </c>
      <c r="AJ252" s="488"/>
      <c r="AK252" s="372"/>
      <c r="AL252" s="488"/>
      <c r="AM252" s="488" t="s">
        <v>1224</v>
      </c>
      <c r="AN252" s="488"/>
      <c r="AO252" s="372"/>
      <c r="AP252" s="494"/>
      <c r="AQ252" s="488"/>
      <c r="AR252" s="488"/>
      <c r="AS252" s="488"/>
      <c r="AT252" s="488"/>
      <c r="AU252" s="488"/>
      <c r="AV252" s="372"/>
      <c r="AW252" s="474">
        <v>1</v>
      </c>
      <c r="AX252" s="372">
        <v>0</v>
      </c>
      <c r="AY252" s="488">
        <v>1</v>
      </c>
      <c r="AZ252" s="488">
        <v>0</v>
      </c>
      <c r="BA252" s="495">
        <v>0</v>
      </c>
      <c r="BB252" s="496"/>
      <c r="BC252" s="488"/>
      <c r="BD252" s="488"/>
      <c r="BE252" s="488"/>
      <c r="BF252" s="488"/>
      <c r="BG252" s="489"/>
      <c r="BH252" s="488"/>
      <c r="BI252" s="488"/>
      <c r="BJ252" s="488"/>
      <c r="BK252" s="488"/>
      <c r="BL252" s="488"/>
      <c r="BM252" s="488"/>
    </row>
    <row r="253" spans="1:65" ht="30" customHeight="1" x14ac:dyDescent="0.3">
      <c r="A253" s="68"/>
      <c r="B253" s="465">
        <v>20200248</v>
      </c>
      <c r="C253" s="465" t="s">
        <v>1270</v>
      </c>
      <c r="D253" s="465"/>
      <c r="E253" s="481">
        <v>44001</v>
      </c>
      <c r="F253" s="467" t="s">
        <v>1606</v>
      </c>
      <c r="G253" s="488" t="s">
        <v>445</v>
      </c>
      <c r="H253" s="498" t="s">
        <v>446</v>
      </c>
      <c r="I253" s="470"/>
      <c r="J253" s="471"/>
      <c r="K253" s="499">
        <v>44001.639236111114</v>
      </c>
      <c r="L253" s="492">
        <v>43952</v>
      </c>
      <c r="M253" s="474" t="s">
        <v>1265</v>
      </c>
      <c r="N253" s="474" t="s">
        <v>1265</v>
      </c>
      <c r="O253" s="467" t="s">
        <v>1271</v>
      </c>
      <c r="P253" s="467"/>
      <c r="Q253" s="467" t="s">
        <v>1272</v>
      </c>
      <c r="R253" s="475">
        <v>0</v>
      </c>
      <c r="S253" s="475">
        <v>0</v>
      </c>
      <c r="T253" s="476"/>
      <c r="U253" s="476"/>
      <c r="V253" s="476"/>
      <c r="W253" s="474" t="s">
        <v>449</v>
      </c>
      <c r="X253" s="474"/>
      <c r="Y253" s="474"/>
      <c r="Z253" s="467" t="s">
        <v>1273</v>
      </c>
      <c r="AA253" s="467" t="s">
        <v>624</v>
      </c>
      <c r="AB253" s="467"/>
      <c r="AC253" s="474"/>
      <c r="AD253" s="474"/>
      <c r="AE253" s="474"/>
      <c r="AF253" s="474"/>
      <c r="AG253" s="467" t="s">
        <v>476</v>
      </c>
      <c r="AH253" s="474" t="s">
        <v>463</v>
      </c>
      <c r="AI253" s="474"/>
      <c r="AJ253" s="467"/>
      <c r="AK253" s="474"/>
      <c r="AL253" s="488"/>
      <c r="AM253" s="468"/>
      <c r="AN253" s="468"/>
      <c r="AO253" s="486"/>
      <c r="AP253" s="494"/>
      <c r="AQ253" s="468"/>
      <c r="AR253" s="468"/>
      <c r="AS253" s="468"/>
      <c r="AT253" s="468"/>
      <c r="AU253" s="467"/>
      <c r="AV253" s="474"/>
      <c r="AW253" s="474"/>
      <c r="AX253" s="474"/>
      <c r="AY253" s="467"/>
      <c r="AZ253" s="467"/>
      <c r="BA253" s="500"/>
      <c r="BB253" s="501"/>
      <c r="BC253" s="467"/>
      <c r="BD253" s="488"/>
      <c r="BE253" s="488"/>
      <c r="BF253" s="488"/>
      <c r="BG253" s="489"/>
      <c r="BH253" s="467"/>
      <c r="BI253" s="467"/>
      <c r="BJ253" s="467"/>
      <c r="BK253" s="467"/>
      <c r="BL253" s="467"/>
      <c r="BM253" s="467"/>
    </row>
    <row r="254" spans="1:65" ht="30" customHeight="1" x14ac:dyDescent="0.3">
      <c r="A254" s="68"/>
      <c r="B254" s="465">
        <v>20200249</v>
      </c>
      <c r="C254" s="465" t="s">
        <v>1264</v>
      </c>
      <c r="D254" s="465"/>
      <c r="E254" s="481">
        <v>44005</v>
      </c>
      <c r="F254" s="467" t="s">
        <v>1606</v>
      </c>
      <c r="G254" s="488" t="s">
        <v>445</v>
      </c>
      <c r="H254" s="498" t="s">
        <v>491</v>
      </c>
      <c r="I254" s="470" t="s">
        <v>119</v>
      </c>
      <c r="J254" s="471"/>
      <c r="K254" s="499">
        <v>44005.733900462961</v>
      </c>
      <c r="L254" s="492">
        <v>43952</v>
      </c>
      <c r="M254" s="474" t="s">
        <v>1265</v>
      </c>
      <c r="N254" s="474" t="s">
        <v>1266</v>
      </c>
      <c r="O254" s="467" t="s">
        <v>1267</v>
      </c>
      <c r="P254" s="467"/>
      <c r="Q254" s="467" t="s">
        <v>1268</v>
      </c>
      <c r="R254" s="475">
        <v>0</v>
      </c>
      <c r="S254" s="475">
        <v>0</v>
      </c>
      <c r="T254" s="476" t="s">
        <v>145</v>
      </c>
      <c r="U254" s="476"/>
      <c r="V254" s="476"/>
      <c r="W254" s="474" t="s">
        <v>461</v>
      </c>
      <c r="X254" s="474"/>
      <c r="Y254" s="474"/>
      <c r="Z254" s="467" t="s">
        <v>1269</v>
      </c>
      <c r="AA254" s="467" t="s">
        <v>624</v>
      </c>
      <c r="AB254" s="467"/>
      <c r="AC254" s="474"/>
      <c r="AD254" s="474"/>
      <c r="AE254" s="474"/>
      <c r="AF254" s="474"/>
      <c r="AG254" s="467" t="s">
        <v>462</v>
      </c>
      <c r="AH254" s="474" t="s">
        <v>463</v>
      </c>
      <c r="AI254" s="474" t="s">
        <v>154</v>
      </c>
      <c r="AJ254" s="467"/>
      <c r="AK254" s="474"/>
      <c r="AL254" s="488"/>
      <c r="AM254" s="468"/>
      <c r="AN254" s="468"/>
      <c r="AO254" s="486"/>
      <c r="AP254" s="494"/>
      <c r="AQ254" s="468"/>
      <c r="AR254" s="468"/>
      <c r="AS254" s="468"/>
      <c r="AT254" s="468"/>
      <c r="AU254" s="467"/>
      <c r="AV254" s="474"/>
      <c r="AW254" s="474">
        <v>1</v>
      </c>
      <c r="AX254" s="474">
        <v>1</v>
      </c>
      <c r="AY254" s="467">
        <v>1</v>
      </c>
      <c r="AZ254" s="467">
        <v>0</v>
      </c>
      <c r="BA254" s="500">
        <v>0</v>
      </c>
      <c r="BB254" s="501"/>
      <c r="BC254" s="467"/>
      <c r="BD254" s="488"/>
      <c r="BE254" s="488"/>
      <c r="BF254" s="488"/>
      <c r="BG254" s="489"/>
      <c r="BH254" s="467"/>
      <c r="BI254" s="467"/>
      <c r="BJ254" s="467"/>
      <c r="BK254" s="467"/>
      <c r="BL254" s="467"/>
      <c r="BM254" s="467"/>
    </row>
    <row r="255" spans="1:65" ht="30" customHeight="1" x14ac:dyDescent="0.3">
      <c r="A255" s="68"/>
      <c r="B255" s="465">
        <v>20200250</v>
      </c>
      <c r="C255" s="465" t="s">
        <v>1258</v>
      </c>
      <c r="D255" s="465"/>
      <c r="E255" s="481">
        <v>44005</v>
      </c>
      <c r="F255" s="469" t="s">
        <v>2790</v>
      </c>
      <c r="G255" s="488" t="s">
        <v>445</v>
      </c>
      <c r="H255" s="498" t="s">
        <v>446</v>
      </c>
      <c r="I255" s="470"/>
      <c r="J255" s="471"/>
      <c r="K255" s="499">
        <v>44005.805104166669</v>
      </c>
      <c r="L255" s="492">
        <v>43952</v>
      </c>
      <c r="M255" s="474" t="s">
        <v>1259</v>
      </c>
      <c r="N255" s="474" t="s">
        <v>531</v>
      </c>
      <c r="O255" s="467" t="s">
        <v>1260</v>
      </c>
      <c r="P255" s="467"/>
      <c r="Q255" s="467" t="s">
        <v>1261</v>
      </c>
      <c r="R255" s="475">
        <v>0</v>
      </c>
      <c r="S255" s="475">
        <v>0</v>
      </c>
      <c r="T255" s="476" t="s">
        <v>348</v>
      </c>
      <c r="U255" s="476"/>
      <c r="V255" s="476"/>
      <c r="W255" s="474" t="s">
        <v>461</v>
      </c>
      <c r="X255" s="474"/>
      <c r="Y255" s="474"/>
      <c r="Z255" s="467" t="s">
        <v>1262</v>
      </c>
      <c r="AA255" s="467" t="s">
        <v>454</v>
      </c>
      <c r="AB255" s="467" t="s">
        <v>1263</v>
      </c>
      <c r="AC255" s="474"/>
      <c r="AD255" s="474"/>
      <c r="AE255" s="474"/>
      <c r="AF255" s="474"/>
      <c r="AG255" s="467" t="s">
        <v>476</v>
      </c>
      <c r="AH255" s="474" t="s">
        <v>463</v>
      </c>
      <c r="AI255" s="474" t="s">
        <v>154</v>
      </c>
      <c r="AJ255" s="467"/>
      <c r="AK255" s="474"/>
      <c r="AL255" s="488"/>
      <c r="AM255" s="485"/>
      <c r="AN255" s="485"/>
      <c r="AO255" s="474"/>
      <c r="AP255" s="494"/>
      <c r="AQ255" s="485"/>
      <c r="AR255" s="485"/>
      <c r="AS255" s="485"/>
      <c r="AT255" s="485"/>
      <c r="AU255" s="467"/>
      <c r="AV255" s="474"/>
      <c r="AW255" s="474">
        <v>1</v>
      </c>
      <c r="AX255" s="474">
        <v>1</v>
      </c>
      <c r="AY255" s="467">
        <v>1</v>
      </c>
      <c r="AZ255" s="467">
        <v>0</v>
      </c>
      <c r="BA255" s="500">
        <v>0</v>
      </c>
      <c r="BB255" s="501"/>
      <c r="BC255" s="467"/>
      <c r="BD255" s="488"/>
      <c r="BE255" s="488"/>
      <c r="BF255" s="488"/>
      <c r="BG255" s="489"/>
      <c r="BH255" s="467"/>
      <c r="BI255" s="467"/>
      <c r="BJ255" s="467"/>
      <c r="BK255" s="467"/>
      <c r="BL255" s="467"/>
      <c r="BM255" s="467"/>
    </row>
    <row r="256" spans="1:65" ht="30" customHeight="1" x14ac:dyDescent="0.3">
      <c r="A256" s="68"/>
      <c r="B256" s="465">
        <v>20200251</v>
      </c>
      <c r="C256" s="465" t="s">
        <v>1251</v>
      </c>
      <c r="D256" s="465"/>
      <c r="E256" s="481">
        <v>44006</v>
      </c>
      <c r="F256" s="467" t="s">
        <v>1628</v>
      </c>
      <c r="G256" s="488" t="s">
        <v>445</v>
      </c>
      <c r="H256" s="498" t="s">
        <v>491</v>
      </c>
      <c r="I256" s="470" t="s">
        <v>6123</v>
      </c>
      <c r="J256" s="471"/>
      <c r="K256" s="499">
        <v>44006.668194444443</v>
      </c>
      <c r="L256" s="492">
        <v>43952</v>
      </c>
      <c r="M256" s="474" t="s">
        <v>1252</v>
      </c>
      <c r="N256" s="474" t="s">
        <v>1253</v>
      </c>
      <c r="O256" s="467" t="s">
        <v>1254</v>
      </c>
      <c r="P256" s="467"/>
      <c r="Q256" s="467" t="s">
        <v>1255</v>
      </c>
      <c r="R256" s="475">
        <v>0</v>
      </c>
      <c r="S256" s="475">
        <v>0</v>
      </c>
      <c r="T256" s="476" t="s">
        <v>145</v>
      </c>
      <c r="U256" s="476"/>
      <c r="V256" s="476"/>
      <c r="W256" s="474" t="s">
        <v>449</v>
      </c>
      <c r="X256" s="474"/>
      <c r="Y256" s="474"/>
      <c r="Z256" s="467" t="s">
        <v>1256</v>
      </c>
      <c r="AA256" s="467" t="s">
        <v>454</v>
      </c>
      <c r="AB256" s="467"/>
      <c r="AC256" s="474"/>
      <c r="AD256" s="474"/>
      <c r="AE256" s="474"/>
      <c r="AF256" s="474"/>
      <c r="AG256" s="467" t="s">
        <v>462</v>
      </c>
      <c r="AH256" s="474" t="s">
        <v>463</v>
      </c>
      <c r="AI256" s="474" t="s">
        <v>154</v>
      </c>
      <c r="AJ256" s="467"/>
      <c r="AK256" s="474"/>
      <c r="AL256" s="488"/>
      <c r="AM256" s="485" t="s">
        <v>1257</v>
      </c>
      <c r="AN256" s="485"/>
      <c r="AO256" s="474"/>
      <c r="AP256" s="494"/>
      <c r="AQ256" s="485"/>
      <c r="AR256" s="485"/>
      <c r="AS256" s="485"/>
      <c r="AT256" s="485"/>
      <c r="AU256" s="467"/>
      <c r="AV256" s="474"/>
      <c r="AW256" s="474">
        <v>1</v>
      </c>
      <c r="AX256" s="474">
        <v>1</v>
      </c>
      <c r="AY256" s="467">
        <v>1</v>
      </c>
      <c r="AZ256" s="467">
        <v>0</v>
      </c>
      <c r="BA256" s="500">
        <v>0</v>
      </c>
      <c r="BB256" s="501"/>
      <c r="BC256" s="467"/>
      <c r="BD256" s="488"/>
      <c r="BE256" s="488"/>
      <c r="BF256" s="488"/>
      <c r="BG256" s="489"/>
      <c r="BH256" s="467"/>
      <c r="BI256" s="467"/>
      <c r="BJ256" s="467"/>
      <c r="BK256" s="467"/>
      <c r="BL256" s="467"/>
      <c r="BM256" s="467"/>
    </row>
    <row r="257" spans="1:65" ht="30" customHeight="1" x14ac:dyDescent="0.3">
      <c r="A257" s="68"/>
      <c r="B257" s="465">
        <v>20200252</v>
      </c>
      <c r="C257" s="465" t="s">
        <v>1245</v>
      </c>
      <c r="D257" s="465"/>
      <c r="E257" s="481">
        <v>44006</v>
      </c>
      <c r="F257" s="498" t="s">
        <v>1674</v>
      </c>
      <c r="G257" s="488" t="s">
        <v>445</v>
      </c>
      <c r="H257" s="498" t="s">
        <v>491</v>
      </c>
      <c r="I257" s="470" t="s">
        <v>119</v>
      </c>
      <c r="J257" s="471"/>
      <c r="K257" s="499">
        <v>44006.722812499997</v>
      </c>
      <c r="L257" s="492">
        <v>43952</v>
      </c>
      <c r="M257" s="474" t="s">
        <v>466</v>
      </c>
      <c r="N257" s="474" t="s">
        <v>1246</v>
      </c>
      <c r="O257" s="467" t="s">
        <v>1247</v>
      </c>
      <c r="P257" s="467"/>
      <c r="Q257" s="467" t="s">
        <v>1248</v>
      </c>
      <c r="R257" s="475">
        <v>0</v>
      </c>
      <c r="S257" s="475">
        <v>0</v>
      </c>
      <c r="T257" s="476" t="s">
        <v>145</v>
      </c>
      <c r="U257" s="476"/>
      <c r="V257" s="476"/>
      <c r="W257" s="474" t="s">
        <v>461</v>
      </c>
      <c r="X257" s="474"/>
      <c r="Y257" s="474"/>
      <c r="Z257" s="467" t="s">
        <v>1249</v>
      </c>
      <c r="AA257" s="467" t="s">
        <v>454</v>
      </c>
      <c r="AB257" s="467" t="s">
        <v>1250</v>
      </c>
      <c r="AC257" s="474"/>
      <c r="AD257" s="474"/>
      <c r="AE257" s="474"/>
      <c r="AF257" s="474"/>
      <c r="AG257" s="467" t="s">
        <v>476</v>
      </c>
      <c r="AH257" s="474" t="s">
        <v>463</v>
      </c>
      <c r="AI257" s="474" t="s">
        <v>154</v>
      </c>
      <c r="AJ257" s="467"/>
      <c r="AK257" s="474"/>
      <c r="AL257" s="488"/>
      <c r="AM257" s="485"/>
      <c r="AN257" s="485"/>
      <c r="AO257" s="474"/>
      <c r="AP257" s="494"/>
      <c r="AQ257" s="485"/>
      <c r="AR257" s="485"/>
      <c r="AS257" s="485"/>
      <c r="AT257" s="485"/>
      <c r="AU257" s="467"/>
      <c r="AV257" s="474"/>
      <c r="AW257" s="474">
        <v>1</v>
      </c>
      <c r="AX257" s="474">
        <v>1</v>
      </c>
      <c r="AY257" s="467">
        <v>1</v>
      </c>
      <c r="AZ257" s="467">
        <v>0</v>
      </c>
      <c r="BA257" s="500">
        <v>0</v>
      </c>
      <c r="BB257" s="501"/>
      <c r="BC257" s="467"/>
      <c r="BD257" s="488"/>
      <c r="BE257" s="488"/>
      <c r="BF257" s="488"/>
      <c r="BG257" s="489"/>
      <c r="BH257" s="467"/>
      <c r="BI257" s="467"/>
      <c r="BJ257" s="467"/>
      <c r="BK257" s="467"/>
      <c r="BL257" s="467"/>
      <c r="BM257" s="467"/>
    </row>
    <row r="258" spans="1:65" ht="30" customHeight="1" x14ac:dyDescent="0.3">
      <c r="A258" s="68"/>
      <c r="B258" s="465">
        <v>20200253</v>
      </c>
      <c r="C258" s="465" t="s">
        <v>6151</v>
      </c>
      <c r="D258" s="465"/>
      <c r="E258" s="481">
        <v>44008</v>
      </c>
      <c r="F258" s="467" t="s">
        <v>1599</v>
      </c>
      <c r="G258" s="488" t="s">
        <v>445</v>
      </c>
      <c r="H258" s="498" t="s">
        <v>491</v>
      </c>
      <c r="I258" s="470" t="s">
        <v>4394</v>
      </c>
      <c r="J258" s="471"/>
      <c r="K258" s="499">
        <v>44008.806655092594</v>
      </c>
      <c r="L258" s="492">
        <v>43952</v>
      </c>
      <c r="M258" s="474" t="s">
        <v>6147</v>
      </c>
      <c r="N258" s="474" t="s">
        <v>6148</v>
      </c>
      <c r="O258" s="467" t="s">
        <v>6152</v>
      </c>
      <c r="P258" s="467"/>
      <c r="Q258" s="467" t="s">
        <v>6149</v>
      </c>
      <c r="R258" s="475">
        <v>2500</v>
      </c>
      <c r="S258" s="475">
        <v>2500</v>
      </c>
      <c r="T258" s="476" t="s">
        <v>145</v>
      </c>
      <c r="U258" s="476"/>
      <c r="V258" s="476"/>
      <c r="W258" s="474" t="s">
        <v>6130</v>
      </c>
      <c r="X258" s="474"/>
      <c r="Y258" s="474"/>
      <c r="Z258" s="467" t="s">
        <v>6150</v>
      </c>
      <c r="AA258" s="467" t="s">
        <v>6119</v>
      </c>
      <c r="AB258" s="467"/>
      <c r="AC258" s="474"/>
      <c r="AD258" s="474" t="s">
        <v>6153</v>
      </c>
      <c r="AE258" s="474"/>
      <c r="AF258" s="474"/>
      <c r="AG258" s="467" t="s">
        <v>6136</v>
      </c>
      <c r="AH258" s="474" t="s">
        <v>6115</v>
      </c>
      <c r="AI258" s="474" t="s">
        <v>6115</v>
      </c>
      <c r="AJ258" s="467"/>
      <c r="AK258" s="474"/>
      <c r="AL258" s="488"/>
      <c r="AM258" s="485" t="s">
        <v>1244</v>
      </c>
      <c r="AN258" s="485"/>
      <c r="AO258" s="474"/>
      <c r="AP258" s="494"/>
      <c r="AQ258" s="485"/>
      <c r="AR258" s="485"/>
      <c r="AS258" s="485"/>
      <c r="AT258" s="485"/>
      <c r="AU258" s="467"/>
      <c r="AV258" s="474"/>
      <c r="AW258" s="474">
        <v>1</v>
      </c>
      <c r="AX258" s="474">
        <v>0</v>
      </c>
      <c r="AY258" s="467">
        <v>1</v>
      </c>
      <c r="AZ258" s="467">
        <v>0</v>
      </c>
      <c r="BA258" s="500">
        <v>0</v>
      </c>
      <c r="BB258" s="501"/>
      <c r="BC258" s="467"/>
      <c r="BD258" s="488"/>
      <c r="BE258" s="488"/>
      <c r="BF258" s="488"/>
      <c r="BG258" s="489"/>
      <c r="BH258" s="467"/>
      <c r="BI258" s="467"/>
      <c r="BJ258" s="467"/>
      <c r="BK258" s="467"/>
      <c r="BL258" s="467"/>
      <c r="BM258" s="467"/>
    </row>
    <row r="259" spans="1:65" ht="30" customHeight="1" x14ac:dyDescent="0.3">
      <c r="A259" s="68"/>
      <c r="B259" s="465">
        <v>20200254</v>
      </c>
      <c r="C259" s="465" t="s">
        <v>6145</v>
      </c>
      <c r="D259" s="465"/>
      <c r="E259" s="481">
        <v>44011</v>
      </c>
      <c r="F259" s="497" t="s">
        <v>1587</v>
      </c>
      <c r="G259" s="488" t="s">
        <v>445</v>
      </c>
      <c r="H259" s="498" t="s">
        <v>491</v>
      </c>
      <c r="I259" s="470" t="s">
        <v>6122</v>
      </c>
      <c r="J259" s="471"/>
      <c r="K259" s="499">
        <v>44011.513923611114</v>
      </c>
      <c r="L259" s="492">
        <v>43952</v>
      </c>
      <c r="M259" s="474" t="s">
        <v>6117</v>
      </c>
      <c r="N259" s="474" t="s">
        <v>6142</v>
      </c>
      <c r="O259" s="467" t="s">
        <v>6146</v>
      </c>
      <c r="P259" s="467"/>
      <c r="Q259" s="467" t="s">
        <v>6143</v>
      </c>
      <c r="R259" s="475">
        <v>0</v>
      </c>
      <c r="S259" s="475">
        <v>0</v>
      </c>
      <c r="T259" s="476" t="s">
        <v>145</v>
      </c>
      <c r="U259" s="476"/>
      <c r="V259" s="476"/>
      <c r="W259" s="474" t="s">
        <v>6130</v>
      </c>
      <c r="X259" s="474"/>
      <c r="Y259" s="474"/>
      <c r="Z259" s="467" t="s">
        <v>6144</v>
      </c>
      <c r="AA259" s="467" t="s">
        <v>6118</v>
      </c>
      <c r="AB259" s="467"/>
      <c r="AC259" s="474"/>
      <c r="AD259" s="474"/>
      <c r="AE259" s="474"/>
      <c r="AF259" s="474"/>
      <c r="AG259" s="467" t="s">
        <v>6138</v>
      </c>
      <c r="AH259" s="474" t="s">
        <v>6115</v>
      </c>
      <c r="AI259" s="474" t="s">
        <v>154</v>
      </c>
      <c r="AJ259" s="467"/>
      <c r="AK259" s="474"/>
      <c r="AL259" s="488"/>
      <c r="AM259" s="468" t="s">
        <v>1243</v>
      </c>
      <c r="AN259" s="468"/>
      <c r="AO259" s="486"/>
      <c r="AP259" s="494"/>
      <c r="AQ259" s="468"/>
      <c r="AR259" s="468"/>
      <c r="AS259" s="468"/>
      <c r="AT259" s="468"/>
      <c r="AU259" s="467"/>
      <c r="AV259" s="474"/>
      <c r="AW259" s="474">
        <v>1</v>
      </c>
      <c r="AX259" s="474">
        <v>1</v>
      </c>
      <c r="AY259" s="467">
        <v>1</v>
      </c>
      <c r="AZ259" s="467">
        <v>0</v>
      </c>
      <c r="BA259" s="500">
        <v>0</v>
      </c>
      <c r="BB259" s="501"/>
      <c r="BC259" s="467"/>
      <c r="BD259" s="488"/>
      <c r="BE259" s="488"/>
      <c r="BF259" s="488"/>
      <c r="BG259" s="489"/>
      <c r="BH259" s="467"/>
      <c r="BI259" s="467"/>
      <c r="BJ259" s="467"/>
      <c r="BK259" s="467"/>
      <c r="BL259" s="467"/>
      <c r="BM259" s="467"/>
    </row>
    <row r="260" spans="1:65" ht="30" customHeight="1" x14ac:dyDescent="0.3">
      <c r="A260" s="68"/>
      <c r="B260" s="465">
        <v>20200255</v>
      </c>
      <c r="C260" s="465" t="s">
        <v>1237</v>
      </c>
      <c r="D260" s="465"/>
      <c r="E260" s="481">
        <v>44012</v>
      </c>
      <c r="F260" s="467" t="s">
        <v>1616</v>
      </c>
      <c r="G260" s="488" t="s">
        <v>445</v>
      </c>
      <c r="H260" s="498" t="s">
        <v>491</v>
      </c>
      <c r="I260" s="470" t="s">
        <v>6128</v>
      </c>
      <c r="J260" s="471"/>
      <c r="K260" s="499">
        <v>44012.584293981483</v>
      </c>
      <c r="L260" s="492">
        <v>43952</v>
      </c>
      <c r="M260" s="474" t="s">
        <v>466</v>
      </c>
      <c r="N260" s="474" t="s">
        <v>1238</v>
      </c>
      <c r="O260" s="467" t="s">
        <v>1239</v>
      </c>
      <c r="P260" s="467"/>
      <c r="Q260" s="467" t="s">
        <v>1240</v>
      </c>
      <c r="R260" s="475">
        <v>0</v>
      </c>
      <c r="S260" s="475">
        <v>0</v>
      </c>
      <c r="T260" s="476" t="s">
        <v>145</v>
      </c>
      <c r="U260" s="476"/>
      <c r="V260" s="476"/>
      <c r="W260" s="474" t="s">
        <v>449</v>
      </c>
      <c r="X260" s="474"/>
      <c r="Y260" s="474"/>
      <c r="Z260" s="467" t="s">
        <v>1241</v>
      </c>
      <c r="AA260" s="467"/>
      <c r="AB260" s="467"/>
      <c r="AC260" s="474"/>
      <c r="AD260" s="474"/>
      <c r="AE260" s="474"/>
      <c r="AF260" s="474"/>
      <c r="AG260" s="467" t="s">
        <v>462</v>
      </c>
      <c r="AH260" s="474" t="s">
        <v>463</v>
      </c>
      <c r="AI260" s="474" t="s">
        <v>154</v>
      </c>
      <c r="AJ260" s="467"/>
      <c r="AK260" s="474"/>
      <c r="AL260" s="488"/>
      <c r="AM260" s="485" t="s">
        <v>1242</v>
      </c>
      <c r="AN260" s="485"/>
      <c r="AO260" s="474"/>
      <c r="AP260" s="494"/>
      <c r="AQ260" s="485"/>
      <c r="AR260" s="485"/>
      <c r="AS260" s="485"/>
      <c r="AT260" s="485"/>
      <c r="AU260" s="467"/>
      <c r="AV260" s="474"/>
      <c r="AW260" s="474">
        <v>1</v>
      </c>
      <c r="AX260" s="474">
        <v>1</v>
      </c>
      <c r="AY260" s="467">
        <v>1</v>
      </c>
      <c r="AZ260" s="467">
        <v>0</v>
      </c>
      <c r="BA260" s="500">
        <v>0</v>
      </c>
      <c r="BB260" s="501"/>
      <c r="BC260" s="467"/>
      <c r="BD260" s="488"/>
      <c r="BE260" s="488"/>
      <c r="BF260" s="488"/>
      <c r="BG260" s="489"/>
      <c r="BH260" s="467"/>
      <c r="BI260" s="467"/>
      <c r="BJ260" s="467"/>
      <c r="BK260" s="467"/>
      <c r="BL260" s="467"/>
      <c r="BM260" s="467"/>
    </row>
    <row r="261" spans="1:65" ht="30" customHeight="1" x14ac:dyDescent="0.3">
      <c r="A261" s="68"/>
      <c r="B261" s="465">
        <v>20200256</v>
      </c>
      <c r="C261" s="465" t="s">
        <v>1231</v>
      </c>
      <c r="D261" s="465"/>
      <c r="E261" s="481">
        <v>44013</v>
      </c>
      <c r="F261" s="467" t="s">
        <v>1720</v>
      </c>
      <c r="G261" s="488" t="s">
        <v>445</v>
      </c>
      <c r="H261" s="498" t="s">
        <v>491</v>
      </c>
      <c r="I261" s="470" t="s">
        <v>6128</v>
      </c>
      <c r="J261" s="471"/>
      <c r="K261" s="499">
        <v>44013.749699074076</v>
      </c>
      <c r="L261" s="492">
        <v>43983</v>
      </c>
      <c r="M261" s="474" t="s">
        <v>1232</v>
      </c>
      <c r="N261" s="474" t="s">
        <v>510</v>
      </c>
      <c r="O261" s="467" t="s">
        <v>1233</v>
      </c>
      <c r="P261" s="467"/>
      <c r="Q261" s="467" t="s">
        <v>1234</v>
      </c>
      <c r="R261" s="475">
        <v>1890000</v>
      </c>
      <c r="S261" s="475">
        <v>0</v>
      </c>
      <c r="T261" s="476" t="s">
        <v>348</v>
      </c>
      <c r="U261" s="476"/>
      <c r="V261" s="476"/>
      <c r="W261" s="474" t="s">
        <v>449</v>
      </c>
      <c r="X261" s="474"/>
      <c r="Y261" s="474"/>
      <c r="Z261" s="467" t="s">
        <v>1235</v>
      </c>
      <c r="AA261" s="467" t="s">
        <v>454</v>
      </c>
      <c r="AB261" s="467"/>
      <c r="AC261" s="474"/>
      <c r="AD261" s="474" t="s">
        <v>504</v>
      </c>
      <c r="AE261" s="474"/>
      <c r="AF261" s="474"/>
      <c r="AG261" s="467" t="s">
        <v>462</v>
      </c>
      <c r="AH261" s="474" t="s">
        <v>463</v>
      </c>
      <c r="AI261" s="474" t="s">
        <v>154</v>
      </c>
      <c r="AJ261" s="467"/>
      <c r="AK261" s="474"/>
      <c r="AL261" s="488"/>
      <c r="AM261" s="485" t="s">
        <v>1236</v>
      </c>
      <c r="AN261" s="485"/>
      <c r="AO261" s="474"/>
      <c r="AP261" s="494"/>
      <c r="AQ261" s="485"/>
      <c r="AR261" s="485"/>
      <c r="AS261" s="485"/>
      <c r="AT261" s="485"/>
      <c r="AU261" s="467"/>
      <c r="AV261" s="474"/>
      <c r="AW261" s="474">
        <v>1</v>
      </c>
      <c r="AX261" s="474">
        <v>0</v>
      </c>
      <c r="AY261" s="467">
        <v>1</v>
      </c>
      <c r="AZ261" s="467">
        <v>0</v>
      </c>
      <c r="BA261" s="500">
        <v>0</v>
      </c>
      <c r="BB261" s="501"/>
      <c r="BC261" s="467"/>
      <c r="BD261" s="488"/>
      <c r="BE261" s="488"/>
      <c r="BF261" s="488"/>
      <c r="BG261" s="489"/>
      <c r="BH261" s="467"/>
      <c r="BI261" s="467"/>
      <c r="BJ261" s="467"/>
      <c r="BK261" s="467"/>
      <c r="BL261" s="467"/>
      <c r="BM261" s="467"/>
    </row>
    <row r="262" spans="1:65" ht="30" customHeight="1" x14ac:dyDescent="0.3">
      <c r="A262" s="68"/>
      <c r="B262" s="465">
        <v>20200257</v>
      </c>
      <c r="C262" s="465" t="s">
        <v>1225</v>
      </c>
      <c r="D262" s="465"/>
      <c r="E262" s="481">
        <v>44015</v>
      </c>
      <c r="F262" s="469" t="s">
        <v>2790</v>
      </c>
      <c r="G262" s="488" t="s">
        <v>445</v>
      </c>
      <c r="H262" s="498" t="s">
        <v>491</v>
      </c>
      <c r="I262" s="470" t="s">
        <v>6122</v>
      </c>
      <c r="J262" s="471"/>
      <c r="K262" s="499">
        <v>44015.638877314814</v>
      </c>
      <c r="L262" s="492">
        <v>43983</v>
      </c>
      <c r="M262" s="474" t="s">
        <v>1226</v>
      </c>
      <c r="N262" s="474" t="s">
        <v>1227</v>
      </c>
      <c r="O262" s="467" t="s">
        <v>1228</v>
      </c>
      <c r="P262" s="467"/>
      <c r="Q262" s="467" t="s">
        <v>1229</v>
      </c>
      <c r="R262" s="475">
        <v>0</v>
      </c>
      <c r="S262" s="475">
        <v>0</v>
      </c>
      <c r="T262" s="476" t="s">
        <v>145</v>
      </c>
      <c r="U262" s="476"/>
      <c r="V262" s="476"/>
      <c r="W262" s="474" t="s">
        <v>461</v>
      </c>
      <c r="X262" s="474"/>
      <c r="Y262" s="474"/>
      <c r="Z262" s="467" t="s">
        <v>1230</v>
      </c>
      <c r="AA262" s="467" t="s">
        <v>486</v>
      </c>
      <c r="AB262" s="467"/>
      <c r="AC262" s="474"/>
      <c r="AD262" s="474"/>
      <c r="AE262" s="474"/>
      <c r="AF262" s="474"/>
      <c r="AG262" s="467" t="s">
        <v>462</v>
      </c>
      <c r="AH262" s="474" t="s">
        <v>463</v>
      </c>
      <c r="AI262" s="474" t="s">
        <v>154</v>
      </c>
      <c r="AJ262" s="467"/>
      <c r="AK262" s="474"/>
      <c r="AL262" s="488"/>
      <c r="AM262" s="468"/>
      <c r="AN262" s="468"/>
      <c r="AO262" s="486"/>
      <c r="AP262" s="494"/>
      <c r="AQ262" s="468"/>
      <c r="AR262" s="468"/>
      <c r="AS262" s="468"/>
      <c r="AT262" s="468"/>
      <c r="AU262" s="467"/>
      <c r="AV262" s="474"/>
      <c r="AW262" s="474">
        <v>1</v>
      </c>
      <c r="AX262" s="474">
        <v>1</v>
      </c>
      <c r="AY262" s="467">
        <v>1</v>
      </c>
      <c r="AZ262" s="467">
        <v>0</v>
      </c>
      <c r="BA262" s="500">
        <v>0</v>
      </c>
      <c r="BB262" s="501"/>
      <c r="BC262" s="467"/>
      <c r="BD262" s="488"/>
      <c r="BE262" s="488"/>
      <c r="BF262" s="488"/>
      <c r="BG262" s="489"/>
      <c r="BH262" s="467"/>
      <c r="BI262" s="467"/>
      <c r="BJ262" s="467"/>
      <c r="BK262" s="467"/>
      <c r="BL262" s="467"/>
      <c r="BM262" s="467"/>
    </row>
    <row r="263" spans="1:65" ht="30" customHeight="1" x14ac:dyDescent="0.3">
      <c r="A263" s="68"/>
      <c r="B263" s="465">
        <v>20200258</v>
      </c>
      <c r="C263" s="465" t="s">
        <v>1364</v>
      </c>
      <c r="D263" s="465"/>
      <c r="E263" s="481">
        <v>44018</v>
      </c>
      <c r="F263" s="497" t="s">
        <v>1587</v>
      </c>
      <c r="G263" s="488" t="s">
        <v>445</v>
      </c>
      <c r="H263" s="498" t="s">
        <v>491</v>
      </c>
      <c r="I263" s="470" t="s">
        <v>6126</v>
      </c>
      <c r="J263" s="471"/>
      <c r="K263" s="499">
        <v>44005</v>
      </c>
      <c r="L263" s="492">
        <v>43952</v>
      </c>
      <c r="M263" s="474" t="s">
        <v>1369</v>
      </c>
      <c r="N263" s="474" t="s">
        <v>510</v>
      </c>
      <c r="O263" s="485" t="s">
        <v>1370</v>
      </c>
      <c r="P263" s="485"/>
      <c r="Q263" s="468" t="s">
        <v>1367</v>
      </c>
      <c r="R263" s="475"/>
      <c r="S263" s="475"/>
      <c r="T263" s="476" t="s">
        <v>6141</v>
      </c>
      <c r="U263" s="476"/>
      <c r="V263" s="476"/>
      <c r="W263" s="474"/>
      <c r="X263" s="474"/>
      <c r="Y263" s="474"/>
      <c r="Z263" s="467" t="s">
        <v>1371</v>
      </c>
      <c r="AA263" s="467"/>
      <c r="AB263" s="467" t="s">
        <v>6137</v>
      </c>
      <c r="AC263" s="474"/>
      <c r="AD263" s="474"/>
      <c r="AE263" s="474"/>
      <c r="AF263" s="474"/>
      <c r="AG263" s="467"/>
      <c r="AH263" s="474" t="s">
        <v>463</v>
      </c>
      <c r="AI263" s="474" t="s">
        <v>6115</v>
      </c>
      <c r="AJ263" s="467"/>
      <c r="AK263" s="474"/>
      <c r="AL263" s="488"/>
      <c r="AM263" s="467"/>
      <c r="AN263" s="467"/>
      <c r="AO263" s="474"/>
      <c r="AP263" s="494"/>
      <c r="AQ263" s="467"/>
      <c r="AR263" s="467"/>
      <c r="AS263" s="467"/>
      <c r="AT263" s="467"/>
      <c r="AU263" s="467"/>
      <c r="AV263" s="474"/>
      <c r="AW263" s="474">
        <v>1</v>
      </c>
      <c r="AX263" s="474">
        <v>1</v>
      </c>
      <c r="AY263" s="467">
        <v>1</v>
      </c>
      <c r="AZ263" s="467">
        <v>0</v>
      </c>
      <c r="BA263" s="500">
        <v>0</v>
      </c>
      <c r="BB263" s="501"/>
      <c r="BC263" s="467"/>
      <c r="BD263" s="488"/>
      <c r="BE263" s="488"/>
      <c r="BF263" s="488"/>
      <c r="BG263" s="489"/>
      <c r="BH263" s="467"/>
      <c r="BI263" s="467"/>
      <c r="BJ263" s="467"/>
      <c r="BK263" s="467"/>
      <c r="BL263" s="467"/>
      <c r="BM263" s="467"/>
    </row>
    <row r="264" spans="1:65" ht="30" customHeight="1" x14ac:dyDescent="0.3">
      <c r="A264" s="68"/>
      <c r="B264" s="465">
        <v>20200259</v>
      </c>
      <c r="C264" s="465" t="s">
        <v>1364</v>
      </c>
      <c r="D264" s="465"/>
      <c r="E264" s="481">
        <v>44018</v>
      </c>
      <c r="F264" s="497" t="s">
        <v>1587</v>
      </c>
      <c r="G264" s="488" t="s">
        <v>445</v>
      </c>
      <c r="H264" s="498" t="s">
        <v>446</v>
      </c>
      <c r="I264" s="470"/>
      <c r="J264" s="471"/>
      <c r="K264" s="499">
        <v>44013</v>
      </c>
      <c r="L264" s="492">
        <v>43983</v>
      </c>
      <c r="M264" s="474" t="s">
        <v>1365</v>
      </c>
      <c r="N264" s="474" t="s">
        <v>510</v>
      </c>
      <c r="O264" s="485" t="s">
        <v>1366</v>
      </c>
      <c r="P264" s="485"/>
      <c r="Q264" s="468" t="s">
        <v>1367</v>
      </c>
      <c r="R264" s="475"/>
      <c r="S264" s="475"/>
      <c r="T264" s="476"/>
      <c r="U264" s="476"/>
      <c r="V264" s="476"/>
      <c r="W264" s="474"/>
      <c r="X264" s="474"/>
      <c r="Y264" s="474"/>
      <c r="Z264" s="467" t="s">
        <v>1368</v>
      </c>
      <c r="AA264" s="467"/>
      <c r="AB264" s="467" t="s">
        <v>1303</v>
      </c>
      <c r="AC264" s="474"/>
      <c r="AD264" s="474"/>
      <c r="AE264" s="474"/>
      <c r="AF264" s="474"/>
      <c r="AG264" s="467"/>
      <c r="AH264" s="474" t="s">
        <v>463</v>
      </c>
      <c r="AI264" s="474"/>
      <c r="AJ264" s="467"/>
      <c r="AK264" s="474"/>
      <c r="AL264" s="488"/>
      <c r="AM264" s="467"/>
      <c r="AN264" s="467"/>
      <c r="AO264" s="474"/>
      <c r="AP264" s="494"/>
      <c r="AQ264" s="467"/>
      <c r="AR264" s="467"/>
      <c r="AS264" s="467"/>
      <c r="AT264" s="467"/>
      <c r="AU264" s="467"/>
      <c r="AV264" s="474"/>
      <c r="AW264" s="474"/>
      <c r="AX264" s="474"/>
      <c r="AY264" s="467"/>
      <c r="AZ264" s="467"/>
      <c r="BA264" s="500"/>
      <c r="BB264" s="501"/>
      <c r="BC264" s="467"/>
      <c r="BD264" s="488"/>
      <c r="BE264" s="488"/>
      <c r="BF264" s="488"/>
      <c r="BG264" s="489"/>
      <c r="BH264" s="467"/>
      <c r="BI264" s="467"/>
      <c r="BJ264" s="467"/>
      <c r="BK264" s="467"/>
      <c r="BL264" s="467"/>
      <c r="BM264" s="467"/>
    </row>
    <row r="265" spans="1:65" ht="30" customHeight="1" x14ac:dyDescent="0.3">
      <c r="A265" s="68"/>
      <c r="B265" s="465">
        <v>20200260</v>
      </c>
      <c r="C265" s="465" t="s">
        <v>1372</v>
      </c>
      <c r="D265" s="465"/>
      <c r="E265" s="481">
        <v>44018</v>
      </c>
      <c r="F265" s="497" t="s">
        <v>1587</v>
      </c>
      <c r="G265" s="488" t="s">
        <v>445</v>
      </c>
      <c r="H265" s="498" t="s">
        <v>491</v>
      </c>
      <c r="I265" s="470" t="s">
        <v>6122</v>
      </c>
      <c r="J265" s="471"/>
      <c r="K265" s="499">
        <v>44013</v>
      </c>
      <c r="L265" s="492">
        <v>43983</v>
      </c>
      <c r="M265" s="474" t="s">
        <v>466</v>
      </c>
      <c r="N265" s="474" t="s">
        <v>1373</v>
      </c>
      <c r="O265" s="485" t="s">
        <v>1374</v>
      </c>
      <c r="P265" s="485"/>
      <c r="Q265" s="468" t="s">
        <v>1375</v>
      </c>
      <c r="R265" s="475">
        <v>0</v>
      </c>
      <c r="S265" s="475">
        <v>0</v>
      </c>
      <c r="T265" s="476" t="s">
        <v>145</v>
      </c>
      <c r="U265" s="476"/>
      <c r="V265" s="476"/>
      <c r="W265" s="474" t="s">
        <v>449</v>
      </c>
      <c r="X265" s="474"/>
      <c r="Y265" s="474"/>
      <c r="Z265" s="467" t="s">
        <v>1377</v>
      </c>
      <c r="AA265" s="467" t="s">
        <v>486</v>
      </c>
      <c r="AB265" s="467" t="s">
        <v>1378</v>
      </c>
      <c r="AC265" s="474"/>
      <c r="AD265" s="474"/>
      <c r="AE265" s="474"/>
      <c r="AF265" s="474"/>
      <c r="AG265" s="467" t="s">
        <v>1376</v>
      </c>
      <c r="AH265" s="474" t="s">
        <v>463</v>
      </c>
      <c r="AI265" s="474" t="s">
        <v>154</v>
      </c>
      <c r="AJ265" s="467"/>
      <c r="AK265" s="474"/>
      <c r="AL265" s="488"/>
      <c r="AM265" s="467"/>
      <c r="AN265" s="467"/>
      <c r="AO265" s="474"/>
      <c r="AP265" s="494"/>
      <c r="AQ265" s="467"/>
      <c r="AR265" s="467"/>
      <c r="AS265" s="467"/>
      <c r="AT265" s="467"/>
      <c r="AU265" s="467"/>
      <c r="AV265" s="474"/>
      <c r="AW265" s="474">
        <v>1</v>
      </c>
      <c r="AX265" s="474">
        <v>1</v>
      </c>
      <c r="AY265" s="467">
        <v>1</v>
      </c>
      <c r="AZ265" s="467">
        <v>0</v>
      </c>
      <c r="BA265" s="500">
        <v>2</v>
      </c>
      <c r="BB265" s="501"/>
      <c r="BC265" s="467"/>
      <c r="BD265" s="488"/>
      <c r="BE265" s="488"/>
      <c r="BF265" s="488"/>
      <c r="BG265" s="489"/>
      <c r="BH265" s="467"/>
      <c r="BI265" s="467"/>
      <c r="BJ265" s="467"/>
      <c r="BK265" s="467"/>
      <c r="BL265" s="467"/>
      <c r="BM265" s="467"/>
    </row>
    <row r="266" spans="1:65" ht="30" customHeight="1" x14ac:dyDescent="0.3">
      <c r="A266" s="68"/>
      <c r="B266" s="465">
        <v>20200261</v>
      </c>
      <c r="C266" s="465" t="s">
        <v>1355</v>
      </c>
      <c r="D266" s="465"/>
      <c r="E266" s="481">
        <v>44019</v>
      </c>
      <c r="F266" s="497" t="s">
        <v>1587</v>
      </c>
      <c r="G266" s="488" t="s">
        <v>445</v>
      </c>
      <c r="H266" s="498" t="s">
        <v>446</v>
      </c>
      <c r="I266" s="470" t="s">
        <v>5107</v>
      </c>
      <c r="J266" s="471"/>
      <c r="K266" s="499">
        <v>43632</v>
      </c>
      <c r="L266" s="492">
        <v>43952</v>
      </c>
      <c r="M266" s="474" t="s">
        <v>466</v>
      </c>
      <c r="N266" s="474"/>
      <c r="O266" s="485" t="s">
        <v>1356</v>
      </c>
      <c r="P266" s="485"/>
      <c r="Q266" s="468" t="s">
        <v>1357</v>
      </c>
      <c r="R266" s="475">
        <v>0</v>
      </c>
      <c r="S266" s="475">
        <v>0</v>
      </c>
      <c r="T266" s="476"/>
      <c r="U266" s="476"/>
      <c r="V266" s="476"/>
      <c r="W266" s="474" t="s">
        <v>449</v>
      </c>
      <c r="X266" s="474"/>
      <c r="Y266" s="474"/>
      <c r="Z266" s="467" t="s">
        <v>1358</v>
      </c>
      <c r="AA266" s="467"/>
      <c r="AB266" s="467" t="s">
        <v>1303</v>
      </c>
      <c r="AC266" s="474"/>
      <c r="AD266" s="474"/>
      <c r="AE266" s="474"/>
      <c r="AF266" s="474"/>
      <c r="AG266" s="467"/>
      <c r="AH266" s="474" t="s">
        <v>463</v>
      </c>
      <c r="AI266" s="474"/>
      <c r="AJ266" s="467"/>
      <c r="AK266" s="474"/>
      <c r="AL266" s="488"/>
      <c r="AM266" s="467" t="s">
        <v>1359</v>
      </c>
      <c r="AN266" s="467"/>
      <c r="AO266" s="474"/>
      <c r="AP266" s="494"/>
      <c r="AQ266" s="467"/>
      <c r="AR266" s="467"/>
      <c r="AS266" s="467"/>
      <c r="AT266" s="467"/>
      <c r="AU266" s="467"/>
      <c r="AV266" s="474"/>
      <c r="AW266" s="474"/>
      <c r="AX266" s="474"/>
      <c r="AY266" s="467"/>
      <c r="AZ266" s="467"/>
      <c r="BA266" s="500"/>
      <c r="BB266" s="501"/>
      <c r="BC266" s="467"/>
      <c r="BD266" s="488"/>
      <c r="BE266" s="488"/>
      <c r="BF266" s="488"/>
      <c r="BG266" s="489"/>
      <c r="BH266" s="467"/>
      <c r="BI266" s="467"/>
      <c r="BJ266" s="467"/>
      <c r="BK266" s="467"/>
      <c r="BL266" s="467"/>
      <c r="BM266" s="467"/>
    </row>
    <row r="267" spans="1:65" ht="30" customHeight="1" x14ac:dyDescent="0.3">
      <c r="A267" s="68"/>
      <c r="B267" s="465">
        <v>20200262</v>
      </c>
      <c r="C267" s="465" t="s">
        <v>1360</v>
      </c>
      <c r="D267" s="465"/>
      <c r="E267" s="481">
        <v>44019</v>
      </c>
      <c r="F267" s="497" t="s">
        <v>1587</v>
      </c>
      <c r="G267" s="488" t="s">
        <v>445</v>
      </c>
      <c r="H267" s="498" t="s">
        <v>446</v>
      </c>
      <c r="I267" s="470"/>
      <c r="J267" s="471"/>
      <c r="K267" s="499">
        <v>43951</v>
      </c>
      <c r="L267" s="492">
        <v>43891</v>
      </c>
      <c r="M267" s="474"/>
      <c r="N267" s="474"/>
      <c r="O267" s="485" t="s">
        <v>1361</v>
      </c>
      <c r="P267" s="485"/>
      <c r="Q267" s="468" t="s">
        <v>1362</v>
      </c>
      <c r="R267" s="475"/>
      <c r="S267" s="475"/>
      <c r="T267" s="476"/>
      <c r="U267" s="476"/>
      <c r="V267" s="476"/>
      <c r="W267" s="474"/>
      <c r="X267" s="474"/>
      <c r="Y267" s="474"/>
      <c r="Z267" s="467" t="s">
        <v>1363</v>
      </c>
      <c r="AA267" s="467" t="s">
        <v>454</v>
      </c>
      <c r="AB267" s="467" t="s">
        <v>1303</v>
      </c>
      <c r="AC267" s="474"/>
      <c r="AD267" s="474"/>
      <c r="AE267" s="474"/>
      <c r="AF267" s="474"/>
      <c r="AG267" s="467"/>
      <c r="AH267" s="474" t="s">
        <v>463</v>
      </c>
      <c r="AI267" s="474"/>
      <c r="AJ267" s="467"/>
      <c r="AK267" s="474"/>
      <c r="AL267" s="488"/>
      <c r="AM267" s="467" t="s">
        <v>1359</v>
      </c>
      <c r="AN267" s="467"/>
      <c r="AO267" s="474"/>
      <c r="AP267" s="494"/>
      <c r="AQ267" s="467"/>
      <c r="AR267" s="467"/>
      <c r="AS267" s="467"/>
      <c r="AT267" s="467"/>
      <c r="AU267" s="467"/>
      <c r="AV267" s="474"/>
      <c r="AW267" s="474"/>
      <c r="AX267" s="474"/>
      <c r="AY267" s="467"/>
      <c r="AZ267" s="467"/>
      <c r="BA267" s="500"/>
      <c r="BB267" s="501"/>
      <c r="BC267" s="467"/>
      <c r="BD267" s="488"/>
      <c r="BE267" s="488"/>
      <c r="BF267" s="488"/>
      <c r="BG267" s="489"/>
      <c r="BH267" s="467"/>
      <c r="BI267" s="467"/>
      <c r="BJ267" s="467"/>
      <c r="BK267" s="467"/>
      <c r="BL267" s="467"/>
      <c r="BM267" s="467"/>
    </row>
    <row r="268" spans="1:65" ht="30" customHeight="1" x14ac:dyDescent="0.3">
      <c r="A268" s="68"/>
      <c r="B268" s="465">
        <v>20200263</v>
      </c>
      <c r="C268" s="465" t="s">
        <v>1348</v>
      </c>
      <c r="D268" s="465"/>
      <c r="E268" s="481">
        <v>44019</v>
      </c>
      <c r="F268" s="497" t="s">
        <v>1587</v>
      </c>
      <c r="G268" s="488" t="s">
        <v>445</v>
      </c>
      <c r="H268" s="498" t="s">
        <v>491</v>
      </c>
      <c r="I268" s="470" t="s">
        <v>4394</v>
      </c>
      <c r="J268" s="471"/>
      <c r="K268" s="499">
        <v>44008</v>
      </c>
      <c r="L268" s="492">
        <v>43952</v>
      </c>
      <c r="M268" s="474" t="s">
        <v>1349</v>
      </c>
      <c r="N268" s="474" t="s">
        <v>1350</v>
      </c>
      <c r="O268" s="485" t="s">
        <v>1351</v>
      </c>
      <c r="P268" s="485"/>
      <c r="Q268" s="468" t="s">
        <v>1352</v>
      </c>
      <c r="R268" s="475"/>
      <c r="S268" s="475"/>
      <c r="T268" s="476" t="s">
        <v>4575</v>
      </c>
      <c r="U268" s="476"/>
      <c r="V268" s="476"/>
      <c r="W268" s="474" t="s">
        <v>554</v>
      </c>
      <c r="X268" s="474"/>
      <c r="Y268" s="474"/>
      <c r="Z268" s="467" t="s">
        <v>1353</v>
      </c>
      <c r="AA268" s="467" t="s">
        <v>454</v>
      </c>
      <c r="AB268" s="467" t="s">
        <v>6137</v>
      </c>
      <c r="AC268" s="474"/>
      <c r="AD268" s="474"/>
      <c r="AE268" s="474"/>
      <c r="AF268" s="474"/>
      <c r="AG268" s="467" t="s">
        <v>563</v>
      </c>
      <c r="AH268" s="474" t="s">
        <v>463</v>
      </c>
      <c r="AI268" s="474" t="s">
        <v>154</v>
      </c>
      <c r="AJ268" s="467"/>
      <c r="AK268" s="474"/>
      <c r="AL268" s="488"/>
      <c r="AM268" s="467" t="s">
        <v>1354</v>
      </c>
      <c r="AN268" s="467"/>
      <c r="AO268" s="474"/>
      <c r="AP268" s="494"/>
      <c r="AQ268" s="467"/>
      <c r="AR268" s="467"/>
      <c r="AS268" s="467"/>
      <c r="AT268" s="467"/>
      <c r="AU268" s="467"/>
      <c r="AV268" s="474"/>
      <c r="AW268" s="474">
        <v>1</v>
      </c>
      <c r="AX268" s="474">
        <v>1</v>
      </c>
      <c r="AY268" s="467">
        <v>1</v>
      </c>
      <c r="AZ268" s="467">
        <v>0</v>
      </c>
      <c r="BA268" s="500">
        <v>0</v>
      </c>
      <c r="BB268" s="501"/>
      <c r="BC268" s="467"/>
      <c r="BD268" s="488"/>
      <c r="BE268" s="488"/>
      <c r="BF268" s="488"/>
      <c r="BG268" s="489"/>
      <c r="BH268" s="467"/>
      <c r="BI268" s="467"/>
      <c r="BJ268" s="467"/>
      <c r="BK268" s="467"/>
      <c r="BL268" s="467"/>
      <c r="BM268" s="467"/>
    </row>
    <row r="269" spans="1:65" ht="30" customHeight="1" x14ac:dyDescent="0.3">
      <c r="A269" s="68"/>
      <c r="B269" s="465">
        <v>20200264</v>
      </c>
      <c r="C269" s="465" t="s">
        <v>1343</v>
      </c>
      <c r="D269" s="465"/>
      <c r="E269" s="481">
        <v>44019</v>
      </c>
      <c r="F269" s="467" t="s">
        <v>1616</v>
      </c>
      <c r="G269" s="488" t="s">
        <v>445</v>
      </c>
      <c r="H269" s="498" t="s">
        <v>491</v>
      </c>
      <c r="I269" s="470" t="s">
        <v>6122</v>
      </c>
      <c r="J269" s="471"/>
      <c r="K269" s="499">
        <v>44019</v>
      </c>
      <c r="L269" s="492">
        <v>43983</v>
      </c>
      <c r="M269" s="474" t="s">
        <v>466</v>
      </c>
      <c r="N269" s="474" t="s">
        <v>1344</v>
      </c>
      <c r="O269" s="485" t="s">
        <v>1345</v>
      </c>
      <c r="P269" s="485"/>
      <c r="Q269" s="485" t="s">
        <v>1346</v>
      </c>
      <c r="R269" s="475"/>
      <c r="S269" s="475">
        <v>0</v>
      </c>
      <c r="T269" s="476" t="s">
        <v>145</v>
      </c>
      <c r="U269" s="476"/>
      <c r="V269" s="476"/>
      <c r="W269" s="474" t="s">
        <v>6121</v>
      </c>
      <c r="X269" s="474"/>
      <c r="Y269" s="474"/>
      <c r="Z269" s="467" t="s">
        <v>1347</v>
      </c>
      <c r="AA269" s="467" t="s">
        <v>454</v>
      </c>
      <c r="AB269" s="467"/>
      <c r="AC269" s="474"/>
      <c r="AD269" s="474"/>
      <c r="AE269" s="474"/>
      <c r="AF269" s="474"/>
      <c r="AG269" s="467" t="s">
        <v>6139</v>
      </c>
      <c r="AH269" s="474" t="s">
        <v>463</v>
      </c>
      <c r="AI269" s="474" t="s">
        <v>154</v>
      </c>
      <c r="AJ269" s="467"/>
      <c r="AK269" s="474"/>
      <c r="AL269" s="488"/>
      <c r="AM269" s="467"/>
      <c r="AN269" s="467"/>
      <c r="AO269" s="474"/>
      <c r="AP269" s="494"/>
      <c r="AQ269" s="467"/>
      <c r="AR269" s="467"/>
      <c r="AS269" s="467"/>
      <c r="AT269" s="467"/>
      <c r="AU269" s="467"/>
      <c r="AV269" s="474"/>
      <c r="AW269" s="474">
        <v>1</v>
      </c>
      <c r="AX269" s="474">
        <v>1</v>
      </c>
      <c r="AY269" s="467">
        <v>1</v>
      </c>
      <c r="AZ269" s="467">
        <v>0</v>
      </c>
      <c r="BA269" s="500">
        <v>0</v>
      </c>
      <c r="BB269" s="501"/>
      <c r="BC269" s="467"/>
      <c r="BD269" s="488"/>
      <c r="BE269" s="488"/>
      <c r="BF269" s="488"/>
      <c r="BG269" s="489"/>
      <c r="BH269" s="467"/>
      <c r="BI269" s="467"/>
      <c r="BJ269" s="467"/>
      <c r="BK269" s="467"/>
      <c r="BL269" s="467"/>
      <c r="BM269" s="467"/>
    </row>
    <row r="270" spans="1:65" ht="30" customHeight="1" x14ac:dyDescent="0.3">
      <c r="A270" s="68"/>
      <c r="B270" s="465">
        <v>20200265</v>
      </c>
      <c r="C270" s="465" t="s">
        <v>1319</v>
      </c>
      <c r="D270" s="465"/>
      <c r="E270" s="466">
        <v>44020</v>
      </c>
      <c r="F270" s="488" t="s">
        <v>1314</v>
      </c>
      <c r="G270" s="488" t="s">
        <v>147</v>
      </c>
      <c r="H270" s="488" t="s">
        <v>381</v>
      </c>
      <c r="I270" s="489"/>
      <c r="J270" s="490"/>
      <c r="K270" s="491">
        <v>43981</v>
      </c>
      <c r="L270" s="492">
        <v>43922</v>
      </c>
      <c r="M270" s="372" t="s">
        <v>1320</v>
      </c>
      <c r="N270" s="372" t="s">
        <v>160</v>
      </c>
      <c r="O270" s="488" t="s">
        <v>1321</v>
      </c>
      <c r="P270" s="488"/>
      <c r="Q270" s="488" t="s">
        <v>1322</v>
      </c>
      <c r="R270" s="493">
        <v>0</v>
      </c>
      <c r="S270" s="493">
        <v>0</v>
      </c>
      <c r="T270" s="494"/>
      <c r="U270" s="494"/>
      <c r="V270" s="494"/>
      <c r="W270" s="372" t="s">
        <v>1015</v>
      </c>
      <c r="X270" s="372"/>
      <c r="Y270" s="372"/>
      <c r="Z270" s="488" t="s">
        <v>1323</v>
      </c>
      <c r="AA270" s="488" t="s">
        <v>153</v>
      </c>
      <c r="AB270" s="488"/>
      <c r="AC270" s="372"/>
      <c r="AD270" s="372"/>
      <c r="AE270" s="372"/>
      <c r="AF270" s="372"/>
      <c r="AG270" s="488" t="s">
        <v>956</v>
      </c>
      <c r="AH270" s="372" t="s">
        <v>154</v>
      </c>
      <c r="AI270" s="372"/>
      <c r="AJ270" s="488"/>
      <c r="AK270" s="372"/>
      <c r="AL270" s="488"/>
      <c r="AM270" s="488" t="s">
        <v>1324</v>
      </c>
      <c r="AN270" s="488"/>
      <c r="AO270" s="372"/>
      <c r="AP270" s="494"/>
      <c r="AQ270" s="488"/>
      <c r="AR270" s="488"/>
      <c r="AS270" s="488"/>
      <c r="AT270" s="488"/>
      <c r="AU270" s="488"/>
      <c r="AV270" s="372"/>
      <c r="AW270" s="474"/>
      <c r="AX270" s="372"/>
      <c r="AY270" s="488"/>
      <c r="AZ270" s="488"/>
      <c r="BA270" s="495"/>
      <c r="BB270" s="496"/>
      <c r="BC270" s="488"/>
      <c r="BD270" s="488"/>
      <c r="BE270" s="488"/>
      <c r="BF270" s="488"/>
      <c r="BG270" s="489"/>
      <c r="BH270" s="488"/>
      <c r="BI270" s="488"/>
      <c r="BJ270" s="488"/>
      <c r="BK270" s="488"/>
      <c r="BL270" s="488"/>
      <c r="BM270" s="488"/>
    </row>
    <row r="271" spans="1:65" ht="30" customHeight="1" x14ac:dyDescent="0.3">
      <c r="A271" s="68"/>
      <c r="B271" s="465">
        <v>20200266</v>
      </c>
      <c r="C271" s="465" t="s">
        <v>1305</v>
      </c>
      <c r="D271" s="465"/>
      <c r="E271" s="466">
        <v>44020</v>
      </c>
      <c r="F271" s="488" t="s">
        <v>1306</v>
      </c>
      <c r="G271" s="488" t="s">
        <v>445</v>
      </c>
      <c r="H271" s="488" t="s">
        <v>491</v>
      </c>
      <c r="I271" s="489" t="s">
        <v>119</v>
      </c>
      <c r="J271" s="490"/>
      <c r="K271" s="491">
        <v>43986</v>
      </c>
      <c r="L271" s="492">
        <v>43952</v>
      </c>
      <c r="M271" s="372" t="s">
        <v>1307</v>
      </c>
      <c r="N271" s="372" t="s">
        <v>510</v>
      </c>
      <c r="O271" s="488" t="s">
        <v>1308</v>
      </c>
      <c r="P271" s="488"/>
      <c r="Q271" s="488" t="s">
        <v>1309</v>
      </c>
      <c r="R271" s="493">
        <v>2112526</v>
      </c>
      <c r="S271" s="493">
        <v>648386</v>
      </c>
      <c r="T271" s="494" t="s">
        <v>4575</v>
      </c>
      <c r="U271" s="494"/>
      <c r="V271" s="494"/>
      <c r="W271" s="372" t="s">
        <v>554</v>
      </c>
      <c r="X271" s="372"/>
      <c r="Y271" s="372"/>
      <c r="Z271" s="488" t="s">
        <v>1310</v>
      </c>
      <c r="AA271" s="488" t="s">
        <v>454</v>
      </c>
      <c r="AB271" s="488" t="s">
        <v>1311</v>
      </c>
      <c r="AC271" s="372"/>
      <c r="AD271" s="372" t="s">
        <v>495</v>
      </c>
      <c r="AE271" s="372"/>
      <c r="AF271" s="372"/>
      <c r="AG271" s="488" t="s">
        <v>462</v>
      </c>
      <c r="AH271" s="372" t="s">
        <v>463</v>
      </c>
      <c r="AI271" s="372" t="s">
        <v>154</v>
      </c>
      <c r="AJ271" s="488"/>
      <c r="AK271" s="372"/>
      <c r="AL271" s="488"/>
      <c r="AM271" s="488" t="s">
        <v>1312</v>
      </c>
      <c r="AN271" s="488"/>
      <c r="AO271" s="372"/>
      <c r="AP271" s="494"/>
      <c r="AQ271" s="488"/>
      <c r="AR271" s="488"/>
      <c r="AS271" s="488"/>
      <c r="AT271" s="488"/>
      <c r="AU271" s="488"/>
      <c r="AV271" s="372"/>
      <c r="AW271" s="474">
        <v>1</v>
      </c>
      <c r="AX271" s="372">
        <v>0</v>
      </c>
      <c r="AY271" s="488">
        <v>1</v>
      </c>
      <c r="AZ271" s="488">
        <v>0</v>
      </c>
      <c r="BA271" s="495">
        <v>0</v>
      </c>
      <c r="BB271" s="496"/>
      <c r="BC271" s="488"/>
      <c r="BD271" s="488"/>
      <c r="BE271" s="488"/>
      <c r="BF271" s="488"/>
      <c r="BG271" s="489"/>
      <c r="BH271" s="488"/>
      <c r="BI271" s="488"/>
      <c r="BJ271" s="488"/>
      <c r="BK271" s="488"/>
      <c r="BL271" s="488"/>
      <c r="BM271" s="488"/>
    </row>
    <row r="272" spans="1:65" ht="30" customHeight="1" x14ac:dyDescent="0.3">
      <c r="A272" s="68"/>
      <c r="B272" s="465">
        <v>20200267</v>
      </c>
      <c r="C272" s="465" t="s">
        <v>1313</v>
      </c>
      <c r="D272" s="465"/>
      <c r="E272" s="466">
        <v>44020</v>
      </c>
      <c r="F272" s="488" t="s">
        <v>1314</v>
      </c>
      <c r="G272" s="488" t="s">
        <v>147</v>
      </c>
      <c r="H272" s="488" t="s">
        <v>381</v>
      </c>
      <c r="I272" s="489"/>
      <c r="J272" s="490"/>
      <c r="K272" s="491">
        <v>43994</v>
      </c>
      <c r="L272" s="492">
        <v>43952</v>
      </c>
      <c r="M272" s="372" t="s">
        <v>1315</v>
      </c>
      <c r="N272" s="372" t="s">
        <v>160</v>
      </c>
      <c r="O272" s="488" t="s">
        <v>1316</v>
      </c>
      <c r="P272" s="488"/>
      <c r="Q272" s="488" t="s">
        <v>1317</v>
      </c>
      <c r="R272" s="493">
        <v>0</v>
      </c>
      <c r="S272" s="493">
        <v>0</v>
      </c>
      <c r="T272" s="494"/>
      <c r="U272" s="494"/>
      <c r="V272" s="494"/>
      <c r="W272" s="372" t="s">
        <v>997</v>
      </c>
      <c r="X272" s="372"/>
      <c r="Y272" s="372"/>
      <c r="Z272" s="488" t="s">
        <v>1318</v>
      </c>
      <c r="AA272" s="488" t="s">
        <v>153</v>
      </c>
      <c r="AB272" s="488"/>
      <c r="AC272" s="372"/>
      <c r="AD272" s="372"/>
      <c r="AE272" s="372"/>
      <c r="AF272" s="372"/>
      <c r="AG272" s="488" t="s">
        <v>956</v>
      </c>
      <c r="AH272" s="372" t="s">
        <v>154</v>
      </c>
      <c r="AI272" s="372"/>
      <c r="AJ272" s="488"/>
      <c r="AK272" s="372"/>
      <c r="AL272" s="488"/>
      <c r="AM272" s="488"/>
      <c r="AN272" s="488"/>
      <c r="AO272" s="372"/>
      <c r="AP272" s="494"/>
      <c r="AQ272" s="488"/>
      <c r="AR272" s="488"/>
      <c r="AS272" s="488"/>
      <c r="AT272" s="488"/>
      <c r="AU272" s="488"/>
      <c r="AV272" s="372"/>
      <c r="AW272" s="474"/>
      <c r="AX272" s="372"/>
      <c r="AY272" s="488"/>
      <c r="AZ272" s="488"/>
      <c r="BA272" s="495"/>
      <c r="BB272" s="496"/>
      <c r="BC272" s="488"/>
      <c r="BD272" s="488"/>
      <c r="BE272" s="488"/>
      <c r="BF272" s="488"/>
      <c r="BG272" s="489"/>
      <c r="BH272" s="488"/>
      <c r="BI272" s="488"/>
      <c r="BJ272" s="488"/>
      <c r="BK272" s="488"/>
      <c r="BL272" s="488"/>
      <c r="BM272" s="488"/>
    </row>
    <row r="273" spans="1:65" ht="30" customHeight="1" x14ac:dyDescent="0.3">
      <c r="A273" s="68"/>
      <c r="B273" s="465">
        <v>20200268</v>
      </c>
      <c r="C273" s="465" t="s">
        <v>1299</v>
      </c>
      <c r="D273" s="465"/>
      <c r="E273" s="466">
        <v>44020</v>
      </c>
      <c r="F273" s="488" t="s">
        <v>1300</v>
      </c>
      <c r="G273" s="488" t="s">
        <v>147</v>
      </c>
      <c r="H273" s="488" t="s">
        <v>381</v>
      </c>
      <c r="I273" s="489"/>
      <c r="J273" s="490"/>
      <c r="K273" s="491">
        <v>43997</v>
      </c>
      <c r="L273" s="492">
        <v>43952</v>
      </c>
      <c r="M273" s="372"/>
      <c r="N273" s="372"/>
      <c r="O273" s="488" t="s">
        <v>1301</v>
      </c>
      <c r="P273" s="488"/>
      <c r="Q273" s="488"/>
      <c r="R273" s="493">
        <v>0</v>
      </c>
      <c r="S273" s="493">
        <v>0</v>
      </c>
      <c r="T273" s="494"/>
      <c r="U273" s="494"/>
      <c r="V273" s="494"/>
      <c r="W273" s="372"/>
      <c r="X273" s="372"/>
      <c r="Y273" s="372"/>
      <c r="Z273" s="488" t="s">
        <v>1302</v>
      </c>
      <c r="AA273" s="488" t="s">
        <v>153</v>
      </c>
      <c r="AB273" s="488" t="s">
        <v>1303</v>
      </c>
      <c r="AC273" s="372"/>
      <c r="AD273" s="372"/>
      <c r="AE273" s="372"/>
      <c r="AF273" s="372"/>
      <c r="AG273" s="488" t="s">
        <v>956</v>
      </c>
      <c r="AH273" s="372" t="s">
        <v>154</v>
      </c>
      <c r="AI273" s="372"/>
      <c r="AJ273" s="488"/>
      <c r="AK273" s="372"/>
      <c r="AL273" s="488"/>
      <c r="AM273" s="488" t="s">
        <v>1304</v>
      </c>
      <c r="AN273" s="488"/>
      <c r="AO273" s="372"/>
      <c r="AP273" s="494"/>
      <c r="AQ273" s="488"/>
      <c r="AR273" s="488"/>
      <c r="AS273" s="488"/>
      <c r="AT273" s="488"/>
      <c r="AU273" s="488"/>
      <c r="AV273" s="372"/>
      <c r="AW273" s="474"/>
      <c r="AX273" s="372"/>
      <c r="AY273" s="488"/>
      <c r="AZ273" s="488"/>
      <c r="BA273" s="495"/>
      <c r="BB273" s="496"/>
      <c r="BC273" s="488"/>
      <c r="BD273" s="488"/>
      <c r="BE273" s="488"/>
      <c r="BF273" s="488"/>
      <c r="BG273" s="489"/>
      <c r="BH273" s="488"/>
      <c r="BI273" s="488"/>
      <c r="BJ273" s="488"/>
      <c r="BK273" s="488"/>
      <c r="BL273" s="488"/>
      <c r="BM273" s="488"/>
    </row>
    <row r="274" spans="1:65" ht="30" customHeight="1" x14ac:dyDescent="0.3">
      <c r="A274" s="68"/>
      <c r="B274" s="465">
        <v>20200269</v>
      </c>
      <c r="C274" s="465" t="s">
        <v>1325</v>
      </c>
      <c r="D274" s="465"/>
      <c r="E274" s="466">
        <v>44020</v>
      </c>
      <c r="F274" s="488" t="s">
        <v>530</v>
      </c>
      <c r="G274" s="488" t="s">
        <v>445</v>
      </c>
      <c r="H274" s="488" t="s">
        <v>446</v>
      </c>
      <c r="I274" s="489"/>
      <c r="J274" s="490"/>
      <c r="K274" s="491">
        <v>44007</v>
      </c>
      <c r="L274" s="492">
        <v>43952</v>
      </c>
      <c r="M274" s="372" t="s">
        <v>1326</v>
      </c>
      <c r="N274" s="372" t="s">
        <v>510</v>
      </c>
      <c r="O274" s="488" t="s">
        <v>1327</v>
      </c>
      <c r="P274" s="488"/>
      <c r="Q274" s="488" t="s">
        <v>1328</v>
      </c>
      <c r="R274" s="493">
        <v>0</v>
      </c>
      <c r="S274" s="493">
        <v>0</v>
      </c>
      <c r="T274" s="494"/>
      <c r="U274" s="494"/>
      <c r="V274" s="494"/>
      <c r="W274" s="372" t="s">
        <v>449</v>
      </c>
      <c r="X274" s="372"/>
      <c r="Y274" s="372"/>
      <c r="Z274" s="488" t="s">
        <v>1329</v>
      </c>
      <c r="AA274" s="488" t="s">
        <v>454</v>
      </c>
      <c r="AB274" s="488"/>
      <c r="AC274" s="372"/>
      <c r="AD274" s="372"/>
      <c r="AE274" s="372"/>
      <c r="AF274" s="372"/>
      <c r="AG274" s="488" t="s">
        <v>462</v>
      </c>
      <c r="AH274" s="372" t="s">
        <v>463</v>
      </c>
      <c r="AI274" s="372"/>
      <c r="AJ274" s="488"/>
      <c r="AK274" s="372"/>
      <c r="AL274" s="488"/>
      <c r="AM274" s="488" t="s">
        <v>1330</v>
      </c>
      <c r="AN274" s="488"/>
      <c r="AO274" s="372"/>
      <c r="AP274" s="494"/>
      <c r="AQ274" s="488"/>
      <c r="AR274" s="488"/>
      <c r="AS274" s="488"/>
      <c r="AT274" s="488"/>
      <c r="AU274" s="488"/>
      <c r="AV274" s="372"/>
      <c r="AW274" s="474"/>
      <c r="AX274" s="372"/>
      <c r="AY274" s="488"/>
      <c r="AZ274" s="488"/>
      <c r="BA274" s="495"/>
      <c r="BB274" s="496"/>
      <c r="BC274" s="488"/>
      <c r="BD274" s="488"/>
      <c r="BE274" s="488"/>
      <c r="BF274" s="488"/>
      <c r="BG274" s="489"/>
      <c r="BH274" s="488"/>
      <c r="BI274" s="488"/>
      <c r="BJ274" s="488"/>
      <c r="BK274" s="488"/>
      <c r="BL274" s="488"/>
      <c r="BM274" s="488"/>
    </row>
    <row r="275" spans="1:65" ht="30" customHeight="1" x14ac:dyDescent="0.3">
      <c r="A275" s="68"/>
      <c r="B275" s="465">
        <v>20200270</v>
      </c>
      <c r="C275" s="465" t="s">
        <v>1337</v>
      </c>
      <c r="D275" s="465"/>
      <c r="E275" s="481">
        <v>44020</v>
      </c>
      <c r="F275" s="497" t="s">
        <v>1587</v>
      </c>
      <c r="G275" s="488" t="s">
        <v>445</v>
      </c>
      <c r="H275" s="498" t="s">
        <v>491</v>
      </c>
      <c r="I275" s="470" t="s">
        <v>6124</v>
      </c>
      <c r="J275" s="471"/>
      <c r="K275" s="499">
        <v>44019</v>
      </c>
      <c r="L275" s="492">
        <v>43983</v>
      </c>
      <c r="M275" s="474" t="s">
        <v>466</v>
      </c>
      <c r="N275" s="474" t="s">
        <v>1338</v>
      </c>
      <c r="O275" s="485" t="s">
        <v>1339</v>
      </c>
      <c r="P275" s="485"/>
      <c r="Q275" s="468" t="s">
        <v>1340</v>
      </c>
      <c r="R275" s="475">
        <v>0</v>
      </c>
      <c r="S275" s="475">
        <v>0</v>
      </c>
      <c r="T275" s="476" t="s">
        <v>145</v>
      </c>
      <c r="U275" s="476"/>
      <c r="V275" s="476"/>
      <c r="W275" s="474" t="s">
        <v>449</v>
      </c>
      <c r="X275" s="474"/>
      <c r="Y275" s="474"/>
      <c r="Z275" s="467" t="s">
        <v>1341</v>
      </c>
      <c r="AA275" s="467" t="s">
        <v>486</v>
      </c>
      <c r="AB275" s="467" t="s">
        <v>6137</v>
      </c>
      <c r="AC275" s="474"/>
      <c r="AD275" s="474"/>
      <c r="AE275" s="474"/>
      <c r="AF275" s="474"/>
      <c r="AG275" s="467" t="s">
        <v>476</v>
      </c>
      <c r="AH275" s="474" t="s">
        <v>463</v>
      </c>
      <c r="AI275" s="474" t="s">
        <v>154</v>
      </c>
      <c r="AJ275" s="467"/>
      <c r="AK275" s="474"/>
      <c r="AL275" s="488"/>
      <c r="AM275" s="467" t="s">
        <v>1342</v>
      </c>
      <c r="AN275" s="467"/>
      <c r="AO275" s="474"/>
      <c r="AP275" s="494"/>
      <c r="AQ275" s="467"/>
      <c r="AR275" s="467"/>
      <c r="AS275" s="467"/>
      <c r="AT275" s="467"/>
      <c r="AU275" s="467"/>
      <c r="AV275" s="474"/>
      <c r="AW275" s="474">
        <v>1</v>
      </c>
      <c r="AX275" s="474">
        <v>1</v>
      </c>
      <c r="AY275" s="467">
        <v>1</v>
      </c>
      <c r="AZ275" s="467">
        <v>0</v>
      </c>
      <c r="BA275" s="500">
        <v>0</v>
      </c>
      <c r="BB275" s="501"/>
      <c r="BC275" s="467"/>
      <c r="BD275" s="488"/>
      <c r="BE275" s="488"/>
      <c r="BF275" s="488"/>
      <c r="BG275" s="489"/>
      <c r="BH275" s="467"/>
      <c r="BI275" s="467"/>
      <c r="BJ275" s="467"/>
      <c r="BK275" s="467"/>
      <c r="BL275" s="467"/>
      <c r="BM275" s="467"/>
    </row>
    <row r="276" spans="1:65" ht="30" customHeight="1" x14ac:dyDescent="0.3">
      <c r="A276" s="68"/>
      <c r="B276" s="465">
        <v>20200271</v>
      </c>
      <c r="C276" s="465" t="s">
        <v>1331</v>
      </c>
      <c r="D276" s="465"/>
      <c r="E276" s="466">
        <v>44020</v>
      </c>
      <c r="F276" s="488" t="s">
        <v>1791</v>
      </c>
      <c r="G276" s="488" t="s">
        <v>445</v>
      </c>
      <c r="H276" s="488" t="s">
        <v>491</v>
      </c>
      <c r="I276" s="489" t="s">
        <v>119</v>
      </c>
      <c r="J276" s="490"/>
      <c r="K276" s="491">
        <v>44020</v>
      </c>
      <c r="L276" s="492">
        <v>43983</v>
      </c>
      <c r="M276" s="372" t="s">
        <v>1332</v>
      </c>
      <c r="N276" s="372" t="s">
        <v>531</v>
      </c>
      <c r="O276" s="488" t="s">
        <v>1333</v>
      </c>
      <c r="P276" s="488"/>
      <c r="Q276" s="488" t="s">
        <v>1334</v>
      </c>
      <c r="R276" s="493">
        <v>469804</v>
      </c>
      <c r="S276" s="493">
        <v>469804</v>
      </c>
      <c r="T276" s="494" t="s">
        <v>145</v>
      </c>
      <c r="U276" s="494"/>
      <c r="V276" s="494"/>
      <c r="W276" s="372" t="s">
        <v>461</v>
      </c>
      <c r="X276" s="372"/>
      <c r="Y276" s="372"/>
      <c r="Z276" s="488" t="s">
        <v>1335</v>
      </c>
      <c r="AA276" s="488" t="s">
        <v>486</v>
      </c>
      <c r="AB276" s="488" t="s">
        <v>1336</v>
      </c>
      <c r="AC276" s="372"/>
      <c r="AD276" s="372" t="s">
        <v>495</v>
      </c>
      <c r="AE276" s="372"/>
      <c r="AF276" s="372"/>
      <c r="AG276" s="488" t="s">
        <v>462</v>
      </c>
      <c r="AH276" s="372" t="s">
        <v>463</v>
      </c>
      <c r="AI276" s="372" t="s">
        <v>154</v>
      </c>
      <c r="AJ276" s="488"/>
      <c r="AK276" s="372"/>
      <c r="AL276" s="488"/>
      <c r="AM276" s="488"/>
      <c r="AN276" s="488"/>
      <c r="AO276" s="372"/>
      <c r="AP276" s="494"/>
      <c r="AQ276" s="488"/>
      <c r="AR276" s="488"/>
      <c r="AS276" s="488"/>
      <c r="AT276" s="488"/>
      <c r="AU276" s="488"/>
      <c r="AV276" s="372"/>
      <c r="AW276" s="474">
        <v>1</v>
      </c>
      <c r="AX276" s="372">
        <v>0</v>
      </c>
      <c r="AY276" s="488">
        <v>1</v>
      </c>
      <c r="AZ276" s="488">
        <v>0</v>
      </c>
      <c r="BA276" s="495">
        <v>0</v>
      </c>
      <c r="BB276" s="496"/>
      <c r="BC276" s="488"/>
      <c r="BD276" s="488"/>
      <c r="BE276" s="488"/>
      <c r="BF276" s="488"/>
      <c r="BG276" s="489"/>
      <c r="BH276" s="488"/>
      <c r="BI276" s="488"/>
      <c r="BJ276" s="488"/>
      <c r="BK276" s="488"/>
      <c r="BL276" s="488"/>
      <c r="BM276" s="488"/>
    </row>
    <row r="277" spans="1:65" ht="30" customHeight="1" x14ac:dyDescent="0.3">
      <c r="A277" s="68"/>
      <c r="B277" s="465">
        <v>20200272</v>
      </c>
      <c r="C277" s="465" t="s">
        <v>1457</v>
      </c>
      <c r="D277" s="465"/>
      <c r="E277" s="481">
        <v>44021</v>
      </c>
      <c r="F277" s="497" t="s">
        <v>1587</v>
      </c>
      <c r="G277" s="488" t="s">
        <v>445</v>
      </c>
      <c r="H277" s="498" t="s">
        <v>491</v>
      </c>
      <c r="I277" s="470" t="s">
        <v>4394</v>
      </c>
      <c r="J277" s="471" t="s">
        <v>6781</v>
      </c>
      <c r="K277" s="499">
        <v>43670</v>
      </c>
      <c r="L277" s="492">
        <v>43983</v>
      </c>
      <c r="M277" s="485" t="s">
        <v>1458</v>
      </c>
      <c r="N277" s="474" t="s">
        <v>1459</v>
      </c>
      <c r="O277" s="467" t="s">
        <v>1351</v>
      </c>
      <c r="P277" s="467"/>
      <c r="Q277" s="485" t="s">
        <v>1460</v>
      </c>
      <c r="R277" s="475"/>
      <c r="S277" s="475"/>
      <c r="T277" s="476" t="s">
        <v>348</v>
      </c>
      <c r="U277" s="476"/>
      <c r="V277" s="476"/>
      <c r="W277" s="474" t="s">
        <v>461</v>
      </c>
      <c r="X277" s="474"/>
      <c r="Y277" s="474"/>
      <c r="Z277" s="467" t="s">
        <v>1461</v>
      </c>
      <c r="AA277" s="467" t="s">
        <v>486</v>
      </c>
      <c r="AB277" s="467"/>
      <c r="AC277" s="474"/>
      <c r="AD277" s="474"/>
      <c r="AE277" s="474"/>
      <c r="AF277" s="474"/>
      <c r="AG277" s="467" t="s">
        <v>1383</v>
      </c>
      <c r="AH277" s="474" t="s">
        <v>463</v>
      </c>
      <c r="AI277" s="474" t="s">
        <v>154</v>
      </c>
      <c r="AJ277" s="467"/>
      <c r="AK277" s="474"/>
      <c r="AL277" s="488"/>
      <c r="AM277" s="503"/>
      <c r="AN277" s="503"/>
      <c r="AO277" s="504"/>
      <c r="AP277" s="494"/>
      <c r="AQ277" s="503"/>
      <c r="AR277" s="503"/>
      <c r="AS277" s="503"/>
      <c r="AT277" s="503"/>
      <c r="AU277" s="467"/>
      <c r="AV277" s="474"/>
      <c r="AW277" s="474">
        <v>1</v>
      </c>
      <c r="AX277" s="474">
        <v>1</v>
      </c>
      <c r="AY277" s="467">
        <v>1</v>
      </c>
      <c r="AZ277" s="467">
        <v>0</v>
      </c>
      <c r="BA277" s="500">
        <v>3</v>
      </c>
      <c r="BB277" s="501"/>
      <c r="BC277" s="467"/>
      <c r="BD277" s="488"/>
      <c r="BE277" s="488"/>
      <c r="BF277" s="488"/>
      <c r="BG277" s="489"/>
      <c r="BH277" s="467"/>
      <c r="BI277" s="467"/>
      <c r="BJ277" s="467"/>
      <c r="BK277" s="467"/>
      <c r="BL277" s="467"/>
      <c r="BM277" s="467"/>
    </row>
    <row r="278" spans="1:65" ht="30" customHeight="1" x14ac:dyDescent="0.3">
      <c r="A278" s="68"/>
      <c r="B278" s="465">
        <v>20200273</v>
      </c>
      <c r="C278" s="465" t="s">
        <v>1462</v>
      </c>
      <c r="D278" s="465"/>
      <c r="E278" s="481">
        <v>44021</v>
      </c>
      <c r="F278" s="497" t="s">
        <v>1587</v>
      </c>
      <c r="G278" s="488" t="s">
        <v>445</v>
      </c>
      <c r="H278" s="498" t="s">
        <v>446</v>
      </c>
      <c r="I278" s="470" t="s">
        <v>4394</v>
      </c>
      <c r="J278" s="471" t="s">
        <v>6782</v>
      </c>
      <c r="K278" s="499">
        <v>44012</v>
      </c>
      <c r="L278" s="492">
        <v>43983</v>
      </c>
      <c r="M278" s="485" t="s">
        <v>510</v>
      </c>
      <c r="N278" s="474" t="s">
        <v>1463</v>
      </c>
      <c r="O278" s="467" t="s">
        <v>1351</v>
      </c>
      <c r="P278" s="467"/>
      <c r="Q278" s="485" t="s">
        <v>1464</v>
      </c>
      <c r="R278" s="475"/>
      <c r="S278" s="475"/>
      <c r="T278" s="476" t="s">
        <v>4575</v>
      </c>
      <c r="U278" s="476"/>
      <c r="V278" s="476"/>
      <c r="W278" s="474" t="s">
        <v>449</v>
      </c>
      <c r="X278" s="474"/>
      <c r="Y278" s="474"/>
      <c r="Z278" s="467" t="s">
        <v>1465</v>
      </c>
      <c r="AA278" s="467" t="s">
        <v>486</v>
      </c>
      <c r="AB278" s="467"/>
      <c r="AC278" s="474"/>
      <c r="AD278" s="474"/>
      <c r="AE278" s="474"/>
      <c r="AF278" s="474"/>
      <c r="AG278" s="467" t="s">
        <v>1376</v>
      </c>
      <c r="AH278" s="474" t="s">
        <v>463</v>
      </c>
      <c r="AI278" s="474" t="s">
        <v>154</v>
      </c>
      <c r="AJ278" s="467"/>
      <c r="AK278" s="474"/>
      <c r="AL278" s="488"/>
      <c r="AM278" s="503"/>
      <c r="AN278" s="503"/>
      <c r="AO278" s="504"/>
      <c r="AP278" s="494"/>
      <c r="AQ278" s="503"/>
      <c r="AR278" s="503"/>
      <c r="AS278" s="503"/>
      <c r="AT278" s="503"/>
      <c r="AU278" s="467"/>
      <c r="AV278" s="474"/>
      <c r="AW278" s="474">
        <v>1</v>
      </c>
      <c r="AX278" s="474">
        <v>1</v>
      </c>
      <c r="AY278" s="467">
        <v>1</v>
      </c>
      <c r="AZ278" s="467">
        <v>0</v>
      </c>
      <c r="BA278" s="500">
        <v>2</v>
      </c>
      <c r="BB278" s="501"/>
      <c r="BC278" s="467"/>
      <c r="BD278" s="488"/>
      <c r="BE278" s="488"/>
      <c r="BF278" s="488"/>
      <c r="BG278" s="489"/>
      <c r="BH278" s="467"/>
      <c r="BI278" s="467"/>
      <c r="BJ278" s="467"/>
      <c r="BK278" s="467"/>
      <c r="BL278" s="467"/>
      <c r="BM278" s="467"/>
    </row>
    <row r="279" spans="1:65" ht="30" customHeight="1" x14ac:dyDescent="0.3">
      <c r="A279" s="68"/>
      <c r="B279" s="465">
        <v>20200274</v>
      </c>
      <c r="C279" s="465" t="s">
        <v>1466</v>
      </c>
      <c r="D279" s="465"/>
      <c r="E279" s="481">
        <v>44021</v>
      </c>
      <c r="F279" s="467" t="s">
        <v>1599</v>
      </c>
      <c r="G279" s="488" t="s">
        <v>445</v>
      </c>
      <c r="H279" s="498" t="s">
        <v>491</v>
      </c>
      <c r="I279" s="470" t="s">
        <v>6126</v>
      </c>
      <c r="J279" s="471" t="s">
        <v>6783</v>
      </c>
      <c r="K279" s="499">
        <v>44021</v>
      </c>
      <c r="L279" s="492">
        <v>43983</v>
      </c>
      <c r="M279" s="485" t="s">
        <v>1101</v>
      </c>
      <c r="N279" s="474" t="s">
        <v>1467</v>
      </c>
      <c r="O279" s="467" t="s">
        <v>1468</v>
      </c>
      <c r="P279" s="467"/>
      <c r="Q279" s="485" t="s">
        <v>1469</v>
      </c>
      <c r="R279" s="475"/>
      <c r="S279" s="475"/>
      <c r="T279" s="476" t="s">
        <v>145</v>
      </c>
      <c r="U279" s="476"/>
      <c r="V279" s="476"/>
      <c r="W279" s="474" t="s">
        <v>449</v>
      </c>
      <c r="X279" s="474"/>
      <c r="Y279" s="474"/>
      <c r="Z279" s="467" t="s">
        <v>1470</v>
      </c>
      <c r="AA279" s="467" t="s">
        <v>486</v>
      </c>
      <c r="AB279" s="467"/>
      <c r="AC279" s="474"/>
      <c r="AD279" s="474"/>
      <c r="AE279" s="474"/>
      <c r="AF279" s="474"/>
      <c r="AG279" s="467" t="s">
        <v>1383</v>
      </c>
      <c r="AH279" s="474" t="s">
        <v>463</v>
      </c>
      <c r="AI279" s="474" t="s">
        <v>154</v>
      </c>
      <c r="AJ279" s="467"/>
      <c r="AK279" s="474"/>
      <c r="AL279" s="488"/>
      <c r="AM279" s="503"/>
      <c r="AN279" s="503"/>
      <c r="AO279" s="504"/>
      <c r="AP279" s="494"/>
      <c r="AQ279" s="503"/>
      <c r="AR279" s="503"/>
      <c r="AS279" s="503"/>
      <c r="AT279" s="503"/>
      <c r="AU279" s="467"/>
      <c r="AV279" s="474"/>
      <c r="AW279" s="474">
        <v>1</v>
      </c>
      <c r="AX279" s="474">
        <v>1</v>
      </c>
      <c r="AY279" s="467">
        <v>1</v>
      </c>
      <c r="AZ279" s="467">
        <v>0</v>
      </c>
      <c r="BA279" s="500">
        <v>3</v>
      </c>
      <c r="BB279" s="501"/>
      <c r="BC279" s="467"/>
      <c r="BD279" s="488"/>
      <c r="BE279" s="488"/>
      <c r="BF279" s="488"/>
      <c r="BG279" s="489"/>
      <c r="BH279" s="467"/>
      <c r="BI279" s="467"/>
      <c r="BJ279" s="467"/>
      <c r="BK279" s="467"/>
      <c r="BL279" s="467"/>
      <c r="BM279" s="467"/>
    </row>
    <row r="280" spans="1:65" ht="30" customHeight="1" x14ac:dyDescent="0.3">
      <c r="A280" s="68"/>
      <c r="B280" s="465">
        <v>20200275</v>
      </c>
      <c r="C280" s="465" t="s">
        <v>1427</v>
      </c>
      <c r="D280" s="465"/>
      <c r="E280" s="481">
        <v>44022</v>
      </c>
      <c r="F280" s="497" t="s">
        <v>1587</v>
      </c>
      <c r="G280" s="488" t="s">
        <v>445</v>
      </c>
      <c r="H280" s="498" t="s">
        <v>491</v>
      </c>
      <c r="I280" s="470" t="s">
        <v>6125</v>
      </c>
      <c r="J280" s="471" t="s">
        <v>6784</v>
      </c>
      <c r="K280" s="499">
        <v>43993</v>
      </c>
      <c r="L280" s="492">
        <v>43983</v>
      </c>
      <c r="M280" s="485" t="s">
        <v>466</v>
      </c>
      <c r="N280" s="474" t="s">
        <v>1428</v>
      </c>
      <c r="O280" s="467" t="s">
        <v>1429</v>
      </c>
      <c r="P280" s="467"/>
      <c r="Q280" s="485" t="s">
        <v>1430</v>
      </c>
      <c r="R280" s="475"/>
      <c r="S280" s="475"/>
      <c r="T280" s="476" t="s">
        <v>145</v>
      </c>
      <c r="U280" s="476"/>
      <c r="V280" s="476"/>
      <c r="W280" s="474"/>
      <c r="X280" s="474"/>
      <c r="Y280" s="474"/>
      <c r="Z280" s="467" t="s">
        <v>1431</v>
      </c>
      <c r="AA280" s="467" t="s">
        <v>486</v>
      </c>
      <c r="AB280" s="467"/>
      <c r="AC280" s="474"/>
      <c r="AD280" s="474"/>
      <c r="AE280" s="474"/>
      <c r="AF280" s="474"/>
      <c r="AG280" s="467" t="s">
        <v>1383</v>
      </c>
      <c r="AH280" s="474" t="s">
        <v>463</v>
      </c>
      <c r="AI280" s="474" t="s">
        <v>154</v>
      </c>
      <c r="AJ280" s="467"/>
      <c r="AK280" s="474"/>
      <c r="AL280" s="488"/>
      <c r="AM280" s="503"/>
      <c r="AN280" s="503"/>
      <c r="AO280" s="504"/>
      <c r="AP280" s="494"/>
      <c r="AQ280" s="503"/>
      <c r="AR280" s="503"/>
      <c r="AS280" s="503"/>
      <c r="AT280" s="503"/>
      <c r="AU280" s="467"/>
      <c r="AV280" s="474"/>
      <c r="AW280" s="474">
        <v>1</v>
      </c>
      <c r="AX280" s="474">
        <v>1</v>
      </c>
      <c r="AY280" s="467">
        <v>1</v>
      </c>
      <c r="AZ280" s="467">
        <v>0</v>
      </c>
      <c r="BA280" s="500">
        <v>3</v>
      </c>
      <c r="BB280" s="501"/>
      <c r="BC280" s="467"/>
      <c r="BD280" s="488"/>
      <c r="BE280" s="488"/>
      <c r="BF280" s="488"/>
      <c r="BG280" s="489"/>
      <c r="BH280" s="467"/>
      <c r="BI280" s="467"/>
      <c r="BJ280" s="467"/>
      <c r="BK280" s="467"/>
      <c r="BL280" s="467"/>
      <c r="BM280" s="467"/>
    </row>
    <row r="281" spans="1:65" ht="30" customHeight="1" x14ac:dyDescent="0.3">
      <c r="A281" s="68"/>
      <c r="B281" s="465">
        <v>20200276</v>
      </c>
      <c r="C281" s="465" t="s">
        <v>1452</v>
      </c>
      <c r="D281" s="465"/>
      <c r="E281" s="481">
        <v>44022</v>
      </c>
      <c r="F281" s="467" t="s">
        <v>1720</v>
      </c>
      <c r="G281" s="488" t="s">
        <v>445</v>
      </c>
      <c r="H281" s="498" t="s">
        <v>491</v>
      </c>
      <c r="I281" s="470" t="s">
        <v>6124</v>
      </c>
      <c r="J281" s="471" t="s">
        <v>6785</v>
      </c>
      <c r="K281" s="499">
        <v>44021</v>
      </c>
      <c r="L281" s="492">
        <v>43983</v>
      </c>
      <c r="M281" s="485" t="s">
        <v>466</v>
      </c>
      <c r="N281" s="474" t="s">
        <v>1453</v>
      </c>
      <c r="O281" s="467" t="s">
        <v>1454</v>
      </c>
      <c r="P281" s="467"/>
      <c r="Q281" s="485" t="s">
        <v>1450</v>
      </c>
      <c r="R281" s="475">
        <v>0</v>
      </c>
      <c r="S281" s="475">
        <v>0</v>
      </c>
      <c r="T281" s="476" t="s">
        <v>145</v>
      </c>
      <c r="U281" s="476"/>
      <c r="V281" s="476"/>
      <c r="W281" s="474" t="s">
        <v>449</v>
      </c>
      <c r="X281" s="474"/>
      <c r="Y281" s="474"/>
      <c r="Z281" s="467" t="s">
        <v>1455</v>
      </c>
      <c r="AA281" s="467" t="s">
        <v>486</v>
      </c>
      <c r="AB281" s="467"/>
      <c r="AC281" s="474"/>
      <c r="AD281" s="474"/>
      <c r="AE281" s="474"/>
      <c r="AF281" s="474"/>
      <c r="AG281" s="467" t="s">
        <v>1376</v>
      </c>
      <c r="AH281" s="474" t="s">
        <v>463</v>
      </c>
      <c r="AI281" s="474" t="s">
        <v>154</v>
      </c>
      <c r="AJ281" s="467"/>
      <c r="AK281" s="474"/>
      <c r="AL281" s="488"/>
      <c r="AM281" s="505" t="s">
        <v>1456</v>
      </c>
      <c r="AN281" s="505"/>
      <c r="AO281" s="477"/>
      <c r="AP281" s="494"/>
      <c r="AQ281" s="505"/>
      <c r="AR281" s="505"/>
      <c r="AS281" s="505"/>
      <c r="AT281" s="505"/>
      <c r="AU281" s="467"/>
      <c r="AV281" s="474"/>
      <c r="AW281" s="474">
        <v>1</v>
      </c>
      <c r="AX281" s="474">
        <v>1</v>
      </c>
      <c r="AY281" s="467">
        <v>1</v>
      </c>
      <c r="AZ281" s="467">
        <v>0</v>
      </c>
      <c r="BA281" s="500">
        <v>2</v>
      </c>
      <c r="BB281" s="501"/>
      <c r="BC281" s="467"/>
      <c r="BD281" s="488"/>
      <c r="BE281" s="488"/>
      <c r="BF281" s="488"/>
      <c r="BG281" s="489"/>
      <c r="BH281" s="467"/>
      <c r="BI281" s="467"/>
      <c r="BJ281" s="467"/>
      <c r="BK281" s="467"/>
      <c r="BL281" s="467"/>
      <c r="BM281" s="467"/>
    </row>
    <row r="282" spans="1:65" ht="30" customHeight="1" x14ac:dyDescent="0.3">
      <c r="A282" s="68"/>
      <c r="B282" s="465">
        <v>20200277</v>
      </c>
      <c r="C282" s="465" t="s">
        <v>6133</v>
      </c>
      <c r="D282" s="465"/>
      <c r="E282" s="481">
        <v>44022</v>
      </c>
      <c r="F282" s="467" t="s">
        <v>1599</v>
      </c>
      <c r="G282" s="488" t="s">
        <v>445</v>
      </c>
      <c r="H282" s="498" t="s">
        <v>491</v>
      </c>
      <c r="I282" s="470" t="s">
        <v>6124</v>
      </c>
      <c r="J282" s="471" t="s">
        <v>6786</v>
      </c>
      <c r="K282" s="499">
        <v>44022</v>
      </c>
      <c r="L282" s="492">
        <v>43983</v>
      </c>
      <c r="M282" s="485" t="s">
        <v>1432</v>
      </c>
      <c r="N282" s="474" t="s">
        <v>6134</v>
      </c>
      <c r="O282" s="467" t="s">
        <v>6135</v>
      </c>
      <c r="P282" s="467"/>
      <c r="Q282" s="485" t="s">
        <v>1433</v>
      </c>
      <c r="R282" s="475"/>
      <c r="S282" s="475"/>
      <c r="T282" s="476" t="s">
        <v>145</v>
      </c>
      <c r="U282" s="476"/>
      <c r="V282" s="476"/>
      <c r="W282" s="474" t="s">
        <v>6130</v>
      </c>
      <c r="X282" s="474"/>
      <c r="Y282" s="474"/>
      <c r="Z282" s="467" t="s">
        <v>6132</v>
      </c>
      <c r="AA282" s="467" t="s">
        <v>6118</v>
      </c>
      <c r="AB282" s="467"/>
      <c r="AC282" s="474"/>
      <c r="AD282" s="474"/>
      <c r="AE282" s="474"/>
      <c r="AF282" s="474"/>
      <c r="AG282" s="467"/>
      <c r="AH282" s="474" t="s">
        <v>6115</v>
      </c>
      <c r="AI282" s="474" t="s">
        <v>154</v>
      </c>
      <c r="AJ282" s="467"/>
      <c r="AK282" s="474"/>
      <c r="AL282" s="488"/>
      <c r="AM282" s="503"/>
      <c r="AN282" s="503"/>
      <c r="AO282" s="504"/>
      <c r="AP282" s="494"/>
      <c r="AQ282" s="503"/>
      <c r="AR282" s="503"/>
      <c r="AS282" s="503"/>
      <c r="AT282" s="503"/>
      <c r="AU282" s="467"/>
      <c r="AV282" s="474"/>
      <c r="AW282" s="474">
        <v>1</v>
      </c>
      <c r="AX282" s="474">
        <v>1</v>
      </c>
      <c r="AY282" s="467">
        <v>1</v>
      </c>
      <c r="AZ282" s="467">
        <v>0</v>
      </c>
      <c r="BA282" s="500">
        <v>0</v>
      </c>
      <c r="BB282" s="501"/>
      <c r="BC282" s="467"/>
      <c r="BD282" s="488"/>
      <c r="BE282" s="488"/>
      <c r="BF282" s="488"/>
      <c r="BG282" s="489"/>
      <c r="BH282" s="467"/>
      <c r="BI282" s="467"/>
      <c r="BJ282" s="467"/>
      <c r="BK282" s="467"/>
      <c r="BL282" s="467"/>
      <c r="BM282" s="467"/>
    </row>
    <row r="283" spans="1:65" ht="30" customHeight="1" x14ac:dyDescent="0.3">
      <c r="A283" s="68"/>
      <c r="B283" s="465">
        <v>20200278</v>
      </c>
      <c r="C283" s="465" t="s">
        <v>1434</v>
      </c>
      <c r="D283" s="465"/>
      <c r="E283" s="481">
        <v>44022</v>
      </c>
      <c r="F283" s="467" t="s">
        <v>1599</v>
      </c>
      <c r="G283" s="488" t="s">
        <v>445</v>
      </c>
      <c r="H283" s="498" t="s">
        <v>491</v>
      </c>
      <c r="I283" s="470" t="s">
        <v>6124</v>
      </c>
      <c r="J283" s="471" t="s">
        <v>6787</v>
      </c>
      <c r="K283" s="499">
        <v>44022</v>
      </c>
      <c r="L283" s="492">
        <v>43983</v>
      </c>
      <c r="M283" s="485" t="s">
        <v>466</v>
      </c>
      <c r="N283" s="474" t="s">
        <v>1435</v>
      </c>
      <c r="O283" s="467" t="s">
        <v>1436</v>
      </c>
      <c r="P283" s="467"/>
      <c r="Q283" s="485" t="s">
        <v>1437</v>
      </c>
      <c r="R283" s="475"/>
      <c r="S283" s="475"/>
      <c r="T283" s="476" t="s">
        <v>145</v>
      </c>
      <c r="U283" s="476"/>
      <c r="V283" s="476"/>
      <c r="W283" s="474" t="s">
        <v>461</v>
      </c>
      <c r="X283" s="474"/>
      <c r="Y283" s="474"/>
      <c r="Z283" s="467" t="s">
        <v>1438</v>
      </c>
      <c r="AA283" s="467" t="s">
        <v>486</v>
      </c>
      <c r="AB283" s="467"/>
      <c r="AC283" s="474"/>
      <c r="AD283" s="474"/>
      <c r="AE283" s="474"/>
      <c r="AF283" s="474"/>
      <c r="AG283" s="467" t="s">
        <v>1383</v>
      </c>
      <c r="AH283" s="474" t="s">
        <v>463</v>
      </c>
      <c r="AI283" s="474" t="s">
        <v>154</v>
      </c>
      <c r="AJ283" s="467"/>
      <c r="AK283" s="474"/>
      <c r="AL283" s="488"/>
      <c r="AM283" s="503"/>
      <c r="AN283" s="503"/>
      <c r="AO283" s="504"/>
      <c r="AP283" s="494"/>
      <c r="AQ283" s="503"/>
      <c r="AR283" s="503"/>
      <c r="AS283" s="503"/>
      <c r="AT283" s="503"/>
      <c r="AU283" s="467"/>
      <c r="AV283" s="474"/>
      <c r="AW283" s="474">
        <v>1</v>
      </c>
      <c r="AX283" s="474">
        <v>1</v>
      </c>
      <c r="AY283" s="467">
        <v>1</v>
      </c>
      <c r="AZ283" s="467">
        <v>0</v>
      </c>
      <c r="BA283" s="500">
        <v>3</v>
      </c>
      <c r="BB283" s="501"/>
      <c r="BC283" s="467"/>
      <c r="BD283" s="488"/>
      <c r="BE283" s="488"/>
      <c r="BF283" s="488"/>
      <c r="BG283" s="489"/>
      <c r="BH283" s="467"/>
      <c r="BI283" s="467"/>
      <c r="BJ283" s="467"/>
      <c r="BK283" s="467"/>
      <c r="BL283" s="467"/>
      <c r="BM283" s="467"/>
    </row>
    <row r="284" spans="1:65" ht="30" customHeight="1" x14ac:dyDescent="0.3">
      <c r="A284" s="68"/>
      <c r="B284" s="465">
        <v>20200279</v>
      </c>
      <c r="C284" s="465" t="s">
        <v>1439</v>
      </c>
      <c r="D284" s="465"/>
      <c r="E284" s="481">
        <v>44022</v>
      </c>
      <c r="F284" s="467" t="s">
        <v>1599</v>
      </c>
      <c r="G284" s="488" t="s">
        <v>445</v>
      </c>
      <c r="H284" s="498" t="s">
        <v>491</v>
      </c>
      <c r="I284" s="470" t="s">
        <v>6124</v>
      </c>
      <c r="J284" s="471" t="s">
        <v>6788</v>
      </c>
      <c r="K284" s="499">
        <v>44022</v>
      </c>
      <c r="L284" s="492">
        <v>43983</v>
      </c>
      <c r="M284" s="485" t="s">
        <v>466</v>
      </c>
      <c r="N284" s="474" t="s">
        <v>1440</v>
      </c>
      <c r="O284" s="467" t="s">
        <v>1436</v>
      </c>
      <c r="P284" s="467"/>
      <c r="Q284" s="485" t="s">
        <v>1441</v>
      </c>
      <c r="R284" s="475"/>
      <c r="S284" s="475"/>
      <c r="T284" s="476" t="s">
        <v>145</v>
      </c>
      <c r="U284" s="476"/>
      <c r="V284" s="476"/>
      <c r="W284" s="474" t="s">
        <v>449</v>
      </c>
      <c r="X284" s="474"/>
      <c r="Y284" s="474"/>
      <c r="Z284" s="467" t="s">
        <v>1442</v>
      </c>
      <c r="AA284" s="467" t="s">
        <v>486</v>
      </c>
      <c r="AB284" s="467"/>
      <c r="AC284" s="474"/>
      <c r="AD284" s="474"/>
      <c r="AE284" s="474"/>
      <c r="AF284" s="474"/>
      <c r="AG284" s="467" t="s">
        <v>1383</v>
      </c>
      <c r="AH284" s="474" t="s">
        <v>463</v>
      </c>
      <c r="AI284" s="474" t="s">
        <v>154</v>
      </c>
      <c r="AJ284" s="467"/>
      <c r="AK284" s="474"/>
      <c r="AL284" s="488"/>
      <c r="AM284" s="503"/>
      <c r="AN284" s="503"/>
      <c r="AO284" s="504"/>
      <c r="AP284" s="494"/>
      <c r="AQ284" s="503"/>
      <c r="AR284" s="503"/>
      <c r="AS284" s="503"/>
      <c r="AT284" s="503"/>
      <c r="AU284" s="467"/>
      <c r="AV284" s="474"/>
      <c r="AW284" s="474">
        <v>1</v>
      </c>
      <c r="AX284" s="474">
        <v>1</v>
      </c>
      <c r="AY284" s="467">
        <v>1</v>
      </c>
      <c r="AZ284" s="467">
        <v>0</v>
      </c>
      <c r="BA284" s="500">
        <v>3</v>
      </c>
      <c r="BB284" s="501"/>
      <c r="BC284" s="467"/>
      <c r="BD284" s="488"/>
      <c r="BE284" s="488"/>
      <c r="BF284" s="488"/>
      <c r="BG284" s="489"/>
      <c r="BH284" s="467"/>
      <c r="BI284" s="467"/>
      <c r="BJ284" s="467"/>
      <c r="BK284" s="467"/>
      <c r="BL284" s="467"/>
      <c r="BM284" s="467"/>
    </row>
    <row r="285" spans="1:65" ht="30" customHeight="1" x14ac:dyDescent="0.3">
      <c r="A285" s="68"/>
      <c r="B285" s="465">
        <v>20200280</v>
      </c>
      <c r="C285" s="465" t="s">
        <v>1443</v>
      </c>
      <c r="D285" s="465"/>
      <c r="E285" s="481">
        <v>44022</v>
      </c>
      <c r="F285" s="467" t="s">
        <v>1593</v>
      </c>
      <c r="G285" s="488" t="s">
        <v>445</v>
      </c>
      <c r="H285" s="498" t="s">
        <v>491</v>
      </c>
      <c r="I285" s="470" t="s">
        <v>6123</v>
      </c>
      <c r="J285" s="471" t="s">
        <v>6789</v>
      </c>
      <c r="K285" s="499">
        <v>44022</v>
      </c>
      <c r="L285" s="492">
        <v>43983</v>
      </c>
      <c r="M285" s="485" t="s">
        <v>466</v>
      </c>
      <c r="N285" s="474" t="s">
        <v>1444</v>
      </c>
      <c r="O285" s="467" t="s">
        <v>1445</v>
      </c>
      <c r="P285" s="467"/>
      <c r="Q285" s="485" t="s">
        <v>1446</v>
      </c>
      <c r="R285" s="475"/>
      <c r="S285" s="475"/>
      <c r="T285" s="476" t="s">
        <v>145</v>
      </c>
      <c r="U285" s="476"/>
      <c r="V285" s="476"/>
      <c r="W285" s="474" t="s">
        <v>449</v>
      </c>
      <c r="X285" s="474"/>
      <c r="Y285" s="474"/>
      <c r="Z285" s="467" t="s">
        <v>1447</v>
      </c>
      <c r="AA285" s="467" t="s">
        <v>486</v>
      </c>
      <c r="AB285" s="467"/>
      <c r="AC285" s="474"/>
      <c r="AD285" s="474"/>
      <c r="AE285" s="474"/>
      <c r="AF285" s="474"/>
      <c r="AG285" s="467" t="s">
        <v>1383</v>
      </c>
      <c r="AH285" s="474" t="s">
        <v>463</v>
      </c>
      <c r="AI285" s="474" t="s">
        <v>154</v>
      </c>
      <c r="AJ285" s="467"/>
      <c r="AK285" s="474"/>
      <c r="AL285" s="488"/>
      <c r="AM285" s="503"/>
      <c r="AN285" s="503"/>
      <c r="AO285" s="504"/>
      <c r="AP285" s="494"/>
      <c r="AQ285" s="503"/>
      <c r="AR285" s="503"/>
      <c r="AS285" s="503"/>
      <c r="AT285" s="503"/>
      <c r="AU285" s="467"/>
      <c r="AV285" s="474"/>
      <c r="AW285" s="474">
        <v>1</v>
      </c>
      <c r="AX285" s="474">
        <v>1</v>
      </c>
      <c r="AY285" s="467">
        <v>1</v>
      </c>
      <c r="AZ285" s="467">
        <v>0</v>
      </c>
      <c r="BA285" s="500">
        <v>3</v>
      </c>
      <c r="BB285" s="501"/>
      <c r="BC285" s="467"/>
      <c r="BD285" s="488"/>
      <c r="BE285" s="488"/>
      <c r="BF285" s="488"/>
      <c r="BG285" s="489"/>
      <c r="BH285" s="467"/>
      <c r="BI285" s="467"/>
      <c r="BJ285" s="467"/>
      <c r="BK285" s="467"/>
      <c r="BL285" s="467"/>
      <c r="BM285" s="467"/>
    </row>
    <row r="286" spans="1:65" ht="30" customHeight="1" x14ac:dyDescent="0.3">
      <c r="A286" s="68"/>
      <c r="B286" s="465">
        <v>20200281</v>
      </c>
      <c r="C286" s="465" t="s">
        <v>1448</v>
      </c>
      <c r="D286" s="465"/>
      <c r="E286" s="481">
        <v>44022</v>
      </c>
      <c r="F286" s="467" t="s">
        <v>1599</v>
      </c>
      <c r="G286" s="488" t="s">
        <v>445</v>
      </c>
      <c r="H286" s="498" t="s">
        <v>491</v>
      </c>
      <c r="I286" s="470" t="s">
        <v>6124</v>
      </c>
      <c r="J286" s="471" t="s">
        <v>6790</v>
      </c>
      <c r="K286" s="499">
        <v>44022</v>
      </c>
      <c r="L286" s="492">
        <v>43983</v>
      </c>
      <c r="M286" s="485" t="s">
        <v>466</v>
      </c>
      <c r="N286" s="474" t="s">
        <v>1093</v>
      </c>
      <c r="O286" s="467" t="s">
        <v>1449</v>
      </c>
      <c r="P286" s="467"/>
      <c r="Q286" s="485" t="s">
        <v>1450</v>
      </c>
      <c r="R286" s="475"/>
      <c r="S286" s="475"/>
      <c r="T286" s="476" t="s">
        <v>145</v>
      </c>
      <c r="U286" s="476"/>
      <c r="V286" s="476"/>
      <c r="W286" s="474"/>
      <c r="X286" s="474"/>
      <c r="Y286" s="474"/>
      <c r="Z286" s="467" t="s">
        <v>1451</v>
      </c>
      <c r="AA286" s="467" t="s">
        <v>454</v>
      </c>
      <c r="AB286" s="467"/>
      <c r="AC286" s="474"/>
      <c r="AD286" s="474"/>
      <c r="AE286" s="474"/>
      <c r="AF286" s="474"/>
      <c r="AG286" s="467" t="s">
        <v>1376</v>
      </c>
      <c r="AH286" s="474" t="s">
        <v>463</v>
      </c>
      <c r="AI286" s="474" t="s">
        <v>154</v>
      </c>
      <c r="AJ286" s="467"/>
      <c r="AK286" s="474"/>
      <c r="AL286" s="488"/>
      <c r="AM286" s="503"/>
      <c r="AN286" s="503"/>
      <c r="AO286" s="504"/>
      <c r="AP286" s="494"/>
      <c r="AQ286" s="503"/>
      <c r="AR286" s="503"/>
      <c r="AS286" s="503"/>
      <c r="AT286" s="503"/>
      <c r="AU286" s="467"/>
      <c r="AV286" s="474"/>
      <c r="AW286" s="474">
        <v>1</v>
      </c>
      <c r="AX286" s="474">
        <v>1</v>
      </c>
      <c r="AY286" s="467">
        <v>1</v>
      </c>
      <c r="AZ286" s="467">
        <v>0</v>
      </c>
      <c r="BA286" s="500">
        <v>2</v>
      </c>
      <c r="BB286" s="501"/>
      <c r="BC286" s="467"/>
      <c r="BD286" s="488"/>
      <c r="BE286" s="488"/>
      <c r="BF286" s="488"/>
      <c r="BG286" s="489"/>
      <c r="BH286" s="467"/>
      <c r="BI286" s="467"/>
      <c r="BJ286" s="467"/>
      <c r="BK286" s="467"/>
      <c r="BL286" s="467"/>
      <c r="BM286" s="467"/>
    </row>
    <row r="287" spans="1:65" ht="30" customHeight="1" x14ac:dyDescent="0.3">
      <c r="A287" s="68"/>
      <c r="B287" s="465">
        <v>20200282</v>
      </c>
      <c r="C287" s="465" t="s">
        <v>1411</v>
      </c>
      <c r="D287" s="465"/>
      <c r="E287" s="481">
        <v>44025</v>
      </c>
      <c r="F287" s="497" t="s">
        <v>1587</v>
      </c>
      <c r="G287" s="488" t="s">
        <v>445</v>
      </c>
      <c r="H287" s="498" t="s">
        <v>491</v>
      </c>
      <c r="I287" s="470" t="s">
        <v>6126</v>
      </c>
      <c r="J287" s="471" t="s">
        <v>6791</v>
      </c>
      <c r="K287" s="499">
        <v>43789</v>
      </c>
      <c r="L287" s="492">
        <v>43983</v>
      </c>
      <c r="M287" s="485" t="s">
        <v>1412</v>
      </c>
      <c r="N287" s="474" t="s">
        <v>1413</v>
      </c>
      <c r="O287" s="467" t="s">
        <v>1414</v>
      </c>
      <c r="P287" s="467"/>
      <c r="Q287" s="485" t="s">
        <v>1415</v>
      </c>
      <c r="R287" s="475"/>
      <c r="S287" s="475"/>
      <c r="T287" s="476" t="s">
        <v>145</v>
      </c>
      <c r="U287" s="476"/>
      <c r="V287" s="476"/>
      <c r="W287" s="474" t="s">
        <v>449</v>
      </c>
      <c r="X287" s="474"/>
      <c r="Y287" s="474"/>
      <c r="Z287" s="467" t="s">
        <v>1416</v>
      </c>
      <c r="AA287" s="467" t="s">
        <v>486</v>
      </c>
      <c r="AB287" s="467"/>
      <c r="AC287" s="474"/>
      <c r="AD287" s="474"/>
      <c r="AE287" s="474"/>
      <c r="AF287" s="474"/>
      <c r="AG287" s="467" t="s">
        <v>1376</v>
      </c>
      <c r="AH287" s="474" t="s">
        <v>463</v>
      </c>
      <c r="AI287" s="474" t="s">
        <v>154</v>
      </c>
      <c r="AJ287" s="467"/>
      <c r="AK287" s="474"/>
      <c r="AL287" s="488"/>
      <c r="AM287" s="503"/>
      <c r="AN287" s="503"/>
      <c r="AO287" s="504"/>
      <c r="AP287" s="494"/>
      <c r="AQ287" s="503"/>
      <c r="AR287" s="503"/>
      <c r="AS287" s="503"/>
      <c r="AT287" s="503"/>
      <c r="AU287" s="467"/>
      <c r="AV287" s="474"/>
      <c r="AW287" s="474">
        <v>1</v>
      </c>
      <c r="AX287" s="474">
        <v>1</v>
      </c>
      <c r="AY287" s="467">
        <v>1</v>
      </c>
      <c r="AZ287" s="467">
        <v>0</v>
      </c>
      <c r="BA287" s="500">
        <v>2</v>
      </c>
      <c r="BB287" s="501"/>
      <c r="BC287" s="467"/>
      <c r="BD287" s="488"/>
      <c r="BE287" s="488"/>
      <c r="BF287" s="488"/>
      <c r="BG287" s="489"/>
      <c r="BH287" s="467"/>
      <c r="BI287" s="467"/>
      <c r="BJ287" s="467"/>
      <c r="BK287" s="467"/>
      <c r="BL287" s="467"/>
      <c r="BM287" s="467"/>
    </row>
    <row r="288" spans="1:65" ht="30" customHeight="1" x14ac:dyDescent="0.3">
      <c r="A288" s="68"/>
      <c r="B288" s="465">
        <v>20200283</v>
      </c>
      <c r="C288" s="465" t="s">
        <v>1422</v>
      </c>
      <c r="D288" s="465"/>
      <c r="E288" s="481">
        <v>44025</v>
      </c>
      <c r="F288" s="467" t="s">
        <v>1593</v>
      </c>
      <c r="G288" s="488" t="s">
        <v>445</v>
      </c>
      <c r="H288" s="498" t="s">
        <v>446</v>
      </c>
      <c r="I288" s="470"/>
      <c r="J288" s="471" t="s">
        <v>6792</v>
      </c>
      <c r="K288" s="499">
        <v>44022</v>
      </c>
      <c r="L288" s="492">
        <v>43983</v>
      </c>
      <c r="M288" s="485" t="s">
        <v>510</v>
      </c>
      <c r="N288" s="474" t="s">
        <v>1423</v>
      </c>
      <c r="O288" s="467" t="s">
        <v>1424</v>
      </c>
      <c r="P288" s="467"/>
      <c r="Q288" s="485" t="s">
        <v>1425</v>
      </c>
      <c r="R288" s="475"/>
      <c r="S288" s="475"/>
      <c r="T288" s="476" t="s">
        <v>4575</v>
      </c>
      <c r="U288" s="476"/>
      <c r="V288" s="476"/>
      <c r="W288" s="474" t="s">
        <v>449</v>
      </c>
      <c r="X288" s="474"/>
      <c r="Y288" s="474"/>
      <c r="Z288" s="467" t="s">
        <v>1426</v>
      </c>
      <c r="AA288" s="467" t="s">
        <v>486</v>
      </c>
      <c r="AB288" s="467"/>
      <c r="AC288" s="474"/>
      <c r="AD288" s="474"/>
      <c r="AE288" s="474"/>
      <c r="AF288" s="474"/>
      <c r="AG288" s="467" t="s">
        <v>1376</v>
      </c>
      <c r="AH288" s="474" t="s">
        <v>463</v>
      </c>
      <c r="AI288" s="474" t="s">
        <v>154</v>
      </c>
      <c r="AJ288" s="467"/>
      <c r="AK288" s="474"/>
      <c r="AL288" s="488"/>
      <c r="AM288" s="503"/>
      <c r="AN288" s="503"/>
      <c r="AO288" s="504"/>
      <c r="AP288" s="494"/>
      <c r="AQ288" s="503"/>
      <c r="AR288" s="503"/>
      <c r="AS288" s="503"/>
      <c r="AT288" s="503"/>
      <c r="AU288" s="467"/>
      <c r="AV288" s="474"/>
      <c r="AW288" s="474">
        <v>1</v>
      </c>
      <c r="AX288" s="474">
        <v>1</v>
      </c>
      <c r="AY288" s="467">
        <v>1</v>
      </c>
      <c r="AZ288" s="467">
        <v>0</v>
      </c>
      <c r="BA288" s="500">
        <v>2</v>
      </c>
      <c r="BB288" s="501"/>
      <c r="BC288" s="467"/>
      <c r="BD288" s="488"/>
      <c r="BE288" s="488"/>
      <c r="BF288" s="488"/>
      <c r="BG288" s="489"/>
      <c r="BH288" s="467"/>
      <c r="BI288" s="467"/>
      <c r="BJ288" s="467"/>
      <c r="BK288" s="467"/>
      <c r="BL288" s="467"/>
      <c r="BM288" s="467"/>
    </row>
    <row r="289" spans="1:65" ht="30" customHeight="1" x14ac:dyDescent="0.3">
      <c r="A289" s="68"/>
      <c r="B289" s="465">
        <v>20200284</v>
      </c>
      <c r="C289" s="465" t="s">
        <v>1417</v>
      </c>
      <c r="D289" s="465"/>
      <c r="E289" s="481">
        <v>44025</v>
      </c>
      <c r="F289" s="498" t="s">
        <v>1674</v>
      </c>
      <c r="G289" s="488" t="s">
        <v>445</v>
      </c>
      <c r="H289" s="498" t="s">
        <v>491</v>
      </c>
      <c r="I289" s="470" t="s">
        <v>6129</v>
      </c>
      <c r="J289" s="471" t="s">
        <v>6793</v>
      </c>
      <c r="K289" s="499">
        <v>44023</v>
      </c>
      <c r="L289" s="492">
        <v>44013</v>
      </c>
      <c r="M289" s="485" t="s">
        <v>466</v>
      </c>
      <c r="N289" s="474" t="s">
        <v>1418</v>
      </c>
      <c r="O289" s="467" t="s">
        <v>1419</v>
      </c>
      <c r="P289" s="467"/>
      <c r="Q289" s="485" t="s">
        <v>1420</v>
      </c>
      <c r="R289" s="475"/>
      <c r="S289" s="475"/>
      <c r="T289" s="476" t="s">
        <v>145</v>
      </c>
      <c r="U289" s="476"/>
      <c r="V289" s="476"/>
      <c r="W289" s="474" t="s">
        <v>461</v>
      </c>
      <c r="X289" s="474"/>
      <c r="Y289" s="474"/>
      <c r="Z289" s="467" t="s">
        <v>1421</v>
      </c>
      <c r="AA289" s="467" t="s">
        <v>454</v>
      </c>
      <c r="AB289" s="467"/>
      <c r="AC289" s="474"/>
      <c r="AD289" s="474"/>
      <c r="AE289" s="474"/>
      <c r="AF289" s="474"/>
      <c r="AG289" s="467" t="s">
        <v>1383</v>
      </c>
      <c r="AH289" s="474" t="s">
        <v>463</v>
      </c>
      <c r="AI289" s="474" t="s">
        <v>154</v>
      </c>
      <c r="AJ289" s="467"/>
      <c r="AK289" s="474"/>
      <c r="AL289" s="488"/>
      <c r="AM289" s="503"/>
      <c r="AN289" s="503"/>
      <c r="AO289" s="504"/>
      <c r="AP289" s="494"/>
      <c r="AQ289" s="503"/>
      <c r="AR289" s="503"/>
      <c r="AS289" s="503"/>
      <c r="AT289" s="503"/>
      <c r="AU289" s="467"/>
      <c r="AV289" s="474"/>
      <c r="AW289" s="474">
        <v>1</v>
      </c>
      <c r="AX289" s="474">
        <v>1</v>
      </c>
      <c r="AY289" s="467">
        <v>1</v>
      </c>
      <c r="AZ289" s="467">
        <v>0</v>
      </c>
      <c r="BA289" s="500">
        <v>3</v>
      </c>
      <c r="BB289" s="501"/>
      <c r="BC289" s="467"/>
      <c r="BD289" s="488"/>
      <c r="BE289" s="488"/>
      <c r="BF289" s="488"/>
      <c r="BG289" s="489"/>
      <c r="BH289" s="467"/>
      <c r="BI289" s="467"/>
      <c r="BJ289" s="467"/>
      <c r="BK289" s="467"/>
      <c r="BL289" s="467"/>
      <c r="BM289" s="467"/>
    </row>
    <row r="290" spans="1:65" ht="30" customHeight="1" x14ac:dyDescent="0.3">
      <c r="A290" s="68"/>
      <c r="B290" s="465">
        <v>20200285</v>
      </c>
      <c r="C290" s="465" t="s">
        <v>1385</v>
      </c>
      <c r="D290" s="465"/>
      <c r="E290" s="481">
        <v>44027</v>
      </c>
      <c r="F290" s="497" t="s">
        <v>1587</v>
      </c>
      <c r="G290" s="488" t="s">
        <v>445</v>
      </c>
      <c r="H290" s="498" t="s">
        <v>491</v>
      </c>
      <c r="I290" s="470" t="s">
        <v>6122</v>
      </c>
      <c r="J290" s="471" t="s">
        <v>6794</v>
      </c>
      <c r="K290" s="499">
        <v>43983</v>
      </c>
      <c r="L290" s="492">
        <v>43983</v>
      </c>
      <c r="M290" s="485" t="s">
        <v>466</v>
      </c>
      <c r="N290" s="474" t="s">
        <v>1386</v>
      </c>
      <c r="O290" s="467" t="s">
        <v>1387</v>
      </c>
      <c r="P290" s="467"/>
      <c r="Q290" s="485" t="s">
        <v>1388</v>
      </c>
      <c r="R290" s="475"/>
      <c r="S290" s="475"/>
      <c r="T290" s="476" t="s">
        <v>145</v>
      </c>
      <c r="U290" s="476"/>
      <c r="V290" s="476"/>
      <c r="W290" s="474" t="s">
        <v>461</v>
      </c>
      <c r="X290" s="474"/>
      <c r="Y290" s="474"/>
      <c r="Z290" s="467" t="s">
        <v>1389</v>
      </c>
      <c r="AA290" s="467" t="s">
        <v>486</v>
      </c>
      <c r="AB290" s="467"/>
      <c r="AC290" s="474"/>
      <c r="AD290" s="474"/>
      <c r="AE290" s="474"/>
      <c r="AF290" s="474"/>
      <c r="AG290" s="467" t="s">
        <v>1383</v>
      </c>
      <c r="AH290" s="474" t="s">
        <v>463</v>
      </c>
      <c r="AI290" s="474" t="s">
        <v>154</v>
      </c>
      <c r="AJ290" s="467"/>
      <c r="AK290" s="474"/>
      <c r="AL290" s="488"/>
      <c r="AM290" s="503"/>
      <c r="AN290" s="503"/>
      <c r="AO290" s="504"/>
      <c r="AP290" s="494"/>
      <c r="AQ290" s="503"/>
      <c r="AR290" s="503"/>
      <c r="AS290" s="503"/>
      <c r="AT290" s="503"/>
      <c r="AU290" s="467"/>
      <c r="AV290" s="474"/>
      <c r="AW290" s="474">
        <v>1</v>
      </c>
      <c r="AX290" s="474">
        <v>1</v>
      </c>
      <c r="AY290" s="467">
        <v>1</v>
      </c>
      <c r="AZ290" s="467">
        <v>0</v>
      </c>
      <c r="BA290" s="500">
        <v>3</v>
      </c>
      <c r="BB290" s="501"/>
      <c r="BC290" s="467"/>
      <c r="BD290" s="488"/>
      <c r="BE290" s="488"/>
      <c r="BF290" s="488"/>
      <c r="BG290" s="489"/>
      <c r="BH290" s="467"/>
      <c r="BI290" s="467"/>
      <c r="BJ290" s="467"/>
      <c r="BK290" s="467"/>
      <c r="BL290" s="467"/>
      <c r="BM290" s="467"/>
    </row>
    <row r="291" spans="1:65" ht="30" customHeight="1" x14ac:dyDescent="0.3">
      <c r="A291" s="68"/>
      <c r="B291" s="465">
        <v>20200286</v>
      </c>
      <c r="C291" s="465" t="s">
        <v>1396</v>
      </c>
      <c r="D291" s="465"/>
      <c r="E291" s="481">
        <v>44027</v>
      </c>
      <c r="F291" s="467" t="s">
        <v>1593</v>
      </c>
      <c r="G291" s="488" t="s">
        <v>445</v>
      </c>
      <c r="H291" s="498" t="s">
        <v>491</v>
      </c>
      <c r="I291" s="470" t="s">
        <v>6123</v>
      </c>
      <c r="J291" s="471" t="s">
        <v>6795</v>
      </c>
      <c r="K291" s="499">
        <v>44012</v>
      </c>
      <c r="L291" s="492">
        <v>43983</v>
      </c>
      <c r="M291" s="485" t="s">
        <v>510</v>
      </c>
      <c r="N291" s="474" t="s">
        <v>1397</v>
      </c>
      <c r="O291" s="467" t="s">
        <v>1398</v>
      </c>
      <c r="P291" s="467"/>
      <c r="Q291" s="485" t="s">
        <v>1399</v>
      </c>
      <c r="R291" s="475"/>
      <c r="S291" s="475"/>
      <c r="T291" s="476" t="s">
        <v>145</v>
      </c>
      <c r="U291" s="476"/>
      <c r="V291" s="476"/>
      <c r="W291" s="474" t="s">
        <v>449</v>
      </c>
      <c r="X291" s="474"/>
      <c r="Y291" s="474"/>
      <c r="Z291" s="467" t="s">
        <v>1401</v>
      </c>
      <c r="AA291" s="467" t="s">
        <v>454</v>
      </c>
      <c r="AB291" s="467" t="s">
        <v>1402</v>
      </c>
      <c r="AC291" s="474"/>
      <c r="AD291" s="474"/>
      <c r="AE291" s="474"/>
      <c r="AF291" s="474"/>
      <c r="AG291" s="467" t="s">
        <v>1400</v>
      </c>
      <c r="AH291" s="474" t="s">
        <v>463</v>
      </c>
      <c r="AI291" s="474" t="s">
        <v>154</v>
      </c>
      <c r="AJ291" s="467"/>
      <c r="AK291" s="474"/>
      <c r="AL291" s="488"/>
      <c r="AM291" s="505" t="s">
        <v>1403</v>
      </c>
      <c r="AN291" s="505"/>
      <c r="AO291" s="477"/>
      <c r="AP291" s="494"/>
      <c r="AQ291" s="505"/>
      <c r="AR291" s="505"/>
      <c r="AS291" s="505"/>
      <c r="AT291" s="505"/>
      <c r="AU291" s="467"/>
      <c r="AV291" s="474"/>
      <c r="AW291" s="474">
        <v>1</v>
      </c>
      <c r="AX291" s="474">
        <v>1</v>
      </c>
      <c r="AY291" s="467">
        <v>1</v>
      </c>
      <c r="AZ291" s="467">
        <v>0</v>
      </c>
      <c r="BA291" s="500">
        <v>4</v>
      </c>
      <c r="BB291" s="501"/>
      <c r="BC291" s="467"/>
      <c r="BD291" s="488"/>
      <c r="BE291" s="488"/>
      <c r="BF291" s="488"/>
      <c r="BG291" s="489"/>
      <c r="BH291" s="467"/>
      <c r="BI291" s="467"/>
      <c r="BJ291" s="467"/>
      <c r="BK291" s="467"/>
      <c r="BL291" s="467"/>
      <c r="BM291" s="467"/>
    </row>
    <row r="292" spans="1:65" ht="30" customHeight="1" x14ac:dyDescent="0.3">
      <c r="A292" s="68"/>
      <c r="B292" s="465">
        <v>20200287</v>
      </c>
      <c r="C292" s="465" t="s">
        <v>1390</v>
      </c>
      <c r="D292" s="465"/>
      <c r="E292" s="481">
        <v>44027</v>
      </c>
      <c r="F292" s="467" t="s">
        <v>1720</v>
      </c>
      <c r="G292" s="488" t="s">
        <v>445</v>
      </c>
      <c r="H292" s="498" t="s">
        <v>491</v>
      </c>
      <c r="I292" s="470" t="s">
        <v>4394</v>
      </c>
      <c r="J292" s="471" t="s">
        <v>6796</v>
      </c>
      <c r="K292" s="499">
        <v>44027</v>
      </c>
      <c r="L292" s="492">
        <v>43983</v>
      </c>
      <c r="M292" s="485" t="s">
        <v>1391</v>
      </c>
      <c r="N292" s="474" t="s">
        <v>1392</v>
      </c>
      <c r="O292" s="467" t="s">
        <v>1393</v>
      </c>
      <c r="P292" s="467"/>
      <c r="Q292" s="485" t="s">
        <v>1394</v>
      </c>
      <c r="R292" s="475">
        <v>0</v>
      </c>
      <c r="S292" s="475">
        <v>0</v>
      </c>
      <c r="T292" s="476" t="s">
        <v>6131</v>
      </c>
      <c r="U292" s="476"/>
      <c r="V292" s="476"/>
      <c r="W292" s="474" t="s">
        <v>449</v>
      </c>
      <c r="X292" s="474"/>
      <c r="Y292" s="474"/>
      <c r="Z292" s="467" t="s">
        <v>1395</v>
      </c>
      <c r="AA292" s="467" t="s">
        <v>486</v>
      </c>
      <c r="AB292" s="467"/>
      <c r="AC292" s="474"/>
      <c r="AD292" s="474"/>
      <c r="AE292" s="474"/>
      <c r="AF292" s="474"/>
      <c r="AG292" s="467" t="s">
        <v>1376</v>
      </c>
      <c r="AH292" s="474" t="s">
        <v>463</v>
      </c>
      <c r="AI292" s="474" t="s">
        <v>6115</v>
      </c>
      <c r="AJ292" s="467"/>
      <c r="AK292" s="474"/>
      <c r="AL292" s="488"/>
      <c r="AM292" s="503"/>
      <c r="AN292" s="503"/>
      <c r="AO292" s="504"/>
      <c r="AP292" s="494"/>
      <c r="AQ292" s="503"/>
      <c r="AR292" s="503"/>
      <c r="AS292" s="503"/>
      <c r="AT292" s="503"/>
      <c r="AU292" s="467"/>
      <c r="AV292" s="474"/>
      <c r="AW292" s="474">
        <v>1</v>
      </c>
      <c r="AX292" s="474">
        <v>1</v>
      </c>
      <c r="AY292" s="467">
        <v>1</v>
      </c>
      <c r="AZ292" s="467">
        <v>0</v>
      </c>
      <c r="BA292" s="500">
        <v>2</v>
      </c>
      <c r="BB292" s="501"/>
      <c r="BC292" s="467"/>
      <c r="BD292" s="488"/>
      <c r="BE292" s="488"/>
      <c r="BF292" s="488"/>
      <c r="BG292" s="489"/>
      <c r="BH292" s="467"/>
      <c r="BI292" s="467"/>
      <c r="BJ292" s="467"/>
      <c r="BK292" s="467"/>
      <c r="BL292" s="467"/>
      <c r="BM292" s="467"/>
    </row>
    <row r="293" spans="1:65" ht="30" customHeight="1" x14ac:dyDescent="0.3">
      <c r="A293" s="68"/>
      <c r="B293" s="465">
        <v>20200288</v>
      </c>
      <c r="C293" s="465" t="s">
        <v>1404</v>
      </c>
      <c r="D293" s="465"/>
      <c r="E293" s="481">
        <v>44027</v>
      </c>
      <c r="F293" s="467" t="s">
        <v>1593</v>
      </c>
      <c r="G293" s="488" t="s">
        <v>445</v>
      </c>
      <c r="H293" s="498" t="s">
        <v>491</v>
      </c>
      <c r="I293" s="470" t="s">
        <v>119</v>
      </c>
      <c r="J293" s="471" t="s">
        <v>6797</v>
      </c>
      <c r="K293" s="499">
        <v>44027</v>
      </c>
      <c r="L293" s="492">
        <v>44013</v>
      </c>
      <c r="M293" s="485" t="s">
        <v>1405</v>
      </c>
      <c r="N293" s="474" t="s">
        <v>1406</v>
      </c>
      <c r="O293" s="467" t="s">
        <v>1407</v>
      </c>
      <c r="P293" s="467"/>
      <c r="Q293" s="485" t="s">
        <v>1408</v>
      </c>
      <c r="R293" s="475">
        <v>15865</v>
      </c>
      <c r="S293" s="475">
        <v>15865</v>
      </c>
      <c r="T293" s="476" t="s">
        <v>4575</v>
      </c>
      <c r="U293" s="476"/>
      <c r="V293" s="476"/>
      <c r="W293" s="474" t="s">
        <v>449</v>
      </c>
      <c r="X293" s="474"/>
      <c r="Y293" s="474"/>
      <c r="Z293" s="467" t="s">
        <v>1409</v>
      </c>
      <c r="AA293" s="467" t="s">
        <v>486</v>
      </c>
      <c r="AB293" s="467" t="s">
        <v>1410</v>
      </c>
      <c r="AC293" s="474"/>
      <c r="AD293" s="474" t="s">
        <v>450</v>
      </c>
      <c r="AE293" s="474"/>
      <c r="AF293" s="474"/>
      <c r="AG293" s="467" t="s">
        <v>1376</v>
      </c>
      <c r="AH293" s="474" t="s">
        <v>463</v>
      </c>
      <c r="AI293" s="474" t="s">
        <v>154</v>
      </c>
      <c r="AJ293" s="467"/>
      <c r="AK293" s="474"/>
      <c r="AL293" s="488"/>
      <c r="AM293" s="503"/>
      <c r="AN293" s="503"/>
      <c r="AO293" s="504"/>
      <c r="AP293" s="494"/>
      <c r="AQ293" s="503"/>
      <c r="AR293" s="503"/>
      <c r="AS293" s="503"/>
      <c r="AT293" s="503"/>
      <c r="AU293" s="467"/>
      <c r="AV293" s="474"/>
      <c r="AW293" s="474">
        <v>1</v>
      </c>
      <c r="AX293" s="474">
        <v>0</v>
      </c>
      <c r="AY293" s="467">
        <v>1</v>
      </c>
      <c r="AZ293" s="467">
        <v>0</v>
      </c>
      <c r="BA293" s="500">
        <v>2</v>
      </c>
      <c r="BB293" s="501"/>
      <c r="BC293" s="467"/>
      <c r="BD293" s="488"/>
      <c r="BE293" s="488"/>
      <c r="BF293" s="488"/>
      <c r="BG293" s="489"/>
      <c r="BH293" s="467"/>
      <c r="BI293" s="467"/>
      <c r="BJ293" s="467"/>
      <c r="BK293" s="467"/>
      <c r="BL293" s="467"/>
      <c r="BM293" s="467"/>
    </row>
    <row r="294" spans="1:65" ht="30" customHeight="1" x14ac:dyDescent="0.3">
      <c r="A294" s="68"/>
      <c r="B294" s="465">
        <v>20200289</v>
      </c>
      <c r="C294" s="465" t="s">
        <v>1379</v>
      </c>
      <c r="D294" s="465"/>
      <c r="E294" s="481">
        <v>44028</v>
      </c>
      <c r="F294" s="467" t="s">
        <v>1599</v>
      </c>
      <c r="G294" s="488" t="s">
        <v>445</v>
      </c>
      <c r="H294" s="498" t="s">
        <v>491</v>
      </c>
      <c r="I294" s="470" t="s">
        <v>6122</v>
      </c>
      <c r="J294" s="471" t="s">
        <v>6798</v>
      </c>
      <c r="K294" s="499">
        <v>44026</v>
      </c>
      <c r="L294" s="492">
        <v>43983</v>
      </c>
      <c r="M294" s="485" t="s">
        <v>466</v>
      </c>
      <c r="N294" s="474" t="s">
        <v>1380</v>
      </c>
      <c r="O294" s="467" t="s">
        <v>1381</v>
      </c>
      <c r="P294" s="467"/>
      <c r="Q294" s="485" t="s">
        <v>1382</v>
      </c>
      <c r="R294" s="475"/>
      <c r="S294" s="475"/>
      <c r="T294" s="476" t="s">
        <v>145</v>
      </c>
      <c r="U294" s="476"/>
      <c r="V294" s="476"/>
      <c r="W294" s="474" t="s">
        <v>461</v>
      </c>
      <c r="X294" s="474"/>
      <c r="Y294" s="474"/>
      <c r="Z294" s="467" t="s">
        <v>1384</v>
      </c>
      <c r="AA294" s="467" t="s">
        <v>486</v>
      </c>
      <c r="AB294" s="467"/>
      <c r="AC294" s="474"/>
      <c r="AD294" s="474"/>
      <c r="AE294" s="474"/>
      <c r="AF294" s="474"/>
      <c r="AG294" s="467" t="s">
        <v>1383</v>
      </c>
      <c r="AH294" s="474" t="s">
        <v>463</v>
      </c>
      <c r="AI294" s="474" t="s">
        <v>154</v>
      </c>
      <c r="AJ294" s="467"/>
      <c r="AK294" s="474"/>
      <c r="AL294" s="488"/>
      <c r="AM294" s="503"/>
      <c r="AN294" s="503"/>
      <c r="AO294" s="504"/>
      <c r="AP294" s="494"/>
      <c r="AQ294" s="503"/>
      <c r="AR294" s="503"/>
      <c r="AS294" s="503"/>
      <c r="AT294" s="503"/>
      <c r="AU294" s="467"/>
      <c r="AV294" s="474"/>
      <c r="AW294" s="474">
        <v>1</v>
      </c>
      <c r="AX294" s="474">
        <v>1</v>
      </c>
      <c r="AY294" s="467">
        <v>1</v>
      </c>
      <c r="AZ294" s="467">
        <v>0</v>
      </c>
      <c r="BA294" s="500">
        <v>3</v>
      </c>
      <c r="BB294" s="501"/>
      <c r="BC294" s="467"/>
      <c r="BD294" s="488"/>
      <c r="BE294" s="488"/>
      <c r="BF294" s="488"/>
      <c r="BG294" s="489"/>
      <c r="BH294" s="467"/>
      <c r="BI294" s="467"/>
      <c r="BJ294" s="467"/>
      <c r="BK294" s="467"/>
      <c r="BL294" s="467"/>
      <c r="BM294" s="467"/>
    </row>
    <row r="295" spans="1:65" ht="30" customHeight="1" x14ac:dyDescent="0.3">
      <c r="A295" s="68"/>
      <c r="B295" s="465">
        <v>20200290</v>
      </c>
      <c r="C295" s="465" t="s">
        <v>1487</v>
      </c>
      <c r="D295" s="465"/>
      <c r="E295" s="481">
        <v>44029</v>
      </c>
      <c r="F295" s="497" t="s">
        <v>1587</v>
      </c>
      <c r="G295" s="488" t="s">
        <v>445</v>
      </c>
      <c r="H295" s="498" t="s">
        <v>491</v>
      </c>
      <c r="I295" s="470" t="s">
        <v>4394</v>
      </c>
      <c r="J295" s="471" t="s">
        <v>6799</v>
      </c>
      <c r="K295" s="499">
        <v>44020</v>
      </c>
      <c r="L295" s="492">
        <v>43983</v>
      </c>
      <c r="M295" s="485"/>
      <c r="N295" s="474" t="s">
        <v>1488</v>
      </c>
      <c r="O295" s="467" t="s">
        <v>1351</v>
      </c>
      <c r="P295" s="467"/>
      <c r="Q295" s="467" t="s">
        <v>1489</v>
      </c>
      <c r="R295" s="475">
        <v>0</v>
      </c>
      <c r="S295" s="475">
        <v>0</v>
      </c>
      <c r="T295" s="476" t="s">
        <v>4575</v>
      </c>
      <c r="U295" s="476"/>
      <c r="V295" s="476"/>
      <c r="W295" s="474" t="s">
        <v>449</v>
      </c>
      <c r="X295" s="474"/>
      <c r="Y295" s="474"/>
      <c r="Z295" s="467" t="s">
        <v>1474</v>
      </c>
      <c r="AA295" s="467" t="s">
        <v>486</v>
      </c>
      <c r="AB295" s="467"/>
      <c r="AC295" s="474"/>
      <c r="AD295" s="474"/>
      <c r="AE295" s="474"/>
      <c r="AF295" s="474"/>
      <c r="AG295" s="467" t="s">
        <v>1383</v>
      </c>
      <c r="AH295" s="474" t="s">
        <v>463</v>
      </c>
      <c r="AI295" s="474" t="s">
        <v>154</v>
      </c>
      <c r="AJ295" s="467"/>
      <c r="AK295" s="474"/>
      <c r="AL295" s="488"/>
      <c r="AM295" s="503"/>
      <c r="AN295" s="503"/>
      <c r="AO295" s="504"/>
      <c r="AP295" s="494"/>
      <c r="AQ295" s="503"/>
      <c r="AR295" s="503"/>
      <c r="AS295" s="503"/>
      <c r="AT295" s="503"/>
      <c r="AU295" s="467"/>
      <c r="AV295" s="474"/>
      <c r="AW295" s="474">
        <v>1</v>
      </c>
      <c r="AX295" s="474">
        <v>1</v>
      </c>
      <c r="AY295" s="467">
        <v>1</v>
      </c>
      <c r="AZ295" s="467">
        <v>0</v>
      </c>
      <c r="BA295" s="500">
        <v>3</v>
      </c>
      <c r="BB295" s="501"/>
      <c r="BC295" s="467"/>
      <c r="BD295" s="488"/>
      <c r="BE295" s="488"/>
      <c r="BF295" s="488"/>
      <c r="BG295" s="489"/>
      <c r="BH295" s="467"/>
      <c r="BI295" s="467"/>
      <c r="BJ295" s="467"/>
      <c r="BK295" s="467"/>
      <c r="BL295" s="467"/>
      <c r="BM295" s="467"/>
    </row>
    <row r="296" spans="1:65" ht="30" customHeight="1" x14ac:dyDescent="0.3">
      <c r="A296" s="68"/>
      <c r="B296" s="465">
        <v>20200291</v>
      </c>
      <c r="C296" s="465" t="s">
        <v>1494</v>
      </c>
      <c r="D296" s="465"/>
      <c r="E296" s="481">
        <v>44029</v>
      </c>
      <c r="F296" s="497" t="s">
        <v>1587</v>
      </c>
      <c r="G296" s="488" t="s">
        <v>445</v>
      </c>
      <c r="H296" s="498" t="s">
        <v>491</v>
      </c>
      <c r="I296" s="470" t="s">
        <v>6124</v>
      </c>
      <c r="J296" s="471" t="s">
        <v>6800</v>
      </c>
      <c r="K296" s="499">
        <v>44024</v>
      </c>
      <c r="L296" s="492">
        <v>43983</v>
      </c>
      <c r="M296" s="485" t="s">
        <v>466</v>
      </c>
      <c r="N296" s="474" t="s">
        <v>1495</v>
      </c>
      <c r="O296" s="467" t="s">
        <v>1496</v>
      </c>
      <c r="P296" s="467"/>
      <c r="Q296" s="467" t="s">
        <v>1497</v>
      </c>
      <c r="R296" s="475">
        <v>0</v>
      </c>
      <c r="S296" s="475">
        <v>0</v>
      </c>
      <c r="T296" s="476" t="s">
        <v>145</v>
      </c>
      <c r="U296" s="476"/>
      <c r="V296" s="476"/>
      <c r="W296" s="474" t="s">
        <v>449</v>
      </c>
      <c r="X296" s="474"/>
      <c r="Y296" s="474"/>
      <c r="Z296" s="467" t="s">
        <v>1498</v>
      </c>
      <c r="AA296" s="467" t="s">
        <v>486</v>
      </c>
      <c r="AB296" s="467"/>
      <c r="AC296" s="474"/>
      <c r="AD296" s="474"/>
      <c r="AE296" s="474"/>
      <c r="AF296" s="474"/>
      <c r="AG296" s="467" t="s">
        <v>1383</v>
      </c>
      <c r="AH296" s="474" t="s">
        <v>463</v>
      </c>
      <c r="AI296" s="474" t="s">
        <v>154</v>
      </c>
      <c r="AJ296" s="467"/>
      <c r="AK296" s="474"/>
      <c r="AL296" s="488"/>
      <c r="AM296" s="503"/>
      <c r="AN296" s="503"/>
      <c r="AO296" s="504"/>
      <c r="AP296" s="494"/>
      <c r="AQ296" s="503"/>
      <c r="AR296" s="503"/>
      <c r="AS296" s="503"/>
      <c r="AT296" s="503"/>
      <c r="AU296" s="467"/>
      <c r="AV296" s="474"/>
      <c r="AW296" s="474">
        <v>1</v>
      </c>
      <c r="AX296" s="474">
        <v>1</v>
      </c>
      <c r="AY296" s="467">
        <v>1</v>
      </c>
      <c r="AZ296" s="467">
        <v>0</v>
      </c>
      <c r="BA296" s="500">
        <v>3</v>
      </c>
      <c r="BB296" s="501"/>
      <c r="BC296" s="467"/>
      <c r="BD296" s="488"/>
      <c r="BE296" s="488"/>
      <c r="BF296" s="488"/>
      <c r="BG296" s="489"/>
      <c r="BH296" s="467"/>
      <c r="BI296" s="467"/>
      <c r="BJ296" s="467"/>
      <c r="BK296" s="467"/>
      <c r="BL296" s="467"/>
      <c r="BM296" s="467"/>
    </row>
    <row r="297" spans="1:65" ht="30" customHeight="1" x14ac:dyDescent="0.3">
      <c r="A297" s="68"/>
      <c r="B297" s="465">
        <v>20200292</v>
      </c>
      <c r="C297" s="465" t="s">
        <v>1490</v>
      </c>
      <c r="D297" s="465"/>
      <c r="E297" s="481">
        <v>44029</v>
      </c>
      <c r="F297" s="467" t="s">
        <v>1599</v>
      </c>
      <c r="G297" s="488" t="s">
        <v>445</v>
      </c>
      <c r="H297" s="498" t="s">
        <v>491</v>
      </c>
      <c r="I297" s="470" t="s">
        <v>6122</v>
      </c>
      <c r="J297" s="471" t="s">
        <v>6801</v>
      </c>
      <c r="K297" s="499">
        <v>44029</v>
      </c>
      <c r="L297" s="492">
        <v>44013</v>
      </c>
      <c r="M297" s="485" t="s">
        <v>466</v>
      </c>
      <c r="N297" s="474" t="s">
        <v>531</v>
      </c>
      <c r="O297" s="467" t="s">
        <v>1491</v>
      </c>
      <c r="P297" s="467"/>
      <c r="Q297" s="467" t="s">
        <v>1492</v>
      </c>
      <c r="R297" s="475">
        <v>0</v>
      </c>
      <c r="S297" s="475">
        <v>0</v>
      </c>
      <c r="T297" s="476" t="s">
        <v>348</v>
      </c>
      <c r="U297" s="476"/>
      <c r="V297" s="476"/>
      <c r="W297" s="474" t="s">
        <v>449</v>
      </c>
      <c r="X297" s="474"/>
      <c r="Y297" s="474"/>
      <c r="Z297" s="467" t="s">
        <v>1493</v>
      </c>
      <c r="AA297" s="467"/>
      <c r="AB297" s="467"/>
      <c r="AC297" s="474"/>
      <c r="AD297" s="474"/>
      <c r="AE297" s="474"/>
      <c r="AF297" s="474"/>
      <c r="AG297" s="467" t="s">
        <v>1376</v>
      </c>
      <c r="AH297" s="474" t="s">
        <v>463</v>
      </c>
      <c r="AI297" s="474" t="s">
        <v>154</v>
      </c>
      <c r="AJ297" s="467"/>
      <c r="AK297" s="474"/>
      <c r="AL297" s="488"/>
      <c r="AM297" s="503"/>
      <c r="AN297" s="503"/>
      <c r="AO297" s="504"/>
      <c r="AP297" s="494"/>
      <c r="AQ297" s="503"/>
      <c r="AR297" s="503"/>
      <c r="AS297" s="503"/>
      <c r="AT297" s="503"/>
      <c r="AU297" s="467"/>
      <c r="AV297" s="474"/>
      <c r="AW297" s="474">
        <v>1</v>
      </c>
      <c r="AX297" s="474">
        <v>1</v>
      </c>
      <c r="AY297" s="467">
        <v>1</v>
      </c>
      <c r="AZ297" s="467">
        <v>0</v>
      </c>
      <c r="BA297" s="500">
        <v>2</v>
      </c>
      <c r="BB297" s="501"/>
      <c r="BC297" s="467"/>
      <c r="BD297" s="488"/>
      <c r="BE297" s="488"/>
      <c r="BF297" s="488"/>
      <c r="BG297" s="489"/>
      <c r="BH297" s="467"/>
      <c r="BI297" s="467"/>
      <c r="BJ297" s="467"/>
      <c r="BK297" s="467"/>
      <c r="BL297" s="467"/>
      <c r="BM297" s="467"/>
    </row>
    <row r="298" spans="1:65" ht="30" customHeight="1" x14ac:dyDescent="0.3">
      <c r="A298" s="68"/>
      <c r="B298" s="465">
        <v>20200293</v>
      </c>
      <c r="C298" s="465" t="s">
        <v>1482</v>
      </c>
      <c r="D298" s="465"/>
      <c r="E298" s="481">
        <v>44030</v>
      </c>
      <c r="F298" s="498" t="s">
        <v>3895</v>
      </c>
      <c r="G298" s="488" t="s">
        <v>445</v>
      </c>
      <c r="H298" s="498" t="s">
        <v>491</v>
      </c>
      <c r="I298" s="470" t="s">
        <v>4904</v>
      </c>
      <c r="J298" s="471" t="s">
        <v>6802</v>
      </c>
      <c r="K298" s="499">
        <v>44030</v>
      </c>
      <c r="L298" s="492">
        <v>44013</v>
      </c>
      <c r="M298" s="485" t="s">
        <v>740</v>
      </c>
      <c r="N298" s="474" t="s">
        <v>1483</v>
      </c>
      <c r="O298" s="467" t="s">
        <v>1484</v>
      </c>
      <c r="P298" s="467"/>
      <c r="Q298" s="467" t="s">
        <v>1485</v>
      </c>
      <c r="R298" s="475">
        <v>0</v>
      </c>
      <c r="S298" s="475">
        <v>0</v>
      </c>
      <c r="T298" s="476" t="s">
        <v>181</v>
      </c>
      <c r="U298" s="476"/>
      <c r="V298" s="476"/>
      <c r="W298" s="474" t="s">
        <v>449</v>
      </c>
      <c r="X298" s="474"/>
      <c r="Y298" s="474"/>
      <c r="Z298" s="467" t="s">
        <v>1486</v>
      </c>
      <c r="AA298" s="467"/>
      <c r="AB298" s="467"/>
      <c r="AC298" s="474"/>
      <c r="AD298" s="474"/>
      <c r="AE298" s="474"/>
      <c r="AF298" s="474"/>
      <c r="AG298" s="467" t="s">
        <v>1383</v>
      </c>
      <c r="AH298" s="474" t="s">
        <v>463</v>
      </c>
      <c r="AI298" s="474" t="s">
        <v>154</v>
      </c>
      <c r="AJ298" s="467"/>
      <c r="AK298" s="474"/>
      <c r="AL298" s="488"/>
      <c r="AM298" s="503"/>
      <c r="AN298" s="503"/>
      <c r="AO298" s="504"/>
      <c r="AP298" s="494"/>
      <c r="AQ298" s="503"/>
      <c r="AR298" s="503"/>
      <c r="AS298" s="503"/>
      <c r="AT298" s="503"/>
      <c r="AU298" s="467"/>
      <c r="AV298" s="474"/>
      <c r="AW298" s="474">
        <v>1</v>
      </c>
      <c r="AX298" s="474">
        <v>1</v>
      </c>
      <c r="AY298" s="467">
        <v>1</v>
      </c>
      <c r="AZ298" s="467">
        <v>0</v>
      </c>
      <c r="BA298" s="500">
        <v>3</v>
      </c>
      <c r="BB298" s="501"/>
      <c r="BC298" s="467"/>
      <c r="BD298" s="488"/>
      <c r="BE298" s="488"/>
      <c r="BF298" s="488"/>
      <c r="BG298" s="489"/>
      <c r="BH298" s="467"/>
      <c r="BI298" s="467"/>
      <c r="BJ298" s="467"/>
      <c r="BK298" s="467"/>
      <c r="BL298" s="467"/>
      <c r="BM298" s="467"/>
    </row>
    <row r="299" spans="1:65" ht="30" customHeight="1" x14ac:dyDescent="0.3">
      <c r="A299" s="68"/>
      <c r="B299" s="465">
        <v>20200294</v>
      </c>
      <c r="C299" s="465" t="s">
        <v>1475</v>
      </c>
      <c r="D299" s="465"/>
      <c r="E299" s="481">
        <v>44031</v>
      </c>
      <c r="F299" s="467" t="s">
        <v>1966</v>
      </c>
      <c r="G299" s="488" t="s">
        <v>445</v>
      </c>
      <c r="H299" s="498" t="s">
        <v>491</v>
      </c>
      <c r="I299" s="470" t="s">
        <v>6128</v>
      </c>
      <c r="J299" s="471" t="s">
        <v>6803</v>
      </c>
      <c r="K299" s="499">
        <v>44028</v>
      </c>
      <c r="L299" s="492">
        <v>44013</v>
      </c>
      <c r="M299" s="485" t="s">
        <v>1476</v>
      </c>
      <c r="N299" s="474" t="s">
        <v>1477</v>
      </c>
      <c r="O299" s="467" t="s">
        <v>1478</v>
      </c>
      <c r="P299" s="467"/>
      <c r="Q299" s="467" t="s">
        <v>1479</v>
      </c>
      <c r="R299" s="475">
        <v>0</v>
      </c>
      <c r="S299" s="475">
        <v>0</v>
      </c>
      <c r="T299" s="476" t="s">
        <v>4575</v>
      </c>
      <c r="U299" s="476"/>
      <c r="V299" s="476"/>
      <c r="W299" s="474" t="s">
        <v>449</v>
      </c>
      <c r="X299" s="474"/>
      <c r="Y299" s="474"/>
      <c r="Z299" s="467" t="s">
        <v>1481</v>
      </c>
      <c r="AA299" s="467" t="s">
        <v>454</v>
      </c>
      <c r="AB299" s="467"/>
      <c r="AC299" s="474"/>
      <c r="AD299" s="474"/>
      <c r="AE299" s="474"/>
      <c r="AF299" s="474"/>
      <c r="AG299" s="467" t="s">
        <v>1480</v>
      </c>
      <c r="AH299" s="474" t="s">
        <v>463</v>
      </c>
      <c r="AI299" s="474" t="s">
        <v>154</v>
      </c>
      <c r="AJ299" s="467"/>
      <c r="AK299" s="474"/>
      <c r="AL299" s="488"/>
      <c r="AM299" s="503"/>
      <c r="AN299" s="503"/>
      <c r="AO299" s="504"/>
      <c r="AP299" s="494"/>
      <c r="AQ299" s="503"/>
      <c r="AR299" s="503"/>
      <c r="AS299" s="503"/>
      <c r="AT299" s="503"/>
      <c r="AU299" s="467"/>
      <c r="AV299" s="474"/>
      <c r="AW299" s="474">
        <v>1</v>
      </c>
      <c r="AX299" s="474">
        <v>1</v>
      </c>
      <c r="AY299" s="467">
        <v>1</v>
      </c>
      <c r="AZ299" s="467">
        <v>0</v>
      </c>
      <c r="BA299" s="500">
        <v>1</v>
      </c>
      <c r="BB299" s="501"/>
      <c r="BC299" s="467"/>
      <c r="BD299" s="488"/>
      <c r="BE299" s="488"/>
      <c r="BF299" s="488"/>
      <c r="BG299" s="489"/>
      <c r="BH299" s="467"/>
      <c r="BI299" s="467"/>
      <c r="BJ299" s="467"/>
      <c r="BK299" s="467"/>
      <c r="BL299" s="467"/>
      <c r="BM299" s="467"/>
    </row>
    <row r="300" spans="1:65" ht="30" customHeight="1" x14ac:dyDescent="0.3">
      <c r="A300" s="68"/>
      <c r="B300" s="465">
        <v>20200295</v>
      </c>
      <c r="C300" s="465" t="s">
        <v>1471</v>
      </c>
      <c r="D300" s="465"/>
      <c r="E300" s="481">
        <v>44032</v>
      </c>
      <c r="F300" s="497" t="s">
        <v>1587</v>
      </c>
      <c r="G300" s="488" t="s">
        <v>445</v>
      </c>
      <c r="H300" s="498" t="s">
        <v>491</v>
      </c>
      <c r="I300" s="470" t="s">
        <v>4394</v>
      </c>
      <c r="J300" s="471" t="s">
        <v>6804</v>
      </c>
      <c r="K300" s="499">
        <v>43987</v>
      </c>
      <c r="L300" s="492">
        <v>43983</v>
      </c>
      <c r="M300" s="485"/>
      <c r="N300" s="474" t="s">
        <v>1472</v>
      </c>
      <c r="O300" s="467" t="s">
        <v>1351</v>
      </c>
      <c r="P300" s="467"/>
      <c r="Q300" s="467" t="s">
        <v>1473</v>
      </c>
      <c r="R300" s="475">
        <v>0</v>
      </c>
      <c r="S300" s="475">
        <v>0</v>
      </c>
      <c r="T300" s="476" t="s">
        <v>4575</v>
      </c>
      <c r="U300" s="476"/>
      <c r="V300" s="476"/>
      <c r="W300" s="474" t="s">
        <v>449</v>
      </c>
      <c r="X300" s="474"/>
      <c r="Y300" s="474"/>
      <c r="Z300" s="467" t="s">
        <v>1474</v>
      </c>
      <c r="AA300" s="467" t="s">
        <v>486</v>
      </c>
      <c r="AB300" s="467"/>
      <c r="AC300" s="474"/>
      <c r="AD300" s="474"/>
      <c r="AE300" s="474"/>
      <c r="AF300" s="474"/>
      <c r="AG300" s="467" t="s">
        <v>1383</v>
      </c>
      <c r="AH300" s="474" t="s">
        <v>463</v>
      </c>
      <c r="AI300" s="474" t="s">
        <v>154</v>
      </c>
      <c r="AJ300" s="467"/>
      <c r="AK300" s="474"/>
      <c r="AL300" s="488"/>
      <c r="AM300" s="503"/>
      <c r="AN300" s="503"/>
      <c r="AO300" s="504"/>
      <c r="AP300" s="494"/>
      <c r="AQ300" s="503"/>
      <c r="AR300" s="503"/>
      <c r="AS300" s="503"/>
      <c r="AT300" s="503"/>
      <c r="AU300" s="467"/>
      <c r="AV300" s="474"/>
      <c r="AW300" s="474">
        <v>1</v>
      </c>
      <c r="AX300" s="474">
        <v>1</v>
      </c>
      <c r="AY300" s="467">
        <v>1</v>
      </c>
      <c r="AZ300" s="467">
        <v>0</v>
      </c>
      <c r="BA300" s="500">
        <v>3</v>
      </c>
      <c r="BB300" s="501"/>
      <c r="BC300" s="467"/>
      <c r="BD300" s="488"/>
      <c r="BE300" s="488"/>
      <c r="BF300" s="488"/>
      <c r="BG300" s="489"/>
      <c r="BH300" s="467"/>
      <c r="BI300" s="467"/>
      <c r="BJ300" s="467"/>
      <c r="BK300" s="467"/>
      <c r="BL300" s="467"/>
      <c r="BM300" s="467"/>
    </row>
    <row r="301" spans="1:65" ht="30" customHeight="1" x14ac:dyDescent="0.3">
      <c r="A301" s="68"/>
      <c r="B301" s="465">
        <v>20200296</v>
      </c>
      <c r="C301" s="465" t="s">
        <v>1581</v>
      </c>
      <c r="D301" s="465"/>
      <c r="E301" s="481">
        <v>44045</v>
      </c>
      <c r="F301" s="497" t="s">
        <v>1587</v>
      </c>
      <c r="G301" s="467" t="s">
        <v>445</v>
      </c>
      <c r="H301" s="498" t="s">
        <v>446</v>
      </c>
      <c r="I301" s="470"/>
      <c r="J301" s="471" t="s">
        <v>6805</v>
      </c>
      <c r="K301" s="499">
        <v>43983</v>
      </c>
      <c r="L301" s="492">
        <v>43983</v>
      </c>
      <c r="M301" s="474" t="s">
        <v>1576</v>
      </c>
      <c r="N301" s="474" t="s">
        <v>1582</v>
      </c>
      <c r="O301" s="467" t="s">
        <v>1583</v>
      </c>
      <c r="P301" s="467"/>
      <c r="Q301" s="485" t="s">
        <v>1584</v>
      </c>
      <c r="R301" s="475"/>
      <c r="S301" s="475"/>
      <c r="T301" s="476" t="s">
        <v>4575</v>
      </c>
      <c r="U301" s="476"/>
      <c r="V301" s="476"/>
      <c r="W301" s="474" t="s">
        <v>562</v>
      </c>
      <c r="X301" s="474"/>
      <c r="Y301" s="474"/>
      <c r="Z301" s="467" t="s">
        <v>1585</v>
      </c>
      <c r="AA301" s="467" t="s">
        <v>454</v>
      </c>
      <c r="AB301" s="467"/>
      <c r="AC301" s="474"/>
      <c r="AD301" s="474"/>
      <c r="AE301" s="474"/>
      <c r="AF301" s="474"/>
      <c r="AG301" s="467" t="s">
        <v>1480</v>
      </c>
      <c r="AH301" s="474" t="s">
        <v>463</v>
      </c>
      <c r="AI301" s="474" t="s">
        <v>154</v>
      </c>
      <c r="AJ301" s="467"/>
      <c r="AK301" s="474"/>
      <c r="AL301" s="488"/>
      <c r="AM301" s="503"/>
      <c r="AN301" s="503"/>
      <c r="AO301" s="504"/>
      <c r="AP301" s="494"/>
      <c r="AQ301" s="503"/>
      <c r="AR301" s="503"/>
      <c r="AS301" s="503"/>
      <c r="AT301" s="503"/>
      <c r="AU301" s="467"/>
      <c r="AV301" s="474"/>
      <c r="AW301" s="474">
        <v>1</v>
      </c>
      <c r="AX301" s="474">
        <v>1</v>
      </c>
      <c r="AY301" s="467">
        <v>1</v>
      </c>
      <c r="AZ301" s="467">
        <v>0</v>
      </c>
      <c r="BA301" s="500">
        <v>1</v>
      </c>
      <c r="BB301" s="501"/>
      <c r="BC301" s="467"/>
      <c r="BD301" s="488"/>
      <c r="BE301" s="488"/>
      <c r="BF301" s="488"/>
      <c r="BG301" s="489"/>
      <c r="BH301" s="467"/>
      <c r="BI301" s="467"/>
      <c r="BJ301" s="467"/>
      <c r="BK301" s="467"/>
      <c r="BL301" s="467"/>
      <c r="BM301" s="467"/>
    </row>
    <row r="302" spans="1:65" ht="30" customHeight="1" x14ac:dyDescent="0.3">
      <c r="A302" s="68"/>
      <c r="B302" s="465">
        <v>20200297</v>
      </c>
      <c r="C302" s="465" t="s">
        <v>1575</v>
      </c>
      <c r="D302" s="465"/>
      <c r="E302" s="481">
        <v>44045</v>
      </c>
      <c r="F302" s="497" t="s">
        <v>1587</v>
      </c>
      <c r="G302" s="467" t="s">
        <v>445</v>
      </c>
      <c r="H302" s="498" t="s">
        <v>491</v>
      </c>
      <c r="I302" s="470" t="s">
        <v>6126</v>
      </c>
      <c r="J302" s="471" t="s">
        <v>6806</v>
      </c>
      <c r="K302" s="499">
        <v>44004</v>
      </c>
      <c r="L302" s="492">
        <v>43983</v>
      </c>
      <c r="M302" s="474" t="s">
        <v>1576</v>
      </c>
      <c r="N302" s="474" t="s">
        <v>1577</v>
      </c>
      <c r="O302" s="467" t="s">
        <v>1578</v>
      </c>
      <c r="P302" s="467"/>
      <c r="Q302" s="485" t="s">
        <v>1579</v>
      </c>
      <c r="R302" s="475"/>
      <c r="S302" s="475"/>
      <c r="T302" s="476" t="s">
        <v>4575</v>
      </c>
      <c r="U302" s="476"/>
      <c r="V302" s="476"/>
      <c r="W302" s="474" t="s">
        <v>562</v>
      </c>
      <c r="X302" s="474"/>
      <c r="Y302" s="474"/>
      <c r="Z302" s="467" t="s">
        <v>1580</v>
      </c>
      <c r="AA302" s="467" t="s">
        <v>454</v>
      </c>
      <c r="AB302" s="467"/>
      <c r="AC302" s="474"/>
      <c r="AD302" s="474"/>
      <c r="AE302" s="474"/>
      <c r="AF302" s="474"/>
      <c r="AG302" s="467" t="s">
        <v>1480</v>
      </c>
      <c r="AH302" s="474" t="s">
        <v>463</v>
      </c>
      <c r="AI302" s="474" t="s">
        <v>154</v>
      </c>
      <c r="AJ302" s="467"/>
      <c r="AK302" s="474"/>
      <c r="AL302" s="488"/>
      <c r="AM302" s="503"/>
      <c r="AN302" s="503"/>
      <c r="AO302" s="504"/>
      <c r="AP302" s="494"/>
      <c r="AQ302" s="503"/>
      <c r="AR302" s="503"/>
      <c r="AS302" s="503"/>
      <c r="AT302" s="503"/>
      <c r="AU302" s="467"/>
      <c r="AV302" s="474"/>
      <c r="AW302" s="474">
        <v>1</v>
      </c>
      <c r="AX302" s="474">
        <v>1</v>
      </c>
      <c r="AY302" s="467">
        <v>1</v>
      </c>
      <c r="AZ302" s="467">
        <v>0</v>
      </c>
      <c r="BA302" s="500">
        <v>1</v>
      </c>
      <c r="BB302" s="501"/>
      <c r="BC302" s="467"/>
      <c r="BD302" s="488"/>
      <c r="BE302" s="488"/>
      <c r="BF302" s="488"/>
      <c r="BG302" s="489"/>
      <c r="BH302" s="467"/>
      <c r="BI302" s="467"/>
      <c r="BJ302" s="467"/>
      <c r="BK302" s="467"/>
      <c r="BL302" s="467"/>
      <c r="BM302" s="467"/>
    </row>
    <row r="303" spans="1:65" ht="30" customHeight="1" x14ac:dyDescent="0.3">
      <c r="A303" s="68"/>
      <c r="B303" s="465">
        <v>20200298</v>
      </c>
      <c r="C303" s="465" t="s">
        <v>1570</v>
      </c>
      <c r="D303" s="465"/>
      <c r="E303" s="481">
        <v>44046</v>
      </c>
      <c r="F303" s="467" t="s">
        <v>1599</v>
      </c>
      <c r="G303" s="467" t="s">
        <v>445</v>
      </c>
      <c r="H303" s="498" t="s">
        <v>491</v>
      </c>
      <c r="I303" s="470" t="s">
        <v>6128</v>
      </c>
      <c r="J303" s="471" t="s">
        <v>6807</v>
      </c>
      <c r="K303" s="499">
        <v>44036</v>
      </c>
      <c r="L303" s="492">
        <v>44013</v>
      </c>
      <c r="M303" s="474" t="s">
        <v>1428</v>
      </c>
      <c r="N303" s="474" t="s">
        <v>1571</v>
      </c>
      <c r="O303" s="467" t="s">
        <v>1572</v>
      </c>
      <c r="P303" s="467"/>
      <c r="Q303" s="485" t="s">
        <v>1573</v>
      </c>
      <c r="R303" s="475"/>
      <c r="S303" s="475"/>
      <c r="T303" s="476" t="s">
        <v>348</v>
      </c>
      <c r="U303" s="476"/>
      <c r="V303" s="476"/>
      <c r="W303" s="474" t="s">
        <v>449</v>
      </c>
      <c r="X303" s="474"/>
      <c r="Y303" s="474"/>
      <c r="Z303" s="467" t="s">
        <v>1574</v>
      </c>
      <c r="AA303" s="467" t="s">
        <v>454</v>
      </c>
      <c r="AB303" s="467"/>
      <c r="AC303" s="474"/>
      <c r="AD303" s="474"/>
      <c r="AE303" s="474"/>
      <c r="AF303" s="474"/>
      <c r="AG303" s="467"/>
      <c r="AH303" s="474" t="s">
        <v>463</v>
      </c>
      <c r="AI303" s="474" t="s">
        <v>154</v>
      </c>
      <c r="AJ303" s="467"/>
      <c r="AK303" s="474"/>
      <c r="AL303" s="488"/>
      <c r="AM303" s="503"/>
      <c r="AN303" s="503"/>
      <c r="AO303" s="504"/>
      <c r="AP303" s="494"/>
      <c r="AQ303" s="503"/>
      <c r="AR303" s="503"/>
      <c r="AS303" s="503"/>
      <c r="AT303" s="503"/>
      <c r="AU303" s="467"/>
      <c r="AV303" s="474"/>
      <c r="AW303" s="474">
        <v>1</v>
      </c>
      <c r="AX303" s="474">
        <v>1</v>
      </c>
      <c r="AY303" s="467">
        <v>1</v>
      </c>
      <c r="AZ303" s="467">
        <v>0</v>
      </c>
      <c r="BA303" s="500">
        <v>0</v>
      </c>
      <c r="BB303" s="501"/>
      <c r="BC303" s="467"/>
      <c r="BD303" s="488"/>
      <c r="BE303" s="488"/>
      <c r="BF303" s="488"/>
      <c r="BG303" s="489"/>
      <c r="BH303" s="467"/>
      <c r="BI303" s="467"/>
      <c r="BJ303" s="467"/>
      <c r="BK303" s="467"/>
      <c r="BL303" s="467"/>
      <c r="BM303" s="467"/>
    </row>
    <row r="304" spans="1:65" ht="30" customHeight="1" x14ac:dyDescent="0.3">
      <c r="A304" s="68"/>
      <c r="B304" s="465">
        <v>20200299</v>
      </c>
      <c r="C304" s="465" t="s">
        <v>1515</v>
      </c>
      <c r="D304" s="465"/>
      <c r="E304" s="481">
        <v>44046</v>
      </c>
      <c r="F304" s="467" t="s">
        <v>1628</v>
      </c>
      <c r="G304" s="467" t="s">
        <v>445</v>
      </c>
      <c r="H304" s="498" t="s">
        <v>491</v>
      </c>
      <c r="I304" s="470" t="s">
        <v>6122</v>
      </c>
      <c r="J304" s="471" t="s">
        <v>6808</v>
      </c>
      <c r="K304" s="499">
        <v>44043</v>
      </c>
      <c r="L304" s="492">
        <v>44044</v>
      </c>
      <c r="M304" s="474" t="s">
        <v>466</v>
      </c>
      <c r="N304" s="474" t="s">
        <v>1566</v>
      </c>
      <c r="O304" s="467" t="s">
        <v>1567</v>
      </c>
      <c r="P304" s="467"/>
      <c r="Q304" s="485" t="s">
        <v>1568</v>
      </c>
      <c r="R304" s="475"/>
      <c r="S304" s="475"/>
      <c r="T304" s="476" t="s">
        <v>181</v>
      </c>
      <c r="U304" s="476"/>
      <c r="V304" s="476"/>
      <c r="W304" s="474" t="s">
        <v>449</v>
      </c>
      <c r="X304" s="474"/>
      <c r="Y304" s="474"/>
      <c r="Z304" s="467" t="s">
        <v>1569</v>
      </c>
      <c r="AA304" s="467" t="s">
        <v>454</v>
      </c>
      <c r="AB304" s="467"/>
      <c r="AC304" s="474"/>
      <c r="AD304" s="474"/>
      <c r="AE304" s="474"/>
      <c r="AF304" s="474"/>
      <c r="AG304" s="467" t="s">
        <v>1480</v>
      </c>
      <c r="AH304" s="474" t="s">
        <v>463</v>
      </c>
      <c r="AI304" s="474" t="s">
        <v>154</v>
      </c>
      <c r="AJ304" s="467"/>
      <c r="AK304" s="474"/>
      <c r="AL304" s="488"/>
      <c r="AM304" s="503"/>
      <c r="AN304" s="503"/>
      <c r="AO304" s="504"/>
      <c r="AP304" s="494"/>
      <c r="AQ304" s="503"/>
      <c r="AR304" s="503"/>
      <c r="AS304" s="503"/>
      <c r="AT304" s="503"/>
      <c r="AU304" s="467"/>
      <c r="AV304" s="474"/>
      <c r="AW304" s="474">
        <v>1</v>
      </c>
      <c r="AX304" s="474">
        <v>1</v>
      </c>
      <c r="AY304" s="467">
        <v>1</v>
      </c>
      <c r="AZ304" s="467">
        <v>0</v>
      </c>
      <c r="BA304" s="500">
        <v>1</v>
      </c>
      <c r="BB304" s="501"/>
      <c r="BC304" s="467"/>
      <c r="BD304" s="488"/>
      <c r="BE304" s="488"/>
      <c r="BF304" s="488"/>
      <c r="BG304" s="489"/>
      <c r="BH304" s="467"/>
      <c r="BI304" s="467"/>
      <c r="BJ304" s="467"/>
      <c r="BK304" s="467"/>
      <c r="BL304" s="467"/>
      <c r="BM304" s="467"/>
    </row>
    <row r="305" spans="1:65" ht="30" customHeight="1" x14ac:dyDescent="0.3">
      <c r="A305" s="68"/>
      <c r="B305" s="465">
        <v>20200300</v>
      </c>
      <c r="C305" s="465" t="s">
        <v>1561</v>
      </c>
      <c r="D305" s="465"/>
      <c r="E305" s="481">
        <v>44048</v>
      </c>
      <c r="F305" s="497" t="s">
        <v>1587</v>
      </c>
      <c r="G305" s="467" t="s">
        <v>445</v>
      </c>
      <c r="H305" s="498" t="s">
        <v>491</v>
      </c>
      <c r="I305" s="470" t="s">
        <v>4394</v>
      </c>
      <c r="J305" s="471" t="s">
        <v>6809</v>
      </c>
      <c r="K305" s="499">
        <v>43988</v>
      </c>
      <c r="L305" s="492">
        <v>43952</v>
      </c>
      <c r="M305" s="474" t="s">
        <v>510</v>
      </c>
      <c r="N305" s="474" t="s">
        <v>1562</v>
      </c>
      <c r="O305" s="467" t="s">
        <v>1563</v>
      </c>
      <c r="P305" s="467"/>
      <c r="Q305" s="485" t="s">
        <v>1564</v>
      </c>
      <c r="R305" s="475"/>
      <c r="S305" s="475"/>
      <c r="T305" s="476" t="s">
        <v>4575</v>
      </c>
      <c r="U305" s="476"/>
      <c r="V305" s="476"/>
      <c r="W305" s="474" t="s">
        <v>554</v>
      </c>
      <c r="X305" s="474"/>
      <c r="Y305" s="474"/>
      <c r="Z305" s="467" t="s">
        <v>1565</v>
      </c>
      <c r="AA305" s="467" t="s">
        <v>486</v>
      </c>
      <c r="AB305" s="467"/>
      <c r="AC305" s="474"/>
      <c r="AD305" s="474"/>
      <c r="AE305" s="474"/>
      <c r="AF305" s="474"/>
      <c r="AG305" s="467"/>
      <c r="AH305" s="474" t="s">
        <v>463</v>
      </c>
      <c r="AI305" s="474" t="s">
        <v>154</v>
      </c>
      <c r="AJ305" s="467"/>
      <c r="AK305" s="474"/>
      <c r="AL305" s="488"/>
      <c r="AM305" s="503"/>
      <c r="AN305" s="503"/>
      <c r="AO305" s="504"/>
      <c r="AP305" s="494"/>
      <c r="AQ305" s="503"/>
      <c r="AR305" s="503"/>
      <c r="AS305" s="503"/>
      <c r="AT305" s="503"/>
      <c r="AU305" s="467"/>
      <c r="AV305" s="474"/>
      <c r="AW305" s="474">
        <v>1</v>
      </c>
      <c r="AX305" s="474">
        <v>1</v>
      </c>
      <c r="AY305" s="467">
        <v>1</v>
      </c>
      <c r="AZ305" s="467">
        <v>0</v>
      </c>
      <c r="BA305" s="500">
        <v>0</v>
      </c>
      <c r="BB305" s="501"/>
      <c r="BC305" s="467"/>
      <c r="BD305" s="488"/>
      <c r="BE305" s="488"/>
      <c r="BF305" s="488"/>
      <c r="BG305" s="489"/>
      <c r="BH305" s="467"/>
      <c r="BI305" s="467"/>
      <c r="BJ305" s="467"/>
      <c r="BK305" s="467"/>
      <c r="BL305" s="467"/>
      <c r="BM305" s="467"/>
    </row>
    <row r="306" spans="1:65" ht="30" customHeight="1" x14ac:dyDescent="0.3">
      <c r="A306" s="68"/>
      <c r="B306" s="465">
        <v>20200301</v>
      </c>
      <c r="C306" s="465" t="s">
        <v>1544</v>
      </c>
      <c r="D306" s="465"/>
      <c r="E306" s="481">
        <v>44048</v>
      </c>
      <c r="F306" s="497" t="s">
        <v>1587</v>
      </c>
      <c r="G306" s="467" t="s">
        <v>445</v>
      </c>
      <c r="H306" s="498" t="s">
        <v>491</v>
      </c>
      <c r="I306" s="470" t="s">
        <v>6123</v>
      </c>
      <c r="J306" s="471" t="s">
        <v>6810</v>
      </c>
      <c r="K306" s="499">
        <v>44008</v>
      </c>
      <c r="L306" s="492">
        <v>43952</v>
      </c>
      <c r="M306" s="474" t="s">
        <v>1545</v>
      </c>
      <c r="N306" s="474" t="s">
        <v>1546</v>
      </c>
      <c r="O306" s="467" t="s">
        <v>1547</v>
      </c>
      <c r="P306" s="467"/>
      <c r="Q306" s="485" t="s">
        <v>1548</v>
      </c>
      <c r="R306" s="475"/>
      <c r="S306" s="475"/>
      <c r="T306" s="476" t="s">
        <v>348</v>
      </c>
      <c r="U306" s="476"/>
      <c r="V306" s="476"/>
      <c r="W306" s="474" t="s">
        <v>449</v>
      </c>
      <c r="X306" s="474"/>
      <c r="Y306" s="474"/>
      <c r="Z306" s="467" t="s">
        <v>1549</v>
      </c>
      <c r="AA306" s="467" t="s">
        <v>486</v>
      </c>
      <c r="AB306" s="467"/>
      <c r="AC306" s="474"/>
      <c r="AD306" s="474"/>
      <c r="AE306" s="474"/>
      <c r="AF306" s="474"/>
      <c r="AG306" s="467" t="s">
        <v>1480</v>
      </c>
      <c r="AH306" s="474" t="s">
        <v>463</v>
      </c>
      <c r="AI306" s="474" t="s">
        <v>154</v>
      </c>
      <c r="AJ306" s="467"/>
      <c r="AK306" s="474"/>
      <c r="AL306" s="488"/>
      <c r="AM306" s="503"/>
      <c r="AN306" s="503"/>
      <c r="AO306" s="504"/>
      <c r="AP306" s="494"/>
      <c r="AQ306" s="503"/>
      <c r="AR306" s="503"/>
      <c r="AS306" s="503"/>
      <c r="AT306" s="503"/>
      <c r="AU306" s="467"/>
      <c r="AV306" s="474"/>
      <c r="AW306" s="474">
        <v>1</v>
      </c>
      <c r="AX306" s="474">
        <v>1</v>
      </c>
      <c r="AY306" s="467">
        <v>1</v>
      </c>
      <c r="AZ306" s="467">
        <v>0</v>
      </c>
      <c r="BA306" s="500">
        <v>1</v>
      </c>
      <c r="BB306" s="501"/>
      <c r="BC306" s="467"/>
      <c r="BD306" s="488"/>
      <c r="BE306" s="488"/>
      <c r="BF306" s="488"/>
      <c r="BG306" s="489"/>
      <c r="BH306" s="467"/>
      <c r="BI306" s="467"/>
      <c r="BJ306" s="467"/>
      <c r="BK306" s="467"/>
      <c r="BL306" s="467"/>
      <c r="BM306" s="467"/>
    </row>
    <row r="307" spans="1:65" ht="30" customHeight="1" x14ac:dyDescent="0.3">
      <c r="A307" s="68"/>
      <c r="B307" s="465">
        <v>20200302</v>
      </c>
      <c r="C307" s="465" t="s">
        <v>1555</v>
      </c>
      <c r="D307" s="465"/>
      <c r="E307" s="481">
        <v>44048</v>
      </c>
      <c r="F307" s="497" t="s">
        <v>1587</v>
      </c>
      <c r="G307" s="467" t="s">
        <v>445</v>
      </c>
      <c r="H307" s="498" t="s">
        <v>446</v>
      </c>
      <c r="I307" s="470"/>
      <c r="J307" s="471" t="s">
        <v>6811</v>
      </c>
      <c r="K307" s="499">
        <v>44008</v>
      </c>
      <c r="L307" s="492">
        <v>43952</v>
      </c>
      <c r="M307" s="474" t="s">
        <v>1556</v>
      </c>
      <c r="N307" s="474" t="s">
        <v>1557</v>
      </c>
      <c r="O307" s="467" t="s">
        <v>1558</v>
      </c>
      <c r="P307" s="467"/>
      <c r="Q307" s="485" t="s">
        <v>1559</v>
      </c>
      <c r="R307" s="475"/>
      <c r="S307" s="475"/>
      <c r="T307" s="476"/>
      <c r="U307" s="476"/>
      <c r="V307" s="476"/>
      <c r="W307" s="474" t="s">
        <v>146</v>
      </c>
      <c r="X307" s="474"/>
      <c r="Y307" s="474"/>
      <c r="Z307" s="467" t="s">
        <v>1560</v>
      </c>
      <c r="AA307" s="467" t="s">
        <v>155</v>
      </c>
      <c r="AB307" s="467"/>
      <c r="AC307" s="474"/>
      <c r="AD307" s="474"/>
      <c r="AE307" s="474"/>
      <c r="AF307" s="474"/>
      <c r="AG307" s="467"/>
      <c r="AH307" s="474" t="s">
        <v>463</v>
      </c>
      <c r="AI307" s="474"/>
      <c r="AJ307" s="467"/>
      <c r="AK307" s="474"/>
      <c r="AL307" s="488"/>
      <c r="AM307" s="503"/>
      <c r="AN307" s="503"/>
      <c r="AO307" s="504"/>
      <c r="AP307" s="494"/>
      <c r="AQ307" s="503"/>
      <c r="AR307" s="503"/>
      <c r="AS307" s="503"/>
      <c r="AT307" s="503"/>
      <c r="AU307" s="467"/>
      <c r="AV307" s="474"/>
      <c r="AW307" s="474"/>
      <c r="AX307" s="474"/>
      <c r="AY307" s="467"/>
      <c r="AZ307" s="467"/>
      <c r="BA307" s="500"/>
      <c r="BB307" s="501"/>
      <c r="BC307" s="467"/>
      <c r="BD307" s="488"/>
      <c r="BE307" s="488"/>
      <c r="BF307" s="488"/>
      <c r="BG307" s="489"/>
      <c r="BH307" s="467"/>
      <c r="BI307" s="467"/>
      <c r="BJ307" s="467"/>
      <c r="BK307" s="467"/>
      <c r="BL307" s="467"/>
      <c r="BM307" s="467"/>
    </row>
    <row r="308" spans="1:65" ht="30" customHeight="1" x14ac:dyDescent="0.3">
      <c r="A308" s="68"/>
      <c r="B308" s="465">
        <v>20200303</v>
      </c>
      <c r="C308" s="465" t="s">
        <v>1550</v>
      </c>
      <c r="D308" s="465"/>
      <c r="E308" s="481">
        <v>44048</v>
      </c>
      <c r="F308" s="467" t="s">
        <v>1599</v>
      </c>
      <c r="G308" s="467" t="s">
        <v>445</v>
      </c>
      <c r="H308" s="498" t="s">
        <v>491</v>
      </c>
      <c r="I308" s="470" t="s">
        <v>2477</v>
      </c>
      <c r="J308" s="471" t="s">
        <v>6812</v>
      </c>
      <c r="K308" s="499">
        <v>44047</v>
      </c>
      <c r="L308" s="492">
        <v>44013</v>
      </c>
      <c r="M308" s="474" t="s">
        <v>1551</v>
      </c>
      <c r="N308" s="474" t="s">
        <v>466</v>
      </c>
      <c r="O308" s="467" t="s">
        <v>1552</v>
      </c>
      <c r="P308" s="467"/>
      <c r="Q308" s="485" t="s">
        <v>1553</v>
      </c>
      <c r="R308" s="475"/>
      <c r="S308" s="475"/>
      <c r="T308" s="476" t="s">
        <v>145</v>
      </c>
      <c r="U308" s="476"/>
      <c r="V308" s="476"/>
      <c r="W308" s="474" t="s">
        <v>449</v>
      </c>
      <c r="X308" s="474"/>
      <c r="Y308" s="474"/>
      <c r="Z308" s="467" t="s">
        <v>1554</v>
      </c>
      <c r="AA308" s="467" t="s">
        <v>454</v>
      </c>
      <c r="AB308" s="467"/>
      <c r="AC308" s="474"/>
      <c r="AD308" s="474"/>
      <c r="AE308" s="474"/>
      <c r="AF308" s="474"/>
      <c r="AG308" s="467" t="s">
        <v>1480</v>
      </c>
      <c r="AH308" s="474" t="s">
        <v>463</v>
      </c>
      <c r="AI308" s="474" t="s">
        <v>154</v>
      </c>
      <c r="AJ308" s="467"/>
      <c r="AK308" s="474"/>
      <c r="AL308" s="488"/>
      <c r="AM308" s="503"/>
      <c r="AN308" s="503"/>
      <c r="AO308" s="504"/>
      <c r="AP308" s="494"/>
      <c r="AQ308" s="503"/>
      <c r="AR308" s="503"/>
      <c r="AS308" s="503"/>
      <c r="AT308" s="503"/>
      <c r="AU308" s="467"/>
      <c r="AV308" s="474"/>
      <c r="AW308" s="474">
        <v>1</v>
      </c>
      <c r="AX308" s="474">
        <v>1</v>
      </c>
      <c r="AY308" s="467">
        <v>1</v>
      </c>
      <c r="AZ308" s="467">
        <v>0</v>
      </c>
      <c r="BA308" s="500">
        <v>1</v>
      </c>
      <c r="BB308" s="501"/>
      <c r="BC308" s="467"/>
      <c r="BD308" s="488"/>
      <c r="BE308" s="488"/>
      <c r="BF308" s="488"/>
      <c r="BG308" s="489"/>
      <c r="BH308" s="467"/>
      <c r="BI308" s="467"/>
      <c r="BJ308" s="467"/>
      <c r="BK308" s="467"/>
      <c r="BL308" s="467"/>
      <c r="BM308" s="467"/>
    </row>
    <row r="309" spans="1:65" ht="30" customHeight="1" x14ac:dyDescent="0.3">
      <c r="A309" s="68"/>
      <c r="B309" s="465">
        <v>20200304</v>
      </c>
      <c r="C309" s="465" t="s">
        <v>1539</v>
      </c>
      <c r="D309" s="465"/>
      <c r="E309" s="481">
        <v>44049</v>
      </c>
      <c r="F309" s="497" t="s">
        <v>1587</v>
      </c>
      <c r="G309" s="467" t="s">
        <v>445</v>
      </c>
      <c r="H309" s="498" t="s">
        <v>446</v>
      </c>
      <c r="I309" s="470"/>
      <c r="J309" s="471" t="s">
        <v>6813</v>
      </c>
      <c r="K309" s="499">
        <v>44013</v>
      </c>
      <c r="L309" s="492">
        <v>43983</v>
      </c>
      <c r="M309" s="474" t="s">
        <v>1540</v>
      </c>
      <c r="N309" s="474" t="s">
        <v>1535</v>
      </c>
      <c r="O309" s="467" t="s">
        <v>1541</v>
      </c>
      <c r="P309" s="467"/>
      <c r="Q309" s="485" t="s">
        <v>1542</v>
      </c>
      <c r="R309" s="475"/>
      <c r="S309" s="475"/>
      <c r="T309" s="476"/>
      <c r="U309" s="476"/>
      <c r="V309" s="476"/>
      <c r="W309" s="474" t="s">
        <v>449</v>
      </c>
      <c r="X309" s="474"/>
      <c r="Y309" s="474"/>
      <c r="Z309" s="467" t="s">
        <v>1543</v>
      </c>
      <c r="AA309" s="467" t="s">
        <v>486</v>
      </c>
      <c r="AB309" s="467"/>
      <c r="AC309" s="474"/>
      <c r="AD309" s="474"/>
      <c r="AE309" s="474"/>
      <c r="AF309" s="474"/>
      <c r="AG309" s="467" t="s">
        <v>1376</v>
      </c>
      <c r="AH309" s="474" t="s">
        <v>463</v>
      </c>
      <c r="AI309" s="474"/>
      <c r="AJ309" s="467"/>
      <c r="AK309" s="474"/>
      <c r="AL309" s="488"/>
      <c r="AM309" s="503"/>
      <c r="AN309" s="503"/>
      <c r="AO309" s="504"/>
      <c r="AP309" s="494"/>
      <c r="AQ309" s="503"/>
      <c r="AR309" s="503"/>
      <c r="AS309" s="503"/>
      <c r="AT309" s="503"/>
      <c r="AU309" s="467"/>
      <c r="AV309" s="474"/>
      <c r="AW309" s="474"/>
      <c r="AX309" s="474"/>
      <c r="AY309" s="467"/>
      <c r="AZ309" s="467"/>
      <c r="BA309" s="500"/>
      <c r="BB309" s="501"/>
      <c r="BC309" s="467"/>
      <c r="BD309" s="488"/>
      <c r="BE309" s="488"/>
      <c r="BF309" s="488"/>
      <c r="BG309" s="489"/>
      <c r="BH309" s="467"/>
      <c r="BI309" s="467"/>
      <c r="BJ309" s="467"/>
      <c r="BK309" s="467"/>
      <c r="BL309" s="467"/>
      <c r="BM309" s="467"/>
    </row>
    <row r="310" spans="1:65" ht="30" customHeight="1" x14ac:dyDescent="0.3">
      <c r="A310" s="68"/>
      <c r="B310" s="465">
        <v>20200305</v>
      </c>
      <c r="C310" s="465" t="s">
        <v>1534</v>
      </c>
      <c r="D310" s="465"/>
      <c r="E310" s="481">
        <v>44049</v>
      </c>
      <c r="F310" s="497" t="s">
        <v>1587</v>
      </c>
      <c r="G310" s="467" t="s">
        <v>445</v>
      </c>
      <c r="H310" s="498" t="s">
        <v>491</v>
      </c>
      <c r="I310" s="470" t="s">
        <v>6126</v>
      </c>
      <c r="J310" s="471" t="s">
        <v>6814</v>
      </c>
      <c r="K310" s="499">
        <v>44020</v>
      </c>
      <c r="L310" s="492">
        <v>43983</v>
      </c>
      <c r="M310" s="474" t="s">
        <v>1535</v>
      </c>
      <c r="N310" s="474" t="s">
        <v>758</v>
      </c>
      <c r="O310" s="467" t="s">
        <v>1536</v>
      </c>
      <c r="P310" s="467"/>
      <c r="Q310" s="485" t="s">
        <v>1537</v>
      </c>
      <c r="R310" s="475"/>
      <c r="S310" s="475"/>
      <c r="T310" s="476" t="s">
        <v>181</v>
      </c>
      <c r="U310" s="476"/>
      <c r="V310" s="476"/>
      <c r="W310" s="474" t="s">
        <v>449</v>
      </c>
      <c r="X310" s="474"/>
      <c r="Y310" s="474"/>
      <c r="Z310" s="467" t="s">
        <v>1538</v>
      </c>
      <c r="AA310" s="467" t="s">
        <v>486</v>
      </c>
      <c r="AB310" s="467"/>
      <c r="AC310" s="474"/>
      <c r="AD310" s="474"/>
      <c r="AE310" s="474"/>
      <c r="AF310" s="474"/>
      <c r="AG310" s="467"/>
      <c r="AH310" s="474" t="s">
        <v>463</v>
      </c>
      <c r="AI310" s="474" t="s">
        <v>154</v>
      </c>
      <c r="AJ310" s="467"/>
      <c r="AK310" s="474"/>
      <c r="AL310" s="488"/>
      <c r="AM310" s="503"/>
      <c r="AN310" s="503"/>
      <c r="AO310" s="504"/>
      <c r="AP310" s="494"/>
      <c r="AQ310" s="503"/>
      <c r="AR310" s="503"/>
      <c r="AS310" s="503"/>
      <c r="AT310" s="503"/>
      <c r="AU310" s="467"/>
      <c r="AV310" s="474"/>
      <c r="AW310" s="474">
        <v>1</v>
      </c>
      <c r="AX310" s="474">
        <v>1</v>
      </c>
      <c r="AY310" s="467">
        <v>1</v>
      </c>
      <c r="AZ310" s="467">
        <v>0</v>
      </c>
      <c r="BA310" s="500">
        <v>0</v>
      </c>
      <c r="BB310" s="501"/>
      <c r="BC310" s="467"/>
      <c r="BD310" s="488"/>
      <c r="BE310" s="488"/>
      <c r="BF310" s="488"/>
      <c r="BG310" s="489"/>
      <c r="BH310" s="467"/>
      <c r="BI310" s="467"/>
      <c r="BJ310" s="467"/>
      <c r="BK310" s="467"/>
      <c r="BL310" s="467"/>
      <c r="BM310" s="467"/>
    </row>
    <row r="311" spans="1:65" ht="30" customHeight="1" x14ac:dyDescent="0.3">
      <c r="A311" s="68"/>
      <c r="B311" s="465">
        <v>20200306</v>
      </c>
      <c r="C311" s="465" t="s">
        <v>1529</v>
      </c>
      <c r="D311" s="465"/>
      <c r="E311" s="481">
        <v>44049</v>
      </c>
      <c r="F311" s="467" t="s">
        <v>1720</v>
      </c>
      <c r="G311" s="467" t="s">
        <v>445</v>
      </c>
      <c r="H311" s="498" t="s">
        <v>446</v>
      </c>
      <c r="I311" s="470"/>
      <c r="J311" s="471" t="s">
        <v>6815</v>
      </c>
      <c r="K311" s="499">
        <v>44049</v>
      </c>
      <c r="L311" s="492">
        <v>44013</v>
      </c>
      <c r="M311" s="474" t="s">
        <v>1530</v>
      </c>
      <c r="N311" s="474" t="s">
        <v>510</v>
      </c>
      <c r="O311" s="467" t="s">
        <v>1531</v>
      </c>
      <c r="P311" s="467"/>
      <c r="Q311" s="485" t="s">
        <v>1532</v>
      </c>
      <c r="R311" s="475"/>
      <c r="S311" s="475"/>
      <c r="T311" s="476"/>
      <c r="U311" s="476"/>
      <c r="V311" s="476"/>
      <c r="W311" s="474" t="s">
        <v>449</v>
      </c>
      <c r="X311" s="474"/>
      <c r="Y311" s="474"/>
      <c r="Z311" s="467" t="s">
        <v>1533</v>
      </c>
      <c r="AA311" s="467" t="s">
        <v>486</v>
      </c>
      <c r="AB311" s="467"/>
      <c r="AC311" s="474"/>
      <c r="AD311" s="474"/>
      <c r="AE311" s="474"/>
      <c r="AF311" s="474"/>
      <c r="AG311" s="467" t="s">
        <v>1480</v>
      </c>
      <c r="AH311" s="474" t="s">
        <v>463</v>
      </c>
      <c r="AI311" s="474"/>
      <c r="AJ311" s="467"/>
      <c r="AK311" s="474"/>
      <c r="AL311" s="488"/>
      <c r="AM311" s="503"/>
      <c r="AN311" s="503"/>
      <c r="AO311" s="504"/>
      <c r="AP311" s="494"/>
      <c r="AQ311" s="503"/>
      <c r="AR311" s="503"/>
      <c r="AS311" s="503"/>
      <c r="AT311" s="503"/>
      <c r="AU311" s="467"/>
      <c r="AV311" s="474"/>
      <c r="AW311" s="474"/>
      <c r="AX311" s="474"/>
      <c r="AY311" s="467"/>
      <c r="AZ311" s="467"/>
      <c r="BA311" s="500"/>
      <c r="BB311" s="501"/>
      <c r="BC311" s="467"/>
      <c r="BD311" s="488"/>
      <c r="BE311" s="488"/>
      <c r="BF311" s="488"/>
      <c r="BG311" s="489"/>
      <c r="BH311" s="467"/>
      <c r="BI311" s="467"/>
      <c r="BJ311" s="467"/>
      <c r="BK311" s="467"/>
      <c r="BL311" s="467"/>
      <c r="BM311" s="467"/>
    </row>
    <row r="312" spans="1:65" ht="30" customHeight="1" x14ac:dyDescent="0.3">
      <c r="A312" s="68"/>
      <c r="B312" s="465">
        <v>20200307</v>
      </c>
      <c r="C312" s="465" t="s">
        <v>1524</v>
      </c>
      <c r="D312" s="465"/>
      <c r="E312" s="481">
        <v>44050</v>
      </c>
      <c r="F312" s="467" t="s">
        <v>1755</v>
      </c>
      <c r="G312" s="467" t="s">
        <v>445</v>
      </c>
      <c r="H312" s="498" t="s">
        <v>491</v>
      </c>
      <c r="I312" s="470" t="s">
        <v>6122</v>
      </c>
      <c r="J312" s="471" t="s">
        <v>6816</v>
      </c>
      <c r="K312" s="499">
        <v>44046</v>
      </c>
      <c r="L312" s="492">
        <v>44044</v>
      </c>
      <c r="M312" s="474" t="s">
        <v>466</v>
      </c>
      <c r="N312" s="474" t="s">
        <v>1525</v>
      </c>
      <c r="O312" s="467" t="s">
        <v>1526</v>
      </c>
      <c r="P312" s="467"/>
      <c r="Q312" s="485" t="s">
        <v>1527</v>
      </c>
      <c r="R312" s="475">
        <v>377908</v>
      </c>
      <c r="S312" s="475"/>
      <c r="T312" s="476" t="s">
        <v>145</v>
      </c>
      <c r="U312" s="476"/>
      <c r="V312" s="476"/>
      <c r="W312" s="474" t="s">
        <v>449</v>
      </c>
      <c r="X312" s="474"/>
      <c r="Y312" s="474"/>
      <c r="Z312" s="467" t="s">
        <v>1528</v>
      </c>
      <c r="AA312" s="467" t="s">
        <v>454</v>
      </c>
      <c r="AB312" s="467"/>
      <c r="AC312" s="474"/>
      <c r="AD312" s="474"/>
      <c r="AE312" s="474"/>
      <c r="AF312" s="474"/>
      <c r="AG312" s="467" t="s">
        <v>1376</v>
      </c>
      <c r="AH312" s="474" t="s">
        <v>463</v>
      </c>
      <c r="AI312" s="474" t="s">
        <v>154</v>
      </c>
      <c r="AJ312" s="467"/>
      <c r="AK312" s="474"/>
      <c r="AL312" s="488"/>
      <c r="AM312" s="503"/>
      <c r="AN312" s="503"/>
      <c r="AO312" s="504"/>
      <c r="AP312" s="494"/>
      <c r="AQ312" s="503"/>
      <c r="AR312" s="503"/>
      <c r="AS312" s="503"/>
      <c r="AT312" s="503"/>
      <c r="AU312" s="467"/>
      <c r="AV312" s="474"/>
      <c r="AW312" s="474">
        <v>1</v>
      </c>
      <c r="AX312" s="474">
        <v>1</v>
      </c>
      <c r="AY312" s="467">
        <v>1</v>
      </c>
      <c r="AZ312" s="467">
        <v>0</v>
      </c>
      <c r="BA312" s="500">
        <v>2</v>
      </c>
      <c r="BB312" s="501"/>
      <c r="BC312" s="467"/>
      <c r="BD312" s="488"/>
      <c r="BE312" s="488"/>
      <c r="BF312" s="488"/>
      <c r="BG312" s="489"/>
      <c r="BH312" s="467"/>
      <c r="BI312" s="467"/>
      <c r="BJ312" s="467"/>
      <c r="BK312" s="467"/>
      <c r="BL312" s="467"/>
      <c r="BM312" s="467"/>
    </row>
    <row r="313" spans="1:65" ht="30" customHeight="1" x14ac:dyDescent="0.3">
      <c r="A313" s="68"/>
      <c r="B313" s="465">
        <v>20200308</v>
      </c>
      <c r="C313" s="465" t="s">
        <v>1519</v>
      </c>
      <c r="D313" s="465"/>
      <c r="E313" s="481">
        <v>44052</v>
      </c>
      <c r="F313" s="497" t="s">
        <v>1587</v>
      </c>
      <c r="G313" s="467" t="s">
        <v>445</v>
      </c>
      <c r="H313" s="498" t="s">
        <v>491</v>
      </c>
      <c r="I313" s="470" t="s">
        <v>6124</v>
      </c>
      <c r="J313" s="471" t="s">
        <v>6817</v>
      </c>
      <c r="K313" s="499">
        <v>44049</v>
      </c>
      <c r="L313" s="492">
        <v>44013</v>
      </c>
      <c r="M313" s="474" t="s">
        <v>466</v>
      </c>
      <c r="N313" s="474" t="s">
        <v>1520</v>
      </c>
      <c r="O313" s="467" t="s">
        <v>1521</v>
      </c>
      <c r="P313" s="467"/>
      <c r="Q313" s="485" t="s">
        <v>1522</v>
      </c>
      <c r="R313" s="475">
        <v>4397334</v>
      </c>
      <c r="S313" s="475"/>
      <c r="T313" s="476" t="s">
        <v>145</v>
      </c>
      <c r="U313" s="476"/>
      <c r="V313" s="476"/>
      <c r="W313" s="474" t="s">
        <v>449</v>
      </c>
      <c r="X313" s="474"/>
      <c r="Y313" s="474"/>
      <c r="Z313" s="467" t="s">
        <v>1523</v>
      </c>
      <c r="AA313" s="467" t="s">
        <v>486</v>
      </c>
      <c r="AB313" s="467"/>
      <c r="AC313" s="474"/>
      <c r="AD313" s="474"/>
      <c r="AE313" s="474"/>
      <c r="AF313" s="474"/>
      <c r="AG313" s="467" t="s">
        <v>1383</v>
      </c>
      <c r="AH313" s="474" t="s">
        <v>463</v>
      </c>
      <c r="AI313" s="474" t="s">
        <v>154</v>
      </c>
      <c r="AJ313" s="467"/>
      <c r="AK313" s="474"/>
      <c r="AL313" s="488"/>
      <c r="AM313" s="503"/>
      <c r="AN313" s="503"/>
      <c r="AO313" s="504"/>
      <c r="AP313" s="494"/>
      <c r="AQ313" s="503"/>
      <c r="AR313" s="503"/>
      <c r="AS313" s="503"/>
      <c r="AT313" s="503"/>
      <c r="AU313" s="467"/>
      <c r="AV313" s="474"/>
      <c r="AW313" s="474">
        <v>1</v>
      </c>
      <c r="AX313" s="474">
        <v>1</v>
      </c>
      <c r="AY313" s="467">
        <v>1</v>
      </c>
      <c r="AZ313" s="467">
        <v>0</v>
      </c>
      <c r="BA313" s="500">
        <v>3</v>
      </c>
      <c r="BB313" s="501"/>
      <c r="BC313" s="467"/>
      <c r="BD313" s="488"/>
      <c r="BE313" s="488"/>
      <c r="BF313" s="488"/>
      <c r="BG313" s="489"/>
      <c r="BH313" s="467"/>
      <c r="BI313" s="467"/>
      <c r="BJ313" s="467"/>
      <c r="BK313" s="467"/>
      <c r="BL313" s="467"/>
      <c r="BM313" s="467"/>
    </row>
    <row r="314" spans="1:65" ht="30" customHeight="1" x14ac:dyDescent="0.3">
      <c r="A314" s="68"/>
      <c r="B314" s="465">
        <v>20200309</v>
      </c>
      <c r="C314" s="465" t="s">
        <v>1515</v>
      </c>
      <c r="D314" s="465"/>
      <c r="E314" s="481">
        <v>44052</v>
      </c>
      <c r="F314" s="467" t="s">
        <v>1616</v>
      </c>
      <c r="G314" s="467" t="s">
        <v>445</v>
      </c>
      <c r="H314" s="498" t="s">
        <v>446</v>
      </c>
      <c r="I314" s="470"/>
      <c r="J314" s="471" t="s">
        <v>6818</v>
      </c>
      <c r="K314" s="499">
        <v>44052</v>
      </c>
      <c r="L314" s="492">
        <v>44044</v>
      </c>
      <c r="M314" s="474" t="s">
        <v>466</v>
      </c>
      <c r="N314" s="474" t="s">
        <v>1380</v>
      </c>
      <c r="O314" s="467" t="s">
        <v>1516</v>
      </c>
      <c r="P314" s="467"/>
      <c r="Q314" s="485" t="s">
        <v>1517</v>
      </c>
      <c r="R314" s="475"/>
      <c r="S314" s="475"/>
      <c r="T314" s="476"/>
      <c r="U314" s="476"/>
      <c r="V314" s="476"/>
      <c r="W314" s="474" t="s">
        <v>449</v>
      </c>
      <c r="X314" s="474"/>
      <c r="Y314" s="474"/>
      <c r="Z314" s="467" t="s">
        <v>1518</v>
      </c>
      <c r="AA314" s="467" t="s">
        <v>624</v>
      </c>
      <c r="AB314" s="467"/>
      <c r="AC314" s="474"/>
      <c r="AD314" s="474"/>
      <c r="AE314" s="474"/>
      <c r="AF314" s="474"/>
      <c r="AG314" s="467" t="s">
        <v>1383</v>
      </c>
      <c r="AH314" s="474" t="s">
        <v>463</v>
      </c>
      <c r="AI314" s="474"/>
      <c r="AJ314" s="467"/>
      <c r="AK314" s="474"/>
      <c r="AL314" s="488"/>
      <c r="AM314" s="505"/>
      <c r="AN314" s="505"/>
      <c r="AO314" s="477"/>
      <c r="AP314" s="494"/>
      <c r="AQ314" s="505"/>
      <c r="AR314" s="505"/>
      <c r="AS314" s="505"/>
      <c r="AT314" s="505"/>
      <c r="AU314" s="503"/>
      <c r="AV314" s="474"/>
      <c r="AW314" s="474"/>
      <c r="AX314" s="474"/>
      <c r="AY314" s="467"/>
      <c r="AZ314" s="467"/>
      <c r="BA314" s="500"/>
      <c r="BB314" s="501"/>
      <c r="BC314" s="467"/>
      <c r="BD314" s="488"/>
      <c r="BE314" s="488"/>
      <c r="BF314" s="488"/>
      <c r="BG314" s="489"/>
      <c r="BH314" s="467"/>
      <c r="BI314" s="467"/>
      <c r="BJ314" s="467"/>
      <c r="BK314" s="467"/>
      <c r="BL314" s="467"/>
      <c r="BM314" s="467"/>
    </row>
    <row r="315" spans="1:65" ht="30" customHeight="1" x14ac:dyDescent="0.3">
      <c r="A315" s="68"/>
      <c r="B315" s="465">
        <v>20200310</v>
      </c>
      <c r="C315" s="465" t="s">
        <v>1505</v>
      </c>
      <c r="D315" s="465"/>
      <c r="E315" s="481">
        <v>44053</v>
      </c>
      <c r="F315" s="497" t="s">
        <v>1587</v>
      </c>
      <c r="G315" s="467" t="s">
        <v>445</v>
      </c>
      <c r="H315" s="498" t="s">
        <v>491</v>
      </c>
      <c r="I315" s="470" t="s">
        <v>6126</v>
      </c>
      <c r="J315" s="471" t="s">
        <v>6819</v>
      </c>
      <c r="K315" s="499">
        <v>43910</v>
      </c>
      <c r="L315" s="492">
        <v>43862</v>
      </c>
      <c r="M315" s="474" t="s">
        <v>1506</v>
      </c>
      <c r="N315" s="474" t="s">
        <v>1507</v>
      </c>
      <c r="O315" s="467" t="s">
        <v>1508</v>
      </c>
      <c r="P315" s="467"/>
      <c r="Q315" s="485" t="s">
        <v>1509</v>
      </c>
      <c r="R315" s="475"/>
      <c r="S315" s="475"/>
      <c r="T315" s="476" t="s">
        <v>4575</v>
      </c>
      <c r="U315" s="476"/>
      <c r="V315" s="476"/>
      <c r="W315" s="474" t="s">
        <v>562</v>
      </c>
      <c r="X315" s="474"/>
      <c r="Y315" s="474"/>
      <c r="Z315" s="467" t="s">
        <v>1510</v>
      </c>
      <c r="AA315" s="467" t="s">
        <v>486</v>
      </c>
      <c r="AB315" s="467"/>
      <c r="AC315" s="474"/>
      <c r="AD315" s="474"/>
      <c r="AE315" s="474"/>
      <c r="AF315" s="474"/>
      <c r="AG315" s="467"/>
      <c r="AH315" s="474" t="s">
        <v>463</v>
      </c>
      <c r="AI315" s="474" t="s">
        <v>154</v>
      </c>
      <c r="AJ315" s="467"/>
      <c r="AK315" s="474"/>
      <c r="AL315" s="488"/>
      <c r="AM315" s="505"/>
      <c r="AN315" s="505"/>
      <c r="AO315" s="477"/>
      <c r="AP315" s="494"/>
      <c r="AQ315" s="505"/>
      <c r="AR315" s="505"/>
      <c r="AS315" s="505"/>
      <c r="AT315" s="505"/>
      <c r="AU315" s="467"/>
      <c r="AV315" s="474"/>
      <c r="AW315" s="474">
        <v>1</v>
      </c>
      <c r="AX315" s="474">
        <v>1</v>
      </c>
      <c r="AY315" s="467">
        <v>1</v>
      </c>
      <c r="AZ315" s="467">
        <v>0</v>
      </c>
      <c r="BA315" s="500">
        <v>0</v>
      </c>
      <c r="BB315" s="501"/>
      <c r="BC315" s="467"/>
      <c r="BD315" s="488"/>
      <c r="BE315" s="488"/>
      <c r="BF315" s="488"/>
      <c r="BG315" s="489"/>
      <c r="BH315" s="467"/>
      <c r="BI315" s="467"/>
      <c r="BJ315" s="467"/>
      <c r="BK315" s="467"/>
      <c r="BL315" s="467"/>
      <c r="BM315" s="467"/>
    </row>
    <row r="316" spans="1:65" ht="30" customHeight="1" x14ac:dyDescent="0.3">
      <c r="A316" s="68"/>
      <c r="B316" s="465">
        <v>20200311</v>
      </c>
      <c r="C316" s="465" t="s">
        <v>1511</v>
      </c>
      <c r="D316" s="465"/>
      <c r="E316" s="481">
        <v>44053</v>
      </c>
      <c r="F316" s="467" t="s">
        <v>1606</v>
      </c>
      <c r="G316" s="467" t="s">
        <v>445</v>
      </c>
      <c r="H316" s="498" t="s">
        <v>446</v>
      </c>
      <c r="I316" s="470"/>
      <c r="J316" s="471" t="s">
        <v>6820</v>
      </c>
      <c r="K316" s="499">
        <v>44050</v>
      </c>
      <c r="L316" s="492">
        <v>44013</v>
      </c>
      <c r="M316" s="474" t="s">
        <v>466</v>
      </c>
      <c r="N316" s="474" t="s">
        <v>466</v>
      </c>
      <c r="O316" s="467" t="s">
        <v>1512</v>
      </c>
      <c r="P316" s="467"/>
      <c r="Q316" s="485" t="s">
        <v>1513</v>
      </c>
      <c r="R316" s="475">
        <v>0</v>
      </c>
      <c r="S316" s="475">
        <v>0</v>
      </c>
      <c r="T316" s="476"/>
      <c r="U316" s="476"/>
      <c r="V316" s="476"/>
      <c r="W316" s="474" t="s">
        <v>449</v>
      </c>
      <c r="X316" s="474"/>
      <c r="Y316" s="474"/>
      <c r="Z316" s="467" t="s">
        <v>1514</v>
      </c>
      <c r="AA316" s="467" t="s">
        <v>454</v>
      </c>
      <c r="AB316" s="467"/>
      <c r="AC316" s="474"/>
      <c r="AD316" s="474"/>
      <c r="AE316" s="474"/>
      <c r="AF316" s="474"/>
      <c r="AG316" s="467" t="s">
        <v>1376</v>
      </c>
      <c r="AH316" s="474" t="s">
        <v>463</v>
      </c>
      <c r="AI316" s="474"/>
      <c r="AJ316" s="467"/>
      <c r="AK316" s="474"/>
      <c r="AL316" s="488"/>
      <c r="AM316" s="503"/>
      <c r="AN316" s="503"/>
      <c r="AO316" s="504"/>
      <c r="AP316" s="494"/>
      <c r="AQ316" s="503"/>
      <c r="AR316" s="503"/>
      <c r="AS316" s="503"/>
      <c r="AT316" s="503"/>
      <c r="AU316" s="467"/>
      <c r="AV316" s="474"/>
      <c r="AW316" s="474"/>
      <c r="AX316" s="474"/>
      <c r="AY316" s="467"/>
      <c r="AZ316" s="467"/>
      <c r="BA316" s="500"/>
      <c r="BB316" s="501"/>
      <c r="BC316" s="467"/>
      <c r="BD316" s="488"/>
      <c r="BE316" s="488"/>
      <c r="BF316" s="488"/>
      <c r="BG316" s="489"/>
      <c r="BH316" s="467"/>
      <c r="BI316" s="467"/>
      <c r="BJ316" s="467"/>
      <c r="BK316" s="467"/>
      <c r="BL316" s="467"/>
      <c r="BM316" s="467"/>
    </row>
    <row r="317" spans="1:65" ht="30" customHeight="1" x14ac:dyDescent="0.3">
      <c r="A317" s="68"/>
      <c r="B317" s="465">
        <v>20200312</v>
      </c>
      <c r="C317" s="465" t="s">
        <v>1499</v>
      </c>
      <c r="D317" s="465"/>
      <c r="E317" s="481">
        <v>44054</v>
      </c>
      <c r="F317" s="497" t="s">
        <v>1587</v>
      </c>
      <c r="G317" s="467" t="s">
        <v>445</v>
      </c>
      <c r="H317" s="498" t="s">
        <v>1500</v>
      </c>
      <c r="I317" s="470" t="s">
        <v>6124</v>
      </c>
      <c r="J317" s="471" t="s">
        <v>6821</v>
      </c>
      <c r="K317" s="499">
        <v>44049</v>
      </c>
      <c r="L317" s="492">
        <v>44013</v>
      </c>
      <c r="M317" s="474" t="s">
        <v>466</v>
      </c>
      <c r="N317" s="474" t="s">
        <v>1501</v>
      </c>
      <c r="O317" s="467" t="s">
        <v>1502</v>
      </c>
      <c r="P317" s="467"/>
      <c r="Q317" s="485" t="s">
        <v>1503</v>
      </c>
      <c r="R317" s="475">
        <v>158130</v>
      </c>
      <c r="S317" s="475"/>
      <c r="T317" s="476" t="s">
        <v>348</v>
      </c>
      <c r="U317" s="476"/>
      <c r="V317" s="476"/>
      <c r="W317" s="474" t="s">
        <v>449</v>
      </c>
      <c r="X317" s="474"/>
      <c r="Y317" s="474"/>
      <c r="Z317" s="467" t="s">
        <v>1504</v>
      </c>
      <c r="AA317" s="467" t="s">
        <v>486</v>
      </c>
      <c r="AB317" s="467"/>
      <c r="AC317" s="474"/>
      <c r="AD317" s="474"/>
      <c r="AE317" s="474"/>
      <c r="AF317" s="474"/>
      <c r="AG317" s="467" t="s">
        <v>1383</v>
      </c>
      <c r="AH317" s="474" t="s">
        <v>463</v>
      </c>
      <c r="AI317" s="474" t="s">
        <v>154</v>
      </c>
      <c r="AJ317" s="467"/>
      <c r="AK317" s="474"/>
      <c r="AL317" s="488"/>
      <c r="AM317" s="500"/>
      <c r="AN317" s="500"/>
      <c r="AO317" s="477"/>
      <c r="AP317" s="494"/>
      <c r="AQ317" s="500"/>
      <c r="AR317" s="500"/>
      <c r="AS317" s="500"/>
      <c r="AT317" s="500"/>
      <c r="AU317" s="467"/>
      <c r="AV317" s="474"/>
      <c r="AW317" s="474">
        <v>1</v>
      </c>
      <c r="AX317" s="474">
        <v>1</v>
      </c>
      <c r="AY317" s="467">
        <v>1</v>
      </c>
      <c r="AZ317" s="467">
        <v>0</v>
      </c>
      <c r="BA317" s="500">
        <v>3</v>
      </c>
      <c r="BB317" s="501"/>
      <c r="BC317" s="467"/>
      <c r="BD317" s="488"/>
      <c r="BE317" s="488"/>
      <c r="BF317" s="488"/>
      <c r="BG317" s="489"/>
      <c r="BH317" s="467"/>
      <c r="BI317" s="467"/>
      <c r="BJ317" s="467"/>
      <c r="BK317" s="467"/>
      <c r="BL317" s="467"/>
      <c r="BM317" s="467"/>
    </row>
    <row r="318" spans="1:65" ht="30" customHeight="1" x14ac:dyDescent="0.3">
      <c r="A318" s="68"/>
      <c r="B318" s="465">
        <v>20200313</v>
      </c>
      <c r="C318" s="506" t="s">
        <v>1586</v>
      </c>
      <c r="D318" s="465"/>
      <c r="E318" s="507">
        <v>44056</v>
      </c>
      <c r="F318" s="497" t="s">
        <v>1587</v>
      </c>
      <c r="G318" s="467" t="s">
        <v>445</v>
      </c>
      <c r="H318" s="497" t="s">
        <v>491</v>
      </c>
      <c r="I318" s="470" t="s">
        <v>6124</v>
      </c>
      <c r="J318" s="471" t="s">
        <v>6822</v>
      </c>
      <c r="K318" s="508">
        <v>44020</v>
      </c>
      <c r="L318" s="492">
        <v>43984</v>
      </c>
      <c r="M318" s="474" t="s">
        <v>466</v>
      </c>
      <c r="N318" s="474" t="s">
        <v>1588</v>
      </c>
      <c r="O318" s="467" t="s">
        <v>1589</v>
      </c>
      <c r="P318" s="467"/>
      <c r="Q318" s="509" t="s">
        <v>1590</v>
      </c>
      <c r="R318" s="475"/>
      <c r="S318" s="475"/>
      <c r="T318" s="476" t="s">
        <v>145</v>
      </c>
      <c r="U318" s="476"/>
      <c r="V318" s="476"/>
      <c r="W318" s="474" t="s">
        <v>449</v>
      </c>
      <c r="X318" s="474"/>
      <c r="Y318" s="474"/>
      <c r="Z318" s="467" t="s">
        <v>1591</v>
      </c>
      <c r="AA318" s="467" t="s">
        <v>486</v>
      </c>
      <c r="AB318" s="467"/>
      <c r="AC318" s="474"/>
      <c r="AD318" s="474"/>
      <c r="AE318" s="474"/>
      <c r="AF318" s="474"/>
      <c r="AG318" s="467" t="s">
        <v>1480</v>
      </c>
      <c r="AH318" s="474" t="s">
        <v>463</v>
      </c>
      <c r="AI318" s="474" t="s">
        <v>154</v>
      </c>
      <c r="AJ318" s="467"/>
      <c r="AK318" s="474"/>
      <c r="AL318" s="488"/>
      <c r="AM318" s="467"/>
      <c r="AN318" s="467"/>
      <c r="AO318" s="474"/>
      <c r="AP318" s="494"/>
      <c r="AQ318" s="467"/>
      <c r="AR318" s="467"/>
      <c r="AS318" s="467"/>
      <c r="AT318" s="467"/>
      <c r="AU318" s="467"/>
      <c r="AV318" s="474"/>
      <c r="AW318" s="474">
        <v>1</v>
      </c>
      <c r="AX318" s="474">
        <v>1</v>
      </c>
      <c r="AY318" s="467">
        <v>1</v>
      </c>
      <c r="AZ318" s="467">
        <v>0</v>
      </c>
      <c r="BA318" s="500">
        <v>1</v>
      </c>
      <c r="BB318" s="501"/>
      <c r="BC318" s="467"/>
      <c r="BD318" s="488"/>
      <c r="BE318" s="488"/>
      <c r="BF318" s="488"/>
      <c r="BG318" s="489"/>
      <c r="BH318" s="467"/>
      <c r="BI318" s="467"/>
      <c r="BJ318" s="467"/>
      <c r="BK318" s="467"/>
      <c r="BL318" s="467"/>
      <c r="BM318" s="467"/>
    </row>
    <row r="319" spans="1:65" ht="30" customHeight="1" x14ac:dyDescent="0.3">
      <c r="A319" s="68"/>
      <c r="B319" s="465">
        <v>20200314</v>
      </c>
      <c r="C319" s="465" t="s">
        <v>1663</v>
      </c>
      <c r="D319" s="465"/>
      <c r="E319" s="466">
        <v>44057</v>
      </c>
      <c r="F319" s="497" t="s">
        <v>1587</v>
      </c>
      <c r="G319" s="467" t="s">
        <v>445</v>
      </c>
      <c r="H319" s="467" t="s">
        <v>446</v>
      </c>
      <c r="I319" s="470"/>
      <c r="J319" s="471" t="s">
        <v>6823</v>
      </c>
      <c r="K319" s="491">
        <v>44055</v>
      </c>
      <c r="L319" s="492">
        <v>43983</v>
      </c>
      <c r="M319" s="474" t="s">
        <v>466</v>
      </c>
      <c r="N319" s="474" t="s">
        <v>1664</v>
      </c>
      <c r="O319" s="467" t="s">
        <v>1665</v>
      </c>
      <c r="P319" s="467"/>
      <c r="Q319" s="467" t="s">
        <v>1666</v>
      </c>
      <c r="R319" s="475"/>
      <c r="S319" s="475">
        <v>0</v>
      </c>
      <c r="T319" s="476"/>
      <c r="U319" s="476"/>
      <c r="V319" s="476"/>
      <c r="W319" s="474" t="s">
        <v>449</v>
      </c>
      <c r="X319" s="474"/>
      <c r="Y319" s="474"/>
      <c r="Z319" s="467" t="s">
        <v>1667</v>
      </c>
      <c r="AA319" s="467" t="s">
        <v>486</v>
      </c>
      <c r="AB319" s="467"/>
      <c r="AC319" s="474"/>
      <c r="AD319" s="474"/>
      <c r="AE319" s="474"/>
      <c r="AF319" s="474"/>
      <c r="AG319" s="467" t="s">
        <v>1383</v>
      </c>
      <c r="AH319" s="474" t="s">
        <v>463</v>
      </c>
      <c r="AI319" s="474"/>
      <c r="AJ319" s="467"/>
      <c r="AK319" s="474"/>
      <c r="AL319" s="488"/>
      <c r="AM319" s="467"/>
      <c r="AN319" s="467"/>
      <c r="AO319" s="474"/>
      <c r="AP319" s="494"/>
      <c r="AQ319" s="467"/>
      <c r="AR319" s="467"/>
      <c r="AS319" s="467"/>
      <c r="AT319" s="467"/>
      <c r="AU319" s="467"/>
      <c r="AV319" s="474"/>
      <c r="AW319" s="474"/>
      <c r="AX319" s="474"/>
      <c r="AY319" s="467"/>
      <c r="AZ319" s="467"/>
      <c r="BA319" s="500"/>
      <c r="BB319" s="501"/>
      <c r="BC319" s="467"/>
      <c r="BD319" s="488"/>
      <c r="BE319" s="488"/>
      <c r="BF319" s="488"/>
      <c r="BG319" s="489"/>
      <c r="BH319" s="467"/>
      <c r="BI319" s="467"/>
      <c r="BJ319" s="467"/>
      <c r="BK319" s="467"/>
      <c r="BL319" s="467"/>
      <c r="BM319" s="467"/>
    </row>
    <row r="320" spans="1:65" ht="30" customHeight="1" x14ac:dyDescent="0.3">
      <c r="A320" s="68"/>
      <c r="B320" s="465">
        <v>20200315</v>
      </c>
      <c r="C320" s="465" t="s">
        <v>1659</v>
      </c>
      <c r="D320" s="465"/>
      <c r="E320" s="466">
        <v>44059</v>
      </c>
      <c r="F320" s="497" t="s">
        <v>1587</v>
      </c>
      <c r="G320" s="467" t="s">
        <v>445</v>
      </c>
      <c r="H320" s="467" t="s">
        <v>446</v>
      </c>
      <c r="I320" s="470"/>
      <c r="J320" s="471" t="s">
        <v>6824</v>
      </c>
      <c r="K320" s="491">
        <v>44056</v>
      </c>
      <c r="L320" s="492">
        <v>43983</v>
      </c>
      <c r="M320" s="474" t="s">
        <v>466</v>
      </c>
      <c r="N320" s="474" t="s">
        <v>1588</v>
      </c>
      <c r="O320" s="467" t="s">
        <v>1660</v>
      </c>
      <c r="P320" s="467"/>
      <c r="Q320" s="467" t="s">
        <v>1661</v>
      </c>
      <c r="R320" s="475"/>
      <c r="S320" s="475">
        <v>0</v>
      </c>
      <c r="T320" s="476" t="s">
        <v>145</v>
      </c>
      <c r="U320" s="476"/>
      <c r="V320" s="476"/>
      <c r="W320" s="474" t="s">
        <v>449</v>
      </c>
      <c r="X320" s="474"/>
      <c r="Y320" s="474"/>
      <c r="Z320" s="467" t="s">
        <v>1662</v>
      </c>
      <c r="AA320" s="467" t="s">
        <v>454</v>
      </c>
      <c r="AB320" s="467"/>
      <c r="AC320" s="474"/>
      <c r="AD320" s="474"/>
      <c r="AE320" s="474"/>
      <c r="AF320" s="474"/>
      <c r="AG320" s="467" t="s">
        <v>1480</v>
      </c>
      <c r="AH320" s="474" t="s">
        <v>463</v>
      </c>
      <c r="AI320" s="474" t="s">
        <v>154</v>
      </c>
      <c r="AJ320" s="467"/>
      <c r="AK320" s="474"/>
      <c r="AL320" s="488"/>
      <c r="AM320" s="467"/>
      <c r="AN320" s="467"/>
      <c r="AO320" s="474"/>
      <c r="AP320" s="494"/>
      <c r="AQ320" s="467"/>
      <c r="AR320" s="467"/>
      <c r="AS320" s="467"/>
      <c r="AT320" s="467"/>
      <c r="AU320" s="467"/>
      <c r="AV320" s="474"/>
      <c r="AW320" s="474">
        <v>1</v>
      </c>
      <c r="AX320" s="474">
        <v>1</v>
      </c>
      <c r="AY320" s="467">
        <v>1</v>
      </c>
      <c r="AZ320" s="467">
        <v>0</v>
      </c>
      <c r="BA320" s="500">
        <v>1</v>
      </c>
      <c r="BB320" s="501"/>
      <c r="BC320" s="467"/>
      <c r="BD320" s="488"/>
      <c r="BE320" s="488"/>
      <c r="BF320" s="488"/>
      <c r="BG320" s="489"/>
      <c r="BH320" s="467"/>
      <c r="BI320" s="467"/>
      <c r="BJ320" s="467"/>
      <c r="BK320" s="467"/>
      <c r="BL320" s="467"/>
      <c r="BM320" s="467"/>
    </row>
    <row r="321" spans="1:65" ht="30" customHeight="1" x14ac:dyDescent="0.3">
      <c r="A321" s="68"/>
      <c r="B321" s="465">
        <v>20200316</v>
      </c>
      <c r="C321" s="465" t="s">
        <v>1648</v>
      </c>
      <c r="D321" s="465"/>
      <c r="E321" s="466">
        <v>44061</v>
      </c>
      <c r="F321" s="497" t="s">
        <v>1587</v>
      </c>
      <c r="G321" s="467" t="s">
        <v>445</v>
      </c>
      <c r="H321" s="467" t="s">
        <v>491</v>
      </c>
      <c r="I321" s="470" t="s">
        <v>6125</v>
      </c>
      <c r="J321" s="471" t="s">
        <v>6825</v>
      </c>
      <c r="K321" s="491">
        <v>43738</v>
      </c>
      <c r="L321" s="492">
        <v>43983</v>
      </c>
      <c r="M321" s="474" t="s">
        <v>466</v>
      </c>
      <c r="N321" s="474" t="s">
        <v>1649</v>
      </c>
      <c r="O321" s="467" t="s">
        <v>1650</v>
      </c>
      <c r="P321" s="467"/>
      <c r="Q321" s="467" t="s">
        <v>1651</v>
      </c>
      <c r="R321" s="475"/>
      <c r="S321" s="475"/>
      <c r="T321" s="476" t="s">
        <v>145</v>
      </c>
      <c r="U321" s="476"/>
      <c r="V321" s="476"/>
      <c r="W321" s="474" t="s">
        <v>449</v>
      </c>
      <c r="X321" s="474"/>
      <c r="Y321" s="474"/>
      <c r="Z321" s="467" t="s">
        <v>1652</v>
      </c>
      <c r="AA321" s="467" t="s">
        <v>486</v>
      </c>
      <c r="AB321" s="467"/>
      <c r="AC321" s="474"/>
      <c r="AD321" s="474"/>
      <c r="AE321" s="474"/>
      <c r="AF321" s="474"/>
      <c r="AG321" s="467" t="s">
        <v>1376</v>
      </c>
      <c r="AH321" s="474" t="s">
        <v>463</v>
      </c>
      <c r="AI321" s="474" t="s">
        <v>154</v>
      </c>
      <c r="AJ321" s="467"/>
      <c r="AK321" s="474"/>
      <c r="AL321" s="488"/>
      <c r="AM321" s="467"/>
      <c r="AN321" s="467"/>
      <c r="AO321" s="474"/>
      <c r="AP321" s="494"/>
      <c r="AQ321" s="467"/>
      <c r="AR321" s="467"/>
      <c r="AS321" s="467"/>
      <c r="AT321" s="467"/>
      <c r="AU321" s="467"/>
      <c r="AV321" s="474"/>
      <c r="AW321" s="474">
        <v>1</v>
      </c>
      <c r="AX321" s="474">
        <v>1</v>
      </c>
      <c r="AY321" s="467">
        <v>1</v>
      </c>
      <c r="AZ321" s="467">
        <v>0</v>
      </c>
      <c r="BA321" s="500">
        <v>2</v>
      </c>
      <c r="BB321" s="501"/>
      <c r="BC321" s="467"/>
      <c r="BD321" s="488"/>
      <c r="BE321" s="488"/>
      <c r="BF321" s="488"/>
      <c r="BG321" s="489"/>
      <c r="BH321" s="467"/>
      <c r="BI321" s="467"/>
      <c r="BJ321" s="467"/>
      <c r="BK321" s="467"/>
      <c r="BL321" s="467"/>
      <c r="BM321" s="467"/>
    </row>
    <row r="322" spans="1:65" ht="30" customHeight="1" x14ac:dyDescent="0.3">
      <c r="A322" s="68"/>
      <c r="B322" s="465">
        <v>20200317</v>
      </c>
      <c r="C322" s="465" t="s">
        <v>1641</v>
      </c>
      <c r="D322" s="465"/>
      <c r="E322" s="466">
        <v>44061</v>
      </c>
      <c r="F322" s="497" t="s">
        <v>1587</v>
      </c>
      <c r="G322" s="467" t="s">
        <v>445</v>
      </c>
      <c r="H322" s="467" t="s">
        <v>491</v>
      </c>
      <c r="I322" s="470" t="s">
        <v>4394</v>
      </c>
      <c r="J322" s="471" t="s">
        <v>6826</v>
      </c>
      <c r="K322" s="491">
        <v>44013</v>
      </c>
      <c r="L322" s="492">
        <v>43983</v>
      </c>
      <c r="M322" s="474" t="s">
        <v>1634</v>
      </c>
      <c r="N322" s="474" t="s">
        <v>1642</v>
      </c>
      <c r="O322" s="467" t="s">
        <v>1351</v>
      </c>
      <c r="P322" s="467"/>
      <c r="Q322" s="467" t="s">
        <v>1643</v>
      </c>
      <c r="R322" s="475"/>
      <c r="S322" s="475"/>
      <c r="T322" s="476" t="s">
        <v>181</v>
      </c>
      <c r="U322" s="476"/>
      <c r="V322" s="476"/>
      <c r="W322" s="474" t="s">
        <v>562</v>
      </c>
      <c r="X322" s="474"/>
      <c r="Y322" s="474"/>
      <c r="Z322" s="467" t="s">
        <v>1636</v>
      </c>
      <c r="AA322" s="467" t="s">
        <v>486</v>
      </c>
      <c r="AB322" s="467"/>
      <c r="AC322" s="474"/>
      <c r="AD322" s="474"/>
      <c r="AE322" s="474"/>
      <c r="AF322" s="474"/>
      <c r="AG322" s="467"/>
      <c r="AH322" s="474" t="s">
        <v>463</v>
      </c>
      <c r="AI322" s="474" t="s">
        <v>154</v>
      </c>
      <c r="AJ322" s="467"/>
      <c r="AK322" s="474"/>
      <c r="AL322" s="488"/>
      <c r="AM322" s="467"/>
      <c r="AN322" s="467"/>
      <c r="AO322" s="474"/>
      <c r="AP322" s="494"/>
      <c r="AQ322" s="467"/>
      <c r="AR322" s="467"/>
      <c r="AS322" s="467"/>
      <c r="AT322" s="467"/>
      <c r="AU322" s="467"/>
      <c r="AV322" s="474"/>
      <c r="AW322" s="474">
        <v>1</v>
      </c>
      <c r="AX322" s="474">
        <v>1</v>
      </c>
      <c r="AY322" s="467">
        <v>1</v>
      </c>
      <c r="AZ322" s="467">
        <v>0</v>
      </c>
      <c r="BA322" s="500">
        <v>0</v>
      </c>
      <c r="BB322" s="501"/>
      <c r="BC322" s="467"/>
      <c r="BD322" s="488"/>
      <c r="BE322" s="488"/>
      <c r="BF322" s="488"/>
      <c r="BG322" s="489"/>
      <c r="BH322" s="467"/>
      <c r="BI322" s="467"/>
      <c r="BJ322" s="467"/>
      <c r="BK322" s="467"/>
      <c r="BL322" s="467"/>
      <c r="BM322" s="467"/>
    </row>
    <row r="323" spans="1:65" ht="30" customHeight="1" x14ac:dyDescent="0.3">
      <c r="A323" s="68"/>
      <c r="B323" s="465">
        <v>20200318</v>
      </c>
      <c r="C323" s="465" t="s">
        <v>1644</v>
      </c>
      <c r="D323" s="465"/>
      <c r="E323" s="466">
        <v>44061</v>
      </c>
      <c r="F323" s="497" t="s">
        <v>1587</v>
      </c>
      <c r="G323" s="467" t="s">
        <v>445</v>
      </c>
      <c r="H323" s="467" t="s">
        <v>491</v>
      </c>
      <c r="I323" s="470" t="s">
        <v>6122</v>
      </c>
      <c r="J323" s="471" t="s">
        <v>6827</v>
      </c>
      <c r="K323" s="491">
        <v>44013</v>
      </c>
      <c r="L323" s="492">
        <v>43983</v>
      </c>
      <c r="M323" s="474" t="s">
        <v>466</v>
      </c>
      <c r="N323" s="474" t="s">
        <v>1645</v>
      </c>
      <c r="O323" s="467" t="s">
        <v>1646</v>
      </c>
      <c r="P323" s="467"/>
      <c r="Q323" s="467" t="s">
        <v>820</v>
      </c>
      <c r="R323" s="475"/>
      <c r="S323" s="475"/>
      <c r="T323" s="476" t="s">
        <v>145</v>
      </c>
      <c r="U323" s="476"/>
      <c r="V323" s="476"/>
      <c r="W323" s="474" t="s">
        <v>449</v>
      </c>
      <c r="X323" s="474"/>
      <c r="Y323" s="474"/>
      <c r="Z323" s="467" t="s">
        <v>1647</v>
      </c>
      <c r="AA323" s="467"/>
      <c r="AB323" s="467"/>
      <c r="AC323" s="474"/>
      <c r="AD323" s="474"/>
      <c r="AE323" s="474"/>
      <c r="AF323" s="474"/>
      <c r="AG323" s="467" t="s">
        <v>1383</v>
      </c>
      <c r="AH323" s="474" t="s">
        <v>463</v>
      </c>
      <c r="AI323" s="474" t="s">
        <v>154</v>
      </c>
      <c r="AJ323" s="467"/>
      <c r="AK323" s="474"/>
      <c r="AL323" s="488"/>
      <c r="AM323" s="467"/>
      <c r="AN323" s="467"/>
      <c r="AO323" s="474"/>
      <c r="AP323" s="494"/>
      <c r="AQ323" s="467"/>
      <c r="AR323" s="467"/>
      <c r="AS323" s="467"/>
      <c r="AT323" s="467"/>
      <c r="AU323" s="467"/>
      <c r="AV323" s="474"/>
      <c r="AW323" s="474">
        <v>1</v>
      </c>
      <c r="AX323" s="474">
        <v>1</v>
      </c>
      <c r="AY323" s="467">
        <v>1</v>
      </c>
      <c r="AZ323" s="467">
        <v>0</v>
      </c>
      <c r="BA323" s="500">
        <v>3</v>
      </c>
      <c r="BB323" s="501"/>
      <c r="BC323" s="467"/>
      <c r="BD323" s="488"/>
      <c r="BE323" s="488"/>
      <c r="BF323" s="488"/>
      <c r="BG323" s="489"/>
      <c r="BH323" s="467"/>
      <c r="BI323" s="467"/>
      <c r="BJ323" s="467"/>
      <c r="BK323" s="467"/>
      <c r="BL323" s="467"/>
      <c r="BM323" s="467"/>
    </row>
    <row r="324" spans="1:65" ht="30" customHeight="1" x14ac:dyDescent="0.3">
      <c r="A324" s="68"/>
      <c r="B324" s="465">
        <v>20200319</v>
      </c>
      <c r="C324" s="465" t="s">
        <v>1637</v>
      </c>
      <c r="D324" s="465"/>
      <c r="E324" s="466">
        <v>44061</v>
      </c>
      <c r="F324" s="497" t="s">
        <v>1587</v>
      </c>
      <c r="G324" s="467" t="s">
        <v>445</v>
      </c>
      <c r="H324" s="467" t="s">
        <v>446</v>
      </c>
      <c r="I324" s="470" t="s">
        <v>5107</v>
      </c>
      <c r="J324" s="471" t="s">
        <v>6828</v>
      </c>
      <c r="K324" s="491">
        <v>44014</v>
      </c>
      <c r="L324" s="492">
        <v>43983</v>
      </c>
      <c r="M324" s="474" t="s">
        <v>1634</v>
      </c>
      <c r="N324" s="474" t="s">
        <v>1638</v>
      </c>
      <c r="O324" s="467" t="s">
        <v>1351</v>
      </c>
      <c r="P324" s="467"/>
      <c r="Q324" s="467" t="s">
        <v>1635</v>
      </c>
      <c r="R324" s="475"/>
      <c r="S324" s="475"/>
      <c r="T324" s="476"/>
      <c r="U324" s="476"/>
      <c r="V324" s="476"/>
      <c r="W324" s="474" t="s">
        <v>1015</v>
      </c>
      <c r="X324" s="474"/>
      <c r="Y324" s="474"/>
      <c r="Z324" s="467" t="s">
        <v>1636</v>
      </c>
      <c r="AA324" s="467" t="s">
        <v>155</v>
      </c>
      <c r="AB324" s="467"/>
      <c r="AC324" s="474"/>
      <c r="AD324" s="474"/>
      <c r="AE324" s="474"/>
      <c r="AF324" s="474"/>
      <c r="AG324" s="467"/>
      <c r="AH324" s="474" t="s">
        <v>463</v>
      </c>
      <c r="AI324" s="474"/>
      <c r="AJ324" s="467"/>
      <c r="AK324" s="474"/>
      <c r="AL324" s="488"/>
      <c r="AM324" s="467"/>
      <c r="AN324" s="467"/>
      <c r="AO324" s="474"/>
      <c r="AP324" s="494"/>
      <c r="AQ324" s="467"/>
      <c r="AR324" s="467"/>
      <c r="AS324" s="467"/>
      <c r="AT324" s="467"/>
      <c r="AU324" s="467"/>
      <c r="AV324" s="474"/>
      <c r="AW324" s="474"/>
      <c r="AX324" s="474"/>
      <c r="AY324" s="467"/>
      <c r="AZ324" s="467"/>
      <c r="BA324" s="500"/>
      <c r="BB324" s="501"/>
      <c r="BC324" s="467"/>
      <c r="BD324" s="488"/>
      <c r="BE324" s="488"/>
      <c r="BF324" s="488"/>
      <c r="BG324" s="489"/>
      <c r="BH324" s="467"/>
      <c r="BI324" s="467"/>
      <c r="BJ324" s="467"/>
      <c r="BK324" s="467"/>
      <c r="BL324" s="467"/>
      <c r="BM324" s="467"/>
    </row>
    <row r="325" spans="1:65" ht="30" customHeight="1" x14ac:dyDescent="0.3">
      <c r="A325" s="68"/>
      <c r="B325" s="465">
        <v>20200320</v>
      </c>
      <c r="C325" s="465" t="s">
        <v>1633</v>
      </c>
      <c r="D325" s="465"/>
      <c r="E325" s="466">
        <v>44061</v>
      </c>
      <c r="F325" s="497" t="s">
        <v>1587</v>
      </c>
      <c r="G325" s="467" t="s">
        <v>445</v>
      </c>
      <c r="H325" s="467" t="s">
        <v>446</v>
      </c>
      <c r="I325" s="470" t="s">
        <v>5107</v>
      </c>
      <c r="J325" s="471" t="s">
        <v>6829</v>
      </c>
      <c r="K325" s="491">
        <v>44015</v>
      </c>
      <c r="L325" s="492">
        <v>43983</v>
      </c>
      <c r="M325" s="474" t="s">
        <v>1634</v>
      </c>
      <c r="N325" s="474" t="s">
        <v>1057</v>
      </c>
      <c r="O325" s="467" t="s">
        <v>1351</v>
      </c>
      <c r="P325" s="467"/>
      <c r="Q325" s="467" t="s">
        <v>1635</v>
      </c>
      <c r="R325" s="475"/>
      <c r="S325" s="475"/>
      <c r="T325" s="476"/>
      <c r="U325" s="476"/>
      <c r="V325" s="476"/>
      <c r="W325" s="474" t="s">
        <v>562</v>
      </c>
      <c r="X325" s="474"/>
      <c r="Y325" s="474"/>
      <c r="Z325" s="467" t="s">
        <v>1636</v>
      </c>
      <c r="AA325" s="467" t="s">
        <v>486</v>
      </c>
      <c r="AB325" s="467"/>
      <c r="AC325" s="474"/>
      <c r="AD325" s="474"/>
      <c r="AE325" s="474"/>
      <c r="AF325" s="474"/>
      <c r="AG325" s="467" t="s">
        <v>1376</v>
      </c>
      <c r="AH325" s="474" t="s">
        <v>463</v>
      </c>
      <c r="AI325" s="474"/>
      <c r="AJ325" s="467"/>
      <c r="AK325" s="474"/>
      <c r="AL325" s="488"/>
      <c r="AM325" s="467"/>
      <c r="AN325" s="467"/>
      <c r="AO325" s="474"/>
      <c r="AP325" s="494"/>
      <c r="AQ325" s="467"/>
      <c r="AR325" s="467"/>
      <c r="AS325" s="467"/>
      <c r="AT325" s="467"/>
      <c r="AU325" s="467"/>
      <c r="AV325" s="474"/>
      <c r="AW325" s="474"/>
      <c r="AX325" s="474"/>
      <c r="AY325" s="467"/>
      <c r="AZ325" s="467"/>
      <c r="BA325" s="500"/>
      <c r="BB325" s="501"/>
      <c r="BC325" s="467"/>
      <c r="BD325" s="488"/>
      <c r="BE325" s="488"/>
      <c r="BF325" s="488"/>
      <c r="BG325" s="489"/>
      <c r="BH325" s="467"/>
      <c r="BI325" s="467"/>
      <c r="BJ325" s="467"/>
      <c r="BK325" s="467"/>
      <c r="BL325" s="467"/>
      <c r="BM325" s="467"/>
    </row>
    <row r="326" spans="1:65" ht="30" customHeight="1" x14ac:dyDescent="0.3">
      <c r="A326" s="68"/>
      <c r="B326" s="465">
        <v>20200321</v>
      </c>
      <c r="C326" s="465" t="s">
        <v>1639</v>
      </c>
      <c r="D326" s="465"/>
      <c r="E326" s="466">
        <v>44061</v>
      </c>
      <c r="F326" s="497" t="s">
        <v>1587</v>
      </c>
      <c r="G326" s="467" t="s">
        <v>445</v>
      </c>
      <c r="H326" s="467" t="s">
        <v>446</v>
      </c>
      <c r="I326" s="470" t="s">
        <v>5107</v>
      </c>
      <c r="J326" s="471" t="s">
        <v>6830</v>
      </c>
      <c r="K326" s="491">
        <v>44029</v>
      </c>
      <c r="L326" s="492">
        <v>43983</v>
      </c>
      <c r="M326" s="474" t="s">
        <v>1634</v>
      </c>
      <c r="N326" s="474" t="s">
        <v>1638</v>
      </c>
      <c r="O326" s="467" t="s">
        <v>1351</v>
      </c>
      <c r="P326" s="467"/>
      <c r="Q326" s="467" t="s">
        <v>1640</v>
      </c>
      <c r="R326" s="475"/>
      <c r="S326" s="475"/>
      <c r="T326" s="476"/>
      <c r="U326" s="476"/>
      <c r="V326" s="476"/>
      <c r="W326" s="474" t="s">
        <v>562</v>
      </c>
      <c r="X326" s="474"/>
      <c r="Y326" s="474"/>
      <c r="Z326" s="467" t="s">
        <v>1636</v>
      </c>
      <c r="AA326" s="467" t="s">
        <v>486</v>
      </c>
      <c r="AB326" s="467"/>
      <c r="AC326" s="474"/>
      <c r="AD326" s="474"/>
      <c r="AE326" s="474"/>
      <c r="AF326" s="474"/>
      <c r="AG326" s="467" t="s">
        <v>1383</v>
      </c>
      <c r="AH326" s="474" t="s">
        <v>463</v>
      </c>
      <c r="AI326" s="474"/>
      <c r="AJ326" s="467"/>
      <c r="AK326" s="474"/>
      <c r="AL326" s="488"/>
      <c r="AM326" s="467"/>
      <c r="AN326" s="467"/>
      <c r="AO326" s="474"/>
      <c r="AP326" s="494"/>
      <c r="AQ326" s="467"/>
      <c r="AR326" s="467"/>
      <c r="AS326" s="467"/>
      <c r="AT326" s="467"/>
      <c r="AU326" s="467"/>
      <c r="AV326" s="474"/>
      <c r="AW326" s="474"/>
      <c r="AX326" s="474"/>
      <c r="AY326" s="467"/>
      <c r="AZ326" s="467"/>
      <c r="BA326" s="500"/>
      <c r="BB326" s="501"/>
      <c r="BC326" s="467"/>
      <c r="BD326" s="488"/>
      <c r="BE326" s="488"/>
      <c r="BF326" s="488"/>
      <c r="BG326" s="489"/>
      <c r="BH326" s="467"/>
      <c r="BI326" s="467"/>
      <c r="BJ326" s="467"/>
      <c r="BK326" s="467"/>
      <c r="BL326" s="467"/>
      <c r="BM326" s="467"/>
    </row>
    <row r="327" spans="1:65" ht="30" customHeight="1" x14ac:dyDescent="0.3">
      <c r="A327" s="68"/>
      <c r="B327" s="465">
        <v>20200322</v>
      </c>
      <c r="C327" s="465" t="s">
        <v>1653</v>
      </c>
      <c r="D327" s="465"/>
      <c r="E327" s="466">
        <v>44061</v>
      </c>
      <c r="F327" s="467" t="s">
        <v>1628</v>
      </c>
      <c r="G327" s="467" t="s">
        <v>445</v>
      </c>
      <c r="H327" s="467" t="s">
        <v>446</v>
      </c>
      <c r="I327" s="470"/>
      <c r="J327" s="471" t="s">
        <v>6831</v>
      </c>
      <c r="K327" s="491">
        <v>44060</v>
      </c>
      <c r="L327" s="492">
        <v>44075</v>
      </c>
      <c r="M327" s="474" t="s">
        <v>1654</v>
      </c>
      <c r="N327" s="474" t="s">
        <v>1655</v>
      </c>
      <c r="O327" s="467" t="s">
        <v>1656</v>
      </c>
      <c r="P327" s="467"/>
      <c r="Q327" s="467" t="s">
        <v>1657</v>
      </c>
      <c r="R327" s="475"/>
      <c r="S327" s="475">
        <v>0</v>
      </c>
      <c r="T327" s="476"/>
      <c r="U327" s="476"/>
      <c r="V327" s="476"/>
      <c r="W327" s="474" t="s">
        <v>449</v>
      </c>
      <c r="X327" s="474"/>
      <c r="Y327" s="474"/>
      <c r="Z327" s="467" t="s">
        <v>1658</v>
      </c>
      <c r="AA327" s="467" t="s">
        <v>454</v>
      </c>
      <c r="AB327" s="467"/>
      <c r="AC327" s="474"/>
      <c r="AD327" s="474"/>
      <c r="AE327" s="474"/>
      <c r="AF327" s="474"/>
      <c r="AG327" s="467" t="s">
        <v>1383</v>
      </c>
      <c r="AH327" s="474" t="s">
        <v>463</v>
      </c>
      <c r="AI327" s="474"/>
      <c r="AJ327" s="467"/>
      <c r="AK327" s="474"/>
      <c r="AL327" s="488"/>
      <c r="AM327" s="467"/>
      <c r="AN327" s="467"/>
      <c r="AO327" s="474"/>
      <c r="AP327" s="494"/>
      <c r="AQ327" s="467"/>
      <c r="AR327" s="467"/>
      <c r="AS327" s="467"/>
      <c r="AT327" s="467"/>
      <c r="AU327" s="467"/>
      <c r="AV327" s="474"/>
      <c r="AW327" s="474"/>
      <c r="AX327" s="474"/>
      <c r="AY327" s="467"/>
      <c r="AZ327" s="467"/>
      <c r="BA327" s="500"/>
      <c r="BB327" s="501"/>
      <c r="BC327" s="467"/>
      <c r="BD327" s="488"/>
      <c r="BE327" s="488"/>
      <c r="BF327" s="488"/>
      <c r="BG327" s="489"/>
      <c r="BH327" s="467"/>
      <c r="BI327" s="467"/>
      <c r="BJ327" s="467"/>
      <c r="BK327" s="467"/>
      <c r="BL327" s="467"/>
      <c r="BM327" s="467"/>
    </row>
    <row r="328" spans="1:65" ht="30" customHeight="1" x14ac:dyDescent="0.3">
      <c r="A328" s="68"/>
      <c r="B328" s="465">
        <v>20200323</v>
      </c>
      <c r="C328" s="465" t="s">
        <v>1610</v>
      </c>
      <c r="D328" s="465"/>
      <c r="E328" s="466">
        <v>44062</v>
      </c>
      <c r="F328" s="467" t="s">
        <v>1599</v>
      </c>
      <c r="G328" s="467" t="s">
        <v>445</v>
      </c>
      <c r="H328" s="467" t="s">
        <v>491</v>
      </c>
      <c r="I328" s="470" t="s">
        <v>6122</v>
      </c>
      <c r="J328" s="471" t="s">
        <v>6832</v>
      </c>
      <c r="K328" s="491">
        <v>44022</v>
      </c>
      <c r="L328" s="492">
        <v>44013</v>
      </c>
      <c r="M328" s="474" t="s">
        <v>466</v>
      </c>
      <c r="N328" s="474" t="s">
        <v>1611</v>
      </c>
      <c r="O328" s="467" t="s">
        <v>1612</v>
      </c>
      <c r="P328" s="467"/>
      <c r="Q328" s="467" t="s">
        <v>1613</v>
      </c>
      <c r="R328" s="475"/>
      <c r="S328" s="475"/>
      <c r="T328" s="476" t="s">
        <v>145</v>
      </c>
      <c r="U328" s="476"/>
      <c r="V328" s="476"/>
      <c r="W328" s="474" t="s">
        <v>449</v>
      </c>
      <c r="X328" s="474"/>
      <c r="Y328" s="474"/>
      <c r="Z328" s="467" t="s">
        <v>1614</v>
      </c>
      <c r="AA328" s="467" t="s">
        <v>486</v>
      </c>
      <c r="AB328" s="467"/>
      <c r="AC328" s="474"/>
      <c r="AD328" s="474"/>
      <c r="AE328" s="474"/>
      <c r="AF328" s="474"/>
      <c r="AG328" s="467" t="s">
        <v>1376</v>
      </c>
      <c r="AH328" s="474" t="s">
        <v>463</v>
      </c>
      <c r="AI328" s="474" t="s">
        <v>154</v>
      </c>
      <c r="AJ328" s="467"/>
      <c r="AK328" s="474"/>
      <c r="AL328" s="488"/>
      <c r="AM328" s="467"/>
      <c r="AN328" s="467"/>
      <c r="AO328" s="474"/>
      <c r="AP328" s="494"/>
      <c r="AQ328" s="467"/>
      <c r="AR328" s="467"/>
      <c r="AS328" s="467"/>
      <c r="AT328" s="467"/>
      <c r="AU328" s="467"/>
      <c r="AV328" s="474"/>
      <c r="AW328" s="474">
        <v>1</v>
      </c>
      <c r="AX328" s="474">
        <v>1</v>
      </c>
      <c r="AY328" s="467">
        <v>1</v>
      </c>
      <c r="AZ328" s="467">
        <v>0</v>
      </c>
      <c r="BA328" s="500">
        <v>2</v>
      </c>
      <c r="BB328" s="501"/>
      <c r="BC328" s="467"/>
      <c r="BD328" s="488"/>
      <c r="BE328" s="488"/>
      <c r="BF328" s="488"/>
      <c r="BG328" s="489"/>
      <c r="BH328" s="467"/>
      <c r="BI328" s="467"/>
      <c r="BJ328" s="467"/>
      <c r="BK328" s="467"/>
      <c r="BL328" s="467"/>
      <c r="BM328" s="467"/>
    </row>
    <row r="329" spans="1:65" ht="30" customHeight="1" x14ac:dyDescent="0.3">
      <c r="A329" s="68"/>
      <c r="B329" s="465">
        <v>20200324</v>
      </c>
      <c r="C329" s="465" t="s">
        <v>1621</v>
      </c>
      <c r="D329" s="465"/>
      <c r="E329" s="466">
        <v>44062</v>
      </c>
      <c r="F329" s="467" t="s">
        <v>1599</v>
      </c>
      <c r="G329" s="467" t="s">
        <v>445</v>
      </c>
      <c r="H329" s="467" t="s">
        <v>446</v>
      </c>
      <c r="I329" s="470"/>
      <c r="J329" s="471" t="s">
        <v>6833</v>
      </c>
      <c r="K329" s="491">
        <v>44042</v>
      </c>
      <c r="L329" s="492">
        <v>44013</v>
      </c>
      <c r="M329" s="474" t="s">
        <v>1622</v>
      </c>
      <c r="N329" s="474" t="s">
        <v>1623</v>
      </c>
      <c r="O329" s="467" t="s">
        <v>1624</v>
      </c>
      <c r="P329" s="467"/>
      <c r="Q329" s="467" t="s">
        <v>1625</v>
      </c>
      <c r="R329" s="475"/>
      <c r="S329" s="475"/>
      <c r="T329" s="476"/>
      <c r="U329" s="476"/>
      <c r="V329" s="476"/>
      <c r="W329" s="474" t="s">
        <v>146</v>
      </c>
      <c r="X329" s="474"/>
      <c r="Y329" s="474"/>
      <c r="Z329" s="467" t="s">
        <v>1626</v>
      </c>
      <c r="AA329" s="467" t="s">
        <v>155</v>
      </c>
      <c r="AB329" s="467"/>
      <c r="AC329" s="474"/>
      <c r="AD329" s="474"/>
      <c r="AE329" s="474"/>
      <c r="AF329" s="474"/>
      <c r="AG329" s="467"/>
      <c r="AH329" s="474" t="s">
        <v>463</v>
      </c>
      <c r="AI329" s="474"/>
      <c r="AJ329" s="467"/>
      <c r="AK329" s="474"/>
      <c r="AL329" s="488"/>
      <c r="AM329" s="467"/>
      <c r="AN329" s="467"/>
      <c r="AO329" s="474"/>
      <c r="AP329" s="494"/>
      <c r="AQ329" s="467"/>
      <c r="AR329" s="467"/>
      <c r="AS329" s="467"/>
      <c r="AT329" s="467"/>
      <c r="AU329" s="467"/>
      <c r="AV329" s="474"/>
      <c r="AW329" s="474"/>
      <c r="AX329" s="474"/>
      <c r="AY329" s="467"/>
      <c r="AZ329" s="467"/>
      <c r="BA329" s="500"/>
      <c r="BB329" s="501"/>
      <c r="BC329" s="467"/>
      <c r="BD329" s="488"/>
      <c r="BE329" s="488"/>
      <c r="BF329" s="488"/>
      <c r="BG329" s="489"/>
      <c r="BH329" s="467"/>
      <c r="BI329" s="467"/>
      <c r="BJ329" s="467"/>
      <c r="BK329" s="467"/>
      <c r="BL329" s="467"/>
      <c r="BM329" s="467"/>
    </row>
    <row r="330" spans="1:65" ht="30" customHeight="1" x14ac:dyDescent="0.3">
      <c r="A330" s="68"/>
      <c r="B330" s="465">
        <v>20200325</v>
      </c>
      <c r="C330" s="465" t="s">
        <v>1615</v>
      </c>
      <c r="D330" s="465"/>
      <c r="E330" s="466">
        <v>44062</v>
      </c>
      <c r="F330" s="467" t="s">
        <v>1616</v>
      </c>
      <c r="G330" s="467" t="s">
        <v>445</v>
      </c>
      <c r="H330" s="467" t="s">
        <v>446</v>
      </c>
      <c r="I330" s="470"/>
      <c r="J330" s="471" t="s">
        <v>6834</v>
      </c>
      <c r="K330" s="491">
        <v>44060</v>
      </c>
      <c r="L330" s="492">
        <v>44013</v>
      </c>
      <c r="M330" s="474" t="s">
        <v>1617</v>
      </c>
      <c r="N330" s="474" t="s">
        <v>510</v>
      </c>
      <c r="O330" s="467" t="s">
        <v>1618</v>
      </c>
      <c r="P330" s="467"/>
      <c r="Q330" s="467" t="s">
        <v>1619</v>
      </c>
      <c r="R330" s="475"/>
      <c r="S330" s="475"/>
      <c r="T330" s="476"/>
      <c r="U330" s="476"/>
      <c r="V330" s="476"/>
      <c r="W330" s="474" t="s">
        <v>449</v>
      </c>
      <c r="X330" s="474"/>
      <c r="Y330" s="474"/>
      <c r="Z330" s="467" t="s">
        <v>1620</v>
      </c>
      <c r="AA330" s="467" t="s">
        <v>486</v>
      </c>
      <c r="AB330" s="467"/>
      <c r="AC330" s="474"/>
      <c r="AD330" s="474"/>
      <c r="AE330" s="474"/>
      <c r="AF330" s="474"/>
      <c r="AG330" s="467" t="s">
        <v>1376</v>
      </c>
      <c r="AH330" s="474" t="s">
        <v>463</v>
      </c>
      <c r="AI330" s="474"/>
      <c r="AJ330" s="467"/>
      <c r="AK330" s="474"/>
      <c r="AL330" s="488"/>
      <c r="AM330" s="467"/>
      <c r="AN330" s="467"/>
      <c r="AO330" s="474"/>
      <c r="AP330" s="494"/>
      <c r="AQ330" s="467"/>
      <c r="AR330" s="467"/>
      <c r="AS330" s="467"/>
      <c r="AT330" s="467"/>
      <c r="AU330" s="467"/>
      <c r="AV330" s="474"/>
      <c r="AW330" s="474"/>
      <c r="AX330" s="474"/>
      <c r="AY330" s="467"/>
      <c r="AZ330" s="467"/>
      <c r="BA330" s="500"/>
      <c r="BB330" s="501"/>
      <c r="BC330" s="467"/>
      <c r="BD330" s="488"/>
      <c r="BE330" s="488"/>
      <c r="BF330" s="488"/>
      <c r="BG330" s="489"/>
      <c r="BH330" s="467"/>
      <c r="BI330" s="467"/>
      <c r="BJ330" s="467"/>
      <c r="BK330" s="467"/>
      <c r="BL330" s="467"/>
      <c r="BM330" s="467"/>
    </row>
    <row r="331" spans="1:65" ht="30" customHeight="1" x14ac:dyDescent="0.3">
      <c r="A331" s="68"/>
      <c r="B331" s="465">
        <v>20200326</v>
      </c>
      <c r="C331" s="465" t="s">
        <v>1627</v>
      </c>
      <c r="D331" s="465"/>
      <c r="E331" s="466">
        <v>44062</v>
      </c>
      <c r="F331" s="467" t="s">
        <v>1628</v>
      </c>
      <c r="G331" s="467" t="s">
        <v>445</v>
      </c>
      <c r="H331" s="467" t="s">
        <v>446</v>
      </c>
      <c r="I331" s="470"/>
      <c r="J331" s="471" t="s">
        <v>6835</v>
      </c>
      <c r="K331" s="491">
        <v>44062</v>
      </c>
      <c r="L331" s="492">
        <v>44044</v>
      </c>
      <c r="M331" s="474" t="s">
        <v>466</v>
      </c>
      <c r="N331" s="474" t="s">
        <v>1629</v>
      </c>
      <c r="O331" s="467" t="s">
        <v>1630</v>
      </c>
      <c r="P331" s="467"/>
      <c r="Q331" s="467" t="s">
        <v>1631</v>
      </c>
      <c r="R331" s="475"/>
      <c r="S331" s="475"/>
      <c r="T331" s="476"/>
      <c r="U331" s="476"/>
      <c r="V331" s="476"/>
      <c r="W331" s="474" t="s">
        <v>449</v>
      </c>
      <c r="X331" s="474"/>
      <c r="Y331" s="474"/>
      <c r="Z331" s="467" t="s">
        <v>1632</v>
      </c>
      <c r="AA331" s="467" t="s">
        <v>454</v>
      </c>
      <c r="AB331" s="467"/>
      <c r="AC331" s="474"/>
      <c r="AD331" s="474"/>
      <c r="AE331" s="474"/>
      <c r="AF331" s="474"/>
      <c r="AG331" s="467" t="s">
        <v>1376</v>
      </c>
      <c r="AH331" s="474" t="s">
        <v>463</v>
      </c>
      <c r="AI331" s="474"/>
      <c r="AJ331" s="467"/>
      <c r="AK331" s="474"/>
      <c r="AL331" s="488"/>
      <c r="AM331" s="467"/>
      <c r="AN331" s="467"/>
      <c r="AO331" s="474"/>
      <c r="AP331" s="494"/>
      <c r="AQ331" s="467"/>
      <c r="AR331" s="467"/>
      <c r="AS331" s="467"/>
      <c r="AT331" s="467"/>
      <c r="AU331" s="467"/>
      <c r="AV331" s="474"/>
      <c r="AW331" s="474"/>
      <c r="AX331" s="474"/>
      <c r="AY331" s="467"/>
      <c r="AZ331" s="467"/>
      <c r="BA331" s="500"/>
      <c r="BB331" s="501"/>
      <c r="BC331" s="467"/>
      <c r="BD331" s="488"/>
      <c r="BE331" s="488"/>
      <c r="BF331" s="488"/>
      <c r="BG331" s="489"/>
      <c r="BH331" s="467"/>
      <c r="BI331" s="467"/>
      <c r="BJ331" s="467"/>
      <c r="BK331" s="467"/>
      <c r="BL331" s="467"/>
      <c r="BM331" s="467"/>
    </row>
    <row r="332" spans="1:65" ht="30" customHeight="1" x14ac:dyDescent="0.3">
      <c r="A332" s="68"/>
      <c r="B332" s="465">
        <v>20200327</v>
      </c>
      <c r="C332" s="465" t="s">
        <v>1668</v>
      </c>
      <c r="D332" s="465"/>
      <c r="E332" s="466">
        <v>44063</v>
      </c>
      <c r="F332" s="497" t="s">
        <v>1587</v>
      </c>
      <c r="G332" s="467" t="s">
        <v>445</v>
      </c>
      <c r="H332" s="467" t="s">
        <v>491</v>
      </c>
      <c r="I332" s="470" t="s">
        <v>6124</v>
      </c>
      <c r="J332" s="471" t="s">
        <v>6836</v>
      </c>
      <c r="K332" s="491">
        <v>44049</v>
      </c>
      <c r="L332" s="492">
        <v>44013</v>
      </c>
      <c r="M332" s="474" t="s">
        <v>1669</v>
      </c>
      <c r="N332" s="474" t="s">
        <v>510</v>
      </c>
      <c r="O332" s="467" t="s">
        <v>1670</v>
      </c>
      <c r="P332" s="467"/>
      <c r="Q332" s="467" t="s">
        <v>1671</v>
      </c>
      <c r="R332" s="475">
        <v>800000</v>
      </c>
      <c r="S332" s="475">
        <v>0</v>
      </c>
      <c r="T332" s="476" t="s">
        <v>348</v>
      </c>
      <c r="U332" s="476"/>
      <c r="V332" s="476"/>
      <c r="W332" s="474" t="s">
        <v>449</v>
      </c>
      <c r="X332" s="474"/>
      <c r="Y332" s="474"/>
      <c r="Z332" s="467" t="s">
        <v>1672</v>
      </c>
      <c r="AA332" s="467" t="s">
        <v>486</v>
      </c>
      <c r="AB332" s="467"/>
      <c r="AC332" s="474"/>
      <c r="AD332" s="474"/>
      <c r="AE332" s="474"/>
      <c r="AF332" s="474"/>
      <c r="AG332" s="467" t="s">
        <v>1383</v>
      </c>
      <c r="AH332" s="474" t="s">
        <v>463</v>
      </c>
      <c r="AI332" s="474" t="s">
        <v>154</v>
      </c>
      <c r="AJ332" s="467"/>
      <c r="AK332" s="474"/>
      <c r="AL332" s="488"/>
      <c r="AM332" s="467"/>
      <c r="AN332" s="467"/>
      <c r="AO332" s="474"/>
      <c r="AP332" s="494"/>
      <c r="AQ332" s="467"/>
      <c r="AR332" s="467"/>
      <c r="AS332" s="467"/>
      <c r="AT332" s="467"/>
      <c r="AU332" s="467"/>
      <c r="AV332" s="474"/>
      <c r="AW332" s="474">
        <v>1</v>
      </c>
      <c r="AX332" s="474">
        <v>1</v>
      </c>
      <c r="AY332" s="467">
        <v>1</v>
      </c>
      <c r="AZ332" s="467">
        <v>0</v>
      </c>
      <c r="BA332" s="500">
        <v>3</v>
      </c>
      <c r="BB332" s="501"/>
      <c r="BC332" s="467"/>
      <c r="BD332" s="488"/>
      <c r="BE332" s="488"/>
      <c r="BF332" s="488"/>
      <c r="BG332" s="489"/>
      <c r="BH332" s="467"/>
      <c r="BI332" s="467"/>
      <c r="BJ332" s="467"/>
      <c r="BK332" s="467"/>
      <c r="BL332" s="467"/>
      <c r="BM332" s="467"/>
    </row>
    <row r="333" spans="1:65" ht="30" customHeight="1" x14ac:dyDescent="0.3">
      <c r="A333" s="68"/>
      <c r="B333" s="465">
        <v>20200328</v>
      </c>
      <c r="C333" s="465" t="s">
        <v>1605</v>
      </c>
      <c r="D333" s="465"/>
      <c r="E333" s="466">
        <v>44063</v>
      </c>
      <c r="F333" s="467" t="s">
        <v>1606</v>
      </c>
      <c r="G333" s="467" t="s">
        <v>445</v>
      </c>
      <c r="H333" s="467" t="s">
        <v>446</v>
      </c>
      <c r="I333" s="470"/>
      <c r="J333" s="471" t="s">
        <v>6837</v>
      </c>
      <c r="K333" s="491">
        <v>44061</v>
      </c>
      <c r="L333" s="492">
        <v>44013</v>
      </c>
      <c r="M333" s="474" t="s">
        <v>466</v>
      </c>
      <c r="N333" s="474" t="s">
        <v>531</v>
      </c>
      <c r="O333" s="467" t="s">
        <v>1607</v>
      </c>
      <c r="P333" s="467"/>
      <c r="Q333" s="467" t="s">
        <v>1608</v>
      </c>
      <c r="R333" s="475">
        <v>0</v>
      </c>
      <c r="S333" s="475">
        <v>0</v>
      </c>
      <c r="T333" s="476"/>
      <c r="U333" s="476"/>
      <c r="V333" s="476"/>
      <c r="W333" s="474" t="s">
        <v>449</v>
      </c>
      <c r="X333" s="474"/>
      <c r="Y333" s="474"/>
      <c r="Z333" s="467" t="s">
        <v>1609</v>
      </c>
      <c r="AA333" s="467" t="s">
        <v>454</v>
      </c>
      <c r="AB333" s="467"/>
      <c r="AC333" s="474"/>
      <c r="AD333" s="474"/>
      <c r="AE333" s="474"/>
      <c r="AF333" s="474"/>
      <c r="AG333" s="467" t="s">
        <v>1376</v>
      </c>
      <c r="AH333" s="474" t="s">
        <v>463</v>
      </c>
      <c r="AI333" s="474"/>
      <c r="AJ333" s="467"/>
      <c r="AK333" s="474"/>
      <c r="AL333" s="488"/>
      <c r="AM333" s="467"/>
      <c r="AN333" s="467"/>
      <c r="AO333" s="474"/>
      <c r="AP333" s="494"/>
      <c r="AQ333" s="467"/>
      <c r="AR333" s="467"/>
      <c r="AS333" s="467"/>
      <c r="AT333" s="467"/>
      <c r="AU333" s="467"/>
      <c r="AV333" s="474"/>
      <c r="AW333" s="474"/>
      <c r="AX333" s="474"/>
      <c r="AY333" s="467"/>
      <c r="AZ333" s="467"/>
      <c r="BA333" s="500"/>
      <c r="BB333" s="501"/>
      <c r="BC333" s="467"/>
      <c r="BD333" s="488"/>
      <c r="BE333" s="488"/>
      <c r="BF333" s="488"/>
      <c r="BG333" s="489"/>
      <c r="BH333" s="467"/>
      <c r="BI333" s="467"/>
      <c r="BJ333" s="467"/>
      <c r="BK333" s="467"/>
      <c r="BL333" s="467"/>
      <c r="BM333" s="467"/>
    </row>
    <row r="334" spans="1:65" ht="30" customHeight="1" x14ac:dyDescent="0.3">
      <c r="A334" s="68"/>
      <c r="B334" s="465">
        <v>20200329</v>
      </c>
      <c r="C334" s="465" t="s">
        <v>1598</v>
      </c>
      <c r="D334" s="465"/>
      <c r="E334" s="466">
        <v>44063</v>
      </c>
      <c r="F334" s="467" t="s">
        <v>1599</v>
      </c>
      <c r="G334" s="467" t="s">
        <v>445</v>
      </c>
      <c r="H334" s="467" t="s">
        <v>446</v>
      </c>
      <c r="I334" s="470"/>
      <c r="J334" s="471" t="s">
        <v>6838</v>
      </c>
      <c r="K334" s="491">
        <v>44063</v>
      </c>
      <c r="L334" s="492">
        <v>44013</v>
      </c>
      <c r="M334" s="474" t="s">
        <v>1600</v>
      </c>
      <c r="N334" s="474" t="s">
        <v>1601</v>
      </c>
      <c r="O334" s="467" t="s">
        <v>1602</v>
      </c>
      <c r="P334" s="467"/>
      <c r="Q334" s="467" t="s">
        <v>1603</v>
      </c>
      <c r="R334" s="475">
        <v>0</v>
      </c>
      <c r="S334" s="475">
        <v>0</v>
      </c>
      <c r="T334" s="476"/>
      <c r="U334" s="476"/>
      <c r="V334" s="476"/>
      <c r="W334" s="474" t="s">
        <v>449</v>
      </c>
      <c r="X334" s="474"/>
      <c r="Y334" s="474"/>
      <c r="Z334" s="467" t="s">
        <v>1604</v>
      </c>
      <c r="AA334" s="467" t="s">
        <v>454</v>
      </c>
      <c r="AB334" s="467"/>
      <c r="AC334" s="474"/>
      <c r="AD334" s="474"/>
      <c r="AE334" s="474"/>
      <c r="AF334" s="474"/>
      <c r="AG334" s="467" t="s">
        <v>1376</v>
      </c>
      <c r="AH334" s="474" t="s">
        <v>463</v>
      </c>
      <c r="AI334" s="474"/>
      <c r="AJ334" s="467"/>
      <c r="AK334" s="474"/>
      <c r="AL334" s="488"/>
      <c r="AM334" s="467"/>
      <c r="AN334" s="467"/>
      <c r="AO334" s="474"/>
      <c r="AP334" s="494"/>
      <c r="AQ334" s="467"/>
      <c r="AR334" s="467"/>
      <c r="AS334" s="467"/>
      <c r="AT334" s="467"/>
      <c r="AU334" s="467"/>
      <c r="AV334" s="474"/>
      <c r="AW334" s="474"/>
      <c r="AX334" s="474"/>
      <c r="AY334" s="467"/>
      <c r="AZ334" s="467"/>
      <c r="BA334" s="500"/>
      <c r="BB334" s="501"/>
      <c r="BC334" s="467"/>
      <c r="BD334" s="488"/>
      <c r="BE334" s="488"/>
      <c r="BF334" s="488"/>
      <c r="BG334" s="489"/>
      <c r="BH334" s="467"/>
      <c r="BI334" s="467"/>
      <c r="BJ334" s="467"/>
      <c r="BK334" s="467"/>
      <c r="BL334" s="467"/>
      <c r="BM334" s="467"/>
    </row>
    <row r="335" spans="1:65" ht="30" customHeight="1" x14ac:dyDescent="0.3">
      <c r="A335" s="68"/>
      <c r="B335" s="465">
        <v>20200330</v>
      </c>
      <c r="C335" s="465" t="s">
        <v>1592</v>
      </c>
      <c r="D335" s="465"/>
      <c r="E335" s="466">
        <v>44064</v>
      </c>
      <c r="F335" s="467" t="s">
        <v>1593</v>
      </c>
      <c r="G335" s="467" t="s">
        <v>445</v>
      </c>
      <c r="H335" s="467" t="s">
        <v>491</v>
      </c>
      <c r="I335" s="470" t="s">
        <v>6123</v>
      </c>
      <c r="J335" s="471" t="s">
        <v>6839</v>
      </c>
      <c r="K335" s="491">
        <v>44064</v>
      </c>
      <c r="L335" s="492">
        <v>44013</v>
      </c>
      <c r="M335" s="474" t="s">
        <v>510</v>
      </c>
      <c r="N335" s="474" t="s">
        <v>1594</v>
      </c>
      <c r="O335" s="467" t="s">
        <v>1595</v>
      </c>
      <c r="P335" s="467"/>
      <c r="Q335" s="467" t="s">
        <v>1596</v>
      </c>
      <c r="R335" s="475">
        <v>2050484</v>
      </c>
      <c r="S335" s="475">
        <v>0</v>
      </c>
      <c r="T335" s="476" t="s">
        <v>145</v>
      </c>
      <c r="U335" s="476"/>
      <c r="V335" s="476"/>
      <c r="W335" s="474" t="s">
        <v>449</v>
      </c>
      <c r="X335" s="474"/>
      <c r="Y335" s="474"/>
      <c r="Z335" s="467" t="s">
        <v>1597</v>
      </c>
      <c r="AA335" s="467" t="s">
        <v>486</v>
      </c>
      <c r="AB335" s="467"/>
      <c r="AC335" s="474"/>
      <c r="AD335" s="474"/>
      <c r="AE335" s="474"/>
      <c r="AF335" s="474"/>
      <c r="AG335" s="467" t="s">
        <v>1376</v>
      </c>
      <c r="AH335" s="474" t="s">
        <v>463</v>
      </c>
      <c r="AI335" s="474" t="s">
        <v>154</v>
      </c>
      <c r="AJ335" s="467"/>
      <c r="AK335" s="474"/>
      <c r="AL335" s="488"/>
      <c r="AM335" s="467"/>
      <c r="AN335" s="467"/>
      <c r="AO335" s="474"/>
      <c r="AP335" s="494"/>
      <c r="AQ335" s="467"/>
      <c r="AR335" s="467"/>
      <c r="AS335" s="467"/>
      <c r="AT335" s="467"/>
      <c r="AU335" s="467"/>
      <c r="AV335" s="474"/>
      <c r="AW335" s="474">
        <v>1</v>
      </c>
      <c r="AX335" s="474">
        <v>1</v>
      </c>
      <c r="AY335" s="467">
        <v>1</v>
      </c>
      <c r="AZ335" s="467">
        <v>0</v>
      </c>
      <c r="BA335" s="500">
        <v>2</v>
      </c>
      <c r="BB335" s="501"/>
      <c r="BC335" s="467"/>
      <c r="BD335" s="488"/>
      <c r="BE335" s="488"/>
      <c r="BF335" s="488"/>
      <c r="BG335" s="489"/>
      <c r="BH335" s="467"/>
      <c r="BI335" s="467"/>
      <c r="BJ335" s="467"/>
      <c r="BK335" s="467"/>
      <c r="BL335" s="467"/>
      <c r="BM335" s="467"/>
    </row>
    <row r="336" spans="1:65" ht="30" customHeight="1" x14ac:dyDescent="0.3">
      <c r="A336" s="68"/>
      <c r="B336" s="465">
        <v>20200331</v>
      </c>
      <c r="C336" s="465" t="s">
        <v>1673</v>
      </c>
      <c r="D336" s="465"/>
      <c r="E336" s="466">
        <v>44068</v>
      </c>
      <c r="F336" s="467" t="s">
        <v>1674</v>
      </c>
      <c r="G336" s="467" t="s">
        <v>445</v>
      </c>
      <c r="H336" s="467" t="s">
        <v>446</v>
      </c>
      <c r="I336" s="470"/>
      <c r="J336" s="471" t="s">
        <v>6840</v>
      </c>
      <c r="K336" s="491">
        <v>44068</v>
      </c>
      <c r="L336" s="492">
        <v>44075</v>
      </c>
      <c r="M336" s="474" t="s">
        <v>1139</v>
      </c>
      <c r="N336" s="474" t="s">
        <v>466</v>
      </c>
      <c r="O336" s="467" t="s">
        <v>1675</v>
      </c>
      <c r="P336" s="467"/>
      <c r="Q336" s="467" t="s">
        <v>1676</v>
      </c>
      <c r="R336" s="475">
        <v>0</v>
      </c>
      <c r="S336" s="475">
        <v>0</v>
      </c>
      <c r="T336" s="476"/>
      <c r="U336" s="476"/>
      <c r="V336" s="476"/>
      <c r="W336" s="474" t="s">
        <v>449</v>
      </c>
      <c r="X336" s="474"/>
      <c r="Y336" s="474"/>
      <c r="Z336" s="467" t="s">
        <v>1677</v>
      </c>
      <c r="AA336" s="467" t="s">
        <v>454</v>
      </c>
      <c r="AB336" s="467"/>
      <c r="AC336" s="474"/>
      <c r="AD336" s="474"/>
      <c r="AE336" s="474"/>
      <c r="AF336" s="474"/>
      <c r="AG336" s="467"/>
      <c r="AH336" s="474" t="s">
        <v>463</v>
      </c>
      <c r="AI336" s="474"/>
      <c r="AJ336" s="467"/>
      <c r="AK336" s="474"/>
      <c r="AL336" s="488"/>
      <c r="AM336" s="467"/>
      <c r="AN336" s="467"/>
      <c r="AO336" s="474"/>
      <c r="AP336" s="494"/>
      <c r="AQ336" s="467"/>
      <c r="AR336" s="467"/>
      <c r="AS336" s="467"/>
      <c r="AT336" s="467"/>
      <c r="AU336" s="467"/>
      <c r="AV336" s="474"/>
      <c r="AW336" s="474"/>
      <c r="AX336" s="474"/>
      <c r="AY336" s="467"/>
      <c r="AZ336" s="467"/>
      <c r="BA336" s="500"/>
      <c r="BB336" s="501"/>
      <c r="BC336" s="467"/>
      <c r="BD336" s="488"/>
      <c r="BE336" s="488"/>
      <c r="BF336" s="488"/>
      <c r="BG336" s="489"/>
      <c r="BH336" s="467"/>
      <c r="BI336" s="467"/>
      <c r="BJ336" s="467"/>
      <c r="BK336" s="467"/>
      <c r="BL336" s="467"/>
      <c r="BM336" s="467"/>
    </row>
    <row r="337" spans="1:65" ht="30" customHeight="1" x14ac:dyDescent="0.3">
      <c r="A337" s="68"/>
      <c r="B337" s="465">
        <v>20200332</v>
      </c>
      <c r="C337" s="465" t="s">
        <v>1694</v>
      </c>
      <c r="D337" s="465"/>
      <c r="E337" s="481">
        <v>44072</v>
      </c>
      <c r="F337" s="467" t="s">
        <v>1599</v>
      </c>
      <c r="G337" s="467" t="s">
        <v>445</v>
      </c>
      <c r="H337" s="498" t="s">
        <v>491</v>
      </c>
      <c r="I337" s="470" t="s">
        <v>6122</v>
      </c>
      <c r="J337" s="471" t="s">
        <v>6841</v>
      </c>
      <c r="K337" s="499">
        <v>44070</v>
      </c>
      <c r="L337" s="492">
        <v>44044</v>
      </c>
      <c r="M337" s="474" t="s">
        <v>466</v>
      </c>
      <c r="N337" s="474" t="s">
        <v>1695</v>
      </c>
      <c r="O337" s="467" t="s">
        <v>1696</v>
      </c>
      <c r="P337" s="467"/>
      <c r="Q337" s="467" t="s">
        <v>1697</v>
      </c>
      <c r="R337" s="475">
        <v>341479</v>
      </c>
      <c r="S337" s="475">
        <v>341479</v>
      </c>
      <c r="T337" s="476" t="s">
        <v>145</v>
      </c>
      <c r="U337" s="476"/>
      <c r="V337" s="476"/>
      <c r="W337" s="474" t="s">
        <v>449</v>
      </c>
      <c r="X337" s="474"/>
      <c r="Y337" s="474"/>
      <c r="Z337" s="467" t="s">
        <v>1699</v>
      </c>
      <c r="AA337" s="467" t="s">
        <v>454</v>
      </c>
      <c r="AB337" s="467"/>
      <c r="AC337" s="474"/>
      <c r="AD337" s="474" t="s">
        <v>1698</v>
      </c>
      <c r="AE337" s="474"/>
      <c r="AF337" s="474"/>
      <c r="AG337" s="467" t="s">
        <v>1383</v>
      </c>
      <c r="AH337" s="474" t="s">
        <v>463</v>
      </c>
      <c r="AI337" s="474" t="s">
        <v>154</v>
      </c>
      <c r="AJ337" s="467"/>
      <c r="AK337" s="474"/>
      <c r="AL337" s="488"/>
      <c r="AM337" s="503"/>
      <c r="AN337" s="503"/>
      <c r="AO337" s="504"/>
      <c r="AP337" s="494"/>
      <c r="AQ337" s="503"/>
      <c r="AR337" s="503"/>
      <c r="AS337" s="503"/>
      <c r="AT337" s="503"/>
      <c r="AU337" s="467"/>
      <c r="AV337" s="474"/>
      <c r="AW337" s="474">
        <v>1</v>
      </c>
      <c r="AX337" s="474">
        <v>2</v>
      </c>
      <c r="AY337" s="467">
        <v>1</v>
      </c>
      <c r="AZ337" s="467">
        <v>0</v>
      </c>
      <c r="BA337" s="500">
        <v>3</v>
      </c>
      <c r="BB337" s="501"/>
      <c r="BC337" s="467"/>
      <c r="BD337" s="488"/>
      <c r="BE337" s="488"/>
      <c r="BF337" s="488"/>
      <c r="BG337" s="489"/>
      <c r="BH337" s="467"/>
      <c r="BI337" s="467"/>
      <c r="BJ337" s="467"/>
      <c r="BK337" s="467"/>
      <c r="BL337" s="467"/>
      <c r="BM337" s="467"/>
    </row>
    <row r="338" spans="1:65" ht="30" customHeight="1" x14ac:dyDescent="0.3">
      <c r="A338" s="68"/>
      <c r="B338" s="465">
        <v>20200333</v>
      </c>
      <c r="C338" s="465" t="s">
        <v>1678</v>
      </c>
      <c r="D338" s="465"/>
      <c r="E338" s="481">
        <v>44074</v>
      </c>
      <c r="F338" s="497" t="s">
        <v>1587</v>
      </c>
      <c r="G338" s="467" t="s">
        <v>445</v>
      </c>
      <c r="H338" s="498" t="s">
        <v>446</v>
      </c>
      <c r="I338" s="470" t="s">
        <v>5107</v>
      </c>
      <c r="J338" s="471" t="s">
        <v>6842</v>
      </c>
      <c r="K338" s="499">
        <v>43983</v>
      </c>
      <c r="L338" s="492">
        <v>44013</v>
      </c>
      <c r="M338" s="474" t="s">
        <v>1679</v>
      </c>
      <c r="N338" s="474" t="s">
        <v>1680</v>
      </c>
      <c r="O338" s="467" t="s">
        <v>1681</v>
      </c>
      <c r="P338" s="467"/>
      <c r="Q338" s="467" t="s">
        <v>1682</v>
      </c>
      <c r="R338" s="475">
        <v>1289725</v>
      </c>
      <c r="S338" s="475">
        <v>11314</v>
      </c>
      <c r="T338" s="476"/>
      <c r="U338" s="476"/>
      <c r="V338" s="476"/>
      <c r="W338" s="474" t="s">
        <v>562</v>
      </c>
      <c r="X338" s="474"/>
      <c r="Y338" s="474"/>
      <c r="Z338" s="467" t="s">
        <v>1683</v>
      </c>
      <c r="AA338" s="467" t="s">
        <v>486</v>
      </c>
      <c r="AB338" s="467"/>
      <c r="AC338" s="474"/>
      <c r="AD338" s="474"/>
      <c r="AE338" s="474"/>
      <c r="AF338" s="474"/>
      <c r="AG338" s="467" t="s">
        <v>1376</v>
      </c>
      <c r="AH338" s="474" t="s">
        <v>463</v>
      </c>
      <c r="AI338" s="474"/>
      <c r="AJ338" s="467"/>
      <c r="AK338" s="474"/>
      <c r="AL338" s="488"/>
      <c r="AM338" s="503"/>
      <c r="AN338" s="503"/>
      <c r="AO338" s="504"/>
      <c r="AP338" s="494"/>
      <c r="AQ338" s="503"/>
      <c r="AR338" s="503"/>
      <c r="AS338" s="503"/>
      <c r="AT338" s="503"/>
      <c r="AU338" s="467"/>
      <c r="AV338" s="474"/>
      <c r="AW338" s="474"/>
      <c r="AX338" s="474"/>
      <c r="AY338" s="467"/>
      <c r="AZ338" s="467"/>
      <c r="BA338" s="500"/>
      <c r="BB338" s="501"/>
      <c r="BC338" s="467"/>
      <c r="BD338" s="488"/>
      <c r="BE338" s="488"/>
      <c r="BF338" s="488"/>
      <c r="BG338" s="489"/>
      <c r="BH338" s="467"/>
      <c r="BI338" s="467"/>
      <c r="BJ338" s="467"/>
      <c r="BK338" s="467"/>
      <c r="BL338" s="467"/>
      <c r="BM338" s="467"/>
    </row>
    <row r="339" spans="1:65" ht="30" customHeight="1" x14ac:dyDescent="0.3">
      <c r="A339" s="68"/>
      <c r="B339" s="465">
        <v>20200334</v>
      </c>
      <c r="C339" s="465" t="s">
        <v>1700</v>
      </c>
      <c r="D339" s="465"/>
      <c r="E339" s="466">
        <v>44074</v>
      </c>
      <c r="F339" s="467" t="s">
        <v>530</v>
      </c>
      <c r="G339" s="467" t="s">
        <v>445</v>
      </c>
      <c r="H339" s="498" t="s">
        <v>446</v>
      </c>
      <c r="I339" s="470"/>
      <c r="J339" s="471" t="s">
        <v>2833</v>
      </c>
      <c r="K339" s="491">
        <v>44042</v>
      </c>
      <c r="L339" s="492">
        <v>44045</v>
      </c>
      <c r="M339" s="474" t="s">
        <v>1701</v>
      </c>
      <c r="N339" s="474" t="s">
        <v>510</v>
      </c>
      <c r="O339" s="467" t="s">
        <v>1702</v>
      </c>
      <c r="P339" s="467"/>
      <c r="Q339" s="467" t="s">
        <v>1703</v>
      </c>
      <c r="R339" s="475"/>
      <c r="S339" s="475"/>
      <c r="T339" s="476"/>
      <c r="U339" s="476"/>
      <c r="V339" s="476"/>
      <c r="W339" s="474" t="s">
        <v>534</v>
      </c>
      <c r="X339" s="474"/>
      <c r="Y339" s="474"/>
      <c r="Z339" s="467" t="s">
        <v>1704</v>
      </c>
      <c r="AA339" s="467" t="s">
        <v>454</v>
      </c>
      <c r="AB339" s="467" t="s">
        <v>1705</v>
      </c>
      <c r="AC339" s="474"/>
      <c r="AD339" s="474"/>
      <c r="AE339" s="474"/>
      <c r="AF339" s="474"/>
      <c r="AG339" s="467" t="s">
        <v>1480</v>
      </c>
      <c r="AH339" s="474" t="s">
        <v>463</v>
      </c>
      <c r="AI339" s="474"/>
      <c r="AJ339" s="467"/>
      <c r="AK339" s="474"/>
      <c r="AL339" s="488"/>
      <c r="AM339" s="467"/>
      <c r="AN339" s="467"/>
      <c r="AO339" s="474"/>
      <c r="AP339" s="494"/>
      <c r="AQ339" s="467"/>
      <c r="AR339" s="467"/>
      <c r="AS339" s="467"/>
      <c r="AT339" s="467"/>
      <c r="AU339" s="467"/>
      <c r="AV339" s="474"/>
      <c r="AW339" s="474"/>
      <c r="AX339" s="474"/>
      <c r="AY339" s="467"/>
      <c r="AZ339" s="467"/>
      <c r="BA339" s="500"/>
      <c r="BB339" s="501"/>
      <c r="BC339" s="467"/>
      <c r="BD339" s="488"/>
      <c r="BE339" s="488"/>
      <c r="BF339" s="488"/>
      <c r="BG339" s="489"/>
      <c r="BH339" s="467"/>
      <c r="BI339" s="467"/>
      <c r="BJ339" s="467"/>
      <c r="BK339" s="467"/>
      <c r="BL339" s="467"/>
      <c r="BM339" s="467"/>
    </row>
    <row r="340" spans="1:65" ht="30" customHeight="1" x14ac:dyDescent="0.3">
      <c r="A340" s="68"/>
      <c r="B340" s="465">
        <v>20200335</v>
      </c>
      <c r="C340" s="465" t="s">
        <v>1706</v>
      </c>
      <c r="D340" s="465"/>
      <c r="E340" s="466">
        <v>44074</v>
      </c>
      <c r="F340" s="467" t="s">
        <v>530</v>
      </c>
      <c r="G340" s="467" t="s">
        <v>445</v>
      </c>
      <c r="H340" s="498" t="s">
        <v>446</v>
      </c>
      <c r="I340" s="470"/>
      <c r="J340" s="471" t="s">
        <v>2833</v>
      </c>
      <c r="K340" s="491">
        <v>44073</v>
      </c>
      <c r="L340" s="492">
        <v>44013</v>
      </c>
      <c r="M340" s="474" t="s">
        <v>1707</v>
      </c>
      <c r="N340" s="474" t="s">
        <v>585</v>
      </c>
      <c r="O340" s="467" t="s">
        <v>1708</v>
      </c>
      <c r="P340" s="467"/>
      <c r="Q340" s="467" t="s">
        <v>1709</v>
      </c>
      <c r="R340" s="475"/>
      <c r="S340" s="475"/>
      <c r="T340" s="476"/>
      <c r="U340" s="476"/>
      <c r="V340" s="476"/>
      <c r="W340" s="474" t="s">
        <v>534</v>
      </c>
      <c r="X340" s="474"/>
      <c r="Y340" s="474"/>
      <c r="Z340" s="467" t="s">
        <v>1710</v>
      </c>
      <c r="AA340" s="467" t="s">
        <v>454</v>
      </c>
      <c r="AB340" s="467" t="s">
        <v>1711</v>
      </c>
      <c r="AC340" s="474"/>
      <c r="AD340" s="474"/>
      <c r="AE340" s="474"/>
      <c r="AF340" s="474"/>
      <c r="AG340" s="467" t="s">
        <v>1376</v>
      </c>
      <c r="AH340" s="474" t="s">
        <v>463</v>
      </c>
      <c r="AI340" s="474"/>
      <c r="AJ340" s="467"/>
      <c r="AK340" s="474"/>
      <c r="AL340" s="488"/>
      <c r="AM340" s="467"/>
      <c r="AN340" s="467"/>
      <c r="AO340" s="474"/>
      <c r="AP340" s="494"/>
      <c r="AQ340" s="467"/>
      <c r="AR340" s="467"/>
      <c r="AS340" s="467"/>
      <c r="AT340" s="467"/>
      <c r="AU340" s="467"/>
      <c r="AV340" s="474"/>
      <c r="AW340" s="474"/>
      <c r="AX340" s="474"/>
      <c r="AY340" s="467"/>
      <c r="AZ340" s="467"/>
      <c r="BA340" s="500"/>
      <c r="BB340" s="501"/>
      <c r="BC340" s="467"/>
      <c r="BD340" s="488"/>
      <c r="BE340" s="488"/>
      <c r="BF340" s="488"/>
      <c r="BG340" s="489"/>
      <c r="BH340" s="467"/>
      <c r="BI340" s="467"/>
      <c r="BJ340" s="467"/>
      <c r="BK340" s="467"/>
      <c r="BL340" s="467"/>
      <c r="BM340" s="467"/>
    </row>
    <row r="341" spans="1:65" ht="30" customHeight="1" x14ac:dyDescent="0.3">
      <c r="A341" s="68"/>
      <c r="B341" s="465">
        <v>20200336</v>
      </c>
      <c r="C341" s="465" t="s">
        <v>1684</v>
      </c>
      <c r="D341" s="465"/>
      <c r="E341" s="481">
        <v>44074</v>
      </c>
      <c r="F341" s="498" t="s">
        <v>1606</v>
      </c>
      <c r="G341" s="467" t="s">
        <v>445</v>
      </c>
      <c r="H341" s="498" t="s">
        <v>446</v>
      </c>
      <c r="I341" s="470"/>
      <c r="J341" s="471" t="s">
        <v>6843</v>
      </c>
      <c r="K341" s="499">
        <v>44074</v>
      </c>
      <c r="L341" s="492">
        <v>44013</v>
      </c>
      <c r="M341" s="474" t="s">
        <v>1685</v>
      </c>
      <c r="N341" s="474" t="s">
        <v>833</v>
      </c>
      <c r="O341" s="467" t="s">
        <v>1686</v>
      </c>
      <c r="P341" s="467"/>
      <c r="Q341" s="467" t="s">
        <v>1687</v>
      </c>
      <c r="R341" s="475"/>
      <c r="S341" s="475">
        <v>0</v>
      </c>
      <c r="T341" s="476"/>
      <c r="U341" s="476"/>
      <c r="V341" s="476"/>
      <c r="W341" s="474" t="s">
        <v>449</v>
      </c>
      <c r="X341" s="474"/>
      <c r="Y341" s="474"/>
      <c r="Z341" s="467" t="s">
        <v>1688</v>
      </c>
      <c r="AA341" s="467" t="s">
        <v>486</v>
      </c>
      <c r="AB341" s="467"/>
      <c r="AC341" s="474"/>
      <c r="AD341" s="474"/>
      <c r="AE341" s="474"/>
      <c r="AF341" s="474"/>
      <c r="AG341" s="467" t="s">
        <v>1383</v>
      </c>
      <c r="AH341" s="474" t="s">
        <v>463</v>
      </c>
      <c r="AI341" s="474"/>
      <c r="AJ341" s="467"/>
      <c r="AK341" s="474"/>
      <c r="AL341" s="488"/>
      <c r="AM341" s="503"/>
      <c r="AN341" s="503"/>
      <c r="AO341" s="504"/>
      <c r="AP341" s="494"/>
      <c r="AQ341" s="503"/>
      <c r="AR341" s="503"/>
      <c r="AS341" s="503"/>
      <c r="AT341" s="503"/>
      <c r="AU341" s="467"/>
      <c r="AV341" s="474"/>
      <c r="AW341" s="474"/>
      <c r="AX341" s="474"/>
      <c r="AY341" s="467"/>
      <c r="AZ341" s="467"/>
      <c r="BA341" s="500"/>
      <c r="BB341" s="501"/>
      <c r="BC341" s="467"/>
      <c r="BD341" s="488"/>
      <c r="BE341" s="488"/>
      <c r="BF341" s="488"/>
      <c r="BG341" s="489"/>
      <c r="BH341" s="467"/>
      <c r="BI341" s="467"/>
      <c r="BJ341" s="467"/>
      <c r="BK341" s="467"/>
      <c r="BL341" s="467"/>
      <c r="BM341" s="467"/>
    </row>
    <row r="342" spans="1:65" ht="30" customHeight="1" x14ac:dyDescent="0.3">
      <c r="A342" s="68"/>
      <c r="B342" s="465">
        <v>20200337</v>
      </c>
      <c r="C342" s="465" t="s">
        <v>1689</v>
      </c>
      <c r="D342" s="465"/>
      <c r="E342" s="481">
        <v>44074</v>
      </c>
      <c r="F342" s="498" t="s">
        <v>1616</v>
      </c>
      <c r="G342" s="467" t="s">
        <v>445</v>
      </c>
      <c r="H342" s="498" t="s">
        <v>446</v>
      </c>
      <c r="I342" s="470"/>
      <c r="J342" s="471" t="s">
        <v>6844</v>
      </c>
      <c r="K342" s="499">
        <v>44074</v>
      </c>
      <c r="L342" s="492">
        <v>44044</v>
      </c>
      <c r="M342" s="474" t="s">
        <v>466</v>
      </c>
      <c r="N342" s="474" t="s">
        <v>1690</v>
      </c>
      <c r="O342" s="467" t="s">
        <v>1691</v>
      </c>
      <c r="P342" s="467"/>
      <c r="Q342" s="467" t="s">
        <v>1692</v>
      </c>
      <c r="R342" s="475"/>
      <c r="S342" s="475"/>
      <c r="T342" s="476"/>
      <c r="U342" s="476"/>
      <c r="V342" s="476"/>
      <c r="W342" s="474" t="s">
        <v>449</v>
      </c>
      <c r="X342" s="474"/>
      <c r="Y342" s="474"/>
      <c r="Z342" s="467" t="s">
        <v>1693</v>
      </c>
      <c r="AA342" s="467" t="s">
        <v>454</v>
      </c>
      <c r="AB342" s="467"/>
      <c r="AC342" s="474"/>
      <c r="AD342" s="474"/>
      <c r="AE342" s="474"/>
      <c r="AF342" s="474"/>
      <c r="AG342" s="467" t="s">
        <v>1383</v>
      </c>
      <c r="AH342" s="474" t="s">
        <v>463</v>
      </c>
      <c r="AI342" s="474"/>
      <c r="AJ342" s="467"/>
      <c r="AK342" s="474"/>
      <c r="AL342" s="488"/>
      <c r="AM342" s="503"/>
      <c r="AN342" s="503"/>
      <c r="AO342" s="504"/>
      <c r="AP342" s="494"/>
      <c r="AQ342" s="503"/>
      <c r="AR342" s="503"/>
      <c r="AS342" s="503"/>
      <c r="AT342" s="503"/>
      <c r="AU342" s="467"/>
      <c r="AV342" s="474"/>
      <c r="AW342" s="474"/>
      <c r="AX342" s="474"/>
      <c r="AY342" s="467"/>
      <c r="AZ342" s="467"/>
      <c r="BA342" s="500"/>
      <c r="BB342" s="501"/>
      <c r="BC342" s="467"/>
      <c r="BD342" s="488"/>
      <c r="BE342" s="488"/>
      <c r="BF342" s="488"/>
      <c r="BG342" s="489"/>
      <c r="BH342" s="467"/>
      <c r="BI342" s="467"/>
      <c r="BJ342" s="467"/>
      <c r="BK342" s="467"/>
      <c r="BL342" s="467"/>
      <c r="BM342" s="467"/>
    </row>
    <row r="343" spans="1:65" ht="30" customHeight="1" x14ac:dyDescent="0.3">
      <c r="A343" s="68"/>
      <c r="B343" s="465">
        <v>20200338</v>
      </c>
      <c r="C343" s="465" t="s">
        <v>1831</v>
      </c>
      <c r="D343" s="465"/>
      <c r="E343" s="466">
        <v>44075</v>
      </c>
      <c r="F343" s="497" t="s">
        <v>1587</v>
      </c>
      <c r="G343" s="467" t="s">
        <v>445</v>
      </c>
      <c r="H343" s="498" t="s">
        <v>446</v>
      </c>
      <c r="I343" s="470"/>
      <c r="J343" s="471" t="s">
        <v>6845</v>
      </c>
      <c r="K343" s="499">
        <v>43932</v>
      </c>
      <c r="L343" s="492">
        <v>44013</v>
      </c>
      <c r="M343" s="474" t="s">
        <v>466</v>
      </c>
      <c r="N343" s="474" t="s">
        <v>1832</v>
      </c>
      <c r="O343" s="467" t="s">
        <v>1833</v>
      </c>
      <c r="P343" s="467"/>
      <c r="Q343" s="467" t="s">
        <v>1834</v>
      </c>
      <c r="R343" s="475">
        <v>642000</v>
      </c>
      <c r="S343" s="475">
        <v>642000</v>
      </c>
      <c r="T343" s="476"/>
      <c r="U343" s="476"/>
      <c r="V343" s="476"/>
      <c r="W343" s="474" t="s">
        <v>4142</v>
      </c>
      <c r="X343" s="474"/>
      <c r="Y343" s="474"/>
      <c r="Z343" s="467" t="s">
        <v>1580</v>
      </c>
      <c r="AA343" s="467" t="s">
        <v>4148</v>
      </c>
      <c r="AB343" s="467"/>
      <c r="AC343" s="474"/>
      <c r="AD343" s="474" t="s">
        <v>4149</v>
      </c>
      <c r="AE343" s="474"/>
      <c r="AF343" s="474" t="s">
        <v>4152</v>
      </c>
      <c r="AG343" s="467" t="s">
        <v>4150</v>
      </c>
      <c r="AH343" s="474" t="s">
        <v>463</v>
      </c>
      <c r="AI343" s="474" t="s">
        <v>4160</v>
      </c>
      <c r="AJ343" s="467"/>
      <c r="AK343" s="474"/>
      <c r="AL343" s="467"/>
      <c r="AM343" s="467"/>
      <c r="AN343" s="467"/>
      <c r="AO343" s="474"/>
      <c r="AP343" s="494"/>
      <c r="AQ343" s="467"/>
      <c r="AR343" s="467"/>
      <c r="AS343" s="467"/>
      <c r="AT343" s="467"/>
      <c r="AU343" s="467"/>
      <c r="AV343" s="474"/>
      <c r="AW343" s="474"/>
      <c r="AX343" s="474"/>
      <c r="AY343" s="467"/>
      <c r="AZ343" s="467"/>
      <c r="BA343" s="500"/>
      <c r="BB343" s="501"/>
      <c r="BC343" s="467"/>
      <c r="BD343" s="488"/>
      <c r="BE343" s="488"/>
      <c r="BF343" s="488"/>
      <c r="BG343" s="489"/>
      <c r="BH343" s="467"/>
      <c r="BI343" s="467"/>
      <c r="BJ343" s="467"/>
      <c r="BK343" s="467"/>
      <c r="BL343" s="467"/>
      <c r="BM343" s="467"/>
    </row>
    <row r="344" spans="1:65" ht="30" customHeight="1" x14ac:dyDescent="0.3">
      <c r="A344" s="68"/>
      <c r="B344" s="465">
        <v>20200339</v>
      </c>
      <c r="C344" s="465" t="s">
        <v>1835</v>
      </c>
      <c r="D344" s="465"/>
      <c r="E344" s="466">
        <v>44075</v>
      </c>
      <c r="F344" s="467" t="s">
        <v>1593</v>
      </c>
      <c r="G344" s="467" t="s">
        <v>445</v>
      </c>
      <c r="H344" s="498" t="s">
        <v>491</v>
      </c>
      <c r="I344" s="470" t="s">
        <v>2449</v>
      </c>
      <c r="J344" s="471" t="s">
        <v>6846</v>
      </c>
      <c r="K344" s="499">
        <v>44075</v>
      </c>
      <c r="L344" s="492">
        <v>44044</v>
      </c>
      <c r="M344" s="474" t="s">
        <v>1836</v>
      </c>
      <c r="N344" s="474" t="s">
        <v>466</v>
      </c>
      <c r="O344" s="467" t="s">
        <v>1837</v>
      </c>
      <c r="P344" s="467"/>
      <c r="Q344" s="467" t="s">
        <v>1788</v>
      </c>
      <c r="R344" s="475">
        <v>38678</v>
      </c>
      <c r="S344" s="475">
        <v>0</v>
      </c>
      <c r="T344" s="476" t="s">
        <v>348</v>
      </c>
      <c r="U344" s="476"/>
      <c r="V344" s="476"/>
      <c r="W344" s="474" t="s">
        <v>449</v>
      </c>
      <c r="X344" s="474"/>
      <c r="Y344" s="474"/>
      <c r="Z344" s="467" t="s">
        <v>1789</v>
      </c>
      <c r="AA344" s="467" t="s">
        <v>454</v>
      </c>
      <c r="AB344" s="467"/>
      <c r="AC344" s="474"/>
      <c r="AD344" s="474" t="s">
        <v>2450</v>
      </c>
      <c r="AE344" s="474"/>
      <c r="AF344" s="474"/>
      <c r="AG344" s="467" t="s">
        <v>1376</v>
      </c>
      <c r="AH344" s="474" t="s">
        <v>463</v>
      </c>
      <c r="AI344" s="474" t="s">
        <v>2452</v>
      </c>
      <c r="AJ344" s="467"/>
      <c r="AK344" s="474"/>
      <c r="AL344" s="467"/>
      <c r="AM344" s="467"/>
      <c r="AN344" s="467"/>
      <c r="AO344" s="474"/>
      <c r="AP344" s="494"/>
      <c r="AQ344" s="467"/>
      <c r="AR344" s="467"/>
      <c r="AS344" s="467"/>
      <c r="AT344" s="467"/>
      <c r="AU344" s="467"/>
      <c r="AV344" s="474"/>
      <c r="AW344" s="474">
        <v>1</v>
      </c>
      <c r="AX344" s="474">
        <v>1</v>
      </c>
      <c r="AY344" s="467">
        <v>1</v>
      </c>
      <c r="AZ344" s="467">
        <v>0</v>
      </c>
      <c r="BA344" s="500">
        <v>2</v>
      </c>
      <c r="BB344" s="501"/>
      <c r="BC344" s="467"/>
      <c r="BD344" s="488"/>
      <c r="BE344" s="488"/>
      <c r="BF344" s="488"/>
      <c r="BG344" s="489"/>
      <c r="BH344" s="467"/>
      <c r="BI344" s="467"/>
      <c r="BJ344" s="467"/>
      <c r="BK344" s="467"/>
      <c r="BL344" s="467"/>
      <c r="BM344" s="467"/>
    </row>
    <row r="345" spans="1:65" ht="30" customHeight="1" x14ac:dyDescent="0.3">
      <c r="A345" s="68"/>
      <c r="B345" s="465">
        <v>20200340</v>
      </c>
      <c r="C345" s="465" t="s">
        <v>1801</v>
      </c>
      <c r="D345" s="465"/>
      <c r="E345" s="466">
        <v>44076</v>
      </c>
      <c r="F345" s="467" t="s">
        <v>1606</v>
      </c>
      <c r="G345" s="467" t="s">
        <v>445</v>
      </c>
      <c r="H345" s="498" t="s">
        <v>491</v>
      </c>
      <c r="I345" s="470" t="s">
        <v>2477</v>
      </c>
      <c r="J345" s="471" t="s">
        <v>6847</v>
      </c>
      <c r="K345" s="499">
        <v>44075</v>
      </c>
      <c r="L345" s="492">
        <v>44013</v>
      </c>
      <c r="M345" s="474" t="s">
        <v>1802</v>
      </c>
      <c r="N345" s="474" t="s">
        <v>1794</v>
      </c>
      <c r="O345" s="467" t="s">
        <v>1803</v>
      </c>
      <c r="P345" s="467"/>
      <c r="Q345" s="467" t="s">
        <v>1804</v>
      </c>
      <c r="R345" s="475" t="s">
        <v>1805</v>
      </c>
      <c r="S345" s="475">
        <v>4732824</v>
      </c>
      <c r="T345" s="476" t="s">
        <v>348</v>
      </c>
      <c r="U345" s="476"/>
      <c r="V345" s="476"/>
      <c r="W345" s="474" t="s">
        <v>449</v>
      </c>
      <c r="X345" s="474"/>
      <c r="Y345" s="474"/>
      <c r="Z345" s="467" t="s">
        <v>1807</v>
      </c>
      <c r="AA345" s="467" t="s">
        <v>454</v>
      </c>
      <c r="AB345" s="467"/>
      <c r="AC345" s="474"/>
      <c r="AD345" s="474" t="s">
        <v>1806</v>
      </c>
      <c r="AE345" s="474"/>
      <c r="AF345" s="474"/>
      <c r="AG345" s="467" t="s">
        <v>1376</v>
      </c>
      <c r="AH345" s="474" t="s">
        <v>452</v>
      </c>
      <c r="AI345" s="474" t="s">
        <v>2710</v>
      </c>
      <c r="AJ345" s="467"/>
      <c r="AK345" s="474"/>
      <c r="AL345" s="467"/>
      <c r="AM345" s="467" t="s">
        <v>1808</v>
      </c>
      <c r="AN345" s="467"/>
      <c r="AO345" s="474"/>
      <c r="AP345" s="494"/>
      <c r="AQ345" s="467"/>
      <c r="AR345" s="467"/>
      <c r="AS345" s="467"/>
      <c r="AT345" s="467"/>
      <c r="AU345" s="467"/>
      <c r="AV345" s="474"/>
      <c r="AW345" s="474">
        <v>1</v>
      </c>
      <c r="AX345" s="474">
        <v>3</v>
      </c>
      <c r="AY345" s="467">
        <v>1</v>
      </c>
      <c r="AZ345" s="467">
        <v>0</v>
      </c>
      <c r="BA345" s="500">
        <v>2</v>
      </c>
      <c r="BB345" s="501"/>
      <c r="BC345" s="467"/>
      <c r="BD345" s="488"/>
      <c r="BE345" s="488"/>
      <c r="BF345" s="488"/>
      <c r="BG345" s="489"/>
      <c r="BH345" s="467"/>
      <c r="BI345" s="467"/>
      <c r="BJ345" s="467"/>
      <c r="BK345" s="467"/>
      <c r="BL345" s="467"/>
      <c r="BM345" s="467"/>
    </row>
    <row r="346" spans="1:65" ht="30" customHeight="1" x14ac:dyDescent="0.3">
      <c r="A346" s="68"/>
      <c r="B346" s="465">
        <v>20200341</v>
      </c>
      <c r="C346" s="465" t="s">
        <v>1790</v>
      </c>
      <c r="D346" s="465"/>
      <c r="E346" s="466">
        <v>44076</v>
      </c>
      <c r="F346" s="467" t="s">
        <v>1791</v>
      </c>
      <c r="G346" s="467" t="s">
        <v>445</v>
      </c>
      <c r="H346" s="498" t="s">
        <v>446</v>
      </c>
      <c r="I346" s="470" t="s">
        <v>6002</v>
      </c>
      <c r="J346" s="471" t="s">
        <v>6848</v>
      </c>
      <c r="K346" s="499">
        <v>44076</v>
      </c>
      <c r="L346" s="492">
        <v>44044</v>
      </c>
      <c r="M346" s="474" t="s">
        <v>4236</v>
      </c>
      <c r="N346" s="474" t="s">
        <v>4133</v>
      </c>
      <c r="O346" s="467" t="s">
        <v>4242</v>
      </c>
      <c r="P346" s="467"/>
      <c r="Q346" s="467" t="s">
        <v>4243</v>
      </c>
      <c r="R346" s="475" t="s">
        <v>4241</v>
      </c>
      <c r="S346" s="475"/>
      <c r="T346" s="476"/>
      <c r="U346" s="476"/>
      <c r="V346" s="476"/>
      <c r="W346" s="474"/>
      <c r="X346" s="474"/>
      <c r="Y346" s="474"/>
      <c r="Z346" s="467"/>
      <c r="AA346" s="467"/>
      <c r="AB346" s="467"/>
      <c r="AC346" s="474"/>
      <c r="AD346" s="474" t="s">
        <v>227</v>
      </c>
      <c r="AE346" s="474"/>
      <c r="AF346" s="474"/>
      <c r="AG346" s="467"/>
      <c r="AH346" s="474" t="s">
        <v>4160</v>
      </c>
      <c r="AI346" s="474" t="s">
        <v>4160</v>
      </c>
      <c r="AJ346" s="467"/>
      <c r="AK346" s="474"/>
      <c r="AL346" s="467"/>
      <c r="AM346" s="467"/>
      <c r="AN346" s="467"/>
      <c r="AO346" s="474"/>
      <c r="AP346" s="494"/>
      <c r="AQ346" s="467"/>
      <c r="AR346" s="467"/>
      <c r="AS346" s="467"/>
      <c r="AT346" s="467"/>
      <c r="AU346" s="467"/>
      <c r="AV346" s="474"/>
      <c r="AW346" s="474"/>
      <c r="AX346" s="474"/>
      <c r="AY346" s="467"/>
      <c r="AZ346" s="467"/>
      <c r="BA346" s="500"/>
      <c r="BB346" s="501"/>
      <c r="BC346" s="467"/>
      <c r="BD346" s="488"/>
      <c r="BE346" s="488"/>
      <c r="BF346" s="488"/>
      <c r="BG346" s="489"/>
      <c r="BH346" s="467"/>
      <c r="BI346" s="467"/>
      <c r="BJ346" s="467"/>
      <c r="BK346" s="467"/>
      <c r="BL346" s="467"/>
      <c r="BM346" s="467"/>
    </row>
    <row r="347" spans="1:65" ht="30" customHeight="1" x14ac:dyDescent="0.3">
      <c r="A347" s="68"/>
      <c r="B347" s="465">
        <v>20200342</v>
      </c>
      <c r="C347" s="465" t="s">
        <v>1792</v>
      </c>
      <c r="D347" s="465"/>
      <c r="E347" s="466">
        <v>44076</v>
      </c>
      <c r="F347" s="467" t="s">
        <v>1606</v>
      </c>
      <c r="G347" s="467" t="s">
        <v>445</v>
      </c>
      <c r="H347" s="498" t="s">
        <v>491</v>
      </c>
      <c r="I347" s="470" t="s">
        <v>2491</v>
      </c>
      <c r="J347" s="471" t="s">
        <v>6849</v>
      </c>
      <c r="K347" s="499">
        <v>44076</v>
      </c>
      <c r="L347" s="492">
        <v>44075</v>
      </c>
      <c r="M347" s="474" t="s">
        <v>1793</v>
      </c>
      <c r="N347" s="474" t="s">
        <v>1794</v>
      </c>
      <c r="O347" s="467" t="s">
        <v>1795</v>
      </c>
      <c r="P347" s="467"/>
      <c r="Q347" s="467" t="s">
        <v>1796</v>
      </c>
      <c r="R347" s="475" t="s">
        <v>1797</v>
      </c>
      <c r="S347" s="475"/>
      <c r="T347" s="476" t="s">
        <v>348</v>
      </c>
      <c r="U347" s="476"/>
      <c r="V347" s="476"/>
      <c r="W347" s="474" t="s">
        <v>449</v>
      </c>
      <c r="X347" s="474"/>
      <c r="Y347" s="474"/>
      <c r="Z347" s="467" t="s">
        <v>1798</v>
      </c>
      <c r="AA347" s="467" t="s">
        <v>454</v>
      </c>
      <c r="AB347" s="467" t="s">
        <v>1799</v>
      </c>
      <c r="AC347" s="474"/>
      <c r="AD347" s="474" t="s">
        <v>6116</v>
      </c>
      <c r="AE347" s="474"/>
      <c r="AF347" s="474"/>
      <c r="AG347" s="467"/>
      <c r="AH347" s="474" t="s">
        <v>463</v>
      </c>
      <c r="AI347" s="474" t="s">
        <v>2452</v>
      </c>
      <c r="AJ347" s="467"/>
      <c r="AK347" s="474"/>
      <c r="AL347" s="467"/>
      <c r="AM347" s="467" t="s">
        <v>1800</v>
      </c>
      <c r="AN347" s="467"/>
      <c r="AO347" s="474"/>
      <c r="AP347" s="494"/>
      <c r="AQ347" s="467"/>
      <c r="AR347" s="467"/>
      <c r="AS347" s="467"/>
      <c r="AT347" s="467"/>
      <c r="AU347" s="467"/>
      <c r="AV347" s="474"/>
      <c r="AW347" s="474">
        <v>1</v>
      </c>
      <c r="AX347" s="474">
        <v>1</v>
      </c>
      <c r="AY347" s="467">
        <v>1</v>
      </c>
      <c r="AZ347" s="467">
        <v>0</v>
      </c>
      <c r="BA347" s="500">
        <v>0</v>
      </c>
      <c r="BB347" s="501"/>
      <c r="BC347" s="467"/>
      <c r="BD347" s="488"/>
      <c r="BE347" s="488"/>
      <c r="BF347" s="488"/>
      <c r="BG347" s="489"/>
      <c r="BH347" s="467"/>
      <c r="BI347" s="467"/>
      <c r="BJ347" s="467"/>
      <c r="BK347" s="467"/>
      <c r="BL347" s="467"/>
      <c r="BM347" s="467"/>
    </row>
    <row r="348" spans="1:65" ht="30" customHeight="1" x14ac:dyDescent="0.3">
      <c r="A348" s="68"/>
      <c r="B348" s="465">
        <v>20200343</v>
      </c>
      <c r="C348" s="465" t="s">
        <v>1809</v>
      </c>
      <c r="D348" s="465"/>
      <c r="E348" s="466">
        <v>44076</v>
      </c>
      <c r="F348" s="467" t="s">
        <v>1593</v>
      </c>
      <c r="G348" s="467" t="s">
        <v>445</v>
      </c>
      <c r="H348" s="498" t="s">
        <v>446</v>
      </c>
      <c r="I348" s="470" t="s">
        <v>2449</v>
      </c>
      <c r="J348" s="471" t="s">
        <v>6850</v>
      </c>
      <c r="K348" s="499">
        <v>44076</v>
      </c>
      <c r="L348" s="492">
        <v>44044</v>
      </c>
      <c r="M348" s="474" t="s">
        <v>1810</v>
      </c>
      <c r="N348" s="474" t="s">
        <v>466</v>
      </c>
      <c r="O348" s="467" t="s">
        <v>1787</v>
      </c>
      <c r="P348" s="467"/>
      <c r="Q348" s="467" t="s">
        <v>1788</v>
      </c>
      <c r="R348" s="475">
        <v>0</v>
      </c>
      <c r="S348" s="475">
        <v>0</v>
      </c>
      <c r="T348" s="476"/>
      <c r="U348" s="476"/>
      <c r="V348" s="476"/>
      <c r="W348" s="474" t="s">
        <v>4142</v>
      </c>
      <c r="X348" s="474"/>
      <c r="Y348" s="474"/>
      <c r="Z348" s="467" t="s">
        <v>1789</v>
      </c>
      <c r="AA348" s="467" t="s">
        <v>4159</v>
      </c>
      <c r="AB348" s="467"/>
      <c r="AC348" s="474"/>
      <c r="AD348" s="474" t="s">
        <v>227</v>
      </c>
      <c r="AE348" s="474"/>
      <c r="AF348" s="474"/>
      <c r="AG348" s="467" t="s">
        <v>4150</v>
      </c>
      <c r="AH348" s="474" t="s">
        <v>463</v>
      </c>
      <c r="AI348" s="474" t="s">
        <v>4160</v>
      </c>
      <c r="AJ348" s="467"/>
      <c r="AK348" s="474"/>
      <c r="AL348" s="467"/>
      <c r="AM348" s="467"/>
      <c r="AN348" s="467"/>
      <c r="AO348" s="474"/>
      <c r="AP348" s="494"/>
      <c r="AQ348" s="467"/>
      <c r="AR348" s="467"/>
      <c r="AS348" s="467"/>
      <c r="AT348" s="467"/>
      <c r="AU348" s="467"/>
      <c r="AV348" s="474"/>
      <c r="AW348" s="474"/>
      <c r="AX348" s="474"/>
      <c r="AY348" s="467"/>
      <c r="AZ348" s="467"/>
      <c r="BA348" s="500"/>
      <c r="BB348" s="501"/>
      <c r="BC348" s="467"/>
      <c r="BD348" s="488"/>
      <c r="BE348" s="488"/>
      <c r="BF348" s="488"/>
      <c r="BG348" s="489"/>
      <c r="BH348" s="467"/>
      <c r="BI348" s="467"/>
      <c r="BJ348" s="467"/>
      <c r="BK348" s="467"/>
      <c r="BL348" s="467"/>
      <c r="BM348" s="467"/>
    </row>
    <row r="349" spans="1:65" ht="30" customHeight="1" x14ac:dyDescent="0.3">
      <c r="A349" s="68"/>
      <c r="B349" s="465">
        <v>20200344</v>
      </c>
      <c r="C349" s="465" t="s">
        <v>1811</v>
      </c>
      <c r="D349" s="465"/>
      <c r="E349" s="466">
        <v>44076</v>
      </c>
      <c r="F349" s="467" t="s">
        <v>1720</v>
      </c>
      <c r="G349" s="467" t="s">
        <v>445</v>
      </c>
      <c r="H349" s="498" t="s">
        <v>491</v>
      </c>
      <c r="I349" s="470" t="s">
        <v>2479</v>
      </c>
      <c r="J349" s="471" t="s">
        <v>6851</v>
      </c>
      <c r="K349" s="499">
        <v>44076</v>
      </c>
      <c r="L349" s="492">
        <v>44044</v>
      </c>
      <c r="M349" s="474" t="s">
        <v>1812</v>
      </c>
      <c r="N349" s="474" t="s">
        <v>1813</v>
      </c>
      <c r="O349" s="467" t="s">
        <v>1814</v>
      </c>
      <c r="P349" s="467"/>
      <c r="Q349" s="467" t="s">
        <v>1815</v>
      </c>
      <c r="R349" s="475" t="s">
        <v>1816</v>
      </c>
      <c r="S349" s="475"/>
      <c r="T349" s="476" t="s">
        <v>348</v>
      </c>
      <c r="U349" s="476"/>
      <c r="V349" s="476"/>
      <c r="W349" s="474" t="s">
        <v>449</v>
      </c>
      <c r="X349" s="474"/>
      <c r="Y349" s="474"/>
      <c r="Z349" s="467" t="s">
        <v>1817</v>
      </c>
      <c r="AA349" s="467" t="s">
        <v>454</v>
      </c>
      <c r="AB349" s="467"/>
      <c r="AC349" s="474"/>
      <c r="AD349" s="474" t="s">
        <v>6116</v>
      </c>
      <c r="AE349" s="474"/>
      <c r="AF349" s="474"/>
      <c r="AG349" s="467" t="s">
        <v>1480</v>
      </c>
      <c r="AH349" s="474" t="s">
        <v>463</v>
      </c>
      <c r="AI349" s="474" t="s">
        <v>2452</v>
      </c>
      <c r="AJ349" s="467"/>
      <c r="AK349" s="474"/>
      <c r="AL349" s="467"/>
      <c r="AM349" s="467"/>
      <c r="AN349" s="467"/>
      <c r="AO349" s="474"/>
      <c r="AP349" s="494"/>
      <c r="AQ349" s="467"/>
      <c r="AR349" s="467"/>
      <c r="AS349" s="467"/>
      <c r="AT349" s="467"/>
      <c r="AU349" s="467"/>
      <c r="AV349" s="474"/>
      <c r="AW349" s="474">
        <v>1</v>
      </c>
      <c r="AX349" s="474">
        <v>1</v>
      </c>
      <c r="AY349" s="467">
        <v>1</v>
      </c>
      <c r="AZ349" s="467">
        <v>0</v>
      </c>
      <c r="BA349" s="500">
        <v>1</v>
      </c>
      <c r="BB349" s="501"/>
      <c r="BC349" s="467"/>
      <c r="BD349" s="488"/>
      <c r="BE349" s="488"/>
      <c r="BF349" s="488"/>
      <c r="BG349" s="489"/>
      <c r="BH349" s="467"/>
      <c r="BI349" s="467"/>
      <c r="BJ349" s="467"/>
      <c r="BK349" s="467"/>
      <c r="BL349" s="467"/>
      <c r="BM349" s="467"/>
    </row>
    <row r="350" spans="1:65" ht="30" customHeight="1" x14ac:dyDescent="0.3">
      <c r="A350" s="68"/>
      <c r="B350" s="465">
        <v>20200345</v>
      </c>
      <c r="C350" s="465" t="s">
        <v>1819</v>
      </c>
      <c r="D350" s="465"/>
      <c r="E350" s="466">
        <v>44076</v>
      </c>
      <c r="F350" s="467" t="s">
        <v>1593</v>
      </c>
      <c r="G350" s="467" t="s">
        <v>445</v>
      </c>
      <c r="H350" s="498" t="s">
        <v>491</v>
      </c>
      <c r="I350" s="470" t="s">
        <v>2449</v>
      </c>
      <c r="J350" s="471" t="s">
        <v>6852</v>
      </c>
      <c r="K350" s="499">
        <v>44076</v>
      </c>
      <c r="L350" s="492">
        <v>44044</v>
      </c>
      <c r="M350" s="474" t="s">
        <v>1820</v>
      </c>
      <c r="N350" s="474" t="s">
        <v>466</v>
      </c>
      <c r="O350" s="467" t="s">
        <v>1821</v>
      </c>
      <c r="P350" s="467"/>
      <c r="Q350" s="467" t="s">
        <v>1788</v>
      </c>
      <c r="R350" s="475">
        <v>0</v>
      </c>
      <c r="S350" s="475">
        <v>0</v>
      </c>
      <c r="T350" s="476" t="s">
        <v>348</v>
      </c>
      <c r="U350" s="476"/>
      <c r="V350" s="476"/>
      <c r="W350" s="474" t="s">
        <v>449</v>
      </c>
      <c r="X350" s="474"/>
      <c r="Y350" s="474"/>
      <c r="Z350" s="467" t="s">
        <v>1789</v>
      </c>
      <c r="AA350" s="467" t="s">
        <v>454</v>
      </c>
      <c r="AB350" s="467"/>
      <c r="AC350" s="474"/>
      <c r="AD350" s="474" t="s">
        <v>6116</v>
      </c>
      <c r="AE350" s="474"/>
      <c r="AF350" s="474"/>
      <c r="AG350" s="467" t="s">
        <v>1376</v>
      </c>
      <c r="AH350" s="474" t="s">
        <v>463</v>
      </c>
      <c r="AI350" s="474" t="s">
        <v>2452</v>
      </c>
      <c r="AJ350" s="467"/>
      <c r="AK350" s="474"/>
      <c r="AL350" s="467"/>
      <c r="AM350" s="467"/>
      <c r="AN350" s="467"/>
      <c r="AO350" s="474"/>
      <c r="AP350" s="494"/>
      <c r="AQ350" s="467"/>
      <c r="AR350" s="467"/>
      <c r="AS350" s="467"/>
      <c r="AT350" s="467"/>
      <c r="AU350" s="467"/>
      <c r="AV350" s="474"/>
      <c r="AW350" s="474">
        <v>1</v>
      </c>
      <c r="AX350" s="474">
        <v>1</v>
      </c>
      <c r="AY350" s="467">
        <v>1</v>
      </c>
      <c r="AZ350" s="467">
        <v>0</v>
      </c>
      <c r="BA350" s="500">
        <v>2</v>
      </c>
      <c r="BB350" s="501"/>
      <c r="BC350" s="467"/>
      <c r="BD350" s="488"/>
      <c r="BE350" s="488"/>
      <c r="BF350" s="488"/>
      <c r="BG350" s="489"/>
      <c r="BH350" s="467"/>
      <c r="BI350" s="467"/>
      <c r="BJ350" s="467"/>
      <c r="BK350" s="467"/>
      <c r="BL350" s="467"/>
      <c r="BM350" s="467"/>
    </row>
    <row r="351" spans="1:65" ht="30" customHeight="1" x14ac:dyDescent="0.3">
      <c r="A351" s="68"/>
      <c r="B351" s="465">
        <v>20200346</v>
      </c>
      <c r="C351" s="465" t="s">
        <v>1822</v>
      </c>
      <c r="D351" s="465"/>
      <c r="E351" s="466">
        <v>44076</v>
      </c>
      <c r="F351" s="467" t="s">
        <v>1593</v>
      </c>
      <c r="G351" s="467" t="s">
        <v>445</v>
      </c>
      <c r="H351" s="498" t="s">
        <v>491</v>
      </c>
      <c r="I351" s="470" t="s">
        <v>2449</v>
      </c>
      <c r="J351" s="471" t="s">
        <v>6853</v>
      </c>
      <c r="K351" s="499">
        <v>44076</v>
      </c>
      <c r="L351" s="492">
        <v>44044</v>
      </c>
      <c r="M351" s="474" t="s">
        <v>1823</v>
      </c>
      <c r="N351" s="474" t="s">
        <v>466</v>
      </c>
      <c r="O351" s="467" t="s">
        <v>1821</v>
      </c>
      <c r="P351" s="467"/>
      <c r="Q351" s="467" t="s">
        <v>1788</v>
      </c>
      <c r="R351" s="475">
        <v>0</v>
      </c>
      <c r="S351" s="475">
        <v>0</v>
      </c>
      <c r="T351" s="476" t="s">
        <v>348</v>
      </c>
      <c r="U351" s="476"/>
      <c r="V351" s="476"/>
      <c r="W351" s="474" t="s">
        <v>449</v>
      </c>
      <c r="X351" s="474"/>
      <c r="Y351" s="474"/>
      <c r="Z351" s="467" t="s">
        <v>1789</v>
      </c>
      <c r="AA351" s="467" t="s">
        <v>454</v>
      </c>
      <c r="AB351" s="467"/>
      <c r="AC351" s="474"/>
      <c r="AD351" s="474" t="s">
        <v>6116</v>
      </c>
      <c r="AE351" s="474"/>
      <c r="AF351" s="474"/>
      <c r="AG351" s="467" t="s">
        <v>1376</v>
      </c>
      <c r="AH351" s="474" t="s">
        <v>463</v>
      </c>
      <c r="AI351" s="474" t="s">
        <v>2452</v>
      </c>
      <c r="AJ351" s="467"/>
      <c r="AK351" s="474"/>
      <c r="AL351" s="467"/>
      <c r="AM351" s="467"/>
      <c r="AN351" s="467"/>
      <c r="AO351" s="474"/>
      <c r="AP351" s="494"/>
      <c r="AQ351" s="467"/>
      <c r="AR351" s="467"/>
      <c r="AS351" s="467"/>
      <c r="AT351" s="467"/>
      <c r="AU351" s="467"/>
      <c r="AV351" s="474"/>
      <c r="AW351" s="474">
        <v>1</v>
      </c>
      <c r="AX351" s="474">
        <v>1</v>
      </c>
      <c r="AY351" s="467">
        <v>1</v>
      </c>
      <c r="AZ351" s="467">
        <v>0</v>
      </c>
      <c r="BA351" s="500">
        <v>2</v>
      </c>
      <c r="BB351" s="501"/>
      <c r="BC351" s="467"/>
      <c r="BD351" s="488"/>
      <c r="BE351" s="488"/>
      <c r="BF351" s="488"/>
      <c r="BG351" s="489"/>
      <c r="BH351" s="467"/>
      <c r="BI351" s="467"/>
      <c r="BJ351" s="467"/>
      <c r="BK351" s="467"/>
      <c r="BL351" s="467"/>
      <c r="BM351" s="467"/>
    </row>
    <row r="352" spans="1:65" ht="30" customHeight="1" x14ac:dyDescent="0.3">
      <c r="A352" s="68"/>
      <c r="B352" s="465">
        <v>20200347</v>
      </c>
      <c r="C352" s="465" t="s">
        <v>1824</v>
      </c>
      <c r="D352" s="465"/>
      <c r="E352" s="466">
        <v>44076</v>
      </c>
      <c r="F352" s="467" t="s">
        <v>1720</v>
      </c>
      <c r="G352" s="467" t="s">
        <v>445</v>
      </c>
      <c r="H352" s="498" t="s">
        <v>491</v>
      </c>
      <c r="I352" s="470" t="s">
        <v>2477</v>
      </c>
      <c r="J352" s="471" t="s">
        <v>6854</v>
      </c>
      <c r="K352" s="499">
        <v>44076</v>
      </c>
      <c r="L352" s="492">
        <v>44044</v>
      </c>
      <c r="M352" s="474" t="s">
        <v>1825</v>
      </c>
      <c r="N352" s="474" t="s">
        <v>510</v>
      </c>
      <c r="O352" s="467" t="s">
        <v>1826</v>
      </c>
      <c r="P352" s="467"/>
      <c r="Q352" s="467" t="s">
        <v>1827</v>
      </c>
      <c r="R352" s="475">
        <v>173196</v>
      </c>
      <c r="S352" s="475">
        <v>173196</v>
      </c>
      <c r="T352" s="476" t="s">
        <v>348</v>
      </c>
      <c r="U352" s="476"/>
      <c r="V352" s="476"/>
      <c r="W352" s="474" t="s">
        <v>449</v>
      </c>
      <c r="X352" s="474"/>
      <c r="Y352" s="474"/>
      <c r="Z352" s="467" t="s">
        <v>1828</v>
      </c>
      <c r="AA352" s="467"/>
      <c r="AB352" s="467"/>
      <c r="AC352" s="474"/>
      <c r="AD352" s="474" t="s">
        <v>1698</v>
      </c>
      <c r="AE352" s="474"/>
      <c r="AF352" s="474"/>
      <c r="AG352" s="467" t="s">
        <v>1383</v>
      </c>
      <c r="AH352" s="474" t="s">
        <v>463</v>
      </c>
      <c r="AI352" s="474" t="s">
        <v>2452</v>
      </c>
      <c r="AJ352" s="467"/>
      <c r="AK352" s="474"/>
      <c r="AL352" s="467"/>
      <c r="AM352" s="467"/>
      <c r="AN352" s="467"/>
      <c r="AO352" s="474"/>
      <c r="AP352" s="494"/>
      <c r="AQ352" s="467"/>
      <c r="AR352" s="467"/>
      <c r="AS352" s="467"/>
      <c r="AT352" s="467"/>
      <c r="AU352" s="467"/>
      <c r="AV352" s="474"/>
      <c r="AW352" s="474">
        <v>1</v>
      </c>
      <c r="AX352" s="474">
        <v>2</v>
      </c>
      <c r="AY352" s="467">
        <v>1</v>
      </c>
      <c r="AZ352" s="467">
        <v>0</v>
      </c>
      <c r="BA352" s="500">
        <v>3</v>
      </c>
      <c r="BB352" s="501"/>
      <c r="BC352" s="467"/>
      <c r="BD352" s="488"/>
      <c r="BE352" s="488"/>
      <c r="BF352" s="488"/>
      <c r="BG352" s="489"/>
      <c r="BH352" s="467"/>
      <c r="BI352" s="467"/>
      <c r="BJ352" s="467"/>
      <c r="BK352" s="467"/>
      <c r="BL352" s="467"/>
      <c r="BM352" s="467"/>
    </row>
    <row r="353" spans="1:65" ht="30" customHeight="1" x14ac:dyDescent="0.3">
      <c r="A353" s="68"/>
      <c r="B353" s="465">
        <v>20200348</v>
      </c>
      <c r="C353" s="465" t="s">
        <v>1829</v>
      </c>
      <c r="D353" s="465"/>
      <c r="E353" s="466">
        <v>44076</v>
      </c>
      <c r="F353" s="467" t="s">
        <v>1593</v>
      </c>
      <c r="G353" s="467" t="s">
        <v>445</v>
      </c>
      <c r="H353" s="498" t="s">
        <v>491</v>
      </c>
      <c r="I353" s="470" t="s">
        <v>2449</v>
      </c>
      <c r="J353" s="471" t="s">
        <v>6855</v>
      </c>
      <c r="K353" s="499">
        <v>44076</v>
      </c>
      <c r="L353" s="492">
        <v>44044</v>
      </c>
      <c r="M353" s="474" t="s">
        <v>1830</v>
      </c>
      <c r="N353" s="474" t="s">
        <v>466</v>
      </c>
      <c r="O353" s="467" t="s">
        <v>1787</v>
      </c>
      <c r="P353" s="467"/>
      <c r="Q353" s="467" t="s">
        <v>1788</v>
      </c>
      <c r="R353" s="475">
        <v>0</v>
      </c>
      <c r="S353" s="475">
        <v>0</v>
      </c>
      <c r="T353" s="476" t="s">
        <v>348</v>
      </c>
      <c r="U353" s="476"/>
      <c r="V353" s="476"/>
      <c r="W353" s="474" t="s">
        <v>449</v>
      </c>
      <c r="X353" s="474"/>
      <c r="Y353" s="474"/>
      <c r="Z353" s="467" t="s">
        <v>1789</v>
      </c>
      <c r="AA353" s="467" t="s">
        <v>454</v>
      </c>
      <c r="AB353" s="467"/>
      <c r="AC353" s="474"/>
      <c r="AD353" s="474" t="s">
        <v>6116</v>
      </c>
      <c r="AE353" s="474"/>
      <c r="AF353" s="474"/>
      <c r="AG353" s="467" t="s">
        <v>1376</v>
      </c>
      <c r="AH353" s="474" t="s">
        <v>463</v>
      </c>
      <c r="AI353" s="474" t="s">
        <v>2452</v>
      </c>
      <c r="AJ353" s="467"/>
      <c r="AK353" s="474"/>
      <c r="AL353" s="467"/>
      <c r="AM353" s="467"/>
      <c r="AN353" s="467"/>
      <c r="AO353" s="474"/>
      <c r="AP353" s="494"/>
      <c r="AQ353" s="467"/>
      <c r="AR353" s="467"/>
      <c r="AS353" s="467"/>
      <c r="AT353" s="467"/>
      <c r="AU353" s="467"/>
      <c r="AV353" s="474"/>
      <c r="AW353" s="474">
        <v>1</v>
      </c>
      <c r="AX353" s="474">
        <v>1</v>
      </c>
      <c r="AY353" s="467">
        <v>1</v>
      </c>
      <c r="AZ353" s="467">
        <v>0</v>
      </c>
      <c r="BA353" s="500">
        <v>2</v>
      </c>
      <c r="BB353" s="501"/>
      <c r="BC353" s="467"/>
      <c r="BD353" s="488"/>
      <c r="BE353" s="488"/>
      <c r="BF353" s="488"/>
      <c r="BG353" s="489"/>
      <c r="BH353" s="467"/>
      <c r="BI353" s="467"/>
      <c r="BJ353" s="467"/>
      <c r="BK353" s="467"/>
      <c r="BL353" s="467"/>
      <c r="BM353" s="467"/>
    </row>
    <row r="354" spans="1:65" ht="30" customHeight="1" x14ac:dyDescent="0.3">
      <c r="A354" s="68"/>
      <c r="B354" s="465">
        <v>20200349</v>
      </c>
      <c r="C354" s="465" t="s">
        <v>1774</v>
      </c>
      <c r="D354" s="465"/>
      <c r="E354" s="466">
        <v>44077</v>
      </c>
      <c r="F354" s="497" t="s">
        <v>1587</v>
      </c>
      <c r="G354" s="467" t="s">
        <v>445</v>
      </c>
      <c r="H354" s="498" t="s">
        <v>446</v>
      </c>
      <c r="I354" s="470" t="s">
        <v>5107</v>
      </c>
      <c r="J354" s="471" t="s">
        <v>6856</v>
      </c>
      <c r="K354" s="499">
        <v>43984</v>
      </c>
      <c r="L354" s="492">
        <v>44013</v>
      </c>
      <c r="M354" s="474" t="s">
        <v>1775</v>
      </c>
      <c r="N354" s="474" t="s">
        <v>1776</v>
      </c>
      <c r="O354" s="467" t="s">
        <v>1777</v>
      </c>
      <c r="P354" s="467"/>
      <c r="Q354" s="467" t="s">
        <v>1778</v>
      </c>
      <c r="R354" s="475">
        <v>11033184</v>
      </c>
      <c r="S354" s="475">
        <v>0</v>
      </c>
      <c r="T354" s="476"/>
      <c r="U354" s="476"/>
      <c r="V354" s="476"/>
      <c r="W354" s="474" t="s">
        <v>4142</v>
      </c>
      <c r="X354" s="474"/>
      <c r="Y354" s="474"/>
      <c r="Z354" s="467" t="s">
        <v>1779</v>
      </c>
      <c r="AA354" s="467" t="s">
        <v>4159</v>
      </c>
      <c r="AB354" s="467"/>
      <c r="AC354" s="474"/>
      <c r="AD354" s="474" t="s">
        <v>227</v>
      </c>
      <c r="AE354" s="474"/>
      <c r="AF354" s="474" t="s">
        <v>236</v>
      </c>
      <c r="AG354" s="467" t="s">
        <v>240</v>
      </c>
      <c r="AH354" s="474" t="s">
        <v>463</v>
      </c>
      <c r="AI354" s="474" t="s">
        <v>4160</v>
      </c>
      <c r="AJ354" s="467"/>
      <c r="AK354" s="474"/>
      <c r="AL354" s="467"/>
      <c r="AM354" s="467"/>
      <c r="AN354" s="467"/>
      <c r="AO354" s="474"/>
      <c r="AP354" s="494"/>
      <c r="AQ354" s="467"/>
      <c r="AR354" s="467"/>
      <c r="AS354" s="467"/>
      <c r="AT354" s="467"/>
      <c r="AU354" s="467"/>
      <c r="AV354" s="474"/>
      <c r="AW354" s="474"/>
      <c r="AX354" s="474"/>
      <c r="AY354" s="467"/>
      <c r="AZ354" s="467"/>
      <c r="BA354" s="500"/>
      <c r="BB354" s="501"/>
      <c r="BC354" s="467"/>
      <c r="BD354" s="488"/>
      <c r="BE354" s="488"/>
      <c r="BF354" s="488"/>
      <c r="BG354" s="489"/>
      <c r="BH354" s="467"/>
      <c r="BI354" s="467"/>
      <c r="BJ354" s="467"/>
      <c r="BK354" s="467"/>
      <c r="BL354" s="467"/>
      <c r="BM354" s="467"/>
    </row>
    <row r="355" spans="1:65" ht="30" customHeight="1" x14ac:dyDescent="0.3">
      <c r="A355" s="68"/>
      <c r="B355" s="465">
        <v>20200350</v>
      </c>
      <c r="C355" s="465" t="s">
        <v>1780</v>
      </c>
      <c r="D355" s="465"/>
      <c r="E355" s="466">
        <v>44077</v>
      </c>
      <c r="F355" s="497" t="s">
        <v>1587</v>
      </c>
      <c r="G355" s="467" t="s">
        <v>445</v>
      </c>
      <c r="H355" s="498" t="s">
        <v>491</v>
      </c>
      <c r="I355" s="470" t="s">
        <v>2491</v>
      </c>
      <c r="J355" s="471" t="s">
        <v>6857</v>
      </c>
      <c r="K355" s="499">
        <v>44015</v>
      </c>
      <c r="L355" s="492">
        <v>44013</v>
      </c>
      <c r="M355" s="474" t="s">
        <v>1781</v>
      </c>
      <c r="N355" s="474" t="s">
        <v>1782</v>
      </c>
      <c r="O355" s="467" t="s">
        <v>1783</v>
      </c>
      <c r="P355" s="467"/>
      <c r="Q355" s="467" t="s">
        <v>1784</v>
      </c>
      <c r="R355" s="475">
        <v>56700</v>
      </c>
      <c r="S355" s="475">
        <v>56700</v>
      </c>
      <c r="T355" s="476" t="s">
        <v>348</v>
      </c>
      <c r="U355" s="476"/>
      <c r="V355" s="476"/>
      <c r="W355" s="474" t="s">
        <v>449</v>
      </c>
      <c r="X355" s="474"/>
      <c r="Y355" s="474"/>
      <c r="Z355" s="467" t="s">
        <v>1585</v>
      </c>
      <c r="AA355" s="467" t="s">
        <v>486</v>
      </c>
      <c r="AB355" s="467"/>
      <c r="AC355" s="474"/>
      <c r="AD355" s="474" t="s">
        <v>1717</v>
      </c>
      <c r="AE355" s="474"/>
      <c r="AF355" s="474" t="s">
        <v>6114</v>
      </c>
      <c r="AG355" s="467" t="s">
        <v>1480</v>
      </c>
      <c r="AH355" s="474" t="s">
        <v>463</v>
      </c>
      <c r="AI355" s="474" t="s">
        <v>2452</v>
      </c>
      <c r="AJ355" s="467"/>
      <c r="AK355" s="474"/>
      <c r="AL355" s="467"/>
      <c r="AM355" s="467"/>
      <c r="AN355" s="467"/>
      <c r="AO355" s="474"/>
      <c r="AP355" s="494"/>
      <c r="AQ355" s="467"/>
      <c r="AR355" s="467"/>
      <c r="AS355" s="467"/>
      <c r="AT355" s="467"/>
      <c r="AU355" s="467"/>
      <c r="AV355" s="474"/>
      <c r="AW355" s="474">
        <v>1</v>
      </c>
      <c r="AX355" s="474">
        <v>1</v>
      </c>
      <c r="AY355" s="467">
        <v>1</v>
      </c>
      <c r="AZ355" s="467">
        <v>3</v>
      </c>
      <c r="BA355" s="500">
        <v>1</v>
      </c>
      <c r="BB355" s="501"/>
      <c r="BC355" s="467"/>
      <c r="BD355" s="488"/>
      <c r="BE355" s="488"/>
      <c r="BF355" s="488"/>
      <c r="BG355" s="489"/>
      <c r="BH355" s="467"/>
      <c r="BI355" s="467"/>
      <c r="BJ355" s="467"/>
      <c r="BK355" s="467"/>
      <c r="BL355" s="467"/>
      <c r="BM355" s="467"/>
    </row>
    <row r="356" spans="1:65" ht="30" customHeight="1" x14ac:dyDescent="0.3">
      <c r="A356" s="68"/>
      <c r="B356" s="465">
        <v>20200351</v>
      </c>
      <c r="C356" s="465" t="s">
        <v>1764</v>
      </c>
      <c r="D356" s="465"/>
      <c r="E356" s="466">
        <v>44077</v>
      </c>
      <c r="F356" s="497" t="s">
        <v>1587</v>
      </c>
      <c r="G356" s="467" t="s">
        <v>445</v>
      </c>
      <c r="H356" s="498" t="s">
        <v>491</v>
      </c>
      <c r="I356" s="470" t="s">
        <v>2491</v>
      </c>
      <c r="J356" s="471" t="s">
        <v>6858</v>
      </c>
      <c r="K356" s="499">
        <v>44044</v>
      </c>
      <c r="L356" s="492">
        <v>44013</v>
      </c>
      <c r="M356" s="474" t="s">
        <v>466</v>
      </c>
      <c r="N356" s="474" t="s">
        <v>1765</v>
      </c>
      <c r="O356" s="467" t="s">
        <v>1766</v>
      </c>
      <c r="P356" s="467"/>
      <c r="Q356" s="467" t="s">
        <v>1767</v>
      </c>
      <c r="R356" s="475">
        <v>2743072</v>
      </c>
      <c r="S356" s="475">
        <v>2743072</v>
      </c>
      <c r="T356" s="476" t="s">
        <v>348</v>
      </c>
      <c r="U356" s="476"/>
      <c r="V356" s="476"/>
      <c r="W356" s="474" t="s">
        <v>449</v>
      </c>
      <c r="X356" s="474"/>
      <c r="Y356" s="474"/>
      <c r="Z356" s="467" t="s">
        <v>1768</v>
      </c>
      <c r="AA356" s="467" t="s">
        <v>454</v>
      </c>
      <c r="AB356" s="467"/>
      <c r="AC356" s="474"/>
      <c r="AD356" s="474" t="s">
        <v>2485</v>
      </c>
      <c r="AE356" s="474"/>
      <c r="AF356" s="474" t="s">
        <v>2458</v>
      </c>
      <c r="AG356" s="467" t="s">
        <v>1383</v>
      </c>
      <c r="AH356" s="474" t="s">
        <v>452</v>
      </c>
      <c r="AI356" s="474" t="s">
        <v>2710</v>
      </c>
      <c r="AJ356" s="467"/>
      <c r="AK356" s="474"/>
      <c r="AL356" s="467"/>
      <c r="AM356" s="467"/>
      <c r="AN356" s="467"/>
      <c r="AO356" s="474"/>
      <c r="AP356" s="494"/>
      <c r="AQ356" s="467"/>
      <c r="AR356" s="467"/>
      <c r="AS356" s="467"/>
      <c r="AT356" s="467"/>
      <c r="AU356" s="467"/>
      <c r="AV356" s="474"/>
      <c r="AW356" s="474">
        <v>1</v>
      </c>
      <c r="AX356" s="474">
        <v>3</v>
      </c>
      <c r="AY356" s="467">
        <v>1</v>
      </c>
      <c r="AZ356" s="467">
        <v>1</v>
      </c>
      <c r="BA356" s="500">
        <v>3</v>
      </c>
      <c r="BB356" s="501"/>
      <c r="BC356" s="467"/>
      <c r="BD356" s="488"/>
      <c r="BE356" s="488"/>
      <c r="BF356" s="488"/>
      <c r="BG356" s="489"/>
      <c r="BH356" s="467"/>
      <c r="BI356" s="467"/>
      <c r="BJ356" s="467"/>
      <c r="BK356" s="467"/>
      <c r="BL356" s="467"/>
      <c r="BM356" s="467"/>
    </row>
    <row r="357" spans="1:65" ht="30" customHeight="1" x14ac:dyDescent="0.3">
      <c r="A357" s="68"/>
      <c r="B357" s="465">
        <v>20200352</v>
      </c>
      <c r="C357" s="465" t="s">
        <v>1769</v>
      </c>
      <c r="D357" s="465"/>
      <c r="E357" s="466">
        <v>44077</v>
      </c>
      <c r="F357" s="467" t="s">
        <v>1599</v>
      </c>
      <c r="G357" s="467" t="s">
        <v>445</v>
      </c>
      <c r="H357" s="498" t="s">
        <v>446</v>
      </c>
      <c r="I357" s="470" t="s">
        <v>2522</v>
      </c>
      <c r="J357" s="471" t="s">
        <v>6859</v>
      </c>
      <c r="K357" s="499">
        <v>44075</v>
      </c>
      <c r="L357" s="492">
        <v>44044</v>
      </c>
      <c r="M357" s="474" t="s">
        <v>1540</v>
      </c>
      <c r="N357" s="474" t="s">
        <v>1770</v>
      </c>
      <c r="O357" s="467" t="s">
        <v>1771</v>
      </c>
      <c r="P357" s="467"/>
      <c r="Q357" s="467" t="s">
        <v>1772</v>
      </c>
      <c r="R357" s="475">
        <v>45760</v>
      </c>
      <c r="S357" s="475">
        <v>0</v>
      </c>
      <c r="T357" s="476"/>
      <c r="U357" s="476"/>
      <c r="V357" s="476"/>
      <c r="W357" s="474" t="s">
        <v>4142</v>
      </c>
      <c r="X357" s="474"/>
      <c r="Y357" s="474"/>
      <c r="Z357" s="467" t="s">
        <v>1773</v>
      </c>
      <c r="AA357" s="467" t="s">
        <v>4148</v>
      </c>
      <c r="AB357" s="467"/>
      <c r="AC357" s="474"/>
      <c r="AD357" s="474" t="s">
        <v>227</v>
      </c>
      <c r="AE357" s="474"/>
      <c r="AF357" s="474" t="s">
        <v>236</v>
      </c>
      <c r="AG357" s="467" t="s">
        <v>4153</v>
      </c>
      <c r="AH357" s="474" t="s">
        <v>463</v>
      </c>
      <c r="AI357" s="474" t="s">
        <v>4160</v>
      </c>
      <c r="AJ357" s="467"/>
      <c r="AK357" s="474"/>
      <c r="AL357" s="467"/>
      <c r="AM357" s="467"/>
      <c r="AN357" s="467"/>
      <c r="AO357" s="474"/>
      <c r="AP357" s="494"/>
      <c r="AQ357" s="467"/>
      <c r="AR357" s="467"/>
      <c r="AS357" s="467"/>
      <c r="AT357" s="467"/>
      <c r="AU357" s="467"/>
      <c r="AV357" s="474"/>
      <c r="AW357" s="474"/>
      <c r="AX357" s="474"/>
      <c r="AY357" s="467"/>
      <c r="AZ357" s="467"/>
      <c r="BA357" s="500"/>
      <c r="BB357" s="501"/>
      <c r="BC357" s="467"/>
      <c r="BD357" s="488"/>
      <c r="BE357" s="488"/>
      <c r="BF357" s="488"/>
      <c r="BG357" s="489"/>
      <c r="BH357" s="467"/>
      <c r="BI357" s="467"/>
      <c r="BJ357" s="467"/>
      <c r="BK357" s="467"/>
      <c r="BL357" s="467"/>
      <c r="BM357" s="467"/>
    </row>
    <row r="358" spans="1:65" ht="30" customHeight="1" x14ac:dyDescent="0.3">
      <c r="A358" s="68"/>
      <c r="B358" s="465">
        <v>20200353</v>
      </c>
      <c r="C358" s="465" t="s">
        <v>1759</v>
      </c>
      <c r="D358" s="465"/>
      <c r="E358" s="466">
        <v>44077</v>
      </c>
      <c r="F358" s="467" t="s">
        <v>1674</v>
      </c>
      <c r="G358" s="467" t="s">
        <v>445</v>
      </c>
      <c r="H358" s="498" t="s">
        <v>446</v>
      </c>
      <c r="I358" s="470" t="s">
        <v>4904</v>
      </c>
      <c r="J358" s="471" t="s">
        <v>6860</v>
      </c>
      <c r="K358" s="499">
        <v>44077</v>
      </c>
      <c r="L358" s="492">
        <v>44044</v>
      </c>
      <c r="M358" s="474" t="s">
        <v>1760</v>
      </c>
      <c r="N358" s="474" t="s">
        <v>466</v>
      </c>
      <c r="O358" s="467" t="s">
        <v>1761</v>
      </c>
      <c r="P358" s="467"/>
      <c r="Q358" s="467" t="s">
        <v>1762</v>
      </c>
      <c r="R358" s="475"/>
      <c r="S358" s="475"/>
      <c r="T358" s="476"/>
      <c r="U358" s="476"/>
      <c r="V358" s="476"/>
      <c r="W358" s="474" t="s">
        <v>4142</v>
      </c>
      <c r="X358" s="474"/>
      <c r="Y358" s="474"/>
      <c r="Z358" s="467" t="s">
        <v>1763</v>
      </c>
      <c r="AA358" s="467" t="s">
        <v>4148</v>
      </c>
      <c r="AB358" s="467"/>
      <c r="AC358" s="474"/>
      <c r="AD358" s="474" t="s">
        <v>227</v>
      </c>
      <c r="AE358" s="474"/>
      <c r="AF358" s="474" t="s">
        <v>236</v>
      </c>
      <c r="AG358" s="467" t="s">
        <v>4150</v>
      </c>
      <c r="AH358" s="474" t="s">
        <v>463</v>
      </c>
      <c r="AI358" s="474" t="s">
        <v>4160</v>
      </c>
      <c r="AJ358" s="467"/>
      <c r="AK358" s="474"/>
      <c r="AL358" s="467"/>
      <c r="AM358" s="467"/>
      <c r="AN358" s="467"/>
      <c r="AO358" s="474"/>
      <c r="AP358" s="494"/>
      <c r="AQ358" s="467"/>
      <c r="AR358" s="467"/>
      <c r="AS358" s="467"/>
      <c r="AT358" s="467"/>
      <c r="AU358" s="467"/>
      <c r="AV358" s="474"/>
      <c r="AW358" s="474"/>
      <c r="AX358" s="474"/>
      <c r="AY358" s="467"/>
      <c r="AZ358" s="467"/>
      <c r="BA358" s="500"/>
      <c r="BB358" s="501"/>
      <c r="BC358" s="467"/>
      <c r="BD358" s="488"/>
      <c r="BE358" s="488"/>
      <c r="BF358" s="488"/>
      <c r="BG358" s="489"/>
      <c r="BH358" s="467"/>
      <c r="BI358" s="467"/>
      <c r="BJ358" s="467"/>
      <c r="BK358" s="467"/>
      <c r="BL358" s="467"/>
      <c r="BM358" s="467"/>
    </row>
    <row r="359" spans="1:65" ht="30" customHeight="1" x14ac:dyDescent="0.3">
      <c r="A359" s="68"/>
      <c r="B359" s="465">
        <v>20200354</v>
      </c>
      <c r="C359" s="465" t="s">
        <v>1785</v>
      </c>
      <c r="D359" s="465"/>
      <c r="E359" s="466">
        <v>44077</v>
      </c>
      <c r="F359" s="467" t="s">
        <v>1593</v>
      </c>
      <c r="G359" s="467" t="s">
        <v>445</v>
      </c>
      <c r="H359" s="498" t="s">
        <v>446</v>
      </c>
      <c r="I359" s="470" t="s">
        <v>119</v>
      </c>
      <c r="J359" s="471" t="s">
        <v>6861</v>
      </c>
      <c r="K359" s="499">
        <v>44077</v>
      </c>
      <c r="L359" s="492">
        <v>44044</v>
      </c>
      <c r="M359" s="474" t="s">
        <v>1786</v>
      </c>
      <c r="N359" s="474" t="s">
        <v>466</v>
      </c>
      <c r="O359" s="467" t="s">
        <v>1787</v>
      </c>
      <c r="P359" s="467"/>
      <c r="Q359" s="467" t="s">
        <v>1788</v>
      </c>
      <c r="R359" s="475">
        <v>0</v>
      </c>
      <c r="S359" s="475">
        <v>0</v>
      </c>
      <c r="T359" s="476"/>
      <c r="U359" s="476"/>
      <c r="V359" s="476"/>
      <c r="W359" s="474" t="s">
        <v>4142</v>
      </c>
      <c r="X359" s="474"/>
      <c r="Y359" s="474"/>
      <c r="Z359" s="467" t="s">
        <v>1789</v>
      </c>
      <c r="AA359" s="467" t="s">
        <v>4159</v>
      </c>
      <c r="AB359" s="467"/>
      <c r="AC359" s="474"/>
      <c r="AD359" s="474" t="s">
        <v>227</v>
      </c>
      <c r="AE359" s="474"/>
      <c r="AF359" s="474" t="s">
        <v>236</v>
      </c>
      <c r="AG359" s="467" t="s">
        <v>4150</v>
      </c>
      <c r="AH359" s="474" t="s">
        <v>463</v>
      </c>
      <c r="AI359" s="474" t="s">
        <v>4160</v>
      </c>
      <c r="AJ359" s="467"/>
      <c r="AK359" s="474"/>
      <c r="AL359" s="467"/>
      <c r="AM359" s="467"/>
      <c r="AN359" s="467"/>
      <c r="AO359" s="474"/>
      <c r="AP359" s="494"/>
      <c r="AQ359" s="467"/>
      <c r="AR359" s="467"/>
      <c r="AS359" s="467"/>
      <c r="AT359" s="467"/>
      <c r="AU359" s="467"/>
      <c r="AV359" s="474"/>
      <c r="AW359" s="474"/>
      <c r="AX359" s="474"/>
      <c r="AY359" s="467"/>
      <c r="AZ359" s="467"/>
      <c r="BA359" s="500"/>
      <c r="BB359" s="501"/>
      <c r="BC359" s="467"/>
      <c r="BD359" s="488"/>
      <c r="BE359" s="488"/>
      <c r="BF359" s="488"/>
      <c r="BG359" s="489"/>
      <c r="BH359" s="467"/>
      <c r="BI359" s="467"/>
      <c r="BJ359" s="467"/>
      <c r="BK359" s="467"/>
      <c r="BL359" s="467"/>
      <c r="BM359" s="467"/>
    </row>
    <row r="360" spans="1:65" ht="30" customHeight="1" x14ac:dyDescent="0.3">
      <c r="A360" s="68"/>
      <c r="B360" s="465">
        <v>20200355</v>
      </c>
      <c r="C360" s="465" t="s">
        <v>1747</v>
      </c>
      <c r="D360" s="465"/>
      <c r="E360" s="466">
        <v>44078</v>
      </c>
      <c r="F360" s="467" t="s">
        <v>1606</v>
      </c>
      <c r="G360" s="467" t="s">
        <v>445</v>
      </c>
      <c r="H360" s="498" t="s">
        <v>491</v>
      </c>
      <c r="I360" s="470" t="s">
        <v>2477</v>
      </c>
      <c r="J360" s="471" t="s">
        <v>6862</v>
      </c>
      <c r="K360" s="499">
        <v>44049</v>
      </c>
      <c r="L360" s="492">
        <v>44044</v>
      </c>
      <c r="M360" s="474" t="s">
        <v>1748</v>
      </c>
      <c r="N360" s="474" t="s">
        <v>1749</v>
      </c>
      <c r="O360" s="467" t="s">
        <v>1750</v>
      </c>
      <c r="P360" s="467"/>
      <c r="Q360" s="467" t="s">
        <v>1751</v>
      </c>
      <c r="R360" s="475">
        <v>800000</v>
      </c>
      <c r="S360" s="475">
        <v>800000</v>
      </c>
      <c r="T360" s="476" t="s">
        <v>181</v>
      </c>
      <c r="U360" s="476"/>
      <c r="V360" s="476"/>
      <c r="W360" s="474" t="s">
        <v>449</v>
      </c>
      <c r="X360" s="474"/>
      <c r="Y360" s="474"/>
      <c r="Z360" s="467" t="s">
        <v>1752</v>
      </c>
      <c r="AA360" s="467" t="s">
        <v>486</v>
      </c>
      <c r="AB360" s="467" t="s">
        <v>1753</v>
      </c>
      <c r="AC360" s="474"/>
      <c r="AD360" s="474" t="s">
        <v>1698</v>
      </c>
      <c r="AE360" s="474"/>
      <c r="AF360" s="474" t="s">
        <v>6114</v>
      </c>
      <c r="AG360" s="467" t="s">
        <v>476</v>
      </c>
      <c r="AH360" s="474" t="s">
        <v>463</v>
      </c>
      <c r="AI360" s="474" t="s">
        <v>2452</v>
      </c>
      <c r="AJ360" s="467"/>
      <c r="AK360" s="474"/>
      <c r="AL360" s="467"/>
      <c r="AM360" s="467"/>
      <c r="AN360" s="467"/>
      <c r="AO360" s="474"/>
      <c r="AP360" s="494"/>
      <c r="AQ360" s="467"/>
      <c r="AR360" s="467"/>
      <c r="AS360" s="467"/>
      <c r="AT360" s="467"/>
      <c r="AU360" s="467"/>
      <c r="AV360" s="474"/>
      <c r="AW360" s="474">
        <v>1</v>
      </c>
      <c r="AX360" s="474">
        <v>2</v>
      </c>
      <c r="AY360" s="467">
        <v>1</v>
      </c>
      <c r="AZ360" s="467">
        <v>3</v>
      </c>
      <c r="BA360" s="500">
        <v>0</v>
      </c>
      <c r="BB360" s="501"/>
      <c r="BC360" s="467"/>
      <c r="BD360" s="488"/>
      <c r="BE360" s="488"/>
      <c r="BF360" s="488"/>
      <c r="BG360" s="489"/>
      <c r="BH360" s="467"/>
      <c r="BI360" s="467"/>
      <c r="BJ360" s="467"/>
      <c r="BK360" s="467"/>
      <c r="BL360" s="467"/>
      <c r="BM360" s="467"/>
    </row>
    <row r="361" spans="1:65" ht="30" customHeight="1" x14ac:dyDescent="0.3">
      <c r="A361" s="68"/>
      <c r="B361" s="465">
        <v>20200356</v>
      </c>
      <c r="C361" s="465" t="s">
        <v>1754</v>
      </c>
      <c r="D361" s="465"/>
      <c r="E361" s="466">
        <v>44078</v>
      </c>
      <c r="F361" s="467" t="s">
        <v>1755</v>
      </c>
      <c r="G361" s="467" t="s">
        <v>445</v>
      </c>
      <c r="H361" s="498" t="s">
        <v>446</v>
      </c>
      <c r="I361" s="470" t="s">
        <v>2491</v>
      </c>
      <c r="J361" s="471" t="s">
        <v>6863</v>
      </c>
      <c r="K361" s="499">
        <v>44077</v>
      </c>
      <c r="L361" s="492">
        <v>44013</v>
      </c>
      <c r="M361" s="474" t="s">
        <v>466</v>
      </c>
      <c r="N361" s="474" t="s">
        <v>1380</v>
      </c>
      <c r="O361" s="467" t="s">
        <v>1756</v>
      </c>
      <c r="P361" s="467"/>
      <c r="Q361" s="467" t="s">
        <v>1757</v>
      </c>
      <c r="R361" s="475">
        <v>0</v>
      </c>
      <c r="S361" s="475">
        <v>0</v>
      </c>
      <c r="T361" s="476" t="s">
        <v>145</v>
      </c>
      <c r="U361" s="476"/>
      <c r="V361" s="476"/>
      <c r="W361" s="474" t="s">
        <v>120</v>
      </c>
      <c r="X361" s="474"/>
      <c r="Y361" s="474"/>
      <c r="Z361" s="467" t="s">
        <v>1758</v>
      </c>
      <c r="AA361" s="467" t="s">
        <v>2470</v>
      </c>
      <c r="AB361" s="467"/>
      <c r="AC361" s="474"/>
      <c r="AD361" s="474" t="s">
        <v>6116</v>
      </c>
      <c r="AE361" s="474"/>
      <c r="AF361" s="474" t="s">
        <v>6114</v>
      </c>
      <c r="AG361" s="467" t="s">
        <v>2486</v>
      </c>
      <c r="AH361" s="474" t="s">
        <v>463</v>
      </c>
      <c r="AI361" s="474" t="s">
        <v>2452</v>
      </c>
      <c r="AJ361" s="467"/>
      <c r="AK361" s="474"/>
      <c r="AL361" s="467"/>
      <c r="AM361" s="467"/>
      <c r="AN361" s="467"/>
      <c r="AO361" s="474"/>
      <c r="AP361" s="494"/>
      <c r="AQ361" s="467"/>
      <c r="AR361" s="467"/>
      <c r="AS361" s="467"/>
      <c r="AT361" s="467"/>
      <c r="AU361" s="467"/>
      <c r="AV361" s="474"/>
      <c r="AW361" s="474">
        <v>1</v>
      </c>
      <c r="AX361" s="474">
        <v>1</v>
      </c>
      <c r="AY361" s="467">
        <v>1</v>
      </c>
      <c r="AZ361" s="467">
        <v>3</v>
      </c>
      <c r="BA361" s="500">
        <v>3</v>
      </c>
      <c r="BB361" s="501"/>
      <c r="BC361" s="467"/>
      <c r="BD361" s="488"/>
      <c r="BE361" s="488"/>
      <c r="BF361" s="488"/>
      <c r="BG361" s="489"/>
      <c r="BH361" s="467"/>
      <c r="BI361" s="467"/>
      <c r="BJ361" s="467"/>
      <c r="BK361" s="467"/>
      <c r="BL361" s="467"/>
      <c r="BM361" s="467"/>
    </row>
    <row r="362" spans="1:65" ht="30" customHeight="1" x14ac:dyDescent="0.3">
      <c r="A362" s="68"/>
      <c r="B362" s="465">
        <v>20200357</v>
      </c>
      <c r="C362" s="465" t="s">
        <v>1741</v>
      </c>
      <c r="D362" s="465"/>
      <c r="E362" s="466">
        <v>44078</v>
      </c>
      <c r="F362" s="467" t="s">
        <v>1720</v>
      </c>
      <c r="G362" s="467" t="s">
        <v>445</v>
      </c>
      <c r="H362" s="498" t="s">
        <v>491</v>
      </c>
      <c r="I362" s="470" t="s">
        <v>2477</v>
      </c>
      <c r="J362" s="471" t="s">
        <v>6864</v>
      </c>
      <c r="K362" s="499">
        <v>44078</v>
      </c>
      <c r="L362" s="492">
        <v>44044</v>
      </c>
      <c r="M362" s="474" t="s">
        <v>1742</v>
      </c>
      <c r="N362" s="474" t="s">
        <v>1743</v>
      </c>
      <c r="O362" s="467" t="s">
        <v>1744</v>
      </c>
      <c r="P362" s="467"/>
      <c r="Q362" s="467" t="s">
        <v>1745</v>
      </c>
      <c r="R362" s="475">
        <v>20510753</v>
      </c>
      <c r="S362" s="475">
        <v>20510753</v>
      </c>
      <c r="T362" s="476" t="s">
        <v>145</v>
      </c>
      <c r="U362" s="476"/>
      <c r="V362" s="476"/>
      <c r="W362" s="474" t="s">
        <v>449</v>
      </c>
      <c r="X362" s="474"/>
      <c r="Y362" s="474"/>
      <c r="Z362" s="467" t="s">
        <v>1746</v>
      </c>
      <c r="AA362" s="467" t="s">
        <v>454</v>
      </c>
      <c r="AB362" s="467"/>
      <c r="AC362" s="474"/>
      <c r="AD362" s="474" t="s">
        <v>4246</v>
      </c>
      <c r="AE362" s="474"/>
      <c r="AF362" s="474" t="s">
        <v>6120</v>
      </c>
      <c r="AG362" s="467" t="s">
        <v>451</v>
      </c>
      <c r="AH362" s="474" t="s">
        <v>769</v>
      </c>
      <c r="AI362" s="474" t="s">
        <v>2803</v>
      </c>
      <c r="AJ362" s="467"/>
      <c r="AK362" s="474"/>
      <c r="AL362" s="467"/>
      <c r="AM362" s="467"/>
      <c r="AN362" s="467"/>
      <c r="AO362" s="474"/>
      <c r="AP362" s="494"/>
      <c r="AQ362" s="467"/>
      <c r="AR362" s="467"/>
      <c r="AS362" s="467"/>
      <c r="AT362" s="467"/>
      <c r="AU362" s="467"/>
      <c r="AV362" s="474"/>
      <c r="AW362" s="474">
        <v>1</v>
      </c>
      <c r="AX362" s="474">
        <v>5</v>
      </c>
      <c r="AY362" s="467">
        <v>1</v>
      </c>
      <c r="AZ362" s="467">
        <v>1</v>
      </c>
      <c r="BA362" s="500">
        <v>0</v>
      </c>
      <c r="BB362" s="501"/>
      <c r="BC362" s="467"/>
      <c r="BD362" s="488"/>
      <c r="BE362" s="488"/>
      <c r="BF362" s="488"/>
      <c r="BG362" s="489"/>
      <c r="BH362" s="467"/>
      <c r="BI362" s="467"/>
      <c r="BJ362" s="467"/>
      <c r="BK362" s="467"/>
      <c r="BL362" s="467"/>
      <c r="BM362" s="467"/>
    </row>
    <row r="363" spans="1:65" ht="30" customHeight="1" x14ac:dyDescent="0.3">
      <c r="A363" s="68"/>
      <c r="B363" s="465">
        <v>20200358</v>
      </c>
      <c r="C363" s="465" t="s">
        <v>1736</v>
      </c>
      <c r="D363" s="465"/>
      <c r="E363" s="466">
        <v>44079</v>
      </c>
      <c r="F363" s="497" t="s">
        <v>1587</v>
      </c>
      <c r="G363" s="467" t="s">
        <v>445</v>
      </c>
      <c r="H363" s="498" t="s">
        <v>446</v>
      </c>
      <c r="I363" s="470" t="s">
        <v>2477</v>
      </c>
      <c r="J363" s="471" t="s">
        <v>6865</v>
      </c>
      <c r="K363" s="499">
        <v>44076</v>
      </c>
      <c r="L363" s="492">
        <v>44013</v>
      </c>
      <c r="M363" s="474" t="s">
        <v>1737</v>
      </c>
      <c r="N363" s="474" t="s">
        <v>510</v>
      </c>
      <c r="O363" s="467" t="s">
        <v>1738</v>
      </c>
      <c r="P363" s="467"/>
      <c r="Q363" s="467" t="s">
        <v>1739</v>
      </c>
      <c r="R363" s="475">
        <v>1000000</v>
      </c>
      <c r="S363" s="475">
        <v>0</v>
      </c>
      <c r="T363" s="476"/>
      <c r="U363" s="476"/>
      <c r="V363" s="476"/>
      <c r="W363" s="474" t="s">
        <v>4142</v>
      </c>
      <c r="X363" s="474"/>
      <c r="Y363" s="474"/>
      <c r="Z363" s="467" t="s">
        <v>1740</v>
      </c>
      <c r="AA363" s="467" t="s">
        <v>4148</v>
      </c>
      <c r="AB363" s="467"/>
      <c r="AC363" s="474"/>
      <c r="AD363" s="474" t="s">
        <v>227</v>
      </c>
      <c r="AE363" s="474"/>
      <c r="AF363" s="474" t="s">
        <v>236</v>
      </c>
      <c r="AG363" s="467" t="s">
        <v>4153</v>
      </c>
      <c r="AH363" s="474" t="s">
        <v>463</v>
      </c>
      <c r="AI363" s="474" t="s">
        <v>154</v>
      </c>
      <c r="AJ363" s="467"/>
      <c r="AK363" s="474"/>
      <c r="AL363" s="467"/>
      <c r="AM363" s="467"/>
      <c r="AN363" s="467"/>
      <c r="AO363" s="474"/>
      <c r="AP363" s="494"/>
      <c r="AQ363" s="467"/>
      <c r="AR363" s="467"/>
      <c r="AS363" s="467"/>
      <c r="AT363" s="467"/>
      <c r="AU363" s="467"/>
      <c r="AV363" s="474"/>
      <c r="AW363" s="474"/>
      <c r="AX363" s="474"/>
      <c r="AY363" s="467"/>
      <c r="AZ363" s="467"/>
      <c r="BA363" s="500"/>
      <c r="BB363" s="501"/>
      <c r="BC363" s="467"/>
      <c r="BD363" s="488"/>
      <c r="BE363" s="488"/>
      <c r="BF363" s="488"/>
      <c r="BG363" s="489"/>
      <c r="BH363" s="467"/>
      <c r="BI363" s="467"/>
      <c r="BJ363" s="467"/>
      <c r="BK363" s="467"/>
      <c r="BL363" s="467"/>
      <c r="BM363" s="467"/>
    </row>
    <row r="364" spans="1:65" ht="30" customHeight="1" x14ac:dyDescent="0.3">
      <c r="A364" s="68"/>
      <c r="B364" s="465">
        <v>20200359</v>
      </c>
      <c r="C364" s="465" t="s">
        <v>1731</v>
      </c>
      <c r="D364" s="465"/>
      <c r="E364" s="466">
        <v>44080</v>
      </c>
      <c r="F364" s="467" t="s">
        <v>1616</v>
      </c>
      <c r="G364" s="467" t="s">
        <v>445</v>
      </c>
      <c r="H364" s="498" t="s">
        <v>446</v>
      </c>
      <c r="I364" s="470" t="s">
        <v>2449</v>
      </c>
      <c r="J364" s="471" t="s">
        <v>6866</v>
      </c>
      <c r="K364" s="499">
        <v>44080</v>
      </c>
      <c r="L364" s="492">
        <v>44044</v>
      </c>
      <c r="M364" s="474" t="s">
        <v>466</v>
      </c>
      <c r="N364" s="474" t="s">
        <v>510</v>
      </c>
      <c r="O364" s="467" t="s">
        <v>1732</v>
      </c>
      <c r="P364" s="467"/>
      <c r="Q364" s="467" t="s">
        <v>1733</v>
      </c>
      <c r="R364" s="475" t="s">
        <v>1734</v>
      </c>
      <c r="S364" s="475">
        <v>0</v>
      </c>
      <c r="T364" s="476" t="s">
        <v>145</v>
      </c>
      <c r="U364" s="476"/>
      <c r="V364" s="476"/>
      <c r="W364" s="474" t="s">
        <v>120</v>
      </c>
      <c r="X364" s="474"/>
      <c r="Y364" s="474"/>
      <c r="Z364" s="467" t="s">
        <v>1735</v>
      </c>
      <c r="AA364" s="467" t="s">
        <v>2454</v>
      </c>
      <c r="AB364" s="467"/>
      <c r="AC364" s="474"/>
      <c r="AD364" s="474" t="s">
        <v>6116</v>
      </c>
      <c r="AE364" s="474"/>
      <c r="AF364" s="474" t="s">
        <v>6114</v>
      </c>
      <c r="AG364" s="467" t="s">
        <v>2451</v>
      </c>
      <c r="AH364" s="474" t="s">
        <v>463</v>
      </c>
      <c r="AI364" s="474" t="s">
        <v>6115</v>
      </c>
      <c r="AJ364" s="467"/>
      <c r="AK364" s="474"/>
      <c r="AL364" s="467"/>
      <c r="AM364" s="467"/>
      <c r="AN364" s="467"/>
      <c r="AO364" s="474"/>
      <c r="AP364" s="494"/>
      <c r="AQ364" s="467"/>
      <c r="AR364" s="467"/>
      <c r="AS364" s="467"/>
      <c r="AT364" s="467"/>
      <c r="AU364" s="467"/>
      <c r="AV364" s="474"/>
      <c r="AW364" s="474">
        <v>1</v>
      </c>
      <c r="AX364" s="474">
        <v>1</v>
      </c>
      <c r="AY364" s="467">
        <v>1</v>
      </c>
      <c r="AZ364" s="467">
        <v>3</v>
      </c>
      <c r="BA364" s="500">
        <v>2</v>
      </c>
      <c r="BB364" s="501"/>
      <c r="BC364" s="467"/>
      <c r="BD364" s="488"/>
      <c r="BE364" s="488"/>
      <c r="BF364" s="488"/>
      <c r="BG364" s="489"/>
      <c r="BH364" s="467"/>
      <c r="BI364" s="467"/>
      <c r="BJ364" s="467"/>
      <c r="BK364" s="467"/>
      <c r="BL364" s="467"/>
      <c r="BM364" s="467"/>
    </row>
    <row r="365" spans="1:65" ht="30" customHeight="1" x14ac:dyDescent="0.3">
      <c r="A365" s="68"/>
      <c r="B365" s="465">
        <v>20200360</v>
      </c>
      <c r="C365" s="465" t="s">
        <v>1712</v>
      </c>
      <c r="D365" s="465"/>
      <c r="E365" s="466">
        <v>44081</v>
      </c>
      <c r="F365" s="467" t="s">
        <v>1593</v>
      </c>
      <c r="G365" s="467" t="s">
        <v>445</v>
      </c>
      <c r="H365" s="498" t="s">
        <v>491</v>
      </c>
      <c r="I365" s="470" t="s">
        <v>2449</v>
      </c>
      <c r="J365" s="471" t="s">
        <v>6867</v>
      </c>
      <c r="K365" s="499">
        <v>44080</v>
      </c>
      <c r="L365" s="492">
        <v>44013</v>
      </c>
      <c r="M365" s="474" t="s">
        <v>1713</v>
      </c>
      <c r="N365" s="474" t="s">
        <v>1714</v>
      </c>
      <c r="O365" s="467" t="s">
        <v>1715</v>
      </c>
      <c r="P365" s="467"/>
      <c r="Q365" s="467" t="s">
        <v>1716</v>
      </c>
      <c r="R365" s="475">
        <v>364273</v>
      </c>
      <c r="S365" s="475">
        <v>40004</v>
      </c>
      <c r="T365" s="476" t="s">
        <v>145</v>
      </c>
      <c r="U365" s="476"/>
      <c r="V365" s="476"/>
      <c r="W365" s="474" t="s">
        <v>449</v>
      </c>
      <c r="X365" s="474"/>
      <c r="Y365" s="474"/>
      <c r="Z365" s="467" t="s">
        <v>1718</v>
      </c>
      <c r="AA365" s="467"/>
      <c r="AB365" s="467"/>
      <c r="AC365" s="474"/>
      <c r="AD365" s="474" t="s">
        <v>1717</v>
      </c>
      <c r="AE365" s="474"/>
      <c r="AF365" s="474" t="s">
        <v>6114</v>
      </c>
      <c r="AG365" s="467" t="s">
        <v>1383</v>
      </c>
      <c r="AH365" s="474" t="s">
        <v>463</v>
      </c>
      <c r="AI365" s="474" t="s">
        <v>6115</v>
      </c>
      <c r="AJ365" s="467"/>
      <c r="AK365" s="474"/>
      <c r="AL365" s="488"/>
      <c r="AM365" s="467"/>
      <c r="AN365" s="467"/>
      <c r="AO365" s="474"/>
      <c r="AP365" s="494"/>
      <c r="AQ365" s="467"/>
      <c r="AR365" s="467"/>
      <c r="AS365" s="467"/>
      <c r="AT365" s="467"/>
      <c r="AU365" s="467"/>
      <c r="AV365" s="474"/>
      <c r="AW365" s="474">
        <v>1</v>
      </c>
      <c r="AX365" s="474">
        <v>1</v>
      </c>
      <c r="AY365" s="467">
        <v>1</v>
      </c>
      <c r="AZ365" s="467">
        <v>3</v>
      </c>
      <c r="BA365" s="500">
        <v>3</v>
      </c>
      <c r="BB365" s="501"/>
      <c r="BC365" s="467"/>
      <c r="BD365" s="488"/>
      <c r="BE365" s="488"/>
      <c r="BF365" s="488"/>
      <c r="BG365" s="489"/>
      <c r="BH365" s="467"/>
      <c r="BI365" s="467"/>
      <c r="BJ365" s="467"/>
      <c r="BK365" s="467"/>
      <c r="BL365" s="467"/>
      <c r="BM365" s="467"/>
    </row>
    <row r="366" spans="1:65" ht="30" customHeight="1" x14ac:dyDescent="0.3">
      <c r="A366" s="68"/>
      <c r="B366" s="465">
        <v>20200361</v>
      </c>
      <c r="C366" s="465" t="s">
        <v>1726</v>
      </c>
      <c r="D366" s="465"/>
      <c r="E366" s="466">
        <v>44081</v>
      </c>
      <c r="F366" s="467" t="s">
        <v>1593</v>
      </c>
      <c r="G366" s="467" t="s">
        <v>445</v>
      </c>
      <c r="H366" s="498" t="s">
        <v>446</v>
      </c>
      <c r="I366" s="470" t="s">
        <v>2449</v>
      </c>
      <c r="J366" s="471" t="s">
        <v>6868</v>
      </c>
      <c r="K366" s="499">
        <v>44080</v>
      </c>
      <c r="L366" s="492">
        <v>44013</v>
      </c>
      <c r="M366" s="474" t="s">
        <v>1713</v>
      </c>
      <c r="N366" s="474" t="s">
        <v>1727</v>
      </c>
      <c r="O366" s="467" t="s">
        <v>1728</v>
      </c>
      <c r="P366" s="467"/>
      <c r="Q366" s="467" t="s">
        <v>1729</v>
      </c>
      <c r="R366" s="475">
        <v>55</v>
      </c>
      <c r="S366" s="475">
        <v>0</v>
      </c>
      <c r="T366" s="476"/>
      <c r="U366" s="476"/>
      <c r="V366" s="476"/>
      <c r="W366" s="474" t="s">
        <v>449</v>
      </c>
      <c r="X366" s="474"/>
      <c r="Y366" s="474"/>
      <c r="Z366" s="467" t="s">
        <v>1730</v>
      </c>
      <c r="AA366" s="467" t="s">
        <v>624</v>
      </c>
      <c r="AB366" s="467"/>
      <c r="AC366" s="474"/>
      <c r="AD366" s="474" t="s">
        <v>227</v>
      </c>
      <c r="AE366" s="474"/>
      <c r="AF366" s="474" t="s">
        <v>236</v>
      </c>
      <c r="AG366" s="467" t="s">
        <v>4150</v>
      </c>
      <c r="AH366" s="474" t="s">
        <v>463</v>
      </c>
      <c r="AI366" s="474" t="s">
        <v>154</v>
      </c>
      <c r="AJ366" s="467"/>
      <c r="AK366" s="474"/>
      <c r="AL366" s="488"/>
      <c r="AM366" s="467"/>
      <c r="AN366" s="467"/>
      <c r="AO366" s="474"/>
      <c r="AP366" s="494"/>
      <c r="AQ366" s="467"/>
      <c r="AR366" s="467"/>
      <c r="AS366" s="467"/>
      <c r="AT366" s="467"/>
      <c r="AU366" s="467"/>
      <c r="AV366" s="474"/>
      <c r="AW366" s="474"/>
      <c r="AX366" s="474"/>
      <c r="AY366" s="467"/>
      <c r="AZ366" s="467"/>
      <c r="BA366" s="500"/>
      <c r="BB366" s="501"/>
      <c r="BC366" s="467"/>
      <c r="BD366" s="488"/>
      <c r="BE366" s="488"/>
      <c r="BF366" s="488"/>
      <c r="BG366" s="489"/>
      <c r="BH366" s="467"/>
      <c r="BI366" s="467"/>
      <c r="BJ366" s="467"/>
      <c r="BK366" s="467"/>
      <c r="BL366" s="467"/>
      <c r="BM366" s="467"/>
    </row>
    <row r="367" spans="1:65" ht="30" customHeight="1" x14ac:dyDescent="0.3">
      <c r="A367" s="68"/>
      <c r="B367" s="465">
        <v>20200362</v>
      </c>
      <c r="C367" s="465" t="s">
        <v>1719</v>
      </c>
      <c r="D367" s="465"/>
      <c r="E367" s="466">
        <v>44081</v>
      </c>
      <c r="F367" s="467" t="s">
        <v>1720</v>
      </c>
      <c r="G367" s="467" t="s">
        <v>445</v>
      </c>
      <c r="H367" s="498" t="s">
        <v>491</v>
      </c>
      <c r="I367" s="470" t="s">
        <v>2477</v>
      </c>
      <c r="J367" s="471" t="s">
        <v>6869</v>
      </c>
      <c r="K367" s="499">
        <v>44081</v>
      </c>
      <c r="L367" s="492">
        <v>44044</v>
      </c>
      <c r="M367" s="474" t="s">
        <v>1721</v>
      </c>
      <c r="N367" s="474" t="s">
        <v>1722</v>
      </c>
      <c r="O367" s="467" t="s">
        <v>1723</v>
      </c>
      <c r="P367" s="467"/>
      <c r="Q367" s="467" t="s">
        <v>1724</v>
      </c>
      <c r="R367" s="475">
        <v>593951</v>
      </c>
      <c r="S367" s="475">
        <v>593951</v>
      </c>
      <c r="T367" s="476" t="s">
        <v>145</v>
      </c>
      <c r="U367" s="476"/>
      <c r="V367" s="476"/>
      <c r="W367" s="474" t="s">
        <v>449</v>
      </c>
      <c r="X367" s="474"/>
      <c r="Y367" s="474"/>
      <c r="Z367" s="467" t="s">
        <v>1725</v>
      </c>
      <c r="AA367" s="467" t="s">
        <v>454</v>
      </c>
      <c r="AB367" s="467"/>
      <c r="AC367" s="474"/>
      <c r="AD367" s="474" t="s">
        <v>1698</v>
      </c>
      <c r="AE367" s="474"/>
      <c r="AF367" s="474" t="s">
        <v>6013</v>
      </c>
      <c r="AG367" s="467" t="s">
        <v>1400</v>
      </c>
      <c r="AH367" s="474" t="s">
        <v>463</v>
      </c>
      <c r="AI367" s="474" t="s">
        <v>6027</v>
      </c>
      <c r="AJ367" s="467"/>
      <c r="AK367" s="474"/>
      <c r="AL367" s="488"/>
      <c r="AM367" s="467"/>
      <c r="AN367" s="467"/>
      <c r="AO367" s="474"/>
      <c r="AP367" s="494"/>
      <c r="AQ367" s="467"/>
      <c r="AR367" s="467"/>
      <c r="AS367" s="467"/>
      <c r="AT367" s="467"/>
      <c r="AU367" s="467"/>
      <c r="AV367" s="474"/>
      <c r="AW367" s="474">
        <v>1</v>
      </c>
      <c r="AX367" s="474">
        <v>2</v>
      </c>
      <c r="AY367" s="467">
        <v>1</v>
      </c>
      <c r="AZ367" s="467">
        <v>1</v>
      </c>
      <c r="BA367" s="500">
        <v>4</v>
      </c>
      <c r="BB367" s="501"/>
      <c r="BC367" s="467"/>
      <c r="BD367" s="488"/>
      <c r="BE367" s="488"/>
      <c r="BF367" s="488"/>
      <c r="BG367" s="489"/>
      <c r="BH367" s="467"/>
      <c r="BI367" s="467"/>
      <c r="BJ367" s="467"/>
      <c r="BK367" s="467"/>
      <c r="BL367" s="467"/>
      <c r="BM367" s="467"/>
    </row>
    <row r="368" spans="1:65" ht="30" customHeight="1" x14ac:dyDescent="0.3">
      <c r="A368" s="68"/>
      <c r="B368" s="465">
        <v>20200363</v>
      </c>
      <c r="C368" s="465" t="s">
        <v>1885</v>
      </c>
      <c r="D368" s="465"/>
      <c r="E368" s="481">
        <v>44082</v>
      </c>
      <c r="F368" s="497" t="s">
        <v>1587</v>
      </c>
      <c r="G368" s="467" t="s">
        <v>445</v>
      </c>
      <c r="H368" s="498" t="s">
        <v>491</v>
      </c>
      <c r="I368" s="470" t="s">
        <v>2522</v>
      </c>
      <c r="J368" s="471" t="s">
        <v>6870</v>
      </c>
      <c r="K368" s="499">
        <v>43836</v>
      </c>
      <c r="L368" s="492">
        <v>44013</v>
      </c>
      <c r="M368" s="474" t="s">
        <v>1886</v>
      </c>
      <c r="N368" s="474" t="s">
        <v>510</v>
      </c>
      <c r="O368" s="467" t="s">
        <v>1887</v>
      </c>
      <c r="P368" s="467"/>
      <c r="Q368" s="485" t="s">
        <v>1888</v>
      </c>
      <c r="R368" s="475">
        <v>21000</v>
      </c>
      <c r="S368" s="475">
        <v>21000</v>
      </c>
      <c r="T368" s="476" t="s">
        <v>145</v>
      </c>
      <c r="U368" s="476"/>
      <c r="V368" s="476"/>
      <c r="W368" s="474" t="s">
        <v>449</v>
      </c>
      <c r="X368" s="474"/>
      <c r="Y368" s="474"/>
      <c r="Z368" s="467" t="s">
        <v>1889</v>
      </c>
      <c r="AA368" s="467" t="s">
        <v>486</v>
      </c>
      <c r="AB368" s="467"/>
      <c r="AC368" s="474"/>
      <c r="AD368" s="474" t="s">
        <v>1717</v>
      </c>
      <c r="AE368" s="474"/>
      <c r="AF368" s="474" t="s">
        <v>6017</v>
      </c>
      <c r="AG368" s="467" t="s">
        <v>1383</v>
      </c>
      <c r="AH368" s="474" t="s">
        <v>463</v>
      </c>
      <c r="AI368" s="474" t="s">
        <v>6027</v>
      </c>
      <c r="AJ368" s="467"/>
      <c r="AK368" s="474"/>
      <c r="AL368" s="467"/>
      <c r="AM368" s="467"/>
      <c r="AN368" s="467"/>
      <c r="AO368" s="474"/>
      <c r="AP368" s="494"/>
      <c r="AQ368" s="467"/>
      <c r="AR368" s="467"/>
      <c r="AS368" s="467"/>
      <c r="AT368" s="467"/>
      <c r="AU368" s="467"/>
      <c r="AV368" s="474"/>
      <c r="AW368" s="474">
        <v>1</v>
      </c>
      <c r="AX368" s="474">
        <v>1</v>
      </c>
      <c r="AY368" s="467">
        <v>1</v>
      </c>
      <c r="AZ368" s="467">
        <v>3</v>
      </c>
      <c r="BA368" s="500">
        <v>3</v>
      </c>
      <c r="BB368" s="501"/>
      <c r="BC368" s="467"/>
      <c r="BD368" s="488"/>
      <c r="BE368" s="488"/>
      <c r="BF368" s="488"/>
      <c r="BG368" s="489"/>
      <c r="BH368" s="467"/>
      <c r="BI368" s="467"/>
      <c r="BJ368" s="467"/>
      <c r="BK368" s="467"/>
      <c r="BL368" s="467"/>
      <c r="BM368" s="467"/>
    </row>
    <row r="369" spans="1:65" ht="30" customHeight="1" x14ac:dyDescent="0.3">
      <c r="A369" s="68"/>
      <c r="B369" s="465">
        <v>20200364</v>
      </c>
      <c r="C369" s="465" t="s">
        <v>1890</v>
      </c>
      <c r="D369" s="465"/>
      <c r="E369" s="481">
        <v>44082</v>
      </c>
      <c r="F369" s="467" t="s">
        <v>1599</v>
      </c>
      <c r="G369" s="467" t="s">
        <v>445</v>
      </c>
      <c r="H369" s="498" t="s">
        <v>446</v>
      </c>
      <c r="I369" s="470" t="s">
        <v>4238</v>
      </c>
      <c r="J369" s="471" t="s">
        <v>6871</v>
      </c>
      <c r="K369" s="499">
        <v>44077</v>
      </c>
      <c r="L369" s="492">
        <v>44075</v>
      </c>
      <c r="M369" s="474" t="s">
        <v>1891</v>
      </c>
      <c r="N369" s="474" t="s">
        <v>1892</v>
      </c>
      <c r="O369" s="467" t="s">
        <v>1893</v>
      </c>
      <c r="P369" s="467"/>
      <c r="Q369" s="485" t="s">
        <v>1894</v>
      </c>
      <c r="R369" s="475">
        <v>457256</v>
      </c>
      <c r="S369" s="475">
        <v>0</v>
      </c>
      <c r="T369" s="476"/>
      <c r="U369" s="476"/>
      <c r="V369" s="476"/>
      <c r="W369" s="474" t="s">
        <v>449</v>
      </c>
      <c r="X369" s="474"/>
      <c r="Y369" s="474"/>
      <c r="Z369" s="467" t="s">
        <v>1895</v>
      </c>
      <c r="AA369" s="467" t="s">
        <v>486</v>
      </c>
      <c r="AB369" s="467"/>
      <c r="AC369" s="474"/>
      <c r="AD369" s="474" t="s">
        <v>1717</v>
      </c>
      <c r="AE369" s="474"/>
      <c r="AF369" s="474" t="s">
        <v>236</v>
      </c>
      <c r="AG369" s="467" t="s">
        <v>1480</v>
      </c>
      <c r="AH369" s="474" t="s">
        <v>463</v>
      </c>
      <c r="AI369" s="474" t="s">
        <v>154</v>
      </c>
      <c r="AJ369" s="467"/>
      <c r="AK369" s="474"/>
      <c r="AL369" s="467"/>
      <c r="AM369" s="467"/>
      <c r="AN369" s="467"/>
      <c r="AO369" s="474"/>
      <c r="AP369" s="494"/>
      <c r="AQ369" s="467"/>
      <c r="AR369" s="467"/>
      <c r="AS369" s="467"/>
      <c r="AT369" s="467"/>
      <c r="AU369" s="467"/>
      <c r="AV369" s="474"/>
      <c r="AW369" s="474"/>
      <c r="AX369" s="474"/>
      <c r="AY369" s="467"/>
      <c r="AZ369" s="467"/>
      <c r="BA369" s="500"/>
      <c r="BB369" s="501"/>
      <c r="BC369" s="467"/>
      <c r="BD369" s="488"/>
      <c r="BE369" s="488"/>
      <c r="BF369" s="488"/>
      <c r="BG369" s="489"/>
      <c r="BH369" s="467"/>
      <c r="BI369" s="467"/>
      <c r="BJ369" s="467"/>
      <c r="BK369" s="467"/>
      <c r="BL369" s="467"/>
      <c r="BM369" s="467"/>
    </row>
    <row r="370" spans="1:65" ht="30" customHeight="1" x14ac:dyDescent="0.3">
      <c r="A370" s="68"/>
      <c r="B370" s="465">
        <v>20200365</v>
      </c>
      <c r="C370" s="465" t="s">
        <v>1906</v>
      </c>
      <c r="D370" s="465"/>
      <c r="E370" s="481">
        <v>44082</v>
      </c>
      <c r="F370" s="498" t="s">
        <v>1907</v>
      </c>
      <c r="G370" s="467" t="s">
        <v>445</v>
      </c>
      <c r="H370" s="498" t="s">
        <v>446</v>
      </c>
      <c r="I370" s="470" t="s">
        <v>2477</v>
      </c>
      <c r="J370" s="471" t="s">
        <v>6872</v>
      </c>
      <c r="K370" s="499">
        <v>44081</v>
      </c>
      <c r="L370" s="492">
        <v>44044</v>
      </c>
      <c r="M370" s="474" t="s">
        <v>1908</v>
      </c>
      <c r="N370" s="474" t="s">
        <v>510</v>
      </c>
      <c r="O370" s="467" t="s">
        <v>1909</v>
      </c>
      <c r="P370" s="467"/>
      <c r="Q370" s="485" t="s">
        <v>1910</v>
      </c>
      <c r="R370" s="475">
        <v>2000000</v>
      </c>
      <c r="S370" s="475">
        <v>0</v>
      </c>
      <c r="T370" s="476" t="s">
        <v>348</v>
      </c>
      <c r="U370" s="476"/>
      <c r="V370" s="476"/>
      <c r="W370" s="474" t="s">
        <v>449</v>
      </c>
      <c r="X370" s="474"/>
      <c r="Y370" s="474"/>
      <c r="Z370" s="467" t="s">
        <v>1911</v>
      </c>
      <c r="AA370" s="467" t="s">
        <v>454</v>
      </c>
      <c r="AB370" s="467"/>
      <c r="AC370" s="474"/>
      <c r="AD370" s="474" t="s">
        <v>1717</v>
      </c>
      <c r="AE370" s="474"/>
      <c r="AF370" s="474" t="s">
        <v>2462</v>
      </c>
      <c r="AG370" s="467" t="s">
        <v>1383</v>
      </c>
      <c r="AH370" s="474" t="s">
        <v>463</v>
      </c>
      <c r="AI370" s="474" t="s">
        <v>2452</v>
      </c>
      <c r="AJ370" s="467"/>
      <c r="AK370" s="474"/>
      <c r="AL370" s="467"/>
      <c r="AM370" s="467"/>
      <c r="AN370" s="467"/>
      <c r="AO370" s="474"/>
      <c r="AP370" s="494"/>
      <c r="AQ370" s="467"/>
      <c r="AR370" s="467"/>
      <c r="AS370" s="467"/>
      <c r="AT370" s="467"/>
      <c r="AU370" s="467"/>
      <c r="AV370" s="474"/>
      <c r="AW370" s="474">
        <v>1</v>
      </c>
      <c r="AX370" s="474">
        <v>1</v>
      </c>
      <c r="AY370" s="467">
        <v>1</v>
      </c>
      <c r="AZ370" s="467">
        <v>3</v>
      </c>
      <c r="BA370" s="500">
        <v>3</v>
      </c>
      <c r="BB370" s="501"/>
      <c r="BC370" s="467"/>
      <c r="BD370" s="488"/>
      <c r="BE370" s="488"/>
      <c r="BF370" s="488"/>
      <c r="BG370" s="489"/>
      <c r="BH370" s="467"/>
      <c r="BI370" s="467"/>
      <c r="BJ370" s="467"/>
      <c r="BK370" s="467"/>
      <c r="BL370" s="467"/>
      <c r="BM370" s="467"/>
    </row>
    <row r="371" spans="1:65" ht="30" customHeight="1" x14ac:dyDescent="0.3">
      <c r="A371" s="68"/>
      <c r="B371" s="465">
        <v>20200366</v>
      </c>
      <c r="C371" s="465" t="s">
        <v>1896</v>
      </c>
      <c r="D371" s="465"/>
      <c r="E371" s="481">
        <v>44082</v>
      </c>
      <c r="F371" s="498" t="s">
        <v>1616</v>
      </c>
      <c r="G371" s="467" t="s">
        <v>445</v>
      </c>
      <c r="H371" s="498" t="s">
        <v>446</v>
      </c>
      <c r="I371" s="470" t="s">
        <v>2474</v>
      </c>
      <c r="J371" s="471" t="s">
        <v>6873</v>
      </c>
      <c r="K371" s="499">
        <v>44082</v>
      </c>
      <c r="L371" s="492">
        <v>44044</v>
      </c>
      <c r="M371" s="474" t="s">
        <v>1168</v>
      </c>
      <c r="N371" s="474" t="s">
        <v>1897</v>
      </c>
      <c r="O371" s="467" t="s">
        <v>1898</v>
      </c>
      <c r="P371" s="467"/>
      <c r="Q371" s="485" t="s">
        <v>1899</v>
      </c>
      <c r="R371" s="475">
        <v>115453155</v>
      </c>
      <c r="S371" s="475">
        <v>0</v>
      </c>
      <c r="T371" s="476" t="s">
        <v>348</v>
      </c>
      <c r="U371" s="476"/>
      <c r="V371" s="476"/>
      <c r="W371" s="474" t="s">
        <v>449</v>
      </c>
      <c r="X371" s="474"/>
      <c r="Y371" s="474"/>
      <c r="Z371" s="467" t="s">
        <v>1900</v>
      </c>
      <c r="AA371" s="467"/>
      <c r="AB371" s="467"/>
      <c r="AC371" s="474"/>
      <c r="AD371" s="474" t="s">
        <v>1717</v>
      </c>
      <c r="AE371" s="474"/>
      <c r="AF371" s="474" t="s">
        <v>6017</v>
      </c>
      <c r="AG371" s="467" t="s">
        <v>1383</v>
      </c>
      <c r="AH371" s="474" t="s">
        <v>463</v>
      </c>
      <c r="AI371" s="474" t="s">
        <v>6027</v>
      </c>
      <c r="AJ371" s="467"/>
      <c r="AK371" s="474"/>
      <c r="AL371" s="467"/>
      <c r="AM371" s="467"/>
      <c r="AN371" s="467"/>
      <c r="AO371" s="474"/>
      <c r="AP371" s="494"/>
      <c r="AQ371" s="467"/>
      <c r="AR371" s="467"/>
      <c r="AS371" s="467"/>
      <c r="AT371" s="467"/>
      <c r="AU371" s="467"/>
      <c r="AV371" s="474"/>
      <c r="AW371" s="474">
        <v>1</v>
      </c>
      <c r="AX371" s="474">
        <v>1</v>
      </c>
      <c r="AY371" s="467">
        <v>1</v>
      </c>
      <c r="AZ371" s="467">
        <v>3</v>
      </c>
      <c r="BA371" s="500">
        <v>3</v>
      </c>
      <c r="BB371" s="501"/>
      <c r="BC371" s="467"/>
      <c r="BD371" s="488"/>
      <c r="BE371" s="488"/>
      <c r="BF371" s="488"/>
      <c r="BG371" s="489"/>
      <c r="BH371" s="467"/>
      <c r="BI371" s="467"/>
      <c r="BJ371" s="467"/>
      <c r="BK371" s="467"/>
      <c r="BL371" s="467"/>
      <c r="BM371" s="467"/>
    </row>
    <row r="372" spans="1:65" ht="30" customHeight="1" x14ac:dyDescent="0.3">
      <c r="A372" s="68"/>
      <c r="B372" s="465">
        <v>20200367</v>
      </c>
      <c r="C372" s="465" t="s">
        <v>1901</v>
      </c>
      <c r="D372" s="465"/>
      <c r="E372" s="481">
        <v>44082</v>
      </c>
      <c r="F372" s="498" t="s">
        <v>1674</v>
      </c>
      <c r="G372" s="467" t="s">
        <v>445</v>
      </c>
      <c r="H372" s="498" t="s">
        <v>491</v>
      </c>
      <c r="I372" s="470" t="s">
        <v>2477</v>
      </c>
      <c r="J372" s="471" t="s">
        <v>6874</v>
      </c>
      <c r="K372" s="499">
        <v>44082</v>
      </c>
      <c r="L372" s="492">
        <v>44044</v>
      </c>
      <c r="M372" s="474" t="s">
        <v>1168</v>
      </c>
      <c r="N372" s="474" t="s">
        <v>1902</v>
      </c>
      <c r="O372" s="467" t="s">
        <v>1903</v>
      </c>
      <c r="P372" s="467"/>
      <c r="Q372" s="485" t="s">
        <v>1904</v>
      </c>
      <c r="R372" s="475">
        <v>70000</v>
      </c>
      <c r="S372" s="475">
        <v>70000</v>
      </c>
      <c r="T372" s="476" t="s">
        <v>145</v>
      </c>
      <c r="U372" s="476"/>
      <c r="V372" s="476"/>
      <c r="W372" s="474" t="s">
        <v>449</v>
      </c>
      <c r="X372" s="474"/>
      <c r="Y372" s="474"/>
      <c r="Z372" s="467" t="s">
        <v>1905</v>
      </c>
      <c r="AA372" s="467" t="s">
        <v>486</v>
      </c>
      <c r="AB372" s="467"/>
      <c r="AC372" s="474"/>
      <c r="AD372" s="474" t="s">
        <v>1717</v>
      </c>
      <c r="AE372" s="474"/>
      <c r="AF372" s="474" t="s">
        <v>6017</v>
      </c>
      <c r="AG372" s="467" t="s">
        <v>1383</v>
      </c>
      <c r="AH372" s="474" t="s">
        <v>463</v>
      </c>
      <c r="AI372" s="474" t="s">
        <v>6027</v>
      </c>
      <c r="AJ372" s="467"/>
      <c r="AK372" s="474"/>
      <c r="AL372" s="467"/>
      <c r="AM372" s="467"/>
      <c r="AN372" s="467"/>
      <c r="AO372" s="474"/>
      <c r="AP372" s="494"/>
      <c r="AQ372" s="467"/>
      <c r="AR372" s="467"/>
      <c r="AS372" s="467"/>
      <c r="AT372" s="467"/>
      <c r="AU372" s="467"/>
      <c r="AV372" s="474"/>
      <c r="AW372" s="474">
        <v>1</v>
      </c>
      <c r="AX372" s="474">
        <v>1</v>
      </c>
      <c r="AY372" s="467">
        <v>1</v>
      </c>
      <c r="AZ372" s="467">
        <v>3</v>
      </c>
      <c r="BA372" s="500">
        <v>3</v>
      </c>
      <c r="BB372" s="501"/>
      <c r="BC372" s="467"/>
      <c r="BD372" s="488"/>
      <c r="BE372" s="488"/>
      <c r="BF372" s="488"/>
      <c r="BG372" s="489"/>
      <c r="BH372" s="467"/>
      <c r="BI372" s="467"/>
      <c r="BJ372" s="467"/>
      <c r="BK372" s="467"/>
      <c r="BL372" s="467"/>
      <c r="BM372" s="467"/>
    </row>
    <row r="373" spans="1:65" ht="30" customHeight="1" x14ac:dyDescent="0.3">
      <c r="A373" s="68"/>
      <c r="B373" s="465">
        <v>20200368</v>
      </c>
      <c r="C373" s="465" t="s">
        <v>1865</v>
      </c>
      <c r="D373" s="465"/>
      <c r="E373" s="481">
        <v>44083</v>
      </c>
      <c r="F373" s="498" t="s">
        <v>1606</v>
      </c>
      <c r="G373" s="467" t="s">
        <v>445</v>
      </c>
      <c r="H373" s="498" t="s">
        <v>491</v>
      </c>
      <c r="I373" s="470" t="s">
        <v>2449</v>
      </c>
      <c r="J373" s="471" t="s">
        <v>6875</v>
      </c>
      <c r="K373" s="499">
        <v>44074</v>
      </c>
      <c r="L373" s="492">
        <v>44044</v>
      </c>
      <c r="M373" s="474" t="s">
        <v>1849</v>
      </c>
      <c r="N373" s="474" t="s">
        <v>1866</v>
      </c>
      <c r="O373" s="467" t="s">
        <v>1867</v>
      </c>
      <c r="P373" s="467"/>
      <c r="Q373" s="485" t="s">
        <v>1852</v>
      </c>
      <c r="R373" s="475">
        <v>19850</v>
      </c>
      <c r="S373" s="475">
        <v>19850</v>
      </c>
      <c r="T373" s="476" t="s">
        <v>4575</v>
      </c>
      <c r="U373" s="476"/>
      <c r="V373" s="476"/>
      <c r="W373" s="474" t="s">
        <v>449</v>
      </c>
      <c r="X373" s="474"/>
      <c r="Y373" s="474"/>
      <c r="Z373" s="467" t="s">
        <v>1868</v>
      </c>
      <c r="AA373" s="467"/>
      <c r="AB373" s="467"/>
      <c r="AC373" s="474"/>
      <c r="AD373" s="474" t="s">
        <v>1717</v>
      </c>
      <c r="AE373" s="474"/>
      <c r="AF373" s="474" t="s">
        <v>2462</v>
      </c>
      <c r="AG373" s="467" t="s">
        <v>1480</v>
      </c>
      <c r="AH373" s="474" t="s">
        <v>463</v>
      </c>
      <c r="AI373" s="474" t="s">
        <v>2452</v>
      </c>
      <c r="AJ373" s="467"/>
      <c r="AK373" s="474"/>
      <c r="AL373" s="467"/>
      <c r="AM373" s="467"/>
      <c r="AN373" s="467"/>
      <c r="AO373" s="474"/>
      <c r="AP373" s="494"/>
      <c r="AQ373" s="467"/>
      <c r="AR373" s="467"/>
      <c r="AS373" s="467"/>
      <c r="AT373" s="467"/>
      <c r="AU373" s="467"/>
      <c r="AV373" s="474"/>
      <c r="AW373" s="474">
        <v>1</v>
      </c>
      <c r="AX373" s="474">
        <v>1</v>
      </c>
      <c r="AY373" s="467">
        <v>1</v>
      </c>
      <c r="AZ373" s="467">
        <v>3</v>
      </c>
      <c r="BA373" s="500">
        <v>1</v>
      </c>
      <c r="BB373" s="501"/>
      <c r="BC373" s="467"/>
      <c r="BD373" s="488"/>
      <c r="BE373" s="488"/>
      <c r="BF373" s="488"/>
      <c r="BG373" s="489"/>
      <c r="BH373" s="467"/>
      <c r="BI373" s="467"/>
      <c r="BJ373" s="467"/>
      <c r="BK373" s="467"/>
      <c r="BL373" s="467"/>
      <c r="BM373" s="467"/>
    </row>
    <row r="374" spans="1:65" ht="30" customHeight="1" x14ac:dyDescent="0.3">
      <c r="A374" s="68"/>
      <c r="B374" s="465">
        <v>20200369</v>
      </c>
      <c r="C374" s="465" t="s">
        <v>1869</v>
      </c>
      <c r="D374" s="465"/>
      <c r="E374" s="481">
        <v>44083</v>
      </c>
      <c r="F374" s="498" t="s">
        <v>1606</v>
      </c>
      <c r="G374" s="467" t="s">
        <v>445</v>
      </c>
      <c r="H374" s="498" t="s">
        <v>491</v>
      </c>
      <c r="I374" s="470" t="s">
        <v>2449</v>
      </c>
      <c r="J374" s="471" t="s">
        <v>6876</v>
      </c>
      <c r="K374" s="499">
        <v>44074</v>
      </c>
      <c r="L374" s="492">
        <v>44044</v>
      </c>
      <c r="M374" s="474" t="s">
        <v>1101</v>
      </c>
      <c r="N374" s="474" t="s">
        <v>1870</v>
      </c>
      <c r="O374" s="467" t="s">
        <v>1871</v>
      </c>
      <c r="P374" s="467"/>
      <c r="Q374" s="485" t="s">
        <v>1872</v>
      </c>
      <c r="R374" s="475">
        <v>6219</v>
      </c>
      <c r="S374" s="475">
        <v>6219</v>
      </c>
      <c r="T374" s="476" t="s">
        <v>145</v>
      </c>
      <c r="U374" s="476"/>
      <c r="V374" s="476"/>
      <c r="W374" s="474" t="s">
        <v>449</v>
      </c>
      <c r="X374" s="474"/>
      <c r="Y374" s="474"/>
      <c r="Z374" s="467" t="s">
        <v>1873</v>
      </c>
      <c r="AA374" s="467" t="s">
        <v>454</v>
      </c>
      <c r="AB374" s="467"/>
      <c r="AC374" s="474"/>
      <c r="AD374" s="474" t="s">
        <v>1717</v>
      </c>
      <c r="AE374" s="474"/>
      <c r="AF374" s="474" t="s">
        <v>2458</v>
      </c>
      <c r="AG374" s="467" t="s">
        <v>1383</v>
      </c>
      <c r="AH374" s="474" t="s">
        <v>463</v>
      </c>
      <c r="AI374" s="474" t="s">
        <v>2452</v>
      </c>
      <c r="AJ374" s="467"/>
      <c r="AK374" s="474"/>
      <c r="AL374" s="467"/>
      <c r="AM374" s="467" t="s">
        <v>1874</v>
      </c>
      <c r="AN374" s="467"/>
      <c r="AO374" s="474"/>
      <c r="AP374" s="494"/>
      <c r="AQ374" s="467"/>
      <c r="AR374" s="467"/>
      <c r="AS374" s="467"/>
      <c r="AT374" s="467"/>
      <c r="AU374" s="467"/>
      <c r="AV374" s="474"/>
      <c r="AW374" s="474">
        <v>1</v>
      </c>
      <c r="AX374" s="474">
        <v>1</v>
      </c>
      <c r="AY374" s="467">
        <v>1</v>
      </c>
      <c r="AZ374" s="467">
        <v>1</v>
      </c>
      <c r="BA374" s="500">
        <v>3</v>
      </c>
      <c r="BB374" s="501"/>
      <c r="BC374" s="467"/>
      <c r="BD374" s="488"/>
      <c r="BE374" s="488"/>
      <c r="BF374" s="488"/>
      <c r="BG374" s="489"/>
      <c r="BH374" s="467"/>
      <c r="BI374" s="467"/>
      <c r="BJ374" s="467"/>
      <c r="BK374" s="467"/>
      <c r="BL374" s="467"/>
      <c r="BM374" s="467"/>
    </row>
    <row r="375" spans="1:65" ht="30" customHeight="1" x14ac:dyDescent="0.3">
      <c r="A375" s="68"/>
      <c r="B375" s="465">
        <v>20200370</v>
      </c>
      <c r="C375" s="465" t="s">
        <v>1881</v>
      </c>
      <c r="D375" s="465"/>
      <c r="E375" s="481">
        <v>44083</v>
      </c>
      <c r="F375" s="498" t="s">
        <v>1606</v>
      </c>
      <c r="G375" s="467" t="s">
        <v>445</v>
      </c>
      <c r="H375" s="498" t="s">
        <v>446</v>
      </c>
      <c r="I375" s="470" t="s">
        <v>119</v>
      </c>
      <c r="J375" s="471" t="s">
        <v>6877</v>
      </c>
      <c r="K375" s="499">
        <v>44082</v>
      </c>
      <c r="L375" s="492">
        <v>44044</v>
      </c>
      <c r="M375" s="474" t="s">
        <v>466</v>
      </c>
      <c r="N375" s="474" t="s">
        <v>1380</v>
      </c>
      <c r="O375" s="467" t="s">
        <v>1882</v>
      </c>
      <c r="P375" s="467"/>
      <c r="Q375" s="485" t="s">
        <v>1883</v>
      </c>
      <c r="R375" s="475">
        <v>0</v>
      </c>
      <c r="S375" s="475">
        <v>0</v>
      </c>
      <c r="T375" s="476"/>
      <c r="U375" s="476"/>
      <c r="V375" s="476"/>
      <c r="W375" s="474" t="s">
        <v>4142</v>
      </c>
      <c r="X375" s="474"/>
      <c r="Y375" s="474"/>
      <c r="Z375" s="467" t="s">
        <v>1884</v>
      </c>
      <c r="AA375" s="467" t="s">
        <v>4159</v>
      </c>
      <c r="AB375" s="467"/>
      <c r="AC375" s="474"/>
      <c r="AD375" s="474" t="s">
        <v>227</v>
      </c>
      <c r="AE375" s="474"/>
      <c r="AF375" s="474" t="s">
        <v>236</v>
      </c>
      <c r="AG375" s="467" t="s">
        <v>4150</v>
      </c>
      <c r="AH375" s="474" t="s">
        <v>463</v>
      </c>
      <c r="AI375" s="474" t="s">
        <v>154</v>
      </c>
      <c r="AJ375" s="467"/>
      <c r="AK375" s="474"/>
      <c r="AL375" s="467"/>
      <c r="AM375" s="467"/>
      <c r="AN375" s="467"/>
      <c r="AO375" s="474"/>
      <c r="AP375" s="494"/>
      <c r="AQ375" s="467"/>
      <c r="AR375" s="467"/>
      <c r="AS375" s="467"/>
      <c r="AT375" s="467"/>
      <c r="AU375" s="467"/>
      <c r="AV375" s="474"/>
      <c r="AW375" s="474"/>
      <c r="AX375" s="474"/>
      <c r="AY375" s="467"/>
      <c r="AZ375" s="467"/>
      <c r="BA375" s="500"/>
      <c r="BB375" s="501"/>
      <c r="BC375" s="467"/>
      <c r="BD375" s="488"/>
      <c r="BE375" s="488"/>
      <c r="BF375" s="488"/>
      <c r="BG375" s="489"/>
      <c r="BH375" s="467"/>
      <c r="BI375" s="467"/>
      <c r="BJ375" s="467"/>
      <c r="BK375" s="467"/>
      <c r="BL375" s="467"/>
      <c r="BM375" s="467"/>
    </row>
    <row r="376" spans="1:65" ht="30" customHeight="1" x14ac:dyDescent="0.3">
      <c r="A376" s="68"/>
      <c r="B376" s="465">
        <v>20200371</v>
      </c>
      <c r="C376" s="465" t="s">
        <v>1860</v>
      </c>
      <c r="D376" s="465"/>
      <c r="E376" s="481">
        <v>44083</v>
      </c>
      <c r="F376" s="498" t="s">
        <v>1616</v>
      </c>
      <c r="G376" s="467" t="s">
        <v>445</v>
      </c>
      <c r="H376" s="498" t="s">
        <v>491</v>
      </c>
      <c r="I376" s="470" t="s">
        <v>2479</v>
      </c>
      <c r="J376" s="471" t="s">
        <v>6878</v>
      </c>
      <c r="K376" s="499">
        <v>44083</v>
      </c>
      <c r="L376" s="492">
        <v>44075</v>
      </c>
      <c r="M376" s="474" t="s">
        <v>466</v>
      </c>
      <c r="N376" s="474" t="s">
        <v>1525</v>
      </c>
      <c r="O376" s="467" t="s">
        <v>1861</v>
      </c>
      <c r="P376" s="467"/>
      <c r="Q376" s="485" t="s">
        <v>1862</v>
      </c>
      <c r="R376" s="475">
        <v>0</v>
      </c>
      <c r="S376" s="475">
        <v>0</v>
      </c>
      <c r="T376" s="476" t="s">
        <v>145</v>
      </c>
      <c r="U376" s="476"/>
      <c r="V376" s="476"/>
      <c r="W376" s="474" t="s">
        <v>449</v>
      </c>
      <c r="X376" s="474"/>
      <c r="Y376" s="474"/>
      <c r="Z376" s="467" t="s">
        <v>1863</v>
      </c>
      <c r="AA376" s="467" t="s">
        <v>486</v>
      </c>
      <c r="AB376" s="467" t="s">
        <v>1864</v>
      </c>
      <c r="AC376" s="474"/>
      <c r="AD376" s="474" t="s">
        <v>1717</v>
      </c>
      <c r="AE376" s="474"/>
      <c r="AF376" s="474" t="s">
        <v>6017</v>
      </c>
      <c r="AG376" s="467" t="s">
        <v>1383</v>
      </c>
      <c r="AH376" s="474" t="s">
        <v>463</v>
      </c>
      <c r="AI376" s="474" t="s">
        <v>6027</v>
      </c>
      <c r="AJ376" s="467"/>
      <c r="AK376" s="474"/>
      <c r="AL376" s="467"/>
      <c r="AM376" s="467"/>
      <c r="AN376" s="467"/>
      <c r="AO376" s="474"/>
      <c r="AP376" s="494"/>
      <c r="AQ376" s="467"/>
      <c r="AR376" s="467"/>
      <c r="AS376" s="467"/>
      <c r="AT376" s="467"/>
      <c r="AU376" s="467"/>
      <c r="AV376" s="474"/>
      <c r="AW376" s="474">
        <v>1</v>
      </c>
      <c r="AX376" s="474">
        <v>1</v>
      </c>
      <c r="AY376" s="467">
        <v>1</v>
      </c>
      <c r="AZ376" s="467">
        <v>3</v>
      </c>
      <c r="BA376" s="500">
        <v>3</v>
      </c>
      <c r="BB376" s="501"/>
      <c r="BC376" s="467"/>
      <c r="BD376" s="488"/>
      <c r="BE376" s="488"/>
      <c r="BF376" s="488"/>
      <c r="BG376" s="489"/>
      <c r="BH376" s="467"/>
      <c r="BI376" s="467"/>
      <c r="BJ376" s="467"/>
      <c r="BK376" s="467"/>
      <c r="BL376" s="467"/>
      <c r="BM376" s="467"/>
    </row>
    <row r="377" spans="1:65" ht="30" customHeight="1" x14ac:dyDescent="0.3">
      <c r="A377" s="68"/>
      <c r="B377" s="465">
        <v>20200372</v>
      </c>
      <c r="C377" s="465" t="s">
        <v>1875</v>
      </c>
      <c r="D377" s="465"/>
      <c r="E377" s="481">
        <v>44083</v>
      </c>
      <c r="F377" s="498" t="s">
        <v>1616</v>
      </c>
      <c r="G377" s="467" t="s">
        <v>445</v>
      </c>
      <c r="H377" s="498" t="s">
        <v>446</v>
      </c>
      <c r="I377" s="470" t="s">
        <v>4904</v>
      </c>
      <c r="J377" s="471" t="s">
        <v>6879</v>
      </c>
      <c r="K377" s="499">
        <v>44083</v>
      </c>
      <c r="L377" s="492">
        <v>44075</v>
      </c>
      <c r="M377" s="474" t="s">
        <v>1139</v>
      </c>
      <c r="N377" s="474" t="s">
        <v>1876</v>
      </c>
      <c r="O377" s="467" t="s">
        <v>1877</v>
      </c>
      <c r="P377" s="467"/>
      <c r="Q377" s="485" t="s">
        <v>1878</v>
      </c>
      <c r="R377" s="475" t="s">
        <v>1879</v>
      </c>
      <c r="S377" s="484" t="s">
        <v>2691</v>
      </c>
      <c r="T377" s="476"/>
      <c r="U377" s="476"/>
      <c r="V377" s="476"/>
      <c r="W377" s="474" t="s">
        <v>4142</v>
      </c>
      <c r="X377" s="474"/>
      <c r="Y377" s="474"/>
      <c r="Z377" s="467" t="s">
        <v>1880</v>
      </c>
      <c r="AA377" s="467" t="s">
        <v>4159</v>
      </c>
      <c r="AB377" s="467"/>
      <c r="AC377" s="474"/>
      <c r="AD377" s="474" t="s">
        <v>227</v>
      </c>
      <c r="AE377" s="474"/>
      <c r="AF377" s="474" t="s">
        <v>235</v>
      </c>
      <c r="AG377" s="467" t="s">
        <v>4150</v>
      </c>
      <c r="AH377" s="474" t="s">
        <v>463</v>
      </c>
      <c r="AI377" s="474" t="s">
        <v>154</v>
      </c>
      <c r="AJ377" s="467"/>
      <c r="AK377" s="474"/>
      <c r="AL377" s="467"/>
      <c r="AM377" s="467"/>
      <c r="AN377" s="467"/>
      <c r="AO377" s="474"/>
      <c r="AP377" s="494"/>
      <c r="AQ377" s="467"/>
      <c r="AR377" s="467"/>
      <c r="AS377" s="467"/>
      <c r="AT377" s="467"/>
      <c r="AU377" s="467"/>
      <c r="AV377" s="474"/>
      <c r="AW377" s="474"/>
      <c r="AX377" s="474"/>
      <c r="AY377" s="467"/>
      <c r="AZ377" s="467"/>
      <c r="BA377" s="500"/>
      <c r="BB377" s="501"/>
      <c r="BC377" s="467"/>
      <c r="BD377" s="488"/>
      <c r="BE377" s="488"/>
      <c r="BF377" s="488"/>
      <c r="BG377" s="489"/>
      <c r="BH377" s="467"/>
      <c r="BI377" s="467"/>
      <c r="BJ377" s="467"/>
      <c r="BK377" s="467"/>
      <c r="BL377" s="467"/>
      <c r="BM377" s="467"/>
    </row>
    <row r="378" spans="1:65" ht="30" customHeight="1" x14ac:dyDescent="0.3">
      <c r="A378" s="68"/>
      <c r="B378" s="465">
        <v>20200373</v>
      </c>
      <c r="C378" s="465" t="s">
        <v>1848</v>
      </c>
      <c r="D378" s="465"/>
      <c r="E378" s="481">
        <v>44084</v>
      </c>
      <c r="F378" s="498" t="s">
        <v>1606</v>
      </c>
      <c r="G378" s="467" t="s">
        <v>445</v>
      </c>
      <c r="H378" s="498" t="s">
        <v>491</v>
      </c>
      <c r="I378" s="470" t="s">
        <v>2449</v>
      </c>
      <c r="J378" s="471" t="s">
        <v>6880</v>
      </c>
      <c r="K378" s="499">
        <v>44074</v>
      </c>
      <c r="L378" s="492">
        <v>44044</v>
      </c>
      <c r="M378" s="474" t="s">
        <v>1849</v>
      </c>
      <c r="N378" s="474" t="s">
        <v>1850</v>
      </c>
      <c r="O378" s="467" t="s">
        <v>1851</v>
      </c>
      <c r="P378" s="467"/>
      <c r="Q378" s="485" t="s">
        <v>1852</v>
      </c>
      <c r="R378" s="475">
        <v>18133</v>
      </c>
      <c r="S378" s="475">
        <v>18133</v>
      </c>
      <c r="T378" s="476" t="s">
        <v>4575</v>
      </c>
      <c r="U378" s="476"/>
      <c r="V378" s="476"/>
      <c r="W378" s="474" t="s">
        <v>449</v>
      </c>
      <c r="X378" s="474"/>
      <c r="Y378" s="474"/>
      <c r="Z378" s="467" t="s">
        <v>1853</v>
      </c>
      <c r="AA378" s="467" t="s">
        <v>454</v>
      </c>
      <c r="AB378" s="467"/>
      <c r="AC378" s="474"/>
      <c r="AD378" s="474" t="s">
        <v>1717</v>
      </c>
      <c r="AE378" s="474"/>
      <c r="AF378" s="474" t="s">
        <v>2462</v>
      </c>
      <c r="AG378" s="467" t="s">
        <v>1480</v>
      </c>
      <c r="AH378" s="474" t="s">
        <v>463</v>
      </c>
      <c r="AI378" s="474" t="s">
        <v>2452</v>
      </c>
      <c r="AJ378" s="467"/>
      <c r="AK378" s="474"/>
      <c r="AL378" s="467"/>
      <c r="AM378" s="467" t="s">
        <v>1854</v>
      </c>
      <c r="AN378" s="467"/>
      <c r="AO378" s="474"/>
      <c r="AP378" s="494"/>
      <c r="AQ378" s="467"/>
      <c r="AR378" s="467"/>
      <c r="AS378" s="467"/>
      <c r="AT378" s="467"/>
      <c r="AU378" s="467"/>
      <c r="AV378" s="474"/>
      <c r="AW378" s="474">
        <v>1</v>
      </c>
      <c r="AX378" s="474">
        <v>1</v>
      </c>
      <c r="AY378" s="467">
        <v>1</v>
      </c>
      <c r="AZ378" s="467">
        <v>3</v>
      </c>
      <c r="BA378" s="500">
        <v>1</v>
      </c>
      <c r="BB378" s="501"/>
      <c r="BC378" s="467"/>
      <c r="BD378" s="488"/>
      <c r="BE378" s="488"/>
      <c r="BF378" s="488"/>
      <c r="BG378" s="489"/>
      <c r="BH378" s="467"/>
      <c r="BI378" s="467"/>
      <c r="BJ378" s="467"/>
      <c r="BK378" s="467"/>
      <c r="BL378" s="467"/>
      <c r="BM378" s="467"/>
    </row>
    <row r="379" spans="1:65" ht="30" customHeight="1" x14ac:dyDescent="0.3">
      <c r="A379" s="68"/>
      <c r="B379" s="465">
        <v>20200374</v>
      </c>
      <c r="C379" s="465" t="s">
        <v>1855</v>
      </c>
      <c r="D379" s="465"/>
      <c r="E379" s="481">
        <v>44084</v>
      </c>
      <c r="F379" s="498" t="s">
        <v>1593</v>
      </c>
      <c r="G379" s="467" t="s">
        <v>445</v>
      </c>
      <c r="H379" s="498" t="s">
        <v>491</v>
      </c>
      <c r="I379" s="470" t="s">
        <v>2449</v>
      </c>
      <c r="J379" s="471">
        <v>202009101165</v>
      </c>
      <c r="K379" s="499">
        <v>44084</v>
      </c>
      <c r="L379" s="492">
        <v>44044</v>
      </c>
      <c r="M379" s="474" t="s">
        <v>466</v>
      </c>
      <c r="N379" s="474" t="s">
        <v>1856</v>
      </c>
      <c r="O379" s="467" t="s">
        <v>1857</v>
      </c>
      <c r="P379" s="467"/>
      <c r="Q379" s="485" t="s">
        <v>1858</v>
      </c>
      <c r="R379" s="475">
        <v>1138</v>
      </c>
      <c r="S379" s="475">
        <v>1138</v>
      </c>
      <c r="T379" s="476" t="s">
        <v>145</v>
      </c>
      <c r="U379" s="476"/>
      <c r="V379" s="476"/>
      <c r="W379" s="474" t="s">
        <v>449</v>
      </c>
      <c r="X379" s="474"/>
      <c r="Y379" s="474"/>
      <c r="Z379" s="467" t="s">
        <v>1859</v>
      </c>
      <c r="AA379" s="467" t="s">
        <v>486</v>
      </c>
      <c r="AB379" s="467"/>
      <c r="AC379" s="474"/>
      <c r="AD379" s="474" t="s">
        <v>1717</v>
      </c>
      <c r="AE379" s="474"/>
      <c r="AF379" s="474" t="s">
        <v>6017</v>
      </c>
      <c r="AG379" s="467" t="s">
        <v>1383</v>
      </c>
      <c r="AH379" s="474" t="s">
        <v>463</v>
      </c>
      <c r="AI379" s="474" t="s">
        <v>6027</v>
      </c>
      <c r="AJ379" s="467"/>
      <c r="AK379" s="474"/>
      <c r="AL379" s="467"/>
      <c r="AM379" s="467"/>
      <c r="AN379" s="467"/>
      <c r="AO379" s="474"/>
      <c r="AP379" s="494"/>
      <c r="AQ379" s="467"/>
      <c r="AR379" s="467"/>
      <c r="AS379" s="467"/>
      <c r="AT379" s="467"/>
      <c r="AU379" s="467"/>
      <c r="AV379" s="474"/>
      <c r="AW379" s="474">
        <v>1</v>
      </c>
      <c r="AX379" s="474">
        <v>1</v>
      </c>
      <c r="AY379" s="467">
        <v>1</v>
      </c>
      <c r="AZ379" s="467">
        <v>3</v>
      </c>
      <c r="BA379" s="500">
        <v>3</v>
      </c>
      <c r="BB379" s="501"/>
      <c r="BC379" s="467"/>
      <c r="BD379" s="488"/>
      <c r="BE379" s="488"/>
      <c r="BF379" s="488"/>
      <c r="BG379" s="489"/>
      <c r="BH379" s="467"/>
      <c r="BI379" s="467"/>
      <c r="BJ379" s="467"/>
      <c r="BK379" s="467"/>
      <c r="BL379" s="467"/>
      <c r="BM379" s="467"/>
    </row>
    <row r="380" spans="1:65" ht="30" customHeight="1" x14ac:dyDescent="0.3">
      <c r="A380" s="68"/>
      <c r="B380" s="465">
        <v>20200375</v>
      </c>
      <c r="C380" s="465" t="s">
        <v>1838</v>
      </c>
      <c r="D380" s="465"/>
      <c r="E380" s="481">
        <v>44085</v>
      </c>
      <c r="F380" s="497" t="s">
        <v>1587</v>
      </c>
      <c r="G380" s="467" t="s">
        <v>445</v>
      </c>
      <c r="H380" s="498" t="s">
        <v>491</v>
      </c>
      <c r="I380" s="470" t="s">
        <v>2491</v>
      </c>
      <c r="J380" s="471" t="s">
        <v>6881</v>
      </c>
      <c r="K380" s="499">
        <v>44071</v>
      </c>
      <c r="L380" s="492">
        <v>44013</v>
      </c>
      <c r="M380" s="474" t="s">
        <v>1535</v>
      </c>
      <c r="N380" s="474" t="s">
        <v>1839</v>
      </c>
      <c r="O380" s="467" t="s">
        <v>1840</v>
      </c>
      <c r="P380" s="467"/>
      <c r="Q380" s="485" t="s">
        <v>1841</v>
      </c>
      <c r="R380" s="475">
        <v>440</v>
      </c>
      <c r="S380" s="475">
        <v>440</v>
      </c>
      <c r="T380" s="476" t="s">
        <v>145</v>
      </c>
      <c r="U380" s="476"/>
      <c r="V380" s="476"/>
      <c r="W380" s="474" t="s">
        <v>449</v>
      </c>
      <c r="X380" s="474"/>
      <c r="Y380" s="474"/>
      <c r="Z380" s="467" t="s">
        <v>1842</v>
      </c>
      <c r="AA380" s="467" t="s">
        <v>454</v>
      </c>
      <c r="AB380" s="467"/>
      <c r="AC380" s="474"/>
      <c r="AD380" s="474" t="s">
        <v>1717</v>
      </c>
      <c r="AE380" s="474"/>
      <c r="AF380" s="474" t="s">
        <v>6017</v>
      </c>
      <c r="AG380" s="467" t="s">
        <v>1480</v>
      </c>
      <c r="AH380" s="474" t="s">
        <v>463</v>
      </c>
      <c r="AI380" s="474" t="s">
        <v>6027</v>
      </c>
      <c r="AJ380" s="467"/>
      <c r="AK380" s="474"/>
      <c r="AL380" s="467"/>
      <c r="AM380" s="467"/>
      <c r="AN380" s="467"/>
      <c r="AO380" s="474"/>
      <c r="AP380" s="494"/>
      <c r="AQ380" s="467"/>
      <c r="AR380" s="467"/>
      <c r="AS380" s="467"/>
      <c r="AT380" s="467"/>
      <c r="AU380" s="467"/>
      <c r="AV380" s="474"/>
      <c r="AW380" s="474">
        <v>1</v>
      </c>
      <c r="AX380" s="474">
        <v>1</v>
      </c>
      <c r="AY380" s="467">
        <v>1</v>
      </c>
      <c r="AZ380" s="467">
        <v>3</v>
      </c>
      <c r="BA380" s="500">
        <v>1</v>
      </c>
      <c r="BB380" s="501"/>
      <c r="BC380" s="467"/>
      <c r="BD380" s="488"/>
      <c r="BE380" s="488"/>
      <c r="BF380" s="488"/>
      <c r="BG380" s="489"/>
      <c r="BH380" s="467"/>
      <c r="BI380" s="467"/>
      <c r="BJ380" s="467"/>
      <c r="BK380" s="467"/>
      <c r="BL380" s="467"/>
      <c r="BM380" s="467"/>
    </row>
    <row r="381" spans="1:65" ht="30" customHeight="1" x14ac:dyDescent="0.3">
      <c r="A381" s="68"/>
      <c r="B381" s="465">
        <v>20200376</v>
      </c>
      <c r="C381" s="465" t="s">
        <v>1843</v>
      </c>
      <c r="D381" s="465"/>
      <c r="E381" s="481">
        <v>44085</v>
      </c>
      <c r="F381" s="467" t="s">
        <v>1599</v>
      </c>
      <c r="G381" s="467" t="s">
        <v>445</v>
      </c>
      <c r="H381" s="498" t="s">
        <v>491</v>
      </c>
      <c r="I381" s="470" t="s">
        <v>2479</v>
      </c>
      <c r="J381" s="471" t="s">
        <v>6882</v>
      </c>
      <c r="K381" s="499">
        <v>44083</v>
      </c>
      <c r="L381" s="492">
        <v>44044</v>
      </c>
      <c r="M381" s="474" t="s">
        <v>1844</v>
      </c>
      <c r="N381" s="474" t="s">
        <v>510</v>
      </c>
      <c r="O381" s="467" t="s">
        <v>1845</v>
      </c>
      <c r="P381" s="467"/>
      <c r="Q381" s="485" t="s">
        <v>1846</v>
      </c>
      <c r="R381" s="475">
        <v>120583</v>
      </c>
      <c r="S381" s="475">
        <v>120583</v>
      </c>
      <c r="T381" s="476" t="s">
        <v>348</v>
      </c>
      <c r="U381" s="476"/>
      <c r="V381" s="476"/>
      <c r="W381" s="474" t="s">
        <v>449</v>
      </c>
      <c r="X381" s="474"/>
      <c r="Y381" s="474"/>
      <c r="Z381" s="467" t="s">
        <v>1847</v>
      </c>
      <c r="AA381" s="467" t="s">
        <v>486</v>
      </c>
      <c r="AB381" s="467"/>
      <c r="AC381" s="474"/>
      <c r="AD381" s="474" t="s">
        <v>1698</v>
      </c>
      <c r="AE381" s="474"/>
      <c r="AF381" s="474" t="s">
        <v>6017</v>
      </c>
      <c r="AG381" s="467" t="s">
        <v>1376</v>
      </c>
      <c r="AH381" s="474" t="s">
        <v>463</v>
      </c>
      <c r="AI381" s="474" t="s">
        <v>6027</v>
      </c>
      <c r="AJ381" s="467"/>
      <c r="AK381" s="474"/>
      <c r="AL381" s="467"/>
      <c r="AM381" s="470"/>
      <c r="AN381" s="470"/>
      <c r="AO381" s="510"/>
      <c r="AP381" s="494"/>
      <c r="AQ381" s="470"/>
      <c r="AR381" s="470"/>
      <c r="AS381" s="470"/>
      <c r="AT381" s="470"/>
      <c r="AU381" s="467"/>
      <c r="AV381" s="474"/>
      <c r="AW381" s="474">
        <v>1</v>
      </c>
      <c r="AX381" s="474">
        <v>2</v>
      </c>
      <c r="AY381" s="467">
        <v>1</v>
      </c>
      <c r="AZ381" s="467">
        <v>3</v>
      </c>
      <c r="BA381" s="500">
        <v>2</v>
      </c>
      <c r="BB381" s="501"/>
      <c r="BC381" s="467"/>
      <c r="BD381" s="488"/>
      <c r="BE381" s="488"/>
      <c r="BF381" s="488"/>
      <c r="BG381" s="489"/>
      <c r="BH381" s="467"/>
      <c r="BI381" s="467"/>
      <c r="BJ381" s="467"/>
      <c r="BK381" s="467"/>
      <c r="BL381" s="467"/>
      <c r="BM381" s="467"/>
    </row>
    <row r="382" spans="1:65" ht="30" customHeight="1" x14ac:dyDescent="0.3">
      <c r="A382" s="68"/>
      <c r="B382" s="465">
        <v>20200377</v>
      </c>
      <c r="C382" s="465" t="s">
        <v>1948</v>
      </c>
      <c r="D382" s="465"/>
      <c r="E382" s="466">
        <v>44085</v>
      </c>
      <c r="F382" s="467" t="s">
        <v>1599</v>
      </c>
      <c r="G382" s="467" t="s">
        <v>445</v>
      </c>
      <c r="H382" s="467" t="s">
        <v>446</v>
      </c>
      <c r="I382" s="470" t="s">
        <v>4245</v>
      </c>
      <c r="J382" s="471" t="s">
        <v>6883</v>
      </c>
      <c r="K382" s="491">
        <v>44083</v>
      </c>
      <c r="L382" s="492">
        <v>44044</v>
      </c>
      <c r="M382" s="474" t="s">
        <v>1949</v>
      </c>
      <c r="N382" s="474" t="s">
        <v>1950</v>
      </c>
      <c r="O382" s="467" t="s">
        <v>1951</v>
      </c>
      <c r="P382" s="467"/>
      <c r="Q382" s="467" t="s">
        <v>1952</v>
      </c>
      <c r="R382" s="475">
        <v>118320</v>
      </c>
      <c r="S382" s="475">
        <v>0</v>
      </c>
      <c r="T382" s="476"/>
      <c r="U382" s="476"/>
      <c r="V382" s="476"/>
      <c r="W382" s="474" t="s">
        <v>449</v>
      </c>
      <c r="X382" s="474"/>
      <c r="Y382" s="474"/>
      <c r="Z382" s="467" t="s">
        <v>1953</v>
      </c>
      <c r="AA382" s="467" t="s">
        <v>486</v>
      </c>
      <c r="AB382" s="467"/>
      <c r="AC382" s="474"/>
      <c r="AD382" s="474" t="s">
        <v>227</v>
      </c>
      <c r="AE382" s="474"/>
      <c r="AF382" s="474" t="s">
        <v>236</v>
      </c>
      <c r="AG382" s="467" t="s">
        <v>1400</v>
      </c>
      <c r="AH382" s="474" t="s">
        <v>463</v>
      </c>
      <c r="AI382" s="474" t="s">
        <v>154</v>
      </c>
      <c r="AJ382" s="467"/>
      <c r="AK382" s="474"/>
      <c r="AL382" s="467"/>
      <c r="AM382" s="467"/>
      <c r="AN382" s="467"/>
      <c r="AO382" s="474"/>
      <c r="AP382" s="494"/>
      <c r="AQ382" s="467"/>
      <c r="AR382" s="467"/>
      <c r="AS382" s="467"/>
      <c r="AT382" s="467"/>
      <c r="AU382" s="467"/>
      <c r="AV382" s="474"/>
      <c r="AW382" s="467"/>
      <c r="AX382" s="474"/>
      <c r="AY382" s="467"/>
      <c r="AZ382" s="467"/>
      <c r="BA382" s="477"/>
      <c r="BB382" s="478"/>
      <c r="BC382" s="467"/>
      <c r="BD382" s="488"/>
      <c r="BE382" s="488"/>
      <c r="BF382" s="488"/>
      <c r="BG382" s="489"/>
      <c r="BH382" s="467"/>
      <c r="BI382" s="467"/>
      <c r="BJ382" s="467"/>
      <c r="BK382" s="467"/>
      <c r="BL382" s="467"/>
      <c r="BM382" s="467"/>
    </row>
    <row r="383" spans="1:65" ht="30" customHeight="1" x14ac:dyDescent="0.3">
      <c r="A383" s="68"/>
      <c r="B383" s="465">
        <v>20200378</v>
      </c>
      <c r="C383" s="465" t="s">
        <v>1912</v>
      </c>
      <c r="D383" s="465"/>
      <c r="E383" s="466">
        <v>44085</v>
      </c>
      <c r="F383" s="467" t="s">
        <v>1755</v>
      </c>
      <c r="G383" s="467" t="s">
        <v>445</v>
      </c>
      <c r="H383" s="467" t="s">
        <v>491</v>
      </c>
      <c r="I383" s="470" t="s">
        <v>2479</v>
      </c>
      <c r="J383" s="471" t="s">
        <v>6884</v>
      </c>
      <c r="K383" s="491">
        <v>44085</v>
      </c>
      <c r="L383" s="492">
        <v>44013</v>
      </c>
      <c r="M383" s="474" t="s">
        <v>466</v>
      </c>
      <c r="N383" s="474" t="s">
        <v>1913</v>
      </c>
      <c r="O383" s="467" t="s">
        <v>1914</v>
      </c>
      <c r="P383" s="467"/>
      <c r="Q383" s="467" t="s">
        <v>1915</v>
      </c>
      <c r="R383" s="475">
        <v>5747</v>
      </c>
      <c r="S383" s="475">
        <v>5747</v>
      </c>
      <c r="T383" s="476" t="s">
        <v>181</v>
      </c>
      <c r="U383" s="476"/>
      <c r="V383" s="476"/>
      <c r="W383" s="474" t="s">
        <v>449</v>
      </c>
      <c r="X383" s="474"/>
      <c r="Y383" s="474"/>
      <c r="Z383" s="467" t="s">
        <v>1916</v>
      </c>
      <c r="AA383" s="467" t="s">
        <v>486</v>
      </c>
      <c r="AB383" s="467"/>
      <c r="AC383" s="474"/>
      <c r="AD383" s="474" t="s">
        <v>1717</v>
      </c>
      <c r="AE383" s="474"/>
      <c r="AF383" s="474" t="s">
        <v>6017</v>
      </c>
      <c r="AG383" s="467" t="s">
        <v>1376</v>
      </c>
      <c r="AH383" s="474" t="s">
        <v>463</v>
      </c>
      <c r="AI383" s="474" t="s">
        <v>6027</v>
      </c>
      <c r="AJ383" s="467"/>
      <c r="AK383" s="474"/>
      <c r="AL383" s="467"/>
      <c r="AM383" s="467"/>
      <c r="AN383" s="467"/>
      <c r="AO383" s="474"/>
      <c r="AP383" s="494"/>
      <c r="AQ383" s="467"/>
      <c r="AR383" s="467"/>
      <c r="AS383" s="467"/>
      <c r="AT383" s="467"/>
      <c r="AU383" s="467"/>
      <c r="AV383" s="474"/>
      <c r="AW383" s="467">
        <v>1</v>
      </c>
      <c r="AX383" s="474">
        <v>1</v>
      </c>
      <c r="AY383" s="467">
        <v>1</v>
      </c>
      <c r="AZ383" s="467">
        <v>3</v>
      </c>
      <c r="BA383" s="477">
        <v>2</v>
      </c>
      <c r="BB383" s="478"/>
      <c r="BC383" s="467"/>
      <c r="BD383" s="488"/>
      <c r="BE383" s="488"/>
      <c r="BF383" s="488"/>
      <c r="BG383" s="489"/>
      <c r="BH383" s="467"/>
      <c r="BI383" s="467"/>
      <c r="BJ383" s="467"/>
      <c r="BK383" s="467"/>
      <c r="BL383" s="467"/>
      <c r="BM383" s="467"/>
    </row>
    <row r="384" spans="1:65" ht="30" customHeight="1" x14ac:dyDescent="0.3">
      <c r="A384" s="68"/>
      <c r="B384" s="465">
        <v>20200379</v>
      </c>
      <c r="C384" s="465" t="s">
        <v>1917</v>
      </c>
      <c r="D384" s="465"/>
      <c r="E384" s="466">
        <v>44085</v>
      </c>
      <c r="F384" s="467" t="s">
        <v>1755</v>
      </c>
      <c r="G384" s="467" t="s">
        <v>445</v>
      </c>
      <c r="H384" s="467" t="s">
        <v>446</v>
      </c>
      <c r="I384" s="470" t="s">
        <v>4248</v>
      </c>
      <c r="J384" s="471" t="s">
        <v>6885</v>
      </c>
      <c r="K384" s="491">
        <v>44085</v>
      </c>
      <c r="L384" s="492">
        <v>44044</v>
      </c>
      <c r="M384" s="474" t="s">
        <v>466</v>
      </c>
      <c r="N384" s="474" t="s">
        <v>1918</v>
      </c>
      <c r="O384" s="467" t="s">
        <v>1919</v>
      </c>
      <c r="P384" s="467"/>
      <c r="Q384" s="467" t="s">
        <v>1920</v>
      </c>
      <c r="R384" s="475">
        <v>0</v>
      </c>
      <c r="S384" s="475">
        <v>0</v>
      </c>
      <c r="T384" s="476"/>
      <c r="U384" s="476"/>
      <c r="V384" s="476"/>
      <c r="W384" s="474" t="s">
        <v>449</v>
      </c>
      <c r="X384" s="474"/>
      <c r="Y384" s="474"/>
      <c r="Z384" s="467" t="s">
        <v>1921</v>
      </c>
      <c r="AA384" s="467" t="s">
        <v>454</v>
      </c>
      <c r="AB384" s="467"/>
      <c r="AC384" s="474"/>
      <c r="AD384" s="474" t="s">
        <v>227</v>
      </c>
      <c r="AE384" s="474"/>
      <c r="AF384" s="474" t="s">
        <v>236</v>
      </c>
      <c r="AG384" s="467" t="s">
        <v>1376</v>
      </c>
      <c r="AH384" s="474" t="s">
        <v>463</v>
      </c>
      <c r="AI384" s="474" t="s">
        <v>154</v>
      </c>
      <c r="AJ384" s="467"/>
      <c r="AK384" s="474"/>
      <c r="AL384" s="467"/>
      <c r="AM384" s="467" t="s">
        <v>1922</v>
      </c>
      <c r="AN384" s="467"/>
      <c r="AO384" s="474"/>
      <c r="AP384" s="494"/>
      <c r="AQ384" s="467"/>
      <c r="AR384" s="467"/>
      <c r="AS384" s="467"/>
      <c r="AT384" s="467"/>
      <c r="AU384" s="467"/>
      <c r="AV384" s="474"/>
      <c r="AW384" s="467"/>
      <c r="AX384" s="474"/>
      <c r="AY384" s="467"/>
      <c r="AZ384" s="467"/>
      <c r="BA384" s="477"/>
      <c r="BB384" s="478"/>
      <c r="BC384" s="467"/>
      <c r="BD384" s="488"/>
      <c r="BE384" s="488"/>
      <c r="BF384" s="488"/>
      <c r="BG384" s="489"/>
      <c r="BH384" s="467"/>
      <c r="BI384" s="467"/>
      <c r="BJ384" s="467"/>
      <c r="BK384" s="467"/>
      <c r="BL384" s="467"/>
      <c r="BM384" s="467"/>
    </row>
    <row r="385" spans="1:65" ht="30" customHeight="1" x14ac:dyDescent="0.3">
      <c r="A385" s="68"/>
      <c r="B385" s="465">
        <v>20200380</v>
      </c>
      <c r="C385" s="465" t="s">
        <v>1923</v>
      </c>
      <c r="D385" s="465"/>
      <c r="E385" s="466">
        <v>44085</v>
      </c>
      <c r="F385" s="467" t="s">
        <v>1616</v>
      </c>
      <c r="G385" s="467" t="s">
        <v>445</v>
      </c>
      <c r="H385" s="467" t="s">
        <v>446</v>
      </c>
      <c r="I385" s="470" t="s">
        <v>4904</v>
      </c>
      <c r="J385" s="471" t="s">
        <v>6886</v>
      </c>
      <c r="K385" s="491">
        <v>44085</v>
      </c>
      <c r="L385" s="492">
        <v>44013</v>
      </c>
      <c r="M385" s="474" t="s">
        <v>466</v>
      </c>
      <c r="N385" s="474" t="s">
        <v>1525</v>
      </c>
      <c r="O385" s="467" t="s">
        <v>1924</v>
      </c>
      <c r="P385" s="467"/>
      <c r="Q385" s="467" t="s">
        <v>1925</v>
      </c>
      <c r="R385" s="475">
        <v>0</v>
      </c>
      <c r="S385" s="475">
        <v>0</v>
      </c>
      <c r="T385" s="476"/>
      <c r="U385" s="476"/>
      <c r="V385" s="476"/>
      <c r="W385" s="474" t="s">
        <v>449</v>
      </c>
      <c r="X385" s="474"/>
      <c r="Y385" s="474"/>
      <c r="Z385" s="467" t="s">
        <v>1926</v>
      </c>
      <c r="AA385" s="467" t="s">
        <v>454</v>
      </c>
      <c r="AB385" s="467"/>
      <c r="AC385" s="474"/>
      <c r="AD385" s="474" t="s">
        <v>4143</v>
      </c>
      <c r="AE385" s="474"/>
      <c r="AF385" s="474" t="s">
        <v>4161</v>
      </c>
      <c r="AG385" s="467" t="s">
        <v>1376</v>
      </c>
      <c r="AH385" s="474" t="s">
        <v>463</v>
      </c>
      <c r="AI385" s="474" t="s">
        <v>4160</v>
      </c>
      <c r="AJ385" s="467"/>
      <c r="AK385" s="474"/>
      <c r="AL385" s="467"/>
      <c r="AM385" s="467"/>
      <c r="AN385" s="467"/>
      <c r="AO385" s="474"/>
      <c r="AP385" s="494"/>
      <c r="AQ385" s="467"/>
      <c r="AR385" s="467"/>
      <c r="AS385" s="467"/>
      <c r="AT385" s="467"/>
      <c r="AU385" s="467"/>
      <c r="AV385" s="474"/>
      <c r="AW385" s="467"/>
      <c r="AX385" s="474"/>
      <c r="AY385" s="467"/>
      <c r="AZ385" s="467"/>
      <c r="BA385" s="477"/>
      <c r="BB385" s="478"/>
      <c r="BC385" s="467"/>
      <c r="BD385" s="488"/>
      <c r="BE385" s="488"/>
      <c r="BF385" s="488"/>
      <c r="BG385" s="489"/>
      <c r="BH385" s="467"/>
      <c r="BI385" s="467"/>
      <c r="BJ385" s="467"/>
      <c r="BK385" s="467"/>
      <c r="BL385" s="467"/>
      <c r="BM385" s="467"/>
    </row>
    <row r="386" spans="1:65" ht="30" customHeight="1" x14ac:dyDescent="0.3">
      <c r="A386" s="68"/>
      <c r="B386" s="465">
        <v>20200381</v>
      </c>
      <c r="C386" s="465" t="s">
        <v>1927</v>
      </c>
      <c r="D386" s="465"/>
      <c r="E386" s="466">
        <v>44085</v>
      </c>
      <c r="F386" s="467" t="s">
        <v>1720</v>
      </c>
      <c r="G386" s="467" t="s">
        <v>445</v>
      </c>
      <c r="H386" s="467" t="s">
        <v>491</v>
      </c>
      <c r="I386" s="470" t="s">
        <v>2477</v>
      </c>
      <c r="J386" s="471" t="s">
        <v>6887</v>
      </c>
      <c r="K386" s="491">
        <v>44085</v>
      </c>
      <c r="L386" s="492">
        <v>44044</v>
      </c>
      <c r="M386" s="474" t="s">
        <v>1928</v>
      </c>
      <c r="N386" s="474" t="s">
        <v>1929</v>
      </c>
      <c r="O386" s="467" t="s">
        <v>1930</v>
      </c>
      <c r="P386" s="467"/>
      <c r="Q386" s="467" t="s">
        <v>1931</v>
      </c>
      <c r="R386" s="475">
        <v>0</v>
      </c>
      <c r="S386" s="475">
        <v>0</v>
      </c>
      <c r="T386" s="476" t="s">
        <v>6023</v>
      </c>
      <c r="U386" s="476"/>
      <c r="V386" s="476"/>
      <c r="W386" s="474" t="s">
        <v>449</v>
      </c>
      <c r="X386" s="474"/>
      <c r="Y386" s="474"/>
      <c r="Z386" s="467" t="s">
        <v>1932</v>
      </c>
      <c r="AA386" s="467" t="s">
        <v>454</v>
      </c>
      <c r="AB386" s="467"/>
      <c r="AC386" s="474"/>
      <c r="AD386" s="474" t="s">
        <v>6011</v>
      </c>
      <c r="AE386" s="474"/>
      <c r="AF386" s="474" t="s">
        <v>6017</v>
      </c>
      <c r="AG386" s="467" t="s">
        <v>1376</v>
      </c>
      <c r="AH386" s="474" t="s">
        <v>463</v>
      </c>
      <c r="AI386" s="474" t="s">
        <v>6027</v>
      </c>
      <c r="AJ386" s="467"/>
      <c r="AK386" s="474"/>
      <c r="AL386" s="467"/>
      <c r="AM386" s="467"/>
      <c r="AN386" s="467"/>
      <c r="AO386" s="474"/>
      <c r="AP386" s="494"/>
      <c r="AQ386" s="467"/>
      <c r="AR386" s="467"/>
      <c r="AS386" s="467"/>
      <c r="AT386" s="467"/>
      <c r="AU386" s="467"/>
      <c r="AV386" s="474"/>
      <c r="AW386" s="467">
        <v>1</v>
      </c>
      <c r="AX386" s="474">
        <v>1</v>
      </c>
      <c r="AY386" s="467">
        <v>1</v>
      </c>
      <c r="AZ386" s="467">
        <v>3</v>
      </c>
      <c r="BA386" s="477">
        <v>2</v>
      </c>
      <c r="BB386" s="478"/>
      <c r="BC386" s="467"/>
      <c r="BD386" s="488"/>
      <c r="BE386" s="488"/>
      <c r="BF386" s="488"/>
      <c r="BG386" s="489"/>
      <c r="BH386" s="467"/>
      <c r="BI386" s="467"/>
      <c r="BJ386" s="467"/>
      <c r="BK386" s="467"/>
      <c r="BL386" s="467"/>
      <c r="BM386" s="467"/>
    </row>
    <row r="387" spans="1:65" ht="30" customHeight="1" x14ac:dyDescent="0.3">
      <c r="A387" s="68"/>
      <c r="B387" s="465">
        <v>20200382</v>
      </c>
      <c r="C387" s="465" t="s">
        <v>1933</v>
      </c>
      <c r="D387" s="465"/>
      <c r="E387" s="466">
        <v>44085</v>
      </c>
      <c r="F387" s="467" t="s">
        <v>1791</v>
      </c>
      <c r="G387" s="467" t="s">
        <v>445</v>
      </c>
      <c r="H387" s="467" t="s">
        <v>446</v>
      </c>
      <c r="I387" s="470" t="s">
        <v>4239</v>
      </c>
      <c r="J387" s="471" t="s">
        <v>6888</v>
      </c>
      <c r="K387" s="491">
        <v>44085</v>
      </c>
      <c r="L387" s="492">
        <v>44044</v>
      </c>
      <c r="M387" s="474" t="s">
        <v>466</v>
      </c>
      <c r="N387" s="474" t="s">
        <v>1525</v>
      </c>
      <c r="O387" s="467" t="s">
        <v>1934</v>
      </c>
      <c r="P387" s="467"/>
      <c r="Q387" s="467" t="s">
        <v>1935</v>
      </c>
      <c r="R387" s="475">
        <v>0</v>
      </c>
      <c r="S387" s="475">
        <v>0</v>
      </c>
      <c r="T387" s="476"/>
      <c r="U387" s="476"/>
      <c r="V387" s="476"/>
      <c r="W387" s="474" t="s">
        <v>449</v>
      </c>
      <c r="X387" s="474"/>
      <c r="Y387" s="474"/>
      <c r="Z387" s="467" t="s">
        <v>1918</v>
      </c>
      <c r="AA387" s="467"/>
      <c r="AB387" s="467"/>
      <c r="AC387" s="474"/>
      <c r="AD387" s="474" t="s">
        <v>227</v>
      </c>
      <c r="AE387" s="474"/>
      <c r="AF387" s="474" t="s">
        <v>237</v>
      </c>
      <c r="AG387" s="467" t="s">
        <v>1480</v>
      </c>
      <c r="AH387" s="474" t="s">
        <v>463</v>
      </c>
      <c r="AI387" s="474" t="s">
        <v>154</v>
      </c>
      <c r="AJ387" s="467"/>
      <c r="AK387" s="474"/>
      <c r="AL387" s="467"/>
      <c r="AM387" s="467"/>
      <c r="AN387" s="467"/>
      <c r="AO387" s="474"/>
      <c r="AP387" s="494"/>
      <c r="AQ387" s="467"/>
      <c r="AR387" s="467"/>
      <c r="AS387" s="467"/>
      <c r="AT387" s="467"/>
      <c r="AU387" s="467"/>
      <c r="AV387" s="474"/>
      <c r="AW387" s="467"/>
      <c r="AX387" s="474"/>
      <c r="AY387" s="467"/>
      <c r="AZ387" s="467"/>
      <c r="BA387" s="477"/>
      <c r="BB387" s="478"/>
      <c r="BC387" s="467"/>
      <c r="BD387" s="488"/>
      <c r="BE387" s="488"/>
      <c r="BF387" s="488"/>
      <c r="BG387" s="489"/>
      <c r="BH387" s="467"/>
      <c r="BI387" s="467"/>
      <c r="BJ387" s="467"/>
      <c r="BK387" s="467"/>
      <c r="BL387" s="467"/>
      <c r="BM387" s="467"/>
    </row>
    <row r="388" spans="1:65" ht="30" customHeight="1" x14ac:dyDescent="0.3">
      <c r="A388" s="68"/>
      <c r="B388" s="465">
        <v>20200383</v>
      </c>
      <c r="C388" s="465" t="s">
        <v>1936</v>
      </c>
      <c r="D388" s="465"/>
      <c r="E388" s="466">
        <v>44085</v>
      </c>
      <c r="F388" s="497" t="s">
        <v>1587</v>
      </c>
      <c r="G388" s="467" t="s">
        <v>445</v>
      </c>
      <c r="H388" s="467" t="s">
        <v>446</v>
      </c>
      <c r="I388" s="470" t="s">
        <v>4239</v>
      </c>
      <c r="J388" s="471" t="s">
        <v>6889</v>
      </c>
      <c r="K388" s="491">
        <v>44085</v>
      </c>
      <c r="L388" s="492">
        <v>44044</v>
      </c>
      <c r="M388" s="474" t="s">
        <v>466</v>
      </c>
      <c r="N388" s="474" t="s">
        <v>1937</v>
      </c>
      <c r="O388" s="467" t="s">
        <v>1938</v>
      </c>
      <c r="P388" s="467"/>
      <c r="Q388" s="467" t="s">
        <v>1939</v>
      </c>
      <c r="R388" s="475">
        <v>0</v>
      </c>
      <c r="S388" s="475">
        <v>0</v>
      </c>
      <c r="T388" s="476"/>
      <c r="U388" s="476"/>
      <c r="V388" s="476"/>
      <c r="W388" s="474" t="s">
        <v>449</v>
      </c>
      <c r="X388" s="474"/>
      <c r="Y388" s="474"/>
      <c r="Z388" s="467" t="s">
        <v>1940</v>
      </c>
      <c r="AA388" s="467"/>
      <c r="AB388" s="467"/>
      <c r="AC388" s="474"/>
      <c r="AD388" s="474" t="s">
        <v>227</v>
      </c>
      <c r="AE388" s="474"/>
      <c r="AF388" s="474" t="s">
        <v>236</v>
      </c>
      <c r="AG388" s="467" t="s">
        <v>1480</v>
      </c>
      <c r="AH388" s="474" t="s">
        <v>463</v>
      </c>
      <c r="AI388" s="474" t="s">
        <v>154</v>
      </c>
      <c r="AJ388" s="467"/>
      <c r="AK388" s="474"/>
      <c r="AL388" s="467"/>
      <c r="AM388" s="467"/>
      <c r="AN388" s="467"/>
      <c r="AO388" s="474"/>
      <c r="AP388" s="494"/>
      <c r="AQ388" s="467"/>
      <c r="AR388" s="467"/>
      <c r="AS388" s="467"/>
      <c r="AT388" s="467"/>
      <c r="AU388" s="467"/>
      <c r="AV388" s="474"/>
      <c r="AW388" s="467"/>
      <c r="AX388" s="474"/>
      <c r="AY388" s="467"/>
      <c r="AZ388" s="467"/>
      <c r="BA388" s="477"/>
      <c r="BB388" s="478"/>
      <c r="BC388" s="467"/>
      <c r="BD388" s="488"/>
      <c r="BE388" s="488"/>
      <c r="BF388" s="488"/>
      <c r="BG388" s="489"/>
      <c r="BH388" s="467"/>
      <c r="BI388" s="467"/>
      <c r="BJ388" s="467"/>
      <c r="BK388" s="467"/>
      <c r="BL388" s="467"/>
      <c r="BM388" s="467"/>
    </row>
    <row r="389" spans="1:65" ht="30" customHeight="1" x14ac:dyDescent="0.3">
      <c r="A389" s="68"/>
      <c r="B389" s="465">
        <v>20200384</v>
      </c>
      <c r="C389" s="465" t="s">
        <v>1941</v>
      </c>
      <c r="D389" s="465"/>
      <c r="E389" s="466">
        <v>44085</v>
      </c>
      <c r="F389" s="467" t="s">
        <v>1720</v>
      </c>
      <c r="G389" s="467" t="s">
        <v>445</v>
      </c>
      <c r="H389" s="467" t="s">
        <v>491</v>
      </c>
      <c r="I389" s="470" t="s">
        <v>2477</v>
      </c>
      <c r="J389" s="471" t="s">
        <v>6890</v>
      </c>
      <c r="K389" s="491">
        <v>44085</v>
      </c>
      <c r="L389" s="492">
        <v>44013</v>
      </c>
      <c r="M389" s="474" t="s">
        <v>1942</v>
      </c>
      <c r="N389" s="474" t="s">
        <v>1943</v>
      </c>
      <c r="O389" s="467" t="s">
        <v>1944</v>
      </c>
      <c r="P389" s="467"/>
      <c r="Q389" s="467" t="s">
        <v>1945</v>
      </c>
      <c r="R389" s="475">
        <v>14433982</v>
      </c>
      <c r="S389" s="475">
        <v>14433982</v>
      </c>
      <c r="T389" s="476" t="s">
        <v>348</v>
      </c>
      <c r="U389" s="476"/>
      <c r="V389" s="476"/>
      <c r="W389" s="474" t="s">
        <v>449</v>
      </c>
      <c r="X389" s="474"/>
      <c r="Y389" s="474"/>
      <c r="Z389" s="467" t="s">
        <v>1946</v>
      </c>
      <c r="AA389" s="467" t="s">
        <v>486</v>
      </c>
      <c r="AB389" s="467"/>
      <c r="AC389" s="474"/>
      <c r="AD389" s="474" t="s">
        <v>4230</v>
      </c>
      <c r="AE389" s="474"/>
      <c r="AF389" s="474" t="s">
        <v>2462</v>
      </c>
      <c r="AG389" s="467" t="s">
        <v>1376</v>
      </c>
      <c r="AH389" s="474" t="s">
        <v>496</v>
      </c>
      <c r="AI389" s="474" t="s">
        <v>3087</v>
      </c>
      <c r="AJ389" s="467"/>
      <c r="AK389" s="474"/>
      <c r="AL389" s="467"/>
      <c r="AM389" s="467" t="s">
        <v>1947</v>
      </c>
      <c r="AN389" s="467"/>
      <c r="AO389" s="474"/>
      <c r="AP389" s="494"/>
      <c r="AQ389" s="467"/>
      <c r="AR389" s="467"/>
      <c r="AS389" s="467"/>
      <c r="AT389" s="467"/>
      <c r="AU389" s="467"/>
      <c r="AV389" s="474"/>
      <c r="AW389" s="467">
        <v>1</v>
      </c>
      <c r="AX389" s="474">
        <v>4</v>
      </c>
      <c r="AY389" s="467">
        <v>1</v>
      </c>
      <c r="AZ389" s="467">
        <v>3</v>
      </c>
      <c r="BA389" s="477">
        <v>2</v>
      </c>
      <c r="BB389" s="478"/>
      <c r="BC389" s="467"/>
      <c r="BD389" s="488"/>
      <c r="BE389" s="488"/>
      <c r="BF389" s="488"/>
      <c r="BG389" s="489"/>
      <c r="BH389" s="467"/>
      <c r="BI389" s="467"/>
      <c r="BJ389" s="467"/>
      <c r="BK389" s="467"/>
      <c r="BL389" s="467"/>
      <c r="BM389" s="467"/>
    </row>
    <row r="390" spans="1:65" ht="30" customHeight="1" x14ac:dyDescent="0.3">
      <c r="A390" s="68"/>
      <c r="B390" s="465">
        <v>20200385</v>
      </c>
      <c r="C390" s="465" t="s">
        <v>1954</v>
      </c>
      <c r="D390" s="465"/>
      <c r="E390" s="466">
        <v>44086</v>
      </c>
      <c r="F390" s="467" t="s">
        <v>1599</v>
      </c>
      <c r="G390" s="467" t="s">
        <v>445</v>
      </c>
      <c r="H390" s="467" t="s">
        <v>491</v>
      </c>
      <c r="I390" s="470" t="s">
        <v>119</v>
      </c>
      <c r="J390" s="471" t="s">
        <v>6891</v>
      </c>
      <c r="K390" s="491">
        <v>44086</v>
      </c>
      <c r="L390" s="492">
        <v>44044</v>
      </c>
      <c r="M390" s="474" t="s">
        <v>466</v>
      </c>
      <c r="N390" s="474" t="s">
        <v>1955</v>
      </c>
      <c r="O390" s="467" t="s">
        <v>1956</v>
      </c>
      <c r="P390" s="467"/>
      <c r="Q390" s="467" t="s">
        <v>1957</v>
      </c>
      <c r="R390" s="475">
        <v>469804</v>
      </c>
      <c r="S390" s="475">
        <v>469804</v>
      </c>
      <c r="T390" s="476" t="s">
        <v>145</v>
      </c>
      <c r="U390" s="476"/>
      <c r="V390" s="476"/>
      <c r="W390" s="474" t="s">
        <v>449</v>
      </c>
      <c r="X390" s="474"/>
      <c r="Y390" s="474"/>
      <c r="Z390" s="467" t="s">
        <v>1958</v>
      </c>
      <c r="AA390" s="467"/>
      <c r="AB390" s="467"/>
      <c r="AC390" s="474"/>
      <c r="AD390" s="474" t="s">
        <v>1698</v>
      </c>
      <c r="AE390" s="474"/>
      <c r="AF390" s="474" t="s">
        <v>6017</v>
      </c>
      <c r="AG390" s="467" t="s">
        <v>6012</v>
      </c>
      <c r="AH390" s="474" t="s">
        <v>463</v>
      </c>
      <c r="AI390" s="474" t="s">
        <v>6027</v>
      </c>
      <c r="AJ390" s="467"/>
      <c r="AK390" s="474"/>
      <c r="AL390" s="467"/>
      <c r="AM390" s="467"/>
      <c r="AN390" s="467"/>
      <c r="AO390" s="474"/>
      <c r="AP390" s="494"/>
      <c r="AQ390" s="467"/>
      <c r="AR390" s="467"/>
      <c r="AS390" s="467"/>
      <c r="AT390" s="467"/>
      <c r="AU390" s="467"/>
      <c r="AV390" s="474"/>
      <c r="AW390" s="467">
        <v>1</v>
      </c>
      <c r="AX390" s="474">
        <v>2</v>
      </c>
      <c r="AY390" s="467">
        <v>1</v>
      </c>
      <c r="AZ390" s="467">
        <v>3</v>
      </c>
      <c r="BA390" s="477">
        <v>2</v>
      </c>
      <c r="BB390" s="478"/>
      <c r="BC390" s="467"/>
      <c r="BD390" s="488"/>
      <c r="BE390" s="488"/>
      <c r="BF390" s="488"/>
      <c r="BG390" s="489"/>
      <c r="BH390" s="467"/>
      <c r="BI390" s="467"/>
      <c r="BJ390" s="467"/>
      <c r="BK390" s="467"/>
      <c r="BL390" s="467"/>
      <c r="BM390" s="467"/>
    </row>
    <row r="391" spans="1:65" ht="30" customHeight="1" x14ac:dyDescent="0.3">
      <c r="A391" s="68"/>
      <c r="B391" s="465">
        <v>20200386</v>
      </c>
      <c r="C391" s="465" t="s">
        <v>1976</v>
      </c>
      <c r="D391" s="465"/>
      <c r="E391" s="466">
        <v>44088</v>
      </c>
      <c r="F391" s="497" t="s">
        <v>1587</v>
      </c>
      <c r="G391" s="467" t="s">
        <v>445</v>
      </c>
      <c r="H391" s="467" t="s">
        <v>446</v>
      </c>
      <c r="I391" s="470" t="s">
        <v>4239</v>
      </c>
      <c r="J391" s="471" t="s">
        <v>6892</v>
      </c>
      <c r="K391" s="491">
        <v>44084</v>
      </c>
      <c r="L391" s="492">
        <v>44045</v>
      </c>
      <c r="M391" s="474" t="s">
        <v>466</v>
      </c>
      <c r="N391" s="474" t="s">
        <v>1977</v>
      </c>
      <c r="O391" s="467" t="s">
        <v>1978</v>
      </c>
      <c r="P391" s="467"/>
      <c r="Q391" s="467" t="s">
        <v>1979</v>
      </c>
      <c r="R391" s="475">
        <v>36000</v>
      </c>
      <c r="S391" s="475">
        <v>0</v>
      </c>
      <c r="T391" s="476"/>
      <c r="U391" s="476"/>
      <c r="V391" s="476"/>
      <c r="W391" s="474" t="s">
        <v>449</v>
      </c>
      <c r="X391" s="474"/>
      <c r="Y391" s="474"/>
      <c r="Z391" s="467" t="s">
        <v>1980</v>
      </c>
      <c r="AA391" s="467" t="s">
        <v>454</v>
      </c>
      <c r="AB391" s="467"/>
      <c r="AC391" s="474"/>
      <c r="AD391" s="474" t="s">
        <v>227</v>
      </c>
      <c r="AE391" s="474"/>
      <c r="AF391" s="474" t="s">
        <v>236</v>
      </c>
      <c r="AG391" s="467" t="s">
        <v>1376</v>
      </c>
      <c r="AH391" s="474" t="s">
        <v>463</v>
      </c>
      <c r="AI391" s="474" t="s">
        <v>154</v>
      </c>
      <c r="AJ391" s="467"/>
      <c r="AK391" s="474"/>
      <c r="AL391" s="467"/>
      <c r="AM391" s="467"/>
      <c r="AN391" s="467"/>
      <c r="AO391" s="474"/>
      <c r="AP391" s="494"/>
      <c r="AQ391" s="467"/>
      <c r="AR391" s="467"/>
      <c r="AS391" s="467"/>
      <c r="AT391" s="467"/>
      <c r="AU391" s="467"/>
      <c r="AV391" s="474"/>
      <c r="AW391" s="467"/>
      <c r="AX391" s="474"/>
      <c r="AY391" s="467"/>
      <c r="AZ391" s="467"/>
      <c r="BA391" s="477"/>
      <c r="BB391" s="478"/>
      <c r="BC391" s="467"/>
      <c r="BD391" s="488"/>
      <c r="BE391" s="488"/>
      <c r="BF391" s="488"/>
      <c r="BG391" s="489"/>
      <c r="BH391" s="467"/>
      <c r="BI391" s="467"/>
      <c r="BJ391" s="467"/>
      <c r="BK391" s="467"/>
      <c r="BL391" s="467"/>
      <c r="BM391" s="467"/>
    </row>
    <row r="392" spans="1:65" ht="30" customHeight="1" x14ac:dyDescent="0.3">
      <c r="A392" s="68"/>
      <c r="B392" s="465">
        <v>20200387</v>
      </c>
      <c r="C392" s="465" t="s">
        <v>1981</v>
      </c>
      <c r="D392" s="465"/>
      <c r="E392" s="466">
        <v>44088</v>
      </c>
      <c r="F392" s="497" t="s">
        <v>1587</v>
      </c>
      <c r="G392" s="467" t="s">
        <v>445</v>
      </c>
      <c r="H392" s="467" t="s">
        <v>446</v>
      </c>
      <c r="I392" s="470" t="s">
        <v>4239</v>
      </c>
      <c r="J392" s="471" t="s">
        <v>6893</v>
      </c>
      <c r="K392" s="491">
        <v>44086</v>
      </c>
      <c r="L392" s="492">
        <v>44046</v>
      </c>
      <c r="M392" s="474" t="s">
        <v>466</v>
      </c>
      <c r="N392" s="474" t="s">
        <v>1982</v>
      </c>
      <c r="O392" s="467" t="s">
        <v>1983</v>
      </c>
      <c r="P392" s="467"/>
      <c r="Q392" s="467" t="s">
        <v>1984</v>
      </c>
      <c r="R392" s="475">
        <v>19224000</v>
      </c>
      <c r="S392" s="475">
        <v>0</v>
      </c>
      <c r="T392" s="476"/>
      <c r="U392" s="476"/>
      <c r="V392" s="476"/>
      <c r="W392" s="474" t="s">
        <v>449</v>
      </c>
      <c r="X392" s="474"/>
      <c r="Y392" s="474"/>
      <c r="Z392" s="467" t="s">
        <v>1985</v>
      </c>
      <c r="AA392" s="467" t="s">
        <v>486</v>
      </c>
      <c r="AB392" s="467"/>
      <c r="AC392" s="474"/>
      <c r="AD392" s="474" t="s">
        <v>227</v>
      </c>
      <c r="AE392" s="474"/>
      <c r="AF392" s="474" t="s">
        <v>236</v>
      </c>
      <c r="AG392" s="467" t="s">
        <v>239</v>
      </c>
      <c r="AH392" s="474" t="s">
        <v>463</v>
      </c>
      <c r="AI392" s="474" t="s">
        <v>154</v>
      </c>
      <c r="AJ392" s="467"/>
      <c r="AK392" s="474"/>
      <c r="AL392" s="467"/>
      <c r="AM392" s="467"/>
      <c r="AN392" s="467"/>
      <c r="AO392" s="474"/>
      <c r="AP392" s="494"/>
      <c r="AQ392" s="467"/>
      <c r="AR392" s="467"/>
      <c r="AS392" s="467"/>
      <c r="AT392" s="467"/>
      <c r="AU392" s="467"/>
      <c r="AV392" s="474"/>
      <c r="AW392" s="467"/>
      <c r="AX392" s="474"/>
      <c r="AY392" s="467"/>
      <c r="AZ392" s="467"/>
      <c r="BA392" s="477"/>
      <c r="BB392" s="478"/>
      <c r="BC392" s="467"/>
      <c r="BD392" s="488"/>
      <c r="BE392" s="488"/>
      <c r="BF392" s="488"/>
      <c r="BG392" s="489"/>
      <c r="BH392" s="467"/>
      <c r="BI392" s="467"/>
      <c r="BJ392" s="467"/>
      <c r="BK392" s="467"/>
      <c r="BL392" s="467"/>
      <c r="BM392" s="467"/>
    </row>
    <row r="393" spans="1:65" ht="30" customHeight="1" x14ac:dyDescent="0.3">
      <c r="A393" s="68"/>
      <c r="B393" s="465">
        <v>20200388</v>
      </c>
      <c r="C393" s="465" t="s">
        <v>1959</v>
      </c>
      <c r="D393" s="465"/>
      <c r="E393" s="466">
        <v>44088</v>
      </c>
      <c r="F393" s="467" t="s">
        <v>1755</v>
      </c>
      <c r="G393" s="467" t="s">
        <v>445</v>
      </c>
      <c r="H393" s="467" t="s">
        <v>446</v>
      </c>
      <c r="I393" s="470" t="s">
        <v>119</v>
      </c>
      <c r="J393" s="471" t="s">
        <v>6894</v>
      </c>
      <c r="K393" s="491">
        <v>44088</v>
      </c>
      <c r="L393" s="492">
        <v>44045</v>
      </c>
      <c r="M393" s="474" t="s">
        <v>1960</v>
      </c>
      <c r="N393" s="474" t="s">
        <v>1961</v>
      </c>
      <c r="O393" s="467" t="s">
        <v>1962</v>
      </c>
      <c r="P393" s="467"/>
      <c r="Q393" s="467" t="s">
        <v>1963</v>
      </c>
      <c r="R393" s="475">
        <v>0</v>
      </c>
      <c r="S393" s="475">
        <v>0</v>
      </c>
      <c r="T393" s="476"/>
      <c r="U393" s="476"/>
      <c r="V393" s="476"/>
      <c r="W393" s="474" t="s">
        <v>449</v>
      </c>
      <c r="X393" s="474"/>
      <c r="Y393" s="474"/>
      <c r="Z393" s="467" t="s">
        <v>1964</v>
      </c>
      <c r="AA393" s="467" t="s">
        <v>454</v>
      </c>
      <c r="AB393" s="467"/>
      <c r="AC393" s="474"/>
      <c r="AD393" s="474" t="s">
        <v>227</v>
      </c>
      <c r="AE393" s="474"/>
      <c r="AF393" s="474" t="s">
        <v>236</v>
      </c>
      <c r="AG393" s="467" t="s">
        <v>1376</v>
      </c>
      <c r="AH393" s="474" t="s">
        <v>463</v>
      </c>
      <c r="AI393" s="474" t="s">
        <v>154</v>
      </c>
      <c r="AJ393" s="467"/>
      <c r="AK393" s="474"/>
      <c r="AL393" s="467"/>
      <c r="AM393" s="467"/>
      <c r="AN393" s="467"/>
      <c r="AO393" s="474"/>
      <c r="AP393" s="494"/>
      <c r="AQ393" s="467"/>
      <c r="AR393" s="467"/>
      <c r="AS393" s="467"/>
      <c r="AT393" s="467"/>
      <c r="AU393" s="467"/>
      <c r="AV393" s="474"/>
      <c r="AW393" s="467"/>
      <c r="AX393" s="474"/>
      <c r="AY393" s="467"/>
      <c r="AZ393" s="467"/>
      <c r="BA393" s="477"/>
      <c r="BB393" s="478"/>
      <c r="BC393" s="467"/>
      <c r="BD393" s="488"/>
      <c r="BE393" s="488"/>
      <c r="BF393" s="488"/>
      <c r="BG393" s="489"/>
      <c r="BH393" s="467"/>
      <c r="BI393" s="467"/>
      <c r="BJ393" s="467"/>
      <c r="BK393" s="467"/>
      <c r="BL393" s="467"/>
      <c r="BM393" s="467"/>
    </row>
    <row r="394" spans="1:65" ht="30" customHeight="1" x14ac:dyDescent="0.3">
      <c r="A394" s="68"/>
      <c r="B394" s="465">
        <v>20200389</v>
      </c>
      <c r="C394" s="465" t="s">
        <v>1965</v>
      </c>
      <c r="D394" s="465"/>
      <c r="E394" s="466">
        <v>44088</v>
      </c>
      <c r="F394" s="467" t="s">
        <v>1966</v>
      </c>
      <c r="G394" s="467" t="s">
        <v>445</v>
      </c>
      <c r="H394" s="467" t="s">
        <v>491</v>
      </c>
      <c r="I394" s="470" t="s">
        <v>119</v>
      </c>
      <c r="J394" s="471" t="s">
        <v>6895</v>
      </c>
      <c r="K394" s="491">
        <v>44088</v>
      </c>
      <c r="L394" s="492">
        <v>44046</v>
      </c>
      <c r="M394" s="474" t="s">
        <v>466</v>
      </c>
      <c r="N394" s="474" t="s">
        <v>1967</v>
      </c>
      <c r="O394" s="467" t="s">
        <v>1968</v>
      </c>
      <c r="P394" s="467"/>
      <c r="Q394" s="467" t="s">
        <v>1969</v>
      </c>
      <c r="R394" s="475">
        <v>0</v>
      </c>
      <c r="S394" s="475">
        <v>0</v>
      </c>
      <c r="T394" s="476" t="s">
        <v>145</v>
      </c>
      <c r="U394" s="476"/>
      <c r="V394" s="476"/>
      <c r="W394" s="474" t="s">
        <v>449</v>
      </c>
      <c r="X394" s="474"/>
      <c r="Y394" s="474"/>
      <c r="Z394" s="467" t="s">
        <v>1970</v>
      </c>
      <c r="AA394" s="467" t="s">
        <v>454</v>
      </c>
      <c r="AB394" s="467"/>
      <c r="AC394" s="474"/>
      <c r="AD394" s="474" t="s">
        <v>6011</v>
      </c>
      <c r="AE394" s="474"/>
      <c r="AF394" s="474" t="s">
        <v>6013</v>
      </c>
      <c r="AG394" s="467" t="s">
        <v>1376</v>
      </c>
      <c r="AH394" s="474" t="s">
        <v>463</v>
      </c>
      <c r="AI394" s="474" t="s">
        <v>6027</v>
      </c>
      <c r="AJ394" s="467"/>
      <c r="AK394" s="474"/>
      <c r="AL394" s="467"/>
      <c r="AM394" s="467"/>
      <c r="AN394" s="467"/>
      <c r="AO394" s="474"/>
      <c r="AP394" s="494"/>
      <c r="AQ394" s="467"/>
      <c r="AR394" s="467"/>
      <c r="AS394" s="467"/>
      <c r="AT394" s="467"/>
      <c r="AU394" s="467"/>
      <c r="AV394" s="474"/>
      <c r="AW394" s="467">
        <v>1</v>
      </c>
      <c r="AX394" s="474">
        <v>1</v>
      </c>
      <c r="AY394" s="467">
        <v>1</v>
      </c>
      <c r="AZ394" s="467">
        <v>1</v>
      </c>
      <c r="BA394" s="477">
        <v>2</v>
      </c>
      <c r="BB394" s="478"/>
      <c r="BC394" s="467"/>
      <c r="BD394" s="488"/>
      <c r="BE394" s="488"/>
      <c r="BF394" s="488"/>
      <c r="BG394" s="489"/>
      <c r="BH394" s="467"/>
      <c r="BI394" s="467"/>
      <c r="BJ394" s="467"/>
      <c r="BK394" s="467"/>
      <c r="BL394" s="467"/>
      <c r="BM394" s="467"/>
    </row>
    <row r="395" spans="1:65" ht="30" customHeight="1" x14ac:dyDescent="0.3">
      <c r="A395" s="68"/>
      <c r="B395" s="465">
        <v>20200390</v>
      </c>
      <c r="C395" s="465" t="s">
        <v>1971</v>
      </c>
      <c r="D395" s="465"/>
      <c r="E395" s="466">
        <v>44088</v>
      </c>
      <c r="F395" s="467" t="s">
        <v>1720</v>
      </c>
      <c r="G395" s="467" t="s">
        <v>445</v>
      </c>
      <c r="H395" s="467" t="s">
        <v>491</v>
      </c>
      <c r="I395" s="470" t="s">
        <v>2477</v>
      </c>
      <c r="J395" s="471" t="s">
        <v>6896</v>
      </c>
      <c r="K395" s="491">
        <v>44088</v>
      </c>
      <c r="L395" s="492">
        <v>44044</v>
      </c>
      <c r="M395" s="474" t="s">
        <v>1972</v>
      </c>
      <c r="N395" s="474" t="s">
        <v>1972</v>
      </c>
      <c r="O395" s="467" t="s">
        <v>1973</v>
      </c>
      <c r="P395" s="467"/>
      <c r="Q395" s="467" t="s">
        <v>1974</v>
      </c>
      <c r="R395" s="475">
        <v>7099410</v>
      </c>
      <c r="S395" s="475">
        <v>7099410</v>
      </c>
      <c r="T395" s="476" t="s">
        <v>145</v>
      </c>
      <c r="U395" s="476"/>
      <c r="V395" s="476"/>
      <c r="W395" s="474" t="s">
        <v>449</v>
      </c>
      <c r="X395" s="474"/>
      <c r="Y395" s="474"/>
      <c r="Z395" s="467" t="s">
        <v>1975</v>
      </c>
      <c r="AA395" s="467" t="s">
        <v>454</v>
      </c>
      <c r="AB395" s="467"/>
      <c r="AC395" s="474"/>
      <c r="AD395" s="474" t="s">
        <v>1806</v>
      </c>
      <c r="AE395" s="474"/>
      <c r="AF395" s="474" t="s">
        <v>6017</v>
      </c>
      <c r="AG395" s="467" t="s">
        <v>6012</v>
      </c>
      <c r="AH395" s="474" t="s">
        <v>452</v>
      </c>
      <c r="AI395" s="474" t="s">
        <v>6026</v>
      </c>
      <c r="AJ395" s="467"/>
      <c r="AK395" s="474"/>
      <c r="AL395" s="467"/>
      <c r="AM395" s="467"/>
      <c r="AN395" s="467"/>
      <c r="AO395" s="474"/>
      <c r="AP395" s="494"/>
      <c r="AQ395" s="467"/>
      <c r="AR395" s="467"/>
      <c r="AS395" s="467"/>
      <c r="AT395" s="467"/>
      <c r="AU395" s="467"/>
      <c r="AV395" s="474"/>
      <c r="AW395" s="467">
        <v>1</v>
      </c>
      <c r="AX395" s="474">
        <v>3</v>
      </c>
      <c r="AY395" s="467">
        <v>1</v>
      </c>
      <c r="AZ395" s="467">
        <v>3</v>
      </c>
      <c r="BA395" s="477">
        <v>2</v>
      </c>
      <c r="BB395" s="478"/>
      <c r="BC395" s="467"/>
      <c r="BD395" s="488"/>
      <c r="BE395" s="488"/>
      <c r="BF395" s="488"/>
      <c r="BG395" s="489"/>
      <c r="BH395" s="467"/>
      <c r="BI395" s="467"/>
      <c r="BJ395" s="467"/>
      <c r="BK395" s="467"/>
      <c r="BL395" s="467"/>
      <c r="BM395" s="467"/>
    </row>
    <row r="396" spans="1:65" ht="30" customHeight="1" x14ac:dyDescent="0.3">
      <c r="A396" s="68"/>
      <c r="B396" s="465">
        <v>20200391</v>
      </c>
      <c r="C396" s="465" t="s">
        <v>2004</v>
      </c>
      <c r="D396" s="465"/>
      <c r="E396" s="466">
        <v>44090</v>
      </c>
      <c r="F396" s="467" t="s">
        <v>1606</v>
      </c>
      <c r="G396" s="467" t="s">
        <v>445</v>
      </c>
      <c r="H396" s="467" t="s">
        <v>446</v>
      </c>
      <c r="I396" s="470" t="s">
        <v>4239</v>
      </c>
      <c r="J396" s="471" t="s">
        <v>6897</v>
      </c>
      <c r="K396" s="491">
        <v>44078</v>
      </c>
      <c r="L396" s="492">
        <v>44044</v>
      </c>
      <c r="M396" s="474" t="s">
        <v>2005</v>
      </c>
      <c r="N396" s="474" t="s">
        <v>510</v>
      </c>
      <c r="O396" s="467" t="s">
        <v>2006</v>
      </c>
      <c r="P396" s="467"/>
      <c r="Q396" s="467" t="s">
        <v>1367</v>
      </c>
      <c r="R396" s="475">
        <v>12345149</v>
      </c>
      <c r="S396" s="475"/>
      <c r="T396" s="476"/>
      <c r="U396" s="476"/>
      <c r="V396" s="476"/>
      <c r="W396" s="474" t="s">
        <v>449</v>
      </c>
      <c r="X396" s="474"/>
      <c r="Y396" s="474"/>
      <c r="Z396" s="467" t="s">
        <v>2007</v>
      </c>
      <c r="AA396" s="467"/>
      <c r="AB396" s="467"/>
      <c r="AC396" s="474"/>
      <c r="AD396" s="474" t="s">
        <v>227</v>
      </c>
      <c r="AE396" s="474"/>
      <c r="AF396" s="474" t="s">
        <v>236</v>
      </c>
      <c r="AG396" s="467" t="s">
        <v>239</v>
      </c>
      <c r="AH396" s="474" t="s">
        <v>463</v>
      </c>
      <c r="AI396" s="474" t="s">
        <v>154</v>
      </c>
      <c r="AJ396" s="467"/>
      <c r="AK396" s="474"/>
      <c r="AL396" s="467"/>
      <c r="AM396" s="467" t="s">
        <v>2008</v>
      </c>
      <c r="AN396" s="467"/>
      <c r="AO396" s="474"/>
      <c r="AP396" s="494"/>
      <c r="AQ396" s="467"/>
      <c r="AR396" s="467"/>
      <c r="AS396" s="467"/>
      <c r="AT396" s="467"/>
      <c r="AU396" s="467"/>
      <c r="AV396" s="474"/>
      <c r="AW396" s="467"/>
      <c r="AX396" s="474"/>
      <c r="AY396" s="467"/>
      <c r="AZ396" s="467"/>
      <c r="BA396" s="477"/>
      <c r="BB396" s="478"/>
      <c r="BC396" s="467"/>
      <c r="BD396" s="488"/>
      <c r="BE396" s="488"/>
      <c r="BF396" s="488"/>
      <c r="BG396" s="489"/>
      <c r="BH396" s="467"/>
      <c r="BI396" s="467"/>
      <c r="BJ396" s="467"/>
      <c r="BK396" s="467"/>
      <c r="BL396" s="467"/>
      <c r="BM396" s="467"/>
    </row>
    <row r="397" spans="1:65" ht="30" customHeight="1" x14ac:dyDescent="0.3">
      <c r="A397" s="68"/>
      <c r="B397" s="465">
        <v>20200392</v>
      </c>
      <c r="C397" s="465" t="s">
        <v>1990</v>
      </c>
      <c r="D397" s="465"/>
      <c r="E397" s="466">
        <v>44090</v>
      </c>
      <c r="F397" s="497" t="s">
        <v>1587</v>
      </c>
      <c r="G397" s="467" t="s">
        <v>445</v>
      </c>
      <c r="H397" s="467" t="s">
        <v>491</v>
      </c>
      <c r="I397" s="470" t="s">
        <v>2477</v>
      </c>
      <c r="J397" s="471" t="s">
        <v>6898</v>
      </c>
      <c r="K397" s="491">
        <v>44089</v>
      </c>
      <c r="L397" s="492">
        <v>44048</v>
      </c>
      <c r="M397" s="474" t="s">
        <v>466</v>
      </c>
      <c r="N397" s="474" t="s">
        <v>1991</v>
      </c>
      <c r="O397" s="467" t="s">
        <v>1992</v>
      </c>
      <c r="P397" s="467"/>
      <c r="Q397" s="467" t="s">
        <v>1993</v>
      </c>
      <c r="R397" s="475">
        <v>2668956</v>
      </c>
      <c r="S397" s="475">
        <v>2668956</v>
      </c>
      <c r="T397" s="476" t="s">
        <v>145</v>
      </c>
      <c r="U397" s="476"/>
      <c r="V397" s="476"/>
      <c r="W397" s="474" t="s">
        <v>449</v>
      </c>
      <c r="X397" s="474"/>
      <c r="Y397" s="474"/>
      <c r="Z397" s="467" t="s">
        <v>1994</v>
      </c>
      <c r="AA397" s="467"/>
      <c r="AB397" s="467"/>
      <c r="AC397" s="474"/>
      <c r="AD397" s="474" t="s">
        <v>6014</v>
      </c>
      <c r="AE397" s="474"/>
      <c r="AF397" s="474" t="s">
        <v>6017</v>
      </c>
      <c r="AG397" s="467" t="s">
        <v>6012</v>
      </c>
      <c r="AH397" s="474" t="s">
        <v>452</v>
      </c>
      <c r="AI397" s="474" t="s">
        <v>6026</v>
      </c>
      <c r="AJ397" s="467"/>
      <c r="AK397" s="474"/>
      <c r="AL397" s="467"/>
      <c r="AM397" s="467"/>
      <c r="AN397" s="467"/>
      <c r="AO397" s="474"/>
      <c r="AP397" s="494"/>
      <c r="AQ397" s="467"/>
      <c r="AR397" s="467"/>
      <c r="AS397" s="467"/>
      <c r="AT397" s="467"/>
      <c r="AU397" s="467"/>
      <c r="AV397" s="474"/>
      <c r="AW397" s="467">
        <v>1</v>
      </c>
      <c r="AX397" s="474">
        <v>3</v>
      </c>
      <c r="AY397" s="467">
        <v>1</v>
      </c>
      <c r="AZ397" s="467">
        <v>3</v>
      </c>
      <c r="BA397" s="477">
        <v>2</v>
      </c>
      <c r="BB397" s="478"/>
      <c r="BC397" s="467"/>
      <c r="BD397" s="488"/>
      <c r="BE397" s="488"/>
      <c r="BF397" s="488"/>
      <c r="BG397" s="489"/>
      <c r="BH397" s="467"/>
      <c r="BI397" s="467"/>
      <c r="BJ397" s="467"/>
      <c r="BK397" s="467"/>
      <c r="BL397" s="467"/>
      <c r="BM397" s="467"/>
    </row>
    <row r="398" spans="1:65" ht="30" customHeight="1" x14ac:dyDescent="0.3">
      <c r="A398" s="68"/>
      <c r="B398" s="465">
        <v>20200393</v>
      </c>
      <c r="C398" s="465" t="s">
        <v>1986</v>
      </c>
      <c r="D398" s="465"/>
      <c r="E398" s="466">
        <v>44090</v>
      </c>
      <c r="F398" s="467" t="s">
        <v>1616</v>
      </c>
      <c r="G398" s="467" t="s">
        <v>445</v>
      </c>
      <c r="H398" s="467" t="s">
        <v>446</v>
      </c>
      <c r="I398" s="470" t="s">
        <v>4239</v>
      </c>
      <c r="J398" s="471" t="s">
        <v>6899</v>
      </c>
      <c r="K398" s="491">
        <v>44090</v>
      </c>
      <c r="L398" s="492">
        <v>44047</v>
      </c>
      <c r="M398" s="474" t="s">
        <v>466</v>
      </c>
      <c r="N398" s="474" t="s">
        <v>510</v>
      </c>
      <c r="O398" s="467" t="s">
        <v>1987</v>
      </c>
      <c r="P398" s="467"/>
      <c r="Q398" s="467" t="s">
        <v>1988</v>
      </c>
      <c r="R398" s="475">
        <v>1003405</v>
      </c>
      <c r="S398" s="475">
        <v>0</v>
      </c>
      <c r="T398" s="476"/>
      <c r="U398" s="476"/>
      <c r="V398" s="476"/>
      <c r="W398" s="474"/>
      <c r="X398" s="474"/>
      <c r="Y398" s="474"/>
      <c r="Z398" s="467" t="s">
        <v>1989</v>
      </c>
      <c r="AA398" s="467"/>
      <c r="AB398" s="467"/>
      <c r="AC398" s="474"/>
      <c r="AD398" s="474" t="s">
        <v>227</v>
      </c>
      <c r="AE398" s="474"/>
      <c r="AF398" s="474" t="s">
        <v>236</v>
      </c>
      <c r="AG398" s="467" t="s">
        <v>239</v>
      </c>
      <c r="AH398" s="474" t="s">
        <v>463</v>
      </c>
      <c r="AI398" s="474" t="s">
        <v>154</v>
      </c>
      <c r="AJ398" s="467"/>
      <c r="AK398" s="474"/>
      <c r="AL398" s="467"/>
      <c r="AM398" s="467"/>
      <c r="AN398" s="467"/>
      <c r="AO398" s="474"/>
      <c r="AP398" s="494"/>
      <c r="AQ398" s="467"/>
      <c r="AR398" s="467"/>
      <c r="AS398" s="467"/>
      <c r="AT398" s="467"/>
      <c r="AU398" s="467"/>
      <c r="AV398" s="474"/>
      <c r="AW398" s="467"/>
      <c r="AX398" s="474"/>
      <c r="AY398" s="467"/>
      <c r="AZ398" s="467"/>
      <c r="BA398" s="477"/>
      <c r="BB398" s="478"/>
      <c r="BC398" s="467"/>
      <c r="BD398" s="488"/>
      <c r="BE398" s="488"/>
      <c r="BF398" s="488"/>
      <c r="BG398" s="489"/>
      <c r="BH398" s="467"/>
      <c r="BI398" s="467"/>
      <c r="BJ398" s="467"/>
      <c r="BK398" s="467"/>
      <c r="BL398" s="467"/>
      <c r="BM398" s="467"/>
    </row>
    <row r="399" spans="1:65" ht="30" customHeight="1" x14ac:dyDescent="0.3">
      <c r="A399" s="68"/>
      <c r="B399" s="465">
        <v>20200394</v>
      </c>
      <c r="C399" s="465" t="s">
        <v>1995</v>
      </c>
      <c r="D399" s="465"/>
      <c r="E399" s="466">
        <v>44090</v>
      </c>
      <c r="F399" s="467" t="s">
        <v>1616</v>
      </c>
      <c r="G399" s="467" t="s">
        <v>445</v>
      </c>
      <c r="H399" s="467" t="s">
        <v>491</v>
      </c>
      <c r="I399" s="470" t="s">
        <v>2474</v>
      </c>
      <c r="J399" s="471" t="s">
        <v>6900</v>
      </c>
      <c r="K399" s="491">
        <v>44090</v>
      </c>
      <c r="L399" s="492">
        <v>44013</v>
      </c>
      <c r="M399" s="474" t="s">
        <v>466</v>
      </c>
      <c r="N399" s="474" t="s">
        <v>1996</v>
      </c>
      <c r="O399" s="467" t="s">
        <v>1997</v>
      </c>
      <c r="P399" s="467"/>
      <c r="Q399" s="467" t="s">
        <v>1998</v>
      </c>
      <c r="R399" s="475">
        <v>9229947</v>
      </c>
      <c r="S399" s="475">
        <v>9229947</v>
      </c>
      <c r="T399" s="476" t="s">
        <v>145</v>
      </c>
      <c r="U399" s="476"/>
      <c r="V399" s="476"/>
      <c r="W399" s="474" t="s">
        <v>449</v>
      </c>
      <c r="X399" s="474"/>
      <c r="Y399" s="474"/>
      <c r="Z399" s="467" t="s">
        <v>1999</v>
      </c>
      <c r="AA399" s="467"/>
      <c r="AB399" s="467"/>
      <c r="AC399" s="474"/>
      <c r="AD399" s="474" t="s">
        <v>6014</v>
      </c>
      <c r="AE399" s="474"/>
      <c r="AF399" s="474" t="s">
        <v>6017</v>
      </c>
      <c r="AG399" s="467" t="s">
        <v>6012</v>
      </c>
      <c r="AH399" s="474" t="s">
        <v>452</v>
      </c>
      <c r="AI399" s="474" t="s">
        <v>6026</v>
      </c>
      <c r="AJ399" s="467"/>
      <c r="AK399" s="474"/>
      <c r="AL399" s="467"/>
      <c r="AM399" s="467"/>
      <c r="AN399" s="467"/>
      <c r="AO399" s="474"/>
      <c r="AP399" s="494"/>
      <c r="AQ399" s="467"/>
      <c r="AR399" s="467"/>
      <c r="AS399" s="467"/>
      <c r="AT399" s="467"/>
      <c r="AU399" s="467"/>
      <c r="AV399" s="474"/>
      <c r="AW399" s="467">
        <v>1</v>
      </c>
      <c r="AX399" s="474">
        <v>3</v>
      </c>
      <c r="AY399" s="467">
        <v>1</v>
      </c>
      <c r="AZ399" s="467">
        <v>3</v>
      </c>
      <c r="BA399" s="477">
        <v>2</v>
      </c>
      <c r="BB399" s="478"/>
      <c r="BC399" s="467"/>
      <c r="BD399" s="488"/>
      <c r="BE399" s="488"/>
      <c r="BF399" s="488"/>
      <c r="BG399" s="489"/>
      <c r="BH399" s="467"/>
      <c r="BI399" s="467"/>
      <c r="BJ399" s="467"/>
      <c r="BK399" s="467"/>
      <c r="BL399" s="467"/>
      <c r="BM399" s="467"/>
    </row>
    <row r="400" spans="1:65" ht="30" customHeight="1" x14ac:dyDescent="0.3">
      <c r="A400" s="68"/>
      <c r="B400" s="465">
        <v>20200395</v>
      </c>
      <c r="C400" s="465" t="s">
        <v>2000</v>
      </c>
      <c r="D400" s="465"/>
      <c r="E400" s="466">
        <v>44090</v>
      </c>
      <c r="F400" s="467" t="s">
        <v>1791</v>
      </c>
      <c r="G400" s="467" t="s">
        <v>445</v>
      </c>
      <c r="H400" s="467" t="s">
        <v>446</v>
      </c>
      <c r="I400" s="470" t="s">
        <v>6002</v>
      </c>
      <c r="J400" s="471" t="s">
        <v>6901</v>
      </c>
      <c r="K400" s="491">
        <v>44090</v>
      </c>
      <c r="L400" s="492">
        <v>44044</v>
      </c>
      <c r="M400" s="474" t="s">
        <v>466</v>
      </c>
      <c r="N400" s="474" t="s">
        <v>510</v>
      </c>
      <c r="O400" s="467" t="s">
        <v>2001</v>
      </c>
      <c r="P400" s="467"/>
      <c r="Q400" s="467" t="s">
        <v>2002</v>
      </c>
      <c r="R400" s="475">
        <v>19920</v>
      </c>
      <c r="S400" s="475">
        <v>0</v>
      </c>
      <c r="T400" s="476"/>
      <c r="U400" s="476"/>
      <c r="V400" s="476"/>
      <c r="W400" s="474" t="s">
        <v>449</v>
      </c>
      <c r="X400" s="474"/>
      <c r="Y400" s="474"/>
      <c r="Z400" s="467" t="s">
        <v>2003</v>
      </c>
      <c r="AA400" s="467"/>
      <c r="AB400" s="467"/>
      <c r="AC400" s="474"/>
      <c r="AD400" s="474" t="s">
        <v>227</v>
      </c>
      <c r="AE400" s="474"/>
      <c r="AF400" s="474" t="s">
        <v>236</v>
      </c>
      <c r="AG400" s="467" t="s">
        <v>239</v>
      </c>
      <c r="AH400" s="474" t="s">
        <v>463</v>
      </c>
      <c r="AI400" s="474" t="s">
        <v>154</v>
      </c>
      <c r="AJ400" s="467"/>
      <c r="AK400" s="474"/>
      <c r="AL400" s="467"/>
      <c r="AM400" s="467"/>
      <c r="AN400" s="467"/>
      <c r="AO400" s="474"/>
      <c r="AP400" s="494"/>
      <c r="AQ400" s="467"/>
      <c r="AR400" s="467"/>
      <c r="AS400" s="467"/>
      <c r="AT400" s="467"/>
      <c r="AU400" s="467"/>
      <c r="AV400" s="474"/>
      <c r="AW400" s="467"/>
      <c r="AX400" s="474"/>
      <c r="AY400" s="467"/>
      <c r="AZ400" s="467"/>
      <c r="BA400" s="477"/>
      <c r="BB400" s="478"/>
      <c r="BC400" s="467"/>
      <c r="BD400" s="488"/>
      <c r="BE400" s="488"/>
      <c r="BF400" s="488"/>
      <c r="BG400" s="489"/>
      <c r="BH400" s="467"/>
      <c r="BI400" s="467"/>
      <c r="BJ400" s="467"/>
      <c r="BK400" s="467"/>
      <c r="BL400" s="467"/>
      <c r="BM400" s="467"/>
    </row>
    <row r="401" spans="1:65" ht="30" customHeight="1" x14ac:dyDescent="0.3">
      <c r="A401" s="68"/>
      <c r="B401" s="465">
        <v>20200396</v>
      </c>
      <c r="C401" s="465" t="s">
        <v>2009</v>
      </c>
      <c r="D401" s="465"/>
      <c r="E401" s="466">
        <v>44091</v>
      </c>
      <c r="F401" s="467" t="s">
        <v>1606</v>
      </c>
      <c r="G401" s="467" t="s">
        <v>445</v>
      </c>
      <c r="H401" s="467" t="s">
        <v>446</v>
      </c>
      <c r="I401" s="470" t="s">
        <v>4239</v>
      </c>
      <c r="J401" s="471" t="s">
        <v>6902</v>
      </c>
      <c r="K401" s="491">
        <v>44089</v>
      </c>
      <c r="L401" s="492">
        <v>44044</v>
      </c>
      <c r="M401" s="474" t="s">
        <v>2010</v>
      </c>
      <c r="N401" s="474" t="s">
        <v>2011</v>
      </c>
      <c r="O401" s="467" t="s">
        <v>2012</v>
      </c>
      <c r="P401" s="467"/>
      <c r="Q401" s="467" t="s">
        <v>2013</v>
      </c>
      <c r="R401" s="475">
        <v>72113</v>
      </c>
      <c r="S401" s="475">
        <v>0</v>
      </c>
      <c r="T401" s="476"/>
      <c r="U401" s="476"/>
      <c r="V401" s="476"/>
      <c r="W401" s="474" t="s">
        <v>449</v>
      </c>
      <c r="X401" s="474"/>
      <c r="Y401" s="474"/>
      <c r="Z401" s="467" t="s">
        <v>2014</v>
      </c>
      <c r="AA401" s="467"/>
      <c r="AB401" s="467"/>
      <c r="AC401" s="474"/>
      <c r="AD401" s="474" t="s">
        <v>227</v>
      </c>
      <c r="AE401" s="474"/>
      <c r="AF401" s="474" t="s">
        <v>236</v>
      </c>
      <c r="AG401" s="467" t="s">
        <v>239</v>
      </c>
      <c r="AH401" s="474" t="s">
        <v>463</v>
      </c>
      <c r="AI401" s="474" t="s">
        <v>154</v>
      </c>
      <c r="AJ401" s="467"/>
      <c r="AK401" s="474"/>
      <c r="AL401" s="467"/>
      <c r="AM401" s="467" t="s">
        <v>2015</v>
      </c>
      <c r="AN401" s="467"/>
      <c r="AO401" s="474"/>
      <c r="AP401" s="494"/>
      <c r="AQ401" s="467"/>
      <c r="AR401" s="467"/>
      <c r="AS401" s="467"/>
      <c r="AT401" s="467"/>
      <c r="AU401" s="467"/>
      <c r="AV401" s="474"/>
      <c r="AW401" s="467"/>
      <c r="AX401" s="474"/>
      <c r="AY401" s="467"/>
      <c r="AZ401" s="467"/>
      <c r="BA401" s="477"/>
      <c r="BB401" s="478"/>
      <c r="BC401" s="467"/>
      <c r="BD401" s="488"/>
      <c r="BE401" s="488"/>
      <c r="BF401" s="488"/>
      <c r="BG401" s="489"/>
      <c r="BH401" s="467"/>
      <c r="BI401" s="467"/>
      <c r="BJ401" s="467"/>
      <c r="BK401" s="467"/>
      <c r="BL401" s="467"/>
      <c r="BM401" s="467"/>
    </row>
    <row r="402" spans="1:65" ht="30" customHeight="1" x14ac:dyDescent="0.3">
      <c r="A402" s="68"/>
      <c r="B402" s="465">
        <v>20200397</v>
      </c>
      <c r="C402" s="465" t="s">
        <v>2016</v>
      </c>
      <c r="D402" s="465"/>
      <c r="E402" s="466">
        <v>44092</v>
      </c>
      <c r="F402" s="467" t="s">
        <v>1755</v>
      </c>
      <c r="G402" s="467" t="s">
        <v>445</v>
      </c>
      <c r="H402" s="467" t="s">
        <v>446</v>
      </c>
      <c r="I402" s="470" t="s">
        <v>4234</v>
      </c>
      <c r="J402" s="471" t="s">
        <v>6903</v>
      </c>
      <c r="K402" s="491">
        <v>44090</v>
      </c>
      <c r="L402" s="492">
        <v>44045</v>
      </c>
      <c r="M402" s="474" t="s">
        <v>466</v>
      </c>
      <c r="N402" s="474" t="s">
        <v>2017</v>
      </c>
      <c r="O402" s="467" t="s">
        <v>2018</v>
      </c>
      <c r="P402" s="467"/>
      <c r="Q402" s="467" t="s">
        <v>2019</v>
      </c>
      <c r="R402" s="475">
        <v>0</v>
      </c>
      <c r="S402" s="475">
        <v>0</v>
      </c>
      <c r="T402" s="476"/>
      <c r="U402" s="476"/>
      <c r="V402" s="476"/>
      <c r="W402" s="474" t="s">
        <v>449</v>
      </c>
      <c r="X402" s="474"/>
      <c r="Y402" s="474"/>
      <c r="Z402" s="467" t="s">
        <v>2020</v>
      </c>
      <c r="AA402" s="467" t="s">
        <v>486</v>
      </c>
      <c r="AB402" s="467"/>
      <c r="AC402" s="474"/>
      <c r="AD402" s="474" t="s">
        <v>227</v>
      </c>
      <c r="AE402" s="474"/>
      <c r="AF402" s="474" t="s">
        <v>236</v>
      </c>
      <c r="AG402" s="467" t="s">
        <v>1376</v>
      </c>
      <c r="AH402" s="474" t="s">
        <v>463</v>
      </c>
      <c r="AI402" s="474" t="s">
        <v>154</v>
      </c>
      <c r="AJ402" s="467"/>
      <c r="AK402" s="474"/>
      <c r="AL402" s="467"/>
      <c r="AM402" s="467"/>
      <c r="AN402" s="467"/>
      <c r="AO402" s="474"/>
      <c r="AP402" s="494"/>
      <c r="AQ402" s="467"/>
      <c r="AR402" s="467"/>
      <c r="AS402" s="467"/>
      <c r="AT402" s="467"/>
      <c r="AU402" s="467"/>
      <c r="AV402" s="474"/>
      <c r="AW402" s="467"/>
      <c r="AX402" s="474"/>
      <c r="AY402" s="467"/>
      <c r="AZ402" s="467"/>
      <c r="BA402" s="477"/>
      <c r="BB402" s="478"/>
      <c r="BC402" s="467"/>
      <c r="BD402" s="488"/>
      <c r="BE402" s="488"/>
      <c r="BF402" s="488"/>
      <c r="BG402" s="489"/>
      <c r="BH402" s="467"/>
      <c r="BI402" s="467"/>
      <c r="BJ402" s="467"/>
      <c r="BK402" s="467"/>
      <c r="BL402" s="467"/>
      <c r="BM402" s="467"/>
    </row>
    <row r="403" spans="1:65" ht="30" customHeight="1" x14ac:dyDescent="0.3">
      <c r="A403" s="68"/>
      <c r="B403" s="465">
        <v>20200398</v>
      </c>
      <c r="C403" s="465" t="s">
        <v>2021</v>
      </c>
      <c r="D403" s="465"/>
      <c r="E403" s="466">
        <v>44092</v>
      </c>
      <c r="F403" s="497" t="s">
        <v>1587</v>
      </c>
      <c r="G403" s="467" t="s">
        <v>445</v>
      </c>
      <c r="H403" s="467" t="s">
        <v>446</v>
      </c>
      <c r="I403" s="470" t="s">
        <v>4238</v>
      </c>
      <c r="J403" s="471" t="s">
        <v>6904</v>
      </c>
      <c r="K403" s="491">
        <v>44090</v>
      </c>
      <c r="L403" s="492">
        <v>44046</v>
      </c>
      <c r="M403" s="474" t="s">
        <v>1540</v>
      </c>
      <c r="N403" s="474" t="s">
        <v>510</v>
      </c>
      <c r="O403" s="467" t="s">
        <v>2022</v>
      </c>
      <c r="P403" s="467"/>
      <c r="Q403" s="467" t="s">
        <v>2023</v>
      </c>
      <c r="R403" s="475">
        <v>566711</v>
      </c>
      <c r="S403" s="475">
        <v>0</v>
      </c>
      <c r="T403" s="476"/>
      <c r="U403" s="476"/>
      <c r="V403" s="476"/>
      <c r="W403" s="474" t="s">
        <v>449</v>
      </c>
      <c r="X403" s="474"/>
      <c r="Y403" s="474"/>
      <c r="Z403" s="467" t="s">
        <v>2024</v>
      </c>
      <c r="AA403" s="467" t="s">
        <v>486</v>
      </c>
      <c r="AB403" s="467"/>
      <c r="AC403" s="474"/>
      <c r="AD403" s="474" t="s">
        <v>227</v>
      </c>
      <c r="AE403" s="474"/>
      <c r="AF403" s="474" t="s">
        <v>236</v>
      </c>
      <c r="AG403" s="467" t="s">
        <v>1383</v>
      </c>
      <c r="AH403" s="474" t="s">
        <v>463</v>
      </c>
      <c r="AI403" s="474" t="s">
        <v>154</v>
      </c>
      <c r="AJ403" s="467"/>
      <c r="AK403" s="474"/>
      <c r="AL403" s="467"/>
      <c r="AM403" s="467"/>
      <c r="AN403" s="467"/>
      <c r="AO403" s="474"/>
      <c r="AP403" s="494"/>
      <c r="AQ403" s="467"/>
      <c r="AR403" s="467"/>
      <c r="AS403" s="467"/>
      <c r="AT403" s="467"/>
      <c r="AU403" s="467"/>
      <c r="AV403" s="474"/>
      <c r="AW403" s="467"/>
      <c r="AX403" s="474"/>
      <c r="AY403" s="467"/>
      <c r="AZ403" s="467"/>
      <c r="BA403" s="477"/>
      <c r="BB403" s="478"/>
      <c r="BC403" s="467"/>
      <c r="BD403" s="488"/>
      <c r="BE403" s="488"/>
      <c r="BF403" s="488"/>
      <c r="BG403" s="489"/>
      <c r="BH403" s="467"/>
      <c r="BI403" s="467"/>
      <c r="BJ403" s="467"/>
      <c r="BK403" s="467"/>
      <c r="BL403" s="467"/>
      <c r="BM403" s="467"/>
    </row>
    <row r="404" spans="1:65" ht="30" customHeight="1" x14ac:dyDescent="0.3">
      <c r="A404" s="68"/>
      <c r="B404" s="465">
        <v>20200399</v>
      </c>
      <c r="C404" s="465" t="s">
        <v>2025</v>
      </c>
      <c r="D404" s="465"/>
      <c r="E404" s="466">
        <v>44092</v>
      </c>
      <c r="F404" s="467" t="s">
        <v>1599</v>
      </c>
      <c r="G404" s="467" t="s">
        <v>445</v>
      </c>
      <c r="H404" s="467" t="s">
        <v>446</v>
      </c>
      <c r="I404" s="470" t="s">
        <v>4238</v>
      </c>
      <c r="J404" s="471" t="s">
        <v>6905</v>
      </c>
      <c r="K404" s="491">
        <v>44092</v>
      </c>
      <c r="L404" s="492">
        <v>44047</v>
      </c>
      <c r="M404" s="474" t="s">
        <v>1540</v>
      </c>
      <c r="N404" s="474" t="s">
        <v>466</v>
      </c>
      <c r="O404" s="467" t="s">
        <v>2026</v>
      </c>
      <c r="P404" s="467"/>
      <c r="Q404" s="467" t="s">
        <v>2027</v>
      </c>
      <c r="R404" s="475">
        <v>520075</v>
      </c>
      <c r="S404" s="475">
        <v>0</v>
      </c>
      <c r="T404" s="476"/>
      <c r="U404" s="476"/>
      <c r="V404" s="476"/>
      <c r="W404" s="474" t="s">
        <v>449</v>
      </c>
      <c r="X404" s="474"/>
      <c r="Y404" s="474"/>
      <c r="Z404" s="467" t="s">
        <v>2028</v>
      </c>
      <c r="AA404" s="467" t="s">
        <v>486</v>
      </c>
      <c r="AB404" s="467"/>
      <c r="AC404" s="474"/>
      <c r="AD404" s="474" t="s">
        <v>227</v>
      </c>
      <c r="AE404" s="474"/>
      <c r="AF404" s="474" t="s">
        <v>236</v>
      </c>
      <c r="AG404" s="467" t="s">
        <v>1383</v>
      </c>
      <c r="AH404" s="474" t="s">
        <v>463</v>
      </c>
      <c r="AI404" s="474" t="s">
        <v>154</v>
      </c>
      <c r="AJ404" s="467"/>
      <c r="AK404" s="474"/>
      <c r="AL404" s="467"/>
      <c r="AM404" s="467"/>
      <c r="AN404" s="467"/>
      <c r="AO404" s="474"/>
      <c r="AP404" s="494"/>
      <c r="AQ404" s="467"/>
      <c r="AR404" s="467"/>
      <c r="AS404" s="467"/>
      <c r="AT404" s="467"/>
      <c r="AU404" s="467"/>
      <c r="AV404" s="474"/>
      <c r="AW404" s="467"/>
      <c r="AX404" s="474"/>
      <c r="AY404" s="467"/>
      <c r="AZ404" s="467"/>
      <c r="BA404" s="477"/>
      <c r="BB404" s="478"/>
      <c r="BC404" s="467"/>
      <c r="BD404" s="488"/>
      <c r="BE404" s="488"/>
      <c r="BF404" s="488"/>
      <c r="BG404" s="489"/>
      <c r="BH404" s="467"/>
      <c r="BI404" s="467"/>
      <c r="BJ404" s="467"/>
      <c r="BK404" s="467"/>
      <c r="BL404" s="467"/>
      <c r="BM404" s="467"/>
    </row>
    <row r="405" spans="1:65" ht="30" customHeight="1" x14ac:dyDescent="0.3">
      <c r="A405" s="68"/>
      <c r="B405" s="465">
        <v>20200400</v>
      </c>
      <c r="C405" s="465" t="s">
        <v>2029</v>
      </c>
      <c r="D405" s="465"/>
      <c r="E405" s="466">
        <v>44092</v>
      </c>
      <c r="F405" s="467" t="s">
        <v>1720</v>
      </c>
      <c r="G405" s="467" t="s">
        <v>445</v>
      </c>
      <c r="H405" s="467" t="s">
        <v>491</v>
      </c>
      <c r="I405" s="470" t="s">
        <v>2491</v>
      </c>
      <c r="J405" s="471" t="s">
        <v>6906</v>
      </c>
      <c r="K405" s="491">
        <v>44092</v>
      </c>
      <c r="L405" s="492">
        <v>44044</v>
      </c>
      <c r="M405" s="474" t="s">
        <v>1943</v>
      </c>
      <c r="N405" s="474" t="s">
        <v>2030</v>
      </c>
      <c r="O405" s="467" t="s">
        <v>2031</v>
      </c>
      <c r="P405" s="467"/>
      <c r="Q405" s="467" t="s">
        <v>2032</v>
      </c>
      <c r="R405" s="475">
        <v>605882</v>
      </c>
      <c r="S405" s="475">
        <v>605882</v>
      </c>
      <c r="T405" s="476" t="s">
        <v>145</v>
      </c>
      <c r="U405" s="476"/>
      <c r="V405" s="476"/>
      <c r="W405" s="474" t="s">
        <v>449</v>
      </c>
      <c r="X405" s="474"/>
      <c r="Y405" s="474"/>
      <c r="Z405" s="467" t="s">
        <v>2033</v>
      </c>
      <c r="AA405" s="467" t="s">
        <v>454</v>
      </c>
      <c r="AB405" s="467"/>
      <c r="AC405" s="474"/>
      <c r="AD405" s="474" t="s">
        <v>6011</v>
      </c>
      <c r="AE405" s="474"/>
      <c r="AF405" s="474" t="s">
        <v>6017</v>
      </c>
      <c r="AG405" s="467" t="s">
        <v>1376</v>
      </c>
      <c r="AH405" s="474" t="s">
        <v>463</v>
      </c>
      <c r="AI405" s="474" t="s">
        <v>6027</v>
      </c>
      <c r="AJ405" s="467"/>
      <c r="AK405" s="474"/>
      <c r="AL405" s="467"/>
      <c r="AM405" s="467"/>
      <c r="AN405" s="467"/>
      <c r="AO405" s="474"/>
      <c r="AP405" s="494"/>
      <c r="AQ405" s="467"/>
      <c r="AR405" s="467"/>
      <c r="AS405" s="467"/>
      <c r="AT405" s="467"/>
      <c r="AU405" s="467"/>
      <c r="AV405" s="474"/>
      <c r="AW405" s="467">
        <v>1</v>
      </c>
      <c r="AX405" s="474">
        <v>1</v>
      </c>
      <c r="AY405" s="467">
        <v>1</v>
      </c>
      <c r="AZ405" s="467">
        <v>3</v>
      </c>
      <c r="BA405" s="477">
        <v>2</v>
      </c>
      <c r="BB405" s="478"/>
      <c r="BC405" s="467"/>
      <c r="BD405" s="488"/>
      <c r="BE405" s="488"/>
      <c r="BF405" s="488"/>
      <c r="BG405" s="489"/>
      <c r="BH405" s="467"/>
      <c r="BI405" s="467"/>
      <c r="BJ405" s="467"/>
      <c r="BK405" s="467"/>
      <c r="BL405" s="467"/>
      <c r="BM405" s="467"/>
    </row>
    <row r="406" spans="1:65" ht="30" customHeight="1" x14ac:dyDescent="0.3">
      <c r="A406" s="68"/>
      <c r="B406" s="465">
        <v>20200401</v>
      </c>
      <c r="C406" s="465" t="s">
        <v>2034</v>
      </c>
      <c r="D406" s="465"/>
      <c r="E406" s="466">
        <v>44092</v>
      </c>
      <c r="F406" s="467" t="s">
        <v>1755</v>
      </c>
      <c r="G406" s="467" t="s">
        <v>445</v>
      </c>
      <c r="H406" s="467" t="s">
        <v>491</v>
      </c>
      <c r="I406" s="470" t="s">
        <v>2477</v>
      </c>
      <c r="J406" s="471" t="s">
        <v>6907</v>
      </c>
      <c r="K406" s="491">
        <v>44092</v>
      </c>
      <c r="L406" s="492">
        <v>44045</v>
      </c>
      <c r="M406" s="474" t="s">
        <v>1540</v>
      </c>
      <c r="N406" s="474" t="s">
        <v>466</v>
      </c>
      <c r="O406" s="467" t="s">
        <v>2035</v>
      </c>
      <c r="P406" s="467"/>
      <c r="Q406" s="467" t="s">
        <v>2036</v>
      </c>
      <c r="R406" s="475">
        <v>281466</v>
      </c>
      <c r="S406" s="475">
        <v>281466</v>
      </c>
      <c r="T406" s="476" t="s">
        <v>348</v>
      </c>
      <c r="U406" s="476"/>
      <c r="V406" s="476"/>
      <c r="W406" s="474" t="s">
        <v>449</v>
      </c>
      <c r="X406" s="474"/>
      <c r="Y406" s="474"/>
      <c r="Z406" s="467" t="s">
        <v>2037</v>
      </c>
      <c r="AA406" s="467" t="s">
        <v>486</v>
      </c>
      <c r="AB406" s="467"/>
      <c r="AC406" s="474"/>
      <c r="AD406" s="474" t="s">
        <v>6011</v>
      </c>
      <c r="AE406" s="474"/>
      <c r="AF406" s="474" t="s">
        <v>6017</v>
      </c>
      <c r="AG406" s="467" t="s">
        <v>1480</v>
      </c>
      <c r="AH406" s="474" t="s">
        <v>463</v>
      </c>
      <c r="AI406" s="474" t="s">
        <v>6027</v>
      </c>
      <c r="AJ406" s="467"/>
      <c r="AK406" s="474"/>
      <c r="AL406" s="467"/>
      <c r="AM406" s="467"/>
      <c r="AN406" s="467"/>
      <c r="AO406" s="474"/>
      <c r="AP406" s="494"/>
      <c r="AQ406" s="467"/>
      <c r="AR406" s="467"/>
      <c r="AS406" s="467"/>
      <c r="AT406" s="467"/>
      <c r="AU406" s="467"/>
      <c r="AV406" s="474"/>
      <c r="AW406" s="467">
        <v>1</v>
      </c>
      <c r="AX406" s="474">
        <v>1</v>
      </c>
      <c r="AY406" s="467">
        <v>1</v>
      </c>
      <c r="AZ406" s="467">
        <v>3</v>
      </c>
      <c r="BA406" s="477">
        <v>1</v>
      </c>
      <c r="BB406" s="478"/>
      <c r="BC406" s="467"/>
      <c r="BD406" s="488"/>
      <c r="BE406" s="488"/>
      <c r="BF406" s="488"/>
      <c r="BG406" s="489"/>
      <c r="BH406" s="467"/>
      <c r="BI406" s="467"/>
      <c r="BJ406" s="467"/>
      <c r="BK406" s="467"/>
      <c r="BL406" s="467"/>
      <c r="BM406" s="467"/>
    </row>
    <row r="407" spans="1:65" ht="30" customHeight="1" x14ac:dyDescent="0.3">
      <c r="A407" s="68"/>
      <c r="B407" s="465">
        <v>20200402</v>
      </c>
      <c r="C407" s="465" t="s">
        <v>2038</v>
      </c>
      <c r="D407" s="465"/>
      <c r="E407" s="466">
        <v>44093</v>
      </c>
      <c r="F407" s="467" t="s">
        <v>1616</v>
      </c>
      <c r="G407" s="467" t="s">
        <v>445</v>
      </c>
      <c r="H407" s="467" t="s">
        <v>491</v>
      </c>
      <c r="I407" s="470" t="s">
        <v>2477</v>
      </c>
      <c r="J407" s="471" t="s">
        <v>6908</v>
      </c>
      <c r="K407" s="491">
        <v>44093</v>
      </c>
      <c r="L407" s="492">
        <v>44046</v>
      </c>
      <c r="M407" s="474" t="s">
        <v>2039</v>
      </c>
      <c r="N407" s="474" t="s">
        <v>2040</v>
      </c>
      <c r="O407" s="467" t="s">
        <v>2041</v>
      </c>
      <c r="P407" s="467"/>
      <c r="Q407" s="467" t="s">
        <v>2042</v>
      </c>
      <c r="R407" s="475">
        <v>800000</v>
      </c>
      <c r="S407" s="475">
        <v>800000</v>
      </c>
      <c r="T407" s="476" t="s">
        <v>348</v>
      </c>
      <c r="U407" s="476"/>
      <c r="V407" s="476"/>
      <c r="W407" s="474" t="s">
        <v>449</v>
      </c>
      <c r="X407" s="474"/>
      <c r="Y407" s="474"/>
      <c r="Z407" s="467" t="s">
        <v>2043</v>
      </c>
      <c r="AA407" s="467" t="s">
        <v>454</v>
      </c>
      <c r="AB407" s="467"/>
      <c r="AC407" s="474"/>
      <c r="AD407" s="474" t="s">
        <v>6018</v>
      </c>
      <c r="AE407" s="474"/>
      <c r="AF407" s="474" t="s">
        <v>6017</v>
      </c>
      <c r="AG407" s="467" t="s">
        <v>6012</v>
      </c>
      <c r="AH407" s="474" t="s">
        <v>463</v>
      </c>
      <c r="AI407" s="474" t="s">
        <v>6027</v>
      </c>
      <c r="AJ407" s="467"/>
      <c r="AK407" s="474"/>
      <c r="AL407" s="467"/>
      <c r="AM407" s="467"/>
      <c r="AN407" s="467"/>
      <c r="AO407" s="474"/>
      <c r="AP407" s="494"/>
      <c r="AQ407" s="467"/>
      <c r="AR407" s="467"/>
      <c r="AS407" s="467"/>
      <c r="AT407" s="467"/>
      <c r="AU407" s="467"/>
      <c r="AV407" s="474"/>
      <c r="AW407" s="467">
        <v>1</v>
      </c>
      <c r="AX407" s="474">
        <v>2</v>
      </c>
      <c r="AY407" s="467">
        <v>1</v>
      </c>
      <c r="AZ407" s="467">
        <v>3</v>
      </c>
      <c r="BA407" s="477">
        <v>2</v>
      </c>
      <c r="BB407" s="478"/>
      <c r="BC407" s="467"/>
      <c r="BD407" s="488"/>
      <c r="BE407" s="488"/>
      <c r="BF407" s="488"/>
      <c r="BG407" s="489"/>
      <c r="BH407" s="467"/>
      <c r="BI407" s="467"/>
      <c r="BJ407" s="467"/>
      <c r="BK407" s="467"/>
      <c r="BL407" s="467"/>
      <c r="BM407" s="467"/>
    </row>
    <row r="408" spans="1:65" ht="30" customHeight="1" x14ac:dyDescent="0.3">
      <c r="A408" s="68"/>
      <c r="B408" s="465">
        <v>20200403</v>
      </c>
      <c r="C408" s="465" t="s">
        <v>2044</v>
      </c>
      <c r="D408" s="465"/>
      <c r="E408" s="466">
        <v>44095</v>
      </c>
      <c r="F408" s="497" t="s">
        <v>1587</v>
      </c>
      <c r="G408" s="467" t="s">
        <v>445</v>
      </c>
      <c r="H408" s="467" t="s">
        <v>491</v>
      </c>
      <c r="I408" s="470" t="s">
        <v>2522</v>
      </c>
      <c r="J408" s="471" t="s">
        <v>6909</v>
      </c>
      <c r="K408" s="491">
        <v>44071</v>
      </c>
      <c r="L408" s="492">
        <v>44013</v>
      </c>
      <c r="M408" s="474" t="s">
        <v>1576</v>
      </c>
      <c r="N408" s="474" t="s">
        <v>2045</v>
      </c>
      <c r="O408" s="467" t="s">
        <v>2046</v>
      </c>
      <c r="P408" s="467"/>
      <c r="Q408" s="467" t="s">
        <v>2047</v>
      </c>
      <c r="R408" s="475">
        <v>15840</v>
      </c>
      <c r="S408" s="475">
        <v>15840</v>
      </c>
      <c r="T408" s="476" t="s">
        <v>4575</v>
      </c>
      <c r="U408" s="476"/>
      <c r="V408" s="476"/>
      <c r="W408" s="474" t="s">
        <v>449</v>
      </c>
      <c r="X408" s="474"/>
      <c r="Y408" s="474"/>
      <c r="Z408" s="467" t="s">
        <v>2048</v>
      </c>
      <c r="AA408" s="467"/>
      <c r="AB408" s="467"/>
      <c r="AC408" s="474"/>
      <c r="AD408" s="474" t="s">
        <v>6011</v>
      </c>
      <c r="AE408" s="474"/>
      <c r="AF408" s="474" t="s">
        <v>6017</v>
      </c>
      <c r="AG408" s="467" t="s">
        <v>6019</v>
      </c>
      <c r="AH408" s="474" t="s">
        <v>463</v>
      </c>
      <c r="AI408" s="474" t="s">
        <v>6027</v>
      </c>
      <c r="AJ408" s="467"/>
      <c r="AK408" s="474"/>
      <c r="AL408" s="467"/>
      <c r="AM408" s="467"/>
      <c r="AN408" s="467"/>
      <c r="AO408" s="474"/>
      <c r="AP408" s="494"/>
      <c r="AQ408" s="467"/>
      <c r="AR408" s="467"/>
      <c r="AS408" s="467"/>
      <c r="AT408" s="467"/>
      <c r="AU408" s="467"/>
      <c r="AV408" s="474"/>
      <c r="AW408" s="467">
        <v>1</v>
      </c>
      <c r="AX408" s="474">
        <v>1</v>
      </c>
      <c r="AY408" s="467">
        <v>1</v>
      </c>
      <c r="AZ408" s="467">
        <v>3</v>
      </c>
      <c r="BA408" s="477">
        <v>3</v>
      </c>
      <c r="BB408" s="478"/>
      <c r="BC408" s="467"/>
      <c r="BD408" s="488"/>
      <c r="BE408" s="488"/>
      <c r="BF408" s="488"/>
      <c r="BG408" s="489"/>
      <c r="BH408" s="467"/>
      <c r="BI408" s="467"/>
      <c r="BJ408" s="467"/>
      <c r="BK408" s="467"/>
      <c r="BL408" s="467"/>
      <c r="BM408" s="467"/>
    </row>
    <row r="409" spans="1:65" ht="30" customHeight="1" x14ac:dyDescent="0.3">
      <c r="A409" s="68"/>
      <c r="B409" s="465">
        <v>20200404</v>
      </c>
      <c r="C409" s="465" t="s">
        <v>2049</v>
      </c>
      <c r="D409" s="465"/>
      <c r="E409" s="466">
        <v>44095</v>
      </c>
      <c r="F409" s="467" t="s">
        <v>2050</v>
      </c>
      <c r="G409" s="467" t="s">
        <v>445</v>
      </c>
      <c r="H409" s="467" t="s">
        <v>446</v>
      </c>
      <c r="I409" s="470" t="s">
        <v>4234</v>
      </c>
      <c r="J409" s="471" t="s">
        <v>6910</v>
      </c>
      <c r="K409" s="491">
        <v>44092</v>
      </c>
      <c r="L409" s="492">
        <v>44044</v>
      </c>
      <c r="M409" s="474" t="s">
        <v>1525</v>
      </c>
      <c r="N409" s="474" t="s">
        <v>2051</v>
      </c>
      <c r="O409" s="467" t="s">
        <v>2052</v>
      </c>
      <c r="P409" s="467"/>
      <c r="Q409" s="467" t="s">
        <v>2053</v>
      </c>
      <c r="R409" s="475">
        <v>0</v>
      </c>
      <c r="S409" s="475">
        <v>0</v>
      </c>
      <c r="T409" s="476"/>
      <c r="U409" s="476"/>
      <c r="V409" s="476"/>
      <c r="W409" s="474" t="s">
        <v>449</v>
      </c>
      <c r="X409" s="474"/>
      <c r="Y409" s="474"/>
      <c r="Z409" s="467" t="s">
        <v>2054</v>
      </c>
      <c r="AA409" s="467"/>
      <c r="AB409" s="467"/>
      <c r="AC409" s="474"/>
      <c r="AD409" s="474" t="s">
        <v>227</v>
      </c>
      <c r="AE409" s="474"/>
      <c r="AF409" s="474" t="s">
        <v>236</v>
      </c>
      <c r="AG409" s="467" t="s">
        <v>239</v>
      </c>
      <c r="AH409" s="474" t="s">
        <v>463</v>
      </c>
      <c r="AI409" s="474" t="s">
        <v>154</v>
      </c>
      <c r="AJ409" s="467"/>
      <c r="AK409" s="474"/>
      <c r="AL409" s="467"/>
      <c r="AM409" s="467"/>
      <c r="AN409" s="467"/>
      <c r="AO409" s="474"/>
      <c r="AP409" s="494"/>
      <c r="AQ409" s="467"/>
      <c r="AR409" s="467"/>
      <c r="AS409" s="467"/>
      <c r="AT409" s="467"/>
      <c r="AU409" s="467"/>
      <c r="AV409" s="474"/>
      <c r="AW409" s="467"/>
      <c r="AX409" s="474"/>
      <c r="AY409" s="467"/>
      <c r="AZ409" s="467"/>
      <c r="BA409" s="477"/>
      <c r="BB409" s="478"/>
      <c r="BC409" s="467"/>
      <c r="BD409" s="488"/>
      <c r="BE409" s="488"/>
      <c r="BF409" s="488"/>
      <c r="BG409" s="489"/>
      <c r="BH409" s="467"/>
      <c r="BI409" s="467"/>
      <c r="BJ409" s="467"/>
      <c r="BK409" s="467"/>
      <c r="BL409" s="467"/>
      <c r="BM409" s="467"/>
    </row>
    <row r="410" spans="1:65" ht="30" customHeight="1" x14ac:dyDescent="0.3">
      <c r="A410" s="68"/>
      <c r="B410" s="465">
        <v>20200405</v>
      </c>
      <c r="C410" s="465" t="s">
        <v>2055</v>
      </c>
      <c r="D410" s="465"/>
      <c r="E410" s="466">
        <v>44096</v>
      </c>
      <c r="F410" s="497" t="s">
        <v>1587</v>
      </c>
      <c r="G410" s="467" t="s">
        <v>445</v>
      </c>
      <c r="H410" s="467" t="s">
        <v>446</v>
      </c>
      <c r="I410" s="470" t="s">
        <v>4239</v>
      </c>
      <c r="J410" s="471" t="s">
        <v>6911</v>
      </c>
      <c r="K410" s="491">
        <v>44077</v>
      </c>
      <c r="L410" s="492">
        <v>44044</v>
      </c>
      <c r="M410" s="474" t="s">
        <v>2056</v>
      </c>
      <c r="N410" s="474"/>
      <c r="O410" s="467" t="s">
        <v>2057</v>
      </c>
      <c r="P410" s="467"/>
      <c r="Q410" s="467" t="s">
        <v>2058</v>
      </c>
      <c r="R410" s="475">
        <v>741517</v>
      </c>
      <c r="S410" s="475">
        <v>0</v>
      </c>
      <c r="T410" s="476"/>
      <c r="U410" s="476"/>
      <c r="V410" s="476"/>
      <c r="W410" s="474" t="s">
        <v>449</v>
      </c>
      <c r="X410" s="474"/>
      <c r="Y410" s="474"/>
      <c r="Z410" s="467" t="s">
        <v>2059</v>
      </c>
      <c r="AA410" s="467" t="s">
        <v>454</v>
      </c>
      <c r="AB410" s="467"/>
      <c r="AC410" s="474"/>
      <c r="AD410" s="474" t="s">
        <v>227</v>
      </c>
      <c r="AE410" s="474"/>
      <c r="AF410" s="474" t="s">
        <v>236</v>
      </c>
      <c r="AG410" s="467" t="s">
        <v>239</v>
      </c>
      <c r="AH410" s="474" t="s">
        <v>463</v>
      </c>
      <c r="AI410" s="474" t="s">
        <v>154</v>
      </c>
      <c r="AJ410" s="467"/>
      <c r="AK410" s="474"/>
      <c r="AL410" s="467"/>
      <c r="AM410" s="467"/>
      <c r="AN410" s="467"/>
      <c r="AO410" s="474"/>
      <c r="AP410" s="494"/>
      <c r="AQ410" s="467"/>
      <c r="AR410" s="467"/>
      <c r="AS410" s="467"/>
      <c r="AT410" s="467"/>
      <c r="AU410" s="467"/>
      <c r="AV410" s="474"/>
      <c r="AW410" s="467"/>
      <c r="AX410" s="474"/>
      <c r="AY410" s="467"/>
      <c r="AZ410" s="467"/>
      <c r="BA410" s="477"/>
      <c r="BB410" s="478"/>
      <c r="BC410" s="467"/>
      <c r="BD410" s="488"/>
      <c r="BE410" s="488"/>
      <c r="BF410" s="488"/>
      <c r="BG410" s="489"/>
      <c r="BH410" s="467"/>
      <c r="BI410" s="467"/>
      <c r="BJ410" s="467"/>
      <c r="BK410" s="467"/>
      <c r="BL410" s="467"/>
      <c r="BM410" s="467"/>
    </row>
    <row r="411" spans="1:65" ht="30" customHeight="1" x14ac:dyDescent="0.3">
      <c r="A411" s="68"/>
      <c r="B411" s="465">
        <v>20200406</v>
      </c>
      <c r="C411" s="465" t="s">
        <v>2060</v>
      </c>
      <c r="D411" s="465"/>
      <c r="E411" s="466">
        <v>44096</v>
      </c>
      <c r="F411" s="467" t="s">
        <v>2061</v>
      </c>
      <c r="G411" s="467" t="s">
        <v>445</v>
      </c>
      <c r="H411" s="467" t="s">
        <v>491</v>
      </c>
      <c r="I411" s="470" t="s">
        <v>2474</v>
      </c>
      <c r="J411" s="471" t="s">
        <v>6912</v>
      </c>
      <c r="K411" s="491">
        <v>44078</v>
      </c>
      <c r="L411" s="492">
        <v>44044</v>
      </c>
      <c r="M411" s="474" t="s">
        <v>466</v>
      </c>
      <c r="N411" s="474" t="s">
        <v>1996</v>
      </c>
      <c r="O411" s="467" t="s">
        <v>2062</v>
      </c>
      <c r="P411" s="467"/>
      <c r="Q411" s="467" t="s">
        <v>2063</v>
      </c>
      <c r="R411" s="475">
        <v>17391497</v>
      </c>
      <c r="S411" s="475">
        <v>17391497</v>
      </c>
      <c r="T411" s="476" t="s">
        <v>145</v>
      </c>
      <c r="U411" s="476"/>
      <c r="V411" s="476"/>
      <c r="W411" s="474" t="s">
        <v>449</v>
      </c>
      <c r="X411" s="474"/>
      <c r="Y411" s="474"/>
      <c r="Z411" s="467" t="s">
        <v>2064</v>
      </c>
      <c r="AA411" s="467" t="s">
        <v>486</v>
      </c>
      <c r="AB411" s="467"/>
      <c r="AC411" s="474"/>
      <c r="AD411" s="474" t="s">
        <v>6024</v>
      </c>
      <c r="AE411" s="474"/>
      <c r="AF411" s="474" t="s">
        <v>6017</v>
      </c>
      <c r="AG411" s="467" t="s">
        <v>1400</v>
      </c>
      <c r="AH411" s="474" t="s">
        <v>769</v>
      </c>
      <c r="AI411" s="474" t="s">
        <v>6029</v>
      </c>
      <c r="AJ411" s="467"/>
      <c r="AK411" s="474"/>
      <c r="AL411" s="467"/>
      <c r="AM411" s="467"/>
      <c r="AN411" s="467"/>
      <c r="AO411" s="474"/>
      <c r="AP411" s="494"/>
      <c r="AQ411" s="467"/>
      <c r="AR411" s="467"/>
      <c r="AS411" s="467"/>
      <c r="AT411" s="467"/>
      <c r="AU411" s="467"/>
      <c r="AV411" s="474"/>
      <c r="AW411" s="467">
        <v>1</v>
      </c>
      <c r="AX411" s="474">
        <v>4</v>
      </c>
      <c r="AY411" s="467">
        <v>1</v>
      </c>
      <c r="AZ411" s="467">
        <v>3</v>
      </c>
      <c r="BA411" s="477">
        <v>4</v>
      </c>
      <c r="BB411" s="478"/>
      <c r="BC411" s="467"/>
      <c r="BD411" s="488"/>
      <c r="BE411" s="488"/>
      <c r="BF411" s="488"/>
      <c r="BG411" s="489"/>
      <c r="BH411" s="467"/>
      <c r="BI411" s="467"/>
      <c r="BJ411" s="467"/>
      <c r="BK411" s="467"/>
      <c r="BL411" s="467"/>
      <c r="BM411" s="467"/>
    </row>
    <row r="412" spans="1:65" ht="30" customHeight="1" x14ac:dyDescent="0.3">
      <c r="A412" s="68"/>
      <c r="B412" s="465">
        <v>20200407</v>
      </c>
      <c r="C412" s="465" t="s">
        <v>2065</v>
      </c>
      <c r="D412" s="465"/>
      <c r="E412" s="466">
        <v>44096</v>
      </c>
      <c r="F412" s="467" t="s">
        <v>1616</v>
      </c>
      <c r="G412" s="467" t="s">
        <v>445</v>
      </c>
      <c r="H412" s="467" t="s">
        <v>446</v>
      </c>
      <c r="I412" s="470" t="s">
        <v>4239</v>
      </c>
      <c r="J412" s="471" t="s">
        <v>6913</v>
      </c>
      <c r="K412" s="491">
        <v>44096</v>
      </c>
      <c r="L412" s="492">
        <v>44044</v>
      </c>
      <c r="M412" s="474" t="s">
        <v>2066</v>
      </c>
      <c r="N412" s="474" t="s">
        <v>510</v>
      </c>
      <c r="O412" s="467" t="s">
        <v>2067</v>
      </c>
      <c r="P412" s="467"/>
      <c r="Q412" s="467" t="s">
        <v>2068</v>
      </c>
      <c r="R412" s="475">
        <v>1746468</v>
      </c>
      <c r="S412" s="475">
        <v>0</v>
      </c>
      <c r="T412" s="476"/>
      <c r="U412" s="476"/>
      <c r="V412" s="476"/>
      <c r="W412" s="474" t="s">
        <v>449</v>
      </c>
      <c r="X412" s="474"/>
      <c r="Y412" s="474"/>
      <c r="Z412" s="467" t="s">
        <v>2069</v>
      </c>
      <c r="AA412" s="467" t="s">
        <v>486</v>
      </c>
      <c r="AB412" s="467"/>
      <c r="AC412" s="474"/>
      <c r="AD412" s="474" t="s">
        <v>227</v>
      </c>
      <c r="AE412" s="474"/>
      <c r="AF412" s="474" t="s">
        <v>236</v>
      </c>
      <c r="AG412" s="467" t="s">
        <v>1376</v>
      </c>
      <c r="AH412" s="474" t="s">
        <v>463</v>
      </c>
      <c r="AI412" s="474" t="s">
        <v>154</v>
      </c>
      <c r="AJ412" s="467"/>
      <c r="AK412" s="474"/>
      <c r="AL412" s="467"/>
      <c r="AM412" s="467"/>
      <c r="AN412" s="467"/>
      <c r="AO412" s="474"/>
      <c r="AP412" s="494"/>
      <c r="AQ412" s="467"/>
      <c r="AR412" s="467"/>
      <c r="AS412" s="467"/>
      <c r="AT412" s="467"/>
      <c r="AU412" s="467"/>
      <c r="AV412" s="474"/>
      <c r="AW412" s="467"/>
      <c r="AX412" s="474"/>
      <c r="AY412" s="467"/>
      <c r="AZ412" s="467"/>
      <c r="BA412" s="477"/>
      <c r="BB412" s="478"/>
      <c r="BC412" s="467"/>
      <c r="BD412" s="488"/>
      <c r="BE412" s="488"/>
      <c r="BF412" s="488"/>
      <c r="BG412" s="489"/>
      <c r="BH412" s="467"/>
      <c r="BI412" s="467"/>
      <c r="BJ412" s="467"/>
      <c r="BK412" s="467"/>
      <c r="BL412" s="467"/>
      <c r="BM412" s="467"/>
    </row>
    <row r="413" spans="1:65" ht="30" customHeight="1" x14ac:dyDescent="0.3">
      <c r="A413" s="68"/>
      <c r="B413" s="465">
        <v>20200408</v>
      </c>
      <c r="C413" s="465" t="s">
        <v>2070</v>
      </c>
      <c r="D413" s="465"/>
      <c r="E413" s="466">
        <v>44096</v>
      </c>
      <c r="F413" s="467" t="s">
        <v>1616</v>
      </c>
      <c r="G413" s="467" t="s">
        <v>445</v>
      </c>
      <c r="H413" s="467" t="s">
        <v>491</v>
      </c>
      <c r="I413" s="470" t="s">
        <v>2479</v>
      </c>
      <c r="J413" s="471" t="s">
        <v>6914</v>
      </c>
      <c r="K413" s="491">
        <v>44096</v>
      </c>
      <c r="L413" s="492">
        <v>44044</v>
      </c>
      <c r="M413" s="474" t="s">
        <v>1224</v>
      </c>
      <c r="N413" s="474" t="s">
        <v>2071</v>
      </c>
      <c r="O413" s="467" t="s">
        <v>2072</v>
      </c>
      <c r="P413" s="467"/>
      <c r="Q413" s="467" t="s">
        <v>2073</v>
      </c>
      <c r="R413" s="475">
        <v>312000</v>
      </c>
      <c r="S413" s="475">
        <v>312000</v>
      </c>
      <c r="T413" s="476" t="s">
        <v>348</v>
      </c>
      <c r="U413" s="476"/>
      <c r="V413" s="476"/>
      <c r="W413" s="474" t="s">
        <v>449</v>
      </c>
      <c r="X413" s="474"/>
      <c r="Y413" s="474"/>
      <c r="Z413" s="467" t="s">
        <v>2074</v>
      </c>
      <c r="AA413" s="467" t="s">
        <v>486</v>
      </c>
      <c r="AB413" s="467"/>
      <c r="AC413" s="474"/>
      <c r="AD413" s="474" t="s">
        <v>6018</v>
      </c>
      <c r="AE413" s="474"/>
      <c r="AF413" s="474" t="s">
        <v>6017</v>
      </c>
      <c r="AG413" s="467" t="s">
        <v>1480</v>
      </c>
      <c r="AH413" s="474" t="s">
        <v>463</v>
      </c>
      <c r="AI413" s="474" t="s">
        <v>6027</v>
      </c>
      <c r="AJ413" s="467"/>
      <c r="AK413" s="474"/>
      <c r="AL413" s="467"/>
      <c r="AM413" s="467"/>
      <c r="AN413" s="467"/>
      <c r="AO413" s="474"/>
      <c r="AP413" s="494"/>
      <c r="AQ413" s="467"/>
      <c r="AR413" s="467"/>
      <c r="AS413" s="467"/>
      <c r="AT413" s="467"/>
      <c r="AU413" s="467"/>
      <c r="AV413" s="474"/>
      <c r="AW413" s="467">
        <v>1</v>
      </c>
      <c r="AX413" s="474">
        <v>2</v>
      </c>
      <c r="AY413" s="467">
        <v>1</v>
      </c>
      <c r="AZ413" s="467">
        <v>3</v>
      </c>
      <c r="BA413" s="477">
        <v>1</v>
      </c>
      <c r="BB413" s="478"/>
      <c r="BC413" s="467"/>
      <c r="BD413" s="488"/>
      <c r="BE413" s="488"/>
      <c r="BF413" s="488"/>
      <c r="BG413" s="489"/>
      <c r="BH413" s="467"/>
      <c r="BI413" s="467"/>
      <c r="BJ413" s="467"/>
      <c r="BK413" s="467"/>
      <c r="BL413" s="467"/>
      <c r="BM413" s="467"/>
    </row>
    <row r="414" spans="1:65" ht="30" customHeight="1" x14ac:dyDescent="0.3">
      <c r="A414" s="68"/>
      <c r="B414" s="465">
        <v>20200409</v>
      </c>
      <c r="C414" s="465" t="s">
        <v>2075</v>
      </c>
      <c r="D414" s="465"/>
      <c r="E414" s="466">
        <v>44097</v>
      </c>
      <c r="F414" s="467" t="s">
        <v>1966</v>
      </c>
      <c r="G414" s="467" t="s">
        <v>445</v>
      </c>
      <c r="H414" s="467" t="s">
        <v>491</v>
      </c>
      <c r="I414" s="470" t="s">
        <v>2479</v>
      </c>
      <c r="J414" s="471" t="s">
        <v>6915</v>
      </c>
      <c r="K414" s="491">
        <v>44095</v>
      </c>
      <c r="L414" s="492">
        <v>44044</v>
      </c>
      <c r="M414" s="474" t="s">
        <v>466</v>
      </c>
      <c r="N414" s="474" t="s">
        <v>2076</v>
      </c>
      <c r="O414" s="467" t="s">
        <v>2077</v>
      </c>
      <c r="P414" s="467"/>
      <c r="Q414" s="467" t="s">
        <v>2078</v>
      </c>
      <c r="R414" s="475">
        <v>0</v>
      </c>
      <c r="S414" s="475">
        <v>0</v>
      </c>
      <c r="T414" s="476" t="s">
        <v>145</v>
      </c>
      <c r="U414" s="476"/>
      <c r="V414" s="476"/>
      <c r="W414" s="474" t="s">
        <v>449</v>
      </c>
      <c r="X414" s="474"/>
      <c r="Y414" s="474"/>
      <c r="Z414" s="467" t="s">
        <v>2079</v>
      </c>
      <c r="AA414" s="467" t="s">
        <v>454</v>
      </c>
      <c r="AB414" s="467"/>
      <c r="AC414" s="474"/>
      <c r="AD414" s="474" t="s">
        <v>6011</v>
      </c>
      <c r="AE414" s="474"/>
      <c r="AF414" s="474" t="s">
        <v>6017</v>
      </c>
      <c r="AG414" s="467" t="s">
        <v>1376</v>
      </c>
      <c r="AH414" s="474" t="s">
        <v>463</v>
      </c>
      <c r="AI414" s="474" t="s">
        <v>6027</v>
      </c>
      <c r="AJ414" s="467"/>
      <c r="AK414" s="474"/>
      <c r="AL414" s="467"/>
      <c r="AM414" s="467"/>
      <c r="AN414" s="467"/>
      <c r="AO414" s="474"/>
      <c r="AP414" s="494"/>
      <c r="AQ414" s="467"/>
      <c r="AR414" s="467"/>
      <c r="AS414" s="467"/>
      <c r="AT414" s="467"/>
      <c r="AU414" s="467"/>
      <c r="AV414" s="474"/>
      <c r="AW414" s="467">
        <v>1</v>
      </c>
      <c r="AX414" s="474">
        <v>1</v>
      </c>
      <c r="AY414" s="467">
        <v>1</v>
      </c>
      <c r="AZ414" s="467">
        <v>3</v>
      </c>
      <c r="BA414" s="477">
        <v>2</v>
      </c>
      <c r="BB414" s="478"/>
      <c r="BC414" s="467"/>
      <c r="BD414" s="488"/>
      <c r="BE414" s="488"/>
      <c r="BF414" s="488"/>
      <c r="BG414" s="489"/>
      <c r="BH414" s="467"/>
      <c r="BI414" s="467"/>
      <c r="BJ414" s="467"/>
      <c r="BK414" s="467"/>
      <c r="BL414" s="467"/>
      <c r="BM414" s="467"/>
    </row>
    <row r="415" spans="1:65" ht="30" customHeight="1" x14ac:dyDescent="0.3">
      <c r="A415" s="68"/>
      <c r="B415" s="465">
        <v>20200410</v>
      </c>
      <c r="C415" s="465" t="s">
        <v>2075</v>
      </c>
      <c r="D415" s="465"/>
      <c r="E415" s="466">
        <v>44097</v>
      </c>
      <c r="F415" s="488" t="s">
        <v>1966</v>
      </c>
      <c r="G415" s="488" t="s">
        <v>445</v>
      </c>
      <c r="H415" s="488" t="s">
        <v>491</v>
      </c>
      <c r="I415" s="489" t="s">
        <v>2479</v>
      </c>
      <c r="J415" s="490" t="s">
        <v>6915</v>
      </c>
      <c r="K415" s="491">
        <v>44095</v>
      </c>
      <c r="L415" s="492">
        <v>44013</v>
      </c>
      <c r="M415" s="372" t="s">
        <v>466</v>
      </c>
      <c r="N415" s="372" t="s">
        <v>2076</v>
      </c>
      <c r="O415" s="488" t="s">
        <v>2086</v>
      </c>
      <c r="P415" s="488"/>
      <c r="Q415" s="488" t="s">
        <v>2078</v>
      </c>
      <c r="R415" s="493">
        <v>0</v>
      </c>
      <c r="S415" s="493">
        <v>0</v>
      </c>
      <c r="T415" s="494" t="s">
        <v>145</v>
      </c>
      <c r="U415" s="494"/>
      <c r="V415" s="494"/>
      <c r="W415" s="372" t="s">
        <v>449</v>
      </c>
      <c r="X415" s="372"/>
      <c r="Y415" s="372"/>
      <c r="Z415" s="488" t="s">
        <v>2079</v>
      </c>
      <c r="AA415" s="488" t="s">
        <v>454</v>
      </c>
      <c r="AB415" s="488"/>
      <c r="AC415" s="372"/>
      <c r="AD415" s="372" t="s">
        <v>6011</v>
      </c>
      <c r="AE415" s="372"/>
      <c r="AF415" s="372" t="s">
        <v>6017</v>
      </c>
      <c r="AG415" s="488" t="s">
        <v>1383</v>
      </c>
      <c r="AH415" s="372" t="s">
        <v>463</v>
      </c>
      <c r="AI415" s="372" t="s">
        <v>6027</v>
      </c>
      <c r="AJ415" s="488"/>
      <c r="AK415" s="372"/>
      <c r="AL415" s="488"/>
      <c r="AM415" s="488"/>
      <c r="AN415" s="488"/>
      <c r="AO415" s="372"/>
      <c r="AP415" s="494"/>
      <c r="AQ415" s="488"/>
      <c r="AR415" s="488"/>
      <c r="AS415" s="488"/>
      <c r="AT415" s="488"/>
      <c r="AU415" s="488"/>
      <c r="AV415" s="372"/>
      <c r="AW415" s="488">
        <v>1</v>
      </c>
      <c r="AX415" s="372">
        <v>1</v>
      </c>
      <c r="AY415" s="488">
        <v>1</v>
      </c>
      <c r="AZ415" s="488">
        <v>3</v>
      </c>
      <c r="BA415" s="502">
        <v>3</v>
      </c>
      <c r="BB415" s="511"/>
      <c r="BC415" s="467"/>
      <c r="BD415" s="488"/>
      <c r="BE415" s="488"/>
      <c r="BF415" s="488"/>
      <c r="BG415" s="489"/>
      <c r="BH415" s="467"/>
      <c r="BI415" s="467"/>
      <c r="BJ415" s="467"/>
      <c r="BK415" s="467"/>
      <c r="BL415" s="467"/>
      <c r="BM415" s="467"/>
    </row>
    <row r="416" spans="1:65" ht="30" customHeight="1" x14ac:dyDescent="0.3">
      <c r="A416" s="68"/>
      <c r="B416" s="465">
        <v>20200411</v>
      </c>
      <c r="C416" s="465" t="s">
        <v>2080</v>
      </c>
      <c r="D416" s="465"/>
      <c r="E416" s="466">
        <v>44097</v>
      </c>
      <c r="F416" s="467" t="s">
        <v>1599</v>
      </c>
      <c r="G416" s="488" t="s">
        <v>445</v>
      </c>
      <c r="H416" s="488" t="s">
        <v>491</v>
      </c>
      <c r="I416" s="489" t="s">
        <v>2477</v>
      </c>
      <c r="J416" s="490" t="s">
        <v>6916</v>
      </c>
      <c r="K416" s="491">
        <v>44097</v>
      </c>
      <c r="L416" s="492">
        <v>44044</v>
      </c>
      <c r="M416" s="372" t="s">
        <v>466</v>
      </c>
      <c r="N416" s="372" t="s">
        <v>2081</v>
      </c>
      <c r="O416" s="488" t="s">
        <v>2082</v>
      </c>
      <c r="P416" s="488"/>
      <c r="Q416" s="488" t="s">
        <v>2083</v>
      </c>
      <c r="R416" s="493">
        <v>405000</v>
      </c>
      <c r="S416" s="493">
        <v>405000</v>
      </c>
      <c r="T416" s="494" t="s">
        <v>145</v>
      </c>
      <c r="U416" s="494"/>
      <c r="V416" s="494"/>
      <c r="W416" s="372" t="s">
        <v>449</v>
      </c>
      <c r="X416" s="372"/>
      <c r="Y416" s="372"/>
      <c r="Z416" s="488" t="s">
        <v>2084</v>
      </c>
      <c r="AA416" s="488" t="s">
        <v>486</v>
      </c>
      <c r="AB416" s="488"/>
      <c r="AC416" s="372"/>
      <c r="AD416" s="372" t="s">
        <v>6018</v>
      </c>
      <c r="AE416" s="372"/>
      <c r="AF416" s="372" t="s">
        <v>6017</v>
      </c>
      <c r="AG416" s="488" t="s">
        <v>1376</v>
      </c>
      <c r="AH416" s="372" t="s">
        <v>463</v>
      </c>
      <c r="AI416" s="372" t="s">
        <v>6027</v>
      </c>
      <c r="AJ416" s="488"/>
      <c r="AK416" s="372"/>
      <c r="AL416" s="488"/>
      <c r="AM416" s="488" t="s">
        <v>2085</v>
      </c>
      <c r="AN416" s="488"/>
      <c r="AO416" s="372"/>
      <c r="AP416" s="494"/>
      <c r="AQ416" s="488"/>
      <c r="AR416" s="488"/>
      <c r="AS416" s="488"/>
      <c r="AT416" s="488"/>
      <c r="AU416" s="488"/>
      <c r="AV416" s="372"/>
      <c r="AW416" s="488">
        <v>1</v>
      </c>
      <c r="AX416" s="372">
        <v>2</v>
      </c>
      <c r="AY416" s="488">
        <v>1</v>
      </c>
      <c r="AZ416" s="488">
        <v>3</v>
      </c>
      <c r="BA416" s="502">
        <v>2</v>
      </c>
      <c r="BB416" s="511"/>
      <c r="BC416" s="467"/>
      <c r="BD416" s="488"/>
      <c r="BE416" s="488"/>
      <c r="BF416" s="488"/>
      <c r="BG416" s="489"/>
      <c r="BH416" s="467"/>
      <c r="BI416" s="467"/>
      <c r="BJ416" s="467"/>
      <c r="BK416" s="467"/>
      <c r="BL416" s="467"/>
      <c r="BM416" s="467"/>
    </row>
    <row r="417" spans="1:65" ht="30" customHeight="1" x14ac:dyDescent="0.3">
      <c r="A417" s="68"/>
      <c r="B417" s="465">
        <v>20200412</v>
      </c>
      <c r="C417" s="465" t="s">
        <v>2087</v>
      </c>
      <c r="D417" s="465"/>
      <c r="E417" s="466">
        <v>44099</v>
      </c>
      <c r="F417" s="488" t="s">
        <v>1606</v>
      </c>
      <c r="G417" s="488" t="s">
        <v>445</v>
      </c>
      <c r="H417" s="488" t="s">
        <v>446</v>
      </c>
      <c r="I417" s="489" t="s">
        <v>119</v>
      </c>
      <c r="J417" s="490" t="s">
        <v>6917</v>
      </c>
      <c r="K417" s="491">
        <v>44098</v>
      </c>
      <c r="L417" s="492">
        <v>44044</v>
      </c>
      <c r="M417" s="372" t="s">
        <v>1634</v>
      </c>
      <c r="N417" s="372" t="s">
        <v>2088</v>
      </c>
      <c r="O417" s="488" t="s">
        <v>2089</v>
      </c>
      <c r="P417" s="488"/>
      <c r="Q417" s="488" t="s">
        <v>2090</v>
      </c>
      <c r="R417" s="493">
        <v>0</v>
      </c>
      <c r="S417" s="493">
        <v>0</v>
      </c>
      <c r="T417" s="494"/>
      <c r="U417" s="494"/>
      <c r="V417" s="494"/>
      <c r="W417" s="372" t="s">
        <v>449</v>
      </c>
      <c r="X417" s="372"/>
      <c r="Y417" s="372"/>
      <c r="Z417" s="488" t="s">
        <v>2091</v>
      </c>
      <c r="AA417" s="488" t="s">
        <v>454</v>
      </c>
      <c r="AB417" s="488" t="s">
        <v>2092</v>
      </c>
      <c r="AC417" s="372"/>
      <c r="AD417" s="372" t="s">
        <v>227</v>
      </c>
      <c r="AE417" s="372"/>
      <c r="AF417" s="372" t="s">
        <v>236</v>
      </c>
      <c r="AG417" s="488" t="s">
        <v>1376</v>
      </c>
      <c r="AH417" s="372" t="s">
        <v>463</v>
      </c>
      <c r="AI417" s="372" t="s">
        <v>154</v>
      </c>
      <c r="AJ417" s="488"/>
      <c r="AK417" s="372"/>
      <c r="AL417" s="488"/>
      <c r="AM417" s="488"/>
      <c r="AN417" s="488"/>
      <c r="AO417" s="372"/>
      <c r="AP417" s="494"/>
      <c r="AQ417" s="488"/>
      <c r="AR417" s="488"/>
      <c r="AS417" s="488"/>
      <c r="AT417" s="488"/>
      <c r="AU417" s="488"/>
      <c r="AV417" s="372"/>
      <c r="AW417" s="488"/>
      <c r="AX417" s="372"/>
      <c r="AY417" s="488"/>
      <c r="AZ417" s="488"/>
      <c r="BA417" s="502"/>
      <c r="BB417" s="511"/>
      <c r="BC417" s="467"/>
      <c r="BD417" s="488"/>
      <c r="BE417" s="488"/>
      <c r="BF417" s="488"/>
      <c r="BG417" s="489"/>
      <c r="BH417" s="467"/>
      <c r="BI417" s="467"/>
      <c r="BJ417" s="467"/>
      <c r="BK417" s="467"/>
      <c r="BL417" s="467"/>
      <c r="BM417" s="467"/>
    </row>
    <row r="418" spans="1:65" ht="30" customHeight="1" x14ac:dyDescent="0.3">
      <c r="A418" s="68"/>
      <c r="B418" s="465">
        <v>20200413</v>
      </c>
      <c r="C418" s="465" t="s">
        <v>2093</v>
      </c>
      <c r="D418" s="465"/>
      <c r="E418" s="466">
        <v>44099</v>
      </c>
      <c r="F418" s="467" t="s">
        <v>1599</v>
      </c>
      <c r="G418" s="488" t="s">
        <v>445</v>
      </c>
      <c r="H418" s="488" t="s">
        <v>491</v>
      </c>
      <c r="I418" s="489" t="s">
        <v>2449</v>
      </c>
      <c r="J418" s="490" t="s">
        <v>6918</v>
      </c>
      <c r="K418" s="491">
        <v>44098</v>
      </c>
      <c r="L418" s="492">
        <v>44044</v>
      </c>
      <c r="M418" s="372" t="s">
        <v>466</v>
      </c>
      <c r="N418" s="372" t="s">
        <v>2094</v>
      </c>
      <c r="O418" s="488" t="s">
        <v>2095</v>
      </c>
      <c r="P418" s="488"/>
      <c r="Q418" s="488" t="s">
        <v>2096</v>
      </c>
      <c r="R418" s="493">
        <v>5537</v>
      </c>
      <c r="S418" s="493">
        <v>5537</v>
      </c>
      <c r="T418" s="494" t="s">
        <v>145</v>
      </c>
      <c r="U418" s="494"/>
      <c r="V418" s="494"/>
      <c r="W418" s="372" t="s">
        <v>554</v>
      </c>
      <c r="X418" s="372"/>
      <c r="Y418" s="372"/>
      <c r="Z418" s="488" t="s">
        <v>2097</v>
      </c>
      <c r="AA418" s="488" t="s">
        <v>486</v>
      </c>
      <c r="AB418" s="488"/>
      <c r="AC418" s="372"/>
      <c r="AD418" s="372" t="s">
        <v>1717</v>
      </c>
      <c r="AE418" s="372"/>
      <c r="AF418" s="372" t="s">
        <v>6017</v>
      </c>
      <c r="AG418" s="488" t="s">
        <v>1383</v>
      </c>
      <c r="AH418" s="372" t="s">
        <v>463</v>
      </c>
      <c r="AI418" s="372" t="s">
        <v>6027</v>
      </c>
      <c r="AJ418" s="488"/>
      <c r="AK418" s="372"/>
      <c r="AL418" s="488"/>
      <c r="AM418" s="488" t="s">
        <v>2098</v>
      </c>
      <c r="AN418" s="488"/>
      <c r="AO418" s="372"/>
      <c r="AP418" s="494"/>
      <c r="AQ418" s="488"/>
      <c r="AR418" s="488"/>
      <c r="AS418" s="488"/>
      <c r="AT418" s="488"/>
      <c r="AU418" s="488"/>
      <c r="AV418" s="372"/>
      <c r="AW418" s="488">
        <v>1</v>
      </c>
      <c r="AX418" s="372">
        <v>1</v>
      </c>
      <c r="AY418" s="488">
        <v>1</v>
      </c>
      <c r="AZ418" s="488">
        <v>3</v>
      </c>
      <c r="BA418" s="502">
        <v>3</v>
      </c>
      <c r="BB418" s="511"/>
      <c r="BC418" s="467"/>
      <c r="BD418" s="488"/>
      <c r="BE418" s="488"/>
      <c r="BF418" s="488"/>
      <c r="BG418" s="489"/>
      <c r="BH418" s="467"/>
      <c r="BI418" s="467"/>
      <c r="BJ418" s="467"/>
      <c r="BK418" s="467"/>
      <c r="BL418" s="467"/>
      <c r="BM418" s="467"/>
    </row>
    <row r="419" spans="1:65" ht="30" customHeight="1" x14ac:dyDescent="0.3">
      <c r="A419" s="68"/>
      <c r="B419" s="465">
        <v>20200414</v>
      </c>
      <c r="C419" s="465" t="s">
        <v>2099</v>
      </c>
      <c r="D419" s="465"/>
      <c r="E419" s="466">
        <v>44102</v>
      </c>
      <c r="F419" s="488" t="s">
        <v>1593</v>
      </c>
      <c r="G419" s="488" t="s">
        <v>445</v>
      </c>
      <c r="H419" s="488" t="s">
        <v>491</v>
      </c>
      <c r="I419" s="489" t="s">
        <v>2477</v>
      </c>
      <c r="J419" s="490" t="s">
        <v>6919</v>
      </c>
      <c r="K419" s="491">
        <v>44102</v>
      </c>
      <c r="L419" s="492">
        <v>44044</v>
      </c>
      <c r="M419" s="372" t="s">
        <v>2100</v>
      </c>
      <c r="N419" s="372" t="s">
        <v>510</v>
      </c>
      <c r="O419" s="488" t="s">
        <v>2101</v>
      </c>
      <c r="P419" s="488"/>
      <c r="Q419" s="488" t="s">
        <v>2102</v>
      </c>
      <c r="R419" s="493">
        <v>4935</v>
      </c>
      <c r="S419" s="493">
        <v>4935</v>
      </c>
      <c r="T419" s="494" t="s">
        <v>145</v>
      </c>
      <c r="U419" s="494"/>
      <c r="V419" s="494"/>
      <c r="W419" s="372" t="s">
        <v>449</v>
      </c>
      <c r="X419" s="372"/>
      <c r="Y419" s="372"/>
      <c r="Z419" s="488" t="s">
        <v>2103</v>
      </c>
      <c r="AA419" s="488" t="s">
        <v>454</v>
      </c>
      <c r="AB419" s="488" t="s">
        <v>2104</v>
      </c>
      <c r="AC419" s="372"/>
      <c r="AD419" s="372" t="s">
        <v>1717</v>
      </c>
      <c r="AE419" s="372"/>
      <c r="AF419" s="372" t="s">
        <v>6017</v>
      </c>
      <c r="AG419" s="488" t="s">
        <v>1376</v>
      </c>
      <c r="AH419" s="372" t="s">
        <v>463</v>
      </c>
      <c r="AI419" s="372" t="s">
        <v>6027</v>
      </c>
      <c r="AJ419" s="488"/>
      <c r="AK419" s="372"/>
      <c r="AL419" s="488"/>
      <c r="AM419" s="488" t="s">
        <v>2105</v>
      </c>
      <c r="AN419" s="488"/>
      <c r="AO419" s="372"/>
      <c r="AP419" s="494"/>
      <c r="AQ419" s="488"/>
      <c r="AR419" s="488"/>
      <c r="AS419" s="488"/>
      <c r="AT419" s="488"/>
      <c r="AU419" s="488"/>
      <c r="AV419" s="372"/>
      <c r="AW419" s="488">
        <v>1</v>
      </c>
      <c r="AX419" s="372">
        <v>1</v>
      </c>
      <c r="AY419" s="488">
        <v>1</v>
      </c>
      <c r="AZ419" s="488">
        <v>3</v>
      </c>
      <c r="BA419" s="502">
        <v>2</v>
      </c>
      <c r="BB419" s="511"/>
      <c r="BC419" s="467"/>
      <c r="BD419" s="488"/>
      <c r="BE419" s="488"/>
      <c r="BF419" s="488"/>
      <c r="BG419" s="489"/>
      <c r="BH419" s="467"/>
      <c r="BI419" s="467"/>
      <c r="BJ419" s="467"/>
      <c r="BK419" s="467"/>
      <c r="BL419" s="467"/>
      <c r="BM419" s="467"/>
    </row>
    <row r="420" spans="1:65" ht="30" customHeight="1" x14ac:dyDescent="0.3">
      <c r="A420" s="68"/>
      <c r="B420" s="465">
        <v>20200415</v>
      </c>
      <c r="C420" s="465" t="s">
        <v>2106</v>
      </c>
      <c r="D420" s="465"/>
      <c r="E420" s="466">
        <v>44103</v>
      </c>
      <c r="F420" s="488" t="s">
        <v>2061</v>
      </c>
      <c r="G420" s="488" t="s">
        <v>445</v>
      </c>
      <c r="H420" s="488" t="s">
        <v>491</v>
      </c>
      <c r="I420" s="489" t="s">
        <v>2474</v>
      </c>
      <c r="J420" s="490" t="s">
        <v>6920</v>
      </c>
      <c r="K420" s="491">
        <v>44099</v>
      </c>
      <c r="L420" s="492">
        <v>44044</v>
      </c>
      <c r="M420" s="372" t="s">
        <v>466</v>
      </c>
      <c r="N420" s="372" t="s">
        <v>1996</v>
      </c>
      <c r="O420" s="488" t="s">
        <v>2062</v>
      </c>
      <c r="P420" s="488"/>
      <c r="Q420" s="488" t="s">
        <v>2107</v>
      </c>
      <c r="R420" s="493">
        <v>25034740</v>
      </c>
      <c r="S420" s="493">
        <v>25034740</v>
      </c>
      <c r="T420" s="494" t="s">
        <v>145</v>
      </c>
      <c r="U420" s="494"/>
      <c r="V420" s="494"/>
      <c r="W420" s="372" t="s">
        <v>449</v>
      </c>
      <c r="X420" s="372"/>
      <c r="Y420" s="372"/>
      <c r="Z420" s="488" t="s">
        <v>2109</v>
      </c>
      <c r="AA420" s="488" t="s">
        <v>454</v>
      </c>
      <c r="AB420" s="488"/>
      <c r="AC420" s="372"/>
      <c r="AD420" s="372" t="s">
        <v>2108</v>
      </c>
      <c r="AE420" s="372"/>
      <c r="AF420" s="372" t="s">
        <v>6017</v>
      </c>
      <c r="AG420" s="488" t="s">
        <v>6012</v>
      </c>
      <c r="AH420" s="372" t="s">
        <v>496</v>
      </c>
      <c r="AI420" s="372" t="s">
        <v>6028</v>
      </c>
      <c r="AJ420" s="488"/>
      <c r="AK420" s="372"/>
      <c r="AL420" s="488"/>
      <c r="AM420" s="488" t="s">
        <v>2110</v>
      </c>
      <c r="AN420" s="488"/>
      <c r="AO420" s="372"/>
      <c r="AP420" s="494"/>
      <c r="AQ420" s="488"/>
      <c r="AR420" s="488"/>
      <c r="AS420" s="488"/>
      <c r="AT420" s="488"/>
      <c r="AU420" s="488"/>
      <c r="AV420" s="372"/>
      <c r="AW420" s="488">
        <v>1</v>
      </c>
      <c r="AX420" s="372">
        <v>4</v>
      </c>
      <c r="AY420" s="488">
        <v>1</v>
      </c>
      <c r="AZ420" s="488">
        <v>3</v>
      </c>
      <c r="BA420" s="502">
        <v>2</v>
      </c>
      <c r="BB420" s="511"/>
      <c r="BC420" s="467"/>
      <c r="BD420" s="488"/>
      <c r="BE420" s="488"/>
      <c r="BF420" s="488"/>
      <c r="BG420" s="489"/>
      <c r="BH420" s="467"/>
      <c r="BI420" s="467"/>
      <c r="BJ420" s="467"/>
      <c r="BK420" s="467"/>
      <c r="BL420" s="467"/>
      <c r="BM420" s="467"/>
    </row>
    <row r="421" spans="1:65" ht="30" customHeight="1" x14ac:dyDescent="0.3">
      <c r="A421" s="68"/>
      <c r="B421" s="465">
        <v>20200416</v>
      </c>
      <c r="C421" s="465" t="s">
        <v>2111</v>
      </c>
      <c r="D421" s="465"/>
      <c r="E421" s="466">
        <v>44103</v>
      </c>
      <c r="F421" s="488" t="s">
        <v>1593</v>
      </c>
      <c r="G421" s="488" t="s">
        <v>445</v>
      </c>
      <c r="H421" s="488" t="s">
        <v>446</v>
      </c>
      <c r="I421" s="489" t="s">
        <v>4238</v>
      </c>
      <c r="J421" s="490" t="s">
        <v>6921</v>
      </c>
      <c r="K421" s="491">
        <v>44103</v>
      </c>
      <c r="L421" s="492">
        <v>44044</v>
      </c>
      <c r="M421" s="372" t="s">
        <v>2112</v>
      </c>
      <c r="N421" s="372" t="s">
        <v>2113</v>
      </c>
      <c r="O421" s="488" t="s">
        <v>2114</v>
      </c>
      <c r="P421" s="488"/>
      <c r="Q421" s="488" t="s">
        <v>2115</v>
      </c>
      <c r="R421" s="493">
        <v>26401</v>
      </c>
      <c r="S421" s="493">
        <v>0</v>
      </c>
      <c r="T421" s="494"/>
      <c r="U421" s="494"/>
      <c r="V421" s="494"/>
      <c r="W421" s="372" t="s">
        <v>449</v>
      </c>
      <c r="X421" s="372"/>
      <c r="Y421" s="372"/>
      <c r="Z421" s="488" t="s">
        <v>2116</v>
      </c>
      <c r="AA421" s="488" t="s">
        <v>454</v>
      </c>
      <c r="AB421" s="488"/>
      <c r="AC421" s="372"/>
      <c r="AD421" s="372" t="s">
        <v>227</v>
      </c>
      <c r="AE421" s="372"/>
      <c r="AF421" s="372" t="s">
        <v>236</v>
      </c>
      <c r="AG421" s="488" t="s">
        <v>239</v>
      </c>
      <c r="AH421" s="372" t="s">
        <v>463</v>
      </c>
      <c r="AI421" s="372" t="s">
        <v>154</v>
      </c>
      <c r="AJ421" s="488"/>
      <c r="AK421" s="372"/>
      <c r="AL421" s="488"/>
      <c r="AM421" s="488"/>
      <c r="AN421" s="488"/>
      <c r="AO421" s="372"/>
      <c r="AP421" s="494"/>
      <c r="AQ421" s="488"/>
      <c r="AR421" s="488"/>
      <c r="AS421" s="488"/>
      <c r="AT421" s="488"/>
      <c r="AU421" s="488"/>
      <c r="AV421" s="372"/>
      <c r="AW421" s="488"/>
      <c r="AX421" s="372"/>
      <c r="AY421" s="488"/>
      <c r="AZ421" s="488"/>
      <c r="BA421" s="502"/>
      <c r="BB421" s="511"/>
      <c r="BC421" s="467"/>
      <c r="BD421" s="488"/>
      <c r="BE421" s="488"/>
      <c r="BF421" s="488"/>
      <c r="BG421" s="489"/>
      <c r="BH421" s="467"/>
      <c r="BI421" s="467"/>
      <c r="BJ421" s="467"/>
      <c r="BK421" s="467"/>
      <c r="BL421" s="467"/>
      <c r="BM421" s="467"/>
    </row>
    <row r="422" spans="1:65" ht="30" customHeight="1" x14ac:dyDescent="0.3">
      <c r="A422" s="68"/>
      <c r="B422" s="465">
        <v>20200417</v>
      </c>
      <c r="C422" s="465" t="s">
        <v>2122</v>
      </c>
      <c r="D422" s="465"/>
      <c r="E422" s="466">
        <v>44104</v>
      </c>
      <c r="F422" s="497" t="s">
        <v>1587</v>
      </c>
      <c r="G422" s="488" t="s">
        <v>445</v>
      </c>
      <c r="H422" s="488" t="s">
        <v>491</v>
      </c>
      <c r="I422" s="489" t="s">
        <v>2477</v>
      </c>
      <c r="J422" s="490" t="s">
        <v>6922</v>
      </c>
      <c r="K422" s="491">
        <v>43836</v>
      </c>
      <c r="L422" s="492">
        <v>44044</v>
      </c>
      <c r="M422" s="372" t="s">
        <v>466</v>
      </c>
      <c r="N422" s="372" t="s">
        <v>2123</v>
      </c>
      <c r="O422" s="488" t="s">
        <v>2124</v>
      </c>
      <c r="P422" s="488"/>
      <c r="Q422" s="488" t="s">
        <v>2125</v>
      </c>
      <c r="R422" s="493">
        <v>5328</v>
      </c>
      <c r="S422" s="493">
        <v>5328</v>
      </c>
      <c r="T422" s="494" t="s">
        <v>145</v>
      </c>
      <c r="U422" s="494"/>
      <c r="V422" s="494"/>
      <c r="W422" s="372" t="s">
        <v>449</v>
      </c>
      <c r="X422" s="372"/>
      <c r="Y422" s="372"/>
      <c r="Z422" s="488" t="s">
        <v>2126</v>
      </c>
      <c r="AA422" s="488" t="s">
        <v>454</v>
      </c>
      <c r="AB422" s="488"/>
      <c r="AC422" s="372"/>
      <c r="AD422" s="372" t="s">
        <v>1717</v>
      </c>
      <c r="AE422" s="372"/>
      <c r="AF422" s="372" t="s">
        <v>6017</v>
      </c>
      <c r="AG422" s="488" t="s">
        <v>6012</v>
      </c>
      <c r="AH422" s="372" t="s">
        <v>463</v>
      </c>
      <c r="AI422" s="372" t="s">
        <v>6027</v>
      </c>
      <c r="AJ422" s="488"/>
      <c r="AK422" s="372"/>
      <c r="AL422" s="488"/>
      <c r="AM422" s="488" t="s">
        <v>2127</v>
      </c>
      <c r="AN422" s="488"/>
      <c r="AO422" s="372"/>
      <c r="AP422" s="494"/>
      <c r="AQ422" s="488"/>
      <c r="AR422" s="488"/>
      <c r="AS422" s="488"/>
      <c r="AT422" s="488"/>
      <c r="AU422" s="488"/>
      <c r="AV422" s="372"/>
      <c r="AW422" s="488">
        <v>1</v>
      </c>
      <c r="AX422" s="372">
        <v>1</v>
      </c>
      <c r="AY422" s="488">
        <v>1</v>
      </c>
      <c r="AZ422" s="488">
        <v>3</v>
      </c>
      <c r="BA422" s="502">
        <v>2</v>
      </c>
      <c r="BB422" s="511"/>
      <c r="BC422" s="467"/>
      <c r="BD422" s="488"/>
      <c r="BE422" s="488"/>
      <c r="BF422" s="488"/>
      <c r="BG422" s="489"/>
      <c r="BH422" s="467"/>
      <c r="BI422" s="467"/>
      <c r="BJ422" s="467"/>
      <c r="BK422" s="467"/>
      <c r="BL422" s="467"/>
      <c r="BM422" s="467"/>
    </row>
    <row r="423" spans="1:65" ht="30" customHeight="1" x14ac:dyDescent="0.3">
      <c r="A423" s="68"/>
      <c r="B423" s="465">
        <v>20200418</v>
      </c>
      <c r="C423" s="465" t="s">
        <v>2128</v>
      </c>
      <c r="D423" s="465"/>
      <c r="E423" s="466">
        <v>44104</v>
      </c>
      <c r="F423" s="497" t="s">
        <v>1587</v>
      </c>
      <c r="G423" s="467" t="s">
        <v>445</v>
      </c>
      <c r="H423" s="467" t="s">
        <v>491</v>
      </c>
      <c r="I423" s="470" t="s">
        <v>2466</v>
      </c>
      <c r="J423" s="471" t="s">
        <v>6923</v>
      </c>
      <c r="K423" s="491">
        <v>44078</v>
      </c>
      <c r="L423" s="492">
        <v>44013</v>
      </c>
      <c r="M423" s="474" t="s">
        <v>466</v>
      </c>
      <c r="N423" s="474" t="s">
        <v>1832</v>
      </c>
      <c r="O423" s="467" t="s">
        <v>2129</v>
      </c>
      <c r="P423" s="467"/>
      <c r="Q423" s="467" t="s">
        <v>2130</v>
      </c>
      <c r="R423" s="475">
        <v>642000</v>
      </c>
      <c r="S423" s="475">
        <v>642000</v>
      </c>
      <c r="T423" s="476" t="s">
        <v>145</v>
      </c>
      <c r="U423" s="476"/>
      <c r="V423" s="476"/>
      <c r="W423" s="474" t="s">
        <v>449</v>
      </c>
      <c r="X423" s="474"/>
      <c r="Y423" s="474"/>
      <c r="Z423" s="467" t="s">
        <v>2131</v>
      </c>
      <c r="AA423" s="467" t="s">
        <v>486</v>
      </c>
      <c r="AB423" s="467"/>
      <c r="AC423" s="474"/>
      <c r="AD423" s="474" t="s">
        <v>1698</v>
      </c>
      <c r="AE423" s="474"/>
      <c r="AF423" s="474" t="s">
        <v>6017</v>
      </c>
      <c r="AG423" s="467" t="s">
        <v>1383</v>
      </c>
      <c r="AH423" s="474" t="s">
        <v>452</v>
      </c>
      <c r="AI423" s="474" t="s">
        <v>6026</v>
      </c>
      <c r="AJ423" s="467"/>
      <c r="AK423" s="474"/>
      <c r="AL423" s="467"/>
      <c r="AM423" s="467"/>
      <c r="AN423" s="467"/>
      <c r="AO423" s="474"/>
      <c r="AP423" s="494"/>
      <c r="AQ423" s="467"/>
      <c r="AR423" s="467"/>
      <c r="AS423" s="467"/>
      <c r="AT423" s="467"/>
      <c r="AU423" s="467"/>
      <c r="AV423" s="474"/>
      <c r="AW423" s="467">
        <v>1</v>
      </c>
      <c r="AX423" s="474">
        <v>2</v>
      </c>
      <c r="AY423" s="467">
        <v>1</v>
      </c>
      <c r="AZ423" s="467">
        <v>3</v>
      </c>
      <c r="BA423" s="477">
        <v>3</v>
      </c>
      <c r="BB423" s="478"/>
      <c r="BC423" s="467"/>
      <c r="BD423" s="488"/>
      <c r="BE423" s="488"/>
      <c r="BF423" s="488"/>
      <c r="BG423" s="489"/>
      <c r="BH423" s="467"/>
      <c r="BI423" s="467"/>
      <c r="BJ423" s="467"/>
      <c r="BK423" s="467"/>
      <c r="BL423" s="467"/>
      <c r="BM423" s="467"/>
    </row>
    <row r="424" spans="1:65" ht="30" customHeight="1" x14ac:dyDescent="0.3">
      <c r="A424" s="68"/>
      <c r="B424" s="465">
        <v>20200419</v>
      </c>
      <c r="C424" s="465" t="s">
        <v>2117</v>
      </c>
      <c r="D424" s="465"/>
      <c r="E424" s="466">
        <v>44104</v>
      </c>
      <c r="F424" s="488" t="s">
        <v>1616</v>
      </c>
      <c r="G424" s="488" t="s">
        <v>445</v>
      </c>
      <c r="H424" s="488" t="s">
        <v>446</v>
      </c>
      <c r="I424" s="489" t="s">
        <v>4234</v>
      </c>
      <c r="J424" s="490" t="s">
        <v>6924</v>
      </c>
      <c r="K424" s="491">
        <v>44104</v>
      </c>
      <c r="L424" s="492">
        <v>44044</v>
      </c>
      <c r="M424" s="372" t="s">
        <v>466</v>
      </c>
      <c r="N424" s="372" t="s">
        <v>1380</v>
      </c>
      <c r="O424" s="488" t="s">
        <v>2118</v>
      </c>
      <c r="P424" s="488"/>
      <c r="Q424" s="488" t="s">
        <v>2119</v>
      </c>
      <c r="R424" s="493">
        <v>0</v>
      </c>
      <c r="S424" s="493">
        <v>0</v>
      </c>
      <c r="T424" s="494"/>
      <c r="U424" s="494"/>
      <c r="V424" s="494"/>
      <c r="W424" s="372" t="s">
        <v>449</v>
      </c>
      <c r="X424" s="372"/>
      <c r="Y424" s="372"/>
      <c r="Z424" s="488" t="s">
        <v>2120</v>
      </c>
      <c r="AA424" s="488" t="s">
        <v>454</v>
      </c>
      <c r="AB424" s="488" t="s">
        <v>2121</v>
      </c>
      <c r="AC424" s="372"/>
      <c r="AD424" s="372" t="s">
        <v>227</v>
      </c>
      <c r="AE424" s="372"/>
      <c r="AF424" s="372" t="s">
        <v>236</v>
      </c>
      <c r="AG424" s="488" t="s">
        <v>239</v>
      </c>
      <c r="AH424" s="372" t="s">
        <v>463</v>
      </c>
      <c r="AI424" s="372" t="s">
        <v>154</v>
      </c>
      <c r="AJ424" s="488"/>
      <c r="AK424" s="372"/>
      <c r="AL424" s="488"/>
      <c r="AM424" s="488"/>
      <c r="AN424" s="488"/>
      <c r="AO424" s="372"/>
      <c r="AP424" s="494"/>
      <c r="AQ424" s="488"/>
      <c r="AR424" s="488"/>
      <c r="AS424" s="488"/>
      <c r="AT424" s="488"/>
      <c r="AU424" s="488"/>
      <c r="AV424" s="372"/>
      <c r="AW424" s="488"/>
      <c r="AX424" s="372"/>
      <c r="AY424" s="488"/>
      <c r="AZ424" s="488"/>
      <c r="BA424" s="502"/>
      <c r="BB424" s="511"/>
      <c r="BC424" s="467"/>
      <c r="BD424" s="488"/>
      <c r="BE424" s="488"/>
      <c r="BF424" s="488"/>
      <c r="BG424" s="489"/>
      <c r="BH424" s="467"/>
      <c r="BI424" s="467"/>
      <c r="BJ424" s="467"/>
      <c r="BK424" s="467"/>
      <c r="BL424" s="467"/>
      <c r="BM424" s="467"/>
    </row>
    <row r="425" spans="1:65" ht="30" customHeight="1" x14ac:dyDescent="0.3">
      <c r="A425" s="68"/>
      <c r="B425" s="465">
        <v>20200420</v>
      </c>
      <c r="C425" s="465" t="s">
        <v>2132</v>
      </c>
      <c r="D425" s="465"/>
      <c r="E425" s="466">
        <v>44105</v>
      </c>
      <c r="F425" s="467" t="s">
        <v>1616</v>
      </c>
      <c r="G425" s="467" t="s">
        <v>445</v>
      </c>
      <c r="H425" s="467" t="s">
        <v>491</v>
      </c>
      <c r="I425" s="470" t="s">
        <v>4234</v>
      </c>
      <c r="J425" s="471" t="s">
        <v>6925</v>
      </c>
      <c r="K425" s="491">
        <v>44105</v>
      </c>
      <c r="L425" s="492">
        <v>44075</v>
      </c>
      <c r="M425" s="474" t="s">
        <v>466</v>
      </c>
      <c r="N425" s="474" t="s">
        <v>1380</v>
      </c>
      <c r="O425" s="467" t="s">
        <v>1567</v>
      </c>
      <c r="P425" s="467"/>
      <c r="Q425" s="467" t="s">
        <v>2133</v>
      </c>
      <c r="R425" s="475">
        <v>5148970</v>
      </c>
      <c r="S425" s="475" t="s">
        <v>2134</v>
      </c>
      <c r="T425" s="476" t="s">
        <v>4137</v>
      </c>
      <c r="U425" s="476" t="s">
        <v>4250</v>
      </c>
      <c r="V425" s="476" t="s">
        <v>4235</v>
      </c>
      <c r="W425" s="474" t="s">
        <v>120</v>
      </c>
      <c r="X425" s="474"/>
      <c r="Y425" s="474"/>
      <c r="Z425" s="467" t="s">
        <v>2526</v>
      </c>
      <c r="AA425" s="467" t="s">
        <v>454</v>
      </c>
      <c r="AB425" s="467"/>
      <c r="AC425" s="474"/>
      <c r="AD425" s="474" t="s">
        <v>4218</v>
      </c>
      <c r="AE425" s="474"/>
      <c r="AF425" s="474" t="s">
        <v>4161</v>
      </c>
      <c r="AG425" s="467" t="s">
        <v>2451</v>
      </c>
      <c r="AH425" s="474" t="s">
        <v>452</v>
      </c>
      <c r="AI425" s="474" t="s">
        <v>152</v>
      </c>
      <c r="AJ425" s="467"/>
      <c r="AK425" s="474"/>
      <c r="AL425" s="467"/>
      <c r="AM425" s="467" t="s">
        <v>2135</v>
      </c>
      <c r="AN425" s="467"/>
      <c r="AO425" s="474"/>
      <c r="AP425" s="494"/>
      <c r="AQ425" s="467"/>
      <c r="AR425" s="467"/>
      <c r="AS425" s="467"/>
      <c r="AT425" s="467"/>
      <c r="AU425" s="467"/>
      <c r="AV425" s="474"/>
      <c r="AW425" s="474"/>
      <c r="AX425" s="474"/>
      <c r="AY425" s="467"/>
      <c r="AZ425" s="467"/>
      <c r="BA425" s="500"/>
      <c r="BB425" s="501"/>
      <c r="BC425" s="467"/>
      <c r="BD425" s="488"/>
      <c r="BE425" s="488"/>
      <c r="BF425" s="488"/>
      <c r="BG425" s="489"/>
      <c r="BH425" s="467"/>
      <c r="BI425" s="467"/>
      <c r="BJ425" s="467"/>
      <c r="BK425" s="467"/>
      <c r="BL425" s="467"/>
      <c r="BM425" s="467"/>
    </row>
    <row r="426" spans="1:65" ht="30" customHeight="1" x14ac:dyDescent="0.3">
      <c r="A426" s="68"/>
      <c r="B426" s="465">
        <v>20200421</v>
      </c>
      <c r="C426" s="465" t="s">
        <v>2136</v>
      </c>
      <c r="D426" s="465" t="s">
        <v>4251</v>
      </c>
      <c r="E426" s="466">
        <v>44106</v>
      </c>
      <c r="F426" s="467" t="s">
        <v>1755</v>
      </c>
      <c r="G426" s="467" t="s">
        <v>445</v>
      </c>
      <c r="H426" s="467" t="s">
        <v>491</v>
      </c>
      <c r="I426" s="470" t="s">
        <v>4234</v>
      </c>
      <c r="J426" s="471" t="s">
        <v>6926</v>
      </c>
      <c r="K426" s="491">
        <v>44029</v>
      </c>
      <c r="L426" s="492">
        <v>44044</v>
      </c>
      <c r="M426" s="474" t="s">
        <v>466</v>
      </c>
      <c r="N426" s="474" t="s">
        <v>2137</v>
      </c>
      <c r="O426" s="467" t="s">
        <v>2138</v>
      </c>
      <c r="P426" s="467"/>
      <c r="Q426" s="467" t="s">
        <v>2139</v>
      </c>
      <c r="R426" s="475">
        <v>3924489</v>
      </c>
      <c r="S426" s="475">
        <v>3924489</v>
      </c>
      <c r="T426" s="476" t="s">
        <v>4137</v>
      </c>
      <c r="U426" s="476" t="s">
        <v>4211</v>
      </c>
      <c r="V426" s="476" t="s">
        <v>4235</v>
      </c>
      <c r="W426" s="474" t="s">
        <v>449</v>
      </c>
      <c r="X426" s="474"/>
      <c r="Y426" s="474"/>
      <c r="Z426" s="467" t="s">
        <v>2140</v>
      </c>
      <c r="AA426" s="467" t="s">
        <v>454</v>
      </c>
      <c r="AB426" s="467" t="s">
        <v>2525</v>
      </c>
      <c r="AC426" s="474"/>
      <c r="AD426" s="474" t="s">
        <v>4218</v>
      </c>
      <c r="AE426" s="474"/>
      <c r="AF426" s="474" t="s">
        <v>4161</v>
      </c>
      <c r="AG426" s="467" t="s">
        <v>2451</v>
      </c>
      <c r="AH426" s="474" t="s">
        <v>452</v>
      </c>
      <c r="AI426" s="474" t="s">
        <v>152</v>
      </c>
      <c r="AJ426" s="467"/>
      <c r="AK426" s="474"/>
      <c r="AL426" s="467"/>
      <c r="AM426" s="467" t="s">
        <v>2141</v>
      </c>
      <c r="AN426" s="467"/>
      <c r="AO426" s="474"/>
      <c r="AP426" s="494"/>
      <c r="AQ426" s="467"/>
      <c r="AR426" s="467"/>
      <c r="AS426" s="467"/>
      <c r="AT426" s="467"/>
      <c r="AU426" s="467"/>
      <c r="AV426" s="474"/>
      <c r="AW426" s="474"/>
      <c r="AX426" s="474"/>
      <c r="AY426" s="467"/>
      <c r="AZ426" s="467"/>
      <c r="BA426" s="477"/>
      <c r="BB426" s="478"/>
      <c r="BC426" s="467"/>
      <c r="BD426" s="488"/>
      <c r="BE426" s="488"/>
      <c r="BF426" s="488"/>
      <c r="BG426" s="489"/>
      <c r="BH426" s="467"/>
      <c r="BI426" s="467"/>
      <c r="BJ426" s="467"/>
      <c r="BK426" s="467"/>
      <c r="BL426" s="467"/>
      <c r="BM426" s="467"/>
    </row>
    <row r="427" spans="1:65" ht="30" customHeight="1" x14ac:dyDescent="0.3">
      <c r="A427" s="68"/>
      <c r="B427" s="465">
        <v>20200422</v>
      </c>
      <c r="C427" s="465" t="s">
        <v>2142</v>
      </c>
      <c r="D427" s="465" t="s">
        <v>4252</v>
      </c>
      <c r="E427" s="466">
        <v>44106</v>
      </c>
      <c r="F427" s="467" t="s">
        <v>2061</v>
      </c>
      <c r="G427" s="467" t="s">
        <v>445</v>
      </c>
      <c r="H427" s="467" t="s">
        <v>491</v>
      </c>
      <c r="I427" s="470" t="s">
        <v>4247</v>
      </c>
      <c r="J427" s="471" t="s">
        <v>6927</v>
      </c>
      <c r="K427" s="491">
        <v>44105</v>
      </c>
      <c r="L427" s="492">
        <v>44044</v>
      </c>
      <c r="M427" s="474" t="s">
        <v>466</v>
      </c>
      <c r="N427" s="474" t="s">
        <v>2143</v>
      </c>
      <c r="O427" s="467" t="s">
        <v>2144</v>
      </c>
      <c r="P427" s="467"/>
      <c r="Q427" s="467" t="s">
        <v>2145</v>
      </c>
      <c r="R427" s="475">
        <v>16833</v>
      </c>
      <c r="S427" s="475">
        <v>16833</v>
      </c>
      <c r="T427" s="476" t="s">
        <v>4137</v>
      </c>
      <c r="U427" s="476" t="s">
        <v>4211</v>
      </c>
      <c r="V427" s="476" t="s">
        <v>4212</v>
      </c>
      <c r="W427" s="474" t="s">
        <v>554</v>
      </c>
      <c r="X427" s="474"/>
      <c r="Y427" s="474"/>
      <c r="Z427" s="467" t="s">
        <v>2146</v>
      </c>
      <c r="AA427" s="467" t="s">
        <v>454</v>
      </c>
      <c r="AB427" s="467"/>
      <c r="AC427" s="474"/>
      <c r="AD427" s="474" t="s">
        <v>4143</v>
      </c>
      <c r="AE427" s="474"/>
      <c r="AF427" s="474" t="s">
        <v>4152</v>
      </c>
      <c r="AG427" s="467" t="s">
        <v>2486</v>
      </c>
      <c r="AH427" s="474" t="s">
        <v>463</v>
      </c>
      <c r="AI427" s="474" t="s">
        <v>154</v>
      </c>
      <c r="AJ427" s="467"/>
      <c r="AK427" s="474"/>
      <c r="AL427" s="467"/>
      <c r="AM427" s="467"/>
      <c r="AN427" s="467"/>
      <c r="AO427" s="474"/>
      <c r="AP427" s="494"/>
      <c r="AQ427" s="467"/>
      <c r="AR427" s="467"/>
      <c r="AS427" s="467"/>
      <c r="AT427" s="467"/>
      <c r="AU427" s="467"/>
      <c r="AV427" s="474"/>
      <c r="AW427" s="474"/>
      <c r="AX427" s="474"/>
      <c r="AY427" s="467"/>
      <c r="AZ427" s="467"/>
      <c r="BA427" s="477"/>
      <c r="BB427" s="478"/>
      <c r="BC427" s="467"/>
      <c r="BD427" s="488"/>
      <c r="BE427" s="488"/>
      <c r="BF427" s="488"/>
      <c r="BG427" s="489"/>
      <c r="BH427" s="467"/>
      <c r="BI427" s="467"/>
      <c r="BJ427" s="467"/>
      <c r="BK427" s="467"/>
      <c r="BL427" s="467"/>
      <c r="BM427" s="467"/>
    </row>
    <row r="428" spans="1:65" ht="30" customHeight="1" x14ac:dyDescent="0.3">
      <c r="A428" s="68"/>
      <c r="B428" s="465">
        <v>20200423</v>
      </c>
      <c r="C428" s="465" t="s">
        <v>1526</v>
      </c>
      <c r="D428" s="465"/>
      <c r="E428" s="466">
        <v>44108</v>
      </c>
      <c r="F428" s="467" t="s">
        <v>1616</v>
      </c>
      <c r="G428" s="467" t="s">
        <v>445</v>
      </c>
      <c r="H428" s="467" t="s">
        <v>491</v>
      </c>
      <c r="I428" s="470" t="s">
        <v>4234</v>
      </c>
      <c r="J428" s="471" t="s">
        <v>6928</v>
      </c>
      <c r="K428" s="491">
        <v>44108</v>
      </c>
      <c r="L428" s="479">
        <v>44075</v>
      </c>
      <c r="M428" s="474" t="s">
        <v>466</v>
      </c>
      <c r="N428" s="474" t="s">
        <v>2147</v>
      </c>
      <c r="O428" s="467" t="s">
        <v>2148</v>
      </c>
      <c r="P428" s="467"/>
      <c r="Q428" s="467" t="s">
        <v>2149</v>
      </c>
      <c r="R428" s="475">
        <v>27100</v>
      </c>
      <c r="S428" s="475">
        <v>27100</v>
      </c>
      <c r="T428" s="476" t="s">
        <v>4137</v>
      </c>
      <c r="U428" s="476" t="s">
        <v>4250</v>
      </c>
      <c r="V428" s="476" t="s">
        <v>4235</v>
      </c>
      <c r="W428" s="474" t="s">
        <v>449</v>
      </c>
      <c r="X428" s="474"/>
      <c r="Y428" s="474"/>
      <c r="Z428" s="467" t="s">
        <v>2150</v>
      </c>
      <c r="AA428" s="467" t="s">
        <v>454</v>
      </c>
      <c r="AB428" s="467"/>
      <c r="AC428" s="474"/>
      <c r="AD428" s="474" t="s">
        <v>4143</v>
      </c>
      <c r="AE428" s="474"/>
      <c r="AF428" s="474" t="s">
        <v>4161</v>
      </c>
      <c r="AG428" s="467" t="s">
        <v>2451</v>
      </c>
      <c r="AH428" s="474" t="s">
        <v>463</v>
      </c>
      <c r="AI428" s="474" t="s">
        <v>154</v>
      </c>
      <c r="AJ428" s="467"/>
      <c r="AK428" s="474"/>
      <c r="AL428" s="467"/>
      <c r="AM428" s="467"/>
      <c r="AN428" s="467"/>
      <c r="AO428" s="474"/>
      <c r="AP428" s="494"/>
      <c r="AQ428" s="467"/>
      <c r="AR428" s="467"/>
      <c r="AS428" s="467"/>
      <c r="AT428" s="467"/>
      <c r="AU428" s="467"/>
      <c r="AV428" s="474"/>
      <c r="AW428" s="474"/>
      <c r="AX428" s="474"/>
      <c r="AY428" s="467"/>
      <c r="AZ428" s="467"/>
      <c r="BA428" s="477"/>
      <c r="BB428" s="478"/>
      <c r="BC428" s="467"/>
      <c r="BD428" s="488"/>
      <c r="BE428" s="488"/>
      <c r="BF428" s="488"/>
      <c r="BG428" s="489"/>
      <c r="BH428" s="467"/>
      <c r="BI428" s="467"/>
      <c r="BJ428" s="467"/>
      <c r="BK428" s="467"/>
      <c r="BL428" s="467"/>
      <c r="BM428" s="467"/>
    </row>
    <row r="429" spans="1:65" ht="30" customHeight="1" x14ac:dyDescent="0.3">
      <c r="A429" s="68"/>
      <c r="B429" s="465">
        <v>20200424</v>
      </c>
      <c r="C429" s="465" t="s">
        <v>2151</v>
      </c>
      <c r="D429" s="465"/>
      <c r="E429" s="466">
        <v>44109</v>
      </c>
      <c r="F429" s="497" t="s">
        <v>1587</v>
      </c>
      <c r="G429" s="467" t="s">
        <v>445</v>
      </c>
      <c r="H429" s="467" t="s">
        <v>446</v>
      </c>
      <c r="I429" s="470" t="s">
        <v>4234</v>
      </c>
      <c r="J429" s="471" t="s">
        <v>6929</v>
      </c>
      <c r="K429" s="491">
        <v>44105</v>
      </c>
      <c r="L429" s="492">
        <v>44075</v>
      </c>
      <c r="M429" s="474" t="s">
        <v>466</v>
      </c>
      <c r="N429" s="474" t="s">
        <v>1937</v>
      </c>
      <c r="O429" s="467" t="s">
        <v>2152</v>
      </c>
      <c r="P429" s="467"/>
      <c r="Q429" s="467" t="s">
        <v>2153</v>
      </c>
      <c r="R429" s="475">
        <v>18506121</v>
      </c>
      <c r="S429" s="475">
        <v>0</v>
      </c>
      <c r="T429" s="476" t="s">
        <v>4137</v>
      </c>
      <c r="U429" s="476" t="s">
        <v>4250</v>
      </c>
      <c r="V429" s="476" t="s">
        <v>4212</v>
      </c>
      <c r="W429" s="474" t="s">
        <v>2519</v>
      </c>
      <c r="X429" s="474"/>
      <c r="Y429" s="474"/>
      <c r="Z429" s="467" t="s">
        <v>2154</v>
      </c>
      <c r="AA429" s="467" t="s">
        <v>624</v>
      </c>
      <c r="AB429" s="467" t="s">
        <v>2155</v>
      </c>
      <c r="AC429" s="474"/>
      <c r="AD429" s="474" t="s">
        <v>227</v>
      </c>
      <c r="AE429" s="474"/>
      <c r="AF429" s="474" t="s">
        <v>4161</v>
      </c>
      <c r="AG429" s="467" t="s">
        <v>2486</v>
      </c>
      <c r="AH429" s="474" t="s">
        <v>463</v>
      </c>
      <c r="AI429" s="474" t="s">
        <v>154</v>
      </c>
      <c r="AJ429" s="467"/>
      <c r="AK429" s="474"/>
      <c r="AL429" s="467"/>
      <c r="AM429" s="467" t="s">
        <v>2156</v>
      </c>
      <c r="AN429" s="467"/>
      <c r="AO429" s="474"/>
      <c r="AP429" s="494"/>
      <c r="AQ429" s="467"/>
      <c r="AR429" s="467"/>
      <c r="AS429" s="467"/>
      <c r="AT429" s="467"/>
      <c r="AU429" s="467"/>
      <c r="AV429" s="474"/>
      <c r="AW429" s="474"/>
      <c r="AX429" s="474"/>
      <c r="AY429" s="467"/>
      <c r="AZ429" s="467"/>
      <c r="BA429" s="500"/>
      <c r="BB429" s="501"/>
      <c r="BC429" s="467"/>
      <c r="BD429" s="488"/>
      <c r="BE429" s="488"/>
      <c r="BF429" s="488"/>
      <c r="BG429" s="489"/>
      <c r="BH429" s="467"/>
      <c r="BI429" s="467"/>
      <c r="BJ429" s="467"/>
      <c r="BK429" s="467"/>
      <c r="BL429" s="467"/>
      <c r="BM429" s="467"/>
    </row>
    <row r="430" spans="1:65" ht="30" customHeight="1" x14ac:dyDescent="0.3">
      <c r="A430" s="68"/>
      <c r="B430" s="465">
        <v>20200425</v>
      </c>
      <c r="C430" s="465" t="s">
        <v>2157</v>
      </c>
      <c r="D430" s="465" t="s">
        <v>4255</v>
      </c>
      <c r="E430" s="466">
        <v>44110</v>
      </c>
      <c r="F430" s="467" t="s">
        <v>1606</v>
      </c>
      <c r="G430" s="467" t="s">
        <v>445</v>
      </c>
      <c r="H430" s="467" t="s">
        <v>491</v>
      </c>
      <c r="I430" s="470" t="s">
        <v>4244</v>
      </c>
      <c r="J430" s="471" t="s">
        <v>6930</v>
      </c>
      <c r="K430" s="491">
        <v>44090</v>
      </c>
      <c r="L430" s="492">
        <v>44075</v>
      </c>
      <c r="M430" s="474" t="s">
        <v>2158</v>
      </c>
      <c r="N430" s="474" t="s">
        <v>2159</v>
      </c>
      <c r="O430" s="467" t="s">
        <v>2160</v>
      </c>
      <c r="P430" s="467"/>
      <c r="Q430" s="467" t="s">
        <v>2161</v>
      </c>
      <c r="R430" s="475" t="s">
        <v>4162</v>
      </c>
      <c r="S430" s="475" t="s">
        <v>4162</v>
      </c>
      <c r="T430" s="476" t="s">
        <v>4253</v>
      </c>
      <c r="U430" s="476" t="s">
        <v>4254</v>
      </c>
      <c r="V430" s="476" t="s">
        <v>4235</v>
      </c>
      <c r="W430" s="474" t="s">
        <v>562</v>
      </c>
      <c r="X430" s="474"/>
      <c r="Y430" s="474"/>
      <c r="Z430" s="467" t="s">
        <v>2162</v>
      </c>
      <c r="AA430" s="467" t="s">
        <v>486</v>
      </c>
      <c r="AB430" s="467" t="s">
        <v>2524</v>
      </c>
      <c r="AC430" s="474"/>
      <c r="AD430" s="474" t="s">
        <v>227</v>
      </c>
      <c r="AE430" s="474"/>
      <c r="AF430" s="474" t="s">
        <v>4161</v>
      </c>
      <c r="AG430" s="467" t="s">
        <v>2451</v>
      </c>
      <c r="AH430" s="474" t="s">
        <v>463</v>
      </c>
      <c r="AI430" s="474" t="s">
        <v>154</v>
      </c>
      <c r="AJ430" s="467"/>
      <c r="AK430" s="474"/>
      <c r="AL430" s="467"/>
      <c r="AM430" s="467" t="s">
        <v>2163</v>
      </c>
      <c r="AN430" s="467"/>
      <c r="AO430" s="474"/>
      <c r="AP430" s="494"/>
      <c r="AQ430" s="467"/>
      <c r="AR430" s="467"/>
      <c r="AS430" s="467"/>
      <c r="AT430" s="467"/>
      <c r="AU430" s="467"/>
      <c r="AV430" s="474"/>
      <c r="AW430" s="474"/>
      <c r="AX430" s="474"/>
      <c r="AY430" s="467"/>
      <c r="AZ430" s="467"/>
      <c r="BA430" s="500"/>
      <c r="BB430" s="501"/>
      <c r="BC430" s="467"/>
      <c r="BD430" s="488"/>
      <c r="BE430" s="488"/>
      <c r="BF430" s="488"/>
      <c r="BG430" s="489"/>
      <c r="BH430" s="467"/>
      <c r="BI430" s="467"/>
      <c r="BJ430" s="467"/>
      <c r="BK430" s="467"/>
      <c r="BL430" s="467"/>
      <c r="BM430" s="467"/>
    </row>
    <row r="431" spans="1:65" ht="30" customHeight="1" x14ac:dyDescent="0.3">
      <c r="A431" s="68"/>
      <c r="B431" s="465">
        <v>20200426</v>
      </c>
      <c r="C431" s="465" t="s">
        <v>2164</v>
      </c>
      <c r="D431" s="465"/>
      <c r="E431" s="466">
        <v>44110</v>
      </c>
      <c r="F431" s="467" t="s">
        <v>1606</v>
      </c>
      <c r="G431" s="467" t="s">
        <v>445</v>
      </c>
      <c r="H431" s="467" t="s">
        <v>446</v>
      </c>
      <c r="I431" s="470" t="s">
        <v>4239</v>
      </c>
      <c r="J431" s="471" t="s">
        <v>6931</v>
      </c>
      <c r="K431" s="491">
        <v>44109</v>
      </c>
      <c r="L431" s="479">
        <v>44075</v>
      </c>
      <c r="M431" s="474" t="s">
        <v>466</v>
      </c>
      <c r="N431" s="474" t="s">
        <v>1525</v>
      </c>
      <c r="O431" s="467" t="s">
        <v>2165</v>
      </c>
      <c r="P431" s="467"/>
      <c r="Q431" s="467" t="s">
        <v>2166</v>
      </c>
      <c r="R431" s="484">
        <v>0</v>
      </c>
      <c r="S431" s="484">
        <v>0</v>
      </c>
      <c r="T431" s="476" t="s">
        <v>4137</v>
      </c>
      <c r="U431" s="476" t="s">
        <v>4211</v>
      </c>
      <c r="V431" s="476" t="s">
        <v>4235</v>
      </c>
      <c r="W431" s="474" t="s">
        <v>120</v>
      </c>
      <c r="X431" s="474"/>
      <c r="Y431" s="474"/>
      <c r="Z431" s="467" t="s">
        <v>2167</v>
      </c>
      <c r="AA431" s="467" t="s">
        <v>2454</v>
      </c>
      <c r="AB431" s="467" t="s">
        <v>2168</v>
      </c>
      <c r="AC431" s="474"/>
      <c r="AD431" s="474" t="s">
        <v>227</v>
      </c>
      <c r="AE431" s="474"/>
      <c r="AF431" s="474" t="s">
        <v>4161</v>
      </c>
      <c r="AG431" s="467" t="s">
        <v>2451</v>
      </c>
      <c r="AH431" s="474" t="s">
        <v>463</v>
      </c>
      <c r="AI431" s="474" t="s">
        <v>154</v>
      </c>
      <c r="AJ431" s="467"/>
      <c r="AK431" s="474"/>
      <c r="AL431" s="467"/>
      <c r="AM431" s="467"/>
      <c r="AN431" s="467"/>
      <c r="AO431" s="474"/>
      <c r="AP431" s="494"/>
      <c r="AQ431" s="467"/>
      <c r="AR431" s="467"/>
      <c r="AS431" s="467"/>
      <c r="AT431" s="467"/>
      <c r="AU431" s="467"/>
      <c r="AV431" s="474"/>
      <c r="AW431" s="474"/>
      <c r="AX431" s="474"/>
      <c r="AY431" s="467"/>
      <c r="AZ431" s="467"/>
      <c r="BA431" s="500"/>
      <c r="BB431" s="501"/>
      <c r="BC431" s="467"/>
      <c r="BD431" s="488"/>
      <c r="BE431" s="488"/>
      <c r="BF431" s="488"/>
      <c r="BG431" s="489"/>
      <c r="BH431" s="467"/>
      <c r="BI431" s="467"/>
      <c r="BJ431" s="467"/>
      <c r="BK431" s="467"/>
      <c r="BL431" s="467"/>
      <c r="BM431" s="467"/>
    </row>
    <row r="432" spans="1:65" ht="30" customHeight="1" x14ac:dyDescent="0.3">
      <c r="A432" s="68"/>
      <c r="B432" s="465">
        <v>20200427</v>
      </c>
      <c r="C432" s="465" t="s">
        <v>2169</v>
      </c>
      <c r="D432" s="465" t="s">
        <v>4256</v>
      </c>
      <c r="E432" s="466">
        <v>44111</v>
      </c>
      <c r="F432" s="467" t="s">
        <v>1599</v>
      </c>
      <c r="G432" s="467" t="s">
        <v>445</v>
      </c>
      <c r="H432" s="467" t="s">
        <v>491</v>
      </c>
      <c r="I432" s="470" t="s">
        <v>4234</v>
      </c>
      <c r="J432" s="471" t="s">
        <v>6932</v>
      </c>
      <c r="K432" s="491">
        <v>44110</v>
      </c>
      <c r="L432" s="479">
        <v>44075</v>
      </c>
      <c r="M432" s="474" t="s">
        <v>466</v>
      </c>
      <c r="N432" s="474" t="s">
        <v>2170</v>
      </c>
      <c r="O432" s="467" t="s">
        <v>2171</v>
      </c>
      <c r="P432" s="467"/>
      <c r="Q432" s="467" t="s">
        <v>2172</v>
      </c>
      <c r="R432" s="475">
        <v>1497660</v>
      </c>
      <c r="S432" s="475">
        <v>1497660</v>
      </c>
      <c r="T432" s="476" t="s">
        <v>4216</v>
      </c>
      <c r="U432" s="476" t="s">
        <v>4250</v>
      </c>
      <c r="V432" s="476" t="s">
        <v>4235</v>
      </c>
      <c r="W432" s="474" t="s">
        <v>120</v>
      </c>
      <c r="X432" s="474"/>
      <c r="Y432" s="474"/>
      <c r="Z432" s="467" t="s">
        <v>2523</v>
      </c>
      <c r="AA432" s="467" t="s">
        <v>2470</v>
      </c>
      <c r="AB432" s="467"/>
      <c r="AC432" s="474"/>
      <c r="AD432" s="474" t="s">
        <v>4218</v>
      </c>
      <c r="AE432" s="474"/>
      <c r="AF432" s="474" t="s">
        <v>4152</v>
      </c>
      <c r="AG432" s="467" t="s">
        <v>2451</v>
      </c>
      <c r="AH432" s="474" t="s">
        <v>452</v>
      </c>
      <c r="AI432" s="474" t="s">
        <v>152</v>
      </c>
      <c r="AJ432" s="467"/>
      <c r="AK432" s="474"/>
      <c r="AL432" s="467"/>
      <c r="AM432" s="467"/>
      <c r="AN432" s="467"/>
      <c r="AO432" s="474"/>
      <c r="AP432" s="494"/>
      <c r="AQ432" s="467"/>
      <c r="AR432" s="467"/>
      <c r="AS432" s="467"/>
      <c r="AT432" s="467"/>
      <c r="AU432" s="467"/>
      <c r="AV432" s="474"/>
      <c r="AW432" s="474"/>
      <c r="AX432" s="474"/>
      <c r="AY432" s="467"/>
      <c r="AZ432" s="467"/>
      <c r="BA432" s="500"/>
      <c r="BB432" s="501"/>
      <c r="BC432" s="467"/>
      <c r="BD432" s="488"/>
      <c r="BE432" s="488"/>
      <c r="BF432" s="488"/>
      <c r="BG432" s="489"/>
      <c r="BH432" s="467"/>
      <c r="BI432" s="467"/>
      <c r="BJ432" s="467"/>
      <c r="BK432" s="467"/>
      <c r="BL432" s="467"/>
      <c r="BM432" s="467"/>
    </row>
    <row r="433" spans="1:65" ht="30" customHeight="1" x14ac:dyDescent="0.3">
      <c r="A433" s="68"/>
      <c r="B433" s="465">
        <v>20200428</v>
      </c>
      <c r="C433" s="465" t="s">
        <v>4257</v>
      </c>
      <c r="D433" s="465"/>
      <c r="E433" s="466">
        <v>44112</v>
      </c>
      <c r="F433" s="467"/>
      <c r="G433" s="467"/>
      <c r="H433" s="467"/>
      <c r="I433" s="470"/>
      <c r="J433" s="471" t="s">
        <v>2833</v>
      </c>
      <c r="K433" s="491">
        <v>43836</v>
      </c>
      <c r="L433" s="492"/>
      <c r="M433" s="474"/>
      <c r="N433" s="474"/>
      <c r="O433" s="467"/>
      <c r="P433" s="467"/>
      <c r="Q433" s="467"/>
      <c r="R433" s="475"/>
      <c r="S433" s="475"/>
      <c r="T433" s="476"/>
      <c r="U433" s="476"/>
      <c r="V433" s="476"/>
      <c r="W433" s="474"/>
      <c r="X433" s="474"/>
      <c r="Y433" s="474"/>
      <c r="Z433" s="467"/>
      <c r="AA433" s="467"/>
      <c r="AB433" s="467"/>
      <c r="AC433" s="474"/>
      <c r="AD433" s="474" t="s">
        <v>227</v>
      </c>
      <c r="AE433" s="474"/>
      <c r="AF433" s="474" t="s">
        <v>236</v>
      </c>
      <c r="AG433" s="467" t="s">
        <v>239</v>
      </c>
      <c r="AH433" s="474" t="s">
        <v>154</v>
      </c>
      <c r="AI433" s="474" t="s">
        <v>154</v>
      </c>
      <c r="AJ433" s="467"/>
      <c r="AK433" s="474"/>
      <c r="AL433" s="467"/>
      <c r="AM433" s="467"/>
      <c r="AN433" s="467"/>
      <c r="AO433" s="474"/>
      <c r="AP433" s="494"/>
      <c r="AQ433" s="467"/>
      <c r="AR433" s="467"/>
      <c r="AS433" s="467"/>
      <c r="AT433" s="467"/>
      <c r="AU433" s="467"/>
      <c r="AV433" s="474"/>
      <c r="AW433" s="474"/>
      <c r="AX433" s="474"/>
      <c r="AY433" s="467"/>
      <c r="AZ433" s="467"/>
      <c r="BA433" s="500"/>
      <c r="BB433" s="501"/>
      <c r="BC433" s="467"/>
      <c r="BD433" s="488"/>
      <c r="BE433" s="488"/>
      <c r="BF433" s="488"/>
      <c r="BG433" s="489"/>
      <c r="BH433" s="467"/>
      <c r="BI433" s="467"/>
      <c r="BJ433" s="467"/>
      <c r="BK433" s="467"/>
      <c r="BL433" s="467"/>
      <c r="BM433" s="467"/>
    </row>
    <row r="434" spans="1:65" ht="30" customHeight="1" x14ac:dyDescent="0.3">
      <c r="A434" s="68"/>
      <c r="B434" s="465">
        <v>20200429</v>
      </c>
      <c r="C434" s="465" t="s">
        <v>2187</v>
      </c>
      <c r="D434" s="465" t="s">
        <v>4258</v>
      </c>
      <c r="E434" s="466">
        <v>44112</v>
      </c>
      <c r="F434" s="467" t="s">
        <v>2061</v>
      </c>
      <c r="G434" s="467" t="s">
        <v>445</v>
      </c>
      <c r="H434" s="467" t="s">
        <v>446</v>
      </c>
      <c r="I434" s="470" t="s">
        <v>4238</v>
      </c>
      <c r="J434" s="471" t="s">
        <v>6933</v>
      </c>
      <c r="K434" s="491">
        <v>44110</v>
      </c>
      <c r="L434" s="479">
        <v>44075</v>
      </c>
      <c r="M434" s="474" t="s">
        <v>2188</v>
      </c>
      <c r="N434" s="474" t="s">
        <v>2189</v>
      </c>
      <c r="O434" s="467" t="s">
        <v>2190</v>
      </c>
      <c r="P434" s="467"/>
      <c r="Q434" s="467" t="s">
        <v>2191</v>
      </c>
      <c r="R434" s="475">
        <v>149119</v>
      </c>
      <c r="S434" s="475">
        <v>149119</v>
      </c>
      <c r="T434" s="476" t="s">
        <v>4137</v>
      </c>
      <c r="U434" s="476" t="s">
        <v>4211</v>
      </c>
      <c r="V434" s="476" t="s">
        <v>4212</v>
      </c>
      <c r="W434" s="474" t="s">
        <v>2519</v>
      </c>
      <c r="X434" s="474"/>
      <c r="Y434" s="474"/>
      <c r="Z434" s="467" t="s">
        <v>2192</v>
      </c>
      <c r="AA434" s="467" t="s">
        <v>2454</v>
      </c>
      <c r="AB434" s="467" t="s">
        <v>2193</v>
      </c>
      <c r="AC434" s="474"/>
      <c r="AD434" s="474" t="s">
        <v>4149</v>
      </c>
      <c r="AE434" s="474"/>
      <c r="AF434" s="474" t="s">
        <v>4152</v>
      </c>
      <c r="AG434" s="467" t="s">
        <v>2486</v>
      </c>
      <c r="AH434" s="474" t="s">
        <v>452</v>
      </c>
      <c r="AI434" s="474" t="s">
        <v>152</v>
      </c>
      <c r="AJ434" s="467"/>
      <c r="AK434" s="474"/>
      <c r="AL434" s="467"/>
      <c r="AM434" s="467"/>
      <c r="AN434" s="467"/>
      <c r="AO434" s="474"/>
      <c r="AP434" s="494"/>
      <c r="AQ434" s="467"/>
      <c r="AR434" s="467"/>
      <c r="AS434" s="467"/>
      <c r="AT434" s="467"/>
      <c r="AU434" s="467"/>
      <c r="AV434" s="474"/>
      <c r="AW434" s="474"/>
      <c r="AX434" s="474"/>
      <c r="AY434" s="467"/>
      <c r="AZ434" s="467"/>
      <c r="BA434" s="500"/>
      <c r="BB434" s="501"/>
      <c r="BC434" s="467"/>
      <c r="BD434" s="488"/>
      <c r="BE434" s="488"/>
      <c r="BF434" s="488"/>
      <c r="BG434" s="489"/>
      <c r="BH434" s="467"/>
      <c r="BI434" s="467"/>
      <c r="BJ434" s="467"/>
      <c r="BK434" s="467"/>
      <c r="BL434" s="467"/>
      <c r="BM434" s="467"/>
    </row>
    <row r="435" spans="1:65" ht="30" customHeight="1" x14ac:dyDescent="0.3">
      <c r="A435" s="68"/>
      <c r="B435" s="465">
        <v>20200430</v>
      </c>
      <c r="C435" s="465" t="s">
        <v>2182</v>
      </c>
      <c r="D435" s="465"/>
      <c r="E435" s="466">
        <v>44112</v>
      </c>
      <c r="F435" s="467" t="s">
        <v>2061</v>
      </c>
      <c r="G435" s="467" t="s">
        <v>445</v>
      </c>
      <c r="H435" s="467" t="s">
        <v>446</v>
      </c>
      <c r="I435" s="470" t="s">
        <v>4217</v>
      </c>
      <c r="J435" s="471" t="s">
        <v>6934</v>
      </c>
      <c r="K435" s="491">
        <v>44111</v>
      </c>
      <c r="L435" s="492">
        <v>44075</v>
      </c>
      <c r="M435" s="474" t="s">
        <v>466</v>
      </c>
      <c r="N435" s="474" t="s">
        <v>1199</v>
      </c>
      <c r="O435" s="467" t="s">
        <v>2183</v>
      </c>
      <c r="P435" s="467"/>
      <c r="Q435" s="467" t="s">
        <v>2184</v>
      </c>
      <c r="R435" s="484">
        <v>0</v>
      </c>
      <c r="S435" s="484">
        <v>0</v>
      </c>
      <c r="T435" s="476" t="s">
        <v>4137</v>
      </c>
      <c r="U435" s="476" t="s">
        <v>4254</v>
      </c>
      <c r="V435" s="476" t="s">
        <v>4240</v>
      </c>
      <c r="W435" s="474" t="s">
        <v>120</v>
      </c>
      <c r="X435" s="474"/>
      <c r="Y435" s="474"/>
      <c r="Z435" s="467" t="s">
        <v>2185</v>
      </c>
      <c r="AA435" s="467" t="s">
        <v>2454</v>
      </c>
      <c r="AB435" s="467" t="s">
        <v>2186</v>
      </c>
      <c r="AC435" s="474"/>
      <c r="AD435" s="474" t="s">
        <v>227</v>
      </c>
      <c r="AE435" s="474"/>
      <c r="AF435" s="474" t="s">
        <v>4161</v>
      </c>
      <c r="AG435" s="467" t="s">
        <v>239</v>
      </c>
      <c r="AH435" s="474" t="s">
        <v>463</v>
      </c>
      <c r="AI435" s="474" t="s">
        <v>154</v>
      </c>
      <c r="AJ435" s="467"/>
      <c r="AK435" s="474"/>
      <c r="AL435" s="467"/>
      <c r="AM435" s="467"/>
      <c r="AN435" s="467"/>
      <c r="AO435" s="474"/>
      <c r="AP435" s="494"/>
      <c r="AQ435" s="467"/>
      <c r="AR435" s="467"/>
      <c r="AS435" s="467"/>
      <c r="AT435" s="467"/>
      <c r="AU435" s="467"/>
      <c r="AV435" s="474"/>
      <c r="AW435" s="474"/>
      <c r="AX435" s="474"/>
      <c r="AY435" s="467"/>
      <c r="AZ435" s="467"/>
      <c r="BA435" s="500"/>
      <c r="BB435" s="501"/>
      <c r="BC435" s="467"/>
      <c r="BD435" s="488"/>
      <c r="BE435" s="488"/>
      <c r="BF435" s="488"/>
      <c r="BG435" s="489"/>
      <c r="BH435" s="467"/>
      <c r="BI435" s="467"/>
      <c r="BJ435" s="467"/>
      <c r="BK435" s="467"/>
      <c r="BL435" s="467"/>
      <c r="BM435" s="467"/>
    </row>
    <row r="436" spans="1:65" ht="30" customHeight="1" x14ac:dyDescent="0.3">
      <c r="A436" s="68"/>
      <c r="B436" s="465">
        <v>20200431</v>
      </c>
      <c r="C436" s="465" t="s">
        <v>2194</v>
      </c>
      <c r="D436" s="465"/>
      <c r="E436" s="466">
        <v>44112</v>
      </c>
      <c r="F436" s="467" t="s">
        <v>1606</v>
      </c>
      <c r="G436" s="467" t="s">
        <v>445</v>
      </c>
      <c r="H436" s="467" t="s">
        <v>491</v>
      </c>
      <c r="I436" s="470" t="s">
        <v>4217</v>
      </c>
      <c r="J436" s="471" t="s">
        <v>6935</v>
      </c>
      <c r="K436" s="491">
        <v>44111</v>
      </c>
      <c r="L436" s="479">
        <v>44075</v>
      </c>
      <c r="M436" s="474" t="s">
        <v>510</v>
      </c>
      <c r="N436" s="474" t="s">
        <v>466</v>
      </c>
      <c r="O436" s="467" t="s">
        <v>2195</v>
      </c>
      <c r="P436" s="467"/>
      <c r="Q436" s="467" t="s">
        <v>2196</v>
      </c>
      <c r="R436" s="484">
        <v>0</v>
      </c>
      <c r="S436" s="484">
        <v>0</v>
      </c>
      <c r="T436" s="476" t="s">
        <v>4137</v>
      </c>
      <c r="U436" s="476" t="s">
        <v>4240</v>
      </c>
      <c r="V436" s="476" t="s">
        <v>4240</v>
      </c>
      <c r="W436" s="474" t="s">
        <v>2519</v>
      </c>
      <c r="X436" s="474"/>
      <c r="Y436" s="474"/>
      <c r="Z436" s="467" t="s">
        <v>1918</v>
      </c>
      <c r="AA436" s="467" t="s">
        <v>2454</v>
      </c>
      <c r="AB436" s="467" t="s">
        <v>2197</v>
      </c>
      <c r="AC436" s="474"/>
      <c r="AD436" s="474" t="s">
        <v>227</v>
      </c>
      <c r="AE436" s="474"/>
      <c r="AF436" s="474" t="s">
        <v>236</v>
      </c>
      <c r="AG436" s="467" t="s">
        <v>2516</v>
      </c>
      <c r="AH436" s="474" t="s">
        <v>463</v>
      </c>
      <c r="AI436" s="474" t="s">
        <v>154</v>
      </c>
      <c r="AJ436" s="467"/>
      <c r="AK436" s="474"/>
      <c r="AL436" s="467"/>
      <c r="AM436" s="467" t="s">
        <v>2198</v>
      </c>
      <c r="AN436" s="467"/>
      <c r="AO436" s="474"/>
      <c r="AP436" s="494"/>
      <c r="AQ436" s="467"/>
      <c r="AR436" s="467"/>
      <c r="AS436" s="467"/>
      <c r="AT436" s="467"/>
      <c r="AU436" s="467"/>
      <c r="AV436" s="474"/>
      <c r="AW436" s="474"/>
      <c r="AX436" s="474"/>
      <c r="AY436" s="467"/>
      <c r="AZ436" s="467"/>
      <c r="BA436" s="500"/>
      <c r="BB436" s="501"/>
      <c r="BC436" s="467"/>
      <c r="BD436" s="488"/>
      <c r="BE436" s="488"/>
      <c r="BF436" s="488"/>
      <c r="BG436" s="489"/>
      <c r="BH436" s="467"/>
      <c r="BI436" s="467"/>
      <c r="BJ436" s="467"/>
      <c r="BK436" s="467"/>
      <c r="BL436" s="467"/>
      <c r="BM436" s="467"/>
    </row>
    <row r="437" spans="1:65" ht="30" customHeight="1" x14ac:dyDescent="0.3">
      <c r="A437" s="68"/>
      <c r="B437" s="465">
        <v>20200432</v>
      </c>
      <c r="C437" s="465" t="s">
        <v>2173</v>
      </c>
      <c r="D437" s="465" t="s">
        <v>4259</v>
      </c>
      <c r="E437" s="466">
        <v>44112</v>
      </c>
      <c r="F437" s="467" t="s">
        <v>2061</v>
      </c>
      <c r="G437" s="467" t="s">
        <v>445</v>
      </c>
      <c r="H437" s="467" t="s">
        <v>446</v>
      </c>
      <c r="I437" s="470" t="s">
        <v>4238</v>
      </c>
      <c r="J437" s="471" t="s">
        <v>6936</v>
      </c>
      <c r="K437" s="491">
        <v>44112</v>
      </c>
      <c r="L437" s="492">
        <v>44075</v>
      </c>
      <c r="M437" s="474" t="s">
        <v>466</v>
      </c>
      <c r="N437" s="474" t="s">
        <v>2174</v>
      </c>
      <c r="O437" s="467" t="s">
        <v>2175</v>
      </c>
      <c r="P437" s="467"/>
      <c r="Q437" s="467" t="s">
        <v>2176</v>
      </c>
      <c r="R437" s="475" t="s">
        <v>4162</v>
      </c>
      <c r="S437" s="475" t="s">
        <v>4162</v>
      </c>
      <c r="T437" s="476" t="s">
        <v>4137</v>
      </c>
      <c r="U437" s="476" t="s">
        <v>4211</v>
      </c>
      <c r="V437" s="476" t="s">
        <v>4212</v>
      </c>
      <c r="W437" s="474" t="s">
        <v>120</v>
      </c>
      <c r="X437" s="474"/>
      <c r="Y437" s="474"/>
      <c r="Z437" s="467" t="s">
        <v>2177</v>
      </c>
      <c r="AA437" s="467" t="s">
        <v>4159</v>
      </c>
      <c r="AB437" s="467"/>
      <c r="AC437" s="474"/>
      <c r="AD437" s="474" t="s">
        <v>227</v>
      </c>
      <c r="AE437" s="474"/>
      <c r="AF437" s="474" t="s">
        <v>4161</v>
      </c>
      <c r="AG437" s="467" t="s">
        <v>2451</v>
      </c>
      <c r="AH437" s="474" t="s">
        <v>463</v>
      </c>
      <c r="AI437" s="474" t="s">
        <v>154</v>
      </c>
      <c r="AJ437" s="467"/>
      <c r="AK437" s="474"/>
      <c r="AL437" s="467"/>
      <c r="AM437" s="467"/>
      <c r="AN437" s="467"/>
      <c r="AO437" s="474"/>
      <c r="AP437" s="494"/>
      <c r="AQ437" s="467"/>
      <c r="AR437" s="467"/>
      <c r="AS437" s="467"/>
      <c r="AT437" s="467"/>
      <c r="AU437" s="467"/>
      <c r="AV437" s="474"/>
      <c r="AW437" s="474"/>
      <c r="AX437" s="474"/>
      <c r="AY437" s="467"/>
      <c r="AZ437" s="467"/>
      <c r="BA437" s="500"/>
      <c r="BB437" s="501"/>
      <c r="BC437" s="467"/>
      <c r="BD437" s="488"/>
      <c r="BE437" s="488"/>
      <c r="BF437" s="488"/>
      <c r="BG437" s="489"/>
      <c r="BH437" s="467"/>
      <c r="BI437" s="467"/>
      <c r="BJ437" s="467"/>
      <c r="BK437" s="467"/>
      <c r="BL437" s="467"/>
      <c r="BM437" s="467"/>
    </row>
    <row r="438" spans="1:65" ht="30" customHeight="1" x14ac:dyDescent="0.3">
      <c r="A438" s="68"/>
      <c r="B438" s="465">
        <v>20200433</v>
      </c>
      <c r="C438" s="465" t="s">
        <v>2178</v>
      </c>
      <c r="D438" s="465" t="s">
        <v>2371</v>
      </c>
      <c r="E438" s="466">
        <v>44112</v>
      </c>
      <c r="F438" s="467" t="s">
        <v>1907</v>
      </c>
      <c r="G438" s="467" t="s">
        <v>445</v>
      </c>
      <c r="H438" s="467" t="s">
        <v>491</v>
      </c>
      <c r="I438" s="470" t="s">
        <v>2522</v>
      </c>
      <c r="J438" s="471" t="s">
        <v>6937</v>
      </c>
      <c r="K438" s="491">
        <v>44112</v>
      </c>
      <c r="L438" s="492">
        <v>44075</v>
      </c>
      <c r="M438" s="474" t="s">
        <v>1525</v>
      </c>
      <c r="N438" s="474" t="s">
        <v>758</v>
      </c>
      <c r="O438" s="467" t="s">
        <v>2179</v>
      </c>
      <c r="P438" s="467"/>
      <c r="Q438" s="467" t="s">
        <v>2180</v>
      </c>
      <c r="R438" s="475" t="s">
        <v>518</v>
      </c>
      <c r="S438" s="475" t="s">
        <v>518</v>
      </c>
      <c r="T438" s="476" t="s">
        <v>2501</v>
      </c>
      <c r="U438" s="476" t="s">
        <v>2467</v>
      </c>
      <c r="V438" s="476" t="s">
        <v>2457</v>
      </c>
      <c r="W438" s="474" t="s">
        <v>2519</v>
      </c>
      <c r="X438" s="474"/>
      <c r="Y438" s="474"/>
      <c r="Z438" s="467" t="s">
        <v>2181</v>
      </c>
      <c r="AA438" s="467" t="s">
        <v>2470</v>
      </c>
      <c r="AB438" s="467" t="s">
        <v>2521</v>
      </c>
      <c r="AC438" s="474"/>
      <c r="AD438" s="474" t="s">
        <v>227</v>
      </c>
      <c r="AE438" s="474"/>
      <c r="AF438" s="474" t="s">
        <v>2462</v>
      </c>
      <c r="AG438" s="467" t="s">
        <v>2486</v>
      </c>
      <c r="AH438" s="474" t="s">
        <v>463</v>
      </c>
      <c r="AI438" s="474" t="s">
        <v>154</v>
      </c>
      <c r="AJ438" s="467"/>
      <c r="AK438" s="474"/>
      <c r="AL438" s="467"/>
      <c r="AM438" s="467" t="s">
        <v>4260</v>
      </c>
      <c r="AN438" s="467"/>
      <c r="AO438" s="474"/>
      <c r="AP438" s="494"/>
      <c r="AQ438" s="467"/>
      <c r="AR438" s="467"/>
      <c r="AS438" s="467"/>
      <c r="AT438" s="467"/>
      <c r="AU438" s="467"/>
      <c r="AV438" s="474"/>
      <c r="AW438" s="474"/>
      <c r="AX438" s="474"/>
      <c r="AY438" s="467"/>
      <c r="AZ438" s="467"/>
      <c r="BA438" s="500"/>
      <c r="BB438" s="501"/>
      <c r="BC438" s="467"/>
      <c r="BD438" s="488"/>
      <c r="BE438" s="488"/>
      <c r="BF438" s="488"/>
      <c r="BG438" s="489"/>
      <c r="BH438" s="467"/>
      <c r="BI438" s="467"/>
      <c r="BJ438" s="467"/>
      <c r="BK438" s="467"/>
      <c r="BL438" s="467"/>
      <c r="BM438" s="467"/>
    </row>
    <row r="439" spans="1:65" ht="30" customHeight="1" x14ac:dyDescent="0.3">
      <c r="A439" s="68"/>
      <c r="B439" s="465">
        <v>20200434</v>
      </c>
      <c r="C439" s="465" t="s">
        <v>2210</v>
      </c>
      <c r="D439" s="465" t="s">
        <v>4261</v>
      </c>
      <c r="E439" s="466">
        <v>44113</v>
      </c>
      <c r="F439" s="467" t="s">
        <v>1755</v>
      </c>
      <c r="G439" s="467" t="s">
        <v>445</v>
      </c>
      <c r="H439" s="467" t="s">
        <v>446</v>
      </c>
      <c r="I439" s="470" t="s">
        <v>2522</v>
      </c>
      <c r="J439" s="471" t="s">
        <v>6938</v>
      </c>
      <c r="K439" s="491">
        <v>44106</v>
      </c>
      <c r="L439" s="479">
        <v>44075</v>
      </c>
      <c r="M439" s="474" t="s">
        <v>1199</v>
      </c>
      <c r="N439" s="474" t="s">
        <v>2211</v>
      </c>
      <c r="O439" s="467" t="s">
        <v>2212</v>
      </c>
      <c r="P439" s="467"/>
      <c r="Q439" s="467" t="s">
        <v>2213</v>
      </c>
      <c r="R439" s="475">
        <v>10941</v>
      </c>
      <c r="S439" s="475">
        <v>0</v>
      </c>
      <c r="T439" s="476" t="s">
        <v>4237</v>
      </c>
      <c r="U439" s="476" t="s">
        <v>4211</v>
      </c>
      <c r="V439" s="476" t="s">
        <v>4235</v>
      </c>
      <c r="W439" s="474" t="s">
        <v>2519</v>
      </c>
      <c r="X439" s="474"/>
      <c r="Y439" s="474"/>
      <c r="Z439" s="467" t="s">
        <v>2214</v>
      </c>
      <c r="AA439" s="467" t="s">
        <v>2454</v>
      </c>
      <c r="AB439" s="467" t="s">
        <v>2520</v>
      </c>
      <c r="AC439" s="474"/>
      <c r="AD439" s="474" t="s">
        <v>227</v>
      </c>
      <c r="AE439" s="474"/>
      <c r="AF439" s="474" t="s">
        <v>4152</v>
      </c>
      <c r="AG439" s="467" t="s">
        <v>2486</v>
      </c>
      <c r="AH439" s="474" t="s">
        <v>463</v>
      </c>
      <c r="AI439" s="474" t="s">
        <v>154</v>
      </c>
      <c r="AJ439" s="467"/>
      <c r="AK439" s="474"/>
      <c r="AL439" s="467"/>
      <c r="AM439" s="467"/>
      <c r="AN439" s="467"/>
      <c r="AO439" s="474"/>
      <c r="AP439" s="494"/>
      <c r="AQ439" s="467"/>
      <c r="AR439" s="467"/>
      <c r="AS439" s="467"/>
      <c r="AT439" s="467"/>
      <c r="AU439" s="467"/>
      <c r="AV439" s="474"/>
      <c r="AW439" s="474"/>
      <c r="AX439" s="474"/>
      <c r="AY439" s="467"/>
      <c r="AZ439" s="467"/>
      <c r="BA439" s="500"/>
      <c r="BB439" s="501"/>
      <c r="BC439" s="467"/>
      <c r="BD439" s="488"/>
      <c r="BE439" s="488"/>
      <c r="BF439" s="488"/>
      <c r="BG439" s="489"/>
      <c r="BH439" s="467"/>
      <c r="BI439" s="467"/>
      <c r="BJ439" s="467"/>
      <c r="BK439" s="467"/>
      <c r="BL439" s="467"/>
      <c r="BM439" s="467"/>
    </row>
    <row r="440" spans="1:65" ht="30" customHeight="1" x14ac:dyDescent="0.3">
      <c r="A440" s="68"/>
      <c r="B440" s="465">
        <v>20200435</v>
      </c>
      <c r="C440" s="465" t="s">
        <v>2215</v>
      </c>
      <c r="D440" s="465"/>
      <c r="E440" s="466">
        <v>44113</v>
      </c>
      <c r="F440" s="467" t="s">
        <v>1606</v>
      </c>
      <c r="G440" s="467" t="s">
        <v>445</v>
      </c>
      <c r="H440" s="467" t="s">
        <v>446</v>
      </c>
      <c r="I440" s="470" t="s">
        <v>4217</v>
      </c>
      <c r="J440" s="471" t="s">
        <v>6939</v>
      </c>
      <c r="K440" s="491">
        <v>44112</v>
      </c>
      <c r="L440" s="479">
        <v>44075</v>
      </c>
      <c r="M440" s="474" t="s">
        <v>510</v>
      </c>
      <c r="N440" s="474" t="s">
        <v>2216</v>
      </c>
      <c r="O440" s="467" t="s">
        <v>2217</v>
      </c>
      <c r="P440" s="467"/>
      <c r="Q440" s="467" t="s">
        <v>2218</v>
      </c>
      <c r="R440" s="484">
        <v>0</v>
      </c>
      <c r="S440" s="484">
        <v>0</v>
      </c>
      <c r="T440" s="476" t="s">
        <v>4137</v>
      </c>
      <c r="U440" s="476" t="s">
        <v>4240</v>
      </c>
      <c r="V440" s="476" t="s">
        <v>4240</v>
      </c>
      <c r="W440" s="474" t="s">
        <v>120</v>
      </c>
      <c r="X440" s="474"/>
      <c r="Y440" s="474"/>
      <c r="Z440" s="467" t="s">
        <v>2219</v>
      </c>
      <c r="AA440" s="467" t="s">
        <v>2518</v>
      </c>
      <c r="AB440" s="467" t="s">
        <v>2517</v>
      </c>
      <c r="AC440" s="474"/>
      <c r="AD440" s="474" t="s">
        <v>227</v>
      </c>
      <c r="AE440" s="474"/>
      <c r="AF440" s="474" t="s">
        <v>4152</v>
      </c>
      <c r="AG440" s="467" t="s">
        <v>2516</v>
      </c>
      <c r="AH440" s="474" t="s">
        <v>463</v>
      </c>
      <c r="AI440" s="474" t="s">
        <v>154</v>
      </c>
      <c r="AJ440" s="467"/>
      <c r="AK440" s="474"/>
      <c r="AL440" s="467"/>
      <c r="AM440" s="467"/>
      <c r="AN440" s="467"/>
      <c r="AO440" s="474"/>
      <c r="AP440" s="494"/>
      <c r="AQ440" s="467"/>
      <c r="AR440" s="467"/>
      <c r="AS440" s="467"/>
      <c r="AT440" s="467"/>
      <c r="AU440" s="467"/>
      <c r="AV440" s="474"/>
      <c r="AW440" s="474"/>
      <c r="AX440" s="474"/>
      <c r="AY440" s="467"/>
      <c r="AZ440" s="467"/>
      <c r="BA440" s="500"/>
      <c r="BB440" s="501"/>
      <c r="BC440" s="467"/>
      <c r="BD440" s="488"/>
      <c r="BE440" s="488"/>
      <c r="BF440" s="488"/>
      <c r="BG440" s="489"/>
      <c r="BH440" s="467"/>
      <c r="BI440" s="467"/>
      <c r="BJ440" s="467"/>
      <c r="BK440" s="467"/>
      <c r="BL440" s="467"/>
      <c r="BM440" s="467"/>
    </row>
    <row r="441" spans="1:65" ht="30" customHeight="1" x14ac:dyDescent="0.3">
      <c r="A441" s="68"/>
      <c r="B441" s="465">
        <v>20200436</v>
      </c>
      <c r="C441" s="465" t="s">
        <v>2199</v>
      </c>
      <c r="D441" s="465"/>
      <c r="E441" s="466">
        <v>44113</v>
      </c>
      <c r="F441" s="467" t="s">
        <v>1674</v>
      </c>
      <c r="G441" s="467" t="s">
        <v>445</v>
      </c>
      <c r="H441" s="467" t="s">
        <v>446</v>
      </c>
      <c r="I441" s="470" t="s">
        <v>2477</v>
      </c>
      <c r="J441" s="471" t="s">
        <v>6940</v>
      </c>
      <c r="K441" s="491">
        <v>44113</v>
      </c>
      <c r="L441" s="492">
        <v>44075</v>
      </c>
      <c r="M441" s="474" t="s">
        <v>466</v>
      </c>
      <c r="N441" s="474" t="s">
        <v>2200</v>
      </c>
      <c r="O441" s="467" t="s">
        <v>2201</v>
      </c>
      <c r="P441" s="467"/>
      <c r="Q441" s="467" t="s">
        <v>2202</v>
      </c>
      <c r="R441" s="475">
        <v>150000</v>
      </c>
      <c r="S441" s="475">
        <v>150000</v>
      </c>
      <c r="T441" s="476" t="s">
        <v>2484</v>
      </c>
      <c r="U441" s="476" t="s">
        <v>2467</v>
      </c>
      <c r="V441" s="476" t="s">
        <v>2502</v>
      </c>
      <c r="W441" s="474" t="s">
        <v>449</v>
      </c>
      <c r="X441" s="474"/>
      <c r="Y441" s="474"/>
      <c r="Z441" s="467" t="s">
        <v>2203</v>
      </c>
      <c r="AA441" s="467" t="s">
        <v>454</v>
      </c>
      <c r="AB441" s="467"/>
      <c r="AC441" s="474"/>
      <c r="AD441" s="474" t="s">
        <v>2460</v>
      </c>
      <c r="AE441" s="474"/>
      <c r="AF441" s="474" t="s">
        <v>2458</v>
      </c>
      <c r="AG441" s="467" t="s">
        <v>1376</v>
      </c>
      <c r="AH441" s="474" t="s">
        <v>463</v>
      </c>
      <c r="AI441" s="474" t="s">
        <v>154</v>
      </c>
      <c r="AJ441" s="467"/>
      <c r="AK441" s="474"/>
      <c r="AL441" s="467"/>
      <c r="AM441" s="467"/>
      <c r="AN441" s="467"/>
      <c r="AO441" s="474"/>
      <c r="AP441" s="494"/>
      <c r="AQ441" s="467"/>
      <c r="AR441" s="467"/>
      <c r="AS441" s="467"/>
      <c r="AT441" s="467"/>
      <c r="AU441" s="467"/>
      <c r="AV441" s="474"/>
      <c r="AW441" s="474"/>
      <c r="AX441" s="474"/>
      <c r="AY441" s="467"/>
      <c r="AZ441" s="467"/>
      <c r="BA441" s="500"/>
      <c r="BB441" s="501"/>
      <c r="BC441" s="467"/>
      <c r="BD441" s="488"/>
      <c r="BE441" s="488"/>
      <c r="BF441" s="488"/>
      <c r="BG441" s="489"/>
      <c r="BH441" s="467"/>
      <c r="BI441" s="467"/>
      <c r="BJ441" s="467"/>
      <c r="BK441" s="467"/>
      <c r="BL441" s="467"/>
      <c r="BM441" s="467"/>
    </row>
    <row r="442" spans="1:65" ht="30" customHeight="1" x14ac:dyDescent="0.3">
      <c r="A442" s="68"/>
      <c r="B442" s="465">
        <v>20200437</v>
      </c>
      <c r="C442" s="465" t="s">
        <v>2204</v>
      </c>
      <c r="D442" s="465"/>
      <c r="E442" s="466">
        <v>44113</v>
      </c>
      <c r="F442" s="467" t="s">
        <v>1720</v>
      </c>
      <c r="G442" s="467" t="s">
        <v>445</v>
      </c>
      <c r="H442" s="467" t="s">
        <v>446</v>
      </c>
      <c r="I442" s="470" t="s">
        <v>4239</v>
      </c>
      <c r="J442" s="471" t="s">
        <v>6941</v>
      </c>
      <c r="K442" s="491">
        <v>44113</v>
      </c>
      <c r="L442" s="492">
        <v>44013</v>
      </c>
      <c r="M442" s="474" t="s">
        <v>2205</v>
      </c>
      <c r="N442" s="474" t="s">
        <v>2205</v>
      </c>
      <c r="O442" s="467" t="s">
        <v>2206</v>
      </c>
      <c r="P442" s="467"/>
      <c r="Q442" s="467" t="s">
        <v>2207</v>
      </c>
      <c r="R442" s="475" t="s">
        <v>4162</v>
      </c>
      <c r="S442" s="475" t="s">
        <v>4162</v>
      </c>
      <c r="T442" s="476" t="s">
        <v>4253</v>
      </c>
      <c r="U442" s="476" t="s">
        <v>4211</v>
      </c>
      <c r="V442" s="476" t="s">
        <v>4235</v>
      </c>
      <c r="W442" s="474" t="s">
        <v>120</v>
      </c>
      <c r="X442" s="474"/>
      <c r="Y442" s="474"/>
      <c r="Z442" s="467" t="s">
        <v>2208</v>
      </c>
      <c r="AA442" s="467" t="s">
        <v>2454</v>
      </c>
      <c r="AB442" s="467" t="s">
        <v>2209</v>
      </c>
      <c r="AC442" s="474"/>
      <c r="AD442" s="474" t="s">
        <v>227</v>
      </c>
      <c r="AE442" s="474"/>
      <c r="AF442" s="474" t="s">
        <v>4161</v>
      </c>
      <c r="AG442" s="467" t="s">
        <v>2486</v>
      </c>
      <c r="AH442" s="474" t="s">
        <v>463</v>
      </c>
      <c r="AI442" s="474" t="s">
        <v>154</v>
      </c>
      <c r="AJ442" s="467"/>
      <c r="AK442" s="474"/>
      <c r="AL442" s="467"/>
      <c r="AM442" s="467"/>
      <c r="AN442" s="467"/>
      <c r="AO442" s="474"/>
      <c r="AP442" s="494"/>
      <c r="AQ442" s="467"/>
      <c r="AR442" s="467"/>
      <c r="AS442" s="467"/>
      <c r="AT442" s="467"/>
      <c r="AU442" s="467"/>
      <c r="AV442" s="474"/>
      <c r="AW442" s="474"/>
      <c r="AX442" s="474"/>
      <c r="AY442" s="467"/>
      <c r="AZ442" s="467"/>
      <c r="BA442" s="500"/>
      <c r="BB442" s="501"/>
      <c r="BC442" s="467"/>
      <c r="BD442" s="488"/>
      <c r="BE442" s="488"/>
      <c r="BF442" s="488"/>
      <c r="BG442" s="489"/>
      <c r="BH442" s="467"/>
      <c r="BI442" s="467"/>
      <c r="BJ442" s="467"/>
      <c r="BK442" s="467"/>
      <c r="BL442" s="467"/>
      <c r="BM442" s="467"/>
    </row>
    <row r="443" spans="1:65" ht="30" customHeight="1" x14ac:dyDescent="0.3">
      <c r="A443" s="68"/>
      <c r="B443" s="465">
        <v>20200438</v>
      </c>
      <c r="C443" s="465" t="s">
        <v>2220</v>
      </c>
      <c r="D443" s="465" t="s">
        <v>4262</v>
      </c>
      <c r="E443" s="466">
        <v>44114</v>
      </c>
      <c r="F443" s="467" t="s">
        <v>1720</v>
      </c>
      <c r="G443" s="467" t="s">
        <v>445</v>
      </c>
      <c r="H443" s="467" t="s">
        <v>446</v>
      </c>
      <c r="I443" s="470" t="s">
        <v>4239</v>
      </c>
      <c r="J443" s="471" t="s">
        <v>6942</v>
      </c>
      <c r="K443" s="491">
        <v>44114</v>
      </c>
      <c r="L443" s="492">
        <v>44013</v>
      </c>
      <c r="M443" s="474" t="s">
        <v>2221</v>
      </c>
      <c r="N443" s="474"/>
      <c r="O443" s="467" t="s">
        <v>2222</v>
      </c>
      <c r="P443" s="467"/>
      <c r="Q443" s="467" t="s">
        <v>2223</v>
      </c>
      <c r="R443" s="475" t="s">
        <v>4162</v>
      </c>
      <c r="S443" s="475" t="s">
        <v>4162</v>
      </c>
      <c r="T443" s="476" t="s">
        <v>4137</v>
      </c>
      <c r="U443" s="476" t="s">
        <v>4250</v>
      </c>
      <c r="V443" s="476" t="s">
        <v>4235</v>
      </c>
      <c r="W443" s="474" t="s">
        <v>120</v>
      </c>
      <c r="X443" s="474"/>
      <c r="Y443" s="474"/>
      <c r="Z443" s="467" t="s">
        <v>2514</v>
      </c>
      <c r="AA443" s="467" t="s">
        <v>2454</v>
      </c>
      <c r="AB443" s="467" t="s">
        <v>2515</v>
      </c>
      <c r="AC443" s="474"/>
      <c r="AD443" s="474" t="s">
        <v>227</v>
      </c>
      <c r="AE443" s="474"/>
      <c r="AF443" s="474" t="s">
        <v>4161</v>
      </c>
      <c r="AG443" s="467" t="s">
        <v>2451</v>
      </c>
      <c r="AH443" s="474" t="s">
        <v>463</v>
      </c>
      <c r="AI443" s="474" t="s">
        <v>154</v>
      </c>
      <c r="AJ443" s="467"/>
      <c r="AK443" s="474"/>
      <c r="AL443" s="467"/>
      <c r="AM443" s="467"/>
      <c r="AN443" s="467"/>
      <c r="AO443" s="474"/>
      <c r="AP443" s="494"/>
      <c r="AQ443" s="467"/>
      <c r="AR443" s="467"/>
      <c r="AS443" s="467"/>
      <c r="AT443" s="467"/>
      <c r="AU443" s="467"/>
      <c r="AV443" s="474"/>
      <c r="AW443" s="474"/>
      <c r="AX443" s="474"/>
      <c r="AY443" s="467"/>
      <c r="AZ443" s="467"/>
      <c r="BA443" s="500"/>
      <c r="BB443" s="501"/>
      <c r="BC443" s="467"/>
      <c r="BD443" s="488"/>
      <c r="BE443" s="488"/>
      <c r="BF443" s="488"/>
      <c r="BG443" s="489"/>
      <c r="BH443" s="467"/>
      <c r="BI443" s="467"/>
      <c r="BJ443" s="467"/>
      <c r="BK443" s="467"/>
      <c r="BL443" s="467"/>
      <c r="BM443" s="467"/>
    </row>
    <row r="444" spans="1:65" ht="30" customHeight="1" x14ac:dyDescent="0.3">
      <c r="A444" s="68"/>
      <c r="B444" s="465">
        <v>20200439</v>
      </c>
      <c r="C444" s="465" t="s">
        <v>2224</v>
      </c>
      <c r="D444" s="465"/>
      <c r="E444" s="466">
        <v>44114</v>
      </c>
      <c r="F444" s="467" t="s">
        <v>1720</v>
      </c>
      <c r="G444" s="467" t="s">
        <v>445</v>
      </c>
      <c r="H444" s="467" t="s">
        <v>446</v>
      </c>
      <c r="I444" s="470" t="s">
        <v>4239</v>
      </c>
      <c r="J444" s="471" t="s">
        <v>6943</v>
      </c>
      <c r="K444" s="491">
        <v>44114</v>
      </c>
      <c r="L444" s="492">
        <v>44075</v>
      </c>
      <c r="M444" s="474" t="s">
        <v>2225</v>
      </c>
      <c r="N444" s="474" t="s">
        <v>1943</v>
      </c>
      <c r="O444" s="467" t="s">
        <v>2226</v>
      </c>
      <c r="P444" s="467"/>
      <c r="Q444" s="467" t="s">
        <v>2227</v>
      </c>
      <c r="R444" s="475">
        <v>0</v>
      </c>
      <c r="S444" s="475">
        <v>0</v>
      </c>
      <c r="T444" s="476"/>
      <c r="U444" s="476"/>
      <c r="V444" s="476"/>
      <c r="W444" s="474" t="s">
        <v>4142</v>
      </c>
      <c r="X444" s="474"/>
      <c r="Y444" s="474"/>
      <c r="Z444" s="467" t="s">
        <v>2228</v>
      </c>
      <c r="AA444" s="467" t="s">
        <v>4148</v>
      </c>
      <c r="AB444" s="467"/>
      <c r="AC444" s="474"/>
      <c r="AD444" s="474" t="s">
        <v>227</v>
      </c>
      <c r="AE444" s="474"/>
      <c r="AF444" s="474" t="s">
        <v>236</v>
      </c>
      <c r="AG444" s="467" t="s">
        <v>4153</v>
      </c>
      <c r="AH444" s="474" t="s">
        <v>463</v>
      </c>
      <c r="AI444" s="474" t="s">
        <v>154</v>
      </c>
      <c r="AJ444" s="467"/>
      <c r="AK444" s="474"/>
      <c r="AL444" s="467"/>
      <c r="AM444" s="467"/>
      <c r="AN444" s="467"/>
      <c r="AO444" s="474"/>
      <c r="AP444" s="494"/>
      <c r="AQ444" s="467"/>
      <c r="AR444" s="467"/>
      <c r="AS444" s="467"/>
      <c r="AT444" s="467"/>
      <c r="AU444" s="467"/>
      <c r="AV444" s="474"/>
      <c r="AW444" s="474"/>
      <c r="AX444" s="474"/>
      <c r="AY444" s="467"/>
      <c r="AZ444" s="467"/>
      <c r="BA444" s="500"/>
      <c r="BB444" s="501"/>
      <c r="BC444" s="467"/>
      <c r="BD444" s="488"/>
      <c r="BE444" s="488"/>
      <c r="BF444" s="488"/>
      <c r="BG444" s="489"/>
      <c r="BH444" s="467"/>
      <c r="BI444" s="467"/>
      <c r="BJ444" s="467"/>
      <c r="BK444" s="467"/>
      <c r="BL444" s="467"/>
      <c r="BM444" s="467"/>
    </row>
    <row r="445" spans="1:65" ht="30" customHeight="1" x14ac:dyDescent="0.3">
      <c r="A445" s="68"/>
      <c r="B445" s="465">
        <v>20200440</v>
      </c>
      <c r="C445" s="465" t="s">
        <v>2229</v>
      </c>
      <c r="D445" s="465" t="s">
        <v>4263</v>
      </c>
      <c r="E445" s="466">
        <v>44114</v>
      </c>
      <c r="F445" s="467" t="s">
        <v>1720</v>
      </c>
      <c r="G445" s="467" t="s">
        <v>445</v>
      </c>
      <c r="H445" s="467" t="s">
        <v>446</v>
      </c>
      <c r="I445" s="470" t="s">
        <v>4239</v>
      </c>
      <c r="J445" s="471" t="s">
        <v>6944</v>
      </c>
      <c r="K445" s="491">
        <v>44114</v>
      </c>
      <c r="L445" s="492">
        <v>44075</v>
      </c>
      <c r="M445" s="474" t="s">
        <v>2230</v>
      </c>
      <c r="N445" s="474" t="s">
        <v>1943</v>
      </c>
      <c r="O445" s="467" t="s">
        <v>2231</v>
      </c>
      <c r="P445" s="467"/>
      <c r="Q445" s="467" t="s">
        <v>2232</v>
      </c>
      <c r="R445" s="475" t="s">
        <v>4162</v>
      </c>
      <c r="S445" s="475" t="s">
        <v>4162</v>
      </c>
      <c r="T445" s="476" t="s">
        <v>4216</v>
      </c>
      <c r="U445" s="476" t="s">
        <v>4250</v>
      </c>
      <c r="V445" s="476" t="s">
        <v>4235</v>
      </c>
      <c r="W445" s="474" t="s">
        <v>449</v>
      </c>
      <c r="X445" s="474"/>
      <c r="Y445" s="474"/>
      <c r="Z445" s="467" t="s">
        <v>2233</v>
      </c>
      <c r="AA445" s="467" t="s">
        <v>454</v>
      </c>
      <c r="AB445" s="467" t="s">
        <v>2234</v>
      </c>
      <c r="AC445" s="474"/>
      <c r="AD445" s="474" t="s">
        <v>227</v>
      </c>
      <c r="AE445" s="474"/>
      <c r="AF445" s="474" t="s">
        <v>4152</v>
      </c>
      <c r="AG445" s="467" t="s">
        <v>1383</v>
      </c>
      <c r="AH445" s="474" t="s">
        <v>463</v>
      </c>
      <c r="AI445" s="474" t="s">
        <v>154</v>
      </c>
      <c r="AJ445" s="467"/>
      <c r="AK445" s="474"/>
      <c r="AL445" s="467"/>
      <c r="AM445" s="467"/>
      <c r="AN445" s="467"/>
      <c r="AO445" s="474"/>
      <c r="AP445" s="494"/>
      <c r="AQ445" s="467"/>
      <c r="AR445" s="467"/>
      <c r="AS445" s="467"/>
      <c r="AT445" s="467"/>
      <c r="AU445" s="467"/>
      <c r="AV445" s="474"/>
      <c r="AW445" s="474"/>
      <c r="AX445" s="474"/>
      <c r="AY445" s="467"/>
      <c r="AZ445" s="467"/>
      <c r="BA445" s="500"/>
      <c r="BB445" s="501"/>
      <c r="BC445" s="467"/>
      <c r="BD445" s="488"/>
      <c r="BE445" s="488"/>
      <c r="BF445" s="488"/>
      <c r="BG445" s="489"/>
      <c r="BH445" s="467"/>
      <c r="BI445" s="467"/>
      <c r="BJ445" s="467"/>
      <c r="BK445" s="467"/>
      <c r="BL445" s="467"/>
      <c r="BM445" s="467"/>
    </row>
    <row r="446" spans="1:65" ht="30" customHeight="1" x14ac:dyDescent="0.3">
      <c r="A446" s="68"/>
      <c r="B446" s="465">
        <v>20200441</v>
      </c>
      <c r="C446" s="465" t="s">
        <v>2249</v>
      </c>
      <c r="D446" s="465" t="s">
        <v>4264</v>
      </c>
      <c r="E446" s="466">
        <v>44116</v>
      </c>
      <c r="F446" s="467" t="s">
        <v>1587</v>
      </c>
      <c r="G446" s="467" t="s">
        <v>445</v>
      </c>
      <c r="H446" s="467" t="s">
        <v>491</v>
      </c>
      <c r="I446" s="470" t="s">
        <v>4245</v>
      </c>
      <c r="J446" s="471" t="s">
        <v>6945</v>
      </c>
      <c r="K446" s="491">
        <v>44021</v>
      </c>
      <c r="L446" s="492">
        <v>44013</v>
      </c>
      <c r="M446" s="474" t="s">
        <v>2250</v>
      </c>
      <c r="N446" s="474" t="s">
        <v>2251</v>
      </c>
      <c r="O446" s="467" t="s">
        <v>2252</v>
      </c>
      <c r="P446" s="467"/>
      <c r="Q446" s="467" t="s">
        <v>2253</v>
      </c>
      <c r="R446" s="475">
        <v>1350</v>
      </c>
      <c r="S446" s="475">
        <v>1350</v>
      </c>
      <c r="T446" s="476" t="s">
        <v>4237</v>
      </c>
      <c r="U446" s="476" t="s">
        <v>4250</v>
      </c>
      <c r="V446" s="476" t="s">
        <v>4235</v>
      </c>
      <c r="W446" s="474" t="s">
        <v>4142</v>
      </c>
      <c r="X446" s="474"/>
      <c r="Y446" s="474"/>
      <c r="Z446" s="467" t="s">
        <v>2510</v>
      </c>
      <c r="AA446" s="467" t="s">
        <v>486</v>
      </c>
      <c r="AB446" s="467"/>
      <c r="AC446" s="474"/>
      <c r="AD446" s="474" t="s">
        <v>4143</v>
      </c>
      <c r="AE446" s="474"/>
      <c r="AF446" s="474" t="s">
        <v>4152</v>
      </c>
      <c r="AG446" s="467" t="s">
        <v>239</v>
      </c>
      <c r="AH446" s="474" t="s">
        <v>463</v>
      </c>
      <c r="AI446" s="474" t="s">
        <v>154</v>
      </c>
      <c r="AJ446" s="467"/>
      <c r="AK446" s="474"/>
      <c r="AL446" s="467"/>
      <c r="AM446" s="467" t="s">
        <v>2254</v>
      </c>
      <c r="AN446" s="467"/>
      <c r="AO446" s="474"/>
      <c r="AP446" s="494"/>
      <c r="AQ446" s="467"/>
      <c r="AR446" s="467"/>
      <c r="AS446" s="467"/>
      <c r="AT446" s="467"/>
      <c r="AU446" s="467"/>
      <c r="AV446" s="474"/>
      <c r="AW446" s="474"/>
      <c r="AX446" s="474"/>
      <c r="AY446" s="467"/>
      <c r="AZ446" s="467"/>
      <c r="BA446" s="500"/>
      <c r="BB446" s="501"/>
      <c r="BC446" s="467"/>
      <c r="BD446" s="488"/>
      <c r="BE446" s="488"/>
      <c r="BF446" s="488"/>
      <c r="BG446" s="489"/>
      <c r="BH446" s="467"/>
      <c r="BI446" s="467"/>
      <c r="BJ446" s="467"/>
      <c r="BK446" s="467"/>
      <c r="BL446" s="467"/>
      <c r="BM446" s="467"/>
    </row>
    <row r="447" spans="1:65" ht="30" customHeight="1" x14ac:dyDescent="0.3">
      <c r="A447" s="68"/>
      <c r="B447" s="465">
        <v>20200442</v>
      </c>
      <c r="C447" s="465" t="s">
        <v>2259</v>
      </c>
      <c r="D447" s="465"/>
      <c r="E447" s="466">
        <v>44116</v>
      </c>
      <c r="F447" s="467" t="s">
        <v>1587</v>
      </c>
      <c r="G447" s="467" t="s">
        <v>445</v>
      </c>
      <c r="H447" s="467" t="s">
        <v>446</v>
      </c>
      <c r="I447" s="470" t="s">
        <v>4239</v>
      </c>
      <c r="J447" s="471" t="s">
        <v>6946</v>
      </c>
      <c r="K447" s="491">
        <v>44111</v>
      </c>
      <c r="L447" s="492">
        <v>44075</v>
      </c>
      <c r="M447" s="474" t="s">
        <v>466</v>
      </c>
      <c r="N447" s="474" t="s">
        <v>2260</v>
      </c>
      <c r="O447" s="467" t="s">
        <v>2261</v>
      </c>
      <c r="P447" s="467"/>
      <c r="Q447" s="467" t="s">
        <v>2262</v>
      </c>
      <c r="R447" s="484">
        <v>0</v>
      </c>
      <c r="S447" s="484">
        <v>0</v>
      </c>
      <c r="T447" s="476" t="s">
        <v>4137</v>
      </c>
      <c r="U447" s="476" t="s">
        <v>4250</v>
      </c>
      <c r="V447" s="476" t="s">
        <v>4212</v>
      </c>
      <c r="W447" s="474" t="s">
        <v>120</v>
      </c>
      <c r="X447" s="474"/>
      <c r="Y447" s="474"/>
      <c r="Z447" s="467" t="s">
        <v>2263</v>
      </c>
      <c r="AA447" s="467" t="s">
        <v>2454</v>
      </c>
      <c r="AB447" s="467"/>
      <c r="AC447" s="474"/>
      <c r="AD447" s="474" t="s">
        <v>4143</v>
      </c>
      <c r="AE447" s="474"/>
      <c r="AF447" s="474" t="s">
        <v>4152</v>
      </c>
      <c r="AG447" s="467" t="s">
        <v>2451</v>
      </c>
      <c r="AH447" s="474" t="s">
        <v>463</v>
      </c>
      <c r="AI447" s="474" t="s">
        <v>4160</v>
      </c>
      <c r="AJ447" s="467"/>
      <c r="AK447" s="474"/>
      <c r="AL447" s="467"/>
      <c r="AM447" s="467"/>
      <c r="AN447" s="467"/>
      <c r="AO447" s="474"/>
      <c r="AP447" s="494"/>
      <c r="AQ447" s="467"/>
      <c r="AR447" s="467"/>
      <c r="AS447" s="467"/>
      <c r="AT447" s="467"/>
      <c r="AU447" s="467"/>
      <c r="AV447" s="474"/>
      <c r="AW447" s="474"/>
      <c r="AX447" s="474"/>
      <c r="AY447" s="467"/>
      <c r="AZ447" s="467"/>
      <c r="BA447" s="500"/>
      <c r="BB447" s="501"/>
      <c r="BC447" s="467"/>
      <c r="BD447" s="488"/>
      <c r="BE447" s="488"/>
      <c r="BF447" s="488"/>
      <c r="BG447" s="489"/>
      <c r="BH447" s="467"/>
      <c r="BI447" s="467"/>
      <c r="BJ447" s="467"/>
      <c r="BK447" s="467"/>
      <c r="BL447" s="467"/>
      <c r="BM447" s="467"/>
    </row>
    <row r="448" spans="1:65" ht="30" customHeight="1" x14ac:dyDescent="0.3">
      <c r="A448" s="68"/>
      <c r="B448" s="465">
        <v>20200443</v>
      </c>
      <c r="C448" s="465" t="s">
        <v>2235</v>
      </c>
      <c r="D448" s="465"/>
      <c r="E448" s="466">
        <v>44116</v>
      </c>
      <c r="F448" s="467" t="s">
        <v>1907</v>
      </c>
      <c r="G448" s="467" t="s">
        <v>445</v>
      </c>
      <c r="H448" s="467" t="s">
        <v>446</v>
      </c>
      <c r="I448" s="470" t="s">
        <v>4904</v>
      </c>
      <c r="J448" s="471" t="s">
        <v>6947</v>
      </c>
      <c r="K448" s="491">
        <v>44116</v>
      </c>
      <c r="L448" s="492">
        <v>44105</v>
      </c>
      <c r="M448" s="474" t="s">
        <v>466</v>
      </c>
      <c r="N448" s="474" t="s">
        <v>2236</v>
      </c>
      <c r="O448" s="467" t="s">
        <v>2237</v>
      </c>
      <c r="P448" s="467"/>
      <c r="Q448" s="467" t="s">
        <v>2238</v>
      </c>
      <c r="R448" s="484">
        <v>0</v>
      </c>
      <c r="S448" s="484">
        <v>0</v>
      </c>
      <c r="T448" s="476" t="s">
        <v>4137</v>
      </c>
      <c r="U448" s="476" t="s">
        <v>4211</v>
      </c>
      <c r="V448" s="476" t="s">
        <v>4212</v>
      </c>
      <c r="W448" s="474" t="s">
        <v>120</v>
      </c>
      <c r="X448" s="474"/>
      <c r="Y448" s="474"/>
      <c r="Z448" s="467" t="s">
        <v>2239</v>
      </c>
      <c r="AA448" s="467" t="s">
        <v>2454</v>
      </c>
      <c r="AB448" s="467" t="s">
        <v>2240</v>
      </c>
      <c r="AC448" s="474"/>
      <c r="AD448" s="474" t="s">
        <v>227</v>
      </c>
      <c r="AE448" s="474"/>
      <c r="AF448" s="474" t="s">
        <v>4152</v>
      </c>
      <c r="AG448" s="467" t="s">
        <v>2451</v>
      </c>
      <c r="AH448" s="474" t="s">
        <v>463</v>
      </c>
      <c r="AI448" s="474" t="s">
        <v>154</v>
      </c>
      <c r="AJ448" s="467"/>
      <c r="AK448" s="474"/>
      <c r="AL448" s="467"/>
      <c r="AM448" s="467"/>
      <c r="AN448" s="467"/>
      <c r="AO448" s="474"/>
      <c r="AP448" s="494"/>
      <c r="AQ448" s="467"/>
      <c r="AR448" s="467"/>
      <c r="AS448" s="467"/>
      <c r="AT448" s="467"/>
      <c r="AU448" s="467"/>
      <c r="AV448" s="474"/>
      <c r="AW448" s="474"/>
      <c r="AX448" s="474"/>
      <c r="AY448" s="467"/>
      <c r="AZ448" s="467"/>
      <c r="BA448" s="500"/>
      <c r="BB448" s="501"/>
      <c r="BC448" s="467"/>
      <c r="BD448" s="488"/>
      <c r="BE448" s="488"/>
      <c r="BF448" s="488"/>
      <c r="BG448" s="489"/>
      <c r="BH448" s="467"/>
      <c r="BI448" s="467"/>
      <c r="BJ448" s="467"/>
      <c r="BK448" s="467"/>
      <c r="BL448" s="467"/>
      <c r="BM448" s="467"/>
    </row>
    <row r="449" spans="1:65" ht="30" customHeight="1" x14ac:dyDescent="0.3">
      <c r="A449" s="68"/>
      <c r="B449" s="465">
        <v>20200444</v>
      </c>
      <c r="C449" s="465" t="s">
        <v>2241</v>
      </c>
      <c r="D449" s="465" t="s">
        <v>4265</v>
      </c>
      <c r="E449" s="466">
        <v>44116</v>
      </c>
      <c r="F449" s="467" t="s">
        <v>1606</v>
      </c>
      <c r="G449" s="467" t="s">
        <v>445</v>
      </c>
      <c r="H449" s="467" t="s">
        <v>446</v>
      </c>
      <c r="I449" s="470" t="s">
        <v>4239</v>
      </c>
      <c r="J449" s="471" t="s">
        <v>6948</v>
      </c>
      <c r="K449" s="491">
        <v>44116</v>
      </c>
      <c r="L449" s="492">
        <v>44075</v>
      </c>
      <c r="M449" s="474" t="s">
        <v>2242</v>
      </c>
      <c r="N449" s="474" t="s">
        <v>2010</v>
      </c>
      <c r="O449" s="467" t="s">
        <v>2243</v>
      </c>
      <c r="P449" s="467"/>
      <c r="Q449" s="467" t="s">
        <v>2244</v>
      </c>
      <c r="R449" s="475">
        <v>222751</v>
      </c>
      <c r="S449" s="475">
        <v>0</v>
      </c>
      <c r="T449" s="476" t="s">
        <v>4216</v>
      </c>
      <c r="U449" s="476" t="s">
        <v>4250</v>
      </c>
      <c r="V449" s="476" t="s">
        <v>4235</v>
      </c>
      <c r="W449" s="474" t="s">
        <v>449</v>
      </c>
      <c r="X449" s="474"/>
      <c r="Y449" s="474"/>
      <c r="Z449" s="467" t="s">
        <v>2513</v>
      </c>
      <c r="AA449" s="467" t="s">
        <v>454</v>
      </c>
      <c r="AB449" s="467"/>
      <c r="AC449" s="474"/>
      <c r="AD449" s="474" t="s">
        <v>227</v>
      </c>
      <c r="AE449" s="474"/>
      <c r="AF449" s="474" t="s">
        <v>4152</v>
      </c>
      <c r="AG449" s="467" t="s">
        <v>1383</v>
      </c>
      <c r="AH449" s="474" t="s">
        <v>463</v>
      </c>
      <c r="AI449" s="474" t="s">
        <v>154</v>
      </c>
      <c r="AJ449" s="467"/>
      <c r="AK449" s="474"/>
      <c r="AL449" s="467"/>
      <c r="AM449" s="467" t="s">
        <v>2245</v>
      </c>
      <c r="AN449" s="467"/>
      <c r="AO449" s="474"/>
      <c r="AP449" s="494"/>
      <c r="AQ449" s="467"/>
      <c r="AR449" s="467"/>
      <c r="AS449" s="467"/>
      <c r="AT449" s="467"/>
      <c r="AU449" s="467"/>
      <c r="AV449" s="474"/>
      <c r="AW449" s="474"/>
      <c r="AX449" s="474"/>
      <c r="AY449" s="467"/>
      <c r="AZ449" s="467"/>
      <c r="BA449" s="500"/>
      <c r="BB449" s="501"/>
      <c r="BC449" s="467"/>
      <c r="BD449" s="488"/>
      <c r="BE449" s="488"/>
      <c r="BF449" s="488"/>
      <c r="BG449" s="489"/>
      <c r="BH449" s="467"/>
      <c r="BI449" s="467"/>
      <c r="BJ449" s="467"/>
      <c r="BK449" s="467"/>
      <c r="BL449" s="467"/>
      <c r="BM449" s="467"/>
    </row>
    <row r="450" spans="1:65" ht="30" customHeight="1" x14ac:dyDescent="0.3">
      <c r="A450" s="68"/>
      <c r="B450" s="465">
        <v>20200445</v>
      </c>
      <c r="C450" s="465" t="s">
        <v>2246</v>
      </c>
      <c r="D450" s="465" t="s">
        <v>4266</v>
      </c>
      <c r="E450" s="466">
        <v>44116</v>
      </c>
      <c r="F450" s="467" t="s">
        <v>1720</v>
      </c>
      <c r="G450" s="467" t="s">
        <v>445</v>
      </c>
      <c r="H450" s="467" t="s">
        <v>446</v>
      </c>
      <c r="I450" s="470" t="s">
        <v>4239</v>
      </c>
      <c r="J450" s="471" t="s">
        <v>6949</v>
      </c>
      <c r="K450" s="491">
        <v>44116</v>
      </c>
      <c r="L450" s="492">
        <v>44075</v>
      </c>
      <c r="M450" s="474" t="s">
        <v>2247</v>
      </c>
      <c r="N450" s="474" t="s">
        <v>1943</v>
      </c>
      <c r="O450" s="467" t="s">
        <v>2248</v>
      </c>
      <c r="P450" s="467"/>
      <c r="Q450" s="467" t="s">
        <v>2511</v>
      </c>
      <c r="R450" s="475">
        <v>370920</v>
      </c>
      <c r="S450" s="475">
        <v>0</v>
      </c>
      <c r="T450" s="476" t="s">
        <v>4216</v>
      </c>
      <c r="U450" s="476" t="s">
        <v>4250</v>
      </c>
      <c r="V450" s="476" t="s">
        <v>4235</v>
      </c>
      <c r="W450" s="474" t="s">
        <v>120</v>
      </c>
      <c r="X450" s="474"/>
      <c r="Y450" s="474"/>
      <c r="Z450" s="467" t="s">
        <v>2512</v>
      </c>
      <c r="AA450" s="467" t="s">
        <v>4159</v>
      </c>
      <c r="AB450" s="467"/>
      <c r="AC450" s="474"/>
      <c r="AD450" s="474" t="s">
        <v>4143</v>
      </c>
      <c r="AE450" s="474"/>
      <c r="AF450" s="474" t="s">
        <v>4161</v>
      </c>
      <c r="AG450" s="467" t="s">
        <v>2451</v>
      </c>
      <c r="AH450" s="474" t="s">
        <v>463</v>
      </c>
      <c r="AI450" s="474" t="s">
        <v>154</v>
      </c>
      <c r="AJ450" s="467"/>
      <c r="AK450" s="474"/>
      <c r="AL450" s="467"/>
      <c r="AM450" s="467" t="s">
        <v>4267</v>
      </c>
      <c r="AN450" s="467"/>
      <c r="AO450" s="474"/>
      <c r="AP450" s="494"/>
      <c r="AQ450" s="467"/>
      <c r="AR450" s="467"/>
      <c r="AS450" s="467"/>
      <c r="AT450" s="467"/>
      <c r="AU450" s="467"/>
      <c r="AV450" s="474"/>
      <c r="AW450" s="474"/>
      <c r="AX450" s="474"/>
      <c r="AY450" s="467"/>
      <c r="AZ450" s="467"/>
      <c r="BA450" s="500"/>
      <c r="BB450" s="501"/>
      <c r="BC450" s="467"/>
      <c r="BD450" s="488"/>
      <c r="BE450" s="488"/>
      <c r="BF450" s="488"/>
      <c r="BG450" s="489"/>
      <c r="BH450" s="467"/>
      <c r="BI450" s="467"/>
      <c r="BJ450" s="467"/>
      <c r="BK450" s="467"/>
      <c r="BL450" s="467"/>
      <c r="BM450" s="467"/>
    </row>
    <row r="451" spans="1:65" ht="30" customHeight="1" x14ac:dyDescent="0.3">
      <c r="A451" s="68"/>
      <c r="B451" s="465">
        <v>20200446</v>
      </c>
      <c r="C451" s="465" t="s">
        <v>2255</v>
      </c>
      <c r="D451" s="465" t="s">
        <v>4268</v>
      </c>
      <c r="E451" s="466">
        <v>44116</v>
      </c>
      <c r="F451" s="467" t="s">
        <v>1720</v>
      </c>
      <c r="G451" s="467" t="s">
        <v>445</v>
      </c>
      <c r="H451" s="467" t="s">
        <v>446</v>
      </c>
      <c r="I451" s="470" t="s">
        <v>4239</v>
      </c>
      <c r="J451" s="471" t="s">
        <v>6950</v>
      </c>
      <c r="K451" s="491">
        <v>44116</v>
      </c>
      <c r="L451" s="492">
        <v>44075</v>
      </c>
      <c r="M451" s="474" t="s">
        <v>2256</v>
      </c>
      <c r="N451" s="474" t="s">
        <v>1943</v>
      </c>
      <c r="O451" s="467" t="s">
        <v>2257</v>
      </c>
      <c r="P451" s="467"/>
      <c r="Q451" s="467" t="s">
        <v>2509</v>
      </c>
      <c r="R451" s="475">
        <v>1122030</v>
      </c>
      <c r="S451" s="475">
        <v>1122030</v>
      </c>
      <c r="T451" s="476" t="s">
        <v>4237</v>
      </c>
      <c r="U451" s="476" t="s">
        <v>4250</v>
      </c>
      <c r="V451" s="476" t="s">
        <v>4235</v>
      </c>
      <c r="W451" s="474" t="s">
        <v>120</v>
      </c>
      <c r="X451" s="474"/>
      <c r="Y451" s="474"/>
      <c r="Z451" s="467" t="s">
        <v>2258</v>
      </c>
      <c r="AA451" s="467" t="s">
        <v>2454</v>
      </c>
      <c r="AB451" s="467"/>
      <c r="AC451" s="474"/>
      <c r="AD451" s="474" t="s">
        <v>4230</v>
      </c>
      <c r="AE451" s="474" t="s">
        <v>4144</v>
      </c>
      <c r="AF451" s="474" t="s">
        <v>4152</v>
      </c>
      <c r="AG451" s="467" t="s">
        <v>2451</v>
      </c>
      <c r="AH451" s="474" t="s">
        <v>496</v>
      </c>
      <c r="AI451" s="474" t="s">
        <v>157</v>
      </c>
      <c r="AJ451" s="467"/>
      <c r="AK451" s="474"/>
      <c r="AL451" s="467"/>
      <c r="AM451" s="467"/>
      <c r="AN451" s="467"/>
      <c r="AO451" s="474"/>
      <c r="AP451" s="494"/>
      <c r="AQ451" s="467"/>
      <c r="AR451" s="467"/>
      <c r="AS451" s="467"/>
      <c r="AT451" s="467"/>
      <c r="AU451" s="467"/>
      <c r="AV451" s="474"/>
      <c r="AW451" s="474"/>
      <c r="AX451" s="474"/>
      <c r="AY451" s="467"/>
      <c r="AZ451" s="467"/>
      <c r="BA451" s="500"/>
      <c r="BB451" s="501"/>
      <c r="BC451" s="467"/>
      <c r="BD451" s="488"/>
      <c r="BE451" s="488"/>
      <c r="BF451" s="488"/>
      <c r="BG451" s="489"/>
      <c r="BH451" s="467"/>
      <c r="BI451" s="467"/>
      <c r="BJ451" s="467"/>
      <c r="BK451" s="467"/>
      <c r="BL451" s="467"/>
      <c r="BM451" s="467"/>
    </row>
    <row r="452" spans="1:65" ht="30" customHeight="1" x14ac:dyDescent="0.3">
      <c r="A452" s="68"/>
      <c r="B452" s="465">
        <v>20200447</v>
      </c>
      <c r="C452" s="465" t="s">
        <v>2289</v>
      </c>
      <c r="D452" s="465" t="s">
        <v>4269</v>
      </c>
      <c r="E452" s="466">
        <v>44117</v>
      </c>
      <c r="F452" s="467" t="s">
        <v>1587</v>
      </c>
      <c r="G452" s="467" t="s">
        <v>445</v>
      </c>
      <c r="H452" s="467" t="s">
        <v>446</v>
      </c>
      <c r="I452" s="470" t="s">
        <v>4239</v>
      </c>
      <c r="J452" s="471" t="s">
        <v>6951</v>
      </c>
      <c r="K452" s="491">
        <v>43967</v>
      </c>
      <c r="L452" s="492">
        <v>43922</v>
      </c>
      <c r="M452" s="474" t="s">
        <v>1139</v>
      </c>
      <c r="N452" s="474" t="s">
        <v>2290</v>
      </c>
      <c r="O452" s="467" t="s">
        <v>2291</v>
      </c>
      <c r="P452" s="467"/>
      <c r="Q452" s="467" t="s">
        <v>2292</v>
      </c>
      <c r="R452" s="475">
        <v>49406</v>
      </c>
      <c r="S452" s="475">
        <v>49406</v>
      </c>
      <c r="T452" s="476" t="s">
        <v>4237</v>
      </c>
      <c r="U452" s="476" t="s">
        <v>4250</v>
      </c>
      <c r="V452" s="476" t="s">
        <v>4235</v>
      </c>
      <c r="W452" s="474" t="s">
        <v>120</v>
      </c>
      <c r="X452" s="474"/>
      <c r="Y452" s="474"/>
      <c r="Z452" s="467" t="s">
        <v>2293</v>
      </c>
      <c r="AA452" s="467" t="s">
        <v>2454</v>
      </c>
      <c r="AB452" s="467"/>
      <c r="AC452" s="474"/>
      <c r="AD452" s="474" t="s">
        <v>4143</v>
      </c>
      <c r="AE452" s="474" t="s">
        <v>4144</v>
      </c>
      <c r="AF452" s="474" t="s">
        <v>4152</v>
      </c>
      <c r="AG452" s="467" t="s">
        <v>2451</v>
      </c>
      <c r="AH452" s="474" t="s">
        <v>463</v>
      </c>
      <c r="AI452" s="474" t="s">
        <v>154</v>
      </c>
      <c r="AJ452" s="467"/>
      <c r="AK452" s="474"/>
      <c r="AL452" s="467"/>
      <c r="AM452" s="467"/>
      <c r="AN452" s="467"/>
      <c r="AO452" s="474"/>
      <c r="AP452" s="494"/>
      <c r="AQ452" s="467"/>
      <c r="AR452" s="467"/>
      <c r="AS452" s="467"/>
      <c r="AT452" s="467"/>
      <c r="AU452" s="467"/>
      <c r="AV452" s="474"/>
      <c r="AW452" s="474"/>
      <c r="AX452" s="474"/>
      <c r="AY452" s="467"/>
      <c r="AZ452" s="467"/>
      <c r="BA452" s="500"/>
      <c r="BB452" s="501"/>
      <c r="BC452" s="467"/>
      <c r="BD452" s="488"/>
      <c r="BE452" s="488"/>
      <c r="BF452" s="488"/>
      <c r="BG452" s="489"/>
      <c r="BH452" s="467"/>
      <c r="BI452" s="467"/>
      <c r="BJ452" s="467"/>
      <c r="BK452" s="467"/>
      <c r="BL452" s="467"/>
      <c r="BM452" s="467"/>
    </row>
    <row r="453" spans="1:65" ht="30" customHeight="1" x14ac:dyDescent="0.3">
      <c r="A453" s="68"/>
      <c r="B453" s="465">
        <v>20200448</v>
      </c>
      <c r="C453" s="465" t="s">
        <v>2285</v>
      </c>
      <c r="D453" s="465"/>
      <c r="E453" s="466">
        <v>44118</v>
      </c>
      <c r="F453" s="467" t="s">
        <v>1587</v>
      </c>
      <c r="G453" s="467" t="s">
        <v>445</v>
      </c>
      <c r="H453" s="467" t="s">
        <v>446</v>
      </c>
      <c r="I453" s="470" t="s">
        <v>4247</v>
      </c>
      <c r="J453" s="471" t="s">
        <v>6952</v>
      </c>
      <c r="K453" s="491">
        <v>44118</v>
      </c>
      <c r="L453" s="492">
        <v>44075</v>
      </c>
      <c r="M453" s="474" t="s">
        <v>466</v>
      </c>
      <c r="N453" s="474" t="s">
        <v>2286</v>
      </c>
      <c r="O453" s="467" t="s">
        <v>2287</v>
      </c>
      <c r="P453" s="467"/>
      <c r="Q453" s="467" t="s">
        <v>2288</v>
      </c>
      <c r="R453" s="475" t="s">
        <v>4162</v>
      </c>
      <c r="S453" s="475" t="s">
        <v>4162</v>
      </c>
      <c r="T453" s="476" t="s">
        <v>4137</v>
      </c>
      <c r="U453" s="476" t="s">
        <v>4250</v>
      </c>
      <c r="V453" s="476" t="s">
        <v>4212</v>
      </c>
      <c r="W453" s="474" t="s">
        <v>120</v>
      </c>
      <c r="X453" s="474"/>
      <c r="Y453" s="474"/>
      <c r="Z453" s="467" t="s">
        <v>2505</v>
      </c>
      <c r="AA453" s="467" t="s">
        <v>2454</v>
      </c>
      <c r="AB453" s="467"/>
      <c r="AC453" s="474"/>
      <c r="AD453" s="474" t="s">
        <v>227</v>
      </c>
      <c r="AE453" s="474"/>
      <c r="AF453" s="474" t="s">
        <v>4152</v>
      </c>
      <c r="AG453" s="467" t="s">
        <v>2486</v>
      </c>
      <c r="AH453" s="474" t="s">
        <v>2452</v>
      </c>
      <c r="AI453" s="474" t="s">
        <v>154</v>
      </c>
      <c r="AJ453" s="467"/>
      <c r="AK453" s="474"/>
      <c r="AL453" s="467"/>
      <c r="AM453" s="467"/>
      <c r="AN453" s="467"/>
      <c r="AO453" s="474"/>
      <c r="AP453" s="494"/>
      <c r="AQ453" s="467"/>
      <c r="AR453" s="467"/>
      <c r="AS453" s="467"/>
      <c r="AT453" s="467"/>
      <c r="AU453" s="467"/>
      <c r="AV453" s="474"/>
      <c r="AW453" s="474"/>
      <c r="AX453" s="474"/>
      <c r="AY453" s="467"/>
      <c r="AZ453" s="467"/>
      <c r="BA453" s="500"/>
      <c r="BB453" s="501"/>
      <c r="BC453" s="467"/>
      <c r="BD453" s="488"/>
      <c r="BE453" s="488"/>
      <c r="BF453" s="488"/>
      <c r="BG453" s="489"/>
      <c r="BH453" s="467"/>
      <c r="BI453" s="467"/>
      <c r="BJ453" s="467"/>
      <c r="BK453" s="467"/>
      <c r="BL453" s="467"/>
      <c r="BM453" s="467"/>
    </row>
    <row r="454" spans="1:65" ht="30" customHeight="1" x14ac:dyDescent="0.3">
      <c r="A454" s="68"/>
      <c r="B454" s="465">
        <v>20200449</v>
      </c>
      <c r="C454" s="465" t="s">
        <v>2274</v>
      </c>
      <c r="D454" s="465" t="s">
        <v>4270</v>
      </c>
      <c r="E454" s="466">
        <v>44119</v>
      </c>
      <c r="F454" s="467" t="s">
        <v>2275</v>
      </c>
      <c r="G454" s="467" t="s">
        <v>445</v>
      </c>
      <c r="H454" s="467" t="s">
        <v>446</v>
      </c>
      <c r="I454" s="470" t="s">
        <v>4249</v>
      </c>
      <c r="J454" s="471" t="s">
        <v>6953</v>
      </c>
      <c r="K454" s="491">
        <v>44118</v>
      </c>
      <c r="L454" s="492">
        <v>44075</v>
      </c>
      <c r="M454" s="474" t="s">
        <v>466</v>
      </c>
      <c r="N454" s="474" t="s">
        <v>2276</v>
      </c>
      <c r="O454" s="467" t="s">
        <v>2277</v>
      </c>
      <c r="P454" s="467"/>
      <c r="Q454" s="467" t="s">
        <v>2278</v>
      </c>
      <c r="R454" s="475">
        <v>765744</v>
      </c>
      <c r="S454" s="475">
        <v>765744</v>
      </c>
      <c r="T454" s="476" t="s">
        <v>4137</v>
      </c>
      <c r="U454" s="476" t="s">
        <v>4250</v>
      </c>
      <c r="V454" s="476" t="s">
        <v>4219</v>
      </c>
      <c r="W454" s="474" t="s">
        <v>449</v>
      </c>
      <c r="X454" s="474"/>
      <c r="Y454" s="474"/>
      <c r="Z454" s="467" t="s">
        <v>2279</v>
      </c>
      <c r="AA454" s="467" t="s">
        <v>454</v>
      </c>
      <c r="AB454" s="467" t="s">
        <v>2507</v>
      </c>
      <c r="AC454" s="474"/>
      <c r="AD454" s="474" t="s">
        <v>4149</v>
      </c>
      <c r="AE454" s="474"/>
      <c r="AF454" s="474" t="s">
        <v>4152</v>
      </c>
      <c r="AG454" s="467" t="s">
        <v>1376</v>
      </c>
      <c r="AH454" s="474" t="s">
        <v>463</v>
      </c>
      <c r="AI454" s="474" t="s">
        <v>154</v>
      </c>
      <c r="AJ454" s="467"/>
      <c r="AK454" s="474"/>
      <c r="AL454" s="467"/>
      <c r="AM454" s="467"/>
      <c r="AN454" s="467"/>
      <c r="AO454" s="474"/>
      <c r="AP454" s="494"/>
      <c r="AQ454" s="467"/>
      <c r="AR454" s="467"/>
      <c r="AS454" s="467"/>
      <c r="AT454" s="467"/>
      <c r="AU454" s="467"/>
      <c r="AV454" s="474"/>
      <c r="AW454" s="474"/>
      <c r="AX454" s="474"/>
      <c r="AY454" s="467"/>
      <c r="AZ454" s="467"/>
      <c r="BA454" s="500"/>
      <c r="BB454" s="501"/>
      <c r="BC454" s="467"/>
      <c r="BD454" s="488"/>
      <c r="BE454" s="488"/>
      <c r="BF454" s="488"/>
      <c r="BG454" s="489"/>
      <c r="BH454" s="467"/>
      <c r="BI454" s="467"/>
      <c r="BJ454" s="467"/>
      <c r="BK454" s="467"/>
      <c r="BL454" s="467"/>
      <c r="BM454" s="467"/>
    </row>
    <row r="455" spans="1:65" ht="30" customHeight="1" x14ac:dyDescent="0.3">
      <c r="A455" s="68"/>
      <c r="B455" s="465">
        <v>20200450</v>
      </c>
      <c r="C455" s="465" t="s">
        <v>2280</v>
      </c>
      <c r="D455" s="465"/>
      <c r="E455" s="466">
        <v>44119</v>
      </c>
      <c r="F455" s="467" t="s">
        <v>1966</v>
      </c>
      <c r="G455" s="467" t="s">
        <v>445</v>
      </c>
      <c r="H455" s="467" t="s">
        <v>446</v>
      </c>
      <c r="I455" s="470" t="s">
        <v>4217</v>
      </c>
      <c r="J455" s="471" t="s">
        <v>6954</v>
      </c>
      <c r="K455" s="491">
        <v>44119</v>
      </c>
      <c r="L455" s="479">
        <v>44075</v>
      </c>
      <c r="M455" s="474" t="s">
        <v>2281</v>
      </c>
      <c r="N455" s="474" t="s">
        <v>466</v>
      </c>
      <c r="O455" s="467" t="s">
        <v>2282</v>
      </c>
      <c r="P455" s="467"/>
      <c r="Q455" s="467" t="s">
        <v>2283</v>
      </c>
      <c r="R455" s="484">
        <v>0</v>
      </c>
      <c r="S455" s="484">
        <v>0</v>
      </c>
      <c r="T455" s="476" t="s">
        <v>4253</v>
      </c>
      <c r="U455" s="476" t="s">
        <v>4250</v>
      </c>
      <c r="V455" s="476" t="s">
        <v>4235</v>
      </c>
      <c r="W455" s="474" t="s">
        <v>120</v>
      </c>
      <c r="X455" s="474"/>
      <c r="Y455" s="474"/>
      <c r="Z455" s="467" t="s">
        <v>2506</v>
      </c>
      <c r="AA455" s="467" t="s">
        <v>2454</v>
      </c>
      <c r="AB455" s="467"/>
      <c r="AC455" s="474"/>
      <c r="AD455" s="474" t="s">
        <v>227</v>
      </c>
      <c r="AE455" s="474"/>
      <c r="AF455" s="474" t="s">
        <v>4152</v>
      </c>
      <c r="AG455" s="467" t="s">
        <v>2490</v>
      </c>
      <c r="AH455" s="474" t="s">
        <v>463</v>
      </c>
      <c r="AI455" s="474" t="s">
        <v>154</v>
      </c>
      <c r="AJ455" s="467"/>
      <c r="AK455" s="474"/>
      <c r="AL455" s="467"/>
      <c r="AM455" s="467" t="s">
        <v>2284</v>
      </c>
      <c r="AN455" s="467"/>
      <c r="AO455" s="474"/>
      <c r="AP455" s="494"/>
      <c r="AQ455" s="467"/>
      <c r="AR455" s="467"/>
      <c r="AS455" s="467"/>
      <c r="AT455" s="467"/>
      <c r="AU455" s="467"/>
      <c r="AV455" s="474"/>
      <c r="AW455" s="474"/>
      <c r="AX455" s="474"/>
      <c r="AY455" s="467"/>
      <c r="AZ455" s="467"/>
      <c r="BA455" s="500"/>
      <c r="BB455" s="501"/>
      <c r="BC455" s="467"/>
      <c r="BD455" s="488"/>
      <c r="BE455" s="488"/>
      <c r="BF455" s="488"/>
      <c r="BG455" s="489"/>
      <c r="BH455" s="467"/>
      <c r="BI455" s="467"/>
      <c r="BJ455" s="467"/>
      <c r="BK455" s="467"/>
      <c r="BL455" s="467"/>
      <c r="BM455" s="467"/>
    </row>
    <row r="456" spans="1:65" ht="30" customHeight="1" x14ac:dyDescent="0.3">
      <c r="A456" s="68"/>
      <c r="B456" s="465">
        <v>20200451</v>
      </c>
      <c r="C456" s="465" t="s">
        <v>2268</v>
      </c>
      <c r="D456" s="465"/>
      <c r="E456" s="466">
        <v>44120</v>
      </c>
      <c r="F456" s="467" t="s">
        <v>1755</v>
      </c>
      <c r="G456" s="467" t="s">
        <v>445</v>
      </c>
      <c r="H456" s="467" t="s">
        <v>446</v>
      </c>
      <c r="I456" s="470" t="s">
        <v>4904</v>
      </c>
      <c r="J456" s="471" t="s">
        <v>6955</v>
      </c>
      <c r="K456" s="491">
        <v>44112</v>
      </c>
      <c r="L456" s="479">
        <v>44075</v>
      </c>
      <c r="M456" s="474" t="s">
        <v>466</v>
      </c>
      <c r="N456" s="474" t="s">
        <v>2269</v>
      </c>
      <c r="O456" s="467" t="s">
        <v>2270</v>
      </c>
      <c r="P456" s="467"/>
      <c r="Q456" s="467" t="s">
        <v>2271</v>
      </c>
      <c r="R456" s="484">
        <v>0</v>
      </c>
      <c r="S456" s="484">
        <v>0</v>
      </c>
      <c r="T456" s="476" t="s">
        <v>4137</v>
      </c>
      <c r="U456" s="476" t="s">
        <v>4250</v>
      </c>
      <c r="V456" s="476" t="s">
        <v>4212</v>
      </c>
      <c r="W456" s="474" t="s">
        <v>449</v>
      </c>
      <c r="X456" s="474"/>
      <c r="Y456" s="474"/>
      <c r="Z456" s="467" t="s">
        <v>2272</v>
      </c>
      <c r="AA456" s="467" t="s">
        <v>454</v>
      </c>
      <c r="AB456" s="467" t="s">
        <v>2273</v>
      </c>
      <c r="AC456" s="474"/>
      <c r="AD456" s="474" t="s">
        <v>227</v>
      </c>
      <c r="AE456" s="474"/>
      <c r="AF456" s="474" t="s">
        <v>4152</v>
      </c>
      <c r="AG456" s="467" t="s">
        <v>1383</v>
      </c>
      <c r="AH456" s="474" t="s">
        <v>463</v>
      </c>
      <c r="AI456" s="474" t="s">
        <v>154</v>
      </c>
      <c r="AJ456" s="467"/>
      <c r="AK456" s="474"/>
      <c r="AL456" s="467"/>
      <c r="AM456" s="467"/>
      <c r="AN456" s="467"/>
      <c r="AO456" s="474"/>
      <c r="AP456" s="494"/>
      <c r="AQ456" s="467"/>
      <c r="AR456" s="467"/>
      <c r="AS456" s="467"/>
      <c r="AT456" s="467"/>
      <c r="AU456" s="467"/>
      <c r="AV456" s="474"/>
      <c r="AW456" s="474"/>
      <c r="AX456" s="474"/>
      <c r="AY456" s="467"/>
      <c r="AZ456" s="467"/>
      <c r="BA456" s="500"/>
      <c r="BB456" s="501"/>
      <c r="BC456" s="467"/>
      <c r="BD456" s="488"/>
      <c r="BE456" s="488"/>
      <c r="BF456" s="488"/>
      <c r="BG456" s="489"/>
      <c r="BH456" s="467"/>
      <c r="BI456" s="467"/>
      <c r="BJ456" s="467"/>
      <c r="BK456" s="467"/>
      <c r="BL456" s="467"/>
      <c r="BM456" s="467"/>
    </row>
    <row r="457" spans="1:65" ht="30" customHeight="1" x14ac:dyDescent="0.3">
      <c r="A457" s="68"/>
      <c r="B457" s="465">
        <v>20200452</v>
      </c>
      <c r="C457" s="465" t="s">
        <v>2264</v>
      </c>
      <c r="D457" s="465"/>
      <c r="E457" s="466">
        <v>44124</v>
      </c>
      <c r="F457" s="467" t="s">
        <v>1616</v>
      </c>
      <c r="G457" s="467" t="s">
        <v>445</v>
      </c>
      <c r="H457" s="467" t="s">
        <v>446</v>
      </c>
      <c r="I457" s="470" t="s">
        <v>4234</v>
      </c>
      <c r="J457" s="471" t="s">
        <v>6956</v>
      </c>
      <c r="K457" s="491">
        <v>44120</v>
      </c>
      <c r="L457" s="479">
        <v>44075</v>
      </c>
      <c r="M457" s="474" t="s">
        <v>531</v>
      </c>
      <c r="N457" s="474" t="s">
        <v>2508</v>
      </c>
      <c r="O457" s="467" t="s">
        <v>2265</v>
      </c>
      <c r="P457" s="467"/>
      <c r="Q457" s="467" t="s">
        <v>2266</v>
      </c>
      <c r="R457" s="475" t="s">
        <v>4162</v>
      </c>
      <c r="S457" s="475" t="s">
        <v>4162</v>
      </c>
      <c r="T457" s="476" t="s">
        <v>4216</v>
      </c>
      <c r="U457" s="476" t="s">
        <v>4250</v>
      </c>
      <c r="V457" s="476" t="s">
        <v>4235</v>
      </c>
      <c r="W457" s="474" t="s">
        <v>120</v>
      </c>
      <c r="X457" s="474"/>
      <c r="Y457" s="474"/>
      <c r="Z457" s="467" t="s">
        <v>2267</v>
      </c>
      <c r="AA457" s="467" t="s">
        <v>454</v>
      </c>
      <c r="AB457" s="467" t="s">
        <v>2504</v>
      </c>
      <c r="AC457" s="474"/>
      <c r="AD457" s="474" t="s">
        <v>227</v>
      </c>
      <c r="AE457" s="474"/>
      <c r="AF457" s="474" t="s">
        <v>4152</v>
      </c>
      <c r="AG457" s="467" t="s">
        <v>1376</v>
      </c>
      <c r="AH457" s="474" t="s">
        <v>463</v>
      </c>
      <c r="AI457" s="474" t="s">
        <v>154</v>
      </c>
      <c r="AJ457" s="467"/>
      <c r="AK457" s="474"/>
      <c r="AL457" s="467"/>
      <c r="AM457" s="467"/>
      <c r="AN457" s="467"/>
      <c r="AO457" s="474"/>
      <c r="AP457" s="494"/>
      <c r="AQ457" s="467"/>
      <c r="AR457" s="467"/>
      <c r="AS457" s="467"/>
      <c r="AT457" s="467"/>
      <c r="AU457" s="467"/>
      <c r="AV457" s="474"/>
      <c r="AW457" s="474"/>
      <c r="AX457" s="474"/>
      <c r="AY457" s="467"/>
      <c r="AZ457" s="467"/>
      <c r="BA457" s="500"/>
      <c r="BB457" s="501"/>
      <c r="BC457" s="467"/>
      <c r="BD457" s="488"/>
      <c r="BE457" s="488"/>
      <c r="BF457" s="488"/>
      <c r="BG457" s="489"/>
      <c r="BH457" s="467"/>
      <c r="BI457" s="467"/>
      <c r="BJ457" s="467"/>
      <c r="BK457" s="467"/>
      <c r="BL457" s="467"/>
      <c r="BM457" s="467"/>
    </row>
    <row r="458" spans="1:65" ht="30" customHeight="1" x14ac:dyDescent="0.3">
      <c r="A458" s="68"/>
      <c r="B458" s="465">
        <v>20200453</v>
      </c>
      <c r="C458" s="465" t="s">
        <v>2294</v>
      </c>
      <c r="D458" s="465"/>
      <c r="E458" s="466">
        <v>44125</v>
      </c>
      <c r="F458" s="467" t="s">
        <v>1616</v>
      </c>
      <c r="G458" s="467" t="s">
        <v>445</v>
      </c>
      <c r="H458" s="467" t="s">
        <v>446</v>
      </c>
      <c r="I458" s="470" t="s">
        <v>2491</v>
      </c>
      <c r="J458" s="471" t="s">
        <v>6957</v>
      </c>
      <c r="K458" s="491">
        <v>44125</v>
      </c>
      <c r="L458" s="479">
        <v>44075</v>
      </c>
      <c r="M458" s="474" t="s">
        <v>466</v>
      </c>
      <c r="N458" s="474" t="s">
        <v>1525</v>
      </c>
      <c r="O458" s="467" t="s">
        <v>2295</v>
      </c>
      <c r="P458" s="467"/>
      <c r="Q458" s="467"/>
      <c r="R458" s="475" t="s">
        <v>4162</v>
      </c>
      <c r="S458" s="475" t="s">
        <v>4162</v>
      </c>
      <c r="T458" s="476" t="s">
        <v>4137</v>
      </c>
      <c r="U458" s="476" t="s">
        <v>4250</v>
      </c>
      <c r="V458" s="476" t="s">
        <v>4235</v>
      </c>
      <c r="W458" s="474" t="s">
        <v>449</v>
      </c>
      <c r="X458" s="474"/>
      <c r="Y458" s="474"/>
      <c r="Z458" s="467" t="s">
        <v>2296</v>
      </c>
      <c r="AA458" s="467" t="s">
        <v>454</v>
      </c>
      <c r="AB458" s="467" t="s">
        <v>4271</v>
      </c>
      <c r="AC458" s="474"/>
      <c r="AD458" s="474" t="s">
        <v>227</v>
      </c>
      <c r="AE458" s="474"/>
      <c r="AF458" s="474" t="s">
        <v>4152</v>
      </c>
      <c r="AG458" s="467" t="s">
        <v>1376</v>
      </c>
      <c r="AH458" s="474" t="s">
        <v>463</v>
      </c>
      <c r="AI458" s="474" t="s">
        <v>154</v>
      </c>
      <c r="AJ458" s="467"/>
      <c r="AK458" s="474"/>
      <c r="AL458" s="467"/>
      <c r="AM458" s="467"/>
      <c r="AN458" s="467"/>
      <c r="AO458" s="474"/>
      <c r="AP458" s="476"/>
      <c r="AQ458" s="467"/>
      <c r="AR458" s="467"/>
      <c r="AS458" s="467"/>
      <c r="AT458" s="467"/>
      <c r="AU458" s="467"/>
      <c r="AV458" s="474"/>
      <c r="AW458" s="474"/>
      <c r="AX458" s="474"/>
      <c r="AY458" s="467"/>
      <c r="AZ458" s="467"/>
      <c r="BA458" s="500"/>
      <c r="BB458" s="501"/>
      <c r="BC458" s="467"/>
      <c r="BD458" s="467"/>
      <c r="BE458" s="467"/>
      <c r="BF458" s="467"/>
      <c r="BG458" s="470"/>
      <c r="BH458" s="467"/>
      <c r="BI458" s="467"/>
      <c r="BJ458" s="467"/>
      <c r="BK458" s="467"/>
      <c r="BL458" s="467"/>
      <c r="BM458" s="467"/>
    </row>
    <row r="459" spans="1:65" ht="30" customHeight="1" x14ac:dyDescent="0.3">
      <c r="A459" s="68"/>
      <c r="B459" s="465">
        <v>20200454</v>
      </c>
      <c r="C459" s="465" t="s">
        <v>2297</v>
      </c>
      <c r="D459" s="465"/>
      <c r="E459" s="466">
        <v>44126</v>
      </c>
      <c r="F459" s="467" t="s">
        <v>1616</v>
      </c>
      <c r="G459" s="467" t="s">
        <v>445</v>
      </c>
      <c r="H459" s="467" t="s">
        <v>446</v>
      </c>
      <c r="I459" s="470" t="s">
        <v>4240</v>
      </c>
      <c r="J459" s="471" t="s">
        <v>6958</v>
      </c>
      <c r="K459" s="491">
        <v>44126</v>
      </c>
      <c r="L459" s="479">
        <v>44075</v>
      </c>
      <c r="M459" s="474" t="s">
        <v>510</v>
      </c>
      <c r="N459" s="474" t="s">
        <v>1386</v>
      </c>
      <c r="O459" s="467" t="s">
        <v>2298</v>
      </c>
      <c r="P459" s="467"/>
      <c r="Q459" s="467" t="s">
        <v>2299</v>
      </c>
      <c r="R459" s="475">
        <v>14800000</v>
      </c>
      <c r="S459" s="475">
        <v>14800000</v>
      </c>
      <c r="T459" s="476" t="s">
        <v>4137</v>
      </c>
      <c r="U459" s="476" t="s">
        <v>4211</v>
      </c>
      <c r="V459" s="476" t="s">
        <v>4235</v>
      </c>
      <c r="W459" s="474" t="s">
        <v>120</v>
      </c>
      <c r="X459" s="474"/>
      <c r="Y459" s="474"/>
      <c r="Z459" s="467" t="s">
        <v>2300</v>
      </c>
      <c r="AA459" s="467" t="s">
        <v>2454</v>
      </c>
      <c r="AB459" s="467" t="s">
        <v>2301</v>
      </c>
      <c r="AC459" s="474"/>
      <c r="AD459" s="474" t="s">
        <v>4230</v>
      </c>
      <c r="AE459" s="474" t="s">
        <v>4144</v>
      </c>
      <c r="AF459" s="474" t="s">
        <v>4152</v>
      </c>
      <c r="AG459" s="467" t="s">
        <v>2486</v>
      </c>
      <c r="AH459" s="474" t="s">
        <v>2803</v>
      </c>
      <c r="AI459" s="474" t="s">
        <v>162</v>
      </c>
      <c r="AJ459" s="467"/>
      <c r="AK459" s="474"/>
      <c r="AL459" s="467"/>
      <c r="AM459" s="467" t="s">
        <v>2302</v>
      </c>
      <c r="AN459" s="467"/>
      <c r="AO459" s="474"/>
      <c r="AP459" s="476"/>
      <c r="AQ459" s="467"/>
      <c r="AR459" s="467"/>
      <c r="AS459" s="467"/>
      <c r="AT459" s="467"/>
      <c r="AU459" s="467"/>
      <c r="AV459" s="474"/>
      <c r="AW459" s="474"/>
      <c r="AX459" s="474"/>
      <c r="AY459" s="467"/>
      <c r="AZ459" s="467"/>
      <c r="BA459" s="500"/>
      <c r="BB459" s="501"/>
      <c r="BC459" s="467"/>
      <c r="BD459" s="467"/>
      <c r="BE459" s="467"/>
      <c r="BF459" s="467"/>
      <c r="BG459" s="470"/>
      <c r="BH459" s="467"/>
      <c r="BI459" s="467"/>
      <c r="BJ459" s="467"/>
      <c r="BK459" s="467"/>
      <c r="BL459" s="467"/>
      <c r="BM459" s="467"/>
    </row>
    <row r="460" spans="1:65" ht="30" customHeight="1" x14ac:dyDescent="0.3">
      <c r="A460" s="68"/>
      <c r="B460" s="465">
        <v>20200455</v>
      </c>
      <c r="C460" s="465" t="s">
        <v>2303</v>
      </c>
      <c r="D460" s="465"/>
      <c r="E460" s="466">
        <v>44128</v>
      </c>
      <c r="F460" s="488" t="s">
        <v>1587</v>
      </c>
      <c r="G460" s="467" t="s">
        <v>445</v>
      </c>
      <c r="H460" s="467" t="s">
        <v>446</v>
      </c>
      <c r="I460" s="470" t="s">
        <v>4904</v>
      </c>
      <c r="J460" s="471" t="s">
        <v>6959</v>
      </c>
      <c r="K460" s="491">
        <v>44127</v>
      </c>
      <c r="L460" s="492">
        <v>44105</v>
      </c>
      <c r="M460" s="474" t="s">
        <v>466</v>
      </c>
      <c r="N460" s="474" t="s">
        <v>2304</v>
      </c>
      <c r="O460" s="467" t="s">
        <v>2305</v>
      </c>
      <c r="P460" s="467"/>
      <c r="Q460" s="467" t="s">
        <v>2306</v>
      </c>
      <c r="R460" s="475" t="s">
        <v>4162</v>
      </c>
      <c r="S460" s="475" t="s">
        <v>4162</v>
      </c>
      <c r="T460" s="476" t="s">
        <v>4137</v>
      </c>
      <c r="U460" s="476" t="s">
        <v>4250</v>
      </c>
      <c r="V460" s="476" t="s">
        <v>4212</v>
      </c>
      <c r="W460" s="474" t="s">
        <v>120</v>
      </c>
      <c r="X460" s="474"/>
      <c r="Y460" s="474"/>
      <c r="Z460" s="467" t="s">
        <v>2307</v>
      </c>
      <c r="AA460" s="467" t="s">
        <v>2470</v>
      </c>
      <c r="AB460" s="467"/>
      <c r="AC460" s="474"/>
      <c r="AD460" s="474" t="s">
        <v>227</v>
      </c>
      <c r="AE460" s="474" t="s">
        <v>4144</v>
      </c>
      <c r="AF460" s="474" t="s">
        <v>4152</v>
      </c>
      <c r="AG460" s="467" t="s">
        <v>2486</v>
      </c>
      <c r="AH460" s="474" t="s">
        <v>2452</v>
      </c>
      <c r="AI460" s="474" t="s">
        <v>154</v>
      </c>
      <c r="AJ460" s="467"/>
      <c r="AK460" s="474"/>
      <c r="AL460" s="467"/>
      <c r="AM460" s="467"/>
      <c r="AN460" s="467"/>
      <c r="AO460" s="474"/>
      <c r="AP460" s="476"/>
      <c r="AQ460" s="467"/>
      <c r="AR460" s="467"/>
      <c r="AS460" s="467"/>
      <c r="AT460" s="467"/>
      <c r="AU460" s="467"/>
      <c r="AV460" s="474"/>
      <c r="AW460" s="474"/>
      <c r="AX460" s="474"/>
      <c r="AY460" s="467"/>
      <c r="AZ460" s="467"/>
      <c r="BA460" s="500"/>
      <c r="BB460" s="501"/>
      <c r="BC460" s="467"/>
      <c r="BD460" s="467"/>
      <c r="BE460" s="467"/>
      <c r="BF460" s="467"/>
      <c r="BG460" s="470"/>
      <c r="BH460" s="467"/>
      <c r="BI460" s="467"/>
      <c r="BJ460" s="467"/>
      <c r="BK460" s="467"/>
      <c r="BL460" s="467"/>
      <c r="BM460" s="467"/>
    </row>
    <row r="461" spans="1:65" ht="30" customHeight="1" x14ac:dyDescent="0.3">
      <c r="A461" s="68"/>
      <c r="B461" s="465">
        <v>20200456</v>
      </c>
      <c r="C461" s="465" t="s">
        <v>2319</v>
      </c>
      <c r="D461" s="465" t="s">
        <v>4272</v>
      </c>
      <c r="E461" s="466">
        <v>44130</v>
      </c>
      <c r="F461" s="488" t="s">
        <v>2320</v>
      </c>
      <c r="G461" s="467" t="s">
        <v>445</v>
      </c>
      <c r="H461" s="467" t="s">
        <v>446</v>
      </c>
      <c r="I461" s="470" t="s">
        <v>4238</v>
      </c>
      <c r="J461" s="471" t="s">
        <v>6960</v>
      </c>
      <c r="K461" s="491">
        <v>44032</v>
      </c>
      <c r="L461" s="492">
        <v>44105</v>
      </c>
      <c r="M461" s="474" t="s">
        <v>466</v>
      </c>
      <c r="N461" s="474" t="s">
        <v>2321</v>
      </c>
      <c r="O461" s="467" t="s">
        <v>2322</v>
      </c>
      <c r="P461" s="467"/>
      <c r="Q461" s="467" t="s">
        <v>2323</v>
      </c>
      <c r="R461" s="475">
        <v>26582</v>
      </c>
      <c r="S461" s="475">
        <v>0</v>
      </c>
      <c r="T461" s="476" t="s">
        <v>4137</v>
      </c>
      <c r="U461" s="476" t="s">
        <v>4250</v>
      </c>
      <c r="V461" s="476" t="s">
        <v>4235</v>
      </c>
      <c r="W461" s="474" t="s">
        <v>449</v>
      </c>
      <c r="X461" s="474"/>
      <c r="Y461" s="474"/>
      <c r="Z461" s="467" t="s">
        <v>2499</v>
      </c>
      <c r="AA461" s="467" t="s">
        <v>454</v>
      </c>
      <c r="AB461" s="467"/>
      <c r="AC461" s="474"/>
      <c r="AD461" s="474" t="s">
        <v>227</v>
      </c>
      <c r="AE461" s="474"/>
      <c r="AF461" s="474" t="s">
        <v>4161</v>
      </c>
      <c r="AG461" s="467" t="s">
        <v>1376</v>
      </c>
      <c r="AH461" s="474" t="s">
        <v>463</v>
      </c>
      <c r="AI461" s="474" t="s">
        <v>154</v>
      </c>
      <c r="AJ461" s="467"/>
      <c r="AK461" s="474"/>
      <c r="AL461" s="467"/>
      <c r="AM461" s="467" t="s">
        <v>2324</v>
      </c>
      <c r="AN461" s="467"/>
      <c r="AO461" s="474"/>
      <c r="AP461" s="476"/>
      <c r="AQ461" s="467"/>
      <c r="AR461" s="467"/>
      <c r="AS461" s="467"/>
      <c r="AT461" s="467"/>
      <c r="AU461" s="467"/>
      <c r="AV461" s="474"/>
      <c r="AW461" s="474"/>
      <c r="AX461" s="474"/>
      <c r="AY461" s="467"/>
      <c r="AZ461" s="467"/>
      <c r="BA461" s="500"/>
      <c r="BB461" s="501"/>
      <c r="BC461" s="467"/>
      <c r="BD461" s="467"/>
      <c r="BE461" s="467"/>
      <c r="BF461" s="467"/>
      <c r="BG461" s="470"/>
      <c r="BH461" s="467"/>
      <c r="BI461" s="467"/>
      <c r="BJ461" s="467"/>
      <c r="BK461" s="467"/>
      <c r="BL461" s="467"/>
      <c r="BM461" s="467"/>
    </row>
    <row r="462" spans="1:65" ht="30" customHeight="1" x14ac:dyDescent="0.3">
      <c r="A462" s="68"/>
      <c r="B462" s="465">
        <v>20200457</v>
      </c>
      <c r="C462" s="465" t="s">
        <v>2308</v>
      </c>
      <c r="D462" s="465" t="s">
        <v>2503</v>
      </c>
      <c r="E462" s="466">
        <v>44130</v>
      </c>
      <c r="F462" s="488" t="s">
        <v>1599</v>
      </c>
      <c r="G462" s="467" t="s">
        <v>445</v>
      </c>
      <c r="H462" s="467" t="s">
        <v>446</v>
      </c>
      <c r="I462" s="470" t="s">
        <v>4240</v>
      </c>
      <c r="J462" s="471" t="s">
        <v>6961</v>
      </c>
      <c r="K462" s="491">
        <v>44127</v>
      </c>
      <c r="L462" s="479">
        <v>44075</v>
      </c>
      <c r="M462" s="474" t="s">
        <v>2309</v>
      </c>
      <c r="N462" s="474" t="s">
        <v>1891</v>
      </c>
      <c r="O462" s="467" t="s">
        <v>2310</v>
      </c>
      <c r="P462" s="467"/>
      <c r="Q462" s="467" t="s">
        <v>2311</v>
      </c>
      <c r="R462" s="475" t="s">
        <v>2448</v>
      </c>
      <c r="S462" s="475" t="s">
        <v>2448</v>
      </c>
      <c r="T462" s="476" t="s">
        <v>2455</v>
      </c>
      <c r="U462" s="476" t="s">
        <v>2456</v>
      </c>
      <c r="V462" s="476" t="s">
        <v>2457</v>
      </c>
      <c r="W462" s="474" t="s">
        <v>120</v>
      </c>
      <c r="X462" s="474"/>
      <c r="Y462" s="474"/>
      <c r="Z462" s="467" t="s">
        <v>2312</v>
      </c>
      <c r="AA462" s="467" t="s">
        <v>2454</v>
      </c>
      <c r="AB462" s="467"/>
      <c r="AC462" s="474"/>
      <c r="AD462" s="474" t="s">
        <v>227</v>
      </c>
      <c r="AE462" s="474"/>
      <c r="AF462" s="474" t="s">
        <v>2462</v>
      </c>
      <c r="AG462" s="467" t="s">
        <v>2451</v>
      </c>
      <c r="AH462" s="474" t="s">
        <v>2452</v>
      </c>
      <c r="AI462" s="474" t="s">
        <v>154</v>
      </c>
      <c r="AJ462" s="467"/>
      <c r="AK462" s="474"/>
      <c r="AL462" s="467"/>
      <c r="AM462" s="467"/>
      <c r="AN462" s="467"/>
      <c r="AO462" s="474"/>
      <c r="AP462" s="476"/>
      <c r="AQ462" s="467"/>
      <c r="AR462" s="467"/>
      <c r="AS462" s="467"/>
      <c r="AT462" s="467"/>
      <c r="AU462" s="467"/>
      <c r="AV462" s="474"/>
      <c r="AW462" s="474"/>
      <c r="AX462" s="474"/>
      <c r="AY462" s="467"/>
      <c r="AZ462" s="467"/>
      <c r="BA462" s="500"/>
      <c r="BB462" s="501"/>
      <c r="BC462" s="467"/>
      <c r="BD462" s="467"/>
      <c r="BE462" s="467"/>
      <c r="BF462" s="467"/>
      <c r="BG462" s="470"/>
      <c r="BH462" s="467"/>
      <c r="BI462" s="467"/>
      <c r="BJ462" s="467"/>
      <c r="BK462" s="467"/>
      <c r="BL462" s="467"/>
      <c r="BM462" s="467"/>
    </row>
    <row r="463" spans="1:65" ht="30" customHeight="1" x14ac:dyDescent="0.3">
      <c r="A463" s="68"/>
      <c r="B463" s="465">
        <v>20200458</v>
      </c>
      <c r="C463" s="465" t="s">
        <v>2313</v>
      </c>
      <c r="D463" s="465" t="s">
        <v>2500</v>
      </c>
      <c r="E463" s="466">
        <v>44130</v>
      </c>
      <c r="F463" s="488" t="s">
        <v>1599</v>
      </c>
      <c r="G463" s="467" t="s">
        <v>445</v>
      </c>
      <c r="H463" s="467" t="s">
        <v>491</v>
      </c>
      <c r="I463" s="470" t="s">
        <v>4238</v>
      </c>
      <c r="J463" s="471" t="s">
        <v>6962</v>
      </c>
      <c r="K463" s="491">
        <v>44127</v>
      </c>
      <c r="L463" s="492">
        <v>44075</v>
      </c>
      <c r="M463" s="474" t="s">
        <v>2314</v>
      </c>
      <c r="N463" s="474" t="s">
        <v>510</v>
      </c>
      <c r="O463" s="467" t="s">
        <v>2315</v>
      </c>
      <c r="P463" s="467"/>
      <c r="Q463" s="467" t="s">
        <v>2316</v>
      </c>
      <c r="R463" s="475">
        <v>68094</v>
      </c>
      <c r="S463" s="475">
        <v>68094</v>
      </c>
      <c r="T463" s="476" t="s">
        <v>2501</v>
      </c>
      <c r="U463" s="476" t="s">
        <v>2456</v>
      </c>
      <c r="V463" s="476" t="s">
        <v>2502</v>
      </c>
      <c r="W463" s="474" t="s">
        <v>120</v>
      </c>
      <c r="X463" s="474"/>
      <c r="Y463" s="474"/>
      <c r="Z463" s="467" t="s">
        <v>2317</v>
      </c>
      <c r="AA463" s="467" t="s">
        <v>2454</v>
      </c>
      <c r="AB463" s="467"/>
      <c r="AC463" s="474"/>
      <c r="AD463" s="474" t="s">
        <v>2450</v>
      </c>
      <c r="AE463" s="474" t="s">
        <v>2461</v>
      </c>
      <c r="AF463" s="474" t="s">
        <v>2462</v>
      </c>
      <c r="AG463" s="467" t="s">
        <v>2451</v>
      </c>
      <c r="AH463" s="474" t="s">
        <v>2452</v>
      </c>
      <c r="AI463" s="474" t="s">
        <v>154</v>
      </c>
      <c r="AJ463" s="467"/>
      <c r="AK463" s="474"/>
      <c r="AL463" s="467"/>
      <c r="AM463" s="467" t="s">
        <v>2318</v>
      </c>
      <c r="AN463" s="467"/>
      <c r="AO463" s="474"/>
      <c r="AP463" s="476"/>
      <c r="AQ463" s="467"/>
      <c r="AR463" s="467"/>
      <c r="AS463" s="467"/>
      <c r="AT463" s="467"/>
      <c r="AU463" s="467"/>
      <c r="AV463" s="474"/>
      <c r="AW463" s="474"/>
      <c r="AX463" s="474"/>
      <c r="AY463" s="467"/>
      <c r="AZ463" s="467"/>
      <c r="BA463" s="500"/>
      <c r="BB463" s="501"/>
      <c r="BC463" s="467"/>
      <c r="BD463" s="467"/>
      <c r="BE463" s="467"/>
      <c r="BF463" s="467"/>
      <c r="BG463" s="470"/>
      <c r="BH463" s="467"/>
      <c r="BI463" s="467"/>
      <c r="BJ463" s="467"/>
      <c r="BK463" s="467"/>
      <c r="BL463" s="467"/>
      <c r="BM463" s="467"/>
    </row>
    <row r="464" spans="1:65" ht="30" customHeight="1" x14ac:dyDescent="0.3">
      <c r="A464" s="68"/>
      <c r="B464" s="465">
        <v>20200459</v>
      </c>
      <c r="C464" s="465" t="s">
        <v>2495</v>
      </c>
      <c r="D464" s="465"/>
      <c r="E464" s="466">
        <v>44132</v>
      </c>
      <c r="F464" s="488" t="s">
        <v>2494</v>
      </c>
      <c r="G464" s="467" t="s">
        <v>116</v>
      </c>
      <c r="H464" s="467" t="s">
        <v>117</v>
      </c>
      <c r="I464" s="470" t="s">
        <v>2325</v>
      </c>
      <c r="J464" s="471" t="s">
        <v>6963</v>
      </c>
      <c r="K464" s="491">
        <v>44131</v>
      </c>
      <c r="L464" s="479">
        <v>44075</v>
      </c>
      <c r="M464" s="474" t="s">
        <v>2484</v>
      </c>
      <c r="N464" s="474" t="s">
        <v>2493</v>
      </c>
      <c r="O464" s="467" t="s">
        <v>2496</v>
      </c>
      <c r="P464" s="467"/>
      <c r="Q464" s="467" t="s">
        <v>2497</v>
      </c>
      <c r="R464" s="484">
        <v>0</v>
      </c>
      <c r="S464" s="484">
        <v>0</v>
      </c>
      <c r="T464" s="476" t="s">
        <v>4253</v>
      </c>
      <c r="U464" s="476" t="s">
        <v>4254</v>
      </c>
      <c r="V464" s="476" t="s">
        <v>4235</v>
      </c>
      <c r="W464" s="474" t="s">
        <v>449</v>
      </c>
      <c r="X464" s="474"/>
      <c r="Y464" s="474"/>
      <c r="Z464" s="467" t="s">
        <v>2498</v>
      </c>
      <c r="AA464" s="467" t="s">
        <v>4159</v>
      </c>
      <c r="AB464" s="467"/>
      <c r="AC464" s="474"/>
      <c r="AD464" s="474" t="s">
        <v>227</v>
      </c>
      <c r="AE464" s="474"/>
      <c r="AF464" s="474" t="s">
        <v>4161</v>
      </c>
      <c r="AG464" s="467" t="s">
        <v>4151</v>
      </c>
      <c r="AH464" s="474" t="s">
        <v>154</v>
      </c>
      <c r="AI464" s="474" t="s">
        <v>154</v>
      </c>
      <c r="AJ464" s="467"/>
      <c r="AK464" s="474"/>
      <c r="AL464" s="467"/>
      <c r="AM464" s="467"/>
      <c r="AN464" s="467"/>
      <c r="AO464" s="474"/>
      <c r="AP464" s="476"/>
      <c r="AQ464" s="467"/>
      <c r="AR464" s="467"/>
      <c r="AS464" s="467"/>
      <c r="AT464" s="467"/>
      <c r="AU464" s="467"/>
      <c r="AV464" s="474"/>
      <c r="AW464" s="474"/>
      <c r="AX464" s="474"/>
      <c r="AY464" s="467"/>
      <c r="AZ464" s="467"/>
      <c r="BA464" s="500"/>
      <c r="BB464" s="501"/>
      <c r="BC464" s="467"/>
      <c r="BD464" s="467"/>
      <c r="BE464" s="467"/>
      <c r="BF464" s="467"/>
      <c r="BG464" s="470"/>
      <c r="BH464" s="467"/>
      <c r="BI464" s="467"/>
      <c r="BJ464" s="467"/>
      <c r="BK464" s="467"/>
      <c r="BL464" s="467"/>
      <c r="BM464" s="467"/>
    </row>
    <row r="465" spans="1:65" ht="30" customHeight="1" x14ac:dyDescent="0.3">
      <c r="A465" s="68"/>
      <c r="B465" s="465">
        <v>20200460</v>
      </c>
      <c r="C465" s="465" t="s">
        <v>2326</v>
      </c>
      <c r="D465" s="465" t="s">
        <v>4273</v>
      </c>
      <c r="E465" s="466">
        <v>44134</v>
      </c>
      <c r="F465" s="488" t="s">
        <v>1606</v>
      </c>
      <c r="G465" s="467" t="s">
        <v>445</v>
      </c>
      <c r="H465" s="467" t="s">
        <v>446</v>
      </c>
      <c r="I465" s="470" t="s">
        <v>2325</v>
      </c>
      <c r="J465" s="471" t="s">
        <v>6964</v>
      </c>
      <c r="K465" s="491">
        <v>44132</v>
      </c>
      <c r="L465" s="479">
        <v>44075</v>
      </c>
      <c r="M465" s="474" t="s">
        <v>2327</v>
      </c>
      <c r="N465" s="474" t="s">
        <v>2328</v>
      </c>
      <c r="O465" s="467" t="s">
        <v>2329</v>
      </c>
      <c r="P465" s="467"/>
      <c r="Q465" s="467" t="s">
        <v>2330</v>
      </c>
      <c r="R465" s="484">
        <v>0</v>
      </c>
      <c r="S465" s="484">
        <v>0</v>
      </c>
      <c r="T465" s="476" t="s">
        <v>4240</v>
      </c>
      <c r="U465" s="476" t="s">
        <v>4240</v>
      </c>
      <c r="V465" s="476" t="s">
        <v>4235</v>
      </c>
      <c r="W465" s="474" t="s">
        <v>120</v>
      </c>
      <c r="X465" s="474"/>
      <c r="Y465" s="474"/>
      <c r="Z465" s="467" t="s">
        <v>2331</v>
      </c>
      <c r="AA465" s="467" t="s">
        <v>2454</v>
      </c>
      <c r="AB465" s="467" t="s">
        <v>2332</v>
      </c>
      <c r="AC465" s="474"/>
      <c r="AD465" s="474" t="s">
        <v>227</v>
      </c>
      <c r="AE465" s="474"/>
      <c r="AF465" s="474" t="s">
        <v>236</v>
      </c>
      <c r="AG465" s="467" t="s">
        <v>2486</v>
      </c>
      <c r="AH465" s="474" t="s">
        <v>2452</v>
      </c>
      <c r="AI465" s="474" t="s">
        <v>154</v>
      </c>
      <c r="AJ465" s="467"/>
      <c r="AK465" s="474"/>
      <c r="AL465" s="467"/>
      <c r="AM465" s="467"/>
      <c r="AN465" s="467"/>
      <c r="AO465" s="474"/>
      <c r="AP465" s="476"/>
      <c r="AQ465" s="467"/>
      <c r="AR465" s="467"/>
      <c r="AS465" s="467"/>
      <c r="AT465" s="467"/>
      <c r="AU465" s="467"/>
      <c r="AV465" s="474"/>
      <c r="AW465" s="474"/>
      <c r="AX465" s="474"/>
      <c r="AY465" s="467"/>
      <c r="AZ465" s="467"/>
      <c r="BA465" s="500"/>
      <c r="BB465" s="501"/>
      <c r="BC465" s="467"/>
      <c r="BD465" s="467"/>
      <c r="BE465" s="467"/>
      <c r="BF465" s="467"/>
      <c r="BG465" s="470"/>
      <c r="BH465" s="467"/>
      <c r="BI465" s="467"/>
      <c r="BJ465" s="467"/>
      <c r="BK465" s="467"/>
      <c r="BL465" s="467"/>
      <c r="BM465" s="467"/>
    </row>
    <row r="466" spans="1:65" ht="30" customHeight="1" x14ac:dyDescent="0.3">
      <c r="A466" s="68"/>
      <c r="B466" s="465">
        <v>20200461</v>
      </c>
      <c r="C466" s="465" t="s">
        <v>2333</v>
      </c>
      <c r="D466" s="465" t="s">
        <v>4274</v>
      </c>
      <c r="E466" s="466">
        <v>44134</v>
      </c>
      <c r="F466" s="488" t="s">
        <v>1606</v>
      </c>
      <c r="G466" s="467" t="s">
        <v>445</v>
      </c>
      <c r="H466" s="467" t="s">
        <v>491</v>
      </c>
      <c r="I466" s="470" t="s">
        <v>2325</v>
      </c>
      <c r="J466" s="471" t="s">
        <v>6965</v>
      </c>
      <c r="K466" s="491">
        <v>44133</v>
      </c>
      <c r="L466" s="479">
        <v>44075</v>
      </c>
      <c r="M466" s="474" t="s">
        <v>2334</v>
      </c>
      <c r="N466" s="474" t="s">
        <v>2335</v>
      </c>
      <c r="O466" s="467" t="s">
        <v>2336</v>
      </c>
      <c r="P466" s="467"/>
      <c r="Q466" s="467" t="s">
        <v>2337</v>
      </c>
      <c r="R466" s="484">
        <v>0</v>
      </c>
      <c r="S466" s="484">
        <v>0</v>
      </c>
      <c r="T466" s="476" t="s">
        <v>2464</v>
      </c>
      <c r="U466" s="476" t="s">
        <v>2464</v>
      </c>
      <c r="V466" s="476" t="s">
        <v>2457</v>
      </c>
      <c r="W466" s="474" t="s">
        <v>120</v>
      </c>
      <c r="X466" s="474"/>
      <c r="Y466" s="474"/>
      <c r="Z466" s="467" t="s">
        <v>2338</v>
      </c>
      <c r="AA466" s="467" t="s">
        <v>2454</v>
      </c>
      <c r="AB466" s="467" t="s">
        <v>2332</v>
      </c>
      <c r="AC466" s="474"/>
      <c r="AD466" s="474" t="s">
        <v>227</v>
      </c>
      <c r="AE466" s="474"/>
      <c r="AF466" s="474" t="s">
        <v>2458</v>
      </c>
      <c r="AG466" s="467" t="s">
        <v>2486</v>
      </c>
      <c r="AH466" s="474" t="s">
        <v>2452</v>
      </c>
      <c r="AI466" s="474" t="s">
        <v>154</v>
      </c>
      <c r="AJ466" s="467"/>
      <c r="AK466" s="474"/>
      <c r="AL466" s="467"/>
      <c r="AM466" s="467"/>
      <c r="AN466" s="467"/>
      <c r="AO466" s="474"/>
      <c r="AP466" s="476"/>
      <c r="AQ466" s="467"/>
      <c r="AR466" s="467"/>
      <c r="AS466" s="467"/>
      <c r="AT466" s="467"/>
      <c r="AU466" s="467"/>
      <c r="AV466" s="474"/>
      <c r="AW466" s="474"/>
      <c r="AX466" s="474"/>
      <c r="AY466" s="467"/>
      <c r="AZ466" s="467"/>
      <c r="BA466" s="500"/>
      <c r="BB466" s="501"/>
      <c r="BC466" s="467"/>
      <c r="BD466" s="467"/>
      <c r="BE466" s="467"/>
      <c r="BF466" s="467"/>
      <c r="BG466" s="470"/>
      <c r="BH466" s="467"/>
      <c r="BI466" s="467"/>
      <c r="BJ466" s="467"/>
      <c r="BK466" s="467"/>
      <c r="BL466" s="467"/>
      <c r="BM466" s="467"/>
    </row>
    <row r="467" spans="1:65" ht="30" customHeight="1" x14ac:dyDescent="0.3">
      <c r="A467" s="68"/>
      <c r="B467" s="465">
        <v>20200462</v>
      </c>
      <c r="C467" s="465" t="s">
        <v>2339</v>
      </c>
      <c r="D467" s="465"/>
      <c r="E467" s="466">
        <v>44134</v>
      </c>
      <c r="F467" s="488" t="s">
        <v>1606</v>
      </c>
      <c r="G467" s="467" t="s">
        <v>445</v>
      </c>
      <c r="H467" s="467" t="s">
        <v>491</v>
      </c>
      <c r="I467" s="470" t="s">
        <v>2325</v>
      </c>
      <c r="J467" s="471" t="s">
        <v>6966</v>
      </c>
      <c r="K467" s="491">
        <v>44134</v>
      </c>
      <c r="L467" s="479">
        <v>44075</v>
      </c>
      <c r="M467" s="474" t="s">
        <v>510</v>
      </c>
      <c r="N467" s="474" t="s">
        <v>2340</v>
      </c>
      <c r="O467" s="467" t="s">
        <v>2341</v>
      </c>
      <c r="P467" s="467"/>
      <c r="Q467" s="467" t="s">
        <v>2342</v>
      </c>
      <c r="R467" s="475">
        <v>64900</v>
      </c>
      <c r="S467" s="475">
        <v>64900</v>
      </c>
      <c r="T467" s="476" t="s">
        <v>4253</v>
      </c>
      <c r="U467" s="476" t="s">
        <v>4254</v>
      </c>
      <c r="V467" s="476" t="s">
        <v>4212</v>
      </c>
      <c r="W467" s="474" t="s">
        <v>120</v>
      </c>
      <c r="X467" s="474"/>
      <c r="Y467" s="474"/>
      <c r="Z467" s="467" t="s">
        <v>2343</v>
      </c>
      <c r="AA467" s="467" t="s">
        <v>2454</v>
      </c>
      <c r="AB467" s="467" t="s">
        <v>4275</v>
      </c>
      <c r="AC467" s="474"/>
      <c r="AD467" s="474" t="s">
        <v>4143</v>
      </c>
      <c r="AE467" s="474"/>
      <c r="AF467" s="474" t="s">
        <v>4161</v>
      </c>
      <c r="AG467" s="467" t="s">
        <v>2451</v>
      </c>
      <c r="AH467" s="474" t="s">
        <v>2452</v>
      </c>
      <c r="AI467" s="474" t="s">
        <v>154</v>
      </c>
      <c r="AJ467" s="467"/>
      <c r="AK467" s="474"/>
      <c r="AL467" s="467"/>
      <c r="AM467" s="467"/>
      <c r="AN467" s="467"/>
      <c r="AO467" s="474"/>
      <c r="AP467" s="476"/>
      <c r="AQ467" s="467"/>
      <c r="AR467" s="467"/>
      <c r="AS467" s="467"/>
      <c r="AT467" s="467"/>
      <c r="AU467" s="467"/>
      <c r="AV467" s="474"/>
      <c r="AW467" s="474"/>
      <c r="AX467" s="474"/>
      <c r="AY467" s="467"/>
      <c r="AZ467" s="467"/>
      <c r="BA467" s="500"/>
      <c r="BB467" s="501"/>
      <c r="BC467" s="467"/>
      <c r="BD467" s="467"/>
      <c r="BE467" s="467"/>
      <c r="BF467" s="467"/>
      <c r="BG467" s="470"/>
      <c r="BH467" s="467"/>
      <c r="BI467" s="467"/>
      <c r="BJ467" s="467"/>
      <c r="BK467" s="467"/>
      <c r="BL467" s="467"/>
      <c r="BM467" s="467"/>
    </row>
    <row r="468" spans="1:65" ht="30" customHeight="1" x14ac:dyDescent="0.3">
      <c r="A468" s="68"/>
      <c r="B468" s="465">
        <v>20200463</v>
      </c>
      <c r="C468" s="465" t="s">
        <v>2344</v>
      </c>
      <c r="D468" s="465"/>
      <c r="E468" s="466">
        <v>44136</v>
      </c>
      <c r="F468" s="488" t="s">
        <v>1616</v>
      </c>
      <c r="G468" s="467" t="s">
        <v>445</v>
      </c>
      <c r="H468" s="467" t="s">
        <v>446</v>
      </c>
      <c r="I468" s="470" t="s">
        <v>119</v>
      </c>
      <c r="J468" s="471" t="s">
        <v>6967</v>
      </c>
      <c r="K468" s="491">
        <v>44134</v>
      </c>
      <c r="L468" s="479">
        <v>44075</v>
      </c>
      <c r="M468" s="474" t="s">
        <v>466</v>
      </c>
      <c r="N468" s="474" t="s">
        <v>2345</v>
      </c>
      <c r="O468" s="467" t="s">
        <v>2346</v>
      </c>
      <c r="P468" s="467"/>
      <c r="Q468" s="467" t="s">
        <v>2347</v>
      </c>
      <c r="R468" s="484">
        <v>0</v>
      </c>
      <c r="S468" s="484">
        <v>0</v>
      </c>
      <c r="T468" s="476" t="s">
        <v>2484</v>
      </c>
      <c r="U468" s="476" t="s">
        <v>2456</v>
      </c>
      <c r="V468" s="476" t="s">
        <v>2457</v>
      </c>
      <c r="W468" s="474" t="s">
        <v>120</v>
      </c>
      <c r="X468" s="474"/>
      <c r="Y468" s="474" t="s">
        <v>2528</v>
      </c>
      <c r="Z468" s="467" t="s">
        <v>2492</v>
      </c>
      <c r="AA468" s="467" t="s">
        <v>2454</v>
      </c>
      <c r="AB468" s="467"/>
      <c r="AC468" s="474"/>
      <c r="AD468" s="474" t="s">
        <v>4143</v>
      </c>
      <c r="AE468" s="474"/>
      <c r="AF468" s="474" t="s">
        <v>2458</v>
      </c>
      <c r="AG468" s="467" t="s">
        <v>2451</v>
      </c>
      <c r="AH468" s="474" t="s">
        <v>2452</v>
      </c>
      <c r="AI468" s="474" t="s">
        <v>154</v>
      </c>
      <c r="AJ468" s="467"/>
      <c r="AK468" s="474"/>
      <c r="AL468" s="467"/>
      <c r="AM468" s="467"/>
      <c r="AN468" s="467"/>
      <c r="AO468" s="474"/>
      <c r="AP468" s="476"/>
      <c r="AQ468" s="467"/>
      <c r="AR468" s="467"/>
      <c r="AS468" s="467"/>
      <c r="AT468" s="467"/>
      <c r="AU468" s="467"/>
      <c r="AV468" s="474" t="s">
        <v>2528</v>
      </c>
      <c r="AW468" s="474"/>
      <c r="AX468" s="474"/>
      <c r="AY468" s="467"/>
      <c r="AZ468" s="467"/>
      <c r="BA468" s="500"/>
      <c r="BB468" s="501"/>
      <c r="BC468" s="467"/>
      <c r="BD468" s="467" t="s">
        <v>2529</v>
      </c>
      <c r="BE468" s="467" t="s">
        <v>2530</v>
      </c>
      <c r="BF468" s="467" t="s">
        <v>2527</v>
      </c>
      <c r="BG468" s="470"/>
      <c r="BH468" s="467"/>
      <c r="BI468" s="467"/>
      <c r="BJ468" s="467"/>
      <c r="BK468" s="467"/>
      <c r="BL468" s="467"/>
      <c r="BM468" s="467"/>
    </row>
    <row r="469" spans="1:65" ht="30" customHeight="1" x14ac:dyDescent="0.3">
      <c r="A469" s="68"/>
      <c r="B469" s="465">
        <v>20200464</v>
      </c>
      <c r="C469" s="465" t="s">
        <v>2717</v>
      </c>
      <c r="D469" s="465"/>
      <c r="E469" s="466">
        <v>44136</v>
      </c>
      <c r="F469" s="488" t="s">
        <v>2609</v>
      </c>
      <c r="G469" s="467" t="s">
        <v>4134</v>
      </c>
      <c r="H469" s="467" t="s">
        <v>117</v>
      </c>
      <c r="I469" s="470" t="s">
        <v>4234</v>
      </c>
      <c r="J469" s="471" t="s">
        <v>6968</v>
      </c>
      <c r="K469" s="491">
        <v>44136</v>
      </c>
      <c r="L469" s="492">
        <v>44105</v>
      </c>
      <c r="M469" s="474" t="s">
        <v>4137</v>
      </c>
      <c r="N469" s="474" t="s">
        <v>4276</v>
      </c>
      <c r="O469" s="467" t="s">
        <v>4278</v>
      </c>
      <c r="P469" s="467"/>
      <c r="Q469" s="467" t="s">
        <v>3106</v>
      </c>
      <c r="R469" s="475" t="s">
        <v>4162</v>
      </c>
      <c r="S469" s="475" t="s">
        <v>4162</v>
      </c>
      <c r="T469" s="476" t="s">
        <v>4137</v>
      </c>
      <c r="U469" s="476" t="s">
        <v>4250</v>
      </c>
      <c r="V469" s="476" t="s">
        <v>4212</v>
      </c>
      <c r="W469" s="474" t="s">
        <v>4142</v>
      </c>
      <c r="X469" s="474"/>
      <c r="Y469" s="474" t="s">
        <v>2528</v>
      </c>
      <c r="Z469" s="467" t="s">
        <v>4277</v>
      </c>
      <c r="AA469" s="467" t="s">
        <v>4159</v>
      </c>
      <c r="AB469" s="467"/>
      <c r="AC469" s="474"/>
      <c r="AD469" s="474" t="s">
        <v>4143</v>
      </c>
      <c r="AE469" s="474"/>
      <c r="AF469" s="474" t="s">
        <v>4152</v>
      </c>
      <c r="AG469" s="467" t="s">
        <v>4150</v>
      </c>
      <c r="AH469" s="474" t="s">
        <v>4160</v>
      </c>
      <c r="AI469" s="474" t="s">
        <v>154</v>
      </c>
      <c r="AJ469" s="467"/>
      <c r="AK469" s="474"/>
      <c r="AL469" s="467"/>
      <c r="AM469" s="467"/>
      <c r="AN469" s="467"/>
      <c r="AO469" s="474"/>
      <c r="AP469" s="512"/>
      <c r="AQ469" s="467"/>
      <c r="AR469" s="467"/>
      <c r="AS469" s="467"/>
      <c r="AT469" s="467"/>
      <c r="AU469" s="467"/>
      <c r="AV469" s="474" t="s">
        <v>2528</v>
      </c>
      <c r="AW469" s="474"/>
      <c r="AX469" s="474"/>
      <c r="AY469" s="467"/>
      <c r="AZ469" s="467"/>
      <c r="BA469" s="500"/>
      <c r="BB469" s="501"/>
      <c r="BC469" s="467"/>
      <c r="BD469" s="474" t="s">
        <v>3107</v>
      </c>
      <c r="BE469" s="474" t="s">
        <v>3108</v>
      </c>
      <c r="BF469" s="474" t="s">
        <v>3109</v>
      </c>
      <c r="BG469" s="513"/>
      <c r="BH469" s="467"/>
      <c r="BI469" s="467"/>
      <c r="BJ469" s="467"/>
      <c r="BK469" s="467"/>
      <c r="BL469" s="467"/>
      <c r="BM469" s="467"/>
    </row>
    <row r="470" spans="1:65" ht="30" customHeight="1" x14ac:dyDescent="0.3">
      <c r="A470" s="68"/>
      <c r="B470" s="465">
        <v>20200465</v>
      </c>
      <c r="C470" s="465" t="s">
        <v>2348</v>
      </c>
      <c r="D470" s="465" t="s">
        <v>2349</v>
      </c>
      <c r="E470" s="466">
        <v>44137</v>
      </c>
      <c r="F470" s="488" t="s">
        <v>1628</v>
      </c>
      <c r="G470" s="467" t="s">
        <v>445</v>
      </c>
      <c r="H470" s="467" t="s">
        <v>446</v>
      </c>
      <c r="I470" s="470" t="s">
        <v>2350</v>
      </c>
      <c r="J470" s="471" t="s">
        <v>6969</v>
      </c>
      <c r="K470" s="491">
        <v>44133</v>
      </c>
      <c r="L470" s="492">
        <v>44105</v>
      </c>
      <c r="M470" s="474" t="s">
        <v>2351</v>
      </c>
      <c r="N470" s="474" t="s">
        <v>466</v>
      </c>
      <c r="O470" s="467" t="s">
        <v>2352</v>
      </c>
      <c r="P470" s="467"/>
      <c r="Q470" s="467" t="s">
        <v>2353</v>
      </c>
      <c r="R470" s="475" t="s">
        <v>2448</v>
      </c>
      <c r="S470" s="475" t="s">
        <v>2448</v>
      </c>
      <c r="T470" s="476" t="s">
        <v>4216</v>
      </c>
      <c r="U470" s="476" t="s">
        <v>4211</v>
      </c>
      <c r="V470" s="476" t="s">
        <v>4235</v>
      </c>
      <c r="W470" s="474" t="s">
        <v>120</v>
      </c>
      <c r="X470" s="474"/>
      <c r="Y470" s="474" t="s">
        <v>2528</v>
      </c>
      <c r="Z470" s="467" t="s">
        <v>2354</v>
      </c>
      <c r="AA470" s="467" t="s">
        <v>2454</v>
      </c>
      <c r="AB470" s="467" t="s">
        <v>4279</v>
      </c>
      <c r="AC470" s="474"/>
      <c r="AD470" s="474" t="s">
        <v>2450</v>
      </c>
      <c r="AE470" s="474"/>
      <c r="AF470" s="474" t="s">
        <v>4161</v>
      </c>
      <c r="AG470" s="467" t="s">
        <v>2451</v>
      </c>
      <c r="AH470" s="474" t="s">
        <v>463</v>
      </c>
      <c r="AI470" s="474" t="s">
        <v>154</v>
      </c>
      <c r="AJ470" s="467"/>
      <c r="AK470" s="474"/>
      <c r="AL470" s="467"/>
      <c r="AM470" s="467"/>
      <c r="AN470" s="467"/>
      <c r="AO470" s="474"/>
      <c r="AP470" s="476"/>
      <c r="AQ470" s="467"/>
      <c r="AR470" s="467"/>
      <c r="AS470" s="467"/>
      <c r="AT470" s="467"/>
      <c r="AU470" s="467"/>
      <c r="AV470" s="474" t="s">
        <v>2528</v>
      </c>
      <c r="AW470" s="474"/>
      <c r="AX470" s="474"/>
      <c r="AY470" s="467"/>
      <c r="AZ470" s="467"/>
      <c r="BA470" s="500"/>
      <c r="BB470" s="501"/>
      <c r="BC470" s="467"/>
      <c r="BD470" s="467" t="s">
        <v>2532</v>
      </c>
      <c r="BE470" s="467" t="s">
        <v>2533</v>
      </c>
      <c r="BF470" s="467" t="s">
        <v>2531</v>
      </c>
      <c r="BG470" s="470"/>
      <c r="BH470" s="467"/>
      <c r="BI470" s="467"/>
      <c r="BJ470" s="467"/>
      <c r="BK470" s="467"/>
      <c r="BL470" s="467"/>
      <c r="BM470" s="467"/>
    </row>
    <row r="471" spans="1:65" ht="30" customHeight="1" x14ac:dyDescent="0.3">
      <c r="A471" s="68"/>
      <c r="B471" s="465">
        <v>20200466</v>
      </c>
      <c r="C471" s="465" t="s">
        <v>2365</v>
      </c>
      <c r="D471" s="465" t="s">
        <v>2366</v>
      </c>
      <c r="E471" s="466">
        <v>44139</v>
      </c>
      <c r="F471" s="488" t="s">
        <v>1791</v>
      </c>
      <c r="G471" s="467" t="s">
        <v>445</v>
      </c>
      <c r="H471" s="467" t="s">
        <v>491</v>
      </c>
      <c r="I471" s="470" t="s">
        <v>6002</v>
      </c>
      <c r="J471" s="471" t="s">
        <v>6970</v>
      </c>
      <c r="K471" s="491">
        <v>44011</v>
      </c>
      <c r="L471" s="492">
        <v>43952</v>
      </c>
      <c r="M471" s="474" t="s">
        <v>466</v>
      </c>
      <c r="N471" s="474" t="s">
        <v>510</v>
      </c>
      <c r="O471" s="467" t="s">
        <v>2367</v>
      </c>
      <c r="P471" s="467"/>
      <c r="Q471" s="467" t="s">
        <v>2368</v>
      </c>
      <c r="R471" s="475">
        <v>5161075</v>
      </c>
      <c r="S471" s="475">
        <v>5161075</v>
      </c>
      <c r="T471" s="476" t="s">
        <v>4137</v>
      </c>
      <c r="U471" s="476" t="s">
        <v>4211</v>
      </c>
      <c r="V471" s="476" t="s">
        <v>4212</v>
      </c>
      <c r="W471" s="474" t="s">
        <v>449</v>
      </c>
      <c r="X471" s="474"/>
      <c r="Y471" s="474" t="s">
        <v>2528</v>
      </c>
      <c r="Z471" s="467" t="s">
        <v>2369</v>
      </c>
      <c r="AA471" s="467" t="s">
        <v>2470</v>
      </c>
      <c r="AB471" s="467"/>
      <c r="AC471" s="474"/>
      <c r="AD471" s="474" t="s">
        <v>2485</v>
      </c>
      <c r="AE471" s="474"/>
      <c r="AF471" s="474" t="s">
        <v>4152</v>
      </c>
      <c r="AG471" s="467" t="s">
        <v>1383</v>
      </c>
      <c r="AH471" s="474" t="s">
        <v>496</v>
      </c>
      <c r="AI471" s="474" t="s">
        <v>157</v>
      </c>
      <c r="AJ471" s="467"/>
      <c r="AK471" s="474"/>
      <c r="AL471" s="467"/>
      <c r="AM471" s="467" t="s">
        <v>2487</v>
      </c>
      <c r="AN471" s="467"/>
      <c r="AO471" s="474"/>
      <c r="AP471" s="476"/>
      <c r="AQ471" s="467"/>
      <c r="AR471" s="467"/>
      <c r="AS471" s="467"/>
      <c r="AT471" s="467"/>
      <c r="AU471" s="467"/>
      <c r="AV471" s="474" t="s">
        <v>2528</v>
      </c>
      <c r="AW471" s="474"/>
      <c r="AX471" s="474"/>
      <c r="AY471" s="467"/>
      <c r="AZ471" s="467"/>
      <c r="BA471" s="500"/>
      <c r="BB471" s="501"/>
      <c r="BC471" s="467"/>
      <c r="BD471" s="467" t="s">
        <v>2542</v>
      </c>
      <c r="BE471" s="467" t="s">
        <v>2543</v>
      </c>
      <c r="BF471" s="467" t="s">
        <v>2544</v>
      </c>
      <c r="BG471" s="470"/>
      <c r="BH471" s="467"/>
      <c r="BI471" s="467"/>
      <c r="BJ471" s="467"/>
      <c r="BK471" s="467"/>
      <c r="BL471" s="467"/>
      <c r="BM471" s="467"/>
    </row>
    <row r="472" spans="1:65" ht="30" customHeight="1" x14ac:dyDescent="0.3">
      <c r="A472" s="68"/>
      <c r="B472" s="465">
        <v>20200467</v>
      </c>
      <c r="C472" s="465" t="s">
        <v>2355</v>
      </c>
      <c r="D472" s="465" t="s">
        <v>2798</v>
      </c>
      <c r="E472" s="466">
        <v>44139</v>
      </c>
      <c r="F472" s="488" t="s">
        <v>1606</v>
      </c>
      <c r="G472" s="467" t="s">
        <v>445</v>
      </c>
      <c r="H472" s="467" t="s">
        <v>491</v>
      </c>
      <c r="I472" s="470" t="s">
        <v>2325</v>
      </c>
      <c r="J472" s="471" t="s">
        <v>6971</v>
      </c>
      <c r="K472" s="491">
        <v>44130</v>
      </c>
      <c r="L472" s="479">
        <v>44075</v>
      </c>
      <c r="M472" s="474" t="s">
        <v>2356</v>
      </c>
      <c r="N472" s="474" t="s">
        <v>2357</v>
      </c>
      <c r="O472" s="467" t="s">
        <v>2358</v>
      </c>
      <c r="P472" s="467"/>
      <c r="Q472" s="467" t="s">
        <v>2359</v>
      </c>
      <c r="R472" s="475" t="s">
        <v>518</v>
      </c>
      <c r="S472" s="475" t="s">
        <v>518</v>
      </c>
      <c r="T472" s="476" t="s">
        <v>2464</v>
      </c>
      <c r="U472" s="476" t="s">
        <v>2464</v>
      </c>
      <c r="V472" s="476" t="s">
        <v>2464</v>
      </c>
      <c r="W472" s="474" t="s">
        <v>534</v>
      </c>
      <c r="X472" s="474"/>
      <c r="Y472" s="474" t="s">
        <v>2528</v>
      </c>
      <c r="Z472" s="467" t="s">
        <v>2799</v>
      </c>
      <c r="AA472" s="467" t="s">
        <v>454</v>
      </c>
      <c r="AB472" s="467"/>
      <c r="AC472" s="474"/>
      <c r="AD472" s="474" t="s">
        <v>227</v>
      </c>
      <c r="AE472" s="474"/>
      <c r="AF472" s="474" t="s">
        <v>2458</v>
      </c>
      <c r="AG472" s="467" t="s">
        <v>1480</v>
      </c>
      <c r="AH472" s="474" t="s">
        <v>463</v>
      </c>
      <c r="AI472" s="474" t="s">
        <v>154</v>
      </c>
      <c r="AJ472" s="467"/>
      <c r="AK472" s="474"/>
      <c r="AL472" s="467"/>
      <c r="AM472" s="467" t="s">
        <v>2360</v>
      </c>
      <c r="AN472" s="467"/>
      <c r="AO472" s="474"/>
      <c r="AP472" s="476" t="s">
        <v>2800</v>
      </c>
      <c r="AQ472" s="467"/>
      <c r="AR472" s="467"/>
      <c r="AS472" s="467"/>
      <c r="AT472" s="467"/>
      <c r="AU472" s="467"/>
      <c r="AV472" s="474"/>
      <c r="AW472" s="474"/>
      <c r="AX472" s="474"/>
      <c r="AY472" s="467"/>
      <c r="AZ472" s="467"/>
      <c r="BA472" s="500"/>
      <c r="BB472" s="501"/>
      <c r="BC472" s="467"/>
      <c r="BD472" s="467" t="s">
        <v>2534</v>
      </c>
      <c r="BE472" s="467" t="s">
        <v>2535</v>
      </c>
      <c r="BF472" s="467" t="s">
        <v>2531</v>
      </c>
      <c r="BG472" s="470"/>
      <c r="BH472" s="467"/>
      <c r="BI472" s="467"/>
      <c r="BJ472" s="467"/>
      <c r="BK472" s="467" t="s">
        <v>2689</v>
      </c>
      <c r="BL472" s="467"/>
      <c r="BM472" s="467"/>
    </row>
    <row r="473" spans="1:65" ht="30" customHeight="1" x14ac:dyDescent="0.3">
      <c r="A473" s="68"/>
      <c r="B473" s="465">
        <v>20200468</v>
      </c>
      <c r="C473" s="465" t="s">
        <v>2361</v>
      </c>
      <c r="D473" s="465"/>
      <c r="E473" s="466">
        <v>44139</v>
      </c>
      <c r="F473" s="488" t="s">
        <v>1616</v>
      </c>
      <c r="G473" s="467" t="s">
        <v>445</v>
      </c>
      <c r="H473" s="467" t="s">
        <v>446</v>
      </c>
      <c r="I473" s="470" t="s">
        <v>119</v>
      </c>
      <c r="J473" s="471" t="s">
        <v>6972</v>
      </c>
      <c r="K473" s="491">
        <v>44139</v>
      </c>
      <c r="L473" s="479">
        <v>44105</v>
      </c>
      <c r="M473" s="474" t="s">
        <v>466</v>
      </c>
      <c r="N473" s="474" t="s">
        <v>531</v>
      </c>
      <c r="O473" s="467" t="s">
        <v>2362</v>
      </c>
      <c r="P473" s="467"/>
      <c r="Q473" s="467" t="s">
        <v>2621</v>
      </c>
      <c r="R473" s="484">
        <v>0</v>
      </c>
      <c r="S473" s="484">
        <v>0</v>
      </c>
      <c r="T473" s="476"/>
      <c r="U473" s="476"/>
      <c r="V473" s="476"/>
      <c r="W473" s="474" t="s">
        <v>562</v>
      </c>
      <c r="X473" s="474"/>
      <c r="Y473" s="474" t="s">
        <v>2528</v>
      </c>
      <c r="Z473" s="467" t="s">
        <v>2363</v>
      </c>
      <c r="AA473" s="467" t="s">
        <v>454</v>
      </c>
      <c r="AB473" s="467" t="s">
        <v>3110</v>
      </c>
      <c r="AC473" s="474"/>
      <c r="AD473" s="474" t="s">
        <v>1717</v>
      </c>
      <c r="AE473" s="474"/>
      <c r="AF473" s="474" t="s">
        <v>236</v>
      </c>
      <c r="AG473" s="467" t="s">
        <v>1376</v>
      </c>
      <c r="AH473" s="474" t="s">
        <v>463</v>
      </c>
      <c r="AI473" s="474" t="s">
        <v>154</v>
      </c>
      <c r="AJ473" s="467"/>
      <c r="AK473" s="474"/>
      <c r="AL473" s="467"/>
      <c r="AM473" s="467"/>
      <c r="AN473" s="467"/>
      <c r="AO473" s="474"/>
      <c r="AP473" s="476" t="s">
        <v>2716</v>
      </c>
      <c r="AQ473" s="467"/>
      <c r="AR473" s="467"/>
      <c r="AS473" s="467"/>
      <c r="AT473" s="467"/>
      <c r="AU473" s="467"/>
      <c r="AV473" s="474" t="s">
        <v>2528</v>
      </c>
      <c r="AW473" s="474"/>
      <c r="AX473" s="474"/>
      <c r="AY473" s="467"/>
      <c r="AZ473" s="467"/>
      <c r="BA473" s="500"/>
      <c r="BB473" s="501"/>
      <c r="BC473" s="467"/>
      <c r="BD473" s="467" t="s">
        <v>2536</v>
      </c>
      <c r="BE473" s="467" t="s">
        <v>2537</v>
      </c>
      <c r="BF473" s="467" t="s">
        <v>2538</v>
      </c>
      <c r="BG473" s="470"/>
      <c r="BH473" s="467"/>
      <c r="BI473" s="467"/>
      <c r="BJ473" s="467"/>
      <c r="BK473" s="467"/>
      <c r="BL473" s="467"/>
      <c r="BM473" s="467"/>
    </row>
    <row r="474" spans="1:65" ht="30" customHeight="1" x14ac:dyDescent="0.3">
      <c r="A474" s="68"/>
      <c r="B474" s="465">
        <v>20200469</v>
      </c>
      <c r="C474" s="465" t="s">
        <v>2801</v>
      </c>
      <c r="D474" s="465"/>
      <c r="E474" s="466">
        <v>44139</v>
      </c>
      <c r="F474" s="488" t="s">
        <v>1616</v>
      </c>
      <c r="G474" s="467" t="s">
        <v>445</v>
      </c>
      <c r="H474" s="467" t="s">
        <v>491</v>
      </c>
      <c r="I474" s="470" t="s">
        <v>2464</v>
      </c>
      <c r="J474" s="471" t="s">
        <v>6973</v>
      </c>
      <c r="K474" s="491">
        <v>44139</v>
      </c>
      <c r="L474" s="492">
        <v>44044</v>
      </c>
      <c r="M474" s="474" t="s">
        <v>1525</v>
      </c>
      <c r="N474" s="474" t="s">
        <v>531</v>
      </c>
      <c r="O474" s="467" t="s">
        <v>2364</v>
      </c>
      <c r="P474" s="467"/>
      <c r="Q474" s="467" t="s">
        <v>3121</v>
      </c>
      <c r="R474" s="475">
        <v>5482</v>
      </c>
      <c r="S474" s="475">
        <v>5482</v>
      </c>
      <c r="T474" s="476" t="s">
        <v>4237</v>
      </c>
      <c r="U474" s="476" t="s">
        <v>4250</v>
      </c>
      <c r="V474" s="476" t="s">
        <v>4212</v>
      </c>
      <c r="W474" s="474" t="s">
        <v>120</v>
      </c>
      <c r="X474" s="474"/>
      <c r="Y474" s="474" t="s">
        <v>2528</v>
      </c>
      <c r="Z474" s="467" t="s">
        <v>2489</v>
      </c>
      <c r="AA474" s="467" t="s">
        <v>2470</v>
      </c>
      <c r="AB474" s="467"/>
      <c r="AC474" s="474"/>
      <c r="AD474" s="474" t="s">
        <v>2450</v>
      </c>
      <c r="AE474" s="474"/>
      <c r="AF474" s="474" t="s">
        <v>4152</v>
      </c>
      <c r="AG474" s="467" t="s">
        <v>2451</v>
      </c>
      <c r="AH474" s="474" t="s">
        <v>2452</v>
      </c>
      <c r="AI474" s="474" t="s">
        <v>154</v>
      </c>
      <c r="AJ474" s="467"/>
      <c r="AK474" s="474"/>
      <c r="AL474" s="467"/>
      <c r="AM474" s="467" t="s">
        <v>2488</v>
      </c>
      <c r="AN474" s="467"/>
      <c r="AO474" s="474"/>
      <c r="AP474" s="476"/>
      <c r="AQ474" s="467"/>
      <c r="AR474" s="467"/>
      <c r="AS474" s="467"/>
      <c r="AT474" s="467"/>
      <c r="AU474" s="467"/>
      <c r="AV474" s="474"/>
      <c r="AW474" s="474"/>
      <c r="AX474" s="474"/>
      <c r="AY474" s="467"/>
      <c r="AZ474" s="467"/>
      <c r="BA474" s="500"/>
      <c r="BB474" s="501"/>
      <c r="BC474" s="467"/>
      <c r="BD474" s="467" t="s">
        <v>2539</v>
      </c>
      <c r="BE474" s="467" t="s">
        <v>2540</v>
      </c>
      <c r="BF474" s="467" t="s">
        <v>2541</v>
      </c>
      <c r="BG474" s="470"/>
      <c r="BH474" s="467"/>
      <c r="BI474" s="467"/>
      <c r="BJ474" s="467"/>
      <c r="BK474" s="467"/>
      <c r="BL474" s="467"/>
      <c r="BM474" s="467"/>
    </row>
    <row r="475" spans="1:65" ht="30" customHeight="1" x14ac:dyDescent="0.3">
      <c r="A475" s="68"/>
      <c r="B475" s="465">
        <v>20200470</v>
      </c>
      <c r="C475" s="465" t="s">
        <v>2370</v>
      </c>
      <c r="D475" s="465" t="s">
        <v>2371</v>
      </c>
      <c r="E475" s="466">
        <v>44139</v>
      </c>
      <c r="F475" s="488" t="s">
        <v>1616</v>
      </c>
      <c r="G475" s="467" t="s">
        <v>445</v>
      </c>
      <c r="H475" s="467" t="s">
        <v>446</v>
      </c>
      <c r="I475" s="470" t="s">
        <v>2449</v>
      </c>
      <c r="J475" s="471" t="s">
        <v>6974</v>
      </c>
      <c r="K475" s="472">
        <v>44139</v>
      </c>
      <c r="L475" s="479">
        <v>44105</v>
      </c>
      <c r="M475" s="474" t="s">
        <v>1199</v>
      </c>
      <c r="N475" s="474" t="s">
        <v>531</v>
      </c>
      <c r="O475" s="467" t="s">
        <v>2372</v>
      </c>
      <c r="P475" s="467"/>
      <c r="Q475" s="467" t="s">
        <v>2373</v>
      </c>
      <c r="R475" s="475" t="s">
        <v>2448</v>
      </c>
      <c r="S475" s="475" t="s">
        <v>2448</v>
      </c>
      <c r="T475" s="476" t="s">
        <v>2484</v>
      </c>
      <c r="U475" s="476" t="s">
        <v>2456</v>
      </c>
      <c r="V475" s="476" t="s">
        <v>2459</v>
      </c>
      <c r="W475" s="474" t="s">
        <v>121</v>
      </c>
      <c r="X475" s="474"/>
      <c r="Y475" s="474" t="s">
        <v>2528</v>
      </c>
      <c r="Z475" s="467" t="s">
        <v>2482</v>
      </c>
      <c r="AA475" s="467" t="s">
        <v>2454</v>
      </c>
      <c r="AB475" s="467"/>
      <c r="AC475" s="474"/>
      <c r="AD475" s="474" t="s">
        <v>2450</v>
      </c>
      <c r="AE475" s="474" t="s">
        <v>2461</v>
      </c>
      <c r="AF475" s="474" t="s">
        <v>2462</v>
      </c>
      <c r="AG475" s="467" t="s">
        <v>2451</v>
      </c>
      <c r="AH475" s="474" t="s">
        <v>2452</v>
      </c>
      <c r="AI475" s="474" t="s">
        <v>154</v>
      </c>
      <c r="AJ475" s="467"/>
      <c r="AK475" s="474"/>
      <c r="AL475" s="467"/>
      <c r="AM475" s="467" t="s">
        <v>2483</v>
      </c>
      <c r="AN475" s="467"/>
      <c r="AO475" s="474"/>
      <c r="AP475" s="476"/>
      <c r="AQ475" s="467"/>
      <c r="AR475" s="467"/>
      <c r="AS475" s="467"/>
      <c r="AT475" s="467"/>
      <c r="AU475" s="467"/>
      <c r="AV475" s="474" t="s">
        <v>2528</v>
      </c>
      <c r="AW475" s="474"/>
      <c r="AX475" s="474"/>
      <c r="AY475" s="467"/>
      <c r="AZ475" s="467"/>
      <c r="BA475" s="500"/>
      <c r="BB475" s="501"/>
      <c r="BC475" s="467"/>
      <c r="BD475" s="467" t="s">
        <v>2545</v>
      </c>
      <c r="BE475" s="467" t="s">
        <v>2546</v>
      </c>
      <c r="BF475" s="467" t="s">
        <v>2531</v>
      </c>
      <c r="BG475" s="470"/>
      <c r="BH475" s="467"/>
      <c r="BI475" s="467"/>
      <c r="BJ475" s="467"/>
      <c r="BK475" s="467"/>
      <c r="BL475" s="467"/>
      <c r="BM475" s="467"/>
    </row>
    <row r="476" spans="1:65" ht="30" customHeight="1" x14ac:dyDescent="0.3">
      <c r="A476" s="68"/>
      <c r="B476" s="465">
        <v>20200471</v>
      </c>
      <c r="C476" s="465" t="s">
        <v>2379</v>
      </c>
      <c r="D476" s="465"/>
      <c r="E476" s="466">
        <v>44140</v>
      </c>
      <c r="F476" s="488" t="s">
        <v>1966</v>
      </c>
      <c r="G476" s="467" t="s">
        <v>445</v>
      </c>
      <c r="H476" s="467" t="s">
        <v>491</v>
      </c>
      <c r="I476" s="470" t="s">
        <v>2479</v>
      </c>
      <c r="J476" s="471" t="s">
        <v>6975</v>
      </c>
      <c r="K476" s="472">
        <v>44137</v>
      </c>
      <c r="L476" s="479">
        <v>44105</v>
      </c>
      <c r="M476" s="474" t="s">
        <v>531</v>
      </c>
      <c r="N476" s="474" t="s">
        <v>510</v>
      </c>
      <c r="O476" s="467" t="s">
        <v>3114</v>
      </c>
      <c r="P476" s="467"/>
      <c r="Q476" s="467" t="s">
        <v>2380</v>
      </c>
      <c r="R476" s="475" t="s">
        <v>2448</v>
      </c>
      <c r="S476" s="475" t="s">
        <v>2448</v>
      </c>
      <c r="T476" s="476" t="s">
        <v>2455</v>
      </c>
      <c r="U476" s="476" t="s">
        <v>2467</v>
      </c>
      <c r="V476" s="476" t="s">
        <v>2457</v>
      </c>
      <c r="W476" s="474" t="s">
        <v>120</v>
      </c>
      <c r="X476" s="474"/>
      <c r="Y476" s="474" t="s">
        <v>2528</v>
      </c>
      <c r="Z476" s="467" t="s">
        <v>3115</v>
      </c>
      <c r="AA476" s="467" t="s">
        <v>2454</v>
      </c>
      <c r="AB476" s="467"/>
      <c r="AC476" s="474"/>
      <c r="AD476" s="474" t="s">
        <v>2450</v>
      </c>
      <c r="AE476" s="474"/>
      <c r="AF476" s="474" t="s">
        <v>2458</v>
      </c>
      <c r="AG476" s="467" t="s">
        <v>2451</v>
      </c>
      <c r="AH476" s="474" t="s">
        <v>2452</v>
      </c>
      <c r="AI476" s="474" t="s">
        <v>154</v>
      </c>
      <c r="AJ476" s="467"/>
      <c r="AK476" s="474"/>
      <c r="AL476" s="467"/>
      <c r="AM476" s="467"/>
      <c r="AN476" s="467"/>
      <c r="AO476" s="474"/>
      <c r="AP476" s="476"/>
      <c r="AQ476" s="467"/>
      <c r="AR476" s="467"/>
      <c r="AS476" s="467"/>
      <c r="AT476" s="467"/>
      <c r="AU476" s="467"/>
      <c r="AV476" s="474" t="s">
        <v>2528</v>
      </c>
      <c r="AW476" s="474"/>
      <c r="AX476" s="474"/>
      <c r="AY476" s="467"/>
      <c r="AZ476" s="467"/>
      <c r="BA476" s="500"/>
      <c r="BB476" s="501"/>
      <c r="BC476" s="467"/>
      <c r="BD476" s="467" t="s">
        <v>2549</v>
      </c>
      <c r="BE476" s="467" t="s">
        <v>3113</v>
      </c>
      <c r="BF476" s="467" t="s">
        <v>2531</v>
      </c>
      <c r="BG476" s="470"/>
      <c r="BH476" s="467"/>
      <c r="BI476" s="467"/>
      <c r="BJ476" s="467"/>
      <c r="BK476" s="467"/>
      <c r="BL476" s="467"/>
      <c r="BM476" s="467"/>
    </row>
    <row r="477" spans="1:65" ht="30" customHeight="1" x14ac:dyDescent="0.3">
      <c r="A477" s="68"/>
      <c r="B477" s="465">
        <v>20200472</v>
      </c>
      <c r="C477" s="465" t="s">
        <v>2381</v>
      </c>
      <c r="D477" s="465" t="s">
        <v>2371</v>
      </c>
      <c r="E477" s="466">
        <v>44140</v>
      </c>
      <c r="F477" s="488" t="s">
        <v>1720</v>
      </c>
      <c r="G477" s="467" t="s">
        <v>445</v>
      </c>
      <c r="H477" s="467" t="s">
        <v>491</v>
      </c>
      <c r="I477" s="470" t="s">
        <v>2479</v>
      </c>
      <c r="J477" s="471" t="s">
        <v>6976</v>
      </c>
      <c r="K477" s="472">
        <v>44140</v>
      </c>
      <c r="L477" s="473">
        <v>44075</v>
      </c>
      <c r="M477" s="474" t="s">
        <v>758</v>
      </c>
      <c r="N477" s="474" t="s">
        <v>510</v>
      </c>
      <c r="O477" s="467" t="s">
        <v>3116</v>
      </c>
      <c r="P477" s="467"/>
      <c r="Q477" s="467" t="s">
        <v>2382</v>
      </c>
      <c r="R477" s="475" t="s">
        <v>518</v>
      </c>
      <c r="S477" s="475" t="s">
        <v>518</v>
      </c>
      <c r="T477" s="476" t="s">
        <v>4216</v>
      </c>
      <c r="U477" s="476" t="s">
        <v>4250</v>
      </c>
      <c r="V477" s="476" t="s">
        <v>4235</v>
      </c>
      <c r="W477" s="474" t="s">
        <v>120</v>
      </c>
      <c r="X477" s="474"/>
      <c r="Y477" s="474" t="s">
        <v>2528</v>
      </c>
      <c r="Z477" s="467" t="s">
        <v>2383</v>
      </c>
      <c r="AA477" s="467" t="s">
        <v>2454</v>
      </c>
      <c r="AB477" s="467"/>
      <c r="AC477" s="474"/>
      <c r="AD477" s="474" t="s">
        <v>2450</v>
      </c>
      <c r="AE477" s="474"/>
      <c r="AF477" s="474" t="s">
        <v>4152</v>
      </c>
      <c r="AG477" s="467" t="s">
        <v>2451</v>
      </c>
      <c r="AH477" s="474" t="s">
        <v>2452</v>
      </c>
      <c r="AI477" s="474" t="s">
        <v>154</v>
      </c>
      <c r="AJ477" s="467"/>
      <c r="AK477" s="474"/>
      <c r="AL477" s="467"/>
      <c r="AM477" s="467" t="s">
        <v>2480</v>
      </c>
      <c r="AN477" s="467"/>
      <c r="AO477" s="474"/>
      <c r="AP477" s="476"/>
      <c r="AQ477" s="467"/>
      <c r="AR477" s="467"/>
      <c r="AS477" s="467"/>
      <c r="AT477" s="467"/>
      <c r="AU477" s="467"/>
      <c r="AV477" s="474" t="s">
        <v>2528</v>
      </c>
      <c r="AW477" s="474"/>
      <c r="AX477" s="474"/>
      <c r="AY477" s="467"/>
      <c r="AZ477" s="467"/>
      <c r="BA477" s="500"/>
      <c r="BB477" s="501"/>
      <c r="BC477" s="467"/>
      <c r="BD477" s="467" t="s">
        <v>2550</v>
      </c>
      <c r="BE477" s="467" t="s">
        <v>2551</v>
      </c>
      <c r="BF477" s="467" t="s">
        <v>2531</v>
      </c>
      <c r="BG477" s="470"/>
      <c r="BH477" s="467"/>
      <c r="BI477" s="467"/>
      <c r="BJ477" s="467"/>
      <c r="BK477" s="467"/>
      <c r="BL477" s="467"/>
      <c r="BM477" s="467"/>
    </row>
    <row r="478" spans="1:65" ht="30" customHeight="1" x14ac:dyDescent="0.3">
      <c r="A478" s="68"/>
      <c r="B478" s="465">
        <v>20200473</v>
      </c>
      <c r="C478" s="465" t="s">
        <v>2374</v>
      </c>
      <c r="D478" s="465"/>
      <c r="E478" s="466">
        <v>44141</v>
      </c>
      <c r="F478" s="488" t="s">
        <v>1755</v>
      </c>
      <c r="G478" s="467" t="s">
        <v>445</v>
      </c>
      <c r="H478" s="467" t="s">
        <v>491</v>
      </c>
      <c r="I478" s="470" t="s">
        <v>2481</v>
      </c>
      <c r="J478" s="471" t="s">
        <v>6977</v>
      </c>
      <c r="K478" s="472">
        <v>44103</v>
      </c>
      <c r="L478" s="473">
        <v>44105</v>
      </c>
      <c r="M478" s="474" t="s">
        <v>466</v>
      </c>
      <c r="N478" s="474" t="s">
        <v>2375</v>
      </c>
      <c r="O478" s="467" t="s">
        <v>2376</v>
      </c>
      <c r="P478" s="467"/>
      <c r="Q478" s="467" t="s">
        <v>2377</v>
      </c>
      <c r="R478" s="475" t="s">
        <v>2448</v>
      </c>
      <c r="S478" s="475" t="s">
        <v>2448</v>
      </c>
      <c r="T478" s="476" t="s">
        <v>2484</v>
      </c>
      <c r="U478" s="476" t="s">
        <v>2467</v>
      </c>
      <c r="V478" s="476" t="s">
        <v>2457</v>
      </c>
      <c r="W478" s="474" t="s">
        <v>120</v>
      </c>
      <c r="X478" s="474"/>
      <c r="Y478" s="474" t="s">
        <v>2528</v>
      </c>
      <c r="Z478" s="467" t="s">
        <v>2378</v>
      </c>
      <c r="AA478" s="467" t="s">
        <v>2470</v>
      </c>
      <c r="AB478" s="467" t="s">
        <v>2802</v>
      </c>
      <c r="AC478" s="474"/>
      <c r="AD478" s="474" t="s">
        <v>2450</v>
      </c>
      <c r="AE478" s="474"/>
      <c r="AF478" s="474" t="s">
        <v>236</v>
      </c>
      <c r="AG478" s="467" t="s">
        <v>2451</v>
      </c>
      <c r="AH478" s="474" t="s">
        <v>2452</v>
      </c>
      <c r="AI478" s="474" t="s">
        <v>154</v>
      </c>
      <c r="AJ478" s="467"/>
      <c r="AK478" s="474"/>
      <c r="AL478" s="467"/>
      <c r="AM478" s="467"/>
      <c r="AN478" s="467"/>
      <c r="AO478" s="474"/>
      <c r="AP478" s="476"/>
      <c r="AQ478" s="467"/>
      <c r="AR478" s="467"/>
      <c r="AS478" s="467"/>
      <c r="AT478" s="467"/>
      <c r="AU478" s="467"/>
      <c r="AV478" s="474" t="s">
        <v>2528</v>
      </c>
      <c r="AW478" s="474"/>
      <c r="AX478" s="474"/>
      <c r="AY478" s="467"/>
      <c r="AZ478" s="467"/>
      <c r="BA478" s="500"/>
      <c r="BB478" s="501"/>
      <c r="BC478" s="467"/>
      <c r="BD478" s="467" t="s">
        <v>2547</v>
      </c>
      <c r="BE478" s="467" t="s">
        <v>2548</v>
      </c>
      <c r="BF478" s="467" t="s">
        <v>2531</v>
      </c>
      <c r="BG478" s="470"/>
      <c r="BH478" s="467"/>
      <c r="BI478" s="467"/>
      <c r="BJ478" s="467"/>
      <c r="BK478" s="467"/>
      <c r="BL478" s="467"/>
      <c r="BM478" s="467"/>
    </row>
    <row r="479" spans="1:65" ht="30" customHeight="1" x14ac:dyDescent="0.3">
      <c r="A479" s="68"/>
      <c r="B479" s="465">
        <v>20200474</v>
      </c>
      <c r="C479" s="465" t="s">
        <v>2384</v>
      </c>
      <c r="D479" s="465" t="s">
        <v>2385</v>
      </c>
      <c r="E479" s="466">
        <v>44141</v>
      </c>
      <c r="F479" s="488" t="s">
        <v>1628</v>
      </c>
      <c r="G479" s="467" t="s">
        <v>445</v>
      </c>
      <c r="H479" s="467" t="s">
        <v>491</v>
      </c>
      <c r="I479" s="470" t="s">
        <v>2477</v>
      </c>
      <c r="J479" s="471" t="s">
        <v>6978</v>
      </c>
      <c r="K479" s="472">
        <v>44110</v>
      </c>
      <c r="L479" s="473">
        <v>44075</v>
      </c>
      <c r="M479" s="474" t="s">
        <v>1525</v>
      </c>
      <c r="N479" s="474" t="s">
        <v>2066</v>
      </c>
      <c r="O479" s="467" t="s">
        <v>2386</v>
      </c>
      <c r="P479" s="467"/>
      <c r="Q479" s="467" t="s">
        <v>2387</v>
      </c>
      <c r="R479" s="475">
        <v>972870</v>
      </c>
      <c r="S479" s="475">
        <v>972870</v>
      </c>
      <c r="T479" s="476" t="s">
        <v>2501</v>
      </c>
      <c r="U479" s="476" t="s">
        <v>2467</v>
      </c>
      <c r="V479" s="476" t="s">
        <v>2457</v>
      </c>
      <c r="W479" s="474" t="s">
        <v>120</v>
      </c>
      <c r="X479" s="474"/>
      <c r="Y479" s="474" t="s">
        <v>2528</v>
      </c>
      <c r="Z479" s="467" t="s">
        <v>2388</v>
      </c>
      <c r="AA479" s="467" t="s">
        <v>2470</v>
      </c>
      <c r="AB479" s="467"/>
      <c r="AC479" s="474"/>
      <c r="AD479" s="474" t="s">
        <v>2460</v>
      </c>
      <c r="AE479" s="474"/>
      <c r="AF479" s="474" t="s">
        <v>2462</v>
      </c>
      <c r="AG479" s="467" t="s">
        <v>2451</v>
      </c>
      <c r="AH479" s="474" t="s">
        <v>2452</v>
      </c>
      <c r="AI479" s="474" t="s">
        <v>154</v>
      </c>
      <c r="AJ479" s="467"/>
      <c r="AK479" s="474"/>
      <c r="AL479" s="467"/>
      <c r="AM479" s="467" t="s">
        <v>2478</v>
      </c>
      <c r="AN479" s="467"/>
      <c r="AO479" s="474"/>
      <c r="AP479" s="476"/>
      <c r="AQ479" s="467"/>
      <c r="AR479" s="467"/>
      <c r="AS479" s="467"/>
      <c r="AT479" s="467"/>
      <c r="AU479" s="467"/>
      <c r="AV479" s="474" t="s">
        <v>2528</v>
      </c>
      <c r="AW479" s="474"/>
      <c r="AX479" s="474"/>
      <c r="AY479" s="467"/>
      <c r="AZ479" s="467"/>
      <c r="BA479" s="500"/>
      <c r="BB479" s="501"/>
      <c r="BC479" s="467"/>
      <c r="BD479" s="467" t="s">
        <v>2552</v>
      </c>
      <c r="BE479" s="467" t="s">
        <v>2553</v>
      </c>
      <c r="BF479" s="467" t="s">
        <v>2554</v>
      </c>
      <c r="BG479" s="470"/>
      <c r="BH479" s="467"/>
      <c r="BI479" s="467"/>
      <c r="BJ479" s="467"/>
      <c r="BK479" s="467"/>
      <c r="BL479" s="467"/>
      <c r="BM479" s="467"/>
    </row>
    <row r="480" spans="1:65" ht="30" customHeight="1" x14ac:dyDescent="0.3">
      <c r="A480" s="68"/>
      <c r="B480" s="465">
        <v>20200475</v>
      </c>
      <c r="C480" s="465" t="s">
        <v>2389</v>
      </c>
      <c r="D480" s="465"/>
      <c r="E480" s="466">
        <v>44141</v>
      </c>
      <c r="F480" s="488" t="s">
        <v>2320</v>
      </c>
      <c r="G480" s="467" t="s">
        <v>445</v>
      </c>
      <c r="H480" s="467" t="s">
        <v>446</v>
      </c>
      <c r="I480" s="470" t="s">
        <v>2325</v>
      </c>
      <c r="J480" s="471" t="s">
        <v>6979</v>
      </c>
      <c r="K480" s="472">
        <v>44141</v>
      </c>
      <c r="L480" s="473">
        <v>44075</v>
      </c>
      <c r="M480" s="474" t="s">
        <v>2390</v>
      </c>
      <c r="N480" s="474"/>
      <c r="O480" s="467" t="s">
        <v>2391</v>
      </c>
      <c r="P480" s="467"/>
      <c r="Q480" s="467" t="s">
        <v>2392</v>
      </c>
      <c r="R480" s="475" t="s">
        <v>518</v>
      </c>
      <c r="S480" s="475" t="s">
        <v>518</v>
      </c>
      <c r="T480" s="476" t="s">
        <v>4253</v>
      </c>
      <c r="U480" s="476" t="s">
        <v>4250</v>
      </c>
      <c r="V480" s="476" t="s">
        <v>4235</v>
      </c>
      <c r="W480" s="474" t="s">
        <v>449</v>
      </c>
      <c r="X480" s="474"/>
      <c r="Y480" s="474" t="s">
        <v>2528</v>
      </c>
      <c r="Z480" s="467" t="s">
        <v>2393</v>
      </c>
      <c r="AA480" s="467" t="s">
        <v>454</v>
      </c>
      <c r="AB480" s="467"/>
      <c r="AC480" s="474"/>
      <c r="AD480" s="474" t="s">
        <v>1717</v>
      </c>
      <c r="AE480" s="474"/>
      <c r="AF480" s="474" t="s">
        <v>4161</v>
      </c>
      <c r="AG480" s="467" t="s">
        <v>1376</v>
      </c>
      <c r="AH480" s="474" t="s">
        <v>463</v>
      </c>
      <c r="AI480" s="474" t="s">
        <v>154</v>
      </c>
      <c r="AJ480" s="467"/>
      <c r="AK480" s="474"/>
      <c r="AL480" s="467"/>
      <c r="AM480" s="467"/>
      <c r="AN480" s="467"/>
      <c r="AO480" s="474"/>
      <c r="AP480" s="476"/>
      <c r="AQ480" s="467"/>
      <c r="AR480" s="467"/>
      <c r="AS480" s="467"/>
      <c r="AT480" s="467"/>
      <c r="AU480" s="467"/>
      <c r="AV480" s="474" t="s">
        <v>2528</v>
      </c>
      <c r="AW480" s="474"/>
      <c r="AX480" s="474"/>
      <c r="AY480" s="467"/>
      <c r="AZ480" s="467"/>
      <c r="BA480" s="500"/>
      <c r="BB480" s="501"/>
      <c r="BC480" s="467"/>
      <c r="BD480" s="467" t="s">
        <v>2555</v>
      </c>
      <c r="BE480" s="467" t="s">
        <v>2556</v>
      </c>
      <c r="BF480" s="467" t="s">
        <v>2531</v>
      </c>
      <c r="BG480" s="470"/>
      <c r="BH480" s="467"/>
      <c r="BI480" s="467"/>
      <c r="BJ480" s="467"/>
      <c r="BK480" s="467"/>
      <c r="BL480" s="467"/>
      <c r="BM480" s="467"/>
    </row>
    <row r="481" spans="1:65" ht="30" customHeight="1" x14ac:dyDescent="0.3">
      <c r="A481" s="68"/>
      <c r="B481" s="465">
        <v>20200476</v>
      </c>
      <c r="C481" s="465" t="s">
        <v>2394</v>
      </c>
      <c r="D481" s="465"/>
      <c r="E481" s="466">
        <v>44141</v>
      </c>
      <c r="F481" s="488" t="s">
        <v>1593</v>
      </c>
      <c r="G481" s="467" t="s">
        <v>445</v>
      </c>
      <c r="H481" s="467" t="s">
        <v>491</v>
      </c>
      <c r="I481" s="470" t="s">
        <v>2325</v>
      </c>
      <c r="J481" s="471" t="s">
        <v>6980</v>
      </c>
      <c r="K481" s="472">
        <v>44141</v>
      </c>
      <c r="L481" s="479">
        <v>44105</v>
      </c>
      <c r="M481" s="474" t="s">
        <v>832</v>
      </c>
      <c r="N481" s="474" t="s">
        <v>2395</v>
      </c>
      <c r="O481" s="467" t="s">
        <v>2396</v>
      </c>
      <c r="P481" s="467"/>
      <c r="Q481" s="467" t="s">
        <v>2397</v>
      </c>
      <c r="R481" s="484">
        <v>0</v>
      </c>
      <c r="S481" s="484">
        <v>0</v>
      </c>
      <c r="T481" s="476" t="s">
        <v>4137</v>
      </c>
      <c r="U481" s="476" t="s">
        <v>4250</v>
      </c>
      <c r="V481" s="476" t="s">
        <v>4240</v>
      </c>
      <c r="W481" s="474" t="s">
        <v>121</v>
      </c>
      <c r="X481" s="474"/>
      <c r="Y481" s="474" t="s">
        <v>2528</v>
      </c>
      <c r="Z481" s="467" t="s">
        <v>2398</v>
      </c>
      <c r="AA481" s="467" t="s">
        <v>2454</v>
      </c>
      <c r="AB481" s="467"/>
      <c r="AC481" s="474" t="s">
        <v>2476</v>
      </c>
      <c r="AD481" s="474" t="s">
        <v>2450</v>
      </c>
      <c r="AE481" s="474"/>
      <c r="AF481" s="474" t="s">
        <v>4152</v>
      </c>
      <c r="AG481" s="467" t="s">
        <v>2451</v>
      </c>
      <c r="AH481" s="474" t="s">
        <v>2452</v>
      </c>
      <c r="AI481" s="474" t="s">
        <v>154</v>
      </c>
      <c r="AJ481" s="467"/>
      <c r="AK481" s="474"/>
      <c r="AL481" s="467"/>
      <c r="AM481" s="467"/>
      <c r="AN481" s="467"/>
      <c r="AO481" s="474"/>
      <c r="AP481" s="476"/>
      <c r="AQ481" s="467"/>
      <c r="AR481" s="467"/>
      <c r="AS481" s="467"/>
      <c r="AT481" s="467"/>
      <c r="AU481" s="467"/>
      <c r="AV481" s="474" t="s">
        <v>2528</v>
      </c>
      <c r="AW481" s="474"/>
      <c r="AX481" s="474"/>
      <c r="AY481" s="467"/>
      <c r="AZ481" s="467"/>
      <c r="BA481" s="500"/>
      <c r="BB481" s="501"/>
      <c r="BC481" s="467"/>
      <c r="BD481" s="467" t="s">
        <v>2557</v>
      </c>
      <c r="BE481" s="467" t="s">
        <v>2558</v>
      </c>
      <c r="BF481" s="467" t="s">
        <v>2538</v>
      </c>
      <c r="BG481" s="470"/>
      <c r="BH481" s="467"/>
      <c r="BI481" s="467"/>
      <c r="BJ481" s="467"/>
      <c r="BK481" s="467"/>
      <c r="BL481" s="467"/>
      <c r="BM481" s="467"/>
    </row>
    <row r="482" spans="1:65" ht="30" customHeight="1" x14ac:dyDescent="0.3">
      <c r="A482" s="68"/>
      <c r="B482" s="465">
        <v>20200477</v>
      </c>
      <c r="C482" s="465" t="s">
        <v>2399</v>
      </c>
      <c r="D482" s="465" t="s">
        <v>2400</v>
      </c>
      <c r="E482" s="466">
        <v>44142</v>
      </c>
      <c r="F482" s="488" t="s">
        <v>1587</v>
      </c>
      <c r="G482" s="467" t="s">
        <v>445</v>
      </c>
      <c r="H482" s="467" t="s">
        <v>491</v>
      </c>
      <c r="I482" s="470" t="s">
        <v>2474</v>
      </c>
      <c r="J482" s="471" t="s">
        <v>6981</v>
      </c>
      <c r="K482" s="472">
        <v>44140</v>
      </c>
      <c r="L482" s="473">
        <v>43952</v>
      </c>
      <c r="M482" s="474" t="s">
        <v>466</v>
      </c>
      <c r="N482" s="474" t="s">
        <v>2401</v>
      </c>
      <c r="O482" s="467" t="s">
        <v>4280</v>
      </c>
      <c r="P482" s="467"/>
      <c r="Q482" s="467" t="s">
        <v>2402</v>
      </c>
      <c r="R482" s="475">
        <v>15400</v>
      </c>
      <c r="S482" s="475">
        <v>15400</v>
      </c>
      <c r="T482" s="476" t="s">
        <v>4216</v>
      </c>
      <c r="U482" s="476" t="s">
        <v>4211</v>
      </c>
      <c r="V482" s="476" t="s">
        <v>4235</v>
      </c>
      <c r="W482" s="474" t="s">
        <v>120</v>
      </c>
      <c r="X482" s="474"/>
      <c r="Y482" s="474" t="s">
        <v>2528</v>
      </c>
      <c r="Z482" s="467" t="s">
        <v>2475</v>
      </c>
      <c r="AA482" s="467" t="s">
        <v>2470</v>
      </c>
      <c r="AB482" s="467"/>
      <c r="AC482" s="474"/>
      <c r="AD482" s="474" t="s">
        <v>2450</v>
      </c>
      <c r="AE482" s="474"/>
      <c r="AF482" s="474" t="s">
        <v>4152</v>
      </c>
      <c r="AG482" s="467" t="s">
        <v>2451</v>
      </c>
      <c r="AH482" s="474" t="s">
        <v>2452</v>
      </c>
      <c r="AI482" s="474" t="s">
        <v>154</v>
      </c>
      <c r="AJ482" s="467"/>
      <c r="AK482" s="474"/>
      <c r="AL482" s="467"/>
      <c r="AM482" s="467"/>
      <c r="AN482" s="467"/>
      <c r="AO482" s="474"/>
      <c r="AP482" s="476" t="s">
        <v>2688</v>
      </c>
      <c r="AQ482" s="467"/>
      <c r="AR482" s="467"/>
      <c r="AS482" s="467"/>
      <c r="AT482" s="467"/>
      <c r="AU482" s="467"/>
      <c r="AV482" s="474" t="s">
        <v>2528</v>
      </c>
      <c r="AW482" s="474"/>
      <c r="AX482" s="474"/>
      <c r="AY482" s="467"/>
      <c r="AZ482" s="467"/>
      <c r="BA482" s="500"/>
      <c r="BB482" s="501"/>
      <c r="BC482" s="467"/>
      <c r="BD482" s="467" t="s">
        <v>2559</v>
      </c>
      <c r="BE482" s="467" t="s">
        <v>2560</v>
      </c>
      <c r="BF482" s="467" t="s">
        <v>2561</v>
      </c>
      <c r="BG482" s="470"/>
      <c r="BH482" s="467"/>
      <c r="BI482" s="467"/>
      <c r="BJ482" s="467"/>
      <c r="BK482" s="467"/>
      <c r="BL482" s="467"/>
      <c r="BM482" s="467"/>
    </row>
    <row r="483" spans="1:65" ht="30" customHeight="1" x14ac:dyDescent="0.3">
      <c r="A483" s="68"/>
      <c r="B483" s="465">
        <v>20200478</v>
      </c>
      <c r="C483" s="465" t="s">
        <v>2403</v>
      </c>
      <c r="D483" s="465" t="s">
        <v>2404</v>
      </c>
      <c r="E483" s="466">
        <v>44144</v>
      </c>
      <c r="F483" s="488" t="s">
        <v>2320</v>
      </c>
      <c r="G483" s="467" t="s">
        <v>445</v>
      </c>
      <c r="H483" s="467" t="s">
        <v>446</v>
      </c>
      <c r="I483" s="470" t="s">
        <v>2325</v>
      </c>
      <c r="J483" s="471" t="s">
        <v>6982</v>
      </c>
      <c r="K483" s="472">
        <v>44141</v>
      </c>
      <c r="L483" s="473">
        <v>44075</v>
      </c>
      <c r="M483" s="474" t="s">
        <v>2405</v>
      </c>
      <c r="N483" s="474" t="s">
        <v>2406</v>
      </c>
      <c r="O483" s="467" t="s">
        <v>2407</v>
      </c>
      <c r="P483" s="467"/>
      <c r="Q483" s="467" t="s">
        <v>2473</v>
      </c>
      <c r="R483" s="475" t="s">
        <v>2448</v>
      </c>
      <c r="S483" s="475" t="s">
        <v>2448</v>
      </c>
      <c r="T483" s="476" t="s">
        <v>2712</v>
      </c>
      <c r="U483" s="476" t="s">
        <v>2467</v>
      </c>
      <c r="V483" s="476" t="s">
        <v>2457</v>
      </c>
      <c r="W483" s="474" t="s">
        <v>120</v>
      </c>
      <c r="X483" s="474"/>
      <c r="Y483" s="474" t="s">
        <v>2528</v>
      </c>
      <c r="Z483" s="467" t="s">
        <v>2408</v>
      </c>
      <c r="AA483" s="467" t="s">
        <v>2454</v>
      </c>
      <c r="AB483" s="467"/>
      <c r="AC483" s="474"/>
      <c r="AD483" s="474" t="s">
        <v>4143</v>
      </c>
      <c r="AE483" s="474"/>
      <c r="AF483" s="474" t="s">
        <v>2458</v>
      </c>
      <c r="AG483" s="467" t="s">
        <v>2451</v>
      </c>
      <c r="AH483" s="474" t="s">
        <v>2452</v>
      </c>
      <c r="AI483" s="474" t="s">
        <v>154</v>
      </c>
      <c r="AJ483" s="467"/>
      <c r="AK483" s="474"/>
      <c r="AL483" s="467"/>
      <c r="AM483" s="467"/>
      <c r="AN483" s="467"/>
      <c r="AO483" s="474"/>
      <c r="AP483" s="476"/>
      <c r="AQ483" s="467"/>
      <c r="AR483" s="467"/>
      <c r="AS483" s="467"/>
      <c r="AT483" s="467"/>
      <c r="AU483" s="467"/>
      <c r="AV483" s="474" t="s">
        <v>2528</v>
      </c>
      <c r="AW483" s="474"/>
      <c r="AX483" s="474"/>
      <c r="AY483" s="467"/>
      <c r="AZ483" s="467"/>
      <c r="BA483" s="500"/>
      <c r="BB483" s="501"/>
      <c r="BC483" s="467"/>
      <c r="BD483" s="467" t="s">
        <v>2562</v>
      </c>
      <c r="BE483" s="467" t="s">
        <v>2563</v>
      </c>
      <c r="BF483" s="467" t="s">
        <v>2531</v>
      </c>
      <c r="BG483" s="470"/>
      <c r="BH483" s="467"/>
      <c r="BI483" s="467"/>
      <c r="BJ483" s="467"/>
      <c r="BK483" s="467"/>
      <c r="BL483" s="467"/>
      <c r="BM483" s="467"/>
    </row>
    <row r="484" spans="1:65" ht="30" customHeight="1" x14ac:dyDescent="0.3">
      <c r="A484" s="68"/>
      <c r="B484" s="465">
        <v>20200479</v>
      </c>
      <c r="C484" s="465" t="s">
        <v>2409</v>
      </c>
      <c r="D484" s="465"/>
      <c r="E484" s="466">
        <v>44144</v>
      </c>
      <c r="F484" s="488" t="s">
        <v>1616</v>
      </c>
      <c r="G484" s="467" t="s">
        <v>445</v>
      </c>
      <c r="H484" s="467" t="s">
        <v>446</v>
      </c>
      <c r="I484" s="470" t="s">
        <v>2410</v>
      </c>
      <c r="J484" s="471" t="s">
        <v>6983</v>
      </c>
      <c r="K484" s="472">
        <v>44144</v>
      </c>
      <c r="L484" s="479">
        <v>44105</v>
      </c>
      <c r="M484" s="474" t="s">
        <v>466</v>
      </c>
      <c r="N484" s="474" t="s">
        <v>531</v>
      </c>
      <c r="O484" s="467" t="s">
        <v>2411</v>
      </c>
      <c r="P484" s="467"/>
      <c r="Q484" s="467" t="s">
        <v>2412</v>
      </c>
      <c r="R484" s="475" t="s">
        <v>2448</v>
      </c>
      <c r="S484" s="475" t="s">
        <v>2448</v>
      </c>
      <c r="T484" s="476" t="s">
        <v>4137</v>
      </c>
      <c r="U484" s="476" t="s">
        <v>4250</v>
      </c>
      <c r="V484" s="476" t="s">
        <v>4219</v>
      </c>
      <c r="W484" s="474" t="s">
        <v>449</v>
      </c>
      <c r="X484" s="474"/>
      <c r="Y484" s="474" t="s">
        <v>2528</v>
      </c>
      <c r="Z484" s="467" t="s">
        <v>2413</v>
      </c>
      <c r="AA484" s="467" t="s">
        <v>454</v>
      </c>
      <c r="AB484" s="467"/>
      <c r="AC484" s="474"/>
      <c r="AD484" s="474" t="s">
        <v>1717</v>
      </c>
      <c r="AE484" s="474"/>
      <c r="AF484" s="474" t="s">
        <v>4152</v>
      </c>
      <c r="AG484" s="467" t="s">
        <v>1376</v>
      </c>
      <c r="AH484" s="474" t="s">
        <v>463</v>
      </c>
      <c r="AI484" s="474" t="s">
        <v>154</v>
      </c>
      <c r="AJ484" s="467"/>
      <c r="AK484" s="474"/>
      <c r="AL484" s="467"/>
      <c r="AM484" s="467"/>
      <c r="AN484" s="467"/>
      <c r="AO484" s="474"/>
      <c r="AP484" s="476"/>
      <c r="AQ484" s="467"/>
      <c r="AR484" s="467"/>
      <c r="AS484" s="467"/>
      <c r="AT484" s="467"/>
      <c r="AU484" s="467"/>
      <c r="AV484" s="474" t="s">
        <v>2528</v>
      </c>
      <c r="AW484" s="474"/>
      <c r="AX484" s="474"/>
      <c r="AY484" s="467"/>
      <c r="AZ484" s="467"/>
      <c r="BA484" s="500"/>
      <c r="BB484" s="501"/>
      <c r="BC484" s="467"/>
      <c r="BD484" s="467" t="s">
        <v>2564</v>
      </c>
      <c r="BE484" s="467" t="s">
        <v>2565</v>
      </c>
      <c r="BF484" s="467" t="s">
        <v>2531</v>
      </c>
      <c r="BG484" s="470"/>
      <c r="BH484" s="467"/>
      <c r="BI484" s="467"/>
      <c r="BJ484" s="467"/>
      <c r="BK484" s="467"/>
      <c r="BL484" s="467"/>
      <c r="BM484" s="467"/>
    </row>
    <row r="485" spans="1:65" ht="30" customHeight="1" x14ac:dyDescent="0.3">
      <c r="A485" s="68"/>
      <c r="B485" s="465">
        <v>20200480</v>
      </c>
      <c r="C485" s="465" t="s">
        <v>2414</v>
      </c>
      <c r="D485" s="465" t="s">
        <v>2415</v>
      </c>
      <c r="E485" s="466">
        <v>44144</v>
      </c>
      <c r="F485" s="488" t="s">
        <v>1587</v>
      </c>
      <c r="G485" s="467" t="s">
        <v>445</v>
      </c>
      <c r="H485" s="467" t="s">
        <v>446</v>
      </c>
      <c r="I485" s="470" t="s">
        <v>2466</v>
      </c>
      <c r="J485" s="471" t="s">
        <v>6984</v>
      </c>
      <c r="K485" s="472">
        <v>44144</v>
      </c>
      <c r="L485" s="473">
        <v>44105</v>
      </c>
      <c r="M485" s="474" t="s">
        <v>466</v>
      </c>
      <c r="N485" s="474" t="s">
        <v>2416</v>
      </c>
      <c r="O485" s="467" t="s">
        <v>2417</v>
      </c>
      <c r="P485" s="467"/>
      <c r="Q485" s="467" t="s">
        <v>2418</v>
      </c>
      <c r="R485" s="475" t="s">
        <v>2448</v>
      </c>
      <c r="S485" s="475" t="s">
        <v>2448</v>
      </c>
      <c r="T485" s="476" t="s">
        <v>4137</v>
      </c>
      <c r="U485" s="476" t="s">
        <v>4250</v>
      </c>
      <c r="V485" s="476" t="s">
        <v>4219</v>
      </c>
      <c r="W485" s="474" t="s">
        <v>120</v>
      </c>
      <c r="X485" s="474"/>
      <c r="Y485" s="474" t="s">
        <v>2528</v>
      </c>
      <c r="Z485" s="467" t="s">
        <v>2419</v>
      </c>
      <c r="AA485" s="467" t="s">
        <v>2454</v>
      </c>
      <c r="AB485" s="467"/>
      <c r="AC485" s="474"/>
      <c r="AD485" s="474" t="s">
        <v>2450</v>
      </c>
      <c r="AE485" s="474"/>
      <c r="AF485" s="474" t="s">
        <v>4146</v>
      </c>
      <c r="AG485" s="467" t="s">
        <v>2451</v>
      </c>
      <c r="AH485" s="474" t="s">
        <v>2452</v>
      </c>
      <c r="AI485" s="474" t="s">
        <v>154</v>
      </c>
      <c r="AJ485" s="467"/>
      <c r="AK485" s="474"/>
      <c r="AL485" s="467"/>
      <c r="AM485" s="467"/>
      <c r="AN485" s="467"/>
      <c r="AO485" s="474"/>
      <c r="AP485" s="476"/>
      <c r="AQ485" s="467"/>
      <c r="AR485" s="467"/>
      <c r="AS485" s="467"/>
      <c r="AT485" s="467"/>
      <c r="AU485" s="467"/>
      <c r="AV485" s="474" t="s">
        <v>2528</v>
      </c>
      <c r="AW485" s="474"/>
      <c r="AX485" s="474"/>
      <c r="AY485" s="467"/>
      <c r="AZ485" s="467"/>
      <c r="BA485" s="500"/>
      <c r="BB485" s="501"/>
      <c r="BC485" s="467"/>
      <c r="BD485" s="467" t="s">
        <v>2566</v>
      </c>
      <c r="BE485" s="467" t="s">
        <v>2567</v>
      </c>
      <c r="BF485" s="467" t="s">
        <v>2531</v>
      </c>
      <c r="BG485" s="470"/>
      <c r="BH485" s="467"/>
      <c r="BI485" s="467"/>
      <c r="BJ485" s="467"/>
      <c r="BK485" s="467"/>
      <c r="BL485" s="467"/>
      <c r="BM485" s="467"/>
    </row>
    <row r="486" spans="1:65" ht="30" customHeight="1" x14ac:dyDescent="0.3">
      <c r="A486" s="68"/>
      <c r="B486" s="465">
        <v>20200481</v>
      </c>
      <c r="C486" s="465" t="s">
        <v>2420</v>
      </c>
      <c r="D486" s="465"/>
      <c r="E486" s="466">
        <v>44144</v>
      </c>
      <c r="F486" s="488" t="s">
        <v>1587</v>
      </c>
      <c r="G486" s="467" t="s">
        <v>445</v>
      </c>
      <c r="H486" s="467" t="s">
        <v>491</v>
      </c>
      <c r="I486" s="470" t="s">
        <v>2410</v>
      </c>
      <c r="J486" s="471" t="s">
        <v>6985</v>
      </c>
      <c r="K486" s="472">
        <v>44144</v>
      </c>
      <c r="L486" s="473">
        <v>44105</v>
      </c>
      <c r="M486" s="474" t="s">
        <v>466</v>
      </c>
      <c r="N486" s="474" t="s">
        <v>2421</v>
      </c>
      <c r="O486" s="467" t="s">
        <v>2422</v>
      </c>
      <c r="P486" s="467"/>
      <c r="Q486" s="467" t="s">
        <v>2423</v>
      </c>
      <c r="R486" s="475" t="s">
        <v>4162</v>
      </c>
      <c r="S486" s="475" t="s">
        <v>4162</v>
      </c>
      <c r="T486" s="476" t="s">
        <v>2484</v>
      </c>
      <c r="U486" s="476" t="s">
        <v>2456</v>
      </c>
      <c r="V486" s="476" t="s">
        <v>2459</v>
      </c>
      <c r="W486" s="474" t="s">
        <v>449</v>
      </c>
      <c r="X486" s="474"/>
      <c r="Y486" s="474" t="s">
        <v>2528</v>
      </c>
      <c r="Z486" s="467" t="s">
        <v>2424</v>
      </c>
      <c r="AA486" s="467" t="s">
        <v>454</v>
      </c>
      <c r="AB486" s="467"/>
      <c r="AC486" s="474"/>
      <c r="AD486" s="474" t="s">
        <v>2450</v>
      </c>
      <c r="AE486" s="474" t="s">
        <v>4144</v>
      </c>
      <c r="AF486" s="474" t="s">
        <v>236</v>
      </c>
      <c r="AG486" s="467" t="s">
        <v>1376</v>
      </c>
      <c r="AH486" s="474" t="s">
        <v>463</v>
      </c>
      <c r="AI486" s="474" t="s">
        <v>154</v>
      </c>
      <c r="AJ486" s="467"/>
      <c r="AK486" s="474"/>
      <c r="AL486" s="467"/>
      <c r="AM486" s="467" t="s">
        <v>2472</v>
      </c>
      <c r="AN486" s="467"/>
      <c r="AO486" s="474"/>
      <c r="AP486" s="476" t="s">
        <v>2687</v>
      </c>
      <c r="AQ486" s="467"/>
      <c r="AR486" s="467"/>
      <c r="AS486" s="467"/>
      <c r="AT486" s="467"/>
      <c r="AU486" s="467"/>
      <c r="AV486" s="474"/>
      <c r="AW486" s="474"/>
      <c r="AX486" s="474"/>
      <c r="AY486" s="467"/>
      <c r="AZ486" s="467"/>
      <c r="BA486" s="500"/>
      <c r="BB486" s="501"/>
      <c r="BC486" s="467"/>
      <c r="BD486" s="467" t="s">
        <v>2568</v>
      </c>
      <c r="BE486" s="467" t="s">
        <v>2569</v>
      </c>
      <c r="BF486" s="467" t="s">
        <v>2570</v>
      </c>
      <c r="BG486" s="470"/>
      <c r="BH486" s="467"/>
      <c r="BI486" s="467"/>
      <c r="BJ486" s="467"/>
      <c r="BK486" s="467"/>
      <c r="BL486" s="467"/>
      <c r="BM486" s="467"/>
    </row>
    <row r="487" spans="1:65" ht="30" customHeight="1" x14ac:dyDescent="0.3">
      <c r="A487" s="68"/>
      <c r="B487" s="465">
        <v>20200482</v>
      </c>
      <c r="C487" s="465" t="s">
        <v>2425</v>
      </c>
      <c r="D487" s="465"/>
      <c r="E487" s="466">
        <v>44145</v>
      </c>
      <c r="F487" s="488" t="s">
        <v>1755</v>
      </c>
      <c r="G487" s="467" t="s">
        <v>445</v>
      </c>
      <c r="H487" s="467" t="s">
        <v>446</v>
      </c>
      <c r="I487" s="470" t="s">
        <v>2325</v>
      </c>
      <c r="J487" s="471" t="s">
        <v>6986</v>
      </c>
      <c r="K487" s="472">
        <v>44144</v>
      </c>
      <c r="L487" s="479">
        <v>44105</v>
      </c>
      <c r="M487" s="474" t="s">
        <v>2426</v>
      </c>
      <c r="N487" s="474" t="s">
        <v>466</v>
      </c>
      <c r="O487" s="467" t="s">
        <v>2427</v>
      </c>
      <c r="P487" s="467"/>
      <c r="Q487" s="467" t="s">
        <v>2471</v>
      </c>
      <c r="R487" s="484">
        <v>0</v>
      </c>
      <c r="S487" s="484">
        <v>0</v>
      </c>
      <c r="T487" s="476" t="s">
        <v>4240</v>
      </c>
      <c r="U487" s="476" t="s">
        <v>4254</v>
      </c>
      <c r="V487" s="476" t="s">
        <v>4219</v>
      </c>
      <c r="W487" s="474" t="s">
        <v>121</v>
      </c>
      <c r="X487" s="474"/>
      <c r="Y487" s="474" t="s">
        <v>2528</v>
      </c>
      <c r="Z487" s="467" t="s">
        <v>2428</v>
      </c>
      <c r="AA487" s="467" t="s">
        <v>2454</v>
      </c>
      <c r="AB487" s="467"/>
      <c r="AC487" s="474"/>
      <c r="AD487" s="474" t="s">
        <v>2450</v>
      </c>
      <c r="AE487" s="474"/>
      <c r="AF487" s="474" t="s">
        <v>4161</v>
      </c>
      <c r="AG487" s="467" t="s">
        <v>2451</v>
      </c>
      <c r="AH487" s="474" t="s">
        <v>2452</v>
      </c>
      <c r="AI487" s="474" t="s">
        <v>154</v>
      </c>
      <c r="AJ487" s="467"/>
      <c r="AK487" s="474"/>
      <c r="AL487" s="467"/>
      <c r="AM487" s="467"/>
      <c r="AN487" s="467"/>
      <c r="AO487" s="474"/>
      <c r="AP487" s="476"/>
      <c r="AQ487" s="467"/>
      <c r="AR487" s="467"/>
      <c r="AS487" s="467"/>
      <c r="AT487" s="467"/>
      <c r="AU487" s="467"/>
      <c r="AV487" s="474" t="s">
        <v>2528</v>
      </c>
      <c r="AW487" s="474"/>
      <c r="AX487" s="474"/>
      <c r="AY487" s="467"/>
      <c r="AZ487" s="467"/>
      <c r="BA487" s="500"/>
      <c r="BB487" s="501"/>
      <c r="BC487" s="467"/>
      <c r="BD487" s="467" t="s">
        <v>2571</v>
      </c>
      <c r="BE487" s="467" t="s">
        <v>2572</v>
      </c>
      <c r="BF487" s="467" t="s">
        <v>2538</v>
      </c>
      <c r="BG487" s="470"/>
      <c r="BH487" s="467"/>
      <c r="BI487" s="467"/>
      <c r="BJ487" s="467"/>
      <c r="BK487" s="467"/>
      <c r="BL487" s="467"/>
      <c r="BM487" s="467"/>
    </row>
    <row r="488" spans="1:65" ht="30" customHeight="1" x14ac:dyDescent="0.3">
      <c r="A488" s="68"/>
      <c r="B488" s="465">
        <v>20200483</v>
      </c>
      <c r="C488" s="465" t="s">
        <v>2429</v>
      </c>
      <c r="D488" s="465" t="s">
        <v>2430</v>
      </c>
      <c r="E488" s="466">
        <v>44146</v>
      </c>
      <c r="F488" s="488" t="s">
        <v>1587</v>
      </c>
      <c r="G488" s="467" t="s">
        <v>445</v>
      </c>
      <c r="H488" s="467" t="s">
        <v>491</v>
      </c>
      <c r="I488" s="470" t="s">
        <v>2466</v>
      </c>
      <c r="J488" s="471" t="s">
        <v>6987</v>
      </c>
      <c r="K488" s="472">
        <v>44104</v>
      </c>
      <c r="L488" s="473">
        <v>44075</v>
      </c>
      <c r="M488" s="474" t="s">
        <v>1535</v>
      </c>
      <c r="N488" s="474" t="s">
        <v>2431</v>
      </c>
      <c r="O488" s="467" t="s">
        <v>2432</v>
      </c>
      <c r="P488" s="467"/>
      <c r="Q488" s="467" t="s">
        <v>2433</v>
      </c>
      <c r="R488" s="475">
        <v>942</v>
      </c>
      <c r="S488" s="475">
        <v>942</v>
      </c>
      <c r="T488" s="476" t="s">
        <v>4237</v>
      </c>
      <c r="U488" s="476" t="s">
        <v>4250</v>
      </c>
      <c r="V488" s="476" t="s">
        <v>4235</v>
      </c>
      <c r="W488" s="474" t="s">
        <v>120</v>
      </c>
      <c r="X488" s="474"/>
      <c r="Y488" s="474" t="s">
        <v>2528</v>
      </c>
      <c r="Z488" s="467" t="s">
        <v>2469</v>
      </c>
      <c r="AA488" s="467" t="s">
        <v>2470</v>
      </c>
      <c r="AB488" s="467"/>
      <c r="AC488" s="474"/>
      <c r="AD488" s="474" t="s">
        <v>2450</v>
      </c>
      <c r="AE488" s="474" t="s">
        <v>4144</v>
      </c>
      <c r="AF488" s="474" t="s">
        <v>4152</v>
      </c>
      <c r="AG488" s="467" t="s">
        <v>2451</v>
      </c>
      <c r="AH488" s="474" t="s">
        <v>2452</v>
      </c>
      <c r="AI488" s="474" t="s">
        <v>154</v>
      </c>
      <c r="AJ488" s="467"/>
      <c r="AK488" s="474"/>
      <c r="AL488" s="467"/>
      <c r="AM488" s="467" t="s">
        <v>2468</v>
      </c>
      <c r="AN488" s="467"/>
      <c r="AO488" s="474"/>
      <c r="AP488" s="476"/>
      <c r="AQ488" s="467"/>
      <c r="AR488" s="467"/>
      <c r="AS488" s="467"/>
      <c r="AT488" s="467"/>
      <c r="AU488" s="467"/>
      <c r="AV488" s="474" t="s">
        <v>2528</v>
      </c>
      <c r="AW488" s="474"/>
      <c r="AX488" s="474"/>
      <c r="AY488" s="467"/>
      <c r="AZ488" s="467"/>
      <c r="BA488" s="500"/>
      <c r="BB488" s="501"/>
      <c r="BC488" s="467"/>
      <c r="BD488" s="467" t="s">
        <v>2573</v>
      </c>
      <c r="BE488" s="467" t="s">
        <v>2574</v>
      </c>
      <c r="BF488" s="467" t="s">
        <v>2575</v>
      </c>
      <c r="BG488" s="470"/>
      <c r="BH488" s="467"/>
      <c r="BI488" s="467"/>
      <c r="BJ488" s="467"/>
      <c r="BK488" s="467"/>
      <c r="BL488" s="467"/>
      <c r="BM488" s="467"/>
    </row>
    <row r="489" spans="1:65" ht="30" customHeight="1" x14ac:dyDescent="0.3">
      <c r="A489" s="68"/>
      <c r="B489" s="465">
        <v>20200484</v>
      </c>
      <c r="C489" s="465" t="s">
        <v>2434</v>
      </c>
      <c r="D489" s="465" t="s">
        <v>2435</v>
      </c>
      <c r="E489" s="466">
        <v>44146</v>
      </c>
      <c r="F489" s="488" t="s">
        <v>1587</v>
      </c>
      <c r="G489" s="467" t="s">
        <v>445</v>
      </c>
      <c r="H489" s="467" t="s">
        <v>446</v>
      </c>
      <c r="I489" s="470" t="s">
        <v>2464</v>
      </c>
      <c r="J489" s="471" t="s">
        <v>6988</v>
      </c>
      <c r="K489" s="472">
        <v>44137</v>
      </c>
      <c r="L489" s="473">
        <v>44105</v>
      </c>
      <c r="M489" s="474" t="s">
        <v>1535</v>
      </c>
      <c r="N489" s="474" t="s">
        <v>2436</v>
      </c>
      <c r="O489" s="467" t="s">
        <v>2437</v>
      </c>
      <c r="P489" s="467"/>
      <c r="Q489" s="467" t="s">
        <v>1096</v>
      </c>
      <c r="R489" s="475">
        <v>500</v>
      </c>
      <c r="S489" s="475">
        <v>500</v>
      </c>
      <c r="T489" s="476" t="s">
        <v>2455</v>
      </c>
      <c r="U489" s="476" t="s">
        <v>2467</v>
      </c>
      <c r="V489" s="476" t="s">
        <v>2457</v>
      </c>
      <c r="W489" s="474" t="s">
        <v>120</v>
      </c>
      <c r="X489" s="474"/>
      <c r="Y489" s="474" t="s">
        <v>2528</v>
      </c>
      <c r="Z489" s="467" t="s">
        <v>2465</v>
      </c>
      <c r="AA489" s="467" t="s">
        <v>2454</v>
      </c>
      <c r="AB489" s="467"/>
      <c r="AC489" s="474"/>
      <c r="AD489" s="474" t="s">
        <v>2450</v>
      </c>
      <c r="AE489" s="474"/>
      <c r="AF489" s="474" t="s">
        <v>2462</v>
      </c>
      <c r="AG489" s="467" t="s">
        <v>2451</v>
      </c>
      <c r="AH489" s="474" t="s">
        <v>2452</v>
      </c>
      <c r="AI489" s="474" t="s">
        <v>154</v>
      </c>
      <c r="AJ489" s="467"/>
      <c r="AK489" s="474"/>
      <c r="AL489" s="467"/>
      <c r="AM489" s="467"/>
      <c r="AN489" s="467"/>
      <c r="AO489" s="474"/>
      <c r="AP489" s="476" t="s">
        <v>2686</v>
      </c>
      <c r="AQ489" s="467"/>
      <c r="AR489" s="467"/>
      <c r="AS489" s="467"/>
      <c r="AT489" s="467"/>
      <c r="AU489" s="467"/>
      <c r="AV489" s="474" t="s">
        <v>2528</v>
      </c>
      <c r="AW489" s="474"/>
      <c r="AX489" s="474"/>
      <c r="AY489" s="467"/>
      <c r="AZ489" s="467"/>
      <c r="BA489" s="500"/>
      <c r="BB489" s="501"/>
      <c r="BC489" s="467"/>
      <c r="BD489" s="467" t="s">
        <v>2576</v>
      </c>
      <c r="BE489" s="467" t="s">
        <v>2577</v>
      </c>
      <c r="BF489" s="467" t="s">
        <v>2578</v>
      </c>
      <c r="BG489" s="470"/>
      <c r="BH489" s="467"/>
      <c r="BI489" s="467"/>
      <c r="BJ489" s="467"/>
      <c r="BK489" s="467"/>
      <c r="BL489" s="467"/>
      <c r="BM489" s="467"/>
    </row>
    <row r="490" spans="1:65" ht="30" customHeight="1" x14ac:dyDescent="0.3">
      <c r="A490" s="68"/>
      <c r="B490" s="465">
        <v>20200485</v>
      </c>
      <c r="C490" s="465" t="s">
        <v>2581</v>
      </c>
      <c r="D490" s="465" t="s">
        <v>2443</v>
      </c>
      <c r="E490" s="466">
        <v>44146</v>
      </c>
      <c r="F490" s="488" t="s">
        <v>1599</v>
      </c>
      <c r="G490" s="467" t="s">
        <v>445</v>
      </c>
      <c r="H490" s="467" t="s">
        <v>118</v>
      </c>
      <c r="I490" s="470" t="s">
        <v>2449</v>
      </c>
      <c r="J490" s="471" t="s">
        <v>6989</v>
      </c>
      <c r="K490" s="472">
        <v>44140</v>
      </c>
      <c r="L490" s="473">
        <v>44013</v>
      </c>
      <c r="M490" s="474" t="s">
        <v>510</v>
      </c>
      <c r="N490" s="474" t="s">
        <v>2444</v>
      </c>
      <c r="O490" s="467" t="s">
        <v>2445</v>
      </c>
      <c r="P490" s="467"/>
      <c r="Q490" s="467" t="s">
        <v>2446</v>
      </c>
      <c r="R490" s="475">
        <v>344603</v>
      </c>
      <c r="S490" s="475">
        <v>344603</v>
      </c>
      <c r="T490" s="476" t="s">
        <v>2455</v>
      </c>
      <c r="U490" s="476" t="s">
        <v>2463</v>
      </c>
      <c r="V490" s="476" t="s">
        <v>2459</v>
      </c>
      <c r="W490" s="474" t="s">
        <v>120</v>
      </c>
      <c r="X490" s="474"/>
      <c r="Y490" s="474" t="s">
        <v>2528</v>
      </c>
      <c r="Z490" s="467" t="s">
        <v>2447</v>
      </c>
      <c r="AA490" s="467" t="s">
        <v>2454</v>
      </c>
      <c r="AB490" s="467"/>
      <c r="AC490" s="474"/>
      <c r="AD490" s="474" t="s">
        <v>2460</v>
      </c>
      <c r="AE490" s="474" t="s">
        <v>2461</v>
      </c>
      <c r="AF490" s="474" t="s">
        <v>2462</v>
      </c>
      <c r="AG490" s="467" t="s">
        <v>2451</v>
      </c>
      <c r="AH490" s="474" t="s">
        <v>2452</v>
      </c>
      <c r="AI490" s="474" t="s">
        <v>154</v>
      </c>
      <c r="AJ490" s="467"/>
      <c r="AK490" s="474"/>
      <c r="AL490" s="467"/>
      <c r="AM490" s="467"/>
      <c r="AN490" s="467"/>
      <c r="AO490" s="474"/>
      <c r="AP490" s="476"/>
      <c r="AQ490" s="467"/>
      <c r="AR490" s="467"/>
      <c r="AS490" s="467"/>
      <c r="AT490" s="467"/>
      <c r="AU490" s="467"/>
      <c r="AV490" s="474" t="s">
        <v>2528</v>
      </c>
      <c r="AW490" s="474"/>
      <c r="AX490" s="474"/>
      <c r="AY490" s="467"/>
      <c r="AZ490" s="467"/>
      <c r="BA490" s="500"/>
      <c r="BB490" s="501"/>
      <c r="BC490" s="467"/>
      <c r="BD490" s="467" t="s">
        <v>2650</v>
      </c>
      <c r="BE490" s="467" t="s">
        <v>2651</v>
      </c>
      <c r="BF490" s="467" t="s">
        <v>2652</v>
      </c>
      <c r="BG490" s="470"/>
      <c r="BH490" s="467"/>
      <c r="BI490" s="467"/>
      <c r="BJ490" s="467"/>
      <c r="BK490" s="467"/>
      <c r="BL490" s="467"/>
      <c r="BM490" s="467"/>
    </row>
    <row r="491" spans="1:65" ht="30" customHeight="1" x14ac:dyDescent="0.3">
      <c r="A491" s="68"/>
      <c r="B491" s="465">
        <v>20200486</v>
      </c>
      <c r="C491" s="465" t="s">
        <v>2438</v>
      </c>
      <c r="D491" s="465" t="s">
        <v>2439</v>
      </c>
      <c r="E491" s="466">
        <v>44146</v>
      </c>
      <c r="F491" s="488" t="s">
        <v>1593</v>
      </c>
      <c r="G491" s="467" t="s">
        <v>445</v>
      </c>
      <c r="H491" s="467" t="s">
        <v>446</v>
      </c>
      <c r="I491" s="470" t="s">
        <v>2449</v>
      </c>
      <c r="J491" s="471" t="s">
        <v>6990</v>
      </c>
      <c r="K491" s="472">
        <v>44146</v>
      </c>
      <c r="L491" s="473">
        <v>44151</v>
      </c>
      <c r="M491" s="474" t="s">
        <v>466</v>
      </c>
      <c r="N491" s="474" t="s">
        <v>2440</v>
      </c>
      <c r="O491" s="467" t="s">
        <v>2441</v>
      </c>
      <c r="P491" s="467"/>
      <c r="Q491" s="467" t="s">
        <v>2442</v>
      </c>
      <c r="R491" s="475" t="s">
        <v>2448</v>
      </c>
      <c r="S491" s="475" t="s">
        <v>2448</v>
      </c>
      <c r="T491" s="476" t="s">
        <v>2455</v>
      </c>
      <c r="U491" s="476" t="s">
        <v>2456</v>
      </c>
      <c r="V491" s="476" t="s">
        <v>2459</v>
      </c>
      <c r="W491" s="474" t="s">
        <v>120</v>
      </c>
      <c r="X491" s="474"/>
      <c r="Y491" s="474" t="s">
        <v>2528</v>
      </c>
      <c r="Z491" s="467" t="s">
        <v>2453</v>
      </c>
      <c r="AA491" s="467" t="s">
        <v>2454</v>
      </c>
      <c r="AB491" s="467"/>
      <c r="AC491" s="474"/>
      <c r="AD491" s="474" t="s">
        <v>2450</v>
      </c>
      <c r="AE491" s="474" t="s">
        <v>4144</v>
      </c>
      <c r="AF491" s="474" t="s">
        <v>2458</v>
      </c>
      <c r="AG491" s="467" t="s">
        <v>2451</v>
      </c>
      <c r="AH491" s="474" t="s">
        <v>2452</v>
      </c>
      <c r="AI491" s="474" t="s">
        <v>154</v>
      </c>
      <c r="AJ491" s="467"/>
      <c r="AK491" s="474"/>
      <c r="AL491" s="467"/>
      <c r="AM491" s="467"/>
      <c r="AN491" s="467"/>
      <c r="AO491" s="474"/>
      <c r="AP491" s="476"/>
      <c r="AQ491" s="467"/>
      <c r="AR491" s="467"/>
      <c r="AS491" s="467"/>
      <c r="AT491" s="467"/>
      <c r="AU491" s="467"/>
      <c r="AV491" s="474" t="s">
        <v>2528</v>
      </c>
      <c r="AW491" s="474"/>
      <c r="AX491" s="474"/>
      <c r="AY491" s="467"/>
      <c r="AZ491" s="467"/>
      <c r="BA491" s="500"/>
      <c r="BB491" s="501"/>
      <c r="BC491" s="467"/>
      <c r="BD491" s="467" t="s">
        <v>2579</v>
      </c>
      <c r="BE491" s="467" t="s">
        <v>2580</v>
      </c>
      <c r="BF491" s="467" t="s">
        <v>2531</v>
      </c>
      <c r="BG491" s="470"/>
      <c r="BH491" s="467"/>
      <c r="BI491" s="467"/>
      <c r="BJ491" s="467"/>
      <c r="BK491" s="467"/>
      <c r="BL491" s="467"/>
      <c r="BM491" s="467"/>
    </row>
    <row r="492" spans="1:65" ht="30" customHeight="1" x14ac:dyDescent="0.3">
      <c r="A492" s="68"/>
      <c r="B492" s="465">
        <v>20200487</v>
      </c>
      <c r="C492" s="514" t="s">
        <v>2596</v>
      </c>
      <c r="D492" s="480" t="s">
        <v>2597</v>
      </c>
      <c r="E492" s="481">
        <v>44147</v>
      </c>
      <c r="F492" s="515" t="s">
        <v>2494</v>
      </c>
      <c r="G492" s="468" t="s">
        <v>116</v>
      </c>
      <c r="H492" s="469" t="s">
        <v>1500</v>
      </c>
      <c r="I492" s="498" t="s">
        <v>119</v>
      </c>
      <c r="J492" s="482" t="s">
        <v>6991</v>
      </c>
      <c r="K492" s="483">
        <v>44139</v>
      </c>
      <c r="L492" s="479">
        <v>44105</v>
      </c>
      <c r="M492" s="469" t="s">
        <v>2582</v>
      </c>
      <c r="N492" s="469" t="s">
        <v>2583</v>
      </c>
      <c r="O492" s="469" t="s">
        <v>2584</v>
      </c>
      <c r="P492" s="469"/>
      <c r="Q492" s="513" t="s">
        <v>3218</v>
      </c>
      <c r="R492" s="516">
        <v>41441</v>
      </c>
      <c r="S492" s="516">
        <v>41441</v>
      </c>
      <c r="T492" s="498" t="s">
        <v>2712</v>
      </c>
      <c r="U492" s="498" t="s">
        <v>2467</v>
      </c>
      <c r="V492" s="467" t="s">
        <v>4235</v>
      </c>
      <c r="W492" s="468" t="s">
        <v>120</v>
      </c>
      <c r="X492" s="468"/>
      <c r="Y492" s="474" t="s">
        <v>2528</v>
      </c>
      <c r="Z492" s="470" t="s">
        <v>3219</v>
      </c>
      <c r="AA492" s="498" t="s">
        <v>2454</v>
      </c>
      <c r="AB492" s="467"/>
      <c r="AC492" s="468"/>
      <c r="AD492" s="468" t="s">
        <v>2450</v>
      </c>
      <c r="AE492" s="468"/>
      <c r="AF492" s="468" t="s">
        <v>4152</v>
      </c>
      <c r="AG492" s="468" t="s">
        <v>2516</v>
      </c>
      <c r="AH492" s="486" t="s">
        <v>2452</v>
      </c>
      <c r="AI492" s="486" t="s">
        <v>154</v>
      </c>
      <c r="AJ492" s="498"/>
      <c r="AK492" s="486"/>
      <c r="AL492" s="498"/>
      <c r="AM492" s="513" t="s">
        <v>4281</v>
      </c>
      <c r="AN492" s="513"/>
      <c r="AO492" s="510"/>
      <c r="AP492" s="476"/>
      <c r="AQ492" s="513"/>
      <c r="AR492" s="513"/>
      <c r="AS492" s="513"/>
      <c r="AT492" s="513"/>
      <c r="AU492" s="474"/>
      <c r="AV492" s="474"/>
      <c r="AW492" s="474"/>
      <c r="AX492" s="474"/>
      <c r="AY492" s="474"/>
      <c r="AZ492" s="474"/>
      <c r="BA492" s="477"/>
      <c r="BB492" s="478"/>
      <c r="BC492" s="474"/>
      <c r="BD492" s="467" t="s">
        <v>2679</v>
      </c>
      <c r="BE492" s="467" t="s">
        <v>2680</v>
      </c>
      <c r="BF492" s="467" t="s">
        <v>2681</v>
      </c>
      <c r="BG492" s="470"/>
      <c r="BH492" s="467"/>
      <c r="BI492" s="467"/>
      <c r="BJ492" s="467"/>
      <c r="BK492" s="467"/>
      <c r="BL492" s="467"/>
      <c r="BM492" s="467"/>
    </row>
    <row r="493" spans="1:65" ht="30" customHeight="1" x14ac:dyDescent="0.3">
      <c r="A493" s="68"/>
      <c r="B493" s="465">
        <v>20200488</v>
      </c>
      <c r="C493" s="514" t="s">
        <v>2598</v>
      </c>
      <c r="D493" s="480" t="s">
        <v>2603</v>
      </c>
      <c r="E493" s="481">
        <v>44147</v>
      </c>
      <c r="F493" s="515" t="s">
        <v>2604</v>
      </c>
      <c r="G493" s="468" t="s">
        <v>116</v>
      </c>
      <c r="H493" s="469" t="s">
        <v>2585</v>
      </c>
      <c r="I493" s="498" t="s">
        <v>2449</v>
      </c>
      <c r="J493" s="482" t="s">
        <v>6992</v>
      </c>
      <c r="K493" s="483">
        <v>44147</v>
      </c>
      <c r="L493" s="479">
        <v>44075</v>
      </c>
      <c r="M493" s="469" t="s">
        <v>2586</v>
      </c>
      <c r="N493" s="469" t="s">
        <v>2587</v>
      </c>
      <c r="O493" s="469" t="s">
        <v>3111</v>
      </c>
      <c r="P493" s="469"/>
      <c r="Q493" s="513" t="s">
        <v>2605</v>
      </c>
      <c r="R493" s="516">
        <v>92956</v>
      </c>
      <c r="S493" s="516">
        <v>92956</v>
      </c>
      <c r="T493" s="498"/>
      <c r="U493" s="498"/>
      <c r="V493" s="467"/>
      <c r="W493" s="468" t="s">
        <v>4142</v>
      </c>
      <c r="X493" s="468"/>
      <c r="Y493" s="474" t="s">
        <v>2528</v>
      </c>
      <c r="Z493" s="470" t="s">
        <v>2606</v>
      </c>
      <c r="AA493" s="498" t="s">
        <v>4159</v>
      </c>
      <c r="AB493" s="467"/>
      <c r="AC493" s="468"/>
      <c r="AD493" s="468" t="s">
        <v>4143</v>
      </c>
      <c r="AE493" s="468"/>
      <c r="AF493" s="468" t="s">
        <v>4152</v>
      </c>
      <c r="AG493" s="468" t="s">
        <v>4153</v>
      </c>
      <c r="AH493" s="486" t="s">
        <v>4160</v>
      </c>
      <c r="AI493" s="486" t="s">
        <v>154</v>
      </c>
      <c r="AJ493" s="498"/>
      <c r="AK493" s="486"/>
      <c r="AL493" s="498"/>
      <c r="AM493" s="513"/>
      <c r="AN493" s="513"/>
      <c r="AO493" s="510"/>
      <c r="AP493" s="476" t="s">
        <v>2685</v>
      </c>
      <c r="AQ493" s="513"/>
      <c r="AR493" s="513"/>
      <c r="AS493" s="513"/>
      <c r="AT493" s="513"/>
      <c r="AU493" s="474"/>
      <c r="AV493" s="474"/>
      <c r="AW493" s="474"/>
      <c r="AX493" s="474"/>
      <c r="AY493" s="474"/>
      <c r="AZ493" s="474"/>
      <c r="BA493" s="477"/>
      <c r="BB493" s="478"/>
      <c r="BC493" s="474"/>
      <c r="BD493" s="467" t="s">
        <v>2682</v>
      </c>
      <c r="BE493" s="467" t="s">
        <v>2683</v>
      </c>
      <c r="BF493" s="467" t="s">
        <v>2684</v>
      </c>
      <c r="BG493" s="470"/>
      <c r="BH493" s="467"/>
      <c r="BI493" s="467"/>
      <c r="BJ493" s="467"/>
      <c r="BK493" s="467"/>
      <c r="BL493" s="467"/>
      <c r="BM493" s="467"/>
    </row>
    <row r="494" spans="1:65" ht="30" customHeight="1" x14ac:dyDescent="0.3">
      <c r="A494" s="68"/>
      <c r="B494" s="465">
        <v>20200489</v>
      </c>
      <c r="C494" s="514" t="s">
        <v>2599</v>
      </c>
      <c r="D494" s="480" t="s">
        <v>2600</v>
      </c>
      <c r="E494" s="481">
        <v>44148</v>
      </c>
      <c r="F494" s="515" t="s">
        <v>2494</v>
      </c>
      <c r="G494" s="468" t="s">
        <v>116</v>
      </c>
      <c r="H494" s="469" t="s">
        <v>2585</v>
      </c>
      <c r="I494" s="498" t="s">
        <v>119</v>
      </c>
      <c r="J494" s="482" t="s">
        <v>6993</v>
      </c>
      <c r="K494" s="483">
        <v>44145</v>
      </c>
      <c r="L494" s="479">
        <v>44136</v>
      </c>
      <c r="M494" s="469" t="s">
        <v>2619</v>
      </c>
      <c r="N494" s="469" t="s">
        <v>2588</v>
      </c>
      <c r="O494" s="469" t="s">
        <v>2620</v>
      </c>
      <c r="P494" s="469"/>
      <c r="Q494" s="513" t="s">
        <v>2734</v>
      </c>
      <c r="R494" s="484">
        <v>0</v>
      </c>
      <c r="S494" s="484">
        <v>0</v>
      </c>
      <c r="T494" s="498" t="s">
        <v>2501</v>
      </c>
      <c r="U494" s="498" t="s">
        <v>2467</v>
      </c>
      <c r="V494" s="467" t="s">
        <v>2457</v>
      </c>
      <c r="W494" s="468" t="s">
        <v>120</v>
      </c>
      <c r="X494" s="468"/>
      <c r="Y494" s="474" t="s">
        <v>2528</v>
      </c>
      <c r="Z494" s="470" t="s">
        <v>2735</v>
      </c>
      <c r="AA494" s="498" t="s">
        <v>2470</v>
      </c>
      <c r="AB494" s="467"/>
      <c r="AC494" s="468"/>
      <c r="AD494" s="468" t="s">
        <v>2450</v>
      </c>
      <c r="AE494" s="468" t="s">
        <v>2733</v>
      </c>
      <c r="AF494" s="468" t="s">
        <v>2462</v>
      </c>
      <c r="AG494" s="468" t="s">
        <v>2486</v>
      </c>
      <c r="AH494" s="486" t="s">
        <v>2710</v>
      </c>
      <c r="AI494" s="486" t="s">
        <v>152</v>
      </c>
      <c r="AJ494" s="498"/>
      <c r="AK494" s="486"/>
      <c r="AL494" s="498"/>
      <c r="AM494" s="513" t="s">
        <v>2736</v>
      </c>
      <c r="AN494" s="513"/>
      <c r="AO494" s="510"/>
      <c r="AP494" s="476" t="s">
        <v>2747</v>
      </c>
      <c r="AQ494" s="513"/>
      <c r="AR494" s="513"/>
      <c r="AS494" s="513"/>
      <c r="AT494" s="513"/>
      <c r="AU494" s="474"/>
      <c r="AV494" s="474"/>
      <c r="AW494" s="474"/>
      <c r="AX494" s="474"/>
      <c r="AY494" s="474"/>
      <c r="AZ494" s="474"/>
      <c r="BA494" s="477"/>
      <c r="BB494" s="478"/>
      <c r="BC494" s="474"/>
      <c r="BD494" s="467" t="s">
        <v>2677</v>
      </c>
      <c r="BE494" s="467" t="s">
        <v>2750</v>
      </c>
      <c r="BF494" s="467" t="s">
        <v>2538</v>
      </c>
      <c r="BG494" s="470"/>
      <c r="BH494" s="467"/>
      <c r="BI494" s="467"/>
      <c r="BJ494" s="467"/>
      <c r="BK494" s="467"/>
      <c r="BL494" s="467"/>
      <c r="BM494" s="467"/>
    </row>
    <row r="495" spans="1:65" ht="30" customHeight="1" x14ac:dyDescent="0.3">
      <c r="A495" s="68"/>
      <c r="B495" s="465">
        <v>20200490</v>
      </c>
      <c r="C495" s="514" t="s">
        <v>2607</v>
      </c>
      <c r="D495" s="480"/>
      <c r="E495" s="481">
        <v>44148</v>
      </c>
      <c r="F495" s="515" t="s">
        <v>2494</v>
      </c>
      <c r="G495" s="468" t="s">
        <v>116</v>
      </c>
      <c r="H495" s="469" t="s">
        <v>2585</v>
      </c>
      <c r="I495" s="498" t="s">
        <v>119</v>
      </c>
      <c r="J495" s="482" t="s">
        <v>6994</v>
      </c>
      <c r="K495" s="483">
        <v>44146</v>
      </c>
      <c r="L495" s="479">
        <v>44105</v>
      </c>
      <c r="M495" s="469" t="s">
        <v>2589</v>
      </c>
      <c r="N495" s="469" t="s">
        <v>2586</v>
      </c>
      <c r="O495" s="469" t="s">
        <v>2590</v>
      </c>
      <c r="P495" s="469"/>
      <c r="Q495" s="513" t="s">
        <v>2608</v>
      </c>
      <c r="R495" s="484">
        <v>0</v>
      </c>
      <c r="S495" s="484">
        <v>0</v>
      </c>
      <c r="T495" s="498" t="s">
        <v>2501</v>
      </c>
      <c r="U495" s="498" t="s">
        <v>2467</v>
      </c>
      <c r="V495" s="467" t="s">
        <v>2457</v>
      </c>
      <c r="W495" s="468" t="s">
        <v>120</v>
      </c>
      <c r="X495" s="468"/>
      <c r="Y495" s="474" t="s">
        <v>2528</v>
      </c>
      <c r="Z495" s="470" t="s">
        <v>4282</v>
      </c>
      <c r="AA495" s="498" t="s">
        <v>2454</v>
      </c>
      <c r="AB495" s="467"/>
      <c r="AC495" s="468"/>
      <c r="AD495" s="468" t="s">
        <v>4143</v>
      </c>
      <c r="AE495" s="468"/>
      <c r="AF495" s="468" t="s">
        <v>236</v>
      </c>
      <c r="AG495" s="468" t="s">
        <v>2486</v>
      </c>
      <c r="AH495" s="486" t="s">
        <v>2452</v>
      </c>
      <c r="AI495" s="486" t="s">
        <v>4160</v>
      </c>
      <c r="AJ495" s="498"/>
      <c r="AK495" s="486"/>
      <c r="AL495" s="498"/>
      <c r="AM495" s="513"/>
      <c r="AN495" s="513"/>
      <c r="AO495" s="510"/>
      <c r="AP495" s="476" t="s">
        <v>2749</v>
      </c>
      <c r="AQ495" s="513"/>
      <c r="AR495" s="513"/>
      <c r="AS495" s="513"/>
      <c r="AT495" s="513"/>
      <c r="AU495" s="474"/>
      <c r="AV495" s="474"/>
      <c r="AW495" s="474"/>
      <c r="AX495" s="474"/>
      <c r="AY495" s="474"/>
      <c r="AZ495" s="474"/>
      <c r="BA495" s="477"/>
      <c r="BB495" s="478"/>
      <c r="BC495" s="474"/>
      <c r="BD495" s="467" t="s">
        <v>2678</v>
      </c>
      <c r="BE495" s="467" t="s">
        <v>2748</v>
      </c>
      <c r="BF495" s="467" t="s">
        <v>2538</v>
      </c>
      <c r="BG495" s="470"/>
      <c r="BH495" s="467"/>
      <c r="BI495" s="467"/>
      <c r="BJ495" s="467"/>
      <c r="BK495" s="467" t="s">
        <v>2746</v>
      </c>
      <c r="BL495" s="467"/>
      <c r="BM495" s="467"/>
    </row>
    <row r="496" spans="1:65" ht="30" customHeight="1" x14ac:dyDescent="0.3">
      <c r="A496" s="68"/>
      <c r="B496" s="465">
        <v>20200491</v>
      </c>
      <c r="C496" s="514" t="s">
        <v>2616</v>
      </c>
      <c r="D496" s="480" t="s">
        <v>2615</v>
      </c>
      <c r="E496" s="481">
        <v>44151</v>
      </c>
      <c r="F496" s="515" t="s">
        <v>2609</v>
      </c>
      <c r="G496" s="468" t="s">
        <v>116</v>
      </c>
      <c r="H496" s="469" t="s">
        <v>2585</v>
      </c>
      <c r="I496" s="498" t="s">
        <v>2477</v>
      </c>
      <c r="J496" s="482" t="s">
        <v>6995</v>
      </c>
      <c r="K496" s="483">
        <v>44148</v>
      </c>
      <c r="L496" s="479">
        <v>44105</v>
      </c>
      <c r="M496" s="469" t="s">
        <v>2586</v>
      </c>
      <c r="N496" s="469" t="s">
        <v>2594</v>
      </c>
      <c r="O496" s="469" t="s">
        <v>2595</v>
      </c>
      <c r="P496" s="469"/>
      <c r="Q496" s="513" t="s">
        <v>2617</v>
      </c>
      <c r="R496" s="516">
        <v>121733</v>
      </c>
      <c r="S496" s="516">
        <v>121733</v>
      </c>
      <c r="T496" s="498" t="s">
        <v>2455</v>
      </c>
      <c r="U496" s="498" t="s">
        <v>2467</v>
      </c>
      <c r="V496" s="467" t="s">
        <v>2457</v>
      </c>
      <c r="W496" s="468" t="s">
        <v>120</v>
      </c>
      <c r="X496" s="468"/>
      <c r="Y496" s="474" t="s">
        <v>2528</v>
      </c>
      <c r="Z496" s="470" t="s">
        <v>2719</v>
      </c>
      <c r="AA496" s="498" t="s">
        <v>2470</v>
      </c>
      <c r="AB496" s="513"/>
      <c r="AC496" s="468"/>
      <c r="AD496" s="468" t="s">
        <v>2460</v>
      </c>
      <c r="AE496" s="468"/>
      <c r="AF496" s="468" t="s">
        <v>2462</v>
      </c>
      <c r="AG496" s="468" t="s">
        <v>2486</v>
      </c>
      <c r="AH496" s="486" t="s">
        <v>2710</v>
      </c>
      <c r="AI496" s="486" t="s">
        <v>152</v>
      </c>
      <c r="AJ496" s="498"/>
      <c r="AK496" s="486"/>
      <c r="AL496" s="498"/>
      <c r="AM496" s="467"/>
      <c r="AN496" s="467"/>
      <c r="AO496" s="474"/>
      <c r="AP496" s="476" t="s">
        <v>2745</v>
      </c>
      <c r="AQ496" s="467"/>
      <c r="AR496" s="467"/>
      <c r="AS496" s="467"/>
      <c r="AT496" s="467"/>
      <c r="AU496" s="474"/>
      <c r="AV496" s="474" t="s">
        <v>2528</v>
      </c>
      <c r="AW496" s="474"/>
      <c r="AX496" s="474"/>
      <c r="AY496" s="474"/>
      <c r="AZ496" s="474"/>
      <c r="BA496" s="477"/>
      <c r="BB496" s="478"/>
      <c r="BC496" s="474"/>
      <c r="BD496" s="467" t="s">
        <v>3067</v>
      </c>
      <c r="BE496" s="467" t="s">
        <v>3066</v>
      </c>
      <c r="BF496" s="467" t="s">
        <v>2676</v>
      </c>
      <c r="BG496" s="470"/>
      <c r="BH496" s="467"/>
      <c r="BI496" s="467"/>
      <c r="BJ496" s="467"/>
      <c r="BK496" s="467"/>
      <c r="BL496" s="467"/>
      <c r="BM496" s="467"/>
    </row>
    <row r="497" spans="1:65" ht="30" customHeight="1" x14ac:dyDescent="0.3">
      <c r="A497" s="68"/>
      <c r="B497" s="465">
        <v>20200492</v>
      </c>
      <c r="C497" s="514" t="s">
        <v>2610</v>
      </c>
      <c r="D497" s="480" t="s">
        <v>2613</v>
      </c>
      <c r="E497" s="481">
        <v>44151</v>
      </c>
      <c r="F497" s="515" t="s">
        <v>2609</v>
      </c>
      <c r="G497" s="468" t="s">
        <v>116</v>
      </c>
      <c r="H497" s="469" t="s">
        <v>1500</v>
      </c>
      <c r="I497" s="498" t="s">
        <v>2477</v>
      </c>
      <c r="J497" s="482" t="s">
        <v>6996</v>
      </c>
      <c r="K497" s="483">
        <v>44151</v>
      </c>
      <c r="L497" s="479">
        <v>44105</v>
      </c>
      <c r="M497" s="513" t="s">
        <v>2586</v>
      </c>
      <c r="N497" s="469" t="s">
        <v>3118</v>
      </c>
      <c r="O497" s="513" t="s">
        <v>2592</v>
      </c>
      <c r="P497" s="513"/>
      <c r="Q497" s="513" t="s">
        <v>2614</v>
      </c>
      <c r="R497" s="516">
        <v>50398</v>
      </c>
      <c r="S497" s="516">
        <v>50398</v>
      </c>
      <c r="T497" s="498" t="s">
        <v>2484</v>
      </c>
      <c r="U497" s="498" t="s">
        <v>2467</v>
      </c>
      <c r="V497" s="467" t="s">
        <v>2457</v>
      </c>
      <c r="W497" s="468" t="s">
        <v>120</v>
      </c>
      <c r="X497" s="468"/>
      <c r="Y497" s="474" t="s">
        <v>2528</v>
      </c>
      <c r="Z497" s="470" t="s">
        <v>4283</v>
      </c>
      <c r="AA497" s="498" t="s">
        <v>2470</v>
      </c>
      <c r="AB497" s="467"/>
      <c r="AC497" s="468"/>
      <c r="AD497" s="468" t="s">
        <v>2450</v>
      </c>
      <c r="AE497" s="468"/>
      <c r="AF497" s="468" t="s">
        <v>2462</v>
      </c>
      <c r="AG497" s="468" t="s">
        <v>2451</v>
      </c>
      <c r="AH497" s="486" t="s">
        <v>4160</v>
      </c>
      <c r="AI497" s="486" t="s">
        <v>154</v>
      </c>
      <c r="AJ497" s="498"/>
      <c r="AK497" s="486"/>
      <c r="AL497" s="498"/>
      <c r="AM497" s="513"/>
      <c r="AN497" s="513"/>
      <c r="AO497" s="510"/>
      <c r="AP497" s="476" t="s">
        <v>2673</v>
      </c>
      <c r="AQ497" s="513"/>
      <c r="AR497" s="513"/>
      <c r="AS497" s="513"/>
      <c r="AT497" s="513"/>
      <c r="AU497" s="474"/>
      <c r="AV497" s="474"/>
      <c r="AW497" s="474"/>
      <c r="AX497" s="474"/>
      <c r="AY497" s="474"/>
      <c r="AZ497" s="474"/>
      <c r="BA497" s="477"/>
      <c r="BB497" s="478"/>
      <c r="BC497" s="474"/>
      <c r="BD497" s="467" t="s">
        <v>2670</v>
      </c>
      <c r="BE497" s="467" t="s">
        <v>2671</v>
      </c>
      <c r="BF497" s="467" t="s">
        <v>2672</v>
      </c>
      <c r="BG497" s="470"/>
      <c r="BH497" s="467"/>
      <c r="BI497" s="467"/>
      <c r="BJ497" s="467"/>
      <c r="BK497" s="467"/>
      <c r="BL497" s="467"/>
      <c r="BM497" s="467"/>
    </row>
    <row r="498" spans="1:65" ht="30" customHeight="1" x14ac:dyDescent="0.3">
      <c r="A498" s="68"/>
      <c r="B498" s="465">
        <v>20200493</v>
      </c>
      <c r="C498" s="514" t="s">
        <v>2601</v>
      </c>
      <c r="D498" s="480" t="s">
        <v>2602</v>
      </c>
      <c r="E498" s="481">
        <v>44151</v>
      </c>
      <c r="F498" s="515" t="s">
        <v>2609</v>
      </c>
      <c r="G498" s="468" t="s">
        <v>116</v>
      </c>
      <c r="H498" s="469" t="s">
        <v>1500</v>
      </c>
      <c r="I498" s="498" t="s">
        <v>2522</v>
      </c>
      <c r="J498" s="482" t="s">
        <v>6997</v>
      </c>
      <c r="K498" s="483">
        <v>44151</v>
      </c>
      <c r="L498" s="479">
        <v>44105</v>
      </c>
      <c r="M498" s="469" t="s">
        <v>2586</v>
      </c>
      <c r="N498" s="469" t="s">
        <v>2593</v>
      </c>
      <c r="O498" s="469" t="s">
        <v>2612</v>
      </c>
      <c r="P498" s="469"/>
      <c r="Q498" s="513" t="s">
        <v>3119</v>
      </c>
      <c r="R498" s="475">
        <v>21652661</v>
      </c>
      <c r="S498" s="516">
        <v>21652661</v>
      </c>
      <c r="T498" s="498" t="s">
        <v>2464</v>
      </c>
      <c r="U498" s="498" t="s">
        <v>2464</v>
      </c>
      <c r="V498" s="467"/>
      <c r="W498" s="468" t="s">
        <v>121</v>
      </c>
      <c r="X498" s="468"/>
      <c r="Y498" s="474" t="s">
        <v>2528</v>
      </c>
      <c r="Z498" s="470" t="s">
        <v>2611</v>
      </c>
      <c r="AA498" s="498" t="s">
        <v>2470</v>
      </c>
      <c r="AB498" s="467" t="s">
        <v>4284</v>
      </c>
      <c r="AC498" s="468"/>
      <c r="AD498" s="468" t="s">
        <v>2618</v>
      </c>
      <c r="AE498" s="468"/>
      <c r="AF498" s="468" t="s">
        <v>236</v>
      </c>
      <c r="AG498" s="468" t="s">
        <v>2451</v>
      </c>
      <c r="AH498" s="486" t="s">
        <v>2803</v>
      </c>
      <c r="AI498" s="486" t="s">
        <v>162</v>
      </c>
      <c r="AJ498" s="498"/>
      <c r="AK498" s="486"/>
      <c r="AL498" s="498"/>
      <c r="AM498" s="513" t="s">
        <v>3120</v>
      </c>
      <c r="AN498" s="513"/>
      <c r="AO498" s="510"/>
      <c r="AP498" s="476" t="s">
        <v>2804</v>
      </c>
      <c r="AQ498" s="513"/>
      <c r="AR498" s="513"/>
      <c r="AS498" s="513"/>
      <c r="AT498" s="513"/>
      <c r="AU498" s="474"/>
      <c r="AV498" s="474"/>
      <c r="AW498" s="474" t="s">
        <v>2528</v>
      </c>
      <c r="AX498" s="474"/>
      <c r="AY498" s="474"/>
      <c r="AZ498" s="474"/>
      <c r="BA498" s="477"/>
      <c r="BB498" s="478"/>
      <c r="BC498" s="474"/>
      <c r="BD498" s="467" t="s">
        <v>2797</v>
      </c>
      <c r="BE498" s="467" t="s">
        <v>2674</v>
      </c>
      <c r="BF498" s="467" t="s">
        <v>2675</v>
      </c>
      <c r="BG498" s="470"/>
      <c r="BH498" s="467"/>
      <c r="BI498" s="467"/>
      <c r="BJ498" s="467"/>
      <c r="BK498" s="467" t="s">
        <v>2789</v>
      </c>
      <c r="BL498" s="467"/>
      <c r="BM498" s="467"/>
    </row>
    <row r="499" spans="1:65" ht="30" customHeight="1" x14ac:dyDescent="0.3">
      <c r="A499" s="68"/>
      <c r="B499" s="465">
        <v>20200494</v>
      </c>
      <c r="C499" s="514" t="s">
        <v>2653</v>
      </c>
      <c r="D499" s="480"/>
      <c r="E499" s="481">
        <v>44152</v>
      </c>
      <c r="F499" s="515"/>
      <c r="G499" s="468"/>
      <c r="H499" s="469"/>
      <c r="I499" s="468"/>
      <c r="J499" s="482" t="s">
        <v>2833</v>
      </c>
      <c r="K499" s="483">
        <v>43836</v>
      </c>
      <c r="L499" s="479"/>
      <c r="M499" s="469"/>
      <c r="N499" s="469"/>
      <c r="O499" s="469"/>
      <c r="P499" s="469"/>
      <c r="Q499" s="513"/>
      <c r="R499" s="484"/>
      <c r="S499" s="484"/>
      <c r="T499" s="468"/>
      <c r="U499" s="468"/>
      <c r="V499" s="485"/>
      <c r="W499" s="468"/>
      <c r="X499" s="468"/>
      <c r="Y499" s="474"/>
      <c r="Z499" s="513"/>
      <c r="AA499" s="468"/>
      <c r="AB499" s="513"/>
      <c r="AC499" s="468"/>
      <c r="AD499" s="468"/>
      <c r="AE499" s="468"/>
      <c r="AF499" s="468"/>
      <c r="AG499" s="468"/>
      <c r="AH499" s="486"/>
      <c r="AI499" s="486"/>
      <c r="AJ499" s="468"/>
      <c r="AK499" s="486"/>
      <c r="AL499" s="468"/>
      <c r="AM499" s="467"/>
      <c r="AN499" s="467"/>
      <c r="AO499" s="474"/>
      <c r="AP499" s="476"/>
      <c r="AQ499" s="467"/>
      <c r="AR499" s="467"/>
      <c r="AS499" s="467"/>
      <c r="AT499" s="467"/>
      <c r="AU499" s="474"/>
      <c r="AV499" s="474"/>
      <c r="AW499" s="474"/>
      <c r="AX499" s="474"/>
      <c r="AY499" s="474"/>
      <c r="AZ499" s="474"/>
      <c r="BA499" s="477"/>
      <c r="BB499" s="478"/>
      <c r="BC499" s="474"/>
      <c r="BD499" s="467" t="s">
        <v>2730</v>
      </c>
      <c r="BE499" s="467" t="s">
        <v>2731</v>
      </c>
      <c r="BF499" s="467" t="s">
        <v>2732</v>
      </c>
      <c r="BG499" s="470"/>
      <c r="BH499" s="467"/>
      <c r="BI499" s="467"/>
      <c r="BJ499" s="467"/>
      <c r="BK499" s="467"/>
      <c r="BL499" s="467"/>
      <c r="BM499" s="467"/>
    </row>
    <row r="500" spans="1:65" ht="30" customHeight="1" x14ac:dyDescent="0.3">
      <c r="A500" s="68"/>
      <c r="B500" s="465">
        <v>20200495</v>
      </c>
      <c r="C500" s="514" t="s">
        <v>2643</v>
      </c>
      <c r="D500" s="480"/>
      <c r="E500" s="481">
        <v>44152</v>
      </c>
      <c r="F500" s="515" t="s">
        <v>2642</v>
      </c>
      <c r="G500" s="468" t="s">
        <v>116</v>
      </c>
      <c r="H500" s="469" t="s">
        <v>1500</v>
      </c>
      <c r="I500" s="468" t="s">
        <v>2479</v>
      </c>
      <c r="J500" s="482" t="s">
        <v>6998</v>
      </c>
      <c r="K500" s="483">
        <v>44149</v>
      </c>
      <c r="L500" s="479">
        <v>44105</v>
      </c>
      <c r="M500" s="469" t="s">
        <v>2586</v>
      </c>
      <c r="N500" s="469" t="s">
        <v>2624</v>
      </c>
      <c r="O500" s="469" t="s">
        <v>2625</v>
      </c>
      <c r="P500" s="469"/>
      <c r="Q500" s="513" t="s">
        <v>2644</v>
      </c>
      <c r="R500" s="475" t="s">
        <v>4162</v>
      </c>
      <c r="S500" s="475" t="s">
        <v>4162</v>
      </c>
      <c r="T500" s="468" t="s">
        <v>2484</v>
      </c>
      <c r="U500" s="468" t="s">
        <v>2456</v>
      </c>
      <c r="V500" s="485" t="s">
        <v>2502</v>
      </c>
      <c r="W500" s="468" t="s">
        <v>120</v>
      </c>
      <c r="X500" s="468"/>
      <c r="Y500" s="474" t="s">
        <v>2528</v>
      </c>
      <c r="Z500" s="513" t="s">
        <v>2645</v>
      </c>
      <c r="AA500" s="468" t="s">
        <v>2454</v>
      </c>
      <c r="AB500" s="513"/>
      <c r="AC500" s="468"/>
      <c r="AD500" s="468" t="s">
        <v>2450</v>
      </c>
      <c r="AE500" s="468"/>
      <c r="AF500" s="468" t="s">
        <v>2462</v>
      </c>
      <c r="AG500" s="468" t="s">
        <v>2451</v>
      </c>
      <c r="AH500" s="486" t="s">
        <v>2452</v>
      </c>
      <c r="AI500" s="486" t="s">
        <v>154</v>
      </c>
      <c r="AJ500" s="468"/>
      <c r="AK500" s="486"/>
      <c r="AL500" s="468"/>
      <c r="AM500" s="467" t="s">
        <v>2647</v>
      </c>
      <c r="AN500" s="467"/>
      <c r="AO500" s="474"/>
      <c r="AP500" s="476" t="s">
        <v>3117</v>
      </c>
      <c r="AQ500" s="467"/>
      <c r="AR500" s="467"/>
      <c r="AS500" s="467"/>
      <c r="AT500" s="467"/>
      <c r="AU500" s="474"/>
      <c r="AV500" s="474"/>
      <c r="AW500" s="474"/>
      <c r="AX500" s="474"/>
      <c r="AY500" s="474"/>
      <c r="AZ500" s="474"/>
      <c r="BA500" s="477"/>
      <c r="BB500" s="478"/>
      <c r="BC500" s="474"/>
      <c r="BD500" s="467" t="s">
        <v>2659</v>
      </c>
      <c r="BE500" s="467" t="s">
        <v>2660</v>
      </c>
      <c r="BF500" s="467" t="s">
        <v>2661</v>
      </c>
      <c r="BG500" s="470"/>
      <c r="BH500" s="467"/>
      <c r="BI500" s="467"/>
      <c r="BJ500" s="467"/>
      <c r="BK500" s="467"/>
      <c r="BL500" s="467"/>
      <c r="BM500" s="467"/>
    </row>
    <row r="501" spans="1:65" ht="30" customHeight="1" x14ac:dyDescent="0.3">
      <c r="A501" s="68"/>
      <c r="B501" s="465">
        <v>20200496</v>
      </c>
      <c r="C501" s="514" t="s">
        <v>2639</v>
      </c>
      <c r="D501" s="480" t="s">
        <v>2366</v>
      </c>
      <c r="E501" s="481">
        <v>44152</v>
      </c>
      <c r="F501" s="515" t="s">
        <v>2494</v>
      </c>
      <c r="G501" s="468" t="s">
        <v>116</v>
      </c>
      <c r="H501" s="469" t="s">
        <v>1500</v>
      </c>
      <c r="I501" s="468" t="s">
        <v>119</v>
      </c>
      <c r="J501" s="482" t="s">
        <v>6999</v>
      </c>
      <c r="K501" s="483">
        <v>44149</v>
      </c>
      <c r="L501" s="479">
        <v>44136</v>
      </c>
      <c r="M501" s="469" t="s">
        <v>2640</v>
      </c>
      <c r="N501" s="469" t="s">
        <v>2624</v>
      </c>
      <c r="O501" s="513" t="s">
        <v>3122</v>
      </c>
      <c r="P501" s="513"/>
      <c r="Q501" s="513" t="s">
        <v>2641</v>
      </c>
      <c r="R501" s="484">
        <v>11880</v>
      </c>
      <c r="S501" s="484">
        <v>0</v>
      </c>
      <c r="T501" s="468" t="s">
        <v>2712</v>
      </c>
      <c r="U501" s="468" t="s">
        <v>2467</v>
      </c>
      <c r="V501" s="485" t="s">
        <v>2457</v>
      </c>
      <c r="W501" s="468" t="s">
        <v>120</v>
      </c>
      <c r="X501" s="468"/>
      <c r="Y501" s="474" t="s">
        <v>2528</v>
      </c>
      <c r="Z501" s="513" t="s">
        <v>2720</v>
      </c>
      <c r="AA501" s="468" t="s">
        <v>2454</v>
      </c>
      <c r="AB501" s="513" t="s">
        <v>4285</v>
      </c>
      <c r="AC501" s="468"/>
      <c r="AD501" s="468" t="s">
        <v>2450</v>
      </c>
      <c r="AE501" s="468" t="s">
        <v>2461</v>
      </c>
      <c r="AF501" s="468" t="s">
        <v>2462</v>
      </c>
      <c r="AG501" s="468" t="s">
        <v>2486</v>
      </c>
      <c r="AH501" s="486" t="s">
        <v>2452</v>
      </c>
      <c r="AI501" s="486" t="s">
        <v>154</v>
      </c>
      <c r="AJ501" s="468"/>
      <c r="AK501" s="486"/>
      <c r="AL501" s="468"/>
      <c r="AM501" s="467" t="s">
        <v>2729</v>
      </c>
      <c r="AN501" s="467"/>
      <c r="AO501" s="474"/>
      <c r="AP501" s="476" t="s">
        <v>2740</v>
      </c>
      <c r="AQ501" s="467"/>
      <c r="AR501" s="467"/>
      <c r="AS501" s="467"/>
      <c r="AT501" s="467"/>
      <c r="AU501" s="474"/>
      <c r="AV501" s="474"/>
      <c r="AW501" s="474"/>
      <c r="AX501" s="474"/>
      <c r="AY501" s="474"/>
      <c r="AZ501" s="474"/>
      <c r="BA501" s="477"/>
      <c r="BB501" s="478"/>
      <c r="BC501" s="474"/>
      <c r="BD501" s="467" t="s">
        <v>2662</v>
      </c>
      <c r="BE501" s="467" t="s">
        <v>2663</v>
      </c>
      <c r="BF501" s="467" t="s">
        <v>2664</v>
      </c>
      <c r="BG501" s="470"/>
      <c r="BH501" s="467"/>
      <c r="BI501" s="467"/>
      <c r="BJ501" s="467"/>
      <c r="BK501" s="467"/>
      <c r="BL501" s="467"/>
      <c r="BM501" s="467"/>
    </row>
    <row r="502" spans="1:65" ht="30" customHeight="1" x14ac:dyDescent="0.3">
      <c r="A502" s="68"/>
      <c r="B502" s="465">
        <v>20200497</v>
      </c>
      <c r="C502" s="514" t="s">
        <v>2646</v>
      </c>
      <c r="D502" s="480" t="s">
        <v>2718</v>
      </c>
      <c r="E502" s="481">
        <v>44152</v>
      </c>
      <c r="F502" s="515" t="s">
        <v>2609</v>
      </c>
      <c r="G502" s="468" t="s">
        <v>116</v>
      </c>
      <c r="H502" s="469" t="s">
        <v>1500</v>
      </c>
      <c r="I502" s="468" t="s">
        <v>2477</v>
      </c>
      <c r="J502" s="482" t="s">
        <v>7000</v>
      </c>
      <c r="K502" s="483">
        <v>44151</v>
      </c>
      <c r="L502" s="479">
        <v>44105</v>
      </c>
      <c r="M502" s="469" t="s">
        <v>2586</v>
      </c>
      <c r="N502" s="469" t="s">
        <v>2622</v>
      </c>
      <c r="O502" s="469" t="s">
        <v>2623</v>
      </c>
      <c r="P502" s="469"/>
      <c r="Q502" s="513" t="s">
        <v>2737</v>
      </c>
      <c r="R502" s="484">
        <v>64738</v>
      </c>
      <c r="S502" s="484">
        <v>64738</v>
      </c>
      <c r="T502" s="468" t="s">
        <v>2484</v>
      </c>
      <c r="U502" s="468" t="s">
        <v>2467</v>
      </c>
      <c r="V502" s="485" t="s">
        <v>2457</v>
      </c>
      <c r="W502" s="468" t="s">
        <v>120</v>
      </c>
      <c r="X502" s="468"/>
      <c r="Y502" s="474" t="s">
        <v>2528</v>
      </c>
      <c r="Z502" s="513" t="s">
        <v>2739</v>
      </c>
      <c r="AA502" s="468" t="s">
        <v>2454</v>
      </c>
      <c r="AB502" s="513" t="s">
        <v>4286</v>
      </c>
      <c r="AC502" s="468"/>
      <c r="AD502" s="468" t="s">
        <v>2450</v>
      </c>
      <c r="AE502" s="468"/>
      <c r="AF502" s="468" t="s">
        <v>2458</v>
      </c>
      <c r="AG502" s="468" t="s">
        <v>2486</v>
      </c>
      <c r="AH502" s="486" t="s">
        <v>2452</v>
      </c>
      <c r="AI502" s="486" t="s">
        <v>154</v>
      </c>
      <c r="AJ502" s="468"/>
      <c r="AK502" s="486"/>
      <c r="AL502" s="468"/>
      <c r="AM502" s="467" t="s">
        <v>2738</v>
      </c>
      <c r="AN502" s="467"/>
      <c r="AO502" s="474"/>
      <c r="AP502" s="476" t="s">
        <v>2752</v>
      </c>
      <c r="AQ502" s="467"/>
      <c r="AR502" s="467"/>
      <c r="AS502" s="467"/>
      <c r="AT502" s="467"/>
      <c r="AU502" s="474"/>
      <c r="AV502" s="474"/>
      <c r="AW502" s="474"/>
      <c r="AX502" s="474"/>
      <c r="AY502" s="474"/>
      <c r="AZ502" s="474"/>
      <c r="BA502" s="477"/>
      <c r="BB502" s="478"/>
      <c r="BC502" s="474"/>
      <c r="BD502" s="467" t="s">
        <v>2657</v>
      </c>
      <c r="BE502" s="467" t="s">
        <v>2714</v>
      </c>
      <c r="BF502" s="467" t="s">
        <v>2658</v>
      </c>
      <c r="BG502" s="470"/>
      <c r="BH502" s="467"/>
      <c r="BI502" s="467"/>
      <c r="BJ502" s="467"/>
      <c r="BK502" s="467" t="s">
        <v>2744</v>
      </c>
      <c r="BL502" s="467"/>
      <c r="BM502" s="467"/>
    </row>
    <row r="503" spans="1:65" ht="30" customHeight="1" x14ac:dyDescent="0.3">
      <c r="A503" s="68"/>
      <c r="B503" s="465">
        <v>20200498</v>
      </c>
      <c r="C503" s="514" t="s">
        <v>2637</v>
      </c>
      <c r="D503" s="480"/>
      <c r="E503" s="481">
        <v>44152</v>
      </c>
      <c r="F503" s="469" t="s">
        <v>2632</v>
      </c>
      <c r="G503" s="468" t="s">
        <v>116</v>
      </c>
      <c r="H503" s="469" t="s">
        <v>2585</v>
      </c>
      <c r="I503" s="468" t="s">
        <v>2477</v>
      </c>
      <c r="J503" s="482" t="s">
        <v>7001</v>
      </c>
      <c r="K503" s="483">
        <v>44151</v>
      </c>
      <c r="L503" s="479">
        <v>44105</v>
      </c>
      <c r="M503" s="469" t="s">
        <v>2586</v>
      </c>
      <c r="N503" s="469" t="s">
        <v>2624</v>
      </c>
      <c r="O503" s="469" t="s">
        <v>2626</v>
      </c>
      <c r="P503" s="469"/>
      <c r="Q503" s="513" t="s">
        <v>4287</v>
      </c>
      <c r="R503" s="484" t="s">
        <v>2448</v>
      </c>
      <c r="S503" s="484" t="s">
        <v>2448</v>
      </c>
      <c r="T503" s="468" t="s">
        <v>2484</v>
      </c>
      <c r="U503" s="468" t="s">
        <v>2467</v>
      </c>
      <c r="V503" s="485" t="s">
        <v>2457</v>
      </c>
      <c r="W503" s="468" t="s">
        <v>120</v>
      </c>
      <c r="X503" s="468"/>
      <c r="Y503" s="474" t="s">
        <v>2528</v>
      </c>
      <c r="Z503" s="513" t="s">
        <v>2638</v>
      </c>
      <c r="AA503" s="468" t="s">
        <v>2454</v>
      </c>
      <c r="AB503" s="513"/>
      <c r="AC503" s="468"/>
      <c r="AD503" s="468" t="s">
        <v>2450</v>
      </c>
      <c r="AE503" s="468"/>
      <c r="AF503" s="468" t="s">
        <v>2462</v>
      </c>
      <c r="AG503" s="468" t="s">
        <v>2486</v>
      </c>
      <c r="AH503" s="486" t="s">
        <v>2452</v>
      </c>
      <c r="AI503" s="486" t="s">
        <v>154</v>
      </c>
      <c r="AJ503" s="468"/>
      <c r="AK503" s="486"/>
      <c r="AL503" s="468"/>
      <c r="AM503" s="467" t="s">
        <v>2648</v>
      </c>
      <c r="AN503" s="467"/>
      <c r="AO503" s="474"/>
      <c r="AP503" s="476"/>
      <c r="AQ503" s="467"/>
      <c r="AR503" s="467"/>
      <c r="AS503" s="467"/>
      <c r="AT503" s="467"/>
      <c r="AU503" s="474"/>
      <c r="AV503" s="474" t="s">
        <v>2528</v>
      </c>
      <c r="AW503" s="474"/>
      <c r="AX503" s="474"/>
      <c r="AY503" s="474"/>
      <c r="AZ503" s="474"/>
      <c r="BA503" s="477"/>
      <c r="BB503" s="478"/>
      <c r="BC503" s="474"/>
      <c r="BD503" s="467" t="s">
        <v>2665</v>
      </c>
      <c r="BE503" s="467" t="s">
        <v>2666</v>
      </c>
      <c r="BF503" s="467" t="s">
        <v>2531</v>
      </c>
      <c r="BG503" s="470"/>
      <c r="BH503" s="467"/>
      <c r="BI503" s="467"/>
      <c r="BJ503" s="467"/>
      <c r="BK503" s="467"/>
      <c r="BL503" s="467"/>
      <c r="BM503" s="467"/>
    </row>
    <row r="504" spans="1:65" ht="30" customHeight="1" x14ac:dyDescent="0.3">
      <c r="A504" s="68"/>
      <c r="B504" s="465">
        <v>20200499</v>
      </c>
      <c r="C504" s="514" t="s">
        <v>2635</v>
      </c>
      <c r="D504" s="480"/>
      <c r="E504" s="481">
        <v>44152</v>
      </c>
      <c r="F504" s="469" t="s">
        <v>2632</v>
      </c>
      <c r="G504" s="468" t="s">
        <v>116</v>
      </c>
      <c r="H504" s="469" t="s">
        <v>2585</v>
      </c>
      <c r="I504" s="468" t="s">
        <v>2477</v>
      </c>
      <c r="J504" s="482" t="s">
        <v>7002</v>
      </c>
      <c r="K504" s="483">
        <v>44151</v>
      </c>
      <c r="L504" s="479">
        <v>44105</v>
      </c>
      <c r="M504" s="469" t="s">
        <v>2586</v>
      </c>
      <c r="N504" s="469" t="s">
        <v>2627</v>
      </c>
      <c r="O504" s="469" t="s">
        <v>2628</v>
      </c>
      <c r="P504" s="469"/>
      <c r="Q504" s="513" t="s">
        <v>2636</v>
      </c>
      <c r="R504" s="484" t="s">
        <v>2448</v>
      </c>
      <c r="S504" s="484" t="s">
        <v>2448</v>
      </c>
      <c r="T504" s="468" t="s">
        <v>2484</v>
      </c>
      <c r="U504" s="468" t="s">
        <v>2467</v>
      </c>
      <c r="V504" s="485" t="s">
        <v>2457</v>
      </c>
      <c r="W504" s="468" t="s">
        <v>120</v>
      </c>
      <c r="X504" s="468"/>
      <c r="Y504" s="474" t="s">
        <v>2528</v>
      </c>
      <c r="Z504" s="513" t="s">
        <v>2709</v>
      </c>
      <c r="AA504" s="468" t="s">
        <v>2454</v>
      </c>
      <c r="AB504" s="513"/>
      <c r="AC504" s="468"/>
      <c r="AD504" s="468" t="s">
        <v>2450</v>
      </c>
      <c r="AE504" s="468"/>
      <c r="AF504" s="468" t="s">
        <v>2462</v>
      </c>
      <c r="AG504" s="468" t="s">
        <v>2490</v>
      </c>
      <c r="AH504" s="486" t="s">
        <v>2452</v>
      </c>
      <c r="AI504" s="486" t="s">
        <v>154</v>
      </c>
      <c r="AJ504" s="468"/>
      <c r="AK504" s="486"/>
      <c r="AL504" s="468"/>
      <c r="AM504" s="467"/>
      <c r="AN504" s="467"/>
      <c r="AO504" s="474"/>
      <c r="AP504" s="476"/>
      <c r="AQ504" s="467"/>
      <c r="AR504" s="467"/>
      <c r="AS504" s="467"/>
      <c r="AT504" s="467"/>
      <c r="AU504" s="474"/>
      <c r="AV504" s="474" t="s">
        <v>2528</v>
      </c>
      <c r="AW504" s="474"/>
      <c r="AX504" s="474"/>
      <c r="AY504" s="474"/>
      <c r="AZ504" s="474"/>
      <c r="BA504" s="477"/>
      <c r="BB504" s="478"/>
      <c r="BC504" s="474"/>
      <c r="BD504" s="467" t="s">
        <v>2667</v>
      </c>
      <c r="BE504" s="467" t="s">
        <v>2668</v>
      </c>
      <c r="BF504" s="467" t="s">
        <v>2531</v>
      </c>
      <c r="BG504" s="470"/>
      <c r="BH504" s="467"/>
      <c r="BI504" s="467"/>
      <c r="BJ504" s="467"/>
      <c r="BK504" s="467"/>
      <c r="BL504" s="467"/>
      <c r="BM504" s="467"/>
    </row>
    <row r="505" spans="1:65" ht="30" customHeight="1" x14ac:dyDescent="0.3">
      <c r="A505" s="68"/>
      <c r="B505" s="465">
        <v>20200500</v>
      </c>
      <c r="C505" s="514" t="s">
        <v>2633</v>
      </c>
      <c r="D505" s="480"/>
      <c r="E505" s="481">
        <v>44152</v>
      </c>
      <c r="F505" s="469" t="s">
        <v>2632</v>
      </c>
      <c r="G505" s="468" t="s">
        <v>116</v>
      </c>
      <c r="H505" s="469" t="s">
        <v>2585</v>
      </c>
      <c r="I505" s="468" t="s">
        <v>2477</v>
      </c>
      <c r="J505" s="482" t="s">
        <v>7003</v>
      </c>
      <c r="K505" s="483">
        <v>44151</v>
      </c>
      <c r="L505" s="479">
        <v>44105</v>
      </c>
      <c r="M505" s="469" t="s">
        <v>2629</v>
      </c>
      <c r="N505" s="469" t="s">
        <v>2630</v>
      </c>
      <c r="O505" s="469" t="s">
        <v>2631</v>
      </c>
      <c r="P505" s="469"/>
      <c r="Q505" s="513" t="s">
        <v>2707</v>
      </c>
      <c r="R505" s="484" t="s">
        <v>2448</v>
      </c>
      <c r="S505" s="484" t="s">
        <v>2448</v>
      </c>
      <c r="T505" s="468" t="s">
        <v>2455</v>
      </c>
      <c r="U505" s="468" t="s">
        <v>2467</v>
      </c>
      <c r="V505" s="485" t="s">
        <v>2457</v>
      </c>
      <c r="W505" s="468" t="s">
        <v>120</v>
      </c>
      <c r="X505" s="468"/>
      <c r="Y505" s="474" t="s">
        <v>2528</v>
      </c>
      <c r="Z505" s="513" t="s">
        <v>2708</v>
      </c>
      <c r="AA505" s="468" t="s">
        <v>2454</v>
      </c>
      <c r="AB505" s="513" t="s">
        <v>4288</v>
      </c>
      <c r="AC505" s="468"/>
      <c r="AD505" s="468" t="s">
        <v>2450</v>
      </c>
      <c r="AE505" s="468"/>
      <c r="AF505" s="468" t="s">
        <v>2462</v>
      </c>
      <c r="AG505" s="468" t="s">
        <v>2486</v>
      </c>
      <c r="AH505" s="486" t="s">
        <v>2452</v>
      </c>
      <c r="AI505" s="486" t="s">
        <v>154</v>
      </c>
      <c r="AJ505" s="468"/>
      <c r="AK505" s="486"/>
      <c r="AL505" s="468"/>
      <c r="AM505" s="467" t="s">
        <v>2649</v>
      </c>
      <c r="AN505" s="467"/>
      <c r="AO505" s="474"/>
      <c r="AP505" s="476" t="s">
        <v>2751</v>
      </c>
      <c r="AQ505" s="467"/>
      <c r="AR505" s="467"/>
      <c r="AS505" s="467"/>
      <c r="AT505" s="467"/>
      <c r="AU505" s="474"/>
      <c r="AV505" s="474"/>
      <c r="AW505" s="474"/>
      <c r="AX505" s="474"/>
      <c r="AY505" s="474"/>
      <c r="AZ505" s="474"/>
      <c r="BA505" s="477"/>
      <c r="BB505" s="478"/>
      <c r="BC505" s="474"/>
      <c r="BD505" s="467" t="s">
        <v>2715</v>
      </c>
      <c r="BE505" s="467" t="s">
        <v>2669</v>
      </c>
      <c r="BF505" s="467" t="s">
        <v>2531</v>
      </c>
      <c r="BG505" s="470"/>
      <c r="BH505" s="467"/>
      <c r="BI505" s="467"/>
      <c r="BJ505" s="467"/>
      <c r="BK505" s="467" t="s">
        <v>2753</v>
      </c>
      <c r="BL505" s="467"/>
      <c r="BM505" s="467"/>
    </row>
    <row r="506" spans="1:65" ht="30" customHeight="1" x14ac:dyDescent="0.3">
      <c r="A506" s="68"/>
      <c r="B506" s="465">
        <v>20200501</v>
      </c>
      <c r="C506" s="514" t="s">
        <v>2704</v>
      </c>
      <c r="D506" s="480"/>
      <c r="E506" s="481">
        <v>44154</v>
      </c>
      <c r="F506" s="469" t="s">
        <v>2713</v>
      </c>
      <c r="G506" s="468" t="s">
        <v>116</v>
      </c>
      <c r="H506" s="469" t="s">
        <v>1500</v>
      </c>
      <c r="I506" s="468" t="s">
        <v>2711</v>
      </c>
      <c r="J506" s="482" t="s">
        <v>7004</v>
      </c>
      <c r="K506" s="483">
        <v>44140</v>
      </c>
      <c r="L506" s="479">
        <v>44136</v>
      </c>
      <c r="M506" s="469" t="s">
        <v>2586</v>
      </c>
      <c r="N506" s="469" t="s">
        <v>2694</v>
      </c>
      <c r="O506" s="469" t="s">
        <v>2695</v>
      </c>
      <c r="P506" s="469"/>
      <c r="Q506" s="513" t="s">
        <v>2705</v>
      </c>
      <c r="R506" s="484" t="s">
        <v>2691</v>
      </c>
      <c r="S506" s="484" t="s">
        <v>2691</v>
      </c>
      <c r="T506" s="468" t="s">
        <v>2484</v>
      </c>
      <c r="U506" s="468" t="s">
        <v>2456</v>
      </c>
      <c r="V506" s="485" t="s">
        <v>2457</v>
      </c>
      <c r="W506" s="468" t="s">
        <v>120</v>
      </c>
      <c r="X506" s="468"/>
      <c r="Y506" s="474" t="s">
        <v>2528</v>
      </c>
      <c r="Z506" s="513" t="s">
        <v>2805</v>
      </c>
      <c r="AA506" s="468" t="s">
        <v>2454</v>
      </c>
      <c r="AB506" s="513"/>
      <c r="AC506" s="468"/>
      <c r="AD506" s="468" t="s">
        <v>2450</v>
      </c>
      <c r="AE506" s="468" t="s">
        <v>2461</v>
      </c>
      <c r="AF506" s="468" t="s">
        <v>2458</v>
      </c>
      <c r="AG506" s="468" t="s">
        <v>2486</v>
      </c>
      <c r="AH506" s="486" t="s">
        <v>2452</v>
      </c>
      <c r="AI506" s="486" t="s">
        <v>154</v>
      </c>
      <c r="AJ506" s="468"/>
      <c r="AK506" s="486"/>
      <c r="AL506" s="468"/>
      <c r="AM506" s="467"/>
      <c r="AN506" s="467"/>
      <c r="AO506" s="474"/>
      <c r="AP506" s="476"/>
      <c r="AQ506" s="467"/>
      <c r="AR506" s="467"/>
      <c r="AS506" s="467"/>
      <c r="AT506" s="467"/>
      <c r="AU506" s="474"/>
      <c r="AV506" s="474" t="s">
        <v>2528</v>
      </c>
      <c r="AW506" s="474"/>
      <c r="AX506" s="474"/>
      <c r="AY506" s="474"/>
      <c r="AZ506" s="474"/>
      <c r="BA506" s="477"/>
      <c r="BB506" s="478"/>
      <c r="BC506" s="474"/>
      <c r="BD506" s="467" t="s">
        <v>2725</v>
      </c>
      <c r="BE506" s="467" t="s">
        <v>2726</v>
      </c>
      <c r="BF506" s="467" t="s">
        <v>2531</v>
      </c>
      <c r="BG506" s="470"/>
      <c r="BH506" s="467"/>
      <c r="BI506" s="467"/>
      <c r="BJ506" s="467"/>
      <c r="BK506" s="467"/>
      <c r="BL506" s="467"/>
      <c r="BM506" s="467"/>
    </row>
    <row r="507" spans="1:65" ht="30" customHeight="1" x14ac:dyDescent="0.3">
      <c r="A507" s="68"/>
      <c r="B507" s="465">
        <v>20200502</v>
      </c>
      <c r="C507" s="514" t="s">
        <v>4289</v>
      </c>
      <c r="D507" s="480"/>
      <c r="E507" s="481">
        <v>44154</v>
      </c>
      <c r="F507" s="469" t="s">
        <v>2632</v>
      </c>
      <c r="G507" s="468" t="s">
        <v>116</v>
      </c>
      <c r="H507" s="469" t="s">
        <v>2585</v>
      </c>
      <c r="I507" s="468" t="s">
        <v>2477</v>
      </c>
      <c r="J507" s="482" t="s">
        <v>7005</v>
      </c>
      <c r="K507" s="483">
        <v>44151</v>
      </c>
      <c r="L507" s="479">
        <v>44105</v>
      </c>
      <c r="M507" s="469" t="s">
        <v>2624</v>
      </c>
      <c r="N507" s="469" t="s">
        <v>2582</v>
      </c>
      <c r="O507" s="469" t="s">
        <v>4290</v>
      </c>
      <c r="P507" s="469"/>
      <c r="Q507" s="513" t="s">
        <v>3112</v>
      </c>
      <c r="R507" s="484">
        <v>0</v>
      </c>
      <c r="S507" s="484">
        <v>0</v>
      </c>
      <c r="T507" s="468" t="s">
        <v>2455</v>
      </c>
      <c r="U507" s="468" t="s">
        <v>2467</v>
      </c>
      <c r="V507" s="485" t="s">
        <v>2457</v>
      </c>
      <c r="W507" s="468" t="s">
        <v>120</v>
      </c>
      <c r="X507" s="468"/>
      <c r="Y507" s="474" t="s">
        <v>2528</v>
      </c>
      <c r="Z507" s="513" t="s">
        <v>2703</v>
      </c>
      <c r="AA507" s="468" t="s">
        <v>2454</v>
      </c>
      <c r="AB507" s="513"/>
      <c r="AC507" s="468"/>
      <c r="AD507" s="468" t="s">
        <v>2450</v>
      </c>
      <c r="AE507" s="468"/>
      <c r="AF507" s="468" t="s">
        <v>2462</v>
      </c>
      <c r="AG507" s="468" t="s">
        <v>2516</v>
      </c>
      <c r="AH507" s="486" t="s">
        <v>2452</v>
      </c>
      <c r="AI507" s="486" t="s">
        <v>154</v>
      </c>
      <c r="AJ507" s="468"/>
      <c r="AK507" s="486"/>
      <c r="AL507" s="468"/>
      <c r="AM507" s="467"/>
      <c r="AN507" s="467"/>
      <c r="AO507" s="474"/>
      <c r="AP507" s="476"/>
      <c r="AQ507" s="467"/>
      <c r="AR507" s="467"/>
      <c r="AS507" s="467"/>
      <c r="AT507" s="467"/>
      <c r="AU507" s="474"/>
      <c r="AV507" s="474" t="s">
        <v>2528</v>
      </c>
      <c r="AW507" s="474"/>
      <c r="AX507" s="474"/>
      <c r="AY507" s="474"/>
      <c r="AZ507" s="474"/>
      <c r="BA507" s="477"/>
      <c r="BB507" s="478"/>
      <c r="BC507" s="474"/>
      <c r="BD507" s="467" t="s">
        <v>2727</v>
      </c>
      <c r="BE507" s="467" t="s">
        <v>2728</v>
      </c>
      <c r="BF507" s="467" t="s">
        <v>2527</v>
      </c>
      <c r="BG507" s="470"/>
      <c r="BH507" s="467"/>
      <c r="BI507" s="467"/>
      <c r="BJ507" s="467"/>
      <c r="BK507" s="467"/>
      <c r="BL507" s="467"/>
      <c r="BM507" s="467"/>
    </row>
    <row r="508" spans="1:65" ht="30" customHeight="1" x14ac:dyDescent="0.3">
      <c r="A508" s="68"/>
      <c r="B508" s="465">
        <v>20200503</v>
      </c>
      <c r="C508" s="514" t="s">
        <v>2700</v>
      </c>
      <c r="D508" s="480"/>
      <c r="E508" s="481">
        <v>44154</v>
      </c>
      <c r="F508" s="469" t="s">
        <v>2494</v>
      </c>
      <c r="G508" s="468" t="s">
        <v>116</v>
      </c>
      <c r="H508" s="469" t="s">
        <v>2585</v>
      </c>
      <c r="I508" s="468" t="s">
        <v>119</v>
      </c>
      <c r="J508" s="482" t="s">
        <v>7006</v>
      </c>
      <c r="K508" s="483">
        <v>44153</v>
      </c>
      <c r="L508" s="479">
        <v>44105</v>
      </c>
      <c r="M508" s="469" t="s">
        <v>2692</v>
      </c>
      <c r="N508" s="469" t="s">
        <v>2586</v>
      </c>
      <c r="O508" s="469" t="s">
        <v>2693</v>
      </c>
      <c r="P508" s="469"/>
      <c r="Q508" s="513" t="s">
        <v>2701</v>
      </c>
      <c r="R508" s="484">
        <v>0</v>
      </c>
      <c r="S508" s="484">
        <v>0</v>
      </c>
      <c r="T508" s="468" t="s">
        <v>2712</v>
      </c>
      <c r="U508" s="468" t="s">
        <v>2467</v>
      </c>
      <c r="V508" s="485" t="s">
        <v>2457</v>
      </c>
      <c r="W508" s="468" t="s">
        <v>120</v>
      </c>
      <c r="X508" s="468"/>
      <c r="Y508" s="474" t="s">
        <v>2528</v>
      </c>
      <c r="Z508" s="469" t="s">
        <v>2702</v>
      </c>
      <c r="AA508" s="468" t="s">
        <v>2454</v>
      </c>
      <c r="AB508" s="513"/>
      <c r="AC508" s="468"/>
      <c r="AD508" s="468" t="s">
        <v>4143</v>
      </c>
      <c r="AE508" s="468"/>
      <c r="AF508" s="468" t="s">
        <v>2462</v>
      </c>
      <c r="AG508" s="468" t="s">
        <v>2451</v>
      </c>
      <c r="AH508" s="486" t="s">
        <v>2452</v>
      </c>
      <c r="AI508" s="486" t="s">
        <v>154</v>
      </c>
      <c r="AJ508" s="468"/>
      <c r="AK508" s="486"/>
      <c r="AL508" s="468"/>
      <c r="AM508" s="467" t="s">
        <v>2699</v>
      </c>
      <c r="AN508" s="467"/>
      <c r="AO508" s="474"/>
      <c r="AP508" s="476"/>
      <c r="AQ508" s="467"/>
      <c r="AR508" s="467"/>
      <c r="AS508" s="467"/>
      <c r="AT508" s="467"/>
      <c r="AU508" s="474"/>
      <c r="AV508" s="474" t="s">
        <v>2528</v>
      </c>
      <c r="AW508" s="474"/>
      <c r="AX508" s="474"/>
      <c r="AY508" s="474"/>
      <c r="AZ508" s="474"/>
      <c r="BA508" s="477"/>
      <c r="BB508" s="478"/>
      <c r="BC508" s="474"/>
      <c r="BD508" s="467" t="s">
        <v>2723</v>
      </c>
      <c r="BE508" s="467" t="s">
        <v>2724</v>
      </c>
      <c r="BF508" s="467" t="s">
        <v>2538</v>
      </c>
      <c r="BG508" s="470"/>
      <c r="BH508" s="467"/>
      <c r="BI508" s="467"/>
      <c r="BJ508" s="467"/>
      <c r="BK508" s="467"/>
      <c r="BL508" s="467"/>
      <c r="BM508" s="467"/>
    </row>
    <row r="509" spans="1:65" ht="30" customHeight="1" x14ac:dyDescent="0.3">
      <c r="A509" s="68"/>
      <c r="B509" s="465">
        <v>20200504</v>
      </c>
      <c r="C509" s="514" t="s">
        <v>2697</v>
      </c>
      <c r="D509" s="480"/>
      <c r="E509" s="481">
        <v>44154</v>
      </c>
      <c r="F509" s="469" t="s">
        <v>2696</v>
      </c>
      <c r="G509" s="468" t="s">
        <v>116</v>
      </c>
      <c r="H509" s="469" t="s">
        <v>2585</v>
      </c>
      <c r="I509" s="468" t="s">
        <v>119</v>
      </c>
      <c r="J509" s="482" t="s">
        <v>7007</v>
      </c>
      <c r="K509" s="483">
        <v>44154</v>
      </c>
      <c r="L509" s="479">
        <v>44136</v>
      </c>
      <c r="M509" s="469" t="s">
        <v>2619</v>
      </c>
      <c r="N509" s="469" t="s">
        <v>2690</v>
      </c>
      <c r="O509" s="469" t="s">
        <v>4291</v>
      </c>
      <c r="P509" s="469"/>
      <c r="Q509" s="513" t="s">
        <v>2698</v>
      </c>
      <c r="R509" s="484">
        <v>0</v>
      </c>
      <c r="S509" s="484">
        <v>0</v>
      </c>
      <c r="T509" s="468" t="s">
        <v>2712</v>
      </c>
      <c r="U509" s="468" t="s">
        <v>2463</v>
      </c>
      <c r="V509" s="485" t="s">
        <v>2457</v>
      </c>
      <c r="W509" s="468" t="s">
        <v>121</v>
      </c>
      <c r="X509" s="468"/>
      <c r="Y509" s="474" t="s">
        <v>2528</v>
      </c>
      <c r="Z509" s="513" t="s">
        <v>2743</v>
      </c>
      <c r="AA509" s="468" t="s">
        <v>2454</v>
      </c>
      <c r="AB509" s="513" t="s">
        <v>2634</v>
      </c>
      <c r="AC509" s="468"/>
      <c r="AD509" s="468" t="s">
        <v>2450</v>
      </c>
      <c r="AE509" s="468"/>
      <c r="AF509" s="468" t="s">
        <v>2462</v>
      </c>
      <c r="AG509" s="468" t="s">
        <v>2490</v>
      </c>
      <c r="AH509" s="486" t="s">
        <v>2452</v>
      </c>
      <c r="AI509" s="486" t="s">
        <v>154</v>
      </c>
      <c r="AJ509" s="468"/>
      <c r="AK509" s="486"/>
      <c r="AL509" s="468"/>
      <c r="AM509" s="467" t="s">
        <v>2706</v>
      </c>
      <c r="AN509" s="467"/>
      <c r="AO509" s="474"/>
      <c r="AP509" s="476" t="s">
        <v>2742</v>
      </c>
      <c r="AQ509" s="467"/>
      <c r="AR509" s="467"/>
      <c r="AS509" s="467"/>
      <c r="AT509" s="467"/>
      <c r="AU509" s="474"/>
      <c r="AV509" s="474"/>
      <c r="AW509" s="474"/>
      <c r="AX509" s="474"/>
      <c r="AY509" s="474"/>
      <c r="AZ509" s="474"/>
      <c r="BA509" s="477"/>
      <c r="BB509" s="478"/>
      <c r="BC509" s="474"/>
      <c r="BD509" s="467" t="s">
        <v>2721</v>
      </c>
      <c r="BE509" s="467" t="s">
        <v>2722</v>
      </c>
      <c r="BF509" s="467" t="s">
        <v>2538</v>
      </c>
      <c r="BG509" s="470"/>
      <c r="BH509" s="467"/>
      <c r="BI509" s="467"/>
      <c r="BJ509" s="467"/>
      <c r="BK509" s="467"/>
      <c r="BL509" s="467"/>
      <c r="BM509" s="467"/>
    </row>
    <row r="510" spans="1:65" ht="30" customHeight="1" x14ac:dyDescent="0.3">
      <c r="A510" s="68"/>
      <c r="B510" s="465">
        <v>20200505</v>
      </c>
      <c r="C510" s="514" t="s">
        <v>2755</v>
      </c>
      <c r="D510" s="480"/>
      <c r="E510" s="481">
        <v>44161</v>
      </c>
      <c r="F510" s="469" t="s">
        <v>2494</v>
      </c>
      <c r="G510" s="468" t="s">
        <v>116</v>
      </c>
      <c r="H510" s="469" t="s">
        <v>2585</v>
      </c>
      <c r="I510" s="468" t="s">
        <v>4217</v>
      </c>
      <c r="J510" s="482" t="s">
        <v>7008</v>
      </c>
      <c r="K510" s="483">
        <v>44161</v>
      </c>
      <c r="L510" s="479">
        <v>44107</v>
      </c>
      <c r="M510" s="469" t="s">
        <v>2619</v>
      </c>
      <c r="N510" s="469" t="s">
        <v>2586</v>
      </c>
      <c r="O510" s="469" t="s">
        <v>2754</v>
      </c>
      <c r="P510" s="469"/>
      <c r="Q510" s="513" t="s">
        <v>2756</v>
      </c>
      <c r="R510" s="484">
        <v>0</v>
      </c>
      <c r="S510" s="484">
        <v>0</v>
      </c>
      <c r="T510" s="468" t="s">
        <v>4137</v>
      </c>
      <c r="U510" s="468" t="s">
        <v>4211</v>
      </c>
      <c r="V510" s="485" t="s">
        <v>4235</v>
      </c>
      <c r="W510" s="468" t="s">
        <v>4142</v>
      </c>
      <c r="X510" s="468"/>
      <c r="Y510" s="474"/>
      <c r="Z510" s="513" t="s">
        <v>2757</v>
      </c>
      <c r="AA510" s="468" t="s">
        <v>4159</v>
      </c>
      <c r="AB510" s="513"/>
      <c r="AC510" s="468"/>
      <c r="AD510" s="468" t="s">
        <v>4143</v>
      </c>
      <c r="AE510" s="468"/>
      <c r="AF510" s="468" t="s">
        <v>4161</v>
      </c>
      <c r="AG510" s="468" t="s">
        <v>4150</v>
      </c>
      <c r="AH510" s="486" t="s">
        <v>4160</v>
      </c>
      <c r="AI510" s="486" t="s">
        <v>154</v>
      </c>
      <c r="AJ510" s="468"/>
      <c r="AK510" s="486"/>
      <c r="AL510" s="468"/>
      <c r="AM510" s="467" t="s">
        <v>2796</v>
      </c>
      <c r="AN510" s="467"/>
      <c r="AO510" s="474"/>
      <c r="AP510" s="476"/>
      <c r="AQ510" s="467"/>
      <c r="AR510" s="467"/>
      <c r="AS510" s="467"/>
      <c r="AT510" s="467"/>
      <c r="AU510" s="474"/>
      <c r="AV510" s="474"/>
      <c r="AW510" s="474"/>
      <c r="AX510" s="474"/>
      <c r="AY510" s="474"/>
      <c r="AZ510" s="474"/>
      <c r="BA510" s="477"/>
      <c r="BB510" s="478"/>
      <c r="BC510" s="474"/>
      <c r="BD510" s="467" t="s">
        <v>2758</v>
      </c>
      <c r="BE510" s="467" t="s">
        <v>2759</v>
      </c>
      <c r="BF510" s="467" t="s">
        <v>2741</v>
      </c>
      <c r="BG510" s="470"/>
      <c r="BH510" s="467"/>
      <c r="BI510" s="467"/>
      <c r="BJ510" s="467"/>
      <c r="BK510" s="467"/>
      <c r="BL510" s="467"/>
      <c r="BM510" s="467"/>
    </row>
    <row r="511" spans="1:65" ht="30" customHeight="1" x14ac:dyDescent="0.3">
      <c r="A511" s="68"/>
      <c r="B511" s="465">
        <v>20200506</v>
      </c>
      <c r="C511" s="514" t="s">
        <v>2760</v>
      </c>
      <c r="D511" s="480"/>
      <c r="E511" s="481">
        <v>44162</v>
      </c>
      <c r="F511" s="469" t="s">
        <v>2494</v>
      </c>
      <c r="G511" s="468" t="s">
        <v>116</v>
      </c>
      <c r="H511" s="469" t="s">
        <v>2585</v>
      </c>
      <c r="I511" s="468" t="s">
        <v>119</v>
      </c>
      <c r="J511" s="482" t="s">
        <v>7009</v>
      </c>
      <c r="K511" s="483">
        <v>44162</v>
      </c>
      <c r="L511" s="479">
        <v>44106</v>
      </c>
      <c r="M511" s="469" t="s">
        <v>2586</v>
      </c>
      <c r="N511" s="469" t="s">
        <v>2586</v>
      </c>
      <c r="O511" s="469" t="s">
        <v>2762</v>
      </c>
      <c r="P511" s="469"/>
      <c r="Q511" s="513" t="s">
        <v>2763</v>
      </c>
      <c r="R511" s="484">
        <v>0</v>
      </c>
      <c r="S511" s="484">
        <v>0</v>
      </c>
      <c r="T511" s="468" t="s">
        <v>2484</v>
      </c>
      <c r="U511" s="468" t="s">
        <v>2467</v>
      </c>
      <c r="V511" s="485" t="s">
        <v>2457</v>
      </c>
      <c r="W511" s="468" t="s">
        <v>120</v>
      </c>
      <c r="X511" s="468"/>
      <c r="Y511" s="474"/>
      <c r="Z511" s="513" t="s">
        <v>2806</v>
      </c>
      <c r="AA511" s="468" t="s">
        <v>2454</v>
      </c>
      <c r="AB511" s="513"/>
      <c r="AC511" s="468"/>
      <c r="AD511" s="468" t="s">
        <v>2450</v>
      </c>
      <c r="AE511" s="468"/>
      <c r="AF511" s="468" t="s">
        <v>2462</v>
      </c>
      <c r="AG511" s="468" t="s">
        <v>2451</v>
      </c>
      <c r="AH511" s="486" t="s">
        <v>2452</v>
      </c>
      <c r="AI511" s="486" t="s">
        <v>154</v>
      </c>
      <c r="AJ511" s="468"/>
      <c r="AK511" s="486"/>
      <c r="AL511" s="468"/>
      <c r="AM511" s="467" t="s">
        <v>2761</v>
      </c>
      <c r="AN511" s="467"/>
      <c r="AO511" s="474"/>
      <c r="AP511" s="476"/>
      <c r="AQ511" s="467"/>
      <c r="AR511" s="467"/>
      <c r="AS511" s="467"/>
      <c r="AT511" s="467"/>
      <c r="AU511" s="474"/>
      <c r="AV511" s="474"/>
      <c r="AW511" s="474"/>
      <c r="AX511" s="474"/>
      <c r="AY511" s="474"/>
      <c r="AZ511" s="474"/>
      <c r="BA511" s="477"/>
      <c r="BB511" s="478"/>
      <c r="BC511" s="474"/>
      <c r="BD511" s="467" t="s">
        <v>2764</v>
      </c>
      <c r="BE511" s="467" t="s">
        <v>2765</v>
      </c>
      <c r="BF511" s="467" t="s">
        <v>2741</v>
      </c>
      <c r="BG511" s="470"/>
      <c r="BH511" s="467"/>
      <c r="BI511" s="467"/>
      <c r="BJ511" s="467"/>
      <c r="BK511" s="467"/>
      <c r="BL511" s="467"/>
      <c r="BM511" s="467"/>
    </row>
    <row r="512" spans="1:65" ht="30" customHeight="1" x14ac:dyDescent="0.3">
      <c r="A512" s="68"/>
      <c r="B512" s="465">
        <v>20200507</v>
      </c>
      <c r="C512" s="514" t="s">
        <v>2794</v>
      </c>
      <c r="D512" s="480" t="s">
        <v>2366</v>
      </c>
      <c r="E512" s="481">
        <v>44162</v>
      </c>
      <c r="F512" s="469" t="s">
        <v>2770</v>
      </c>
      <c r="G512" s="468" t="s">
        <v>116</v>
      </c>
      <c r="H512" s="469" t="s">
        <v>1500</v>
      </c>
      <c r="I512" s="468" t="s">
        <v>6002</v>
      </c>
      <c r="J512" s="482" t="s">
        <v>7010</v>
      </c>
      <c r="K512" s="483">
        <v>44162</v>
      </c>
      <c r="L512" s="479">
        <v>44109</v>
      </c>
      <c r="M512" s="469" t="s">
        <v>2586</v>
      </c>
      <c r="N512" s="469" t="s">
        <v>2582</v>
      </c>
      <c r="O512" s="469" t="s">
        <v>2768</v>
      </c>
      <c r="P512" s="469"/>
      <c r="Q512" s="513" t="s">
        <v>2771</v>
      </c>
      <c r="R512" s="484">
        <v>4798512</v>
      </c>
      <c r="S512" s="484">
        <v>4798512</v>
      </c>
      <c r="T512" s="468" t="s">
        <v>2484</v>
      </c>
      <c r="U512" s="468" t="s">
        <v>2467</v>
      </c>
      <c r="V512" s="485" t="s">
        <v>2502</v>
      </c>
      <c r="W512" s="468" t="s">
        <v>120</v>
      </c>
      <c r="X512" s="468"/>
      <c r="Y512" s="474" t="s">
        <v>2528</v>
      </c>
      <c r="Z512" s="469" t="s">
        <v>4478</v>
      </c>
      <c r="AA512" s="468" t="s">
        <v>2470</v>
      </c>
      <c r="AB512" s="513" t="s">
        <v>2769</v>
      </c>
      <c r="AC512" s="468"/>
      <c r="AD512" s="468" t="s">
        <v>2485</v>
      </c>
      <c r="AE512" s="468"/>
      <c r="AF512" s="468" t="s">
        <v>2462</v>
      </c>
      <c r="AG512" s="468" t="s">
        <v>2486</v>
      </c>
      <c r="AH512" s="486" t="s">
        <v>3087</v>
      </c>
      <c r="AI512" s="486" t="s">
        <v>4477</v>
      </c>
      <c r="AJ512" s="468"/>
      <c r="AK512" s="486"/>
      <c r="AL512" s="468"/>
      <c r="AM512" s="467" t="s">
        <v>2795</v>
      </c>
      <c r="AN512" s="467"/>
      <c r="AO512" s="474"/>
      <c r="AP512" s="476" t="s">
        <v>4292</v>
      </c>
      <c r="AQ512" s="467"/>
      <c r="AR512" s="467"/>
      <c r="AS512" s="467"/>
      <c r="AT512" s="467"/>
      <c r="AU512" s="474"/>
      <c r="AV512" s="474"/>
      <c r="AW512" s="474"/>
      <c r="AX512" s="474"/>
      <c r="AY512" s="474"/>
      <c r="AZ512" s="474"/>
      <c r="BA512" s="477"/>
      <c r="BB512" s="478"/>
      <c r="BC512" s="474"/>
      <c r="BD512" s="467" t="s">
        <v>2786</v>
      </c>
      <c r="BE512" s="467" t="s">
        <v>2785</v>
      </c>
      <c r="BF512" s="467" t="s">
        <v>2788</v>
      </c>
      <c r="BG512" s="470"/>
      <c r="BH512" s="467"/>
      <c r="BI512" s="467"/>
      <c r="BJ512" s="467"/>
      <c r="BK512" s="467" t="s">
        <v>2787</v>
      </c>
      <c r="BL512" s="467"/>
      <c r="BM512" s="467"/>
    </row>
    <row r="513" spans="1:65" ht="30" customHeight="1" x14ac:dyDescent="0.3">
      <c r="A513" s="68"/>
      <c r="B513" s="465">
        <v>20200508</v>
      </c>
      <c r="C513" s="514" t="s">
        <v>2793</v>
      </c>
      <c r="D513" s="480"/>
      <c r="E513" s="481">
        <v>44164</v>
      </c>
      <c r="F513" s="469" t="s">
        <v>2632</v>
      </c>
      <c r="G513" s="468" t="s">
        <v>116</v>
      </c>
      <c r="H513" s="469" t="s">
        <v>2585</v>
      </c>
      <c r="I513" s="468" t="s">
        <v>2491</v>
      </c>
      <c r="J513" s="482" t="s">
        <v>7011</v>
      </c>
      <c r="K513" s="483">
        <v>44162</v>
      </c>
      <c r="L513" s="479">
        <v>44108</v>
      </c>
      <c r="M513" s="469" t="s">
        <v>2586</v>
      </c>
      <c r="N513" s="469" t="s">
        <v>2766</v>
      </c>
      <c r="O513" s="469" t="s">
        <v>2767</v>
      </c>
      <c r="P513" s="469"/>
      <c r="Q513" s="513" t="s">
        <v>2808</v>
      </c>
      <c r="R513" s="484">
        <v>0</v>
      </c>
      <c r="S513" s="484">
        <v>0</v>
      </c>
      <c r="T513" s="468"/>
      <c r="U513" s="468"/>
      <c r="V513" s="485"/>
      <c r="W513" s="468"/>
      <c r="X513" s="468"/>
      <c r="Y513" s="474"/>
      <c r="Z513" s="513" t="s">
        <v>2809</v>
      </c>
      <c r="AA513" s="468"/>
      <c r="AB513" s="513" t="s">
        <v>4293</v>
      </c>
      <c r="AC513" s="468"/>
      <c r="AD513" s="468" t="s">
        <v>227</v>
      </c>
      <c r="AE513" s="468"/>
      <c r="AF513" s="468" t="s">
        <v>236</v>
      </c>
      <c r="AG513" s="468" t="s">
        <v>239</v>
      </c>
      <c r="AH513" s="486" t="s">
        <v>4160</v>
      </c>
      <c r="AI513" s="486" t="s">
        <v>154</v>
      </c>
      <c r="AJ513" s="468"/>
      <c r="AK513" s="486"/>
      <c r="AL513" s="468"/>
      <c r="AM513" s="467" t="s">
        <v>4294</v>
      </c>
      <c r="AN513" s="467"/>
      <c r="AO513" s="474"/>
      <c r="AP513" s="476" t="s">
        <v>2807</v>
      </c>
      <c r="AQ513" s="467"/>
      <c r="AR513" s="467"/>
      <c r="AS513" s="467"/>
      <c r="AT513" s="467"/>
      <c r="AU513" s="474"/>
      <c r="AV513" s="474"/>
      <c r="AW513" s="474"/>
      <c r="AX513" s="474"/>
      <c r="AY513" s="474"/>
      <c r="AZ513" s="474"/>
      <c r="BA513" s="477"/>
      <c r="BB513" s="478"/>
      <c r="BC513" s="474"/>
      <c r="BD513" s="467" t="s">
        <v>2783</v>
      </c>
      <c r="BE513" s="467" t="s">
        <v>2782</v>
      </c>
      <c r="BF513" s="467" t="s">
        <v>2781</v>
      </c>
      <c r="BG513" s="470"/>
      <c r="BH513" s="467"/>
      <c r="BI513" s="467"/>
      <c r="BJ513" s="467"/>
      <c r="BK513" s="467" t="s">
        <v>2784</v>
      </c>
      <c r="BL513" s="467"/>
      <c r="BM513" s="467"/>
    </row>
    <row r="514" spans="1:65" ht="30" customHeight="1" x14ac:dyDescent="0.3">
      <c r="A514" s="68"/>
      <c r="B514" s="465">
        <v>20200509</v>
      </c>
      <c r="C514" s="514" t="s">
        <v>2818</v>
      </c>
      <c r="D514" s="480" t="s">
        <v>2823</v>
      </c>
      <c r="E514" s="481">
        <v>44165</v>
      </c>
      <c r="F514" s="469" t="s">
        <v>2609</v>
      </c>
      <c r="G514" s="468" t="s">
        <v>116</v>
      </c>
      <c r="H514" s="469" t="s">
        <v>2585</v>
      </c>
      <c r="I514" s="468" t="s">
        <v>6556</v>
      </c>
      <c r="J514" s="482" t="s">
        <v>7012</v>
      </c>
      <c r="K514" s="483">
        <v>44156</v>
      </c>
      <c r="L514" s="479">
        <v>44111</v>
      </c>
      <c r="M514" s="469" t="s">
        <v>2586</v>
      </c>
      <c r="N514" s="469" t="s">
        <v>2810</v>
      </c>
      <c r="O514" s="469" t="s">
        <v>2811</v>
      </c>
      <c r="P514" s="469"/>
      <c r="Q514" s="513" t="s">
        <v>2819</v>
      </c>
      <c r="R514" s="484" t="s">
        <v>2448</v>
      </c>
      <c r="S514" s="484" t="s">
        <v>2448</v>
      </c>
      <c r="T514" s="468" t="s">
        <v>2712</v>
      </c>
      <c r="U514" s="468" t="s">
        <v>2463</v>
      </c>
      <c r="V514" s="485" t="s">
        <v>2457</v>
      </c>
      <c r="W514" s="468" t="s">
        <v>121</v>
      </c>
      <c r="X514" s="468"/>
      <c r="Y514" s="474"/>
      <c r="Z514" s="513" t="s">
        <v>2822</v>
      </c>
      <c r="AA514" s="468" t="s">
        <v>2454</v>
      </c>
      <c r="AB514" s="513" t="s">
        <v>2817</v>
      </c>
      <c r="AC514" s="468"/>
      <c r="AD514" s="468" t="s">
        <v>227</v>
      </c>
      <c r="AE514" s="468"/>
      <c r="AF514" s="468" t="s">
        <v>2462</v>
      </c>
      <c r="AG514" s="468" t="s">
        <v>2451</v>
      </c>
      <c r="AH514" s="486" t="s">
        <v>2452</v>
      </c>
      <c r="AI514" s="486" t="s">
        <v>154</v>
      </c>
      <c r="AJ514" s="468"/>
      <c r="AK514" s="486"/>
      <c r="AL514" s="468"/>
      <c r="AM514" s="467" t="s">
        <v>2824</v>
      </c>
      <c r="AN514" s="467"/>
      <c r="AO514" s="474"/>
      <c r="AP514" s="476" t="s">
        <v>4295</v>
      </c>
      <c r="AQ514" s="467"/>
      <c r="AR514" s="467"/>
      <c r="AS514" s="467"/>
      <c r="AT514" s="467"/>
      <c r="AU514" s="474"/>
      <c r="AV514" s="474"/>
      <c r="AW514" s="474"/>
      <c r="AX514" s="474"/>
      <c r="AY514" s="474"/>
      <c r="AZ514" s="474"/>
      <c r="BA514" s="477"/>
      <c r="BB514" s="478"/>
      <c r="BC514" s="474"/>
      <c r="BD514" s="467"/>
      <c r="BE514" s="467"/>
      <c r="BF514" s="467"/>
      <c r="BG514" s="470"/>
      <c r="BH514" s="467"/>
      <c r="BI514" s="467"/>
      <c r="BJ514" s="467"/>
      <c r="BK514" s="467"/>
      <c r="BL514" s="467"/>
      <c r="BM514" s="467"/>
    </row>
    <row r="515" spans="1:65" ht="30" customHeight="1" x14ac:dyDescent="0.3">
      <c r="A515" s="68"/>
      <c r="B515" s="465">
        <v>20200510</v>
      </c>
      <c r="C515" s="514" t="s">
        <v>2775</v>
      </c>
      <c r="D515" s="480" t="s">
        <v>2776</v>
      </c>
      <c r="E515" s="481">
        <v>44165</v>
      </c>
      <c r="F515" s="469" t="s">
        <v>2790</v>
      </c>
      <c r="G515" s="468" t="s">
        <v>116</v>
      </c>
      <c r="H515" s="469" t="s">
        <v>1500</v>
      </c>
      <c r="I515" s="468" t="s">
        <v>4238</v>
      </c>
      <c r="J515" s="482" t="s">
        <v>7013</v>
      </c>
      <c r="K515" s="483">
        <v>44162</v>
      </c>
      <c r="L515" s="479">
        <v>44110</v>
      </c>
      <c r="M515" s="469" t="s">
        <v>2772</v>
      </c>
      <c r="N515" s="469" t="s">
        <v>2773</v>
      </c>
      <c r="O515" s="469" t="s">
        <v>2774</v>
      </c>
      <c r="P515" s="469"/>
      <c r="Q515" s="513" t="s">
        <v>2791</v>
      </c>
      <c r="R515" s="484">
        <v>15356282</v>
      </c>
      <c r="S515" s="484">
        <v>15356282</v>
      </c>
      <c r="T515" s="468" t="s">
        <v>4216</v>
      </c>
      <c r="U515" s="468" t="s">
        <v>4250</v>
      </c>
      <c r="V515" s="485" t="s">
        <v>4235</v>
      </c>
      <c r="W515" s="468" t="s">
        <v>4142</v>
      </c>
      <c r="X515" s="468"/>
      <c r="Y515" s="474" t="s">
        <v>2528</v>
      </c>
      <c r="Z515" s="513" t="s">
        <v>4001</v>
      </c>
      <c r="AA515" s="468" t="s">
        <v>4159</v>
      </c>
      <c r="AB515" s="513" t="s">
        <v>2792</v>
      </c>
      <c r="AC515" s="468"/>
      <c r="AD515" s="468" t="s">
        <v>4230</v>
      </c>
      <c r="AE515" s="468"/>
      <c r="AF515" s="468" t="s">
        <v>236</v>
      </c>
      <c r="AG515" s="468" t="s">
        <v>4150</v>
      </c>
      <c r="AH515" s="486" t="s">
        <v>4147</v>
      </c>
      <c r="AI515" s="486" t="s">
        <v>157</v>
      </c>
      <c r="AJ515" s="468"/>
      <c r="AK515" s="486"/>
      <c r="AL515" s="468"/>
      <c r="AM515" s="467"/>
      <c r="AN515" s="467"/>
      <c r="AO515" s="474"/>
      <c r="AP515" s="476" t="s">
        <v>4296</v>
      </c>
      <c r="AQ515" s="467"/>
      <c r="AR515" s="467"/>
      <c r="AS515" s="467"/>
      <c r="AT515" s="467"/>
      <c r="AU515" s="474"/>
      <c r="AV515" s="474"/>
      <c r="AW515" s="474"/>
      <c r="AX515" s="474"/>
      <c r="AY515" s="474"/>
      <c r="AZ515" s="474"/>
      <c r="BA515" s="477"/>
      <c r="BB515" s="478"/>
      <c r="BC515" s="474"/>
      <c r="BD515" s="467" t="s">
        <v>2777</v>
      </c>
      <c r="BE515" s="467" t="s">
        <v>2780</v>
      </c>
      <c r="BF515" s="467" t="s">
        <v>2778</v>
      </c>
      <c r="BG515" s="470"/>
      <c r="BH515" s="467"/>
      <c r="BI515" s="467"/>
      <c r="BJ515" s="467"/>
      <c r="BK515" s="467" t="s">
        <v>2779</v>
      </c>
      <c r="BL515" s="467"/>
      <c r="BM515" s="467"/>
    </row>
    <row r="516" spans="1:65" ht="30" customHeight="1" x14ac:dyDescent="0.3">
      <c r="A516" s="68"/>
      <c r="B516" s="465">
        <v>20200511</v>
      </c>
      <c r="C516" s="514" t="s">
        <v>2816</v>
      </c>
      <c r="D516" s="480" t="s">
        <v>2814</v>
      </c>
      <c r="E516" s="481">
        <v>44165</v>
      </c>
      <c r="F516" s="469" t="s">
        <v>2815</v>
      </c>
      <c r="G516" s="468" t="s">
        <v>116</v>
      </c>
      <c r="H516" s="469" t="s">
        <v>1500</v>
      </c>
      <c r="I516" s="468" t="s">
        <v>2474</v>
      </c>
      <c r="J516" s="482" t="s">
        <v>7014</v>
      </c>
      <c r="K516" s="483">
        <v>44165</v>
      </c>
      <c r="L516" s="479">
        <v>44112</v>
      </c>
      <c r="M516" s="469" t="s">
        <v>2586</v>
      </c>
      <c r="N516" s="469" t="s">
        <v>2812</v>
      </c>
      <c r="O516" s="469" t="s">
        <v>2813</v>
      </c>
      <c r="P516" s="469"/>
      <c r="Q516" s="513" t="s">
        <v>3071</v>
      </c>
      <c r="R516" s="484">
        <v>133404</v>
      </c>
      <c r="S516" s="484">
        <v>133404</v>
      </c>
      <c r="T516" s="468" t="s">
        <v>2484</v>
      </c>
      <c r="U516" s="468" t="s">
        <v>2467</v>
      </c>
      <c r="V516" s="485" t="s">
        <v>2457</v>
      </c>
      <c r="W516" s="468" t="s">
        <v>120</v>
      </c>
      <c r="X516" s="468"/>
      <c r="Y516" s="474" t="s">
        <v>2528</v>
      </c>
      <c r="Z516" s="513" t="s">
        <v>3123</v>
      </c>
      <c r="AA516" s="468" t="s">
        <v>2470</v>
      </c>
      <c r="AB516" s="513" t="s">
        <v>2817</v>
      </c>
      <c r="AC516" s="468"/>
      <c r="AD516" s="468" t="s">
        <v>2460</v>
      </c>
      <c r="AE516" s="468"/>
      <c r="AF516" s="468" t="s">
        <v>2462</v>
      </c>
      <c r="AG516" s="468" t="s">
        <v>2451</v>
      </c>
      <c r="AH516" s="486" t="s">
        <v>2452</v>
      </c>
      <c r="AI516" s="486" t="s">
        <v>154</v>
      </c>
      <c r="AJ516" s="468"/>
      <c r="AK516" s="486"/>
      <c r="AL516" s="468"/>
      <c r="AM516" s="467" t="s">
        <v>2821</v>
      </c>
      <c r="AN516" s="467"/>
      <c r="AO516" s="474"/>
      <c r="AP516" s="476" t="s">
        <v>2820</v>
      </c>
      <c r="AQ516" s="467"/>
      <c r="AR516" s="467"/>
      <c r="AS516" s="467"/>
      <c r="AT516" s="467"/>
      <c r="AU516" s="474"/>
      <c r="AV516" s="474"/>
      <c r="AW516" s="474"/>
      <c r="AX516" s="474"/>
      <c r="AY516" s="474"/>
      <c r="AZ516" s="474"/>
      <c r="BA516" s="477"/>
      <c r="BB516" s="478"/>
      <c r="BC516" s="474"/>
      <c r="BD516" s="467"/>
      <c r="BE516" s="467"/>
      <c r="BF516" s="467"/>
      <c r="BG516" s="470"/>
      <c r="BH516" s="467"/>
      <c r="BI516" s="467"/>
      <c r="BJ516" s="467"/>
      <c r="BK516" s="467"/>
      <c r="BL516" s="467"/>
      <c r="BM516" s="467"/>
    </row>
    <row r="517" spans="1:65" ht="30" customHeight="1" x14ac:dyDescent="0.3">
      <c r="A517" s="68"/>
      <c r="B517" s="465">
        <v>20200512</v>
      </c>
      <c r="C517" s="514" t="s">
        <v>3742</v>
      </c>
      <c r="D517" s="480"/>
      <c r="E517" s="481">
        <v>44167</v>
      </c>
      <c r="F517" s="515" t="s">
        <v>2632</v>
      </c>
      <c r="G517" s="468" t="s">
        <v>116</v>
      </c>
      <c r="H517" s="469" t="s">
        <v>2585</v>
      </c>
      <c r="I517" s="468" t="s">
        <v>119</v>
      </c>
      <c r="J517" s="482" t="s">
        <v>7015</v>
      </c>
      <c r="K517" s="483">
        <v>44166</v>
      </c>
      <c r="L517" s="479">
        <v>44137</v>
      </c>
      <c r="M517" s="469" t="s">
        <v>2586</v>
      </c>
      <c r="N517" s="469" t="s">
        <v>2826</v>
      </c>
      <c r="O517" s="469" t="s">
        <v>3744</v>
      </c>
      <c r="P517" s="469"/>
      <c r="Q517" s="513" t="s">
        <v>3743</v>
      </c>
      <c r="R517" s="484">
        <v>0</v>
      </c>
      <c r="S517" s="484">
        <v>0</v>
      </c>
      <c r="T517" s="468" t="s">
        <v>2484</v>
      </c>
      <c r="U517" s="468" t="s">
        <v>2464</v>
      </c>
      <c r="V517" s="485" t="s">
        <v>2457</v>
      </c>
      <c r="W517" s="468" t="s">
        <v>120</v>
      </c>
      <c r="X517" s="468"/>
      <c r="Y517" s="474" t="s">
        <v>2528</v>
      </c>
      <c r="Z517" s="513" t="s">
        <v>3365</v>
      </c>
      <c r="AA517" s="468" t="s">
        <v>2454</v>
      </c>
      <c r="AB517" s="513"/>
      <c r="AC517" s="468"/>
      <c r="AD517" s="468" t="s">
        <v>2450</v>
      </c>
      <c r="AE517" s="468"/>
      <c r="AF517" s="468" t="s">
        <v>2462</v>
      </c>
      <c r="AG517" s="468" t="s">
        <v>2451</v>
      </c>
      <c r="AH517" s="486" t="s">
        <v>2452</v>
      </c>
      <c r="AI517" s="486" t="s">
        <v>154</v>
      </c>
      <c r="AJ517" s="468"/>
      <c r="AK517" s="486"/>
      <c r="AL517" s="468"/>
      <c r="AM517" s="467"/>
      <c r="AN517" s="467"/>
      <c r="AO517" s="474"/>
      <c r="AP517" s="476" t="s">
        <v>3101</v>
      </c>
      <c r="AQ517" s="467"/>
      <c r="AR517" s="467"/>
      <c r="AS517" s="467"/>
      <c r="AT517" s="467"/>
      <c r="AU517" s="474"/>
      <c r="AV517" s="474"/>
      <c r="AW517" s="474"/>
      <c r="AX517" s="474"/>
      <c r="AY517" s="474"/>
      <c r="AZ517" s="474"/>
      <c r="BA517" s="477"/>
      <c r="BB517" s="478"/>
      <c r="BC517" s="474"/>
      <c r="BD517" s="467" t="s">
        <v>3100</v>
      </c>
      <c r="BE517" s="467" t="s">
        <v>3364</v>
      </c>
      <c r="BF517" s="467" t="s">
        <v>2538</v>
      </c>
      <c r="BG517" s="470"/>
      <c r="BH517" s="467"/>
      <c r="BI517" s="467"/>
      <c r="BJ517" s="467"/>
      <c r="BK517" s="467" t="s">
        <v>3102</v>
      </c>
      <c r="BL517" s="467"/>
      <c r="BM517" s="467"/>
    </row>
    <row r="518" spans="1:65" ht="30" customHeight="1" x14ac:dyDescent="0.3">
      <c r="A518" s="68"/>
      <c r="B518" s="465">
        <v>20200513</v>
      </c>
      <c r="C518" s="514" t="s">
        <v>2827</v>
      </c>
      <c r="D518" s="480" t="s">
        <v>3633</v>
      </c>
      <c r="E518" s="481">
        <v>44167</v>
      </c>
      <c r="F518" s="515" t="s">
        <v>2632</v>
      </c>
      <c r="G518" s="468" t="s">
        <v>116</v>
      </c>
      <c r="H518" s="469" t="s">
        <v>2585</v>
      </c>
      <c r="I518" s="468" t="s">
        <v>2449</v>
      </c>
      <c r="J518" s="482" t="s">
        <v>7016</v>
      </c>
      <c r="K518" s="483">
        <v>44167</v>
      </c>
      <c r="L518" s="479">
        <v>44136</v>
      </c>
      <c r="M518" s="469" t="s">
        <v>2586</v>
      </c>
      <c r="N518" s="469" t="s">
        <v>2624</v>
      </c>
      <c r="O518" s="469" t="s">
        <v>2825</v>
      </c>
      <c r="P518" s="469"/>
      <c r="Q518" s="513" t="s">
        <v>3893</v>
      </c>
      <c r="R518" s="484">
        <v>285775</v>
      </c>
      <c r="S518" s="484">
        <v>0</v>
      </c>
      <c r="T518" s="468" t="s">
        <v>2712</v>
      </c>
      <c r="U518" s="468" t="s">
        <v>3592</v>
      </c>
      <c r="V518" s="485" t="s">
        <v>2502</v>
      </c>
      <c r="W518" s="468" t="s">
        <v>120</v>
      </c>
      <c r="X518" s="468"/>
      <c r="Y518" s="474" t="s">
        <v>2528</v>
      </c>
      <c r="Z518" s="513" t="s">
        <v>3745</v>
      </c>
      <c r="AA518" s="468" t="s">
        <v>2454</v>
      </c>
      <c r="AB518" s="513"/>
      <c r="AC518" s="468"/>
      <c r="AD518" s="468" t="s">
        <v>2450</v>
      </c>
      <c r="AE518" s="468"/>
      <c r="AF518" s="468" t="s">
        <v>236</v>
      </c>
      <c r="AG518" s="468" t="s">
        <v>2451</v>
      </c>
      <c r="AH518" s="486" t="s">
        <v>2452</v>
      </c>
      <c r="AI518" s="486" t="s">
        <v>154</v>
      </c>
      <c r="AJ518" s="468"/>
      <c r="AK518" s="486"/>
      <c r="AL518" s="468"/>
      <c r="AM518" s="467"/>
      <c r="AN518" s="467"/>
      <c r="AO518" s="474"/>
      <c r="AP518" s="476" t="s">
        <v>3894</v>
      </c>
      <c r="AQ518" s="467"/>
      <c r="AR518" s="467"/>
      <c r="AS518" s="467"/>
      <c r="AT518" s="467"/>
      <c r="AU518" s="474"/>
      <c r="AV518" s="474"/>
      <c r="AW518" s="474"/>
      <c r="AX518" s="474"/>
      <c r="AY518" s="474"/>
      <c r="AZ518" s="474"/>
      <c r="BA518" s="477"/>
      <c r="BB518" s="478"/>
      <c r="BC518" s="474"/>
      <c r="BD518" s="467" t="s">
        <v>3103</v>
      </c>
      <c r="BE518" s="467" t="s">
        <v>3363</v>
      </c>
      <c r="BF518" s="467" t="s">
        <v>3104</v>
      </c>
      <c r="BG518" s="470"/>
      <c r="BH518" s="467"/>
      <c r="BI518" s="467"/>
      <c r="BJ518" s="467"/>
      <c r="BK518" s="467" t="s">
        <v>3105</v>
      </c>
      <c r="BL518" s="467"/>
      <c r="BM518" s="467"/>
    </row>
    <row r="519" spans="1:65" ht="30" customHeight="1" x14ac:dyDescent="0.3">
      <c r="A519" s="68"/>
      <c r="B519" s="465">
        <v>20200514</v>
      </c>
      <c r="C519" s="514" t="s">
        <v>3747</v>
      </c>
      <c r="D519" s="480" t="s">
        <v>3073</v>
      </c>
      <c r="E519" s="481">
        <v>44168</v>
      </c>
      <c r="F519" s="515" t="s">
        <v>2632</v>
      </c>
      <c r="G519" s="468" t="s">
        <v>116</v>
      </c>
      <c r="H519" s="469" t="s">
        <v>2585</v>
      </c>
      <c r="I519" s="468" t="s">
        <v>2491</v>
      </c>
      <c r="J519" s="482" t="s">
        <v>7017</v>
      </c>
      <c r="K519" s="483">
        <v>44168</v>
      </c>
      <c r="L519" s="479">
        <v>44075</v>
      </c>
      <c r="M519" s="469" t="s">
        <v>2586</v>
      </c>
      <c r="N519" s="469" t="s">
        <v>3070</v>
      </c>
      <c r="O519" s="513" t="s">
        <v>3748</v>
      </c>
      <c r="P519" s="513"/>
      <c r="Q519" s="513" t="s">
        <v>3746</v>
      </c>
      <c r="R519" s="484">
        <v>3819108</v>
      </c>
      <c r="S519" s="484">
        <v>3819108</v>
      </c>
      <c r="T519" s="468" t="s">
        <v>2484</v>
      </c>
      <c r="U519" s="468" t="s">
        <v>2456</v>
      </c>
      <c r="V519" s="485" t="s">
        <v>2457</v>
      </c>
      <c r="W519" s="468" t="s">
        <v>120</v>
      </c>
      <c r="X519" s="468"/>
      <c r="Y519" s="474" t="s">
        <v>2528</v>
      </c>
      <c r="Z519" s="513" t="s">
        <v>3072</v>
      </c>
      <c r="AA519" s="468" t="s">
        <v>2470</v>
      </c>
      <c r="AB519" s="513" t="s">
        <v>2634</v>
      </c>
      <c r="AC519" s="468"/>
      <c r="AD519" s="468" t="s">
        <v>2485</v>
      </c>
      <c r="AE519" s="468"/>
      <c r="AF519" s="468" t="s">
        <v>2462</v>
      </c>
      <c r="AG519" s="468" t="s">
        <v>2451</v>
      </c>
      <c r="AH519" s="486" t="s">
        <v>2710</v>
      </c>
      <c r="AI519" s="486" t="s">
        <v>152</v>
      </c>
      <c r="AJ519" s="468"/>
      <c r="AK519" s="486"/>
      <c r="AL519" s="468"/>
      <c r="AM519" s="467" t="s">
        <v>3074</v>
      </c>
      <c r="AN519" s="467"/>
      <c r="AO519" s="474"/>
      <c r="AP519" s="476" t="s">
        <v>3142</v>
      </c>
      <c r="AQ519" s="467"/>
      <c r="AR519" s="467"/>
      <c r="AS519" s="467"/>
      <c r="AT519" s="467"/>
      <c r="AU519" s="474"/>
      <c r="AV519" s="474"/>
      <c r="AW519" s="474"/>
      <c r="AX519" s="474"/>
      <c r="AY519" s="474"/>
      <c r="AZ519" s="474"/>
      <c r="BA519" s="477"/>
      <c r="BB519" s="478"/>
      <c r="BC519" s="474"/>
      <c r="BD519" s="467" t="s">
        <v>3162</v>
      </c>
      <c r="BE519" s="467" t="s">
        <v>3163</v>
      </c>
      <c r="BF519" s="467" t="s">
        <v>3164</v>
      </c>
      <c r="BG519" s="470"/>
      <c r="BH519" s="467"/>
      <c r="BI519" s="467"/>
      <c r="BJ519" s="467"/>
      <c r="BK519" s="467"/>
      <c r="BL519" s="467"/>
      <c r="BM519" s="467"/>
    </row>
    <row r="520" spans="1:65" ht="30" customHeight="1" x14ac:dyDescent="0.3">
      <c r="A520" s="68"/>
      <c r="B520" s="465">
        <v>20200515</v>
      </c>
      <c r="C520" s="514" t="s">
        <v>3079</v>
      </c>
      <c r="D520" s="480" t="s">
        <v>2776</v>
      </c>
      <c r="E520" s="481">
        <v>44169</v>
      </c>
      <c r="F520" s="515" t="s">
        <v>2494</v>
      </c>
      <c r="G520" s="468" t="s">
        <v>116</v>
      </c>
      <c r="H520" s="469" t="s">
        <v>1500</v>
      </c>
      <c r="I520" s="468" t="s">
        <v>119</v>
      </c>
      <c r="J520" s="482" t="s">
        <v>7018</v>
      </c>
      <c r="K520" s="483">
        <v>44165</v>
      </c>
      <c r="L520" s="479"/>
      <c r="M520" s="469" t="s">
        <v>2630</v>
      </c>
      <c r="N520" s="469" t="s">
        <v>3080</v>
      </c>
      <c r="O520" s="513" t="s">
        <v>4231</v>
      </c>
      <c r="P520" s="513"/>
      <c r="Q520" s="469" t="s">
        <v>3081</v>
      </c>
      <c r="R520" s="484">
        <v>45064000</v>
      </c>
      <c r="S520" s="484">
        <v>0</v>
      </c>
      <c r="T520" s="468" t="s">
        <v>2501</v>
      </c>
      <c r="U520" s="468" t="s">
        <v>2456</v>
      </c>
      <c r="V520" s="485" t="s">
        <v>2459</v>
      </c>
      <c r="W520" s="468" t="s">
        <v>120</v>
      </c>
      <c r="X520" s="468"/>
      <c r="Y520" s="474" t="s">
        <v>2528</v>
      </c>
      <c r="Z520" s="513" t="s">
        <v>4232</v>
      </c>
      <c r="AA520" s="468" t="s">
        <v>2454</v>
      </c>
      <c r="AB520" s="513" t="s">
        <v>3749</v>
      </c>
      <c r="AC520" s="468"/>
      <c r="AD520" s="468" t="s">
        <v>2450</v>
      </c>
      <c r="AE520" s="468"/>
      <c r="AF520" s="468" t="s">
        <v>2462</v>
      </c>
      <c r="AG520" s="468" t="s">
        <v>2490</v>
      </c>
      <c r="AH520" s="486" t="s">
        <v>2452</v>
      </c>
      <c r="AI520" s="486" t="s">
        <v>4160</v>
      </c>
      <c r="AJ520" s="468"/>
      <c r="AK520" s="486"/>
      <c r="AL520" s="468"/>
      <c r="AM520" s="467" t="s">
        <v>4233</v>
      </c>
      <c r="AN520" s="467"/>
      <c r="AO520" s="474"/>
      <c r="AP520" s="476" t="s">
        <v>3270</v>
      </c>
      <c r="AQ520" s="467"/>
      <c r="AR520" s="467"/>
      <c r="AS520" s="467"/>
      <c r="AT520" s="467"/>
      <c r="AU520" s="474" t="s">
        <v>2528</v>
      </c>
      <c r="AV520" s="474"/>
      <c r="AW520" s="474"/>
      <c r="AX520" s="474"/>
      <c r="AY520" s="474"/>
      <c r="AZ520" s="474"/>
      <c r="BA520" s="477"/>
      <c r="BB520" s="478"/>
      <c r="BC520" s="474"/>
      <c r="BD520" s="467" t="s">
        <v>3149</v>
      </c>
      <c r="BE520" s="467" t="s">
        <v>3150</v>
      </c>
      <c r="BF520" s="467" t="s">
        <v>3151</v>
      </c>
      <c r="BG520" s="470"/>
      <c r="BH520" s="467"/>
      <c r="BI520" s="467"/>
      <c r="BJ520" s="467"/>
      <c r="BK520" s="467" t="s">
        <v>3152</v>
      </c>
      <c r="BL520" s="467"/>
      <c r="BM520" s="467"/>
    </row>
    <row r="521" spans="1:65" ht="30" customHeight="1" x14ac:dyDescent="0.3">
      <c r="A521" s="68"/>
      <c r="B521" s="465">
        <v>20200516</v>
      </c>
      <c r="C521" s="514" t="s">
        <v>3083</v>
      </c>
      <c r="D521" s="480" t="s">
        <v>3271</v>
      </c>
      <c r="E521" s="481">
        <v>44169</v>
      </c>
      <c r="F521" s="515" t="s">
        <v>3082</v>
      </c>
      <c r="G521" s="468" t="s">
        <v>116</v>
      </c>
      <c r="H521" s="469" t="s">
        <v>2585</v>
      </c>
      <c r="I521" s="468" t="s">
        <v>2449</v>
      </c>
      <c r="J521" s="482" t="s">
        <v>7019</v>
      </c>
      <c r="K521" s="483">
        <v>44169</v>
      </c>
      <c r="L521" s="479"/>
      <c r="M521" s="469" t="s">
        <v>2630</v>
      </c>
      <c r="N521" s="469" t="s">
        <v>3084</v>
      </c>
      <c r="O521" s="469" t="s">
        <v>3075</v>
      </c>
      <c r="P521" s="469"/>
      <c r="Q521" s="513" t="s">
        <v>3085</v>
      </c>
      <c r="R521" s="484">
        <v>2939</v>
      </c>
      <c r="S521" s="484">
        <v>0</v>
      </c>
      <c r="T521" s="468" t="s">
        <v>2455</v>
      </c>
      <c r="U521" s="468" t="s">
        <v>2456</v>
      </c>
      <c r="V521" s="485" t="s">
        <v>2457</v>
      </c>
      <c r="W521" s="468" t="s">
        <v>120</v>
      </c>
      <c r="X521" s="468"/>
      <c r="Y521" s="474" t="s">
        <v>2528</v>
      </c>
      <c r="Z521" s="513" t="s">
        <v>3086</v>
      </c>
      <c r="AA521" s="468" t="s">
        <v>2454</v>
      </c>
      <c r="AB521" s="513" t="s">
        <v>3272</v>
      </c>
      <c r="AC521" s="468"/>
      <c r="AD521" s="468" t="s">
        <v>2450</v>
      </c>
      <c r="AE521" s="468"/>
      <c r="AF521" s="468" t="s">
        <v>4152</v>
      </c>
      <c r="AG521" s="468" t="s">
        <v>2451</v>
      </c>
      <c r="AH521" s="486" t="s">
        <v>2452</v>
      </c>
      <c r="AI521" s="486" t="s">
        <v>154</v>
      </c>
      <c r="AJ521" s="468"/>
      <c r="AK521" s="486"/>
      <c r="AL521" s="468"/>
      <c r="AM521" s="467"/>
      <c r="AN521" s="467"/>
      <c r="AO521" s="474"/>
      <c r="AP521" s="476"/>
      <c r="AQ521" s="467"/>
      <c r="AR521" s="467"/>
      <c r="AS521" s="467"/>
      <c r="AT521" s="467"/>
      <c r="AU521" s="474"/>
      <c r="AV521" s="474"/>
      <c r="AW521" s="474"/>
      <c r="AX521" s="474"/>
      <c r="AY521" s="474"/>
      <c r="AZ521" s="474"/>
      <c r="BA521" s="477"/>
      <c r="BB521" s="478"/>
      <c r="BC521" s="474"/>
      <c r="BD521" s="467" t="s">
        <v>3153</v>
      </c>
      <c r="BE521" s="467" t="s">
        <v>3154</v>
      </c>
      <c r="BF521" s="467" t="s">
        <v>3155</v>
      </c>
      <c r="BG521" s="470"/>
      <c r="BH521" s="467"/>
      <c r="BI521" s="467"/>
      <c r="BJ521" s="467"/>
      <c r="BK521" s="467" t="s">
        <v>3317</v>
      </c>
      <c r="BL521" s="467"/>
      <c r="BM521" s="467"/>
    </row>
    <row r="522" spans="1:65" ht="30" customHeight="1" x14ac:dyDescent="0.3">
      <c r="A522" s="68"/>
      <c r="B522" s="465">
        <v>20200517</v>
      </c>
      <c r="C522" s="514" t="s">
        <v>3088</v>
      </c>
      <c r="D522" s="480"/>
      <c r="E522" s="481">
        <v>44169</v>
      </c>
      <c r="F522" s="515" t="s">
        <v>2494</v>
      </c>
      <c r="G522" s="468" t="s">
        <v>116</v>
      </c>
      <c r="H522" s="469" t="s">
        <v>2585</v>
      </c>
      <c r="I522" s="468" t="s">
        <v>119</v>
      </c>
      <c r="J522" s="482" t="s">
        <v>7020</v>
      </c>
      <c r="K522" s="483">
        <v>44169</v>
      </c>
      <c r="L522" s="479"/>
      <c r="M522" s="469" t="s">
        <v>2586</v>
      </c>
      <c r="N522" s="469" t="s">
        <v>2630</v>
      </c>
      <c r="O522" s="469" t="s">
        <v>3076</v>
      </c>
      <c r="P522" s="469"/>
      <c r="Q522" s="513" t="s">
        <v>3089</v>
      </c>
      <c r="R522" s="484">
        <v>0</v>
      </c>
      <c r="S522" s="484">
        <v>0</v>
      </c>
      <c r="T522" s="468" t="s">
        <v>2484</v>
      </c>
      <c r="U522" s="468" t="s">
        <v>3597</v>
      </c>
      <c r="V522" s="485" t="s">
        <v>2457</v>
      </c>
      <c r="W522" s="468" t="s">
        <v>120</v>
      </c>
      <c r="X522" s="468"/>
      <c r="Y522" s="474" t="s">
        <v>2528</v>
      </c>
      <c r="Z522" s="469" t="s">
        <v>3750</v>
      </c>
      <c r="AA522" s="468" t="s">
        <v>2454</v>
      </c>
      <c r="AB522" s="513"/>
      <c r="AC522" s="468"/>
      <c r="AD522" s="468" t="s">
        <v>2450</v>
      </c>
      <c r="AE522" s="468"/>
      <c r="AF522" s="468" t="s">
        <v>2458</v>
      </c>
      <c r="AG522" s="468" t="s">
        <v>2490</v>
      </c>
      <c r="AH522" s="486" t="s">
        <v>2452</v>
      </c>
      <c r="AI522" s="486" t="s">
        <v>154</v>
      </c>
      <c r="AJ522" s="468"/>
      <c r="AK522" s="486"/>
      <c r="AL522" s="468"/>
      <c r="AM522" s="467"/>
      <c r="AN522" s="467"/>
      <c r="AO522" s="474"/>
      <c r="AP522" s="476" t="s">
        <v>3678</v>
      </c>
      <c r="AQ522" s="467"/>
      <c r="AR522" s="467"/>
      <c r="AS522" s="467"/>
      <c r="AT522" s="467"/>
      <c r="AU522" s="474"/>
      <c r="AV522" s="474"/>
      <c r="AW522" s="474"/>
      <c r="AX522" s="474"/>
      <c r="AY522" s="474"/>
      <c r="AZ522" s="474"/>
      <c r="BA522" s="477"/>
      <c r="BB522" s="478"/>
      <c r="BC522" s="474"/>
      <c r="BD522" s="467" t="s">
        <v>3156</v>
      </c>
      <c r="BE522" s="467" t="s">
        <v>3157</v>
      </c>
      <c r="BF522" s="467" t="s">
        <v>2538</v>
      </c>
      <c r="BG522" s="470"/>
      <c r="BH522" s="467"/>
      <c r="BI522" s="467"/>
      <c r="BJ522" s="467"/>
      <c r="BK522" s="467"/>
      <c r="BL522" s="467"/>
      <c r="BM522" s="467"/>
    </row>
    <row r="523" spans="1:65" ht="30" customHeight="1" x14ac:dyDescent="0.3">
      <c r="A523" s="68"/>
      <c r="B523" s="465">
        <v>20200518</v>
      </c>
      <c r="C523" s="514" t="s">
        <v>3092</v>
      </c>
      <c r="D523" s="480" t="s">
        <v>3090</v>
      </c>
      <c r="E523" s="481">
        <v>44169</v>
      </c>
      <c r="F523" s="515" t="s">
        <v>3091</v>
      </c>
      <c r="G523" s="468" t="s">
        <v>116</v>
      </c>
      <c r="H523" s="469" t="s">
        <v>2585</v>
      </c>
      <c r="I523" s="468" t="s">
        <v>2449</v>
      </c>
      <c r="J523" s="482" t="s">
        <v>7021</v>
      </c>
      <c r="K523" s="483">
        <v>44167</v>
      </c>
      <c r="L523" s="479">
        <v>44044</v>
      </c>
      <c r="M523" s="469" t="s">
        <v>2586</v>
      </c>
      <c r="N523" s="469" t="s">
        <v>3077</v>
      </c>
      <c r="O523" s="469" t="s">
        <v>3751</v>
      </c>
      <c r="P523" s="469"/>
      <c r="Q523" s="513" t="s">
        <v>3093</v>
      </c>
      <c r="R523" s="484">
        <v>7895</v>
      </c>
      <c r="S523" s="484">
        <v>0</v>
      </c>
      <c r="T523" s="468" t="s">
        <v>2712</v>
      </c>
      <c r="U523" s="468" t="s">
        <v>2464</v>
      </c>
      <c r="V523" s="485" t="s">
        <v>2459</v>
      </c>
      <c r="W523" s="468" t="s">
        <v>120</v>
      </c>
      <c r="X523" s="468"/>
      <c r="Y523" s="474" t="s">
        <v>2528</v>
      </c>
      <c r="Z523" s="513" t="s">
        <v>3273</v>
      </c>
      <c r="AA523" s="468" t="s">
        <v>2454</v>
      </c>
      <c r="AB523" s="513"/>
      <c r="AC523" s="468"/>
      <c r="AD523" s="468" t="s">
        <v>2450</v>
      </c>
      <c r="AE523" s="468"/>
      <c r="AF523" s="468" t="s">
        <v>2458</v>
      </c>
      <c r="AG523" s="468" t="s">
        <v>2486</v>
      </c>
      <c r="AH523" s="486" t="s">
        <v>2452</v>
      </c>
      <c r="AI523" s="486" t="s">
        <v>154</v>
      </c>
      <c r="AJ523" s="468"/>
      <c r="AK523" s="486"/>
      <c r="AL523" s="468"/>
      <c r="AM523" s="467" t="s">
        <v>3094</v>
      </c>
      <c r="AN523" s="467"/>
      <c r="AO523" s="474"/>
      <c r="AP523" s="476"/>
      <c r="AQ523" s="467"/>
      <c r="AR523" s="467"/>
      <c r="AS523" s="467"/>
      <c r="AT523" s="467"/>
      <c r="AU523" s="474"/>
      <c r="AV523" s="474" t="s">
        <v>2528</v>
      </c>
      <c r="AW523" s="474"/>
      <c r="AX523" s="474"/>
      <c r="AY523" s="474"/>
      <c r="AZ523" s="474"/>
      <c r="BA523" s="477"/>
      <c r="BB523" s="478"/>
      <c r="BC523" s="474"/>
      <c r="BD523" s="467" t="s">
        <v>3158</v>
      </c>
      <c r="BE523" s="467" t="s">
        <v>3159</v>
      </c>
      <c r="BF523" s="467" t="s">
        <v>3160</v>
      </c>
      <c r="BG523" s="470"/>
      <c r="BH523" s="467"/>
      <c r="BI523" s="467"/>
      <c r="BJ523" s="467"/>
      <c r="BK523" s="467" t="s">
        <v>3161</v>
      </c>
      <c r="BL523" s="467"/>
      <c r="BM523" s="467"/>
    </row>
    <row r="524" spans="1:65" ht="30" customHeight="1" x14ac:dyDescent="0.3">
      <c r="A524" s="68"/>
      <c r="B524" s="465">
        <v>20200519</v>
      </c>
      <c r="C524" s="514" t="s">
        <v>3096</v>
      </c>
      <c r="D524" s="480" t="s">
        <v>3099</v>
      </c>
      <c r="E524" s="481">
        <v>44171</v>
      </c>
      <c r="F524" s="515" t="s">
        <v>3095</v>
      </c>
      <c r="G524" s="468" t="s">
        <v>116</v>
      </c>
      <c r="H524" s="469" t="s">
        <v>1500</v>
      </c>
      <c r="I524" s="468" t="s">
        <v>119</v>
      </c>
      <c r="J524" s="482" t="s">
        <v>7022</v>
      </c>
      <c r="K524" s="483">
        <v>44168</v>
      </c>
      <c r="L524" s="479"/>
      <c r="M524" s="469" t="s">
        <v>3078</v>
      </c>
      <c r="N524" s="517">
        <v>44168</v>
      </c>
      <c r="O524" s="513" t="s">
        <v>3097</v>
      </c>
      <c r="P524" s="513"/>
      <c r="Q524" s="513" t="s">
        <v>3098</v>
      </c>
      <c r="R524" s="484">
        <v>0</v>
      </c>
      <c r="S524" s="484">
        <v>0</v>
      </c>
      <c r="T524" s="468" t="s">
        <v>2501</v>
      </c>
      <c r="U524" s="468" t="s">
        <v>3595</v>
      </c>
      <c r="V524" s="485" t="s">
        <v>2457</v>
      </c>
      <c r="W524" s="468" t="s">
        <v>120</v>
      </c>
      <c r="X524" s="468"/>
      <c r="Y524" s="474" t="s">
        <v>2528</v>
      </c>
      <c r="Z524" s="513" t="s">
        <v>3752</v>
      </c>
      <c r="AA524" s="468" t="s">
        <v>2454</v>
      </c>
      <c r="AB524" s="513"/>
      <c r="AC524" s="468"/>
      <c r="AD524" s="468" t="s">
        <v>2450</v>
      </c>
      <c r="AE524" s="468" t="s">
        <v>2461</v>
      </c>
      <c r="AF524" s="468" t="s">
        <v>2462</v>
      </c>
      <c r="AG524" s="468" t="s">
        <v>2486</v>
      </c>
      <c r="AH524" s="486" t="s">
        <v>2452</v>
      </c>
      <c r="AI524" s="486" t="s">
        <v>154</v>
      </c>
      <c r="AJ524" s="468"/>
      <c r="AK524" s="486"/>
      <c r="AL524" s="468"/>
      <c r="AM524" s="467"/>
      <c r="AN524" s="467"/>
      <c r="AO524" s="474"/>
      <c r="AP524" s="476" t="s">
        <v>3148</v>
      </c>
      <c r="AQ524" s="467"/>
      <c r="AR524" s="467"/>
      <c r="AS524" s="467"/>
      <c r="AT524" s="467"/>
      <c r="AU524" s="474"/>
      <c r="AV524" s="474"/>
      <c r="AW524" s="474"/>
      <c r="AX524" s="474"/>
      <c r="AY524" s="474"/>
      <c r="AZ524" s="474"/>
      <c r="BA524" s="477"/>
      <c r="BB524" s="478"/>
      <c r="BC524" s="474"/>
      <c r="BD524" s="467" t="s">
        <v>3146</v>
      </c>
      <c r="BE524" s="467" t="s">
        <v>3147</v>
      </c>
      <c r="BF524" s="467" t="s">
        <v>2538</v>
      </c>
      <c r="BG524" s="470"/>
      <c r="BH524" s="467"/>
      <c r="BI524" s="467"/>
      <c r="BJ524" s="467"/>
      <c r="BK524" s="467"/>
      <c r="BL524" s="467"/>
      <c r="BM524" s="467"/>
    </row>
    <row r="525" spans="1:65" ht="30" customHeight="1" x14ac:dyDescent="0.3">
      <c r="A525" s="68"/>
      <c r="B525" s="465">
        <v>20200520</v>
      </c>
      <c r="C525" s="514" t="s">
        <v>3753</v>
      </c>
      <c r="D525" s="480" t="s">
        <v>3274</v>
      </c>
      <c r="E525" s="481">
        <v>44172</v>
      </c>
      <c r="F525" s="515" t="s">
        <v>2713</v>
      </c>
      <c r="G525" s="468" t="s">
        <v>116</v>
      </c>
      <c r="H525" s="469" t="s">
        <v>2585</v>
      </c>
      <c r="I525" s="468" t="s">
        <v>2522</v>
      </c>
      <c r="J525" s="482" t="s">
        <v>7023</v>
      </c>
      <c r="K525" s="483">
        <v>44160</v>
      </c>
      <c r="L525" s="479">
        <v>44105</v>
      </c>
      <c r="M525" s="469" t="s">
        <v>3128</v>
      </c>
      <c r="N525" s="469" t="s">
        <v>3129</v>
      </c>
      <c r="O525" s="513" t="s">
        <v>3754</v>
      </c>
      <c r="P525" s="513"/>
      <c r="Q525" s="513" t="s">
        <v>3130</v>
      </c>
      <c r="R525" s="484">
        <v>49420</v>
      </c>
      <c r="S525" s="484">
        <v>49420</v>
      </c>
      <c r="T525" s="468" t="s">
        <v>2455</v>
      </c>
      <c r="U525" s="468" t="s">
        <v>2456</v>
      </c>
      <c r="V525" s="485" t="s">
        <v>2502</v>
      </c>
      <c r="W525" s="468" t="s">
        <v>120</v>
      </c>
      <c r="X525" s="468"/>
      <c r="Y525" s="474" t="s">
        <v>2528</v>
      </c>
      <c r="Z525" s="513" t="s">
        <v>3487</v>
      </c>
      <c r="AA525" s="468" t="s">
        <v>2454</v>
      </c>
      <c r="AB525" s="513"/>
      <c r="AC525" s="468"/>
      <c r="AD525" s="468" t="s">
        <v>2450</v>
      </c>
      <c r="AE525" s="468"/>
      <c r="AF525" s="468" t="s">
        <v>2462</v>
      </c>
      <c r="AG525" s="468" t="s">
        <v>2486</v>
      </c>
      <c r="AH525" s="486" t="s">
        <v>2452</v>
      </c>
      <c r="AI525" s="486" t="s">
        <v>154</v>
      </c>
      <c r="AJ525" s="468"/>
      <c r="AK525" s="486"/>
      <c r="AL525" s="468"/>
      <c r="AM525" s="467" t="s">
        <v>3145</v>
      </c>
      <c r="AN525" s="467"/>
      <c r="AO525" s="474"/>
      <c r="AP525" s="476" t="s">
        <v>3191</v>
      </c>
      <c r="AQ525" s="467"/>
      <c r="AR525" s="467"/>
      <c r="AS525" s="467"/>
      <c r="AT525" s="467"/>
      <c r="AU525" s="474" t="s">
        <v>2528</v>
      </c>
      <c r="AV525" s="474"/>
      <c r="AW525" s="474"/>
      <c r="AX525" s="474"/>
      <c r="AY525" s="474"/>
      <c r="AZ525" s="474"/>
      <c r="BA525" s="477"/>
      <c r="BB525" s="478"/>
      <c r="BC525" s="474"/>
      <c r="BD525" s="467" t="s">
        <v>3188</v>
      </c>
      <c r="BE525" s="467" t="s">
        <v>3189</v>
      </c>
      <c r="BF525" s="467" t="s">
        <v>3190</v>
      </c>
      <c r="BG525" s="470"/>
      <c r="BH525" s="467"/>
      <c r="BI525" s="467"/>
      <c r="BJ525" s="467"/>
      <c r="BK525" s="467"/>
      <c r="BL525" s="467"/>
      <c r="BM525" s="467"/>
    </row>
    <row r="526" spans="1:65" ht="30" customHeight="1" x14ac:dyDescent="0.3">
      <c r="A526" s="68"/>
      <c r="B526" s="465">
        <v>20200521</v>
      </c>
      <c r="C526" s="514" t="s">
        <v>3131</v>
      </c>
      <c r="D526" s="480" t="s">
        <v>3486</v>
      </c>
      <c r="E526" s="481">
        <v>44172</v>
      </c>
      <c r="F526" s="515" t="s">
        <v>2815</v>
      </c>
      <c r="G526" s="468" t="s">
        <v>116</v>
      </c>
      <c r="H526" s="469" t="s">
        <v>2585</v>
      </c>
      <c r="I526" s="468" t="s">
        <v>2474</v>
      </c>
      <c r="J526" s="482" t="s">
        <v>7024</v>
      </c>
      <c r="K526" s="483">
        <v>44169</v>
      </c>
      <c r="L526" s="479">
        <v>44136</v>
      </c>
      <c r="M526" s="469" t="s">
        <v>3124</v>
      </c>
      <c r="N526" s="469" t="s">
        <v>3132</v>
      </c>
      <c r="O526" s="469" t="s">
        <v>3133</v>
      </c>
      <c r="P526" s="469"/>
      <c r="Q526" s="513" t="s">
        <v>3134</v>
      </c>
      <c r="R526" s="484" t="s">
        <v>2691</v>
      </c>
      <c r="S526" s="484" t="s">
        <v>2691</v>
      </c>
      <c r="T526" s="468" t="s">
        <v>2484</v>
      </c>
      <c r="U526" s="468" t="s">
        <v>3595</v>
      </c>
      <c r="V526" s="485" t="s">
        <v>2457</v>
      </c>
      <c r="W526" s="468" t="s">
        <v>120</v>
      </c>
      <c r="X526" s="468"/>
      <c r="Y526" s="474" t="s">
        <v>2528</v>
      </c>
      <c r="Z526" s="513" t="s">
        <v>3488</v>
      </c>
      <c r="AA526" s="468" t="s">
        <v>2454</v>
      </c>
      <c r="AB526" s="513" t="s">
        <v>2634</v>
      </c>
      <c r="AC526" s="468"/>
      <c r="AD526" s="468" t="s">
        <v>2450</v>
      </c>
      <c r="AE526" s="468"/>
      <c r="AF526" s="468" t="s">
        <v>2462</v>
      </c>
      <c r="AG526" s="468" t="s">
        <v>2451</v>
      </c>
      <c r="AH526" s="486" t="s">
        <v>2452</v>
      </c>
      <c r="AI526" s="486" t="s">
        <v>154</v>
      </c>
      <c r="AJ526" s="468"/>
      <c r="AK526" s="486"/>
      <c r="AL526" s="468"/>
      <c r="AM526" s="467"/>
      <c r="AN526" s="467"/>
      <c r="AO526" s="474"/>
      <c r="AP526" s="476" t="s">
        <v>3194</v>
      </c>
      <c r="AQ526" s="467"/>
      <c r="AR526" s="467"/>
      <c r="AS526" s="467"/>
      <c r="AT526" s="467"/>
      <c r="AU526" s="474" t="s">
        <v>2528</v>
      </c>
      <c r="AV526" s="474"/>
      <c r="AW526" s="474"/>
      <c r="AX526" s="474"/>
      <c r="AY526" s="474"/>
      <c r="AZ526" s="474"/>
      <c r="BA526" s="477"/>
      <c r="BB526" s="478"/>
      <c r="BC526" s="474"/>
      <c r="BD526" s="467" t="s">
        <v>3192</v>
      </c>
      <c r="BE526" s="467" t="s">
        <v>3193</v>
      </c>
      <c r="BF526" s="467" t="s">
        <v>2531</v>
      </c>
      <c r="BG526" s="470"/>
      <c r="BH526" s="467"/>
      <c r="BI526" s="467"/>
      <c r="BJ526" s="467"/>
      <c r="BK526" s="467" t="s">
        <v>3195</v>
      </c>
      <c r="BL526" s="467"/>
      <c r="BM526" s="467"/>
    </row>
    <row r="527" spans="1:65" ht="30" customHeight="1" x14ac:dyDescent="0.3">
      <c r="A527" s="68"/>
      <c r="B527" s="465">
        <v>20200522</v>
      </c>
      <c r="C527" s="514" t="s">
        <v>3136</v>
      </c>
      <c r="D527" s="480" t="s">
        <v>3135</v>
      </c>
      <c r="E527" s="481">
        <v>44172</v>
      </c>
      <c r="F527" s="515" t="s">
        <v>2494</v>
      </c>
      <c r="G527" s="468" t="s">
        <v>116</v>
      </c>
      <c r="H527" s="469" t="s">
        <v>1500</v>
      </c>
      <c r="I527" s="468" t="s">
        <v>2477</v>
      </c>
      <c r="J527" s="482" t="s">
        <v>7025</v>
      </c>
      <c r="K527" s="483">
        <v>44172</v>
      </c>
      <c r="L527" s="479">
        <v>44075</v>
      </c>
      <c r="M527" s="469" t="s">
        <v>3125</v>
      </c>
      <c r="N527" s="469" t="s">
        <v>2582</v>
      </c>
      <c r="O527" s="513" t="s">
        <v>3755</v>
      </c>
      <c r="P527" s="513"/>
      <c r="Q527" s="513" t="s">
        <v>3484</v>
      </c>
      <c r="R527" s="484">
        <v>142427</v>
      </c>
      <c r="S527" s="484">
        <v>142427</v>
      </c>
      <c r="T527" s="468" t="s">
        <v>2455</v>
      </c>
      <c r="U527" s="468" t="s">
        <v>2456</v>
      </c>
      <c r="V527" s="485" t="s">
        <v>2457</v>
      </c>
      <c r="W527" s="468" t="s">
        <v>120</v>
      </c>
      <c r="X527" s="468"/>
      <c r="Y527" s="474" t="s">
        <v>2528</v>
      </c>
      <c r="Z527" s="513" t="s">
        <v>3489</v>
      </c>
      <c r="AA527" s="468" t="s">
        <v>2454</v>
      </c>
      <c r="AB527" s="513"/>
      <c r="AC527" s="468"/>
      <c r="AD527" s="468" t="s">
        <v>2460</v>
      </c>
      <c r="AE527" s="468"/>
      <c r="AF527" s="468" t="s">
        <v>2458</v>
      </c>
      <c r="AG527" s="468" t="s">
        <v>2451</v>
      </c>
      <c r="AH527" s="486" t="s">
        <v>2452</v>
      </c>
      <c r="AI527" s="486" t="s">
        <v>154</v>
      </c>
      <c r="AJ527" s="468"/>
      <c r="AK527" s="486"/>
      <c r="AL527" s="468"/>
      <c r="AM527" s="467" t="s">
        <v>3485</v>
      </c>
      <c r="AN527" s="467"/>
      <c r="AO527" s="474"/>
      <c r="AP527" s="476"/>
      <c r="AQ527" s="467"/>
      <c r="AR527" s="467"/>
      <c r="AS527" s="467"/>
      <c r="AT527" s="467"/>
      <c r="AU527" s="474" t="s">
        <v>2528</v>
      </c>
      <c r="AV527" s="474"/>
      <c r="AW527" s="474"/>
      <c r="AX527" s="474"/>
      <c r="AY527" s="474"/>
      <c r="AZ527" s="474"/>
      <c r="BA527" s="477"/>
      <c r="BB527" s="478"/>
      <c r="BC527" s="474"/>
      <c r="BD527" s="467" t="s">
        <v>3196</v>
      </c>
      <c r="BE527" s="467" t="s">
        <v>3197</v>
      </c>
      <c r="BF527" s="467" t="s">
        <v>3198</v>
      </c>
      <c r="BG527" s="470"/>
      <c r="BH527" s="467"/>
      <c r="BI527" s="467"/>
      <c r="BJ527" s="467"/>
      <c r="BK527" s="467" t="s">
        <v>3199</v>
      </c>
      <c r="BL527" s="467"/>
      <c r="BM527" s="467"/>
    </row>
    <row r="528" spans="1:65" ht="30" customHeight="1" x14ac:dyDescent="0.3">
      <c r="A528" s="68"/>
      <c r="B528" s="465">
        <v>20200523</v>
      </c>
      <c r="C528" s="514" t="s">
        <v>3756</v>
      </c>
      <c r="D528" s="480" t="s">
        <v>3090</v>
      </c>
      <c r="E528" s="481">
        <v>44173</v>
      </c>
      <c r="F528" s="515" t="s">
        <v>2713</v>
      </c>
      <c r="G528" s="468" t="s">
        <v>116</v>
      </c>
      <c r="H528" s="469" t="s">
        <v>2585</v>
      </c>
      <c r="I528" s="468" t="s">
        <v>2711</v>
      </c>
      <c r="J528" s="482" t="s">
        <v>7026</v>
      </c>
      <c r="K528" s="483">
        <v>44153</v>
      </c>
      <c r="L528" s="479">
        <v>44136</v>
      </c>
      <c r="M528" s="469" t="s">
        <v>3137</v>
      </c>
      <c r="N528" s="469" t="s">
        <v>3129</v>
      </c>
      <c r="O528" s="469" t="s">
        <v>3757</v>
      </c>
      <c r="P528" s="469"/>
      <c r="Q528" s="513" t="s">
        <v>3490</v>
      </c>
      <c r="R528" s="484">
        <v>42030</v>
      </c>
      <c r="S528" s="484">
        <v>42030</v>
      </c>
      <c r="T528" s="468" t="s">
        <v>2455</v>
      </c>
      <c r="U528" s="468" t="s">
        <v>2456</v>
      </c>
      <c r="V528" s="485" t="s">
        <v>2457</v>
      </c>
      <c r="W528" s="468" t="s">
        <v>120</v>
      </c>
      <c r="X528" s="468"/>
      <c r="Y528" s="474" t="s">
        <v>2528</v>
      </c>
      <c r="Z528" s="513" t="s">
        <v>3138</v>
      </c>
      <c r="AA528" s="468" t="s">
        <v>2454</v>
      </c>
      <c r="AB528" s="513"/>
      <c r="AC528" s="468"/>
      <c r="AD528" s="468" t="s">
        <v>2450</v>
      </c>
      <c r="AE528" s="468"/>
      <c r="AF528" s="468" t="s">
        <v>2458</v>
      </c>
      <c r="AG528" s="468" t="s">
        <v>2451</v>
      </c>
      <c r="AH528" s="486" t="s">
        <v>2452</v>
      </c>
      <c r="AI528" s="486" t="s">
        <v>154</v>
      </c>
      <c r="AJ528" s="468"/>
      <c r="AK528" s="486"/>
      <c r="AL528" s="468"/>
      <c r="AM528" s="467" t="s">
        <v>3143</v>
      </c>
      <c r="AN528" s="467"/>
      <c r="AO528" s="474"/>
      <c r="AP528" s="476" t="s">
        <v>3180</v>
      </c>
      <c r="AQ528" s="467"/>
      <c r="AR528" s="467"/>
      <c r="AS528" s="467"/>
      <c r="AT528" s="467"/>
      <c r="AU528" s="474"/>
      <c r="AV528" s="474"/>
      <c r="AW528" s="474"/>
      <c r="AX528" s="474"/>
      <c r="AY528" s="474"/>
      <c r="AZ528" s="474"/>
      <c r="BA528" s="477"/>
      <c r="BB528" s="478"/>
      <c r="BC528" s="474"/>
      <c r="BD528" s="467" t="s">
        <v>3177</v>
      </c>
      <c r="BE528" s="467" t="s">
        <v>3178</v>
      </c>
      <c r="BF528" s="467" t="s">
        <v>3179</v>
      </c>
      <c r="BG528" s="470"/>
      <c r="BH528" s="467"/>
      <c r="BI528" s="467"/>
      <c r="BJ528" s="467"/>
      <c r="BK528" s="467" t="s">
        <v>3181</v>
      </c>
      <c r="BL528" s="467"/>
      <c r="BM528" s="467"/>
    </row>
    <row r="529" spans="1:65" ht="30" customHeight="1" x14ac:dyDescent="0.3">
      <c r="A529" s="68"/>
      <c r="B529" s="465">
        <v>20200524</v>
      </c>
      <c r="C529" s="514" t="s">
        <v>3140</v>
      </c>
      <c r="D529" s="480" t="s">
        <v>3604</v>
      </c>
      <c r="E529" s="481">
        <v>44173</v>
      </c>
      <c r="F529" s="515" t="s">
        <v>3139</v>
      </c>
      <c r="G529" s="468" t="s">
        <v>116</v>
      </c>
      <c r="H529" s="469" t="s">
        <v>1500</v>
      </c>
      <c r="I529" s="468" t="s">
        <v>2477</v>
      </c>
      <c r="J529" s="482" t="s">
        <v>7027</v>
      </c>
      <c r="K529" s="483">
        <v>44169</v>
      </c>
      <c r="L529" s="479">
        <v>44105</v>
      </c>
      <c r="M529" s="469" t="s">
        <v>2586</v>
      </c>
      <c r="N529" s="469" t="s">
        <v>3126</v>
      </c>
      <c r="O529" s="469" t="s">
        <v>3127</v>
      </c>
      <c r="P529" s="469"/>
      <c r="Q529" s="513" t="s">
        <v>3758</v>
      </c>
      <c r="R529" s="484">
        <v>2000</v>
      </c>
      <c r="S529" s="484">
        <v>2000</v>
      </c>
      <c r="T529" s="468" t="s">
        <v>2484</v>
      </c>
      <c r="U529" s="468" t="s">
        <v>2456</v>
      </c>
      <c r="V529" s="485" t="s">
        <v>2502</v>
      </c>
      <c r="W529" s="468" t="s">
        <v>120</v>
      </c>
      <c r="X529" s="468"/>
      <c r="Y529" s="474" t="s">
        <v>2528</v>
      </c>
      <c r="Z529" s="469" t="s">
        <v>5766</v>
      </c>
      <c r="AA529" s="468" t="s">
        <v>2454</v>
      </c>
      <c r="AB529" s="513"/>
      <c r="AC529" s="468"/>
      <c r="AD529" s="468" t="s">
        <v>2450</v>
      </c>
      <c r="AE529" s="468"/>
      <c r="AF529" s="468" t="s">
        <v>2458</v>
      </c>
      <c r="AG529" s="468" t="s">
        <v>2451</v>
      </c>
      <c r="AH529" s="486" t="s">
        <v>2452</v>
      </c>
      <c r="AI529" s="486" t="s">
        <v>5720</v>
      </c>
      <c r="AJ529" s="468"/>
      <c r="AK529" s="486"/>
      <c r="AL529" s="468"/>
      <c r="AM529" s="467" t="s">
        <v>3144</v>
      </c>
      <c r="AN529" s="467"/>
      <c r="AO529" s="474"/>
      <c r="AP529" s="476" t="s">
        <v>3632</v>
      </c>
      <c r="AQ529" s="467"/>
      <c r="AR529" s="467"/>
      <c r="AS529" s="467"/>
      <c r="AT529" s="467"/>
      <c r="AU529" s="474" t="s">
        <v>2528</v>
      </c>
      <c r="AV529" s="474"/>
      <c r="AW529" s="474">
        <v>1</v>
      </c>
      <c r="AX529" s="474">
        <v>1</v>
      </c>
      <c r="AY529" s="474">
        <v>1</v>
      </c>
      <c r="AZ529" s="474">
        <v>1</v>
      </c>
      <c r="BA529" s="477">
        <v>2</v>
      </c>
      <c r="BB529" s="478"/>
      <c r="BC529" s="474"/>
      <c r="BD529" s="467" t="s">
        <v>3182</v>
      </c>
      <c r="BE529" s="467" t="s">
        <v>3183</v>
      </c>
      <c r="BF529" s="467" t="s">
        <v>3184</v>
      </c>
      <c r="BG529" s="470"/>
      <c r="BH529" s="467"/>
      <c r="BI529" s="467"/>
      <c r="BJ529" s="467"/>
      <c r="BK529" s="467" t="s">
        <v>3185</v>
      </c>
      <c r="BL529" s="467"/>
      <c r="BM529" s="467"/>
    </row>
    <row r="530" spans="1:65" ht="30" customHeight="1" x14ac:dyDescent="0.3">
      <c r="A530" s="68"/>
      <c r="B530" s="465">
        <v>20200525</v>
      </c>
      <c r="C530" s="514" t="s">
        <v>3165</v>
      </c>
      <c r="D530" s="480"/>
      <c r="E530" s="481">
        <v>44173</v>
      </c>
      <c r="F530" s="515" t="s">
        <v>2494</v>
      </c>
      <c r="G530" s="468" t="s">
        <v>116</v>
      </c>
      <c r="H530" s="469" t="s">
        <v>2585</v>
      </c>
      <c r="I530" s="468" t="s">
        <v>119</v>
      </c>
      <c r="J530" s="482" t="s">
        <v>7028</v>
      </c>
      <c r="K530" s="483">
        <v>44173</v>
      </c>
      <c r="L530" s="479"/>
      <c r="M530" s="469" t="s">
        <v>2619</v>
      </c>
      <c r="N530" s="469" t="s">
        <v>2586</v>
      </c>
      <c r="O530" s="513" t="s">
        <v>3491</v>
      </c>
      <c r="P530" s="513"/>
      <c r="Q530" s="513" t="s">
        <v>3166</v>
      </c>
      <c r="R530" s="484">
        <v>0</v>
      </c>
      <c r="S530" s="484">
        <v>0</v>
      </c>
      <c r="T530" s="468" t="s">
        <v>2501</v>
      </c>
      <c r="U530" s="468" t="s">
        <v>2456</v>
      </c>
      <c r="V530" s="485" t="s">
        <v>2457</v>
      </c>
      <c r="W530" s="468" t="s">
        <v>120</v>
      </c>
      <c r="X530" s="468"/>
      <c r="Y530" s="474" t="s">
        <v>2528</v>
      </c>
      <c r="Z530" s="513" t="s">
        <v>3275</v>
      </c>
      <c r="AA530" s="468" t="s">
        <v>2454</v>
      </c>
      <c r="AB530" s="513"/>
      <c r="AC530" s="468"/>
      <c r="AD530" s="468" t="s">
        <v>2450</v>
      </c>
      <c r="AE530" s="468"/>
      <c r="AF530" s="468" t="s">
        <v>2458</v>
      </c>
      <c r="AG530" s="468" t="s">
        <v>2486</v>
      </c>
      <c r="AH530" s="486" t="s">
        <v>2452</v>
      </c>
      <c r="AI530" s="486" t="s">
        <v>154</v>
      </c>
      <c r="AJ530" s="468"/>
      <c r="AK530" s="486"/>
      <c r="AL530" s="468"/>
      <c r="AM530" s="467" t="s">
        <v>3186</v>
      </c>
      <c r="AN530" s="467"/>
      <c r="AO530" s="474"/>
      <c r="AP530" s="476"/>
      <c r="AQ530" s="467"/>
      <c r="AR530" s="467"/>
      <c r="AS530" s="467"/>
      <c r="AT530" s="467"/>
      <c r="AU530" s="474"/>
      <c r="AV530" s="474"/>
      <c r="AW530" s="474"/>
      <c r="AX530" s="474"/>
      <c r="AY530" s="474"/>
      <c r="AZ530" s="474"/>
      <c r="BA530" s="477"/>
      <c r="BB530" s="478"/>
      <c r="BC530" s="474"/>
      <c r="BD530" s="467" t="s">
        <v>3224</v>
      </c>
      <c r="BE530" s="467" t="s">
        <v>3225</v>
      </c>
      <c r="BF530" s="467" t="s">
        <v>2538</v>
      </c>
      <c r="BG530" s="470"/>
      <c r="BH530" s="467"/>
      <c r="BI530" s="467"/>
      <c r="BJ530" s="467"/>
      <c r="BK530" s="467"/>
      <c r="BL530" s="467"/>
      <c r="BM530" s="467"/>
    </row>
    <row r="531" spans="1:65" ht="30" customHeight="1" x14ac:dyDescent="0.3">
      <c r="A531" s="68"/>
      <c r="B531" s="465">
        <v>20200526</v>
      </c>
      <c r="C531" s="514" t="s">
        <v>3759</v>
      </c>
      <c r="D531" s="480" t="s">
        <v>3200</v>
      </c>
      <c r="E531" s="481">
        <v>44173</v>
      </c>
      <c r="F531" s="515" t="s">
        <v>2713</v>
      </c>
      <c r="G531" s="468" t="s">
        <v>116</v>
      </c>
      <c r="H531" s="469" t="s">
        <v>1500</v>
      </c>
      <c r="I531" s="468" t="s">
        <v>119</v>
      </c>
      <c r="J531" s="482" t="s">
        <v>7029</v>
      </c>
      <c r="K531" s="483">
        <v>44174</v>
      </c>
      <c r="L531" s="479">
        <v>44075</v>
      </c>
      <c r="M531" s="469" t="s">
        <v>3170</v>
      </c>
      <c r="N531" s="469" t="s">
        <v>3171</v>
      </c>
      <c r="O531" s="469" t="s">
        <v>3172</v>
      </c>
      <c r="P531" s="469"/>
      <c r="Q531" s="513" t="s">
        <v>3167</v>
      </c>
      <c r="R531" s="484">
        <v>0</v>
      </c>
      <c r="S531" s="484">
        <v>0</v>
      </c>
      <c r="T531" s="468" t="s">
        <v>2455</v>
      </c>
      <c r="U531" s="468" t="s">
        <v>3597</v>
      </c>
      <c r="V531" s="485" t="s">
        <v>2457</v>
      </c>
      <c r="W531" s="468" t="s">
        <v>120</v>
      </c>
      <c r="X531" s="468"/>
      <c r="Y531" s="474" t="s">
        <v>2528</v>
      </c>
      <c r="Z531" s="513" t="s">
        <v>3168</v>
      </c>
      <c r="AA531" s="468" t="s">
        <v>2454</v>
      </c>
      <c r="AB531" s="513"/>
      <c r="AC531" s="468"/>
      <c r="AD531" s="468" t="s">
        <v>2450</v>
      </c>
      <c r="AE531" s="468" t="s">
        <v>2461</v>
      </c>
      <c r="AF531" s="468" t="s">
        <v>2462</v>
      </c>
      <c r="AG531" s="468" t="s">
        <v>2451</v>
      </c>
      <c r="AH531" s="486" t="s">
        <v>2452</v>
      </c>
      <c r="AI531" s="486" t="s">
        <v>154</v>
      </c>
      <c r="AJ531" s="468"/>
      <c r="AK531" s="486"/>
      <c r="AL531" s="468"/>
      <c r="AM531" s="467" t="s">
        <v>3169</v>
      </c>
      <c r="AN531" s="467"/>
      <c r="AO531" s="474"/>
      <c r="AP531" s="476"/>
      <c r="AQ531" s="467"/>
      <c r="AR531" s="467"/>
      <c r="AS531" s="467"/>
      <c r="AT531" s="467"/>
      <c r="AU531" s="474"/>
      <c r="AV531" s="474"/>
      <c r="AW531" s="474"/>
      <c r="AX531" s="474"/>
      <c r="AY531" s="474"/>
      <c r="AZ531" s="474"/>
      <c r="BA531" s="477"/>
      <c r="BB531" s="478"/>
      <c r="BC531" s="474"/>
      <c r="BD531" s="467" t="s">
        <v>3226</v>
      </c>
      <c r="BE531" s="467" t="s">
        <v>3227</v>
      </c>
      <c r="BF531" s="467" t="s">
        <v>3228</v>
      </c>
      <c r="BG531" s="470"/>
      <c r="BH531" s="467"/>
      <c r="BI531" s="467"/>
      <c r="BJ531" s="467"/>
      <c r="BK531" s="467"/>
      <c r="BL531" s="467"/>
      <c r="BM531" s="467"/>
    </row>
    <row r="532" spans="1:65" ht="30" customHeight="1" x14ac:dyDescent="0.3">
      <c r="A532" s="68"/>
      <c r="B532" s="465">
        <v>20200527</v>
      </c>
      <c r="C532" s="514" t="s">
        <v>3761</v>
      </c>
      <c r="D532" s="480" t="s">
        <v>3276</v>
      </c>
      <c r="E532" s="481">
        <v>44173</v>
      </c>
      <c r="F532" s="515" t="s">
        <v>2713</v>
      </c>
      <c r="G532" s="468" t="s">
        <v>116</v>
      </c>
      <c r="H532" s="469" t="s">
        <v>1500</v>
      </c>
      <c r="I532" s="468" t="s">
        <v>119</v>
      </c>
      <c r="J532" s="482" t="s">
        <v>7030</v>
      </c>
      <c r="K532" s="483">
        <v>44172</v>
      </c>
      <c r="L532" s="479">
        <v>44136</v>
      </c>
      <c r="M532" s="469" t="s">
        <v>3173</v>
      </c>
      <c r="N532" s="469" t="s">
        <v>3170</v>
      </c>
      <c r="O532" s="469" t="s">
        <v>3760</v>
      </c>
      <c r="P532" s="469"/>
      <c r="Q532" s="513" t="s">
        <v>3174</v>
      </c>
      <c r="R532" s="484">
        <v>200</v>
      </c>
      <c r="S532" s="484">
        <v>200</v>
      </c>
      <c r="T532" s="468" t="s">
        <v>2501</v>
      </c>
      <c r="U532" s="468" t="s">
        <v>2456</v>
      </c>
      <c r="V532" s="485" t="s">
        <v>2457</v>
      </c>
      <c r="W532" s="468" t="s">
        <v>120</v>
      </c>
      <c r="X532" s="468"/>
      <c r="Y532" s="474" t="s">
        <v>2528</v>
      </c>
      <c r="Z532" s="513" t="s">
        <v>3175</v>
      </c>
      <c r="AA532" s="468" t="s">
        <v>2470</v>
      </c>
      <c r="AB532" s="513"/>
      <c r="AC532" s="468"/>
      <c r="AD532" s="468" t="s">
        <v>2450</v>
      </c>
      <c r="AE532" s="468"/>
      <c r="AF532" s="468" t="s">
        <v>2462</v>
      </c>
      <c r="AG532" s="468" t="s">
        <v>2451</v>
      </c>
      <c r="AH532" s="486" t="s">
        <v>2452</v>
      </c>
      <c r="AI532" s="486" t="s">
        <v>154</v>
      </c>
      <c r="AJ532" s="468"/>
      <c r="AK532" s="486"/>
      <c r="AL532" s="468"/>
      <c r="AM532" s="467" t="s">
        <v>3187</v>
      </c>
      <c r="AN532" s="467"/>
      <c r="AO532" s="474"/>
      <c r="AP532" s="476" t="s">
        <v>3232</v>
      </c>
      <c r="AQ532" s="467"/>
      <c r="AR532" s="467"/>
      <c r="AS532" s="467"/>
      <c r="AT532" s="467"/>
      <c r="AU532" s="474"/>
      <c r="AV532" s="474"/>
      <c r="AW532" s="474"/>
      <c r="AX532" s="474"/>
      <c r="AY532" s="474"/>
      <c r="AZ532" s="474"/>
      <c r="BA532" s="477"/>
      <c r="BB532" s="478"/>
      <c r="BC532" s="474"/>
      <c r="BD532" s="467" t="s">
        <v>3229</v>
      </c>
      <c r="BE532" s="467" t="s">
        <v>3230</v>
      </c>
      <c r="BF532" s="467" t="s">
        <v>3231</v>
      </c>
      <c r="BG532" s="470"/>
      <c r="BH532" s="467"/>
      <c r="BI532" s="467"/>
      <c r="BJ532" s="467"/>
      <c r="BK532" s="467" t="s">
        <v>3233</v>
      </c>
      <c r="BL532" s="467"/>
      <c r="BM532" s="467"/>
    </row>
    <row r="533" spans="1:65" ht="30" customHeight="1" x14ac:dyDescent="0.3">
      <c r="A533" s="68"/>
      <c r="B533" s="465">
        <v>20200528</v>
      </c>
      <c r="C533" s="514" t="s">
        <v>3204</v>
      </c>
      <c r="D533" s="480"/>
      <c r="E533" s="481">
        <v>44174</v>
      </c>
      <c r="F533" s="515" t="s">
        <v>2494</v>
      </c>
      <c r="G533" s="468" t="s">
        <v>115</v>
      </c>
      <c r="H533" s="469" t="s">
        <v>2585</v>
      </c>
      <c r="I533" s="468" t="s">
        <v>119</v>
      </c>
      <c r="J533" s="482" t="s">
        <v>7031</v>
      </c>
      <c r="K533" s="483">
        <v>44165</v>
      </c>
      <c r="L533" s="479"/>
      <c r="M533" s="469" t="s">
        <v>3201</v>
      </c>
      <c r="N533" s="469" t="s">
        <v>3202</v>
      </c>
      <c r="O533" s="469" t="s">
        <v>3203</v>
      </c>
      <c r="P533" s="469"/>
      <c r="Q533" s="513" t="s">
        <v>3205</v>
      </c>
      <c r="R533" s="484" t="s">
        <v>2691</v>
      </c>
      <c r="S533" s="484" t="s">
        <v>2691</v>
      </c>
      <c r="T533" s="468" t="s">
        <v>4240</v>
      </c>
      <c r="U533" s="468" t="s">
        <v>4211</v>
      </c>
      <c r="V533" s="485" t="s">
        <v>4219</v>
      </c>
      <c r="W533" s="468" t="s">
        <v>4215</v>
      </c>
      <c r="X533" s="468"/>
      <c r="Y533" s="474" t="s">
        <v>2528</v>
      </c>
      <c r="Z533" s="513" t="s">
        <v>3206</v>
      </c>
      <c r="AA533" s="468" t="s">
        <v>4159</v>
      </c>
      <c r="AB533" s="513"/>
      <c r="AC533" s="468"/>
      <c r="AD533" s="468" t="s">
        <v>4143</v>
      </c>
      <c r="AE533" s="468"/>
      <c r="AF533" s="468" t="s">
        <v>236</v>
      </c>
      <c r="AG533" s="468" t="s">
        <v>239</v>
      </c>
      <c r="AH533" s="486" t="s">
        <v>4160</v>
      </c>
      <c r="AI533" s="486" t="s">
        <v>154</v>
      </c>
      <c r="AJ533" s="468"/>
      <c r="AK533" s="486"/>
      <c r="AL533" s="468"/>
      <c r="AM533" s="467"/>
      <c r="AN533" s="467"/>
      <c r="AO533" s="474"/>
      <c r="AP533" s="476"/>
      <c r="AQ533" s="467"/>
      <c r="AR533" s="467"/>
      <c r="AS533" s="467"/>
      <c r="AT533" s="467"/>
      <c r="AU533" s="474"/>
      <c r="AV533" s="474"/>
      <c r="AW533" s="474"/>
      <c r="AX533" s="474"/>
      <c r="AY533" s="474"/>
      <c r="AZ533" s="474"/>
      <c r="BA533" s="477"/>
      <c r="BB533" s="478"/>
      <c r="BC533" s="474"/>
      <c r="BD533" s="467" t="s">
        <v>3259</v>
      </c>
      <c r="BE533" s="467" t="s">
        <v>3260</v>
      </c>
      <c r="BF533" s="467" t="s">
        <v>2531</v>
      </c>
      <c r="BG533" s="470"/>
      <c r="BH533" s="467"/>
      <c r="BI533" s="467"/>
      <c r="BJ533" s="467"/>
      <c r="BK533" s="467"/>
      <c r="BL533" s="467"/>
      <c r="BM533" s="467"/>
    </row>
    <row r="534" spans="1:65" ht="30" customHeight="1" x14ac:dyDescent="0.3">
      <c r="A534" s="68"/>
      <c r="B534" s="465">
        <v>20200529</v>
      </c>
      <c r="C534" s="514" t="s">
        <v>3815</v>
      </c>
      <c r="D534" s="480" t="s">
        <v>3238</v>
      </c>
      <c r="E534" s="481">
        <v>44174</v>
      </c>
      <c r="F534" s="515" t="s">
        <v>2609</v>
      </c>
      <c r="G534" s="468" t="s">
        <v>116</v>
      </c>
      <c r="H534" s="469" t="s">
        <v>2585</v>
      </c>
      <c r="I534" s="468" t="s">
        <v>2491</v>
      </c>
      <c r="J534" s="482" t="s">
        <v>7032</v>
      </c>
      <c r="K534" s="483">
        <v>44166</v>
      </c>
      <c r="L534" s="479">
        <v>44166</v>
      </c>
      <c r="M534" s="469" t="s">
        <v>3207</v>
      </c>
      <c r="N534" s="469" t="s">
        <v>2582</v>
      </c>
      <c r="O534" s="469" t="s">
        <v>3492</v>
      </c>
      <c r="P534" s="469"/>
      <c r="Q534" s="513" t="s">
        <v>3493</v>
      </c>
      <c r="R534" s="484">
        <v>11786945</v>
      </c>
      <c r="S534" s="484">
        <v>0</v>
      </c>
      <c r="T534" s="468" t="s">
        <v>2484</v>
      </c>
      <c r="U534" s="468" t="s">
        <v>3595</v>
      </c>
      <c r="V534" s="485" t="s">
        <v>2457</v>
      </c>
      <c r="W534" s="468" t="s">
        <v>120</v>
      </c>
      <c r="X534" s="468"/>
      <c r="Y534" s="474" t="s">
        <v>2528</v>
      </c>
      <c r="Z534" s="513" t="s">
        <v>3494</v>
      </c>
      <c r="AA534" s="468" t="s">
        <v>2454</v>
      </c>
      <c r="AB534" s="513"/>
      <c r="AC534" s="468"/>
      <c r="AD534" s="468" t="s">
        <v>2450</v>
      </c>
      <c r="AE534" s="468"/>
      <c r="AF534" s="468" t="s">
        <v>2462</v>
      </c>
      <c r="AG534" s="468" t="s">
        <v>2451</v>
      </c>
      <c r="AH534" s="486" t="s">
        <v>2452</v>
      </c>
      <c r="AI534" s="486" t="s">
        <v>154</v>
      </c>
      <c r="AJ534" s="468"/>
      <c r="AK534" s="486"/>
      <c r="AL534" s="468"/>
      <c r="AM534" s="467" t="s">
        <v>3222</v>
      </c>
      <c r="AN534" s="467"/>
      <c r="AO534" s="474"/>
      <c r="AP534" s="476"/>
      <c r="AQ534" s="467"/>
      <c r="AR534" s="467"/>
      <c r="AS534" s="467"/>
      <c r="AT534" s="467"/>
      <c r="AU534" s="474"/>
      <c r="AV534" s="474"/>
      <c r="AW534" s="474"/>
      <c r="AX534" s="474"/>
      <c r="AY534" s="474"/>
      <c r="AZ534" s="474"/>
      <c r="BA534" s="477"/>
      <c r="BB534" s="478"/>
      <c r="BC534" s="474"/>
      <c r="BD534" s="467" t="s">
        <v>3261</v>
      </c>
      <c r="BE534" s="467" t="s">
        <v>3262</v>
      </c>
      <c r="BF534" s="467" t="s">
        <v>3263</v>
      </c>
      <c r="BG534" s="470"/>
      <c r="BH534" s="467"/>
      <c r="BI534" s="467"/>
      <c r="BJ534" s="467"/>
      <c r="BK534" s="467" t="s">
        <v>3264</v>
      </c>
      <c r="BL534" s="467"/>
      <c r="BM534" s="467"/>
    </row>
    <row r="535" spans="1:65" ht="30" customHeight="1" x14ac:dyDescent="0.3">
      <c r="A535" s="68"/>
      <c r="B535" s="465">
        <v>20200530</v>
      </c>
      <c r="C535" s="514" t="s">
        <v>3217</v>
      </c>
      <c r="D535" s="480" t="s">
        <v>2366</v>
      </c>
      <c r="E535" s="481">
        <v>44174</v>
      </c>
      <c r="F535" s="515" t="s">
        <v>2770</v>
      </c>
      <c r="G535" s="468" t="s">
        <v>116</v>
      </c>
      <c r="H535" s="469" t="s">
        <v>2585</v>
      </c>
      <c r="I535" s="468" t="s">
        <v>2477</v>
      </c>
      <c r="J535" s="482" t="s">
        <v>7033</v>
      </c>
      <c r="K535" s="483">
        <v>44139</v>
      </c>
      <c r="L535" s="479">
        <v>44105</v>
      </c>
      <c r="M535" s="469" t="s">
        <v>3208</v>
      </c>
      <c r="N535" s="469" t="s">
        <v>2582</v>
      </c>
      <c r="O535" s="469" t="s">
        <v>3762</v>
      </c>
      <c r="P535" s="469"/>
      <c r="Q535" s="513" t="s">
        <v>3495</v>
      </c>
      <c r="R535" s="484">
        <v>41817928</v>
      </c>
      <c r="S535" s="484">
        <v>41817928</v>
      </c>
      <c r="T535" s="468" t="s">
        <v>2484</v>
      </c>
      <c r="U535" s="468" t="s">
        <v>2456</v>
      </c>
      <c r="V535" s="485" t="s">
        <v>2457</v>
      </c>
      <c r="W535" s="468" t="s">
        <v>120</v>
      </c>
      <c r="X535" s="468"/>
      <c r="Y535" s="474" t="s">
        <v>2528</v>
      </c>
      <c r="Z535" s="513" t="s">
        <v>3497</v>
      </c>
      <c r="AA535" s="468" t="s">
        <v>2454</v>
      </c>
      <c r="AB535" s="513"/>
      <c r="AC535" s="468"/>
      <c r="AD535" s="468" t="s">
        <v>2485</v>
      </c>
      <c r="AE535" s="468"/>
      <c r="AF535" s="468" t="s">
        <v>2462</v>
      </c>
      <c r="AG535" s="468" t="s">
        <v>2451</v>
      </c>
      <c r="AH535" s="486" t="s">
        <v>2710</v>
      </c>
      <c r="AI535" s="486" t="s">
        <v>152</v>
      </c>
      <c r="AJ535" s="468"/>
      <c r="AK535" s="486"/>
      <c r="AL535" s="468"/>
      <c r="AM535" s="467" t="s">
        <v>3223</v>
      </c>
      <c r="AN535" s="467"/>
      <c r="AO535" s="474"/>
      <c r="AP535" s="476" t="s">
        <v>3268</v>
      </c>
      <c r="AQ535" s="467"/>
      <c r="AR535" s="467"/>
      <c r="AS535" s="467"/>
      <c r="AT535" s="467"/>
      <c r="AU535" s="474"/>
      <c r="AV535" s="474"/>
      <c r="AW535" s="474"/>
      <c r="AX535" s="474"/>
      <c r="AY535" s="474"/>
      <c r="AZ535" s="474"/>
      <c r="BA535" s="477"/>
      <c r="BB535" s="478"/>
      <c r="BC535" s="474"/>
      <c r="BD535" s="467" t="s">
        <v>3265</v>
      </c>
      <c r="BE535" s="467" t="s">
        <v>3266</v>
      </c>
      <c r="BF535" s="467" t="s">
        <v>3267</v>
      </c>
      <c r="BG535" s="470"/>
      <c r="BH535" s="467"/>
      <c r="BI535" s="467"/>
      <c r="BJ535" s="467"/>
      <c r="BK535" s="467" t="s">
        <v>3269</v>
      </c>
      <c r="BL535" s="467"/>
      <c r="BM535" s="467"/>
    </row>
    <row r="536" spans="1:65" ht="30" customHeight="1" x14ac:dyDescent="0.3">
      <c r="A536" s="68"/>
      <c r="B536" s="465">
        <v>20200531</v>
      </c>
      <c r="C536" s="514" t="s">
        <v>3216</v>
      </c>
      <c r="D536" s="480" t="s">
        <v>3277</v>
      </c>
      <c r="E536" s="481">
        <v>44175</v>
      </c>
      <c r="F536" s="515" t="s">
        <v>3176</v>
      </c>
      <c r="G536" s="468" t="s">
        <v>116</v>
      </c>
      <c r="H536" s="469" t="s">
        <v>1500</v>
      </c>
      <c r="I536" s="468" t="s">
        <v>2477</v>
      </c>
      <c r="J536" s="482" t="s">
        <v>7034</v>
      </c>
      <c r="K536" s="483">
        <v>44175</v>
      </c>
      <c r="L536" s="479">
        <v>44105</v>
      </c>
      <c r="M536" s="469" t="s">
        <v>3209</v>
      </c>
      <c r="N536" s="469" t="s">
        <v>2582</v>
      </c>
      <c r="O536" s="469" t="s">
        <v>3210</v>
      </c>
      <c r="P536" s="469"/>
      <c r="Q536" s="513" t="s">
        <v>3763</v>
      </c>
      <c r="R536" s="484">
        <v>6348</v>
      </c>
      <c r="S536" s="484">
        <v>6348</v>
      </c>
      <c r="T536" s="468" t="s">
        <v>2455</v>
      </c>
      <c r="U536" s="468" t="s">
        <v>3595</v>
      </c>
      <c r="V536" s="485" t="s">
        <v>2457</v>
      </c>
      <c r="W536" s="468" t="s">
        <v>120</v>
      </c>
      <c r="X536" s="468"/>
      <c r="Y536" s="474" t="s">
        <v>2528</v>
      </c>
      <c r="Z536" s="513" t="s">
        <v>3496</v>
      </c>
      <c r="AA536" s="468" t="s">
        <v>2454</v>
      </c>
      <c r="AB536" s="513"/>
      <c r="AC536" s="468"/>
      <c r="AD536" s="468" t="s">
        <v>2450</v>
      </c>
      <c r="AE536" s="468"/>
      <c r="AF536" s="468" t="s">
        <v>2462</v>
      </c>
      <c r="AG536" s="468" t="s">
        <v>2451</v>
      </c>
      <c r="AH536" s="486" t="s">
        <v>2452</v>
      </c>
      <c r="AI536" s="486" t="s">
        <v>154</v>
      </c>
      <c r="AJ536" s="468"/>
      <c r="AK536" s="486"/>
      <c r="AL536" s="468"/>
      <c r="AM536" s="467" t="s">
        <v>3220</v>
      </c>
      <c r="AN536" s="467"/>
      <c r="AO536" s="474"/>
      <c r="AP536" s="476" t="s">
        <v>3278</v>
      </c>
      <c r="AQ536" s="467"/>
      <c r="AR536" s="467"/>
      <c r="AS536" s="467"/>
      <c r="AT536" s="467"/>
      <c r="AU536" s="474"/>
      <c r="AV536" s="474"/>
      <c r="AW536" s="474"/>
      <c r="AX536" s="474"/>
      <c r="AY536" s="474"/>
      <c r="AZ536" s="474"/>
      <c r="BA536" s="477"/>
      <c r="BB536" s="478"/>
      <c r="BC536" s="474"/>
      <c r="BD536" s="467" t="s">
        <v>3246</v>
      </c>
      <c r="BE536" s="467" t="s">
        <v>3247</v>
      </c>
      <c r="BF536" s="467" t="s">
        <v>3248</v>
      </c>
      <c r="BG536" s="470"/>
      <c r="BH536" s="467"/>
      <c r="BI536" s="467"/>
      <c r="BJ536" s="467"/>
      <c r="BK536" s="467" t="s">
        <v>3249</v>
      </c>
      <c r="BL536" s="467"/>
      <c r="BM536" s="467"/>
    </row>
    <row r="537" spans="1:65" ht="30" customHeight="1" x14ac:dyDescent="0.3">
      <c r="A537" s="68"/>
      <c r="B537" s="465">
        <v>20200532</v>
      </c>
      <c r="C537" s="514" t="s">
        <v>3215</v>
      </c>
      <c r="D537" s="480" t="s">
        <v>3279</v>
      </c>
      <c r="E537" s="481">
        <v>44175</v>
      </c>
      <c r="F537" s="515" t="s">
        <v>2642</v>
      </c>
      <c r="G537" s="468" t="s">
        <v>116</v>
      </c>
      <c r="H537" s="469" t="s">
        <v>1500</v>
      </c>
      <c r="I537" s="468" t="s">
        <v>2479</v>
      </c>
      <c r="J537" s="482" t="s">
        <v>7035</v>
      </c>
      <c r="K537" s="483">
        <v>44174</v>
      </c>
      <c r="L537" s="479">
        <v>44075</v>
      </c>
      <c r="M537" s="469" t="s">
        <v>2586</v>
      </c>
      <c r="N537" s="469" t="s">
        <v>2624</v>
      </c>
      <c r="O537" s="513" t="s">
        <v>3499</v>
      </c>
      <c r="P537" s="513"/>
      <c r="Q537" s="513" t="s">
        <v>3500</v>
      </c>
      <c r="R537" s="484" t="s">
        <v>2691</v>
      </c>
      <c r="S537" s="484" t="s">
        <v>2691</v>
      </c>
      <c r="T537" s="468" t="s">
        <v>2484</v>
      </c>
      <c r="U537" s="468" t="s">
        <v>3595</v>
      </c>
      <c r="V537" s="485" t="s">
        <v>2457</v>
      </c>
      <c r="W537" s="468" t="s">
        <v>120</v>
      </c>
      <c r="X537" s="468"/>
      <c r="Y537" s="474" t="s">
        <v>2528</v>
      </c>
      <c r="Z537" s="513" t="s">
        <v>3631</v>
      </c>
      <c r="AA537" s="468" t="s">
        <v>2454</v>
      </c>
      <c r="AB537" s="513"/>
      <c r="AC537" s="468"/>
      <c r="AD537" s="468" t="s">
        <v>2450</v>
      </c>
      <c r="AE537" s="468"/>
      <c r="AF537" s="468" t="s">
        <v>3498</v>
      </c>
      <c r="AG537" s="468" t="s">
        <v>2451</v>
      </c>
      <c r="AH537" s="486" t="s">
        <v>2452</v>
      </c>
      <c r="AI537" s="486" t="s">
        <v>154</v>
      </c>
      <c r="AJ537" s="468"/>
      <c r="AK537" s="486"/>
      <c r="AL537" s="468"/>
      <c r="AM537" s="467"/>
      <c r="AN537" s="467"/>
      <c r="AO537" s="474"/>
      <c r="AP537" s="476" t="s">
        <v>2634</v>
      </c>
      <c r="AQ537" s="467"/>
      <c r="AR537" s="467"/>
      <c r="AS537" s="467"/>
      <c r="AT537" s="467"/>
      <c r="AU537" s="474"/>
      <c r="AV537" s="474"/>
      <c r="AW537" s="474"/>
      <c r="AX537" s="474"/>
      <c r="AY537" s="474"/>
      <c r="AZ537" s="474"/>
      <c r="BA537" s="477"/>
      <c r="BB537" s="478"/>
      <c r="BC537" s="474"/>
      <c r="BD537" s="467" t="s">
        <v>3250</v>
      </c>
      <c r="BE537" s="467" t="s">
        <v>3251</v>
      </c>
      <c r="BF537" s="467" t="s">
        <v>3252</v>
      </c>
      <c r="BG537" s="470"/>
      <c r="BH537" s="467"/>
      <c r="BI537" s="467"/>
      <c r="BJ537" s="467"/>
      <c r="BK537" s="467" t="s">
        <v>3253</v>
      </c>
      <c r="BL537" s="467"/>
      <c r="BM537" s="467"/>
    </row>
    <row r="538" spans="1:65" ht="30" customHeight="1" x14ac:dyDescent="0.3">
      <c r="A538" s="68"/>
      <c r="B538" s="465">
        <v>20200533</v>
      </c>
      <c r="C538" s="514" t="s">
        <v>3212</v>
      </c>
      <c r="D538" s="480"/>
      <c r="E538" s="481">
        <v>44175</v>
      </c>
      <c r="F538" s="515" t="s">
        <v>2494</v>
      </c>
      <c r="G538" s="468" t="s">
        <v>116</v>
      </c>
      <c r="H538" s="469" t="s">
        <v>2585</v>
      </c>
      <c r="I538" s="468" t="s">
        <v>119</v>
      </c>
      <c r="J538" s="482" t="s">
        <v>7036</v>
      </c>
      <c r="K538" s="483">
        <v>44160</v>
      </c>
      <c r="L538" s="479"/>
      <c r="M538" s="469" t="s">
        <v>3211</v>
      </c>
      <c r="N538" s="469" t="s">
        <v>2586</v>
      </c>
      <c r="O538" s="469" t="s">
        <v>3501</v>
      </c>
      <c r="P538" s="469"/>
      <c r="Q538" s="513" t="s">
        <v>3213</v>
      </c>
      <c r="R538" s="484" t="s">
        <v>2691</v>
      </c>
      <c r="S538" s="484" t="s">
        <v>2691</v>
      </c>
      <c r="T538" s="468" t="s">
        <v>2501</v>
      </c>
      <c r="U538" s="468" t="s">
        <v>3597</v>
      </c>
      <c r="V538" s="485" t="s">
        <v>2457</v>
      </c>
      <c r="W538" s="468" t="s">
        <v>121</v>
      </c>
      <c r="X538" s="468"/>
      <c r="Y538" s="474" t="s">
        <v>2528</v>
      </c>
      <c r="Z538" s="513" t="s">
        <v>3214</v>
      </c>
      <c r="AA538" s="468" t="s">
        <v>2454</v>
      </c>
      <c r="AB538" s="513" t="s">
        <v>3502</v>
      </c>
      <c r="AC538" s="468"/>
      <c r="AD538" s="468" t="s">
        <v>2450</v>
      </c>
      <c r="AE538" s="468"/>
      <c r="AF538" s="468" t="s">
        <v>3498</v>
      </c>
      <c r="AG538" s="468" t="s">
        <v>2490</v>
      </c>
      <c r="AH538" s="486" t="s">
        <v>2452</v>
      </c>
      <c r="AI538" s="486" t="s">
        <v>154</v>
      </c>
      <c r="AJ538" s="468"/>
      <c r="AK538" s="486"/>
      <c r="AL538" s="468"/>
      <c r="AM538" s="467" t="s">
        <v>3221</v>
      </c>
      <c r="AN538" s="467"/>
      <c r="AO538" s="474"/>
      <c r="AP538" s="476"/>
      <c r="AQ538" s="467"/>
      <c r="AR538" s="467"/>
      <c r="AS538" s="467"/>
      <c r="AT538" s="467"/>
      <c r="AU538" s="474"/>
      <c r="AV538" s="474"/>
      <c r="AW538" s="474"/>
      <c r="AX538" s="474"/>
      <c r="AY538" s="474"/>
      <c r="AZ538" s="474"/>
      <c r="BA538" s="477"/>
      <c r="BB538" s="478"/>
      <c r="BC538" s="474"/>
      <c r="BD538" s="467" t="s">
        <v>3254</v>
      </c>
      <c r="BE538" s="467" t="s">
        <v>3255</v>
      </c>
      <c r="BF538" s="467" t="s">
        <v>2531</v>
      </c>
      <c r="BG538" s="470"/>
      <c r="BH538" s="467"/>
      <c r="BI538" s="467"/>
      <c r="BJ538" s="467"/>
      <c r="BK538" s="467" t="s">
        <v>3256</v>
      </c>
      <c r="BL538" s="467"/>
      <c r="BM538" s="467"/>
    </row>
    <row r="539" spans="1:65" ht="30" customHeight="1" x14ac:dyDescent="0.3">
      <c r="A539" s="68"/>
      <c r="B539" s="465">
        <v>20200534</v>
      </c>
      <c r="C539" s="514" t="s">
        <v>3239</v>
      </c>
      <c r="D539" s="480" t="s">
        <v>3240</v>
      </c>
      <c r="E539" s="481">
        <v>44175</v>
      </c>
      <c r="F539" s="515" t="s">
        <v>2642</v>
      </c>
      <c r="G539" s="468" t="s">
        <v>116</v>
      </c>
      <c r="H539" s="469" t="s">
        <v>2585</v>
      </c>
      <c r="I539" s="468" t="s">
        <v>2479</v>
      </c>
      <c r="J539" s="482" t="s">
        <v>7037</v>
      </c>
      <c r="K539" s="483">
        <v>44097</v>
      </c>
      <c r="L539" s="479">
        <v>44075</v>
      </c>
      <c r="M539" s="469" t="s">
        <v>2586</v>
      </c>
      <c r="N539" s="469" t="s">
        <v>2624</v>
      </c>
      <c r="O539" s="513" t="s">
        <v>3241</v>
      </c>
      <c r="P539" s="513"/>
      <c r="Q539" s="513" t="s">
        <v>3503</v>
      </c>
      <c r="R539" s="484" t="s">
        <v>2448</v>
      </c>
      <c r="S539" s="484" t="s">
        <v>2448</v>
      </c>
      <c r="T539" s="468" t="s">
        <v>2484</v>
      </c>
      <c r="U539" s="468" t="s">
        <v>3595</v>
      </c>
      <c r="V539" s="485" t="s">
        <v>2457</v>
      </c>
      <c r="W539" s="468" t="s">
        <v>120</v>
      </c>
      <c r="X539" s="468"/>
      <c r="Y539" s="474" t="s">
        <v>2528</v>
      </c>
      <c r="Z539" s="513" t="s">
        <v>3880</v>
      </c>
      <c r="AA539" s="468" t="s">
        <v>2470</v>
      </c>
      <c r="AB539" s="513" t="s">
        <v>3504</v>
      </c>
      <c r="AC539" s="468"/>
      <c r="AD539" s="468" t="s">
        <v>2450</v>
      </c>
      <c r="AE539" s="468"/>
      <c r="AF539" s="468" t="s">
        <v>3498</v>
      </c>
      <c r="AG539" s="468" t="s">
        <v>2451</v>
      </c>
      <c r="AH539" s="486" t="s">
        <v>2452</v>
      </c>
      <c r="AI539" s="486" t="s">
        <v>154</v>
      </c>
      <c r="AJ539" s="468"/>
      <c r="AK539" s="486"/>
      <c r="AL539" s="468"/>
      <c r="AM539" s="467" t="s">
        <v>3257</v>
      </c>
      <c r="AN539" s="467"/>
      <c r="AO539" s="474"/>
      <c r="AP539" s="476" t="s">
        <v>3280</v>
      </c>
      <c r="AQ539" s="467"/>
      <c r="AR539" s="467"/>
      <c r="AS539" s="467"/>
      <c r="AT539" s="467"/>
      <c r="AU539" s="474"/>
      <c r="AV539" s="474"/>
      <c r="AW539" s="474"/>
      <c r="AX539" s="474"/>
      <c r="AY539" s="474"/>
      <c r="AZ539" s="474"/>
      <c r="BA539" s="477"/>
      <c r="BB539" s="478"/>
      <c r="BC539" s="474"/>
      <c r="BD539" s="467" t="s">
        <v>3305</v>
      </c>
      <c r="BE539" s="467" t="s">
        <v>3306</v>
      </c>
      <c r="BF539" s="467" t="s">
        <v>3228</v>
      </c>
      <c r="BG539" s="470"/>
      <c r="BH539" s="467"/>
      <c r="BI539" s="467"/>
      <c r="BJ539" s="467"/>
      <c r="BK539" s="467" t="s">
        <v>3307</v>
      </c>
      <c r="BL539" s="467"/>
      <c r="BM539" s="467"/>
    </row>
    <row r="540" spans="1:65" ht="30" customHeight="1" x14ac:dyDescent="0.3">
      <c r="A540" s="68"/>
      <c r="B540" s="465">
        <v>20200535</v>
      </c>
      <c r="C540" s="514" t="s">
        <v>3242</v>
      </c>
      <c r="D540" s="480"/>
      <c r="E540" s="481">
        <v>44175</v>
      </c>
      <c r="F540" s="515" t="s">
        <v>2642</v>
      </c>
      <c r="G540" s="468" t="s">
        <v>116</v>
      </c>
      <c r="H540" s="469" t="s">
        <v>1500</v>
      </c>
      <c r="I540" s="468" t="s">
        <v>2479</v>
      </c>
      <c r="J540" s="482" t="s">
        <v>7038</v>
      </c>
      <c r="K540" s="483">
        <v>44169</v>
      </c>
      <c r="L540" s="479"/>
      <c r="M540" s="469" t="s">
        <v>2586</v>
      </c>
      <c r="N540" s="469" t="s">
        <v>2624</v>
      </c>
      <c r="O540" s="469" t="s">
        <v>3234</v>
      </c>
      <c r="P540" s="469"/>
      <c r="Q540" s="513" t="s">
        <v>3505</v>
      </c>
      <c r="R540" s="484">
        <v>0</v>
      </c>
      <c r="S540" s="484">
        <v>0</v>
      </c>
      <c r="T540" s="468" t="s">
        <v>2484</v>
      </c>
      <c r="U540" s="468" t="s">
        <v>3595</v>
      </c>
      <c r="V540" s="485" t="s">
        <v>2457</v>
      </c>
      <c r="W540" s="468" t="s">
        <v>120</v>
      </c>
      <c r="X540" s="468"/>
      <c r="Y540" s="474" t="s">
        <v>2528</v>
      </c>
      <c r="Z540" s="513" t="s">
        <v>3282</v>
      </c>
      <c r="AA540" s="468" t="s">
        <v>2470</v>
      </c>
      <c r="AB540" s="513"/>
      <c r="AC540" s="468"/>
      <c r="AD540" s="468" t="s">
        <v>2450</v>
      </c>
      <c r="AE540" s="468"/>
      <c r="AF540" s="468" t="s">
        <v>3498</v>
      </c>
      <c r="AG540" s="468" t="s">
        <v>2451</v>
      </c>
      <c r="AH540" s="486" t="s">
        <v>2452</v>
      </c>
      <c r="AI540" s="486" t="s">
        <v>154</v>
      </c>
      <c r="AJ540" s="468"/>
      <c r="AK540" s="486"/>
      <c r="AL540" s="468"/>
      <c r="AM540" s="467" t="s">
        <v>3257</v>
      </c>
      <c r="AN540" s="467"/>
      <c r="AO540" s="474"/>
      <c r="AP540" s="476" t="s">
        <v>3281</v>
      </c>
      <c r="AQ540" s="467"/>
      <c r="AR540" s="467"/>
      <c r="AS540" s="467"/>
      <c r="AT540" s="467"/>
      <c r="AU540" s="474"/>
      <c r="AV540" s="474"/>
      <c r="AW540" s="474"/>
      <c r="AX540" s="474"/>
      <c r="AY540" s="474"/>
      <c r="AZ540" s="474"/>
      <c r="BA540" s="477"/>
      <c r="BB540" s="478"/>
      <c r="BC540" s="474"/>
      <c r="BD540" s="467" t="s">
        <v>3308</v>
      </c>
      <c r="BE540" s="467" t="s">
        <v>3309</v>
      </c>
      <c r="BF540" s="467" t="s">
        <v>2538</v>
      </c>
      <c r="BG540" s="470"/>
      <c r="BH540" s="467"/>
      <c r="BI540" s="467"/>
      <c r="BJ540" s="467"/>
      <c r="BK540" s="467"/>
      <c r="BL540" s="467"/>
      <c r="BM540" s="467"/>
    </row>
    <row r="541" spans="1:65" ht="30" customHeight="1" x14ac:dyDescent="0.3">
      <c r="A541" s="68"/>
      <c r="B541" s="465">
        <v>20200536</v>
      </c>
      <c r="C541" s="514" t="s">
        <v>3764</v>
      </c>
      <c r="D541" s="480" t="s">
        <v>3238</v>
      </c>
      <c r="E541" s="481">
        <v>44175</v>
      </c>
      <c r="F541" s="515" t="s">
        <v>2609</v>
      </c>
      <c r="G541" s="468" t="s">
        <v>116</v>
      </c>
      <c r="H541" s="469" t="s">
        <v>2585</v>
      </c>
      <c r="I541" s="468" t="s">
        <v>2466</v>
      </c>
      <c r="J541" s="482" t="s">
        <v>7039</v>
      </c>
      <c r="K541" s="483">
        <v>44174</v>
      </c>
      <c r="L541" s="479">
        <v>44136</v>
      </c>
      <c r="M541" s="469" t="s">
        <v>2586</v>
      </c>
      <c r="N541" s="469" t="s">
        <v>3235</v>
      </c>
      <c r="O541" s="469" t="s">
        <v>3236</v>
      </c>
      <c r="P541" s="469"/>
      <c r="Q541" s="513" t="s">
        <v>3506</v>
      </c>
      <c r="R541" s="484">
        <v>117867945</v>
      </c>
      <c r="S541" s="484">
        <v>0</v>
      </c>
      <c r="T541" s="468" t="s">
        <v>2484</v>
      </c>
      <c r="U541" s="468" t="s">
        <v>2456</v>
      </c>
      <c r="V541" s="485" t="s">
        <v>2459</v>
      </c>
      <c r="W541" s="468" t="s">
        <v>120</v>
      </c>
      <c r="X541" s="468"/>
      <c r="Y541" s="474" t="s">
        <v>2528</v>
      </c>
      <c r="Z541" s="469" t="s">
        <v>3284</v>
      </c>
      <c r="AA541" s="468" t="s">
        <v>2454</v>
      </c>
      <c r="AB541" s="513"/>
      <c r="AC541" s="468"/>
      <c r="AD541" s="468" t="s">
        <v>2450</v>
      </c>
      <c r="AE541" s="468"/>
      <c r="AF541" s="468" t="s">
        <v>2462</v>
      </c>
      <c r="AG541" s="468" t="s">
        <v>2486</v>
      </c>
      <c r="AH541" s="486" t="s">
        <v>2452</v>
      </c>
      <c r="AI541" s="486" t="s">
        <v>154</v>
      </c>
      <c r="AJ541" s="468"/>
      <c r="AK541" s="486"/>
      <c r="AL541" s="468"/>
      <c r="AM541" s="467" t="s">
        <v>3258</v>
      </c>
      <c r="AN541" s="467"/>
      <c r="AO541" s="474"/>
      <c r="AP541" s="476" t="s">
        <v>3283</v>
      </c>
      <c r="AQ541" s="467"/>
      <c r="AR541" s="467"/>
      <c r="AS541" s="467"/>
      <c r="AT541" s="467"/>
      <c r="AU541" s="474"/>
      <c r="AV541" s="474" t="s">
        <v>2528</v>
      </c>
      <c r="AW541" s="474"/>
      <c r="AX541" s="474"/>
      <c r="AY541" s="474"/>
      <c r="AZ541" s="474"/>
      <c r="BA541" s="477"/>
      <c r="BB541" s="478"/>
      <c r="BC541" s="474"/>
      <c r="BD541" s="467" t="s">
        <v>3310</v>
      </c>
      <c r="BE541" s="467" t="s">
        <v>3311</v>
      </c>
      <c r="BF541" s="467" t="s">
        <v>3312</v>
      </c>
      <c r="BG541" s="470"/>
      <c r="BH541" s="467"/>
      <c r="BI541" s="467"/>
      <c r="BJ541" s="467"/>
      <c r="BK541" s="467" t="s">
        <v>3313</v>
      </c>
      <c r="BL541" s="467"/>
      <c r="BM541" s="467"/>
    </row>
    <row r="542" spans="1:65" ht="30" customHeight="1" x14ac:dyDescent="0.3">
      <c r="A542" s="68"/>
      <c r="B542" s="465">
        <v>20200537</v>
      </c>
      <c r="C542" s="514" t="s">
        <v>3765</v>
      </c>
      <c r="D542" s="480" t="s">
        <v>3237</v>
      </c>
      <c r="E542" s="481">
        <v>44175</v>
      </c>
      <c r="F542" s="515" t="s">
        <v>2494</v>
      </c>
      <c r="G542" s="468" t="s">
        <v>116</v>
      </c>
      <c r="H542" s="469" t="s">
        <v>2585</v>
      </c>
      <c r="I542" s="468" t="s">
        <v>2477</v>
      </c>
      <c r="J542" s="482" t="s">
        <v>7040</v>
      </c>
      <c r="K542" s="483">
        <v>44172</v>
      </c>
      <c r="L542" s="479">
        <v>44136</v>
      </c>
      <c r="M542" s="469" t="s">
        <v>3243</v>
      </c>
      <c r="N542" s="469" t="s">
        <v>2619</v>
      </c>
      <c r="O542" s="469" t="s">
        <v>3244</v>
      </c>
      <c r="P542" s="469"/>
      <c r="Q542" s="513" t="s">
        <v>3483</v>
      </c>
      <c r="R542" s="484">
        <v>386000</v>
      </c>
      <c r="S542" s="484">
        <v>386000</v>
      </c>
      <c r="T542" s="468" t="s">
        <v>2455</v>
      </c>
      <c r="U542" s="468" t="s">
        <v>3596</v>
      </c>
      <c r="V542" s="485" t="s">
        <v>2457</v>
      </c>
      <c r="W542" s="468" t="s">
        <v>120</v>
      </c>
      <c r="X542" s="468"/>
      <c r="Y542" s="474" t="s">
        <v>2528</v>
      </c>
      <c r="Z542" s="513" t="s">
        <v>3245</v>
      </c>
      <c r="AA542" s="468" t="s">
        <v>2454</v>
      </c>
      <c r="AB542" s="513"/>
      <c r="AC542" s="468"/>
      <c r="AD542" s="468" t="s">
        <v>2460</v>
      </c>
      <c r="AE542" s="468"/>
      <c r="AF542" s="468" t="s">
        <v>2462</v>
      </c>
      <c r="AG542" s="468" t="s">
        <v>2486</v>
      </c>
      <c r="AH542" s="486" t="s">
        <v>2710</v>
      </c>
      <c r="AI542" s="486" t="s">
        <v>152</v>
      </c>
      <c r="AJ542" s="468"/>
      <c r="AK542" s="486"/>
      <c r="AL542" s="468"/>
      <c r="AM542" s="467" t="s">
        <v>3482</v>
      </c>
      <c r="AN542" s="467"/>
      <c r="AO542" s="474"/>
      <c r="AP542" s="476"/>
      <c r="AQ542" s="467"/>
      <c r="AR542" s="467"/>
      <c r="AS542" s="467"/>
      <c r="AT542" s="467"/>
      <c r="AU542" s="474"/>
      <c r="AV542" s="474"/>
      <c r="AW542" s="474"/>
      <c r="AX542" s="474"/>
      <c r="AY542" s="474"/>
      <c r="AZ542" s="474"/>
      <c r="BA542" s="477"/>
      <c r="BB542" s="478"/>
      <c r="BC542" s="474"/>
      <c r="BD542" s="467" t="s">
        <v>3314</v>
      </c>
      <c r="BE542" s="467" t="s">
        <v>3315</v>
      </c>
      <c r="BF542" s="467" t="s">
        <v>3316</v>
      </c>
      <c r="BG542" s="470"/>
      <c r="BH542" s="467"/>
      <c r="BI542" s="467"/>
      <c r="BJ542" s="467"/>
      <c r="BK542" s="467"/>
      <c r="BL542" s="467"/>
      <c r="BM542" s="467"/>
    </row>
    <row r="543" spans="1:65" ht="30" customHeight="1" x14ac:dyDescent="0.3">
      <c r="A543" s="68"/>
      <c r="B543" s="465">
        <v>20200538</v>
      </c>
      <c r="C543" s="514" t="s">
        <v>3766</v>
      </c>
      <c r="D543" s="480" t="s">
        <v>3073</v>
      </c>
      <c r="E543" s="481">
        <v>44176</v>
      </c>
      <c r="F543" s="515" t="s">
        <v>2494</v>
      </c>
      <c r="G543" s="468" t="s">
        <v>116</v>
      </c>
      <c r="H543" s="469" t="s">
        <v>2585</v>
      </c>
      <c r="I543" s="468" t="s">
        <v>2477</v>
      </c>
      <c r="J543" s="482" t="s">
        <v>7041</v>
      </c>
      <c r="K543" s="483">
        <v>44176</v>
      </c>
      <c r="L543" s="479">
        <v>43831</v>
      </c>
      <c r="M543" s="469" t="s">
        <v>3291</v>
      </c>
      <c r="N543" s="469" t="s">
        <v>2582</v>
      </c>
      <c r="O543" s="469" t="s">
        <v>3767</v>
      </c>
      <c r="P543" s="469"/>
      <c r="Q543" s="513" t="s">
        <v>3368</v>
      </c>
      <c r="R543" s="484">
        <v>130000</v>
      </c>
      <c r="S543" s="484">
        <v>0</v>
      </c>
      <c r="T543" s="468" t="s">
        <v>2455</v>
      </c>
      <c r="U543" s="468" t="s">
        <v>3595</v>
      </c>
      <c r="V543" s="485" t="s">
        <v>2457</v>
      </c>
      <c r="W543" s="468" t="s">
        <v>120</v>
      </c>
      <c r="X543" s="468"/>
      <c r="Y543" s="474" t="s">
        <v>2528</v>
      </c>
      <c r="Z543" s="513" t="s">
        <v>3292</v>
      </c>
      <c r="AA543" s="468" t="s">
        <v>2454</v>
      </c>
      <c r="AB543" s="513"/>
      <c r="AC543" s="468"/>
      <c r="AD543" s="468" t="s">
        <v>2460</v>
      </c>
      <c r="AE543" s="468"/>
      <c r="AF543" s="468" t="s">
        <v>2462</v>
      </c>
      <c r="AG543" s="468" t="s">
        <v>2486</v>
      </c>
      <c r="AH543" s="486" t="s">
        <v>2710</v>
      </c>
      <c r="AI543" s="486" t="s">
        <v>152</v>
      </c>
      <c r="AJ543" s="468"/>
      <c r="AK543" s="486"/>
      <c r="AL543" s="468"/>
      <c r="AM543" s="467" t="s">
        <v>3304</v>
      </c>
      <c r="AN543" s="467"/>
      <c r="AO543" s="474"/>
      <c r="AP543" s="476"/>
      <c r="AQ543" s="467"/>
      <c r="AR543" s="467"/>
      <c r="AS543" s="467"/>
      <c r="AT543" s="467"/>
      <c r="AU543" s="474"/>
      <c r="AV543" s="474"/>
      <c r="AW543" s="474"/>
      <c r="AX543" s="474"/>
      <c r="AY543" s="474"/>
      <c r="AZ543" s="474"/>
      <c r="BA543" s="477"/>
      <c r="BB543" s="478"/>
      <c r="BC543" s="474"/>
      <c r="BD543" s="467" t="s">
        <v>3325</v>
      </c>
      <c r="BE543" s="467" t="s">
        <v>3302</v>
      </c>
      <c r="BF543" s="467" t="s">
        <v>3326</v>
      </c>
      <c r="BG543" s="470"/>
      <c r="BH543" s="467"/>
      <c r="BI543" s="467"/>
      <c r="BJ543" s="467"/>
      <c r="BK543" s="467"/>
      <c r="BL543" s="467"/>
      <c r="BM543" s="467"/>
    </row>
    <row r="544" spans="1:65" ht="30" customHeight="1" x14ac:dyDescent="0.3">
      <c r="A544" s="68"/>
      <c r="B544" s="465">
        <v>20200539</v>
      </c>
      <c r="C544" s="514" t="s">
        <v>3768</v>
      </c>
      <c r="D544" s="480"/>
      <c r="E544" s="481">
        <v>44176</v>
      </c>
      <c r="F544" s="515" t="s">
        <v>2632</v>
      </c>
      <c r="G544" s="468" t="s">
        <v>116</v>
      </c>
      <c r="H544" s="469" t="s">
        <v>2585</v>
      </c>
      <c r="I544" s="468" t="s">
        <v>119</v>
      </c>
      <c r="J544" s="482" t="s">
        <v>7042</v>
      </c>
      <c r="K544" s="483">
        <v>44176</v>
      </c>
      <c r="L544" s="479"/>
      <c r="M544" s="469" t="s">
        <v>3293</v>
      </c>
      <c r="N544" s="469" t="s">
        <v>2630</v>
      </c>
      <c r="O544" s="469" t="s">
        <v>3286</v>
      </c>
      <c r="P544" s="469"/>
      <c r="Q544" s="513" t="s">
        <v>3666</v>
      </c>
      <c r="R544" s="484">
        <v>0</v>
      </c>
      <c r="S544" s="484">
        <v>0</v>
      </c>
      <c r="T544" s="468" t="s">
        <v>2484</v>
      </c>
      <c r="U544" s="468" t="s">
        <v>3596</v>
      </c>
      <c r="V544" s="485" t="s">
        <v>2464</v>
      </c>
      <c r="W544" s="468" t="s">
        <v>120</v>
      </c>
      <c r="X544" s="468"/>
      <c r="Y544" s="474"/>
      <c r="Z544" s="513" t="s">
        <v>3665</v>
      </c>
      <c r="AA544" s="468" t="s">
        <v>2454</v>
      </c>
      <c r="AB544" s="513"/>
      <c r="AC544" s="468"/>
      <c r="AD544" s="468" t="s">
        <v>2450</v>
      </c>
      <c r="AE544" s="468"/>
      <c r="AF544" s="468" t="s">
        <v>2458</v>
      </c>
      <c r="AG544" s="468" t="s">
        <v>2490</v>
      </c>
      <c r="AH544" s="486" t="s">
        <v>2452</v>
      </c>
      <c r="AI544" s="486" t="s">
        <v>154</v>
      </c>
      <c r="AJ544" s="468"/>
      <c r="AK544" s="486"/>
      <c r="AL544" s="468"/>
      <c r="AM544" s="467"/>
      <c r="AN544" s="467"/>
      <c r="AO544" s="474"/>
      <c r="AP544" s="476" t="s">
        <v>3715</v>
      </c>
      <c r="AQ544" s="467"/>
      <c r="AR544" s="467"/>
      <c r="AS544" s="467"/>
      <c r="AT544" s="467"/>
      <c r="AU544" s="474"/>
      <c r="AV544" s="474"/>
      <c r="AW544" s="474"/>
      <c r="AX544" s="474"/>
      <c r="AY544" s="474"/>
      <c r="AZ544" s="474"/>
      <c r="BA544" s="477"/>
      <c r="BB544" s="478"/>
      <c r="BC544" s="474"/>
      <c r="BD544" s="467" t="s">
        <v>3327</v>
      </c>
      <c r="BE544" s="467" t="s">
        <v>3328</v>
      </c>
      <c r="BF544" s="467" t="s">
        <v>2538</v>
      </c>
      <c r="BG544" s="470"/>
      <c r="BH544" s="467"/>
      <c r="BI544" s="467"/>
      <c r="BJ544" s="467"/>
      <c r="BK544" s="467"/>
      <c r="BL544" s="467"/>
      <c r="BM544" s="467"/>
    </row>
    <row r="545" spans="1:65" ht="30" customHeight="1" x14ac:dyDescent="0.3">
      <c r="A545" s="68"/>
      <c r="B545" s="465">
        <v>20200540</v>
      </c>
      <c r="C545" s="514" t="s">
        <v>3295</v>
      </c>
      <c r="D545" s="480" t="s">
        <v>3507</v>
      </c>
      <c r="E545" s="481">
        <v>44176</v>
      </c>
      <c r="F545" s="515" t="s">
        <v>3294</v>
      </c>
      <c r="G545" s="468" t="s">
        <v>116</v>
      </c>
      <c r="H545" s="469" t="s">
        <v>2585</v>
      </c>
      <c r="I545" s="468" t="s">
        <v>119</v>
      </c>
      <c r="J545" s="482" t="s">
        <v>7043</v>
      </c>
      <c r="K545" s="483">
        <v>44120</v>
      </c>
      <c r="L545" s="479">
        <v>44136</v>
      </c>
      <c r="M545" s="469" t="s">
        <v>3508</v>
      </c>
      <c r="N545" s="469" t="s">
        <v>2586</v>
      </c>
      <c r="O545" s="469" t="s">
        <v>3287</v>
      </c>
      <c r="P545" s="469"/>
      <c r="Q545" s="513" t="s">
        <v>3296</v>
      </c>
      <c r="R545" s="484">
        <v>150000</v>
      </c>
      <c r="S545" s="484">
        <v>0</v>
      </c>
      <c r="T545" s="468" t="s">
        <v>2484</v>
      </c>
      <c r="U545" s="468" t="s">
        <v>2456</v>
      </c>
      <c r="V545" s="485" t="s">
        <v>2502</v>
      </c>
      <c r="W545" s="468" t="s">
        <v>120</v>
      </c>
      <c r="X545" s="468"/>
      <c r="Y545" s="474" t="s">
        <v>2528</v>
      </c>
      <c r="Z545" s="513" t="s">
        <v>3509</v>
      </c>
      <c r="AA545" s="468" t="s">
        <v>2454</v>
      </c>
      <c r="AB545" s="513"/>
      <c r="AC545" s="468"/>
      <c r="AD545" s="468" t="s">
        <v>2460</v>
      </c>
      <c r="AE545" s="468"/>
      <c r="AF545" s="468" t="s">
        <v>2462</v>
      </c>
      <c r="AG545" s="468" t="s">
        <v>2451</v>
      </c>
      <c r="AH545" s="486" t="s">
        <v>2452</v>
      </c>
      <c r="AI545" s="486" t="s">
        <v>154</v>
      </c>
      <c r="AJ545" s="468"/>
      <c r="AK545" s="486"/>
      <c r="AL545" s="468"/>
      <c r="AM545" s="467"/>
      <c r="AN545" s="467"/>
      <c r="AO545" s="474"/>
      <c r="AP545" s="476" t="s">
        <v>3332</v>
      </c>
      <c r="AQ545" s="467"/>
      <c r="AR545" s="467"/>
      <c r="AS545" s="467"/>
      <c r="AT545" s="467"/>
      <c r="AU545" s="474"/>
      <c r="AV545" s="474"/>
      <c r="AW545" s="474"/>
      <c r="AX545" s="474"/>
      <c r="AY545" s="474"/>
      <c r="AZ545" s="474"/>
      <c r="BA545" s="477"/>
      <c r="BB545" s="478"/>
      <c r="BC545" s="474"/>
      <c r="BD545" s="467" t="s">
        <v>3329</v>
      </c>
      <c r="BE545" s="467" t="s">
        <v>3330</v>
      </c>
      <c r="BF545" s="467" t="s">
        <v>3331</v>
      </c>
      <c r="BG545" s="470"/>
      <c r="BH545" s="467"/>
      <c r="BI545" s="467"/>
      <c r="BJ545" s="467"/>
      <c r="BK545" s="467" t="s">
        <v>3333</v>
      </c>
      <c r="BL545" s="467"/>
      <c r="BM545" s="467"/>
    </row>
    <row r="546" spans="1:65" ht="30" customHeight="1" x14ac:dyDescent="0.3">
      <c r="A546" s="68"/>
      <c r="B546" s="465">
        <v>20200541</v>
      </c>
      <c r="C546" s="514" t="s">
        <v>3770</v>
      </c>
      <c r="D546" s="480" t="s">
        <v>3240</v>
      </c>
      <c r="E546" s="481">
        <v>44176</v>
      </c>
      <c r="F546" s="515" t="s">
        <v>2632</v>
      </c>
      <c r="G546" s="468" t="s">
        <v>116</v>
      </c>
      <c r="H546" s="469" t="s">
        <v>1500</v>
      </c>
      <c r="I546" s="468" t="s">
        <v>119</v>
      </c>
      <c r="J546" s="482" t="s">
        <v>7044</v>
      </c>
      <c r="K546" s="483">
        <v>44175</v>
      </c>
      <c r="L546" s="479"/>
      <c r="M546" s="469" t="s">
        <v>2630</v>
      </c>
      <c r="N546" s="469" t="s">
        <v>2582</v>
      </c>
      <c r="O546" s="469" t="s">
        <v>3288</v>
      </c>
      <c r="P546" s="469"/>
      <c r="Q546" s="513" t="s">
        <v>3769</v>
      </c>
      <c r="R546" s="484">
        <v>0</v>
      </c>
      <c r="S546" s="484">
        <v>0</v>
      </c>
      <c r="T546" s="468" t="s">
        <v>2501</v>
      </c>
      <c r="U546" s="468" t="s">
        <v>3595</v>
      </c>
      <c r="V546" s="485" t="s">
        <v>2457</v>
      </c>
      <c r="W546" s="468" t="s">
        <v>120</v>
      </c>
      <c r="X546" s="468"/>
      <c r="Y546" s="474" t="s">
        <v>2528</v>
      </c>
      <c r="Z546" s="513" t="s">
        <v>3891</v>
      </c>
      <c r="AA546" s="468" t="s">
        <v>2454</v>
      </c>
      <c r="AB546" s="513" t="s">
        <v>3890</v>
      </c>
      <c r="AC546" s="468"/>
      <c r="AD546" s="468" t="s">
        <v>2450</v>
      </c>
      <c r="AE546" s="468"/>
      <c r="AF546" s="468" t="s">
        <v>2462</v>
      </c>
      <c r="AG546" s="468" t="s">
        <v>2486</v>
      </c>
      <c r="AH546" s="486" t="s">
        <v>2452</v>
      </c>
      <c r="AI546" s="486" t="s">
        <v>154</v>
      </c>
      <c r="AJ546" s="468"/>
      <c r="AK546" s="486"/>
      <c r="AL546" s="468"/>
      <c r="AM546" s="467" t="s">
        <v>3892</v>
      </c>
      <c r="AN546" s="467"/>
      <c r="AO546" s="474"/>
      <c r="AP546" s="476"/>
      <c r="AQ546" s="467"/>
      <c r="AR546" s="467"/>
      <c r="AS546" s="467"/>
      <c r="AT546" s="467"/>
      <c r="AU546" s="474"/>
      <c r="AV546" s="474"/>
      <c r="AW546" s="474"/>
      <c r="AX546" s="474"/>
      <c r="AY546" s="474"/>
      <c r="AZ546" s="474"/>
      <c r="BA546" s="477"/>
      <c r="BB546" s="478"/>
      <c r="BC546" s="474"/>
      <c r="BD546" s="467" t="s">
        <v>3334</v>
      </c>
      <c r="BE546" s="467" t="s">
        <v>3335</v>
      </c>
      <c r="BF546" s="467" t="s">
        <v>2538</v>
      </c>
      <c r="BG546" s="470"/>
      <c r="BH546" s="467"/>
      <c r="BI546" s="467"/>
      <c r="BJ546" s="467"/>
      <c r="BK546" s="467"/>
      <c r="BL546" s="467"/>
      <c r="BM546" s="467"/>
    </row>
    <row r="547" spans="1:65" ht="30" customHeight="1" x14ac:dyDescent="0.3">
      <c r="A547" s="68"/>
      <c r="B547" s="465">
        <v>20200542</v>
      </c>
      <c r="C547" s="514" t="s">
        <v>3816</v>
      </c>
      <c r="D547" s="480"/>
      <c r="E547" s="481">
        <v>44177</v>
      </c>
      <c r="F547" s="515" t="s">
        <v>2632</v>
      </c>
      <c r="G547" s="468" t="s">
        <v>116</v>
      </c>
      <c r="H547" s="469" t="s">
        <v>2585</v>
      </c>
      <c r="I547" s="468" t="s">
        <v>2479</v>
      </c>
      <c r="J547" s="482" t="s">
        <v>7045</v>
      </c>
      <c r="K547" s="483">
        <v>44177</v>
      </c>
      <c r="L547" s="479"/>
      <c r="M547" s="469" t="s">
        <v>2586</v>
      </c>
      <c r="N547" s="469" t="s">
        <v>3070</v>
      </c>
      <c r="O547" s="469" t="s">
        <v>3289</v>
      </c>
      <c r="P547" s="469"/>
      <c r="Q547" s="513" t="s">
        <v>3638</v>
      </c>
      <c r="R547" s="484" t="s">
        <v>2448</v>
      </c>
      <c r="S547" s="484" t="s">
        <v>2448</v>
      </c>
      <c r="T547" s="468" t="s">
        <v>2484</v>
      </c>
      <c r="U547" s="468" t="s">
        <v>3597</v>
      </c>
      <c r="V547" s="485" t="s">
        <v>2502</v>
      </c>
      <c r="W547" s="468" t="s">
        <v>120</v>
      </c>
      <c r="X547" s="468"/>
      <c r="Y547" s="474" t="s">
        <v>2528</v>
      </c>
      <c r="Z547" s="513" t="s">
        <v>3298</v>
      </c>
      <c r="AA547" s="468" t="s">
        <v>2454</v>
      </c>
      <c r="AB547" s="513" t="s">
        <v>3639</v>
      </c>
      <c r="AC547" s="468"/>
      <c r="AD547" s="468" t="s">
        <v>2450</v>
      </c>
      <c r="AE547" s="468"/>
      <c r="AF547" s="468" t="s">
        <v>2462</v>
      </c>
      <c r="AG547" s="468" t="s">
        <v>2451</v>
      </c>
      <c r="AH547" s="486" t="s">
        <v>2452</v>
      </c>
      <c r="AI547" s="486" t="s">
        <v>154</v>
      </c>
      <c r="AJ547" s="468"/>
      <c r="AK547" s="486"/>
      <c r="AL547" s="468"/>
      <c r="AM547" s="467" t="s">
        <v>3297</v>
      </c>
      <c r="AN547" s="467"/>
      <c r="AO547" s="474"/>
      <c r="AP547" s="476"/>
      <c r="AQ547" s="467"/>
      <c r="AR547" s="467"/>
      <c r="AS547" s="467"/>
      <c r="AT547" s="467"/>
      <c r="AU547" s="474"/>
      <c r="AV547" s="474"/>
      <c r="AW547" s="474"/>
      <c r="AX547" s="474"/>
      <c r="AY547" s="474"/>
      <c r="AZ547" s="474"/>
      <c r="BA547" s="477"/>
      <c r="BB547" s="478"/>
      <c r="BC547" s="474"/>
      <c r="BD547" s="467" t="s">
        <v>3321</v>
      </c>
      <c r="BE547" s="467" t="s">
        <v>3322</v>
      </c>
      <c r="BF547" s="467" t="s">
        <v>2531</v>
      </c>
      <c r="BG547" s="470"/>
      <c r="BH547" s="467"/>
      <c r="BI547" s="467"/>
      <c r="BJ547" s="467"/>
      <c r="BK547" s="467"/>
      <c r="BL547" s="467"/>
      <c r="BM547" s="467"/>
    </row>
    <row r="548" spans="1:65" ht="30" customHeight="1" x14ac:dyDescent="0.3">
      <c r="A548" s="68"/>
      <c r="B548" s="465">
        <v>20200543</v>
      </c>
      <c r="C548" s="514" t="s">
        <v>3771</v>
      </c>
      <c r="D548" s="480" t="s">
        <v>3510</v>
      </c>
      <c r="E548" s="481">
        <v>44177</v>
      </c>
      <c r="F548" s="515" t="s">
        <v>2609</v>
      </c>
      <c r="G548" s="468" t="s">
        <v>116</v>
      </c>
      <c r="H548" s="469" t="s">
        <v>1500</v>
      </c>
      <c r="I548" s="468" t="s">
        <v>2477</v>
      </c>
      <c r="J548" s="482" t="s">
        <v>7046</v>
      </c>
      <c r="K548" s="483">
        <v>44177</v>
      </c>
      <c r="L548" s="479">
        <v>44075</v>
      </c>
      <c r="M548" s="469" t="s">
        <v>2586</v>
      </c>
      <c r="N548" s="469" t="s">
        <v>3235</v>
      </c>
      <c r="O548" s="513" t="s">
        <v>3299</v>
      </c>
      <c r="P548" s="513"/>
      <c r="Q548" s="513" t="s">
        <v>3300</v>
      </c>
      <c r="R548" s="484">
        <v>357273</v>
      </c>
      <c r="S548" s="484">
        <v>238182</v>
      </c>
      <c r="T548" s="468" t="s">
        <v>2484</v>
      </c>
      <c r="U548" s="468" t="s">
        <v>3605</v>
      </c>
      <c r="V548" s="485" t="s">
        <v>2502</v>
      </c>
      <c r="W548" s="468" t="s">
        <v>120</v>
      </c>
      <c r="X548" s="468"/>
      <c r="Y548" s="474" t="s">
        <v>2528</v>
      </c>
      <c r="Z548" s="513" t="s">
        <v>3361</v>
      </c>
      <c r="AA548" s="468" t="s">
        <v>2470</v>
      </c>
      <c r="AB548" s="513"/>
      <c r="AC548" s="468"/>
      <c r="AD548" s="468" t="s">
        <v>2460</v>
      </c>
      <c r="AE548" s="468"/>
      <c r="AF548" s="468" t="s">
        <v>2462</v>
      </c>
      <c r="AG548" s="468" t="s">
        <v>2451</v>
      </c>
      <c r="AH548" s="486" t="s">
        <v>2452</v>
      </c>
      <c r="AI548" s="486" t="s">
        <v>154</v>
      </c>
      <c r="AJ548" s="468"/>
      <c r="AK548" s="486"/>
      <c r="AL548" s="468"/>
      <c r="AM548" s="467" t="s">
        <v>3303</v>
      </c>
      <c r="AN548" s="467"/>
      <c r="AO548" s="474"/>
      <c r="AP548" s="476" t="s">
        <v>3361</v>
      </c>
      <c r="AQ548" s="467"/>
      <c r="AR548" s="467"/>
      <c r="AS548" s="467"/>
      <c r="AT548" s="467"/>
      <c r="AU548" s="474"/>
      <c r="AV548" s="474"/>
      <c r="AW548" s="474"/>
      <c r="AX548" s="474"/>
      <c r="AY548" s="474"/>
      <c r="AZ548" s="474"/>
      <c r="BA548" s="477"/>
      <c r="BB548" s="478"/>
      <c r="BC548" s="474"/>
      <c r="BD548" s="467" t="s">
        <v>3301</v>
      </c>
      <c r="BE548" s="467" t="s">
        <v>3362</v>
      </c>
      <c r="BF548" s="467" t="s">
        <v>3323</v>
      </c>
      <c r="BG548" s="470"/>
      <c r="BH548" s="467"/>
      <c r="BI548" s="467"/>
      <c r="BJ548" s="467"/>
      <c r="BK548" s="467" t="s">
        <v>3324</v>
      </c>
      <c r="BL548" s="467"/>
      <c r="BM548" s="467"/>
    </row>
    <row r="549" spans="1:65" ht="30" customHeight="1" x14ac:dyDescent="0.3">
      <c r="A549" s="68"/>
      <c r="B549" s="465">
        <v>20200544</v>
      </c>
      <c r="C549" s="514" t="s">
        <v>3772</v>
      </c>
      <c r="D549" s="480"/>
      <c r="E549" s="481">
        <v>44178</v>
      </c>
      <c r="F549" s="515" t="s">
        <v>2632</v>
      </c>
      <c r="G549" s="468" t="s">
        <v>116</v>
      </c>
      <c r="H549" s="469" t="s">
        <v>2585</v>
      </c>
      <c r="I549" s="468" t="s">
        <v>2479</v>
      </c>
      <c r="J549" s="482" t="s">
        <v>7047</v>
      </c>
      <c r="K549" s="483">
        <v>44175</v>
      </c>
      <c r="L549" s="479"/>
      <c r="M549" s="469" t="s">
        <v>2586</v>
      </c>
      <c r="N549" s="469" t="s">
        <v>2582</v>
      </c>
      <c r="O549" s="469" t="s">
        <v>3290</v>
      </c>
      <c r="P549" s="469"/>
      <c r="Q549" s="513" t="s">
        <v>3889</v>
      </c>
      <c r="R549" s="484">
        <v>0</v>
      </c>
      <c r="S549" s="484">
        <v>0</v>
      </c>
      <c r="T549" s="468" t="s">
        <v>4137</v>
      </c>
      <c r="U549" s="468" t="s">
        <v>4211</v>
      </c>
      <c r="V549" s="485" t="s">
        <v>4235</v>
      </c>
      <c r="W549" s="468" t="s">
        <v>120</v>
      </c>
      <c r="X549" s="468"/>
      <c r="Y549" s="474" t="s">
        <v>2528</v>
      </c>
      <c r="Z549" s="513" t="s">
        <v>3773</v>
      </c>
      <c r="AA549" s="468" t="s">
        <v>2470</v>
      </c>
      <c r="AB549" s="513"/>
      <c r="AC549" s="468"/>
      <c r="AD549" s="468" t="s">
        <v>2450</v>
      </c>
      <c r="AE549" s="468"/>
      <c r="AF549" s="468" t="s">
        <v>3498</v>
      </c>
      <c r="AG549" s="468" t="s">
        <v>2490</v>
      </c>
      <c r="AH549" s="486" t="s">
        <v>2452</v>
      </c>
      <c r="AI549" s="486" t="s">
        <v>154</v>
      </c>
      <c r="AJ549" s="468"/>
      <c r="AK549" s="486"/>
      <c r="AL549" s="468"/>
      <c r="AM549" s="467"/>
      <c r="AN549" s="467"/>
      <c r="AO549" s="474"/>
      <c r="AP549" s="476"/>
      <c r="AQ549" s="467"/>
      <c r="AR549" s="467"/>
      <c r="AS549" s="467"/>
      <c r="AT549" s="467"/>
      <c r="AU549" s="474"/>
      <c r="AV549" s="474"/>
      <c r="AW549" s="474"/>
      <c r="AX549" s="474"/>
      <c r="AY549" s="474"/>
      <c r="AZ549" s="474"/>
      <c r="BA549" s="477"/>
      <c r="BB549" s="478"/>
      <c r="BC549" s="474"/>
      <c r="BD549" s="467" t="s">
        <v>3318</v>
      </c>
      <c r="BE549" s="467" t="s">
        <v>3319</v>
      </c>
      <c r="BF549" s="467" t="s">
        <v>2538</v>
      </c>
      <c r="BG549" s="470"/>
      <c r="BH549" s="467"/>
      <c r="BI549" s="467"/>
      <c r="BJ549" s="467"/>
      <c r="BK549" s="467" t="s">
        <v>3320</v>
      </c>
      <c r="BL549" s="467"/>
      <c r="BM549" s="467"/>
    </row>
    <row r="550" spans="1:65" ht="30" customHeight="1" x14ac:dyDescent="0.3">
      <c r="A550" s="68"/>
      <c r="B550" s="465">
        <v>20200545</v>
      </c>
      <c r="C550" s="514" t="s">
        <v>3774</v>
      </c>
      <c r="D550" s="480" t="s">
        <v>3277</v>
      </c>
      <c r="E550" s="481">
        <v>44179</v>
      </c>
      <c r="F550" s="515" t="s">
        <v>3176</v>
      </c>
      <c r="G550" s="468" t="s">
        <v>116</v>
      </c>
      <c r="H550" s="469" t="s">
        <v>2585</v>
      </c>
      <c r="I550" s="468" t="s">
        <v>2477</v>
      </c>
      <c r="J550" s="482" t="s">
        <v>7048</v>
      </c>
      <c r="K550" s="483">
        <v>44179</v>
      </c>
      <c r="L550" s="479">
        <v>44136</v>
      </c>
      <c r="M550" s="469" t="s">
        <v>2582</v>
      </c>
      <c r="N550" s="469"/>
      <c r="O550" s="469" t="s">
        <v>3339</v>
      </c>
      <c r="P550" s="469"/>
      <c r="Q550" s="513" t="s">
        <v>3340</v>
      </c>
      <c r="R550" s="484">
        <v>30000</v>
      </c>
      <c r="S550" s="484">
        <v>30000</v>
      </c>
      <c r="T550" s="468"/>
      <c r="U550" s="468"/>
      <c r="V550" s="485"/>
      <c r="W550" s="468" t="s">
        <v>120</v>
      </c>
      <c r="X550" s="468"/>
      <c r="Y550" s="474" t="s">
        <v>2528</v>
      </c>
      <c r="Z550" s="513" t="s">
        <v>3775</v>
      </c>
      <c r="AA550" s="468"/>
      <c r="AB550" s="513"/>
      <c r="AC550" s="468"/>
      <c r="AD550" s="468" t="s">
        <v>2450</v>
      </c>
      <c r="AE550" s="468"/>
      <c r="AF550" s="468" t="s">
        <v>236</v>
      </c>
      <c r="AG550" s="468" t="s">
        <v>239</v>
      </c>
      <c r="AH550" s="486" t="s">
        <v>2452</v>
      </c>
      <c r="AI550" s="486" t="s">
        <v>4160</v>
      </c>
      <c r="AJ550" s="468"/>
      <c r="AK550" s="486"/>
      <c r="AL550" s="468"/>
      <c r="AM550" s="467" t="s">
        <v>3384</v>
      </c>
      <c r="AN550" s="467"/>
      <c r="AO550" s="474"/>
      <c r="AP550" s="476" t="s">
        <v>3405</v>
      </c>
      <c r="AQ550" s="467"/>
      <c r="AR550" s="467"/>
      <c r="AS550" s="467"/>
      <c r="AT550" s="467"/>
      <c r="AU550" s="474"/>
      <c r="AV550" s="474"/>
      <c r="AW550" s="474"/>
      <c r="AX550" s="474"/>
      <c r="AY550" s="474"/>
      <c r="AZ550" s="474"/>
      <c r="BA550" s="477"/>
      <c r="BB550" s="478"/>
      <c r="BC550" s="474"/>
      <c r="BD550" s="467" t="s">
        <v>3402</v>
      </c>
      <c r="BE550" s="467" t="s">
        <v>3403</v>
      </c>
      <c r="BF550" s="467" t="s">
        <v>3404</v>
      </c>
      <c r="BG550" s="470"/>
      <c r="BH550" s="467"/>
      <c r="BI550" s="467"/>
      <c r="BJ550" s="467"/>
      <c r="BK550" s="467" t="s">
        <v>3406</v>
      </c>
      <c r="BL550" s="467"/>
      <c r="BM550" s="467"/>
    </row>
    <row r="551" spans="1:65" ht="30" customHeight="1" x14ac:dyDescent="0.3">
      <c r="A551" s="68"/>
      <c r="B551" s="465">
        <v>20200546</v>
      </c>
      <c r="C551" s="514" t="s">
        <v>3776</v>
      </c>
      <c r="D551" s="480" t="s">
        <v>3341</v>
      </c>
      <c r="E551" s="481">
        <v>44179</v>
      </c>
      <c r="F551" s="515" t="s">
        <v>2713</v>
      </c>
      <c r="G551" s="468" t="s">
        <v>116</v>
      </c>
      <c r="H551" s="469" t="s">
        <v>2585</v>
      </c>
      <c r="I551" s="468" t="s">
        <v>4394</v>
      </c>
      <c r="J551" s="482" t="s">
        <v>7049</v>
      </c>
      <c r="K551" s="483">
        <v>44167</v>
      </c>
      <c r="L551" s="479">
        <v>44075</v>
      </c>
      <c r="M551" s="469" t="s">
        <v>3170</v>
      </c>
      <c r="N551" s="469" t="s">
        <v>3342</v>
      </c>
      <c r="O551" s="513" t="s">
        <v>3635</v>
      </c>
      <c r="P551" s="513"/>
      <c r="Q551" s="513" t="s">
        <v>3343</v>
      </c>
      <c r="R551" s="484">
        <v>7240</v>
      </c>
      <c r="S551" s="484">
        <v>0</v>
      </c>
      <c r="T551" s="468" t="s">
        <v>2712</v>
      </c>
      <c r="U551" s="468" t="s">
        <v>3592</v>
      </c>
      <c r="V551" s="485" t="s">
        <v>2457</v>
      </c>
      <c r="W551" s="468" t="s">
        <v>121</v>
      </c>
      <c r="X551" s="468"/>
      <c r="Y551" s="474" t="s">
        <v>2528</v>
      </c>
      <c r="Z551" s="513" t="s">
        <v>3634</v>
      </c>
      <c r="AA551" s="468" t="s">
        <v>2454</v>
      </c>
      <c r="AB551" s="513"/>
      <c r="AC551" s="468"/>
      <c r="AD551" s="468" t="s">
        <v>2450</v>
      </c>
      <c r="AE551" s="468" t="s">
        <v>2461</v>
      </c>
      <c r="AF551" s="468" t="s">
        <v>2462</v>
      </c>
      <c r="AG551" s="468" t="s">
        <v>2486</v>
      </c>
      <c r="AH551" s="486" t="s">
        <v>2452</v>
      </c>
      <c r="AI551" s="486" t="s">
        <v>154</v>
      </c>
      <c r="AJ551" s="468"/>
      <c r="AK551" s="486"/>
      <c r="AL551" s="468"/>
      <c r="AM551" s="467" t="s">
        <v>3385</v>
      </c>
      <c r="AN551" s="467"/>
      <c r="AO551" s="474"/>
      <c r="AP551" s="476" t="s">
        <v>3409</v>
      </c>
      <c r="AQ551" s="467"/>
      <c r="AR551" s="467"/>
      <c r="AS551" s="467"/>
      <c r="AT551" s="467"/>
      <c r="AU551" s="474"/>
      <c r="AV551" s="474"/>
      <c r="AW551" s="474"/>
      <c r="AX551" s="474"/>
      <c r="AY551" s="474"/>
      <c r="AZ551" s="474"/>
      <c r="BA551" s="477"/>
      <c r="BB551" s="478"/>
      <c r="BC551" s="474"/>
      <c r="BD551" s="467" t="s">
        <v>3407</v>
      </c>
      <c r="BE551" s="467" t="s">
        <v>3390</v>
      </c>
      <c r="BF551" s="467" t="s">
        <v>3408</v>
      </c>
      <c r="BG551" s="470"/>
      <c r="BH551" s="467"/>
      <c r="BI551" s="467"/>
      <c r="BJ551" s="467"/>
      <c r="BK551" s="467" t="s">
        <v>3389</v>
      </c>
      <c r="BL551" s="467"/>
      <c r="BM551" s="467"/>
    </row>
    <row r="552" spans="1:65" ht="30" customHeight="1" x14ac:dyDescent="0.3">
      <c r="A552" s="68"/>
      <c r="B552" s="465">
        <v>20200547</v>
      </c>
      <c r="C552" s="514" t="s">
        <v>3345</v>
      </c>
      <c r="D552" s="480" t="s">
        <v>3344</v>
      </c>
      <c r="E552" s="481">
        <v>44179</v>
      </c>
      <c r="F552" s="515" t="s">
        <v>2609</v>
      </c>
      <c r="G552" s="468" t="s">
        <v>116</v>
      </c>
      <c r="H552" s="469" t="s">
        <v>1500</v>
      </c>
      <c r="I552" s="468" t="s">
        <v>2522</v>
      </c>
      <c r="J552" s="482" t="s">
        <v>7050</v>
      </c>
      <c r="K552" s="483">
        <v>44179</v>
      </c>
      <c r="L552" s="479">
        <v>44136</v>
      </c>
      <c r="M552" s="469" t="s">
        <v>2586</v>
      </c>
      <c r="N552" s="469" t="s">
        <v>3336</v>
      </c>
      <c r="O552" s="469" t="s">
        <v>3337</v>
      </c>
      <c r="P552" s="469"/>
      <c r="Q552" s="513" t="s">
        <v>3346</v>
      </c>
      <c r="R552" s="484">
        <v>1350</v>
      </c>
      <c r="S552" s="484">
        <v>1350</v>
      </c>
      <c r="T552" s="468" t="s">
        <v>2484</v>
      </c>
      <c r="U552" s="468" t="s">
        <v>3595</v>
      </c>
      <c r="V552" s="485" t="s">
        <v>2459</v>
      </c>
      <c r="W552" s="468" t="s">
        <v>120</v>
      </c>
      <c r="X552" s="468"/>
      <c r="Y552" s="474" t="s">
        <v>2528</v>
      </c>
      <c r="Z552" s="513" t="s">
        <v>5759</v>
      </c>
      <c r="AA552" s="468" t="s">
        <v>2454</v>
      </c>
      <c r="AB552" s="513"/>
      <c r="AC552" s="468"/>
      <c r="AD552" s="468" t="s">
        <v>2450</v>
      </c>
      <c r="AE552" s="468"/>
      <c r="AF552" s="468" t="s">
        <v>2462</v>
      </c>
      <c r="AG552" s="468" t="s">
        <v>2490</v>
      </c>
      <c r="AH552" s="486" t="s">
        <v>2452</v>
      </c>
      <c r="AI552" s="486" t="s">
        <v>5720</v>
      </c>
      <c r="AJ552" s="468"/>
      <c r="AK552" s="486"/>
      <c r="AL552" s="468"/>
      <c r="AM552" s="467" t="s">
        <v>3348</v>
      </c>
      <c r="AN552" s="467"/>
      <c r="AO552" s="474"/>
      <c r="AP552" s="476" t="s">
        <v>3413</v>
      </c>
      <c r="AQ552" s="467"/>
      <c r="AR552" s="467"/>
      <c r="AS552" s="467"/>
      <c r="AT552" s="467"/>
      <c r="AU552" s="474"/>
      <c r="AV552" s="474"/>
      <c r="AW552" s="474">
        <v>1</v>
      </c>
      <c r="AX552" s="474">
        <v>1</v>
      </c>
      <c r="AY552" s="474">
        <v>1</v>
      </c>
      <c r="AZ552" s="474">
        <v>3</v>
      </c>
      <c r="BA552" s="477">
        <v>1</v>
      </c>
      <c r="BB552" s="478"/>
      <c r="BC552" s="474"/>
      <c r="BD552" s="467" t="s">
        <v>3410</v>
      </c>
      <c r="BE552" s="467" t="s">
        <v>3411</v>
      </c>
      <c r="BF552" s="467" t="s">
        <v>3412</v>
      </c>
      <c r="BG552" s="470"/>
      <c r="BH552" s="467"/>
      <c r="BI552" s="467"/>
      <c r="BJ552" s="467"/>
      <c r="BK552" s="467" t="s">
        <v>3414</v>
      </c>
      <c r="BL552" s="467"/>
      <c r="BM552" s="467"/>
    </row>
    <row r="553" spans="1:65" ht="30" customHeight="1" x14ac:dyDescent="0.3">
      <c r="A553" s="68"/>
      <c r="B553" s="465">
        <v>20200548</v>
      </c>
      <c r="C553" s="514" t="s">
        <v>3777</v>
      </c>
      <c r="D553" s="480"/>
      <c r="E553" s="481">
        <v>44179</v>
      </c>
      <c r="F553" s="515" t="s">
        <v>3176</v>
      </c>
      <c r="G553" s="468" t="s">
        <v>116</v>
      </c>
      <c r="H553" s="469" t="s">
        <v>2585</v>
      </c>
      <c r="I553" s="468" t="s">
        <v>2477</v>
      </c>
      <c r="J553" s="482" t="s">
        <v>7051</v>
      </c>
      <c r="K553" s="483">
        <v>44176</v>
      </c>
      <c r="L553" s="479">
        <v>44136</v>
      </c>
      <c r="M553" s="469" t="s">
        <v>2586</v>
      </c>
      <c r="N553" s="469" t="s">
        <v>2630</v>
      </c>
      <c r="O553" s="469" t="s">
        <v>3338</v>
      </c>
      <c r="P553" s="469"/>
      <c r="Q553" s="513" t="s">
        <v>3347</v>
      </c>
      <c r="R553" s="484" t="s">
        <v>2691</v>
      </c>
      <c r="S553" s="484" t="s">
        <v>2691</v>
      </c>
      <c r="T553" s="468" t="s">
        <v>2484</v>
      </c>
      <c r="U553" s="468" t="s">
        <v>2456</v>
      </c>
      <c r="V553" s="485" t="s">
        <v>2459</v>
      </c>
      <c r="W553" s="468" t="s">
        <v>120</v>
      </c>
      <c r="X553" s="468"/>
      <c r="Y553" s="474"/>
      <c r="Z553" s="513" t="s">
        <v>3630</v>
      </c>
      <c r="AA553" s="468" t="s">
        <v>2454</v>
      </c>
      <c r="AB553" s="513"/>
      <c r="AC553" s="468"/>
      <c r="AD553" s="468" t="s">
        <v>2450</v>
      </c>
      <c r="AE553" s="468"/>
      <c r="AF553" s="468" t="s">
        <v>2462</v>
      </c>
      <c r="AG553" s="468" t="s">
        <v>2486</v>
      </c>
      <c r="AH553" s="486" t="s">
        <v>2452</v>
      </c>
      <c r="AI553" s="486" t="s">
        <v>154</v>
      </c>
      <c r="AJ553" s="468"/>
      <c r="AK553" s="486"/>
      <c r="AL553" s="468"/>
      <c r="AM553" s="467" t="s">
        <v>3386</v>
      </c>
      <c r="AN553" s="467"/>
      <c r="AO553" s="474"/>
      <c r="AP553" s="476" t="s">
        <v>3417</v>
      </c>
      <c r="AQ553" s="467"/>
      <c r="AR553" s="467"/>
      <c r="AS553" s="467"/>
      <c r="AT553" s="467"/>
      <c r="AU553" s="474"/>
      <c r="AV553" s="474"/>
      <c r="AW553" s="474"/>
      <c r="AX553" s="474"/>
      <c r="AY553" s="474"/>
      <c r="AZ553" s="474"/>
      <c r="BA553" s="477"/>
      <c r="BB553" s="478"/>
      <c r="BC553" s="474"/>
      <c r="BD553" s="467" t="s">
        <v>3415</v>
      </c>
      <c r="BE553" s="467" t="s">
        <v>3416</v>
      </c>
      <c r="BF553" s="467" t="s">
        <v>2531</v>
      </c>
      <c r="BG553" s="470"/>
      <c r="BH553" s="467"/>
      <c r="BI553" s="467"/>
      <c r="BJ553" s="467"/>
      <c r="BK553" s="467"/>
      <c r="BL553" s="467"/>
      <c r="BM553" s="467"/>
    </row>
    <row r="554" spans="1:65" ht="30" customHeight="1" x14ac:dyDescent="0.3">
      <c r="A554" s="68"/>
      <c r="B554" s="465">
        <v>20200549</v>
      </c>
      <c r="C554" s="514" t="s">
        <v>3350</v>
      </c>
      <c r="D554" s="480" t="s">
        <v>3349</v>
      </c>
      <c r="E554" s="481">
        <v>44179</v>
      </c>
      <c r="F554" s="469" t="s">
        <v>2770</v>
      </c>
      <c r="G554" s="468" t="s">
        <v>116</v>
      </c>
      <c r="H554" s="469" t="s">
        <v>1500</v>
      </c>
      <c r="I554" s="468" t="s">
        <v>2477</v>
      </c>
      <c r="J554" s="482" t="s">
        <v>7052</v>
      </c>
      <c r="K554" s="483">
        <v>44179</v>
      </c>
      <c r="L554" s="479">
        <v>44105</v>
      </c>
      <c r="M554" s="469" t="s">
        <v>2586</v>
      </c>
      <c r="N554" s="469" t="s">
        <v>2582</v>
      </c>
      <c r="O554" s="513" t="s">
        <v>3670</v>
      </c>
      <c r="P554" s="513"/>
      <c r="Q554" s="513" t="s">
        <v>3669</v>
      </c>
      <c r="R554" s="484">
        <v>889068</v>
      </c>
      <c r="S554" s="484">
        <v>889068</v>
      </c>
      <c r="T554" s="468" t="s">
        <v>2484</v>
      </c>
      <c r="U554" s="468" t="s">
        <v>3595</v>
      </c>
      <c r="V554" s="485" t="s">
        <v>2502</v>
      </c>
      <c r="W554" s="468" t="s">
        <v>120</v>
      </c>
      <c r="X554" s="468"/>
      <c r="Y554" s="474" t="s">
        <v>2528</v>
      </c>
      <c r="Z554" s="513" t="s">
        <v>3511</v>
      </c>
      <c r="AA554" s="468" t="s">
        <v>2454</v>
      </c>
      <c r="AB554" s="513" t="s">
        <v>4299</v>
      </c>
      <c r="AC554" s="468"/>
      <c r="AD554" s="468" t="s">
        <v>2460</v>
      </c>
      <c r="AE554" s="468"/>
      <c r="AF554" s="468" t="s">
        <v>2462</v>
      </c>
      <c r="AG554" s="468" t="s">
        <v>2451</v>
      </c>
      <c r="AH554" s="486" t="s">
        <v>2452</v>
      </c>
      <c r="AI554" s="486" t="s">
        <v>154</v>
      </c>
      <c r="AJ554" s="468"/>
      <c r="AK554" s="486"/>
      <c r="AL554" s="468"/>
      <c r="AM554" s="467" t="s">
        <v>3351</v>
      </c>
      <c r="AN554" s="467"/>
      <c r="AO554" s="474"/>
      <c r="AP554" s="476" t="s">
        <v>3629</v>
      </c>
      <c r="AQ554" s="467"/>
      <c r="AR554" s="467"/>
      <c r="AS554" s="467"/>
      <c r="AT554" s="467"/>
      <c r="AU554" s="474"/>
      <c r="AV554" s="474"/>
      <c r="AW554" s="474"/>
      <c r="AX554" s="474"/>
      <c r="AY554" s="474"/>
      <c r="AZ554" s="474"/>
      <c r="BA554" s="477"/>
      <c r="BB554" s="478"/>
      <c r="BC554" s="474"/>
      <c r="BD554" s="467" t="s">
        <v>3418</v>
      </c>
      <c r="BE554" s="467" t="s">
        <v>3391</v>
      </c>
      <c r="BF554" s="467" t="s">
        <v>3419</v>
      </c>
      <c r="BG554" s="470"/>
      <c r="BH554" s="467"/>
      <c r="BI554" s="467"/>
      <c r="BJ554" s="467"/>
      <c r="BK554" s="467" t="s">
        <v>3420</v>
      </c>
      <c r="BL554" s="467"/>
      <c r="BM554" s="467"/>
    </row>
    <row r="555" spans="1:65" ht="30" customHeight="1" x14ac:dyDescent="0.3">
      <c r="A555" s="68"/>
      <c r="B555" s="465">
        <v>20200550</v>
      </c>
      <c r="C555" s="514" t="s">
        <v>3513</v>
      </c>
      <c r="D555" s="480"/>
      <c r="E555" s="481">
        <v>44179</v>
      </c>
      <c r="F555" s="469" t="s">
        <v>2609</v>
      </c>
      <c r="G555" s="468" t="s">
        <v>116</v>
      </c>
      <c r="H555" s="469" t="s">
        <v>2585</v>
      </c>
      <c r="I555" s="468" t="s">
        <v>119</v>
      </c>
      <c r="J555" s="482" t="s">
        <v>7053</v>
      </c>
      <c r="K555" s="483">
        <v>44176</v>
      </c>
      <c r="L555" s="479">
        <v>44136</v>
      </c>
      <c r="M555" s="469" t="s">
        <v>2586</v>
      </c>
      <c r="N555" s="469" t="s">
        <v>2630</v>
      </c>
      <c r="O555" s="469" t="s">
        <v>3352</v>
      </c>
      <c r="P555" s="469"/>
      <c r="Q555" s="469" t="s">
        <v>3353</v>
      </c>
      <c r="R555" s="484">
        <v>0</v>
      </c>
      <c r="S555" s="484">
        <v>0</v>
      </c>
      <c r="T555" s="468" t="s">
        <v>2484</v>
      </c>
      <c r="U555" s="468" t="s">
        <v>3596</v>
      </c>
      <c r="V555" s="485" t="s">
        <v>2502</v>
      </c>
      <c r="W555" s="468" t="s">
        <v>120</v>
      </c>
      <c r="X555" s="468"/>
      <c r="Y555" s="474"/>
      <c r="Z555" s="469" t="s">
        <v>3514</v>
      </c>
      <c r="AA555" s="468" t="s">
        <v>2454</v>
      </c>
      <c r="AB555" s="513"/>
      <c r="AC555" s="468"/>
      <c r="AD555" s="468" t="s">
        <v>2450</v>
      </c>
      <c r="AE555" s="468"/>
      <c r="AF555" s="468" t="s">
        <v>2462</v>
      </c>
      <c r="AG555" s="468" t="s">
        <v>2451</v>
      </c>
      <c r="AH555" s="486" t="s">
        <v>2452</v>
      </c>
      <c r="AI555" s="486" t="s">
        <v>154</v>
      </c>
      <c r="AJ555" s="468"/>
      <c r="AK555" s="486"/>
      <c r="AL555" s="468"/>
      <c r="AM555" s="467" t="s">
        <v>3387</v>
      </c>
      <c r="AN555" s="467"/>
      <c r="AO555" s="474"/>
      <c r="AP555" s="476" t="s">
        <v>3512</v>
      </c>
      <c r="AQ555" s="467"/>
      <c r="AR555" s="467"/>
      <c r="AS555" s="467"/>
      <c r="AT555" s="467"/>
      <c r="AU555" s="474"/>
      <c r="AV555" s="474"/>
      <c r="AW555" s="474"/>
      <c r="AX555" s="474"/>
      <c r="AY555" s="474"/>
      <c r="AZ555" s="474"/>
      <c r="BA555" s="477"/>
      <c r="BB555" s="478"/>
      <c r="BC555" s="474"/>
      <c r="BD555" s="467" t="s">
        <v>3421</v>
      </c>
      <c r="BE555" s="467" t="s">
        <v>3392</v>
      </c>
      <c r="BF555" s="467" t="s">
        <v>2538</v>
      </c>
      <c r="BG555" s="470"/>
      <c r="BH555" s="467"/>
      <c r="BI555" s="467"/>
      <c r="BJ555" s="467"/>
      <c r="BK555" s="467"/>
      <c r="BL555" s="467"/>
      <c r="BM555" s="467"/>
    </row>
    <row r="556" spans="1:65" ht="30" customHeight="1" x14ac:dyDescent="0.3">
      <c r="A556" s="68"/>
      <c r="B556" s="465">
        <v>20200551</v>
      </c>
      <c r="C556" s="514" t="s">
        <v>3354</v>
      </c>
      <c r="D556" s="480" t="s">
        <v>3366</v>
      </c>
      <c r="E556" s="481">
        <v>44179</v>
      </c>
      <c r="F556" s="515" t="s">
        <v>2494</v>
      </c>
      <c r="G556" s="468" t="s">
        <v>116</v>
      </c>
      <c r="H556" s="469" t="s">
        <v>2585</v>
      </c>
      <c r="I556" s="468" t="s">
        <v>2477</v>
      </c>
      <c r="J556" s="482" t="s">
        <v>7054</v>
      </c>
      <c r="K556" s="483">
        <v>44176</v>
      </c>
      <c r="L556" s="479">
        <v>44136</v>
      </c>
      <c r="M556" s="469" t="s">
        <v>2619</v>
      </c>
      <c r="N556" s="469" t="s">
        <v>2586</v>
      </c>
      <c r="O556" s="469" t="s">
        <v>3355</v>
      </c>
      <c r="P556" s="469"/>
      <c r="Q556" s="513" t="s">
        <v>3515</v>
      </c>
      <c r="R556" s="484">
        <v>787514</v>
      </c>
      <c r="S556" s="484">
        <v>0</v>
      </c>
      <c r="T556" s="468" t="s">
        <v>2501</v>
      </c>
      <c r="U556" s="468" t="s">
        <v>3596</v>
      </c>
      <c r="V556" s="485" t="s">
        <v>2457</v>
      </c>
      <c r="W556" s="468" t="s">
        <v>120</v>
      </c>
      <c r="X556" s="468"/>
      <c r="Y556" s="474" t="s">
        <v>2528</v>
      </c>
      <c r="Z556" s="513" t="s">
        <v>3516</v>
      </c>
      <c r="AA556" s="468" t="s">
        <v>2454</v>
      </c>
      <c r="AB556" s="513"/>
      <c r="AC556" s="468"/>
      <c r="AD556" s="468" t="s">
        <v>2460</v>
      </c>
      <c r="AE556" s="468"/>
      <c r="AF556" s="468" t="s">
        <v>2462</v>
      </c>
      <c r="AG556" s="468" t="s">
        <v>2451</v>
      </c>
      <c r="AH556" s="486" t="s">
        <v>2452</v>
      </c>
      <c r="AI556" s="486" t="s">
        <v>154</v>
      </c>
      <c r="AJ556" s="468"/>
      <c r="AK556" s="486"/>
      <c r="AL556" s="468"/>
      <c r="AM556" s="467" t="s">
        <v>3367</v>
      </c>
      <c r="AN556" s="467"/>
      <c r="AO556" s="474"/>
      <c r="AP556" s="476" t="s">
        <v>3425</v>
      </c>
      <c r="AQ556" s="467"/>
      <c r="AR556" s="467"/>
      <c r="AS556" s="467"/>
      <c r="AT556" s="467"/>
      <c r="AU556" s="474"/>
      <c r="AV556" s="474"/>
      <c r="AW556" s="474"/>
      <c r="AX556" s="474"/>
      <c r="AY556" s="474"/>
      <c r="AZ556" s="474"/>
      <c r="BA556" s="477"/>
      <c r="BB556" s="478"/>
      <c r="BC556" s="474"/>
      <c r="BD556" s="467" t="s">
        <v>3422</v>
      </c>
      <c r="BE556" s="467" t="s">
        <v>3423</v>
      </c>
      <c r="BF556" s="467" t="s">
        <v>3424</v>
      </c>
      <c r="BG556" s="470"/>
      <c r="BH556" s="467"/>
      <c r="BI556" s="467"/>
      <c r="BJ556" s="467"/>
      <c r="BK556" s="467" t="s">
        <v>3426</v>
      </c>
      <c r="BL556" s="467"/>
      <c r="BM556" s="467"/>
    </row>
    <row r="557" spans="1:65" ht="30" customHeight="1" x14ac:dyDescent="0.3">
      <c r="A557" s="68"/>
      <c r="B557" s="465">
        <v>20200552</v>
      </c>
      <c r="C557" s="514" t="s">
        <v>3356</v>
      </c>
      <c r="D557" s="480" t="s">
        <v>3517</v>
      </c>
      <c r="E557" s="481">
        <v>44179</v>
      </c>
      <c r="F557" s="515" t="s">
        <v>2713</v>
      </c>
      <c r="G557" s="468" t="s">
        <v>116</v>
      </c>
      <c r="H557" s="469" t="s">
        <v>2585</v>
      </c>
      <c r="I557" s="468" t="s">
        <v>2466</v>
      </c>
      <c r="J557" s="482" t="s">
        <v>7055</v>
      </c>
      <c r="K557" s="483">
        <v>44177</v>
      </c>
      <c r="L557" s="479">
        <v>44136</v>
      </c>
      <c r="M557" s="469" t="s">
        <v>3129</v>
      </c>
      <c r="N557" s="469" t="s">
        <v>3357</v>
      </c>
      <c r="O557" s="469" t="s">
        <v>3358</v>
      </c>
      <c r="P557" s="469"/>
      <c r="Q557" s="513" t="s">
        <v>3359</v>
      </c>
      <c r="R557" s="484">
        <v>1983</v>
      </c>
      <c r="S557" s="484">
        <v>1983</v>
      </c>
      <c r="T557" s="468" t="s">
        <v>4137</v>
      </c>
      <c r="U557" s="468" t="s">
        <v>4298</v>
      </c>
      <c r="V557" s="485" t="s">
        <v>4235</v>
      </c>
      <c r="W557" s="468" t="s">
        <v>120</v>
      </c>
      <c r="X557" s="468"/>
      <c r="Y557" s="474" t="s">
        <v>2528</v>
      </c>
      <c r="Z557" s="513" t="s">
        <v>3360</v>
      </c>
      <c r="AA557" s="468" t="s">
        <v>2454</v>
      </c>
      <c r="AB557" s="513"/>
      <c r="AC557" s="468"/>
      <c r="AD557" s="468" t="s">
        <v>2450</v>
      </c>
      <c r="AE557" s="468"/>
      <c r="AF557" s="468" t="s">
        <v>2462</v>
      </c>
      <c r="AG557" s="468" t="s">
        <v>2451</v>
      </c>
      <c r="AH557" s="486" t="s">
        <v>2452</v>
      </c>
      <c r="AI557" s="486" t="s">
        <v>154</v>
      </c>
      <c r="AJ557" s="468"/>
      <c r="AK557" s="486"/>
      <c r="AL557" s="468"/>
      <c r="AM557" s="467" t="s">
        <v>3388</v>
      </c>
      <c r="AN557" s="467"/>
      <c r="AO557" s="474"/>
      <c r="AP557" s="476"/>
      <c r="AQ557" s="467"/>
      <c r="AR557" s="467"/>
      <c r="AS557" s="467"/>
      <c r="AT557" s="467"/>
      <c r="AU557" s="474"/>
      <c r="AV557" s="474"/>
      <c r="AW557" s="474"/>
      <c r="AX557" s="474"/>
      <c r="AY557" s="474"/>
      <c r="AZ557" s="474"/>
      <c r="BA557" s="477"/>
      <c r="BB557" s="478"/>
      <c r="BC557" s="474"/>
      <c r="BD557" s="467" t="s">
        <v>3427</v>
      </c>
      <c r="BE557" s="467" t="s">
        <v>3428</v>
      </c>
      <c r="BF557" s="467" t="s">
        <v>3429</v>
      </c>
      <c r="BG557" s="470"/>
      <c r="BH557" s="467"/>
      <c r="BI557" s="467"/>
      <c r="BJ557" s="467"/>
      <c r="BK557" s="467"/>
      <c r="BL557" s="467"/>
      <c r="BM557" s="467"/>
    </row>
    <row r="558" spans="1:65" ht="30" customHeight="1" x14ac:dyDescent="0.3">
      <c r="A558" s="68"/>
      <c r="B558" s="465">
        <v>20200553</v>
      </c>
      <c r="C558" s="514" t="s">
        <v>3778</v>
      </c>
      <c r="D558" s="480"/>
      <c r="E558" s="481">
        <v>44180</v>
      </c>
      <c r="F558" s="515" t="s">
        <v>2642</v>
      </c>
      <c r="G558" s="468" t="s">
        <v>116</v>
      </c>
      <c r="H558" s="469" t="s">
        <v>1500</v>
      </c>
      <c r="I558" s="468" t="s">
        <v>2479</v>
      </c>
      <c r="J558" s="482" t="s">
        <v>7056</v>
      </c>
      <c r="K558" s="483">
        <v>44180</v>
      </c>
      <c r="L558" s="479">
        <v>44075</v>
      </c>
      <c r="M558" s="469" t="s">
        <v>2586</v>
      </c>
      <c r="N558" s="469" t="s">
        <v>3369</v>
      </c>
      <c r="O558" s="469" t="s">
        <v>3370</v>
      </c>
      <c r="P558" s="469"/>
      <c r="Q558" s="513" t="s">
        <v>3373</v>
      </c>
      <c r="R558" s="484" t="s">
        <v>2691</v>
      </c>
      <c r="S558" s="484" t="s">
        <v>2691</v>
      </c>
      <c r="T558" s="468" t="s">
        <v>2484</v>
      </c>
      <c r="U558" s="468" t="s">
        <v>3598</v>
      </c>
      <c r="V558" s="485" t="s">
        <v>2457</v>
      </c>
      <c r="W558" s="468" t="s">
        <v>120</v>
      </c>
      <c r="X558" s="468"/>
      <c r="Y558" s="474" t="s">
        <v>2528</v>
      </c>
      <c r="Z558" s="513" t="s">
        <v>3628</v>
      </c>
      <c r="AA558" s="468" t="s">
        <v>2470</v>
      </c>
      <c r="AB558" s="513"/>
      <c r="AC558" s="468"/>
      <c r="AD558" s="468" t="s">
        <v>2450</v>
      </c>
      <c r="AE558" s="468" t="s">
        <v>2461</v>
      </c>
      <c r="AF558" s="468" t="s">
        <v>2462</v>
      </c>
      <c r="AG558" s="468" t="s">
        <v>2451</v>
      </c>
      <c r="AH558" s="486" t="s">
        <v>2452</v>
      </c>
      <c r="AI558" s="486" t="s">
        <v>154</v>
      </c>
      <c r="AJ558" s="468"/>
      <c r="AK558" s="486"/>
      <c r="AL558" s="468"/>
      <c r="AM558" s="467" t="s">
        <v>3400</v>
      </c>
      <c r="AN558" s="467"/>
      <c r="AO558" s="474"/>
      <c r="AP558" s="476" t="s">
        <v>3443</v>
      </c>
      <c r="AQ558" s="467"/>
      <c r="AR558" s="467"/>
      <c r="AS558" s="467"/>
      <c r="AT558" s="467"/>
      <c r="AU558" s="474"/>
      <c r="AV558" s="474"/>
      <c r="AW558" s="474"/>
      <c r="AX558" s="474"/>
      <c r="AY558" s="474"/>
      <c r="AZ558" s="474"/>
      <c r="BA558" s="477"/>
      <c r="BB558" s="478"/>
      <c r="BC558" s="474"/>
      <c r="BD558" s="467" t="s">
        <v>3430</v>
      </c>
      <c r="BE558" s="467" t="s">
        <v>3393</v>
      </c>
      <c r="BF558" s="467" t="s">
        <v>2531</v>
      </c>
      <c r="BG558" s="470"/>
      <c r="BH558" s="467"/>
      <c r="BI558" s="467"/>
      <c r="BJ558" s="467"/>
      <c r="BK558" s="467" t="s">
        <v>3431</v>
      </c>
      <c r="BL558" s="467"/>
      <c r="BM558" s="467"/>
    </row>
    <row r="559" spans="1:65" ht="30" customHeight="1" x14ac:dyDescent="0.3">
      <c r="A559" s="68"/>
      <c r="B559" s="465">
        <v>20200554</v>
      </c>
      <c r="C559" s="514" t="s">
        <v>3779</v>
      </c>
      <c r="D559" s="480"/>
      <c r="E559" s="481">
        <v>44180</v>
      </c>
      <c r="F559" s="515" t="s">
        <v>2713</v>
      </c>
      <c r="G559" s="468" t="s">
        <v>116</v>
      </c>
      <c r="H559" s="469" t="s">
        <v>2585</v>
      </c>
      <c r="I559" s="468" t="s">
        <v>119</v>
      </c>
      <c r="J559" s="482" t="s">
        <v>7057</v>
      </c>
      <c r="K559" s="483">
        <v>44179</v>
      </c>
      <c r="L559" s="479">
        <v>44136</v>
      </c>
      <c r="M559" s="469" t="s">
        <v>3374</v>
      </c>
      <c r="N559" s="469" t="s">
        <v>3170</v>
      </c>
      <c r="O559" s="469" t="s">
        <v>3780</v>
      </c>
      <c r="P559" s="469"/>
      <c r="Q559" s="513" t="s">
        <v>3375</v>
      </c>
      <c r="R559" s="484" t="s">
        <v>2691</v>
      </c>
      <c r="S559" s="484" t="s">
        <v>2448</v>
      </c>
      <c r="T559" s="468" t="s">
        <v>2464</v>
      </c>
      <c r="U559" s="468" t="s">
        <v>3592</v>
      </c>
      <c r="V559" s="485" t="s">
        <v>2457</v>
      </c>
      <c r="W559" s="468" t="s">
        <v>121</v>
      </c>
      <c r="X559" s="468"/>
      <c r="Y559" s="474" t="s">
        <v>2528</v>
      </c>
      <c r="Z559" s="513" t="s">
        <v>3376</v>
      </c>
      <c r="AA559" s="468" t="s">
        <v>2470</v>
      </c>
      <c r="AB559" s="513" t="s">
        <v>3606</v>
      </c>
      <c r="AC559" s="468"/>
      <c r="AD559" s="468" t="s">
        <v>2450</v>
      </c>
      <c r="AE559" s="468" t="s">
        <v>2733</v>
      </c>
      <c r="AF559" s="468" t="s">
        <v>2462</v>
      </c>
      <c r="AG559" s="468" t="s">
        <v>2451</v>
      </c>
      <c r="AH559" s="486" t="s">
        <v>2452</v>
      </c>
      <c r="AI559" s="486" t="s">
        <v>154</v>
      </c>
      <c r="AJ559" s="468"/>
      <c r="AK559" s="486"/>
      <c r="AL559" s="468"/>
      <c r="AM559" s="467" t="s">
        <v>3401</v>
      </c>
      <c r="AN559" s="467"/>
      <c r="AO559" s="474"/>
      <c r="AP559" s="476" t="s">
        <v>3434</v>
      </c>
      <c r="AQ559" s="467"/>
      <c r="AR559" s="467"/>
      <c r="AS559" s="467"/>
      <c r="AT559" s="467"/>
      <c r="AU559" s="474"/>
      <c r="AV559" s="474"/>
      <c r="AW559" s="474"/>
      <c r="AX559" s="474"/>
      <c r="AY559" s="474"/>
      <c r="AZ559" s="474"/>
      <c r="BA559" s="477"/>
      <c r="BB559" s="478"/>
      <c r="BC559" s="474"/>
      <c r="BD559" s="467" t="s">
        <v>3432</v>
      </c>
      <c r="BE559" s="467" t="s">
        <v>3433</v>
      </c>
      <c r="BF559" s="467" t="s">
        <v>2531</v>
      </c>
      <c r="BG559" s="470"/>
      <c r="BH559" s="467"/>
      <c r="BI559" s="467"/>
      <c r="BJ559" s="467"/>
      <c r="BK559" s="467" t="s">
        <v>3435</v>
      </c>
      <c r="BL559" s="467"/>
      <c r="BM559" s="467"/>
    </row>
    <row r="560" spans="1:65" ht="30" customHeight="1" x14ac:dyDescent="0.3">
      <c r="A560" s="68"/>
      <c r="B560" s="465">
        <v>20200555</v>
      </c>
      <c r="C560" s="514" t="s">
        <v>3782</v>
      </c>
      <c r="D560" s="480" t="s">
        <v>3624</v>
      </c>
      <c r="E560" s="481">
        <v>44180</v>
      </c>
      <c r="F560" s="515" t="s">
        <v>2494</v>
      </c>
      <c r="G560" s="468" t="s">
        <v>116</v>
      </c>
      <c r="H560" s="469" t="s">
        <v>2585</v>
      </c>
      <c r="I560" s="468" t="s">
        <v>119</v>
      </c>
      <c r="J560" s="482" t="s">
        <v>7058</v>
      </c>
      <c r="K560" s="483">
        <v>44179</v>
      </c>
      <c r="L560" s="479">
        <v>44166</v>
      </c>
      <c r="M560" s="469" t="s">
        <v>2619</v>
      </c>
      <c r="N560" s="469" t="s">
        <v>3377</v>
      </c>
      <c r="O560" s="513" t="s">
        <v>3625</v>
      </c>
      <c r="P560" s="513"/>
      <c r="Q560" s="513" t="s">
        <v>3626</v>
      </c>
      <c r="R560" s="484">
        <v>53600</v>
      </c>
      <c r="S560" s="484">
        <v>0</v>
      </c>
      <c r="T560" s="468" t="s">
        <v>2501</v>
      </c>
      <c r="U560" s="468" t="s">
        <v>3596</v>
      </c>
      <c r="V560" s="485" t="s">
        <v>2457</v>
      </c>
      <c r="W560" s="468" t="s">
        <v>120</v>
      </c>
      <c r="X560" s="468"/>
      <c r="Y560" s="474" t="s">
        <v>2528</v>
      </c>
      <c r="Z560" s="513" t="s">
        <v>3378</v>
      </c>
      <c r="AA560" s="468" t="s">
        <v>2454</v>
      </c>
      <c r="AB560" s="513" t="s">
        <v>3781</v>
      </c>
      <c r="AC560" s="468"/>
      <c r="AD560" s="468" t="s">
        <v>2450</v>
      </c>
      <c r="AE560" s="468"/>
      <c r="AF560" s="468" t="s">
        <v>2458</v>
      </c>
      <c r="AG560" s="468" t="s">
        <v>2451</v>
      </c>
      <c r="AH560" s="486" t="s">
        <v>2452</v>
      </c>
      <c r="AI560" s="486" t="s">
        <v>154</v>
      </c>
      <c r="AJ560" s="468"/>
      <c r="AK560" s="486"/>
      <c r="AL560" s="468"/>
      <c r="AM560" s="467" t="s">
        <v>3627</v>
      </c>
      <c r="AN560" s="467"/>
      <c r="AO560" s="474"/>
      <c r="AP560" s="476"/>
      <c r="AQ560" s="467"/>
      <c r="AR560" s="467"/>
      <c r="AS560" s="467"/>
      <c r="AT560" s="467"/>
      <c r="AU560" s="474"/>
      <c r="AV560" s="474"/>
      <c r="AW560" s="474" t="s">
        <v>2528</v>
      </c>
      <c r="AX560" s="474"/>
      <c r="AY560" s="474"/>
      <c r="AZ560" s="474"/>
      <c r="BA560" s="477"/>
      <c r="BB560" s="478"/>
      <c r="BC560" s="474"/>
      <c r="BD560" s="467" t="s">
        <v>3436</v>
      </c>
      <c r="BE560" s="467" t="s">
        <v>3394</v>
      </c>
      <c r="BF560" s="467" t="s">
        <v>3437</v>
      </c>
      <c r="BG560" s="470"/>
      <c r="BH560" s="467"/>
      <c r="BI560" s="467"/>
      <c r="BJ560" s="467"/>
      <c r="BK560" s="467" t="s">
        <v>3438</v>
      </c>
      <c r="BL560" s="467"/>
      <c r="BM560" s="467"/>
    </row>
    <row r="561" spans="1:65" ht="30" customHeight="1" x14ac:dyDescent="0.3">
      <c r="A561" s="68"/>
      <c r="B561" s="465">
        <v>20200556</v>
      </c>
      <c r="C561" s="514" t="s">
        <v>3379</v>
      </c>
      <c r="D561" s="480" t="s">
        <v>2823</v>
      </c>
      <c r="E561" s="481">
        <v>44180</v>
      </c>
      <c r="F561" s="515" t="s">
        <v>2642</v>
      </c>
      <c r="G561" s="468" t="s">
        <v>116</v>
      </c>
      <c r="H561" s="469" t="s">
        <v>1500</v>
      </c>
      <c r="I561" s="468" t="s">
        <v>2479</v>
      </c>
      <c r="J561" s="482" t="s">
        <v>7059</v>
      </c>
      <c r="K561" s="483">
        <v>44099</v>
      </c>
      <c r="L561" s="479">
        <v>44075</v>
      </c>
      <c r="M561" s="469" t="s">
        <v>2586</v>
      </c>
      <c r="N561" s="469" t="s">
        <v>2624</v>
      </c>
      <c r="O561" s="469" t="s">
        <v>3371</v>
      </c>
      <c r="P561" s="469"/>
      <c r="Q561" s="513" t="s">
        <v>3380</v>
      </c>
      <c r="R561" s="484" t="s">
        <v>2691</v>
      </c>
      <c r="S561" s="484" t="s">
        <v>2691</v>
      </c>
      <c r="T561" s="468" t="s">
        <v>4137</v>
      </c>
      <c r="U561" s="468" t="s">
        <v>4298</v>
      </c>
      <c r="V561" s="485" t="s">
        <v>4235</v>
      </c>
      <c r="W561" s="468" t="s">
        <v>120</v>
      </c>
      <c r="X561" s="468"/>
      <c r="Y561" s="474" t="s">
        <v>2528</v>
      </c>
      <c r="Z561" s="513" t="s">
        <v>3381</v>
      </c>
      <c r="AA561" s="468" t="s">
        <v>2454</v>
      </c>
      <c r="AB561" s="513"/>
      <c r="AC561" s="468"/>
      <c r="AD561" s="468" t="s">
        <v>2450</v>
      </c>
      <c r="AE561" s="468" t="s">
        <v>2461</v>
      </c>
      <c r="AF561" s="468" t="s">
        <v>2462</v>
      </c>
      <c r="AG561" s="468" t="s">
        <v>2486</v>
      </c>
      <c r="AH561" s="486" t="s">
        <v>2452</v>
      </c>
      <c r="AI561" s="486" t="s">
        <v>154</v>
      </c>
      <c r="AJ561" s="468"/>
      <c r="AK561" s="486"/>
      <c r="AL561" s="468"/>
      <c r="AM561" s="467"/>
      <c r="AN561" s="467"/>
      <c r="AO561" s="474"/>
      <c r="AP561" s="476" t="s">
        <v>3399</v>
      </c>
      <c r="AQ561" s="467"/>
      <c r="AR561" s="467"/>
      <c r="AS561" s="467"/>
      <c r="AT561" s="467"/>
      <c r="AU561" s="474"/>
      <c r="AV561" s="474"/>
      <c r="AW561" s="474"/>
      <c r="AX561" s="474"/>
      <c r="AY561" s="474"/>
      <c r="AZ561" s="474"/>
      <c r="BA561" s="477"/>
      <c r="BB561" s="478"/>
      <c r="BC561" s="474"/>
      <c r="BD561" s="467" t="s">
        <v>3395</v>
      </c>
      <c r="BE561" s="467" t="s">
        <v>3396</v>
      </c>
      <c r="BF561" s="467" t="s">
        <v>2531</v>
      </c>
      <c r="BG561" s="470"/>
      <c r="BH561" s="467"/>
      <c r="BI561" s="467"/>
      <c r="BJ561" s="467"/>
      <c r="BK561" s="467" t="s">
        <v>3439</v>
      </c>
      <c r="BL561" s="467"/>
      <c r="BM561" s="467"/>
    </row>
    <row r="562" spans="1:65" ht="30" customHeight="1" x14ac:dyDescent="0.3">
      <c r="A562" s="68"/>
      <c r="B562" s="465">
        <v>20200557</v>
      </c>
      <c r="C562" s="514" t="s">
        <v>3817</v>
      </c>
      <c r="D562" s="480" t="s">
        <v>3622</v>
      </c>
      <c r="E562" s="481">
        <v>44180</v>
      </c>
      <c r="F562" s="515" t="s">
        <v>2642</v>
      </c>
      <c r="G562" s="468" t="s">
        <v>116</v>
      </c>
      <c r="H562" s="469" t="s">
        <v>2585</v>
      </c>
      <c r="I562" s="468" t="s">
        <v>2479</v>
      </c>
      <c r="J562" s="482" t="s">
        <v>7060</v>
      </c>
      <c r="K562" s="483">
        <v>44179</v>
      </c>
      <c r="L562" s="479">
        <v>44075</v>
      </c>
      <c r="M562" s="469" t="s">
        <v>2586</v>
      </c>
      <c r="N562" s="469" t="s">
        <v>2630</v>
      </c>
      <c r="O562" s="469" t="s">
        <v>3372</v>
      </c>
      <c r="P562" s="469"/>
      <c r="Q562" s="513" t="s">
        <v>3383</v>
      </c>
      <c r="R562" s="484">
        <v>0</v>
      </c>
      <c r="S562" s="484">
        <v>0</v>
      </c>
      <c r="T562" s="468" t="s">
        <v>2484</v>
      </c>
      <c r="U562" s="468" t="s">
        <v>3597</v>
      </c>
      <c r="V562" s="485" t="s">
        <v>2502</v>
      </c>
      <c r="W562" s="468" t="s">
        <v>120</v>
      </c>
      <c r="X562" s="468"/>
      <c r="Y562" s="474" t="s">
        <v>2528</v>
      </c>
      <c r="Z562" s="513" t="s">
        <v>3879</v>
      </c>
      <c r="AA562" s="468" t="s">
        <v>2470</v>
      </c>
      <c r="AB562" s="513"/>
      <c r="AC562" s="468"/>
      <c r="AD562" s="468" t="s">
        <v>2450</v>
      </c>
      <c r="AE562" s="468" t="s">
        <v>2461</v>
      </c>
      <c r="AF562" s="468" t="s">
        <v>2462</v>
      </c>
      <c r="AG562" s="468" t="s">
        <v>2486</v>
      </c>
      <c r="AH562" s="486" t="s">
        <v>2452</v>
      </c>
      <c r="AI562" s="486" t="s">
        <v>154</v>
      </c>
      <c r="AJ562" s="468"/>
      <c r="AK562" s="486"/>
      <c r="AL562" s="468"/>
      <c r="AM562" s="467" t="s">
        <v>3382</v>
      </c>
      <c r="AN562" s="467"/>
      <c r="AO562" s="474"/>
      <c r="AP562" s="476" t="s">
        <v>3398</v>
      </c>
      <c r="AQ562" s="467"/>
      <c r="AR562" s="467"/>
      <c r="AS562" s="467"/>
      <c r="AT562" s="467"/>
      <c r="AU562" s="474"/>
      <c r="AV562" s="474"/>
      <c r="AW562" s="474" t="s">
        <v>2528</v>
      </c>
      <c r="AX562" s="474"/>
      <c r="AY562" s="474"/>
      <c r="AZ562" s="474"/>
      <c r="BA562" s="477"/>
      <c r="BB562" s="478"/>
      <c r="BC562" s="474"/>
      <c r="BD562" s="467" t="s">
        <v>3440</v>
      </c>
      <c r="BE562" s="467" t="s">
        <v>3397</v>
      </c>
      <c r="BF562" s="467" t="s">
        <v>2538</v>
      </c>
      <c r="BG562" s="470"/>
      <c r="BH562" s="467"/>
      <c r="BI562" s="467"/>
      <c r="BJ562" s="467"/>
      <c r="BK562" s="467"/>
      <c r="BL562" s="467"/>
      <c r="BM562" s="467"/>
    </row>
    <row r="563" spans="1:65" ht="30" customHeight="1" x14ac:dyDescent="0.3">
      <c r="A563" s="68"/>
      <c r="B563" s="465">
        <v>20200558</v>
      </c>
      <c r="C563" s="514" t="s">
        <v>3620</v>
      </c>
      <c r="D563" s="480" t="s">
        <v>3444</v>
      </c>
      <c r="E563" s="481">
        <v>44181</v>
      </c>
      <c r="F563" s="515" t="s">
        <v>2632</v>
      </c>
      <c r="G563" s="468" t="s">
        <v>116</v>
      </c>
      <c r="H563" s="469" t="s">
        <v>2585</v>
      </c>
      <c r="I563" s="468" t="s">
        <v>2479</v>
      </c>
      <c r="J563" s="482" t="s">
        <v>7061</v>
      </c>
      <c r="K563" s="483">
        <v>44176</v>
      </c>
      <c r="L563" s="479"/>
      <c r="M563" s="469" t="s">
        <v>2586</v>
      </c>
      <c r="N563" s="469" t="s">
        <v>2624</v>
      </c>
      <c r="O563" s="469" t="s">
        <v>3441</v>
      </c>
      <c r="P563" s="469"/>
      <c r="Q563" s="513" t="s">
        <v>3636</v>
      </c>
      <c r="R563" s="484">
        <v>0</v>
      </c>
      <c r="S563" s="484">
        <v>0</v>
      </c>
      <c r="T563" s="468" t="s">
        <v>2484</v>
      </c>
      <c r="U563" s="468" t="s">
        <v>3597</v>
      </c>
      <c r="V563" s="485" t="s">
        <v>2457</v>
      </c>
      <c r="W563" s="468" t="s">
        <v>120</v>
      </c>
      <c r="X563" s="468"/>
      <c r="Y563" s="474" t="s">
        <v>2528</v>
      </c>
      <c r="Z563" s="513" t="s">
        <v>3442</v>
      </c>
      <c r="AA563" s="468" t="s">
        <v>2454</v>
      </c>
      <c r="AB563" s="513" t="s">
        <v>3637</v>
      </c>
      <c r="AC563" s="468"/>
      <c r="AD563" s="468" t="s">
        <v>2450</v>
      </c>
      <c r="AE563" s="468" t="s">
        <v>2461</v>
      </c>
      <c r="AF563" s="468" t="s">
        <v>2462</v>
      </c>
      <c r="AG563" s="468" t="s">
        <v>2451</v>
      </c>
      <c r="AH563" s="486" t="s">
        <v>2452</v>
      </c>
      <c r="AI563" s="486" t="s">
        <v>154</v>
      </c>
      <c r="AJ563" s="468"/>
      <c r="AK563" s="486"/>
      <c r="AL563" s="468"/>
      <c r="AM563" s="467" t="s">
        <v>3621</v>
      </c>
      <c r="AN563" s="467"/>
      <c r="AO563" s="474"/>
      <c r="AP563" s="476"/>
      <c r="AQ563" s="467"/>
      <c r="AR563" s="467"/>
      <c r="AS563" s="467"/>
      <c r="AT563" s="467"/>
      <c r="AU563" s="474"/>
      <c r="AV563" s="474"/>
      <c r="AW563" s="474"/>
      <c r="AX563" s="474"/>
      <c r="AY563" s="474"/>
      <c r="AZ563" s="474"/>
      <c r="BA563" s="477"/>
      <c r="BB563" s="478"/>
      <c r="BC563" s="474"/>
      <c r="BD563" s="467" t="s">
        <v>3553</v>
      </c>
      <c r="BE563" s="467" t="s">
        <v>3531</v>
      </c>
      <c r="BF563" s="467" t="s">
        <v>2538</v>
      </c>
      <c r="BG563" s="470"/>
      <c r="BH563" s="467"/>
      <c r="BI563" s="467"/>
      <c r="BJ563" s="467"/>
      <c r="BK563" s="467" t="s">
        <v>3554</v>
      </c>
      <c r="BL563" s="467"/>
      <c r="BM563" s="467"/>
    </row>
    <row r="564" spans="1:65" ht="30" customHeight="1" x14ac:dyDescent="0.3">
      <c r="A564" s="68"/>
      <c r="B564" s="465">
        <v>20200559</v>
      </c>
      <c r="C564" s="514" t="s">
        <v>3555</v>
      </c>
      <c r="D564" s="480"/>
      <c r="E564" s="481">
        <v>44181</v>
      </c>
      <c r="F564" s="515" t="s">
        <v>2713</v>
      </c>
      <c r="G564" s="468" t="s">
        <v>116</v>
      </c>
      <c r="H564" s="469" t="s">
        <v>1500</v>
      </c>
      <c r="I564" s="468" t="s">
        <v>4217</v>
      </c>
      <c r="J564" s="482" t="s">
        <v>2833</v>
      </c>
      <c r="K564" s="483">
        <v>44044</v>
      </c>
      <c r="L564" s="479"/>
      <c r="M564" s="468"/>
      <c r="N564" s="468"/>
      <c r="O564" s="468"/>
      <c r="P564" s="468"/>
      <c r="Q564" s="468"/>
      <c r="R564" s="484"/>
      <c r="S564" s="484"/>
      <c r="T564" s="468"/>
      <c r="U564" s="468"/>
      <c r="V564" s="485"/>
      <c r="W564" s="468"/>
      <c r="X564" s="468"/>
      <c r="Y564" s="474" t="s">
        <v>2528</v>
      </c>
      <c r="Z564" s="468"/>
      <c r="AA564" s="468"/>
      <c r="AB564" s="485"/>
      <c r="AC564" s="468"/>
      <c r="AD564" s="468" t="s">
        <v>227</v>
      </c>
      <c r="AE564" s="468"/>
      <c r="AF564" s="468" t="s">
        <v>237</v>
      </c>
      <c r="AG564" s="468" t="s">
        <v>239</v>
      </c>
      <c r="AH564" s="486" t="s">
        <v>154</v>
      </c>
      <c r="AI564" s="486" t="s">
        <v>154</v>
      </c>
      <c r="AJ564" s="468"/>
      <c r="AK564" s="486"/>
      <c r="AL564" s="468"/>
      <c r="AM564" s="467"/>
      <c r="AN564" s="467"/>
      <c r="AO564" s="474"/>
      <c r="AP564" s="476"/>
      <c r="AQ564" s="467"/>
      <c r="AR564" s="467"/>
      <c r="AS564" s="467"/>
      <c r="AT564" s="467"/>
      <c r="AU564" s="474"/>
      <c r="AV564" s="474"/>
      <c r="AW564" s="474"/>
      <c r="AX564" s="474"/>
      <c r="AY564" s="474"/>
      <c r="AZ564" s="474"/>
      <c r="BA564" s="477"/>
      <c r="BB564" s="478"/>
      <c r="BC564" s="474"/>
      <c r="BD564" s="467" t="s">
        <v>2730</v>
      </c>
      <c r="BE564" s="467" t="s">
        <v>2731</v>
      </c>
      <c r="BF564" s="467" t="s">
        <v>2732</v>
      </c>
      <c r="BG564" s="470"/>
      <c r="BH564" s="467"/>
      <c r="BI564" s="467"/>
      <c r="BJ564" s="467"/>
      <c r="BK564" s="467"/>
      <c r="BL564" s="467"/>
      <c r="BM564" s="467"/>
    </row>
    <row r="565" spans="1:65" ht="30" customHeight="1" x14ac:dyDescent="0.3">
      <c r="A565" s="68"/>
      <c r="B565" s="465">
        <v>20200560</v>
      </c>
      <c r="C565" s="514" t="s">
        <v>3522</v>
      </c>
      <c r="D565" s="480"/>
      <c r="E565" s="481">
        <v>44182</v>
      </c>
      <c r="F565" s="469" t="s">
        <v>2632</v>
      </c>
      <c r="G565" s="468" t="s">
        <v>116</v>
      </c>
      <c r="H565" s="469" t="s">
        <v>2585</v>
      </c>
      <c r="I565" s="468" t="s">
        <v>2479</v>
      </c>
      <c r="J565" s="482" t="s">
        <v>7062</v>
      </c>
      <c r="K565" s="483">
        <v>44182</v>
      </c>
      <c r="L565" s="479"/>
      <c r="M565" s="469" t="s">
        <v>2586</v>
      </c>
      <c r="N565" s="469" t="s">
        <v>2630</v>
      </c>
      <c r="O565" s="469" t="s">
        <v>3518</v>
      </c>
      <c r="P565" s="469"/>
      <c r="Q565" s="513" t="s">
        <v>3679</v>
      </c>
      <c r="R565" s="484">
        <v>0</v>
      </c>
      <c r="S565" s="484">
        <v>0</v>
      </c>
      <c r="T565" s="468" t="s">
        <v>2501</v>
      </c>
      <c r="U565" s="468" t="s">
        <v>3595</v>
      </c>
      <c r="V565" s="485" t="s">
        <v>2502</v>
      </c>
      <c r="W565" s="468" t="s">
        <v>120</v>
      </c>
      <c r="X565" s="468"/>
      <c r="Y565" s="474" t="s">
        <v>2528</v>
      </c>
      <c r="Z565" s="513" t="s">
        <v>3521</v>
      </c>
      <c r="AA565" s="468" t="s">
        <v>2454</v>
      </c>
      <c r="AB565" s="513" t="s">
        <v>3783</v>
      </c>
      <c r="AC565" s="468"/>
      <c r="AD565" s="468" t="s">
        <v>2450</v>
      </c>
      <c r="AE565" s="468" t="s">
        <v>2733</v>
      </c>
      <c r="AF565" s="468" t="s">
        <v>2462</v>
      </c>
      <c r="AG565" s="468" t="s">
        <v>2451</v>
      </c>
      <c r="AH565" s="486" t="s">
        <v>2452</v>
      </c>
      <c r="AI565" s="486" t="s">
        <v>154</v>
      </c>
      <c r="AJ565" s="468"/>
      <c r="AK565" s="486"/>
      <c r="AL565" s="468"/>
      <c r="AM565" s="467"/>
      <c r="AN565" s="467"/>
      <c r="AO565" s="474"/>
      <c r="AP565" s="476" t="s">
        <v>3619</v>
      </c>
      <c r="AQ565" s="467"/>
      <c r="AR565" s="467"/>
      <c r="AS565" s="467"/>
      <c r="AT565" s="467"/>
      <c r="AU565" s="474"/>
      <c r="AV565" s="474"/>
      <c r="AW565" s="474"/>
      <c r="AX565" s="474"/>
      <c r="AY565" s="474"/>
      <c r="AZ565" s="474"/>
      <c r="BA565" s="477"/>
      <c r="BB565" s="478"/>
      <c r="BC565" s="474"/>
      <c r="BD565" s="467" t="s">
        <v>3572</v>
      </c>
      <c r="BE565" s="467" t="s">
        <v>3529</v>
      </c>
      <c r="BF565" s="467" t="s">
        <v>2538</v>
      </c>
      <c r="BG565" s="470"/>
      <c r="BH565" s="467"/>
      <c r="BI565" s="467"/>
      <c r="BJ565" s="467"/>
      <c r="BK565" s="467"/>
      <c r="BL565" s="467"/>
      <c r="BM565" s="467"/>
    </row>
    <row r="566" spans="1:65" ht="30" customHeight="1" x14ac:dyDescent="0.3">
      <c r="A566" s="68"/>
      <c r="B566" s="465">
        <v>20200561</v>
      </c>
      <c r="C566" s="514" t="s">
        <v>3525</v>
      </c>
      <c r="D566" s="480"/>
      <c r="E566" s="481">
        <v>44182</v>
      </c>
      <c r="F566" s="469" t="s">
        <v>3176</v>
      </c>
      <c r="G566" s="468" t="s">
        <v>116</v>
      </c>
      <c r="H566" s="469" t="s">
        <v>2585</v>
      </c>
      <c r="I566" s="468" t="s">
        <v>2477</v>
      </c>
      <c r="J566" s="482" t="s">
        <v>7063</v>
      </c>
      <c r="K566" s="483">
        <v>44182</v>
      </c>
      <c r="L566" s="479">
        <v>44136</v>
      </c>
      <c r="M566" s="469" t="s">
        <v>3519</v>
      </c>
      <c r="N566" s="469" t="s">
        <v>2582</v>
      </c>
      <c r="O566" s="469" t="s">
        <v>3520</v>
      </c>
      <c r="P566" s="469"/>
      <c r="Q566" s="513" t="s">
        <v>3523</v>
      </c>
      <c r="R566" s="484">
        <v>104752</v>
      </c>
      <c r="S566" s="484">
        <v>0</v>
      </c>
      <c r="T566" s="468" t="s">
        <v>4237</v>
      </c>
      <c r="U566" s="468" t="s">
        <v>4211</v>
      </c>
      <c r="V566" s="485" t="s">
        <v>4235</v>
      </c>
      <c r="W566" s="468" t="s">
        <v>120</v>
      </c>
      <c r="X566" s="468"/>
      <c r="Y566" s="474" t="s">
        <v>2528</v>
      </c>
      <c r="Z566" s="469" t="s">
        <v>3524</v>
      </c>
      <c r="AA566" s="468" t="s">
        <v>2454</v>
      </c>
      <c r="AB566" s="513"/>
      <c r="AC566" s="468"/>
      <c r="AD566" s="468" t="s">
        <v>2460</v>
      </c>
      <c r="AE566" s="468"/>
      <c r="AF566" s="468" t="s">
        <v>2462</v>
      </c>
      <c r="AG566" s="468" t="s">
        <v>2486</v>
      </c>
      <c r="AH566" s="486" t="s">
        <v>2710</v>
      </c>
      <c r="AI566" s="486" t="s">
        <v>152</v>
      </c>
      <c r="AJ566" s="468"/>
      <c r="AK566" s="486"/>
      <c r="AL566" s="468"/>
      <c r="AM566" s="467" t="s">
        <v>3552</v>
      </c>
      <c r="AN566" s="467"/>
      <c r="AO566" s="474"/>
      <c r="AP566" s="476"/>
      <c r="AQ566" s="467"/>
      <c r="AR566" s="467"/>
      <c r="AS566" s="467"/>
      <c r="AT566" s="467"/>
      <c r="AU566" s="474"/>
      <c r="AV566" s="474"/>
      <c r="AW566" s="474"/>
      <c r="AX566" s="474"/>
      <c r="AY566" s="474"/>
      <c r="AZ566" s="474"/>
      <c r="BA566" s="477"/>
      <c r="BB566" s="478"/>
      <c r="BC566" s="474"/>
      <c r="BD566" s="467" t="s">
        <v>3573</v>
      </c>
      <c r="BE566" s="467" t="s">
        <v>3530</v>
      </c>
      <c r="BF566" s="467" t="s">
        <v>3574</v>
      </c>
      <c r="BG566" s="470"/>
      <c r="BH566" s="467"/>
      <c r="BI566" s="467"/>
      <c r="BJ566" s="467"/>
      <c r="BK566" s="467"/>
      <c r="BL566" s="467"/>
      <c r="BM566" s="467"/>
    </row>
    <row r="567" spans="1:65" ht="30" customHeight="1" x14ac:dyDescent="0.3">
      <c r="A567" s="68"/>
      <c r="B567" s="465">
        <v>20200562</v>
      </c>
      <c r="C567" s="514" t="s">
        <v>3784</v>
      </c>
      <c r="D567" s="480"/>
      <c r="E567" s="481">
        <v>44182</v>
      </c>
      <c r="F567" s="469" t="s">
        <v>2632</v>
      </c>
      <c r="G567" s="468" t="s">
        <v>116</v>
      </c>
      <c r="H567" s="469" t="s">
        <v>2585</v>
      </c>
      <c r="I567" s="468" t="s">
        <v>2449</v>
      </c>
      <c r="J567" s="482" t="s">
        <v>7064</v>
      </c>
      <c r="K567" s="483">
        <v>44182</v>
      </c>
      <c r="L567" s="479">
        <v>44166</v>
      </c>
      <c r="M567" s="469" t="s">
        <v>2582</v>
      </c>
      <c r="N567" s="469" t="s">
        <v>2624</v>
      </c>
      <c r="O567" s="469" t="s">
        <v>3527</v>
      </c>
      <c r="P567" s="469"/>
      <c r="Q567" s="513" t="s">
        <v>3526</v>
      </c>
      <c r="R567" s="484">
        <v>409</v>
      </c>
      <c r="S567" s="484">
        <v>409</v>
      </c>
      <c r="T567" s="468" t="s">
        <v>2484</v>
      </c>
      <c r="U567" s="468" t="s">
        <v>2456</v>
      </c>
      <c r="V567" s="485" t="s">
        <v>2502</v>
      </c>
      <c r="W567" s="468" t="s">
        <v>121</v>
      </c>
      <c r="X567" s="468"/>
      <c r="Y567" s="474" t="s">
        <v>2528</v>
      </c>
      <c r="Z567" s="513" t="s">
        <v>3623</v>
      </c>
      <c r="AA567" s="468" t="s">
        <v>2454</v>
      </c>
      <c r="AB567" s="513"/>
      <c r="AC567" s="468"/>
      <c r="AD567" s="468" t="s">
        <v>2450</v>
      </c>
      <c r="AE567" s="468" t="s">
        <v>2461</v>
      </c>
      <c r="AF567" s="468" t="s">
        <v>2462</v>
      </c>
      <c r="AG567" s="468" t="s">
        <v>2486</v>
      </c>
      <c r="AH567" s="486" t="s">
        <v>2452</v>
      </c>
      <c r="AI567" s="486" t="s">
        <v>154</v>
      </c>
      <c r="AJ567" s="468"/>
      <c r="AK567" s="486"/>
      <c r="AL567" s="468"/>
      <c r="AM567" s="467" t="s">
        <v>3528</v>
      </c>
      <c r="AN567" s="467"/>
      <c r="AO567" s="474"/>
      <c r="AP567" s="476" t="s">
        <v>3618</v>
      </c>
      <c r="AQ567" s="467"/>
      <c r="AR567" s="467"/>
      <c r="AS567" s="467"/>
      <c r="AT567" s="467"/>
      <c r="AU567" s="474"/>
      <c r="AV567" s="474"/>
      <c r="AW567" s="474"/>
      <c r="AX567" s="474"/>
      <c r="AY567" s="474"/>
      <c r="AZ567" s="474"/>
      <c r="BA567" s="477"/>
      <c r="BB567" s="478"/>
      <c r="BC567" s="474"/>
      <c r="BD567" s="467" t="s">
        <v>3575</v>
      </c>
      <c r="BE567" s="467" t="s">
        <v>3576</v>
      </c>
      <c r="BF567" s="467" t="s">
        <v>3577</v>
      </c>
      <c r="BG567" s="470"/>
      <c r="BH567" s="467"/>
      <c r="BI567" s="467"/>
      <c r="BJ567" s="467"/>
      <c r="BK567" s="467"/>
      <c r="BL567" s="467"/>
      <c r="BM567" s="467"/>
    </row>
    <row r="568" spans="1:65" ht="30" customHeight="1" x14ac:dyDescent="0.3">
      <c r="A568" s="68"/>
      <c r="B568" s="465">
        <v>20200563</v>
      </c>
      <c r="C568" s="514" t="s">
        <v>3785</v>
      </c>
      <c r="D568" s="480" t="s">
        <v>2613</v>
      </c>
      <c r="E568" s="481">
        <v>44183</v>
      </c>
      <c r="F568" s="469" t="s">
        <v>2642</v>
      </c>
      <c r="G568" s="468" t="s">
        <v>116</v>
      </c>
      <c r="H568" s="469" t="s">
        <v>2585</v>
      </c>
      <c r="I568" s="468" t="s">
        <v>2479</v>
      </c>
      <c r="J568" s="482" t="s">
        <v>7065</v>
      </c>
      <c r="K568" s="483">
        <v>44183</v>
      </c>
      <c r="L568" s="479"/>
      <c r="M568" s="469" t="s">
        <v>2586</v>
      </c>
      <c r="N568" s="469" t="s">
        <v>2624</v>
      </c>
      <c r="O568" s="469" t="s">
        <v>3533</v>
      </c>
      <c r="P568" s="469"/>
      <c r="Q568" s="513" t="s">
        <v>3616</v>
      </c>
      <c r="R568" s="484">
        <v>0</v>
      </c>
      <c r="S568" s="484">
        <v>0</v>
      </c>
      <c r="T568" s="468" t="s">
        <v>2455</v>
      </c>
      <c r="U568" s="468" t="s">
        <v>2456</v>
      </c>
      <c r="V568" s="485" t="s">
        <v>2457</v>
      </c>
      <c r="W568" s="468" t="s">
        <v>120</v>
      </c>
      <c r="X568" s="468"/>
      <c r="Y568" s="474" t="s">
        <v>2528</v>
      </c>
      <c r="Z568" s="513" t="s">
        <v>3536</v>
      </c>
      <c r="AA568" s="468" t="s">
        <v>2454</v>
      </c>
      <c r="AB568" s="485"/>
      <c r="AC568" s="468"/>
      <c r="AD568" s="468" t="s">
        <v>2450</v>
      </c>
      <c r="AE568" s="468"/>
      <c r="AF568" s="468" t="s">
        <v>3498</v>
      </c>
      <c r="AG568" s="468" t="s">
        <v>2486</v>
      </c>
      <c r="AH568" s="486" t="s">
        <v>2710</v>
      </c>
      <c r="AI568" s="486" t="s">
        <v>152</v>
      </c>
      <c r="AJ568" s="468"/>
      <c r="AK568" s="486"/>
      <c r="AL568" s="468"/>
      <c r="AM568" s="485" t="s">
        <v>3617</v>
      </c>
      <c r="AN568" s="485"/>
      <c r="AO568" s="474"/>
      <c r="AP568" s="476"/>
      <c r="AQ568" s="485"/>
      <c r="AR568" s="485"/>
      <c r="AS568" s="485"/>
      <c r="AT568" s="485"/>
      <c r="AU568" s="474"/>
      <c r="AV568" s="474"/>
      <c r="AW568" s="474"/>
      <c r="AX568" s="474"/>
      <c r="AY568" s="474"/>
      <c r="AZ568" s="474"/>
      <c r="BA568" s="477"/>
      <c r="BB568" s="478"/>
      <c r="BC568" s="474"/>
      <c r="BD568" s="467" t="s">
        <v>3567</v>
      </c>
      <c r="BE568" s="467" t="s">
        <v>3556</v>
      </c>
      <c r="BF568" s="467" t="s">
        <v>2538</v>
      </c>
      <c r="BG568" s="470"/>
      <c r="BH568" s="467"/>
      <c r="BI568" s="467"/>
      <c r="BJ568" s="467"/>
      <c r="BK568" s="467" t="s">
        <v>3590</v>
      </c>
      <c r="BL568" s="467"/>
      <c r="BM568" s="467"/>
    </row>
    <row r="569" spans="1:65" ht="30" customHeight="1" x14ac:dyDescent="0.3">
      <c r="A569" s="68"/>
      <c r="B569" s="465">
        <v>20200564</v>
      </c>
      <c r="C569" s="514" t="s">
        <v>3538</v>
      </c>
      <c r="D569" s="480" t="s">
        <v>3537</v>
      </c>
      <c r="E569" s="481">
        <v>44183</v>
      </c>
      <c r="F569" s="469" t="s">
        <v>2770</v>
      </c>
      <c r="G569" s="468" t="s">
        <v>116</v>
      </c>
      <c r="H569" s="469" t="s">
        <v>2585</v>
      </c>
      <c r="I569" s="468" t="s">
        <v>2479</v>
      </c>
      <c r="J569" s="482" t="s">
        <v>7066</v>
      </c>
      <c r="K569" s="483">
        <v>44183</v>
      </c>
      <c r="L569" s="479">
        <v>44166</v>
      </c>
      <c r="M569" s="469" t="s">
        <v>2582</v>
      </c>
      <c r="N569" s="469" t="s">
        <v>3534</v>
      </c>
      <c r="O569" s="513" t="s">
        <v>3550</v>
      </c>
      <c r="P569" s="513"/>
      <c r="Q569" s="513" t="s">
        <v>3668</v>
      </c>
      <c r="R569" s="484" t="s">
        <v>2691</v>
      </c>
      <c r="S569" s="484" t="s">
        <v>2691</v>
      </c>
      <c r="T569" s="468" t="s">
        <v>4253</v>
      </c>
      <c r="U569" s="468" t="s">
        <v>4297</v>
      </c>
      <c r="V569" s="485" t="s">
        <v>4235</v>
      </c>
      <c r="W569" s="468" t="s">
        <v>120</v>
      </c>
      <c r="X569" s="468"/>
      <c r="Y569" s="474" t="s">
        <v>2528</v>
      </c>
      <c r="Z569" s="513" t="s">
        <v>3667</v>
      </c>
      <c r="AA569" s="468" t="s">
        <v>2454</v>
      </c>
      <c r="AB569" s="485"/>
      <c r="AC569" s="468"/>
      <c r="AD569" s="468" t="s">
        <v>2450</v>
      </c>
      <c r="AE569" s="468"/>
      <c r="AF569" s="468" t="s">
        <v>2462</v>
      </c>
      <c r="AG569" s="468" t="s">
        <v>2490</v>
      </c>
      <c r="AH569" s="486" t="s">
        <v>2452</v>
      </c>
      <c r="AI569" s="486" t="s">
        <v>154</v>
      </c>
      <c r="AJ569" s="468"/>
      <c r="AK569" s="486"/>
      <c r="AL569" s="468"/>
      <c r="AM569" s="485" t="s">
        <v>3559</v>
      </c>
      <c r="AN569" s="485"/>
      <c r="AO569" s="474"/>
      <c r="AP569" s="476" t="s">
        <v>3714</v>
      </c>
      <c r="AQ569" s="485"/>
      <c r="AR569" s="485"/>
      <c r="AS569" s="485"/>
      <c r="AT569" s="485"/>
      <c r="AU569" s="474"/>
      <c r="AV569" s="474"/>
      <c r="AW569" s="474"/>
      <c r="AX569" s="474"/>
      <c r="AY569" s="474"/>
      <c r="AZ569" s="474"/>
      <c r="BA569" s="477"/>
      <c r="BB569" s="478"/>
      <c r="BC569" s="474"/>
      <c r="BD569" s="467" t="s">
        <v>3557</v>
      </c>
      <c r="BE569" s="467" t="s">
        <v>3558</v>
      </c>
      <c r="BF569" s="467" t="s">
        <v>2531</v>
      </c>
      <c r="BG569" s="470"/>
      <c r="BH569" s="467"/>
      <c r="BI569" s="467"/>
      <c r="BJ569" s="467"/>
      <c r="BK569" s="467" t="s">
        <v>3579</v>
      </c>
      <c r="BL569" s="467"/>
      <c r="BM569" s="467"/>
    </row>
    <row r="570" spans="1:65" ht="30" customHeight="1" x14ac:dyDescent="0.3">
      <c r="A570" s="68"/>
      <c r="B570" s="465">
        <v>20200565</v>
      </c>
      <c r="C570" s="514" t="s">
        <v>3540</v>
      </c>
      <c r="D570" s="480" t="s">
        <v>3366</v>
      </c>
      <c r="E570" s="481">
        <v>44183</v>
      </c>
      <c r="F570" s="469" t="s">
        <v>2770</v>
      </c>
      <c r="G570" s="468" t="s">
        <v>116</v>
      </c>
      <c r="H570" s="469" t="s">
        <v>2585</v>
      </c>
      <c r="I570" s="468" t="s">
        <v>2479</v>
      </c>
      <c r="J570" s="482" t="s">
        <v>7067</v>
      </c>
      <c r="K570" s="483">
        <v>44181</v>
      </c>
      <c r="L570" s="479">
        <v>44166</v>
      </c>
      <c r="M570" s="469" t="s">
        <v>2582</v>
      </c>
      <c r="N570" s="469" t="s">
        <v>3535</v>
      </c>
      <c r="O570" s="513" t="s">
        <v>3549</v>
      </c>
      <c r="P570" s="513"/>
      <c r="Q570" s="513" t="s">
        <v>3539</v>
      </c>
      <c r="R570" s="484">
        <v>5384474</v>
      </c>
      <c r="S570" s="484">
        <v>5384474</v>
      </c>
      <c r="T570" s="468" t="s">
        <v>2484</v>
      </c>
      <c r="U570" s="468" t="s">
        <v>2456</v>
      </c>
      <c r="V570" s="485" t="s">
        <v>2459</v>
      </c>
      <c r="W570" s="468" t="s">
        <v>120</v>
      </c>
      <c r="X570" s="468"/>
      <c r="Y570" s="474" t="s">
        <v>3141</v>
      </c>
      <c r="Z570" s="513" t="s">
        <v>5729</v>
      </c>
      <c r="AA570" s="468" t="s">
        <v>2454</v>
      </c>
      <c r="AB570" s="485"/>
      <c r="AC570" s="468"/>
      <c r="AD570" s="468" t="s">
        <v>2485</v>
      </c>
      <c r="AE570" s="468"/>
      <c r="AF570" s="468" t="s">
        <v>2462</v>
      </c>
      <c r="AG570" s="468" t="s">
        <v>2490</v>
      </c>
      <c r="AH570" s="486" t="s">
        <v>2710</v>
      </c>
      <c r="AI570" s="486" t="s">
        <v>5725</v>
      </c>
      <c r="AJ570" s="468"/>
      <c r="AK570" s="486"/>
      <c r="AL570" s="468"/>
      <c r="AM570" s="485" t="s">
        <v>3541</v>
      </c>
      <c r="AN570" s="485"/>
      <c r="AO570" s="474"/>
      <c r="AP570" s="476"/>
      <c r="AQ570" s="485"/>
      <c r="AR570" s="485"/>
      <c r="AS570" s="485"/>
      <c r="AT570" s="485"/>
      <c r="AU570" s="474"/>
      <c r="AV570" s="474"/>
      <c r="AW570" s="474">
        <v>1</v>
      </c>
      <c r="AX570" s="474">
        <v>3</v>
      </c>
      <c r="AY570" s="474">
        <v>1</v>
      </c>
      <c r="AZ570" s="474">
        <v>3</v>
      </c>
      <c r="BA570" s="477">
        <v>1</v>
      </c>
      <c r="BB570" s="478"/>
      <c r="BC570" s="474"/>
      <c r="BD570" s="467" t="s">
        <v>3568</v>
      </c>
      <c r="BE570" s="467" t="s">
        <v>3565</v>
      </c>
      <c r="BF570" s="467" t="s">
        <v>3569</v>
      </c>
      <c r="BG570" s="470"/>
      <c r="BH570" s="467"/>
      <c r="BI570" s="467"/>
      <c r="BJ570" s="467"/>
      <c r="BK570" s="467"/>
      <c r="BL570" s="467"/>
      <c r="BM570" s="467"/>
    </row>
    <row r="571" spans="1:65" ht="30" customHeight="1" x14ac:dyDescent="0.3">
      <c r="A571" s="68"/>
      <c r="B571" s="465">
        <v>20200566</v>
      </c>
      <c r="C571" s="514" t="s">
        <v>3786</v>
      </c>
      <c r="D571" s="480" t="s">
        <v>3613</v>
      </c>
      <c r="E571" s="481">
        <v>44183</v>
      </c>
      <c r="F571" s="469" t="s">
        <v>2770</v>
      </c>
      <c r="G571" s="468" t="s">
        <v>116</v>
      </c>
      <c r="H571" s="469" t="s">
        <v>1500</v>
      </c>
      <c r="I571" s="468" t="s">
        <v>2477</v>
      </c>
      <c r="J571" s="482" t="s">
        <v>7068</v>
      </c>
      <c r="K571" s="483">
        <v>44181</v>
      </c>
      <c r="L571" s="479">
        <v>44105</v>
      </c>
      <c r="M571" s="469" t="s">
        <v>3235</v>
      </c>
      <c r="N571" s="469" t="s">
        <v>2624</v>
      </c>
      <c r="O571" s="513" t="s">
        <v>3614</v>
      </c>
      <c r="P571" s="513"/>
      <c r="Q571" s="513" t="s">
        <v>3542</v>
      </c>
      <c r="R571" s="484">
        <v>5727</v>
      </c>
      <c r="S571" s="484">
        <v>5727</v>
      </c>
      <c r="T571" s="468" t="s">
        <v>2455</v>
      </c>
      <c r="U571" s="468" t="s">
        <v>2456</v>
      </c>
      <c r="V571" s="485" t="s">
        <v>2459</v>
      </c>
      <c r="W571" s="468" t="s">
        <v>120</v>
      </c>
      <c r="X571" s="468"/>
      <c r="Y571" s="474" t="s">
        <v>2528</v>
      </c>
      <c r="Z571" s="513" t="s">
        <v>5765</v>
      </c>
      <c r="AA571" s="468" t="s">
        <v>2470</v>
      </c>
      <c r="AB571" s="485"/>
      <c r="AC571" s="468"/>
      <c r="AD571" s="468" t="s">
        <v>2450</v>
      </c>
      <c r="AE571" s="468"/>
      <c r="AF571" s="468" t="s">
        <v>2462</v>
      </c>
      <c r="AG571" s="468" t="s">
        <v>2451</v>
      </c>
      <c r="AH571" s="486" t="s">
        <v>2452</v>
      </c>
      <c r="AI571" s="486" t="s">
        <v>5720</v>
      </c>
      <c r="AJ571" s="468"/>
      <c r="AK571" s="486"/>
      <c r="AL571" s="468"/>
      <c r="AM571" s="485" t="s">
        <v>3615</v>
      </c>
      <c r="AN571" s="485"/>
      <c r="AO571" s="474"/>
      <c r="AP571" s="476" t="s">
        <v>3591</v>
      </c>
      <c r="AQ571" s="485"/>
      <c r="AR571" s="485"/>
      <c r="AS571" s="485"/>
      <c r="AT571" s="485"/>
      <c r="AU571" s="474"/>
      <c r="AV571" s="474"/>
      <c r="AW571" s="474">
        <v>1</v>
      </c>
      <c r="AX571" s="474">
        <v>1</v>
      </c>
      <c r="AY571" s="474">
        <v>1</v>
      </c>
      <c r="AZ571" s="474">
        <v>3</v>
      </c>
      <c r="BA571" s="477">
        <v>2</v>
      </c>
      <c r="BB571" s="478"/>
      <c r="BC571" s="474"/>
      <c r="BD571" s="467" t="s">
        <v>3561</v>
      </c>
      <c r="BE571" s="467" t="s">
        <v>3562</v>
      </c>
      <c r="BF571" s="467" t="s">
        <v>3570</v>
      </c>
      <c r="BG571" s="470"/>
      <c r="BH571" s="467"/>
      <c r="BI571" s="467"/>
      <c r="BJ571" s="467"/>
      <c r="BK571" s="467" t="s">
        <v>3580</v>
      </c>
      <c r="BL571" s="467"/>
      <c r="BM571" s="467"/>
    </row>
    <row r="572" spans="1:65" ht="30" customHeight="1" x14ac:dyDescent="0.3">
      <c r="A572" s="68"/>
      <c r="B572" s="465">
        <v>20200567</v>
      </c>
      <c r="C572" s="514" t="s">
        <v>3532</v>
      </c>
      <c r="D572" s="480" t="s">
        <v>3610</v>
      </c>
      <c r="E572" s="481">
        <v>44183</v>
      </c>
      <c r="F572" s="469" t="s">
        <v>3176</v>
      </c>
      <c r="G572" s="468" t="s">
        <v>116</v>
      </c>
      <c r="H572" s="469" t="s">
        <v>1500</v>
      </c>
      <c r="I572" s="468" t="s">
        <v>2477</v>
      </c>
      <c r="J572" s="482" t="s">
        <v>7069</v>
      </c>
      <c r="K572" s="483">
        <v>44183</v>
      </c>
      <c r="L572" s="479">
        <v>44136</v>
      </c>
      <c r="M572" s="469" t="s">
        <v>3545</v>
      </c>
      <c r="N572" s="469" t="s">
        <v>2586</v>
      </c>
      <c r="O572" s="513" t="s">
        <v>3611</v>
      </c>
      <c r="P572" s="513"/>
      <c r="Q572" s="513" t="s">
        <v>3543</v>
      </c>
      <c r="R572" s="484">
        <v>1</v>
      </c>
      <c r="S572" s="484">
        <v>1</v>
      </c>
      <c r="T572" s="468" t="s">
        <v>2455</v>
      </c>
      <c r="U572" s="468" t="s">
        <v>3597</v>
      </c>
      <c r="V572" s="485" t="s">
        <v>2457</v>
      </c>
      <c r="W572" s="468" t="s">
        <v>120</v>
      </c>
      <c r="X572" s="468"/>
      <c r="Y572" s="474" t="s">
        <v>2528</v>
      </c>
      <c r="Z572" s="513" t="s">
        <v>5732</v>
      </c>
      <c r="AA572" s="468" t="s">
        <v>2470</v>
      </c>
      <c r="AB572" s="485"/>
      <c r="AC572" s="468"/>
      <c r="AD572" s="468" t="s">
        <v>2450</v>
      </c>
      <c r="AE572" s="468"/>
      <c r="AF572" s="468" t="s">
        <v>2462</v>
      </c>
      <c r="AG572" s="468" t="s">
        <v>2451</v>
      </c>
      <c r="AH572" s="486" t="s">
        <v>2452</v>
      </c>
      <c r="AI572" s="486" t="s">
        <v>5720</v>
      </c>
      <c r="AJ572" s="468"/>
      <c r="AK572" s="486"/>
      <c r="AL572" s="468"/>
      <c r="AM572" s="485" t="s">
        <v>3544</v>
      </c>
      <c r="AN572" s="485"/>
      <c r="AO572" s="474"/>
      <c r="AP572" s="476" t="s">
        <v>3612</v>
      </c>
      <c r="AQ572" s="485"/>
      <c r="AR572" s="485"/>
      <c r="AS572" s="485"/>
      <c r="AT572" s="485"/>
      <c r="AU572" s="474"/>
      <c r="AV572" s="474"/>
      <c r="AW572" s="474">
        <v>1</v>
      </c>
      <c r="AX572" s="474">
        <v>1</v>
      </c>
      <c r="AY572" s="474">
        <v>1</v>
      </c>
      <c r="AZ572" s="474">
        <v>3</v>
      </c>
      <c r="BA572" s="477">
        <v>2</v>
      </c>
      <c r="BB572" s="478"/>
      <c r="BC572" s="474"/>
      <c r="BD572" s="467" t="s">
        <v>3563</v>
      </c>
      <c r="BE572" s="467" t="s">
        <v>3564</v>
      </c>
      <c r="BF572" s="467" t="s">
        <v>3571</v>
      </c>
      <c r="BG572" s="470"/>
      <c r="BH572" s="467"/>
      <c r="BI572" s="467"/>
      <c r="BJ572" s="467"/>
      <c r="BK572" s="467"/>
      <c r="BL572" s="467"/>
      <c r="BM572" s="467"/>
    </row>
    <row r="573" spans="1:65" ht="30" customHeight="1" x14ac:dyDescent="0.3">
      <c r="A573" s="68"/>
      <c r="B573" s="465">
        <v>20200568</v>
      </c>
      <c r="C573" s="514" t="s">
        <v>3818</v>
      </c>
      <c r="D573" s="480" t="s">
        <v>3607</v>
      </c>
      <c r="E573" s="481">
        <v>44184</v>
      </c>
      <c r="F573" s="469" t="s">
        <v>2713</v>
      </c>
      <c r="G573" s="468" t="s">
        <v>116</v>
      </c>
      <c r="H573" s="469" t="s">
        <v>2585</v>
      </c>
      <c r="I573" s="468" t="s">
        <v>4394</v>
      </c>
      <c r="J573" s="482" t="s">
        <v>7070</v>
      </c>
      <c r="K573" s="483">
        <v>44182</v>
      </c>
      <c r="L573" s="479">
        <v>44136</v>
      </c>
      <c r="M573" s="469" t="s">
        <v>3170</v>
      </c>
      <c r="N573" s="469" t="s">
        <v>3547</v>
      </c>
      <c r="O573" s="513" t="s">
        <v>3548</v>
      </c>
      <c r="P573" s="513"/>
      <c r="Q573" s="513" t="s">
        <v>3546</v>
      </c>
      <c r="R573" s="484">
        <v>8570</v>
      </c>
      <c r="S573" s="484">
        <v>8570</v>
      </c>
      <c r="T573" s="468" t="s">
        <v>2484</v>
      </c>
      <c r="U573" s="468" t="s">
        <v>3592</v>
      </c>
      <c r="V573" s="485" t="s">
        <v>2457</v>
      </c>
      <c r="W573" s="468" t="s">
        <v>120</v>
      </c>
      <c r="X573" s="468"/>
      <c r="Y573" s="474" t="s">
        <v>2528</v>
      </c>
      <c r="Z573" s="513" t="s">
        <v>3609</v>
      </c>
      <c r="AA573" s="468" t="s">
        <v>2454</v>
      </c>
      <c r="AB573" s="485"/>
      <c r="AC573" s="468"/>
      <c r="AD573" s="468" t="s">
        <v>2450</v>
      </c>
      <c r="AE573" s="468"/>
      <c r="AF573" s="468" t="s">
        <v>2462</v>
      </c>
      <c r="AG573" s="468" t="s">
        <v>2486</v>
      </c>
      <c r="AH573" s="486" t="s">
        <v>2452</v>
      </c>
      <c r="AI573" s="486" t="s">
        <v>154</v>
      </c>
      <c r="AJ573" s="468"/>
      <c r="AK573" s="486"/>
      <c r="AL573" s="468"/>
      <c r="AM573" s="485" t="s">
        <v>3551</v>
      </c>
      <c r="AN573" s="485"/>
      <c r="AO573" s="474"/>
      <c r="AP573" s="476" t="s">
        <v>3588</v>
      </c>
      <c r="AQ573" s="485"/>
      <c r="AR573" s="485"/>
      <c r="AS573" s="485"/>
      <c r="AT573" s="485"/>
      <c r="AU573" s="474"/>
      <c r="AV573" s="474"/>
      <c r="AW573" s="474"/>
      <c r="AX573" s="474"/>
      <c r="AY573" s="474"/>
      <c r="AZ573" s="474"/>
      <c r="BA573" s="477"/>
      <c r="BB573" s="478"/>
      <c r="BC573" s="474"/>
      <c r="BD573" s="467" t="s">
        <v>3560</v>
      </c>
      <c r="BE573" s="467" t="s">
        <v>3589</v>
      </c>
      <c r="BF573" s="467" t="s">
        <v>3566</v>
      </c>
      <c r="BG573" s="470"/>
      <c r="BH573" s="467"/>
      <c r="BI573" s="467"/>
      <c r="BJ573" s="467"/>
      <c r="BK573" s="467" t="s">
        <v>3578</v>
      </c>
      <c r="BL573" s="467"/>
      <c r="BM573" s="467"/>
    </row>
    <row r="574" spans="1:65" ht="30" customHeight="1" x14ac:dyDescent="0.3">
      <c r="A574" s="68"/>
      <c r="B574" s="465">
        <v>20200569</v>
      </c>
      <c r="C574" s="514" t="s">
        <v>3787</v>
      </c>
      <c r="D574" s="480" t="s">
        <v>3582</v>
      </c>
      <c r="E574" s="481">
        <v>44186</v>
      </c>
      <c r="F574" s="469" t="s">
        <v>2609</v>
      </c>
      <c r="G574" s="468" t="s">
        <v>116</v>
      </c>
      <c r="H574" s="469" t="s">
        <v>1500</v>
      </c>
      <c r="I574" s="468" t="s">
        <v>2477</v>
      </c>
      <c r="J574" s="482" t="s">
        <v>7071</v>
      </c>
      <c r="K574" s="483">
        <v>44013</v>
      </c>
      <c r="L574" s="479">
        <v>44013</v>
      </c>
      <c r="M574" s="469" t="s">
        <v>2586</v>
      </c>
      <c r="N574" s="469" t="s">
        <v>3581</v>
      </c>
      <c r="O574" s="485" t="s">
        <v>3788</v>
      </c>
      <c r="P574" s="485"/>
      <c r="Q574" s="513" t="s">
        <v>3584</v>
      </c>
      <c r="R574" s="484">
        <v>6000</v>
      </c>
      <c r="S574" s="484">
        <v>6000</v>
      </c>
      <c r="T574" s="468" t="s">
        <v>2484</v>
      </c>
      <c r="U574" s="468" t="s">
        <v>2456</v>
      </c>
      <c r="V574" s="485" t="s">
        <v>2502</v>
      </c>
      <c r="W574" s="468" t="s">
        <v>120</v>
      </c>
      <c r="X574" s="468"/>
      <c r="Y574" s="474" t="s">
        <v>3141</v>
      </c>
      <c r="Z574" s="513" t="s">
        <v>5760</v>
      </c>
      <c r="AA574" s="468" t="s">
        <v>2454</v>
      </c>
      <c r="AB574" s="485"/>
      <c r="AC574" s="468"/>
      <c r="AD574" s="468" t="s">
        <v>2450</v>
      </c>
      <c r="AE574" s="468"/>
      <c r="AF574" s="468" t="s">
        <v>2458</v>
      </c>
      <c r="AG574" s="468" t="s">
        <v>2486</v>
      </c>
      <c r="AH574" s="486" t="s">
        <v>2452</v>
      </c>
      <c r="AI574" s="486" t="s">
        <v>5720</v>
      </c>
      <c r="AJ574" s="468"/>
      <c r="AK574" s="486"/>
      <c r="AL574" s="468"/>
      <c r="AM574" s="513" t="s">
        <v>3608</v>
      </c>
      <c r="AN574" s="513"/>
      <c r="AO574" s="510"/>
      <c r="AP574" s="476" t="s">
        <v>3640</v>
      </c>
      <c r="AQ574" s="513"/>
      <c r="AR574" s="513"/>
      <c r="AS574" s="513"/>
      <c r="AT574" s="513"/>
      <c r="AU574" s="474"/>
      <c r="AV574" s="474"/>
      <c r="AW574" s="474">
        <v>1</v>
      </c>
      <c r="AX574" s="474">
        <v>1</v>
      </c>
      <c r="AY574" s="474">
        <v>1</v>
      </c>
      <c r="AZ574" s="474">
        <v>1</v>
      </c>
      <c r="BA574" s="477">
        <v>3</v>
      </c>
      <c r="BB574" s="478"/>
      <c r="BC574" s="474"/>
      <c r="BD574" s="467" t="s">
        <v>3671</v>
      </c>
      <c r="BE574" s="467" t="s">
        <v>3672</v>
      </c>
      <c r="BF574" s="467" t="s">
        <v>3673</v>
      </c>
      <c r="BG574" s="470"/>
      <c r="BH574" s="467"/>
      <c r="BI574" s="467"/>
      <c r="BJ574" s="467"/>
      <c r="BK574" s="467" t="s">
        <v>3674</v>
      </c>
      <c r="BL574" s="467"/>
      <c r="BM574" s="467"/>
    </row>
    <row r="575" spans="1:65" ht="30" customHeight="1" x14ac:dyDescent="0.3">
      <c r="A575" s="68"/>
      <c r="B575" s="465">
        <v>20200570</v>
      </c>
      <c r="C575" s="514" t="s">
        <v>3789</v>
      </c>
      <c r="D575" s="480" t="s">
        <v>3583</v>
      </c>
      <c r="E575" s="481">
        <v>44186</v>
      </c>
      <c r="F575" s="469" t="s">
        <v>2632</v>
      </c>
      <c r="G575" s="468" t="s">
        <v>116</v>
      </c>
      <c r="H575" s="469" t="s">
        <v>2585</v>
      </c>
      <c r="I575" s="468" t="s">
        <v>119</v>
      </c>
      <c r="J575" s="482" t="s">
        <v>7072</v>
      </c>
      <c r="K575" s="483">
        <v>44186</v>
      </c>
      <c r="L575" s="479"/>
      <c r="M575" s="469" t="s">
        <v>2586</v>
      </c>
      <c r="N575" s="469" t="s">
        <v>2624</v>
      </c>
      <c r="O575" s="485" t="s">
        <v>3585</v>
      </c>
      <c r="P575" s="485"/>
      <c r="Q575" s="513" t="s">
        <v>3586</v>
      </c>
      <c r="R575" s="484">
        <v>0</v>
      </c>
      <c r="S575" s="484">
        <v>0</v>
      </c>
      <c r="T575" s="468" t="s">
        <v>2455</v>
      </c>
      <c r="U575" s="468" t="s">
        <v>2464</v>
      </c>
      <c r="V575" s="485" t="s">
        <v>2464</v>
      </c>
      <c r="W575" s="468" t="s">
        <v>120</v>
      </c>
      <c r="X575" s="468"/>
      <c r="Y575" s="474" t="s">
        <v>2528</v>
      </c>
      <c r="Z575" s="513" t="s">
        <v>3587</v>
      </c>
      <c r="AA575" s="468" t="s">
        <v>2454</v>
      </c>
      <c r="AB575" s="485" t="s">
        <v>3790</v>
      </c>
      <c r="AC575" s="468"/>
      <c r="AD575" s="468" t="s">
        <v>2450</v>
      </c>
      <c r="AE575" s="468"/>
      <c r="AF575" s="468" t="s">
        <v>2458</v>
      </c>
      <c r="AG575" s="468" t="s">
        <v>2490</v>
      </c>
      <c r="AH575" s="486" t="s">
        <v>2452</v>
      </c>
      <c r="AI575" s="486" t="s">
        <v>154</v>
      </c>
      <c r="AJ575" s="468"/>
      <c r="AK575" s="486"/>
      <c r="AL575" s="468"/>
      <c r="AM575" s="513" t="s">
        <v>2792</v>
      </c>
      <c r="AN575" s="513"/>
      <c r="AO575" s="510"/>
      <c r="AP575" s="476"/>
      <c r="AQ575" s="513"/>
      <c r="AR575" s="513"/>
      <c r="AS575" s="513"/>
      <c r="AT575" s="513"/>
      <c r="AU575" s="474"/>
      <c r="AV575" s="474"/>
      <c r="AW575" s="474" t="s">
        <v>2528</v>
      </c>
      <c r="AX575" s="474"/>
      <c r="AY575" s="474"/>
      <c r="AZ575" s="474"/>
      <c r="BA575" s="477"/>
      <c r="BB575" s="478"/>
      <c r="BC575" s="474"/>
      <c r="BD575" s="467" t="s">
        <v>3675</v>
      </c>
      <c r="BE575" s="467" t="s">
        <v>3676</v>
      </c>
      <c r="BF575" s="467" t="s">
        <v>3228</v>
      </c>
      <c r="BG575" s="470"/>
      <c r="BH575" s="467"/>
      <c r="BI575" s="467"/>
      <c r="BJ575" s="467"/>
      <c r="BK575" s="467" t="s">
        <v>3677</v>
      </c>
      <c r="BL575" s="467"/>
      <c r="BM575" s="467"/>
    </row>
    <row r="576" spans="1:65" ht="30" customHeight="1" x14ac:dyDescent="0.3">
      <c r="A576" s="68"/>
      <c r="B576" s="465">
        <v>20200571</v>
      </c>
      <c r="C576" s="514" t="s">
        <v>3792</v>
      </c>
      <c r="D576" s="480" t="s">
        <v>3791</v>
      </c>
      <c r="E576" s="481">
        <v>44187</v>
      </c>
      <c r="F576" s="469" t="s">
        <v>2770</v>
      </c>
      <c r="G576" s="468" t="s">
        <v>116</v>
      </c>
      <c r="H576" s="469" t="s">
        <v>2585</v>
      </c>
      <c r="I576" s="468" t="s">
        <v>2477</v>
      </c>
      <c r="J576" s="482" t="s">
        <v>7073</v>
      </c>
      <c r="K576" s="483">
        <v>44187</v>
      </c>
      <c r="L576" s="479">
        <v>44136</v>
      </c>
      <c r="M576" s="469" t="s">
        <v>3641</v>
      </c>
      <c r="N576" s="469" t="s">
        <v>2582</v>
      </c>
      <c r="O576" s="485" t="s">
        <v>3648</v>
      </c>
      <c r="P576" s="485"/>
      <c r="Q576" s="513" t="s">
        <v>3649</v>
      </c>
      <c r="R576" s="484" t="s">
        <v>2691</v>
      </c>
      <c r="S576" s="484" t="s">
        <v>2691</v>
      </c>
      <c r="T576" s="468" t="s">
        <v>4137</v>
      </c>
      <c r="U576" s="468" t="s">
        <v>4211</v>
      </c>
      <c r="V576" s="485" t="s">
        <v>4212</v>
      </c>
      <c r="W576" s="468" t="s">
        <v>121</v>
      </c>
      <c r="X576" s="468"/>
      <c r="Y576" s="474" t="s">
        <v>2528</v>
      </c>
      <c r="Z576" s="513" t="s">
        <v>3793</v>
      </c>
      <c r="AA576" s="468" t="s">
        <v>2454</v>
      </c>
      <c r="AB576" s="485"/>
      <c r="AC576" s="468"/>
      <c r="AD576" s="468" t="s">
        <v>2450</v>
      </c>
      <c r="AE576" s="468"/>
      <c r="AF576" s="468" t="s">
        <v>3498</v>
      </c>
      <c r="AG576" s="468" t="s">
        <v>2490</v>
      </c>
      <c r="AH576" s="486" t="s">
        <v>2452</v>
      </c>
      <c r="AI576" s="486" t="s">
        <v>154</v>
      </c>
      <c r="AJ576" s="468"/>
      <c r="AK576" s="486"/>
      <c r="AL576" s="468"/>
      <c r="AM576" s="513" t="s">
        <v>3650</v>
      </c>
      <c r="AN576" s="513"/>
      <c r="AO576" s="510"/>
      <c r="AP576" s="476" t="s">
        <v>3696</v>
      </c>
      <c r="AQ576" s="513"/>
      <c r="AR576" s="513"/>
      <c r="AS576" s="513"/>
      <c r="AT576" s="513"/>
      <c r="AU576" s="474"/>
      <c r="AV576" s="474"/>
      <c r="AW576" s="474"/>
      <c r="AX576" s="474"/>
      <c r="AY576" s="474"/>
      <c r="AZ576" s="474"/>
      <c r="BA576" s="477"/>
      <c r="BB576" s="478"/>
      <c r="BC576" s="474"/>
      <c r="BD576" s="467" t="s">
        <v>3694</v>
      </c>
      <c r="BE576" s="467" t="s">
        <v>3695</v>
      </c>
      <c r="BF576" s="467" t="s">
        <v>2531</v>
      </c>
      <c r="BG576" s="470"/>
      <c r="BH576" s="467"/>
      <c r="BI576" s="467"/>
      <c r="BJ576" s="467"/>
      <c r="BK576" s="467" t="s">
        <v>3697</v>
      </c>
      <c r="BL576" s="467"/>
      <c r="BM576" s="467"/>
    </row>
    <row r="577" spans="1:65" ht="30" customHeight="1" x14ac:dyDescent="0.3">
      <c r="A577" s="68"/>
      <c r="B577" s="465">
        <v>20200572</v>
      </c>
      <c r="C577" s="514" t="s">
        <v>3794</v>
      </c>
      <c r="D577" s="480"/>
      <c r="E577" s="481">
        <v>44187</v>
      </c>
      <c r="F577" s="469" t="s">
        <v>2609</v>
      </c>
      <c r="G577" s="468" t="s">
        <v>116</v>
      </c>
      <c r="H577" s="469" t="s">
        <v>1500</v>
      </c>
      <c r="I577" s="468" t="s">
        <v>119</v>
      </c>
      <c r="J577" s="482" t="s">
        <v>7074</v>
      </c>
      <c r="K577" s="483">
        <v>44180</v>
      </c>
      <c r="L577" s="479">
        <v>44136</v>
      </c>
      <c r="M577" s="469" t="s">
        <v>2586</v>
      </c>
      <c r="N577" s="469" t="s">
        <v>3642</v>
      </c>
      <c r="O577" s="485" t="s">
        <v>4300</v>
      </c>
      <c r="P577" s="485"/>
      <c r="Q577" s="513" t="s">
        <v>3653</v>
      </c>
      <c r="R577" s="484">
        <v>0</v>
      </c>
      <c r="S577" s="484">
        <v>0</v>
      </c>
      <c r="T577" s="468" t="s">
        <v>4137</v>
      </c>
      <c r="U577" s="468" t="s">
        <v>4214</v>
      </c>
      <c r="V577" s="485" t="s">
        <v>4219</v>
      </c>
      <c r="W577" s="468" t="s">
        <v>120</v>
      </c>
      <c r="X577" s="468"/>
      <c r="Y577" s="474" t="s">
        <v>2528</v>
      </c>
      <c r="Z577" s="513" t="s">
        <v>3795</v>
      </c>
      <c r="AA577" s="468" t="s">
        <v>2454</v>
      </c>
      <c r="AB577" s="485"/>
      <c r="AC577" s="468"/>
      <c r="AD577" s="468" t="s">
        <v>2450</v>
      </c>
      <c r="AE577" s="468"/>
      <c r="AF577" s="468" t="s">
        <v>2462</v>
      </c>
      <c r="AG577" s="468" t="s">
        <v>2486</v>
      </c>
      <c r="AH577" s="486" t="s">
        <v>2452</v>
      </c>
      <c r="AI577" s="486" t="s">
        <v>154</v>
      </c>
      <c r="AJ577" s="468"/>
      <c r="AK577" s="486"/>
      <c r="AL577" s="468"/>
      <c r="AM577" s="513" t="s">
        <v>3651</v>
      </c>
      <c r="AN577" s="513"/>
      <c r="AO577" s="510"/>
      <c r="AP577" s="476" t="s">
        <v>3741</v>
      </c>
      <c r="AQ577" s="513"/>
      <c r="AR577" s="513"/>
      <c r="AS577" s="513"/>
      <c r="AT577" s="513"/>
      <c r="AU577" s="474"/>
      <c r="AV577" s="474"/>
      <c r="AW577" s="474" t="s">
        <v>2528</v>
      </c>
      <c r="AX577" s="474"/>
      <c r="AY577" s="474"/>
      <c r="AZ577" s="474"/>
      <c r="BA577" s="477"/>
      <c r="BB577" s="478"/>
      <c r="BC577" s="474"/>
      <c r="BD577" s="467" t="s">
        <v>3690</v>
      </c>
      <c r="BE577" s="467" t="s">
        <v>3698</v>
      </c>
      <c r="BF577" s="467" t="s">
        <v>3228</v>
      </c>
      <c r="BG577" s="470"/>
      <c r="BH577" s="467"/>
      <c r="BI577" s="467"/>
      <c r="BJ577" s="467"/>
      <c r="BK577" s="467" t="s">
        <v>3699</v>
      </c>
      <c r="BL577" s="467"/>
      <c r="BM577" s="467"/>
    </row>
    <row r="578" spans="1:65" ht="30" customHeight="1" x14ac:dyDescent="0.3">
      <c r="A578" s="68"/>
      <c r="B578" s="465">
        <v>20200573</v>
      </c>
      <c r="C578" s="514" t="s">
        <v>3797</v>
      </c>
      <c r="D578" s="480" t="s">
        <v>3796</v>
      </c>
      <c r="E578" s="481">
        <v>44187</v>
      </c>
      <c r="F578" s="469" t="s">
        <v>2609</v>
      </c>
      <c r="G578" s="468" t="s">
        <v>116</v>
      </c>
      <c r="H578" s="469" t="s">
        <v>1500</v>
      </c>
      <c r="I578" s="468" t="s">
        <v>2477</v>
      </c>
      <c r="J578" s="482" t="s">
        <v>7075</v>
      </c>
      <c r="K578" s="483">
        <v>44180</v>
      </c>
      <c r="L578" s="479">
        <v>44136</v>
      </c>
      <c r="M578" s="469" t="s">
        <v>2586</v>
      </c>
      <c r="N578" s="469" t="s">
        <v>3643</v>
      </c>
      <c r="O578" s="485" t="s">
        <v>3652</v>
      </c>
      <c r="P578" s="485"/>
      <c r="Q578" s="513" t="s">
        <v>3653</v>
      </c>
      <c r="R578" s="484">
        <v>19609382</v>
      </c>
      <c r="S578" s="484">
        <v>0</v>
      </c>
      <c r="T578" s="468" t="s">
        <v>2484</v>
      </c>
      <c r="U578" s="468" t="s">
        <v>3596</v>
      </c>
      <c r="V578" s="485" t="s">
        <v>2502</v>
      </c>
      <c r="W578" s="468" t="s">
        <v>120</v>
      </c>
      <c r="X578" s="468"/>
      <c r="Y578" s="474" t="s">
        <v>2528</v>
      </c>
      <c r="Z578" s="513" t="s">
        <v>3654</v>
      </c>
      <c r="AA578" s="468" t="s">
        <v>4159</v>
      </c>
      <c r="AB578" s="485"/>
      <c r="AC578" s="468"/>
      <c r="AD578" s="468" t="s">
        <v>4218</v>
      </c>
      <c r="AE578" s="468"/>
      <c r="AF578" s="468" t="s">
        <v>4152</v>
      </c>
      <c r="AG578" s="468" t="s">
        <v>4153</v>
      </c>
      <c r="AH578" s="486" t="s">
        <v>3087</v>
      </c>
      <c r="AI578" s="486" t="s">
        <v>157</v>
      </c>
      <c r="AJ578" s="468"/>
      <c r="AK578" s="486"/>
      <c r="AL578" s="468"/>
      <c r="AM578" s="513" t="s">
        <v>3655</v>
      </c>
      <c r="AN578" s="513"/>
      <c r="AO578" s="510"/>
      <c r="AP578" s="476" t="s">
        <v>3692</v>
      </c>
      <c r="AQ578" s="513"/>
      <c r="AR578" s="513"/>
      <c r="AS578" s="513"/>
      <c r="AT578" s="513"/>
      <c r="AU578" s="474"/>
      <c r="AV578" s="474"/>
      <c r="AW578" s="474"/>
      <c r="AX578" s="474"/>
      <c r="AY578" s="474"/>
      <c r="AZ578" s="474"/>
      <c r="BA578" s="477"/>
      <c r="BB578" s="478"/>
      <c r="BC578" s="474"/>
      <c r="BD578" s="467" t="s">
        <v>3691</v>
      </c>
      <c r="BE578" s="467" t="s">
        <v>3700</v>
      </c>
      <c r="BF578" s="467" t="s">
        <v>3701</v>
      </c>
      <c r="BG578" s="470"/>
      <c r="BH578" s="467"/>
      <c r="BI578" s="467"/>
      <c r="BJ578" s="467"/>
      <c r="BK578" s="467" t="s">
        <v>3702</v>
      </c>
      <c r="BL578" s="467"/>
      <c r="BM578" s="467"/>
    </row>
    <row r="579" spans="1:65" ht="30" customHeight="1" x14ac:dyDescent="0.3">
      <c r="A579" s="68"/>
      <c r="B579" s="465">
        <v>20200574</v>
      </c>
      <c r="C579" s="514" t="s">
        <v>3799</v>
      </c>
      <c r="D579" s="480" t="s">
        <v>3798</v>
      </c>
      <c r="E579" s="481">
        <v>44187</v>
      </c>
      <c r="F579" s="469" t="s">
        <v>2770</v>
      </c>
      <c r="G579" s="468" t="s">
        <v>116</v>
      </c>
      <c r="H579" s="469" t="s">
        <v>1500</v>
      </c>
      <c r="I579" s="468" t="s">
        <v>2449</v>
      </c>
      <c r="J579" s="482" t="s">
        <v>7076</v>
      </c>
      <c r="K579" s="483">
        <v>44181</v>
      </c>
      <c r="L579" s="479">
        <v>44136</v>
      </c>
      <c r="M579" s="469" t="s">
        <v>3644</v>
      </c>
      <c r="N579" s="469" t="s">
        <v>3645</v>
      </c>
      <c r="O579" s="485" t="s">
        <v>3656</v>
      </c>
      <c r="P579" s="485"/>
      <c r="Q579" s="513" t="s">
        <v>3800</v>
      </c>
      <c r="R579" s="484">
        <v>1523</v>
      </c>
      <c r="S579" s="484">
        <v>1523</v>
      </c>
      <c r="T579" s="468" t="s">
        <v>2712</v>
      </c>
      <c r="U579" s="468" t="s">
        <v>3596</v>
      </c>
      <c r="V579" s="485" t="s">
        <v>2457</v>
      </c>
      <c r="W579" s="468" t="s">
        <v>120</v>
      </c>
      <c r="X579" s="468"/>
      <c r="Y579" s="474" t="s">
        <v>2528</v>
      </c>
      <c r="Z579" s="513" t="s">
        <v>5758</v>
      </c>
      <c r="AA579" s="468" t="s">
        <v>2470</v>
      </c>
      <c r="AB579" s="485"/>
      <c r="AC579" s="468"/>
      <c r="AD579" s="468" t="s">
        <v>2450</v>
      </c>
      <c r="AE579" s="468" t="s">
        <v>2461</v>
      </c>
      <c r="AF579" s="468" t="s">
        <v>2462</v>
      </c>
      <c r="AG579" s="468" t="s">
        <v>2451</v>
      </c>
      <c r="AH579" s="486" t="s">
        <v>2452</v>
      </c>
      <c r="AI579" s="486" t="s">
        <v>5720</v>
      </c>
      <c r="AJ579" s="468"/>
      <c r="AK579" s="486"/>
      <c r="AL579" s="468"/>
      <c r="AM579" s="513" t="s">
        <v>3657</v>
      </c>
      <c r="AN579" s="513"/>
      <c r="AO579" s="510"/>
      <c r="AP579" s="476"/>
      <c r="AQ579" s="513"/>
      <c r="AR579" s="513"/>
      <c r="AS579" s="513"/>
      <c r="AT579" s="513"/>
      <c r="AU579" s="474"/>
      <c r="AV579" s="474"/>
      <c r="AW579" s="474">
        <v>1</v>
      </c>
      <c r="AX579" s="474">
        <v>1</v>
      </c>
      <c r="AY579" s="474">
        <v>1</v>
      </c>
      <c r="AZ579" s="474">
        <v>3</v>
      </c>
      <c r="BA579" s="477">
        <v>2</v>
      </c>
      <c r="BB579" s="478"/>
      <c r="BC579" s="474"/>
      <c r="BD579" s="467" t="s">
        <v>3703</v>
      </c>
      <c r="BE579" s="467" t="s">
        <v>3704</v>
      </c>
      <c r="BF579" s="467" t="s">
        <v>3705</v>
      </c>
      <c r="BG579" s="470"/>
      <c r="BH579" s="467"/>
      <c r="BI579" s="467"/>
      <c r="BJ579" s="467"/>
      <c r="BK579" s="467" t="s">
        <v>3706</v>
      </c>
      <c r="BL579" s="467"/>
      <c r="BM579" s="467"/>
    </row>
    <row r="580" spans="1:65" ht="30" customHeight="1" x14ac:dyDescent="0.3">
      <c r="A580" s="68"/>
      <c r="B580" s="465">
        <v>20200575</v>
      </c>
      <c r="C580" s="514" t="s">
        <v>3659</v>
      </c>
      <c r="D580" s="480"/>
      <c r="E580" s="481">
        <v>44187</v>
      </c>
      <c r="F580" s="469" t="s">
        <v>3658</v>
      </c>
      <c r="G580" s="468" t="s">
        <v>115</v>
      </c>
      <c r="H580" s="469" t="s">
        <v>2585</v>
      </c>
      <c r="I580" s="468" t="s">
        <v>119</v>
      </c>
      <c r="J580" s="482" t="s">
        <v>7077</v>
      </c>
      <c r="K580" s="483">
        <v>44187</v>
      </c>
      <c r="L580" s="479"/>
      <c r="M580" s="469" t="s">
        <v>3646</v>
      </c>
      <c r="N580" s="469" t="s">
        <v>3647</v>
      </c>
      <c r="O580" s="485" t="s">
        <v>3801</v>
      </c>
      <c r="P580" s="485"/>
      <c r="Q580" s="513" t="s">
        <v>3660</v>
      </c>
      <c r="R580" s="484">
        <v>0</v>
      </c>
      <c r="S580" s="484">
        <v>0</v>
      </c>
      <c r="T580" s="468" t="s">
        <v>4253</v>
      </c>
      <c r="U580" s="468" t="s">
        <v>4211</v>
      </c>
      <c r="V580" s="485" t="s">
        <v>4212</v>
      </c>
      <c r="W580" s="468" t="s">
        <v>120</v>
      </c>
      <c r="X580" s="468"/>
      <c r="Y580" s="474" t="s">
        <v>2528</v>
      </c>
      <c r="Z580" s="513" t="s">
        <v>3802</v>
      </c>
      <c r="AA580" s="468" t="s">
        <v>2454</v>
      </c>
      <c r="AB580" s="485"/>
      <c r="AC580" s="468"/>
      <c r="AD580" s="468" t="s">
        <v>2450</v>
      </c>
      <c r="AE580" s="468"/>
      <c r="AF580" s="468" t="s">
        <v>2462</v>
      </c>
      <c r="AG580" s="468" t="s">
        <v>2490</v>
      </c>
      <c r="AH580" s="486" t="s">
        <v>2452</v>
      </c>
      <c r="AI580" s="486" t="s">
        <v>154</v>
      </c>
      <c r="AJ580" s="468"/>
      <c r="AK580" s="486"/>
      <c r="AL580" s="468"/>
      <c r="AM580" s="513" t="s">
        <v>3661</v>
      </c>
      <c r="AN580" s="513"/>
      <c r="AO580" s="510"/>
      <c r="AP580" s="476" t="s">
        <v>3710</v>
      </c>
      <c r="AQ580" s="513"/>
      <c r="AR580" s="513"/>
      <c r="AS580" s="513"/>
      <c r="AT580" s="513"/>
      <c r="AU580" s="474"/>
      <c r="AV580" s="474"/>
      <c r="AW580" s="474"/>
      <c r="AX580" s="474"/>
      <c r="AY580" s="474"/>
      <c r="AZ580" s="474"/>
      <c r="BA580" s="477"/>
      <c r="BB580" s="478"/>
      <c r="BC580" s="474"/>
      <c r="BD580" s="467" t="s">
        <v>3707</v>
      </c>
      <c r="BE580" s="467" t="s">
        <v>3708</v>
      </c>
      <c r="BF580" s="467" t="s">
        <v>3709</v>
      </c>
      <c r="BG580" s="470"/>
      <c r="BH580" s="467"/>
      <c r="BI580" s="467"/>
      <c r="BJ580" s="467"/>
      <c r="BK580" s="467" t="s">
        <v>3711</v>
      </c>
      <c r="BL580" s="467"/>
      <c r="BM580" s="467"/>
    </row>
    <row r="581" spans="1:65" ht="30" customHeight="1" x14ac:dyDescent="0.3">
      <c r="A581" s="68"/>
      <c r="B581" s="465">
        <v>20200576</v>
      </c>
      <c r="C581" s="514" t="s">
        <v>3803</v>
      </c>
      <c r="D581" s="480"/>
      <c r="E581" s="481">
        <v>44187</v>
      </c>
      <c r="F581" s="469" t="s">
        <v>2494</v>
      </c>
      <c r="G581" s="468" t="s">
        <v>116</v>
      </c>
      <c r="H581" s="469" t="s">
        <v>2585</v>
      </c>
      <c r="I581" s="468" t="s">
        <v>119</v>
      </c>
      <c r="J581" s="482" t="s">
        <v>7078</v>
      </c>
      <c r="K581" s="483">
        <v>44187</v>
      </c>
      <c r="L581" s="479"/>
      <c r="M581" s="469" t="s">
        <v>2586</v>
      </c>
      <c r="N581" s="469" t="s">
        <v>3235</v>
      </c>
      <c r="O581" s="485" t="s">
        <v>3662</v>
      </c>
      <c r="P581" s="485"/>
      <c r="Q581" s="513" t="s">
        <v>3663</v>
      </c>
      <c r="R581" s="484">
        <v>0</v>
      </c>
      <c r="S581" s="484">
        <v>0</v>
      </c>
      <c r="T581" s="468" t="s">
        <v>2484</v>
      </c>
      <c r="U581" s="468" t="s">
        <v>2456</v>
      </c>
      <c r="V581" s="485" t="s">
        <v>2457</v>
      </c>
      <c r="W581" s="468" t="s">
        <v>120</v>
      </c>
      <c r="X581" s="468"/>
      <c r="Y581" s="474" t="s">
        <v>2528</v>
      </c>
      <c r="Z581" s="513" t="s">
        <v>3664</v>
      </c>
      <c r="AA581" s="468" t="s">
        <v>2454</v>
      </c>
      <c r="AB581" s="485"/>
      <c r="AC581" s="468"/>
      <c r="AD581" s="468" t="s">
        <v>2450</v>
      </c>
      <c r="AE581" s="468"/>
      <c r="AF581" s="468" t="s">
        <v>2458</v>
      </c>
      <c r="AG581" s="468" t="s">
        <v>2451</v>
      </c>
      <c r="AH581" s="486" t="s">
        <v>2452</v>
      </c>
      <c r="AI581" s="486" t="s">
        <v>154</v>
      </c>
      <c r="AJ581" s="468"/>
      <c r="AK581" s="486"/>
      <c r="AL581" s="468"/>
      <c r="AM581" s="513" t="s">
        <v>3650</v>
      </c>
      <c r="AN581" s="513"/>
      <c r="AO581" s="510"/>
      <c r="AP581" s="476"/>
      <c r="AQ581" s="513"/>
      <c r="AR581" s="513"/>
      <c r="AS581" s="513"/>
      <c r="AT581" s="513"/>
      <c r="AU581" s="474"/>
      <c r="AV581" s="474"/>
      <c r="AW581" s="474"/>
      <c r="AX581" s="474"/>
      <c r="AY581" s="474"/>
      <c r="AZ581" s="474"/>
      <c r="BA581" s="477"/>
      <c r="BB581" s="478"/>
      <c r="BC581" s="474"/>
      <c r="BD581" s="467" t="s">
        <v>3712</v>
      </c>
      <c r="BE581" s="467" t="s">
        <v>3713</v>
      </c>
      <c r="BF581" s="467" t="s">
        <v>3228</v>
      </c>
      <c r="BG581" s="470"/>
      <c r="BH581" s="467"/>
      <c r="BI581" s="467"/>
      <c r="BJ581" s="467"/>
      <c r="BK581" s="467"/>
      <c r="BL581" s="467"/>
      <c r="BM581" s="467"/>
    </row>
    <row r="582" spans="1:65" ht="30" customHeight="1" x14ac:dyDescent="0.3">
      <c r="A582" s="68"/>
      <c r="B582" s="465">
        <v>20200577</v>
      </c>
      <c r="C582" s="514" t="s">
        <v>3804</v>
      </c>
      <c r="D582" s="480"/>
      <c r="E582" s="481">
        <v>44188</v>
      </c>
      <c r="F582" s="469" t="s">
        <v>2770</v>
      </c>
      <c r="G582" s="468" t="s">
        <v>116</v>
      </c>
      <c r="H582" s="469" t="s">
        <v>2585</v>
      </c>
      <c r="I582" s="468" t="s">
        <v>119</v>
      </c>
      <c r="J582" s="482" t="s">
        <v>7079</v>
      </c>
      <c r="K582" s="483">
        <v>44188</v>
      </c>
      <c r="L582" s="479"/>
      <c r="M582" s="469" t="s">
        <v>2586</v>
      </c>
      <c r="N582" s="469" t="s">
        <v>2582</v>
      </c>
      <c r="O582" s="485" t="s">
        <v>3805</v>
      </c>
      <c r="P582" s="485"/>
      <c r="Q582" s="513" t="s">
        <v>3682</v>
      </c>
      <c r="R582" s="484">
        <v>0</v>
      </c>
      <c r="S582" s="484">
        <v>0</v>
      </c>
      <c r="T582" s="468" t="s">
        <v>2484</v>
      </c>
      <c r="U582" s="468" t="s">
        <v>2456</v>
      </c>
      <c r="V582" s="485" t="s">
        <v>2502</v>
      </c>
      <c r="W582" s="468" t="s">
        <v>121</v>
      </c>
      <c r="X582" s="468"/>
      <c r="Y582" s="474" t="s">
        <v>2528</v>
      </c>
      <c r="Z582" s="513" t="s">
        <v>3683</v>
      </c>
      <c r="AA582" s="468" t="s">
        <v>2454</v>
      </c>
      <c r="AB582" s="485"/>
      <c r="AC582" s="468"/>
      <c r="AD582" s="468" t="s">
        <v>2450</v>
      </c>
      <c r="AE582" s="468" t="s">
        <v>2461</v>
      </c>
      <c r="AF582" s="468" t="s">
        <v>2458</v>
      </c>
      <c r="AG582" s="468" t="s">
        <v>2451</v>
      </c>
      <c r="AH582" s="486" t="s">
        <v>2452</v>
      </c>
      <c r="AI582" s="486" t="s">
        <v>154</v>
      </c>
      <c r="AJ582" s="468"/>
      <c r="AK582" s="486"/>
      <c r="AL582" s="468"/>
      <c r="AM582" s="469"/>
      <c r="AN582" s="469"/>
      <c r="AO582" s="518"/>
      <c r="AP582" s="476" t="s">
        <v>3717</v>
      </c>
      <c r="AQ582" s="469"/>
      <c r="AR582" s="469"/>
      <c r="AS582" s="469"/>
      <c r="AT582" s="469"/>
      <c r="AU582" s="474"/>
      <c r="AV582" s="474"/>
      <c r="AW582" s="474"/>
      <c r="AX582" s="474"/>
      <c r="AY582" s="474"/>
      <c r="AZ582" s="474"/>
      <c r="BA582" s="477"/>
      <c r="BB582" s="478"/>
      <c r="BC582" s="474"/>
      <c r="BD582" s="467" t="s">
        <v>3732</v>
      </c>
      <c r="BE582" s="467" t="s">
        <v>3733</v>
      </c>
      <c r="BF582" s="467" t="s">
        <v>3228</v>
      </c>
      <c r="BG582" s="470"/>
      <c r="BH582" s="467"/>
      <c r="BI582" s="467"/>
      <c r="BJ582" s="467"/>
      <c r="BK582" s="467" t="s">
        <v>3734</v>
      </c>
      <c r="BL582" s="467"/>
      <c r="BM582" s="467"/>
    </row>
    <row r="583" spans="1:65" ht="30" customHeight="1" x14ac:dyDescent="0.3">
      <c r="A583" s="68"/>
      <c r="B583" s="465">
        <v>20200578</v>
      </c>
      <c r="C583" s="514" t="s">
        <v>7434</v>
      </c>
      <c r="D583" s="480"/>
      <c r="E583" s="481">
        <v>44188</v>
      </c>
      <c r="F583" s="469" t="s">
        <v>2696</v>
      </c>
      <c r="G583" s="468" t="s">
        <v>116</v>
      </c>
      <c r="H583" s="469" t="s">
        <v>2585</v>
      </c>
      <c r="I583" s="468" t="s">
        <v>4904</v>
      </c>
      <c r="J583" s="482" t="s">
        <v>7080</v>
      </c>
      <c r="K583" s="483">
        <v>44187</v>
      </c>
      <c r="L583" s="479"/>
      <c r="M583" s="469" t="s">
        <v>3680</v>
      </c>
      <c r="N583" s="469" t="s">
        <v>3681</v>
      </c>
      <c r="O583" s="485" t="s">
        <v>3806</v>
      </c>
      <c r="P583" s="485"/>
      <c r="Q583" s="513" t="s">
        <v>4861</v>
      </c>
      <c r="R583" s="484">
        <v>0</v>
      </c>
      <c r="S583" s="484">
        <v>0</v>
      </c>
      <c r="T583" s="468" t="s">
        <v>2712</v>
      </c>
      <c r="U583" s="468" t="s">
        <v>3592</v>
      </c>
      <c r="V583" s="485" t="s">
        <v>2502</v>
      </c>
      <c r="W583" s="468" t="s">
        <v>121</v>
      </c>
      <c r="X583" s="468"/>
      <c r="Y583" s="474" t="s">
        <v>2528</v>
      </c>
      <c r="Z583" s="513" t="s">
        <v>3684</v>
      </c>
      <c r="AA583" s="468" t="s">
        <v>2454</v>
      </c>
      <c r="AB583" s="485"/>
      <c r="AC583" s="468"/>
      <c r="AD583" s="468" t="s">
        <v>2450</v>
      </c>
      <c r="AE583" s="468"/>
      <c r="AF583" s="468" t="s">
        <v>2462</v>
      </c>
      <c r="AG583" s="468" t="s">
        <v>2490</v>
      </c>
      <c r="AH583" s="486" t="s">
        <v>2452</v>
      </c>
      <c r="AI583" s="486" t="s">
        <v>4862</v>
      </c>
      <c r="AJ583" s="468"/>
      <c r="AK583" s="486"/>
      <c r="AL583" s="468"/>
      <c r="AM583" s="469" t="s">
        <v>3685</v>
      </c>
      <c r="AN583" s="469"/>
      <c r="AO583" s="518"/>
      <c r="AP583" s="476" t="s">
        <v>3716</v>
      </c>
      <c r="AQ583" s="469"/>
      <c r="AR583" s="469"/>
      <c r="AS583" s="469"/>
      <c r="AT583" s="469"/>
      <c r="AU583" s="474"/>
      <c r="AV583" s="474"/>
      <c r="AW583" s="474">
        <v>1</v>
      </c>
      <c r="AX583" s="474">
        <v>1</v>
      </c>
      <c r="AY583" s="474">
        <v>1</v>
      </c>
      <c r="AZ583" s="474">
        <v>3</v>
      </c>
      <c r="BA583" s="477">
        <v>1</v>
      </c>
      <c r="BB583" s="478"/>
      <c r="BC583" s="474"/>
      <c r="BD583" s="467" t="s">
        <v>3735</v>
      </c>
      <c r="BE583" s="467" t="s">
        <v>3736</v>
      </c>
      <c r="BF583" s="467" t="s">
        <v>3228</v>
      </c>
      <c r="BG583" s="470"/>
      <c r="BH583" s="467"/>
      <c r="BI583" s="467"/>
      <c r="BJ583" s="467"/>
      <c r="BK583" s="467" t="s">
        <v>3737</v>
      </c>
      <c r="BL583" s="467"/>
      <c r="BM583" s="467"/>
    </row>
    <row r="584" spans="1:65" ht="30" customHeight="1" x14ac:dyDescent="0.3">
      <c r="A584" s="68"/>
      <c r="B584" s="465">
        <v>20200579</v>
      </c>
      <c r="C584" s="514" t="s">
        <v>3807</v>
      </c>
      <c r="D584" s="480"/>
      <c r="E584" s="481">
        <v>44188</v>
      </c>
      <c r="F584" s="469" t="s">
        <v>2642</v>
      </c>
      <c r="G584" s="468" t="s">
        <v>116</v>
      </c>
      <c r="H584" s="469" t="s">
        <v>2585</v>
      </c>
      <c r="I584" s="468" t="s">
        <v>2479</v>
      </c>
      <c r="J584" s="482" t="s">
        <v>7081</v>
      </c>
      <c r="K584" s="483">
        <v>44169</v>
      </c>
      <c r="L584" s="479"/>
      <c r="M584" s="469" t="s">
        <v>2586</v>
      </c>
      <c r="N584" s="469" t="s">
        <v>2630</v>
      </c>
      <c r="O584" s="468" t="s">
        <v>3688</v>
      </c>
      <c r="P584" s="468"/>
      <c r="Q584" s="513" t="s">
        <v>3686</v>
      </c>
      <c r="R584" s="484" t="s">
        <v>2691</v>
      </c>
      <c r="S584" s="484" t="s">
        <v>2691</v>
      </c>
      <c r="T584" s="468" t="s">
        <v>2484</v>
      </c>
      <c r="U584" s="468" t="s">
        <v>3597</v>
      </c>
      <c r="V584" s="485" t="s">
        <v>2457</v>
      </c>
      <c r="W584" s="468" t="s">
        <v>121</v>
      </c>
      <c r="X584" s="468"/>
      <c r="Y584" s="474" t="s">
        <v>2528</v>
      </c>
      <c r="Z584" s="513" t="s">
        <v>3687</v>
      </c>
      <c r="AA584" s="468"/>
      <c r="AB584" s="485"/>
      <c r="AC584" s="468"/>
      <c r="AD584" s="468" t="s">
        <v>2450</v>
      </c>
      <c r="AE584" s="468" t="s">
        <v>2461</v>
      </c>
      <c r="AF584" s="468" t="s">
        <v>2458</v>
      </c>
      <c r="AG584" s="468" t="s">
        <v>2490</v>
      </c>
      <c r="AH584" s="486" t="s">
        <v>2452</v>
      </c>
      <c r="AI584" s="486" t="s">
        <v>154</v>
      </c>
      <c r="AJ584" s="468"/>
      <c r="AK584" s="486"/>
      <c r="AL584" s="468"/>
      <c r="AM584" s="513" t="s">
        <v>3689</v>
      </c>
      <c r="AN584" s="513"/>
      <c r="AO584" s="510"/>
      <c r="AP584" s="476" t="s">
        <v>3693</v>
      </c>
      <c r="AQ584" s="513"/>
      <c r="AR584" s="513"/>
      <c r="AS584" s="513"/>
      <c r="AT584" s="513"/>
      <c r="AU584" s="474"/>
      <c r="AV584" s="474"/>
      <c r="AW584" s="474"/>
      <c r="AX584" s="474"/>
      <c r="AY584" s="474"/>
      <c r="AZ584" s="474"/>
      <c r="BA584" s="477"/>
      <c r="BB584" s="478"/>
      <c r="BC584" s="474"/>
      <c r="BD584" s="467" t="s">
        <v>3738</v>
      </c>
      <c r="BE584" s="467" t="s">
        <v>3739</v>
      </c>
      <c r="BF584" s="467" t="s">
        <v>2531</v>
      </c>
      <c r="BG584" s="470"/>
      <c r="BH584" s="467"/>
      <c r="BI584" s="467"/>
      <c r="BJ584" s="467"/>
      <c r="BK584" s="467" t="s">
        <v>3740</v>
      </c>
      <c r="BL584" s="467"/>
      <c r="BM584" s="467"/>
    </row>
    <row r="585" spans="1:65" ht="30" customHeight="1" x14ac:dyDescent="0.3">
      <c r="A585" s="68"/>
      <c r="B585" s="465">
        <v>20200580</v>
      </c>
      <c r="C585" s="514" t="s">
        <v>3810</v>
      </c>
      <c r="D585" s="480" t="s">
        <v>3724</v>
      </c>
      <c r="E585" s="481">
        <v>44189</v>
      </c>
      <c r="F585" s="469" t="s">
        <v>2609</v>
      </c>
      <c r="G585" s="468" t="s">
        <v>116</v>
      </c>
      <c r="H585" s="469" t="s">
        <v>2585</v>
      </c>
      <c r="I585" s="468" t="s">
        <v>119</v>
      </c>
      <c r="J585" s="482" t="s">
        <v>7082</v>
      </c>
      <c r="K585" s="483">
        <v>44189</v>
      </c>
      <c r="L585" s="479">
        <v>44166</v>
      </c>
      <c r="M585" s="469" t="s">
        <v>2586</v>
      </c>
      <c r="N585" s="469" t="s">
        <v>3718</v>
      </c>
      <c r="O585" s="485" t="s">
        <v>3721</v>
      </c>
      <c r="P585" s="485"/>
      <c r="Q585" s="513" t="s">
        <v>3722</v>
      </c>
      <c r="R585" s="484">
        <v>0</v>
      </c>
      <c r="S585" s="484">
        <v>0</v>
      </c>
      <c r="T585" s="468" t="s">
        <v>4137</v>
      </c>
      <c r="U585" s="468" t="s">
        <v>4214</v>
      </c>
      <c r="V585" s="485" t="s">
        <v>4212</v>
      </c>
      <c r="W585" s="468" t="s">
        <v>121</v>
      </c>
      <c r="X585" s="468"/>
      <c r="Y585" s="474"/>
      <c r="Z585" s="513" t="s">
        <v>3723</v>
      </c>
      <c r="AA585" s="468" t="s">
        <v>2454</v>
      </c>
      <c r="AB585" s="485"/>
      <c r="AC585" s="468"/>
      <c r="AD585" s="468" t="s">
        <v>2450</v>
      </c>
      <c r="AE585" s="468" t="s">
        <v>2461</v>
      </c>
      <c r="AF585" s="468" t="s">
        <v>2458</v>
      </c>
      <c r="AG585" s="468" t="s">
        <v>2451</v>
      </c>
      <c r="AH585" s="486" t="s">
        <v>2452</v>
      </c>
      <c r="AI585" s="486" t="s">
        <v>154</v>
      </c>
      <c r="AJ585" s="468"/>
      <c r="AK585" s="486"/>
      <c r="AL585" s="468"/>
      <c r="AM585" s="513" t="s">
        <v>3808</v>
      </c>
      <c r="AN585" s="513"/>
      <c r="AO585" s="510"/>
      <c r="AP585" s="476" t="s">
        <v>3809</v>
      </c>
      <c r="AQ585" s="513"/>
      <c r="AR585" s="513"/>
      <c r="AS585" s="513"/>
      <c r="AT585" s="513"/>
      <c r="AU585" s="474"/>
      <c r="AV585" s="474"/>
      <c r="AW585" s="474"/>
      <c r="AX585" s="474"/>
      <c r="AY585" s="474"/>
      <c r="AZ585" s="474"/>
      <c r="BA585" s="477"/>
      <c r="BB585" s="478"/>
      <c r="BC585" s="474"/>
      <c r="BD585" s="467" t="s">
        <v>3836</v>
      </c>
      <c r="BE585" s="467" t="s">
        <v>3837</v>
      </c>
      <c r="BF585" s="467" t="s">
        <v>3228</v>
      </c>
      <c r="BG585" s="470"/>
      <c r="BH585" s="467"/>
      <c r="BI585" s="467"/>
      <c r="BJ585" s="467"/>
      <c r="BK585" s="467" t="s">
        <v>3838</v>
      </c>
      <c r="BL585" s="467"/>
      <c r="BM585" s="467"/>
    </row>
    <row r="586" spans="1:65" ht="30" customHeight="1" x14ac:dyDescent="0.3">
      <c r="A586" s="68"/>
      <c r="B586" s="465">
        <v>20200581</v>
      </c>
      <c r="C586" s="514" t="s">
        <v>3726</v>
      </c>
      <c r="D586" s="480"/>
      <c r="E586" s="481">
        <v>44189</v>
      </c>
      <c r="F586" s="469" t="s">
        <v>2494</v>
      </c>
      <c r="G586" s="468" t="s">
        <v>116</v>
      </c>
      <c r="H586" s="469" t="s">
        <v>2585</v>
      </c>
      <c r="I586" s="468" t="s">
        <v>2474</v>
      </c>
      <c r="J586" s="482" t="s">
        <v>7083</v>
      </c>
      <c r="K586" s="483">
        <v>44189</v>
      </c>
      <c r="L586" s="479"/>
      <c r="M586" s="469" t="s">
        <v>2619</v>
      </c>
      <c r="N586" s="469" t="s">
        <v>2624</v>
      </c>
      <c r="O586" s="485" t="s">
        <v>3812</v>
      </c>
      <c r="P586" s="485"/>
      <c r="Q586" s="513" t="s">
        <v>3727</v>
      </c>
      <c r="R586" s="484">
        <v>0</v>
      </c>
      <c r="S586" s="484">
        <v>0</v>
      </c>
      <c r="T586" s="468" t="s">
        <v>4137</v>
      </c>
      <c r="U586" s="468" t="s">
        <v>4211</v>
      </c>
      <c r="V586" s="485" t="s">
        <v>4212</v>
      </c>
      <c r="W586" s="468" t="s">
        <v>121</v>
      </c>
      <c r="X586" s="468"/>
      <c r="Y586" s="474" t="s">
        <v>2528</v>
      </c>
      <c r="Z586" s="513" t="s">
        <v>3728</v>
      </c>
      <c r="AA586" s="468" t="s">
        <v>2454</v>
      </c>
      <c r="AB586" s="485"/>
      <c r="AC586" s="468"/>
      <c r="AD586" s="468" t="s">
        <v>2450</v>
      </c>
      <c r="AE586" s="468"/>
      <c r="AF586" s="468" t="s">
        <v>2458</v>
      </c>
      <c r="AG586" s="468" t="s">
        <v>2486</v>
      </c>
      <c r="AH586" s="486" t="s">
        <v>2452</v>
      </c>
      <c r="AI586" s="486" t="s">
        <v>154</v>
      </c>
      <c r="AJ586" s="468"/>
      <c r="AK586" s="486"/>
      <c r="AL586" s="468"/>
      <c r="AM586" s="513" t="s">
        <v>3725</v>
      </c>
      <c r="AN586" s="513"/>
      <c r="AO586" s="510"/>
      <c r="AP586" s="476" t="s">
        <v>3811</v>
      </c>
      <c r="AQ586" s="513"/>
      <c r="AR586" s="513"/>
      <c r="AS586" s="513"/>
      <c r="AT586" s="513"/>
      <c r="AU586" s="474"/>
      <c r="AV586" s="474"/>
      <c r="AW586" s="474"/>
      <c r="AX586" s="474"/>
      <c r="AY586" s="474"/>
      <c r="AZ586" s="474"/>
      <c r="BA586" s="477"/>
      <c r="BB586" s="478"/>
      <c r="BC586" s="474"/>
      <c r="BD586" s="467" t="s">
        <v>3839</v>
      </c>
      <c r="BE586" s="467" t="s">
        <v>3840</v>
      </c>
      <c r="BF586" s="467" t="s">
        <v>3228</v>
      </c>
      <c r="BG586" s="470"/>
      <c r="BH586" s="467"/>
      <c r="BI586" s="467"/>
      <c r="BJ586" s="467"/>
      <c r="BK586" s="467"/>
      <c r="BL586" s="467"/>
      <c r="BM586" s="467"/>
    </row>
    <row r="587" spans="1:65" ht="30" customHeight="1" x14ac:dyDescent="0.3">
      <c r="A587" s="68"/>
      <c r="B587" s="465">
        <v>20200582</v>
      </c>
      <c r="C587" s="514" t="s">
        <v>3729</v>
      </c>
      <c r="D587" s="480" t="s">
        <v>2823</v>
      </c>
      <c r="E587" s="481">
        <v>44189</v>
      </c>
      <c r="F587" s="469" t="s">
        <v>2815</v>
      </c>
      <c r="G587" s="468" t="s">
        <v>116</v>
      </c>
      <c r="H587" s="469" t="s">
        <v>2585</v>
      </c>
      <c r="I587" s="468" t="s">
        <v>2449</v>
      </c>
      <c r="J587" s="482" t="s">
        <v>7084</v>
      </c>
      <c r="K587" s="483">
        <v>44186</v>
      </c>
      <c r="L587" s="479"/>
      <c r="M587" s="469" t="s">
        <v>3719</v>
      </c>
      <c r="N587" s="469" t="s">
        <v>3720</v>
      </c>
      <c r="O587" s="485" t="s">
        <v>3730</v>
      </c>
      <c r="P587" s="485"/>
      <c r="Q587" s="513" t="s">
        <v>3814</v>
      </c>
      <c r="R587" s="484">
        <v>0</v>
      </c>
      <c r="S587" s="484">
        <v>0</v>
      </c>
      <c r="T587" s="468" t="s">
        <v>4137</v>
      </c>
      <c r="U587" s="468" t="s">
        <v>4211</v>
      </c>
      <c r="V587" s="485" t="s">
        <v>4212</v>
      </c>
      <c r="W587" s="468" t="s">
        <v>121</v>
      </c>
      <c r="X587" s="468"/>
      <c r="Y587" s="474"/>
      <c r="Z587" s="513" t="s">
        <v>3731</v>
      </c>
      <c r="AA587" s="468" t="s">
        <v>2454</v>
      </c>
      <c r="AB587" s="485"/>
      <c r="AC587" s="468"/>
      <c r="AD587" s="468" t="s">
        <v>2450</v>
      </c>
      <c r="AE587" s="468" t="s">
        <v>2461</v>
      </c>
      <c r="AF587" s="468" t="s">
        <v>2458</v>
      </c>
      <c r="AG587" s="468" t="s">
        <v>2451</v>
      </c>
      <c r="AH587" s="486" t="s">
        <v>2452</v>
      </c>
      <c r="AI587" s="486" t="s">
        <v>154</v>
      </c>
      <c r="AJ587" s="468"/>
      <c r="AK587" s="486"/>
      <c r="AL587" s="468"/>
      <c r="AM587" s="469"/>
      <c r="AN587" s="469"/>
      <c r="AO587" s="518"/>
      <c r="AP587" s="476" t="s">
        <v>3813</v>
      </c>
      <c r="AQ587" s="469"/>
      <c r="AR587" s="469"/>
      <c r="AS587" s="469"/>
      <c r="AT587" s="469"/>
      <c r="AU587" s="474"/>
      <c r="AV587" s="474"/>
      <c r="AW587" s="474"/>
      <c r="AX587" s="474"/>
      <c r="AY587" s="474"/>
      <c r="AZ587" s="474"/>
      <c r="BA587" s="477"/>
      <c r="BB587" s="478"/>
      <c r="BC587" s="474"/>
      <c r="BD587" s="467" t="s">
        <v>3841</v>
      </c>
      <c r="BE587" s="467" t="s">
        <v>3842</v>
      </c>
      <c r="BF587" s="467" t="s">
        <v>3228</v>
      </c>
      <c r="BG587" s="470"/>
      <c r="BH587" s="467"/>
      <c r="BI587" s="467"/>
      <c r="BJ587" s="467"/>
      <c r="BK587" s="467" t="s">
        <v>3843</v>
      </c>
      <c r="BL587" s="467"/>
      <c r="BM587" s="467"/>
    </row>
    <row r="588" spans="1:65" ht="30" customHeight="1" x14ac:dyDescent="0.3">
      <c r="A588" s="68"/>
      <c r="B588" s="465">
        <v>20200583</v>
      </c>
      <c r="C588" s="514" t="s">
        <v>3822</v>
      </c>
      <c r="D588" s="480" t="s">
        <v>3583</v>
      </c>
      <c r="E588" s="481">
        <v>44190</v>
      </c>
      <c r="F588" s="469" t="s">
        <v>3082</v>
      </c>
      <c r="G588" s="468" t="s">
        <v>116</v>
      </c>
      <c r="H588" s="469" t="s">
        <v>1500</v>
      </c>
      <c r="I588" s="468" t="s">
        <v>2491</v>
      </c>
      <c r="J588" s="482" t="s">
        <v>7085</v>
      </c>
      <c r="K588" s="483">
        <v>44133</v>
      </c>
      <c r="L588" s="479">
        <v>44136</v>
      </c>
      <c r="M588" s="469" t="s">
        <v>2586</v>
      </c>
      <c r="N588" s="469" t="s">
        <v>2694</v>
      </c>
      <c r="O588" s="485" t="s">
        <v>3823</v>
      </c>
      <c r="P588" s="485"/>
      <c r="Q588" s="513" t="s">
        <v>3824</v>
      </c>
      <c r="R588" s="484">
        <v>140400</v>
      </c>
      <c r="S588" s="484">
        <v>140400</v>
      </c>
      <c r="T588" s="468" t="s">
        <v>2455</v>
      </c>
      <c r="U588" s="468" t="s">
        <v>3596</v>
      </c>
      <c r="V588" s="485" t="s">
        <v>2457</v>
      </c>
      <c r="W588" s="468" t="s">
        <v>120</v>
      </c>
      <c r="X588" s="468"/>
      <c r="Y588" s="474" t="s">
        <v>3141</v>
      </c>
      <c r="Z588" s="513" t="s">
        <v>5739</v>
      </c>
      <c r="AA588" s="468" t="s">
        <v>2454</v>
      </c>
      <c r="AB588" s="485"/>
      <c r="AC588" s="468"/>
      <c r="AD588" s="468" t="s">
        <v>2460</v>
      </c>
      <c r="AE588" s="468"/>
      <c r="AF588" s="468" t="s">
        <v>2462</v>
      </c>
      <c r="AG588" s="468" t="s">
        <v>2451</v>
      </c>
      <c r="AH588" s="486" t="s">
        <v>2452</v>
      </c>
      <c r="AI588" s="486" t="s">
        <v>5720</v>
      </c>
      <c r="AJ588" s="468"/>
      <c r="AK588" s="486"/>
      <c r="AL588" s="468"/>
      <c r="AM588" s="513" t="s">
        <v>3825</v>
      </c>
      <c r="AN588" s="513"/>
      <c r="AO588" s="510"/>
      <c r="AP588" s="476" t="s">
        <v>3872</v>
      </c>
      <c r="AQ588" s="513"/>
      <c r="AR588" s="513"/>
      <c r="AS588" s="513"/>
      <c r="AT588" s="513"/>
      <c r="AU588" s="474"/>
      <c r="AV588" s="474"/>
      <c r="AW588" s="474">
        <v>1</v>
      </c>
      <c r="AX588" s="474">
        <v>2</v>
      </c>
      <c r="AY588" s="474">
        <v>1</v>
      </c>
      <c r="AZ588" s="474">
        <v>3</v>
      </c>
      <c r="BA588" s="477">
        <v>2</v>
      </c>
      <c r="BB588" s="478"/>
      <c r="BC588" s="474"/>
      <c r="BD588" s="467" t="s">
        <v>3869</v>
      </c>
      <c r="BE588" s="467" t="s">
        <v>3870</v>
      </c>
      <c r="BF588" s="467" t="s">
        <v>3871</v>
      </c>
      <c r="BG588" s="470"/>
      <c r="BH588" s="467"/>
      <c r="BI588" s="467"/>
      <c r="BJ588" s="467"/>
      <c r="BK588" s="467" t="s">
        <v>3873</v>
      </c>
      <c r="BL588" s="467"/>
      <c r="BM588" s="467"/>
    </row>
    <row r="589" spans="1:65" ht="30" customHeight="1" x14ac:dyDescent="0.3">
      <c r="A589" s="68"/>
      <c r="B589" s="465">
        <v>20200584</v>
      </c>
      <c r="C589" s="514" t="s">
        <v>3826</v>
      </c>
      <c r="D589" s="480" t="s">
        <v>3887</v>
      </c>
      <c r="E589" s="481">
        <v>44190</v>
      </c>
      <c r="F589" s="469" t="s">
        <v>2494</v>
      </c>
      <c r="G589" s="468" t="s">
        <v>116</v>
      </c>
      <c r="H589" s="469" t="s">
        <v>2585</v>
      </c>
      <c r="I589" s="468" t="s">
        <v>119</v>
      </c>
      <c r="J589" s="482" t="s">
        <v>7086</v>
      </c>
      <c r="K589" s="483">
        <v>44175</v>
      </c>
      <c r="L589" s="479"/>
      <c r="M589" s="469" t="s">
        <v>2630</v>
      </c>
      <c r="N589" s="469" t="s">
        <v>2582</v>
      </c>
      <c r="O589" s="485" t="s">
        <v>3888</v>
      </c>
      <c r="P589" s="485"/>
      <c r="Q589" s="513" t="s">
        <v>3827</v>
      </c>
      <c r="R589" s="484">
        <v>12380400</v>
      </c>
      <c r="S589" s="484">
        <v>0</v>
      </c>
      <c r="T589" s="468" t="s">
        <v>4253</v>
      </c>
      <c r="U589" s="468" t="s">
        <v>4211</v>
      </c>
      <c r="V589" s="485" t="s">
        <v>4212</v>
      </c>
      <c r="W589" s="468" t="s">
        <v>120</v>
      </c>
      <c r="X589" s="468"/>
      <c r="Y589" s="474" t="s">
        <v>2528</v>
      </c>
      <c r="Z589" s="513" t="s">
        <v>3828</v>
      </c>
      <c r="AA589" s="468" t="s">
        <v>2454</v>
      </c>
      <c r="AB589" s="485"/>
      <c r="AC589" s="468"/>
      <c r="AD589" s="468" t="s">
        <v>2450</v>
      </c>
      <c r="AE589" s="468"/>
      <c r="AF589" s="468" t="s">
        <v>236</v>
      </c>
      <c r="AG589" s="468" t="s">
        <v>239</v>
      </c>
      <c r="AH589" s="486" t="s">
        <v>2452</v>
      </c>
      <c r="AI589" s="486" t="s">
        <v>4160</v>
      </c>
      <c r="AJ589" s="468"/>
      <c r="AK589" s="486"/>
      <c r="AL589" s="468"/>
      <c r="AM589" s="513" t="s">
        <v>3829</v>
      </c>
      <c r="AN589" s="513"/>
      <c r="AO589" s="510"/>
      <c r="AP589" s="476" t="s">
        <v>3877</v>
      </c>
      <c r="AQ589" s="513"/>
      <c r="AR589" s="513"/>
      <c r="AS589" s="513"/>
      <c r="AT589" s="513"/>
      <c r="AU589" s="474"/>
      <c r="AV589" s="474"/>
      <c r="AW589" s="474"/>
      <c r="AX589" s="474"/>
      <c r="AY589" s="474"/>
      <c r="AZ589" s="474"/>
      <c r="BA589" s="477"/>
      <c r="BB589" s="478"/>
      <c r="BC589" s="474"/>
      <c r="BD589" s="467" t="s">
        <v>3874</v>
      </c>
      <c r="BE589" s="467" t="s">
        <v>3875</v>
      </c>
      <c r="BF589" s="467" t="s">
        <v>3876</v>
      </c>
      <c r="BG589" s="470"/>
      <c r="BH589" s="467"/>
      <c r="BI589" s="467"/>
      <c r="BJ589" s="467"/>
      <c r="BK589" s="467"/>
      <c r="BL589" s="467"/>
      <c r="BM589" s="467"/>
    </row>
    <row r="590" spans="1:65" ht="30" customHeight="1" x14ac:dyDescent="0.3">
      <c r="A590" s="68"/>
      <c r="B590" s="465">
        <v>20200585</v>
      </c>
      <c r="C590" s="514" t="s">
        <v>3835</v>
      </c>
      <c r="D590" s="480" t="s">
        <v>4301</v>
      </c>
      <c r="E590" s="481">
        <v>44193</v>
      </c>
      <c r="F590" s="469" t="s">
        <v>3658</v>
      </c>
      <c r="G590" s="468" t="s">
        <v>116</v>
      </c>
      <c r="H590" s="469" t="s">
        <v>2585</v>
      </c>
      <c r="I590" s="468" t="s">
        <v>4249</v>
      </c>
      <c r="J590" s="482" t="s">
        <v>7087</v>
      </c>
      <c r="K590" s="483">
        <v>44190</v>
      </c>
      <c r="L590" s="479"/>
      <c r="M590" s="469" t="s">
        <v>2586</v>
      </c>
      <c r="N590" s="469" t="s">
        <v>3830</v>
      </c>
      <c r="O590" s="485" t="s">
        <v>3831</v>
      </c>
      <c r="P590" s="485"/>
      <c r="Q590" s="513" t="s">
        <v>3832</v>
      </c>
      <c r="R590" s="484">
        <v>0</v>
      </c>
      <c r="S590" s="484">
        <v>0</v>
      </c>
      <c r="T590" s="468" t="s">
        <v>4137</v>
      </c>
      <c r="U590" s="468" t="s">
        <v>4214</v>
      </c>
      <c r="V590" s="485" t="s">
        <v>4212</v>
      </c>
      <c r="W590" s="468" t="s">
        <v>4142</v>
      </c>
      <c r="X590" s="468"/>
      <c r="Y590" s="474"/>
      <c r="Z590" s="513" t="s">
        <v>3833</v>
      </c>
      <c r="AA590" s="468" t="s">
        <v>4159</v>
      </c>
      <c r="AB590" s="485" t="s">
        <v>4302</v>
      </c>
      <c r="AC590" s="468"/>
      <c r="AD590" s="468" t="s">
        <v>4143</v>
      </c>
      <c r="AE590" s="468"/>
      <c r="AF590" s="468" t="s">
        <v>4152</v>
      </c>
      <c r="AG590" s="468" t="s">
        <v>4145</v>
      </c>
      <c r="AH590" s="486" t="s">
        <v>4160</v>
      </c>
      <c r="AI590" s="486" t="s">
        <v>154</v>
      </c>
      <c r="AJ590" s="468"/>
      <c r="AK590" s="486"/>
      <c r="AL590" s="468"/>
      <c r="AM590" s="513" t="s">
        <v>3834</v>
      </c>
      <c r="AN590" s="513"/>
      <c r="AO590" s="510"/>
      <c r="AP590" s="476" t="s">
        <v>3849</v>
      </c>
      <c r="AQ590" s="513"/>
      <c r="AR590" s="513"/>
      <c r="AS590" s="513"/>
      <c r="AT590" s="513"/>
      <c r="AU590" s="474"/>
      <c r="AV590" s="474"/>
      <c r="AW590" s="474"/>
      <c r="AX590" s="474"/>
      <c r="AY590" s="474"/>
      <c r="AZ590" s="474"/>
      <c r="BA590" s="477"/>
      <c r="BB590" s="478"/>
      <c r="BC590" s="474"/>
      <c r="BD590" s="467" t="s">
        <v>3866</v>
      </c>
      <c r="BE590" s="467" t="s">
        <v>3867</v>
      </c>
      <c r="BF590" s="467" t="s">
        <v>3228</v>
      </c>
      <c r="BG590" s="470"/>
      <c r="BH590" s="467"/>
      <c r="BI590" s="467"/>
      <c r="BJ590" s="467"/>
      <c r="BK590" s="467" t="s">
        <v>3868</v>
      </c>
      <c r="BL590" s="467"/>
      <c r="BM590" s="467"/>
    </row>
    <row r="591" spans="1:65" ht="30" customHeight="1" x14ac:dyDescent="0.3">
      <c r="A591" s="68"/>
      <c r="B591" s="465">
        <v>20200586</v>
      </c>
      <c r="C591" s="514" t="s">
        <v>3850</v>
      </c>
      <c r="D591" s="480" t="s">
        <v>3886</v>
      </c>
      <c r="E591" s="481">
        <v>44193</v>
      </c>
      <c r="F591" s="469" t="s">
        <v>2632</v>
      </c>
      <c r="G591" s="468" t="s">
        <v>116</v>
      </c>
      <c r="H591" s="469" t="s">
        <v>2585</v>
      </c>
      <c r="I591" s="468" t="s">
        <v>2491</v>
      </c>
      <c r="J591" s="482" t="s">
        <v>7088</v>
      </c>
      <c r="K591" s="483">
        <v>44192</v>
      </c>
      <c r="L591" s="479">
        <v>44194</v>
      </c>
      <c r="M591" s="469" t="s">
        <v>3844</v>
      </c>
      <c r="N591" s="469" t="s">
        <v>2630</v>
      </c>
      <c r="O591" s="485" t="s">
        <v>3851</v>
      </c>
      <c r="P591" s="485"/>
      <c r="Q591" s="513" t="s">
        <v>3852</v>
      </c>
      <c r="R591" s="484">
        <v>6240</v>
      </c>
      <c r="S591" s="484">
        <v>0</v>
      </c>
      <c r="T591" s="468" t="s">
        <v>2484</v>
      </c>
      <c r="U591" s="468" t="s">
        <v>2456</v>
      </c>
      <c r="V591" s="485" t="s">
        <v>2457</v>
      </c>
      <c r="W591" s="468" t="s">
        <v>120</v>
      </c>
      <c r="X591" s="468"/>
      <c r="Y591" s="474"/>
      <c r="Z591" s="513" t="s">
        <v>3853</v>
      </c>
      <c r="AA591" s="468" t="s">
        <v>2454</v>
      </c>
      <c r="AB591" s="485"/>
      <c r="AC591" s="468"/>
      <c r="AD591" s="468" t="s">
        <v>2450</v>
      </c>
      <c r="AE591" s="468"/>
      <c r="AF591" s="468" t="s">
        <v>2462</v>
      </c>
      <c r="AG591" s="468" t="s">
        <v>2451</v>
      </c>
      <c r="AH591" s="486" t="s">
        <v>2452</v>
      </c>
      <c r="AI591" s="486" t="s">
        <v>154</v>
      </c>
      <c r="AJ591" s="468"/>
      <c r="AK591" s="486"/>
      <c r="AL591" s="468"/>
      <c r="AM591" s="513" t="s">
        <v>3878</v>
      </c>
      <c r="AN591" s="513"/>
      <c r="AO591" s="510"/>
      <c r="AP591" s="476" t="s">
        <v>3885</v>
      </c>
      <c r="AQ591" s="513"/>
      <c r="AR591" s="513"/>
      <c r="AS591" s="513"/>
      <c r="AT591" s="513"/>
      <c r="AU591" s="474"/>
      <c r="AV591" s="474"/>
      <c r="AW591" s="474"/>
      <c r="AX591" s="474"/>
      <c r="AY591" s="474"/>
      <c r="AZ591" s="474"/>
      <c r="BA591" s="477"/>
      <c r="BB591" s="478"/>
      <c r="BC591" s="474"/>
      <c r="BD591" s="467" t="s">
        <v>3920</v>
      </c>
      <c r="BE591" s="467" t="s">
        <v>3921</v>
      </c>
      <c r="BF591" s="467" t="s">
        <v>3922</v>
      </c>
      <c r="BG591" s="470"/>
      <c r="BH591" s="467"/>
      <c r="BI591" s="467"/>
      <c r="BJ591" s="467"/>
      <c r="BK591" s="467" t="s">
        <v>3923</v>
      </c>
      <c r="BL591" s="467"/>
      <c r="BM591" s="467"/>
    </row>
    <row r="592" spans="1:65" ht="30" customHeight="1" x14ac:dyDescent="0.3">
      <c r="A592" s="68"/>
      <c r="B592" s="465">
        <v>20200587</v>
      </c>
      <c r="C592" s="514" t="s">
        <v>3855</v>
      </c>
      <c r="D592" s="480"/>
      <c r="E592" s="481">
        <v>44193</v>
      </c>
      <c r="F592" s="469" t="s">
        <v>2494</v>
      </c>
      <c r="G592" s="468" t="s">
        <v>116</v>
      </c>
      <c r="H592" s="469" t="s">
        <v>2585</v>
      </c>
      <c r="I592" s="468" t="s">
        <v>4217</v>
      </c>
      <c r="J592" s="482" t="s">
        <v>7089</v>
      </c>
      <c r="K592" s="483">
        <v>44193</v>
      </c>
      <c r="L592" s="479"/>
      <c r="M592" s="469" t="s">
        <v>3845</v>
      </c>
      <c r="N592" s="469" t="s">
        <v>2586</v>
      </c>
      <c r="O592" s="485" t="s">
        <v>3856</v>
      </c>
      <c r="P592" s="485"/>
      <c r="Q592" s="513" t="s">
        <v>3857</v>
      </c>
      <c r="R592" s="484">
        <v>0</v>
      </c>
      <c r="S592" s="484">
        <v>0</v>
      </c>
      <c r="T592" s="468" t="s">
        <v>4253</v>
      </c>
      <c r="U592" s="468" t="s">
        <v>4214</v>
      </c>
      <c r="V592" s="485" t="s">
        <v>4212</v>
      </c>
      <c r="W592" s="468" t="s">
        <v>4142</v>
      </c>
      <c r="X592" s="468"/>
      <c r="Y592" s="474" t="s">
        <v>2528</v>
      </c>
      <c r="Z592" s="513" t="s">
        <v>3858</v>
      </c>
      <c r="AA592" s="468" t="s">
        <v>4159</v>
      </c>
      <c r="AB592" s="485"/>
      <c r="AC592" s="468"/>
      <c r="AD592" s="468" t="s">
        <v>4143</v>
      </c>
      <c r="AE592" s="468" t="s">
        <v>4144</v>
      </c>
      <c r="AF592" s="468" t="s">
        <v>4152</v>
      </c>
      <c r="AG592" s="468" t="s">
        <v>4150</v>
      </c>
      <c r="AH592" s="486" t="s">
        <v>4160</v>
      </c>
      <c r="AI592" s="486" t="s">
        <v>154</v>
      </c>
      <c r="AJ592" s="468"/>
      <c r="AK592" s="486"/>
      <c r="AL592" s="468"/>
      <c r="AM592" s="513" t="s">
        <v>3854</v>
      </c>
      <c r="AN592" s="513"/>
      <c r="AO592" s="510"/>
      <c r="AP592" s="476"/>
      <c r="AQ592" s="513"/>
      <c r="AR592" s="513"/>
      <c r="AS592" s="513"/>
      <c r="AT592" s="513"/>
      <c r="AU592" s="474"/>
      <c r="AV592" s="474"/>
      <c r="AW592" s="474"/>
      <c r="AX592" s="474"/>
      <c r="AY592" s="474"/>
      <c r="AZ592" s="474"/>
      <c r="BA592" s="477"/>
      <c r="BB592" s="478"/>
      <c r="BC592" s="474"/>
      <c r="BD592" s="467" t="s">
        <v>3918</v>
      </c>
      <c r="BE592" s="467" t="s">
        <v>3919</v>
      </c>
      <c r="BF592" s="467" t="s">
        <v>3228</v>
      </c>
      <c r="BG592" s="470"/>
      <c r="BH592" s="467"/>
      <c r="BI592" s="467"/>
      <c r="BJ592" s="467"/>
      <c r="BK592" s="467"/>
      <c r="BL592" s="467"/>
      <c r="BM592" s="467"/>
    </row>
    <row r="593" spans="1:65" ht="30" customHeight="1" x14ac:dyDescent="0.3">
      <c r="A593" s="68"/>
      <c r="B593" s="465">
        <v>20200588</v>
      </c>
      <c r="C593" s="514" t="s">
        <v>3859</v>
      </c>
      <c r="D593" s="480"/>
      <c r="E593" s="481">
        <v>44193</v>
      </c>
      <c r="F593" s="469" t="s">
        <v>2494</v>
      </c>
      <c r="G593" s="468" t="s">
        <v>116</v>
      </c>
      <c r="H593" s="469" t="s">
        <v>2585</v>
      </c>
      <c r="I593" s="468" t="s">
        <v>4217</v>
      </c>
      <c r="J593" s="482" t="s">
        <v>7090</v>
      </c>
      <c r="K593" s="483">
        <v>44193</v>
      </c>
      <c r="L593" s="479"/>
      <c r="M593" s="469" t="s">
        <v>3846</v>
      </c>
      <c r="N593" s="469" t="s">
        <v>3847</v>
      </c>
      <c r="O593" s="485" t="s">
        <v>3860</v>
      </c>
      <c r="P593" s="485"/>
      <c r="Q593" s="513" t="s">
        <v>3861</v>
      </c>
      <c r="R593" s="484">
        <v>0</v>
      </c>
      <c r="S593" s="484">
        <v>0</v>
      </c>
      <c r="T593" s="468" t="s">
        <v>4137</v>
      </c>
      <c r="U593" s="468" t="s">
        <v>4214</v>
      </c>
      <c r="V593" s="485" t="s">
        <v>4235</v>
      </c>
      <c r="W593" s="468" t="s">
        <v>4142</v>
      </c>
      <c r="X593" s="468"/>
      <c r="Y593" s="474" t="s">
        <v>2528</v>
      </c>
      <c r="Z593" s="513" t="s">
        <v>3862</v>
      </c>
      <c r="AA593" s="468" t="s">
        <v>4159</v>
      </c>
      <c r="AB593" s="485"/>
      <c r="AC593" s="468"/>
      <c r="AD593" s="468" t="s">
        <v>4143</v>
      </c>
      <c r="AE593" s="468" t="s">
        <v>4144</v>
      </c>
      <c r="AF593" s="468" t="s">
        <v>4152</v>
      </c>
      <c r="AG593" s="468" t="s">
        <v>4145</v>
      </c>
      <c r="AH593" s="486" t="s">
        <v>4160</v>
      </c>
      <c r="AI593" s="486" t="s">
        <v>154</v>
      </c>
      <c r="AJ593" s="468"/>
      <c r="AK593" s="486"/>
      <c r="AL593" s="468"/>
      <c r="AM593" s="469"/>
      <c r="AN593" s="469"/>
      <c r="AO593" s="518"/>
      <c r="AP593" s="476"/>
      <c r="AQ593" s="469"/>
      <c r="AR593" s="469"/>
      <c r="AS593" s="469"/>
      <c r="AT593" s="469"/>
      <c r="AU593" s="474"/>
      <c r="AV593" s="474"/>
      <c r="AW593" s="474"/>
      <c r="AX593" s="474"/>
      <c r="AY593" s="474"/>
      <c r="AZ593" s="474"/>
      <c r="BA593" s="477"/>
      <c r="BB593" s="478"/>
      <c r="BC593" s="474"/>
      <c r="BD593" s="467" t="s">
        <v>3916</v>
      </c>
      <c r="BE593" s="467" t="s">
        <v>3917</v>
      </c>
      <c r="BF593" s="467" t="s">
        <v>3228</v>
      </c>
      <c r="BG593" s="470"/>
      <c r="BH593" s="467"/>
      <c r="BI593" s="467"/>
      <c r="BJ593" s="467"/>
      <c r="BK593" s="467"/>
      <c r="BL593" s="467"/>
      <c r="BM593" s="467"/>
    </row>
    <row r="594" spans="1:65" ht="30" customHeight="1" x14ac:dyDescent="0.3">
      <c r="A594" s="68"/>
      <c r="B594" s="465">
        <v>20200589</v>
      </c>
      <c r="C594" s="514" t="s">
        <v>3863</v>
      </c>
      <c r="D594" s="480" t="s">
        <v>3881</v>
      </c>
      <c r="E594" s="481">
        <v>44194</v>
      </c>
      <c r="F594" s="469" t="s">
        <v>2815</v>
      </c>
      <c r="G594" s="468" t="s">
        <v>116</v>
      </c>
      <c r="H594" s="469" t="s">
        <v>2585</v>
      </c>
      <c r="I594" s="468" t="s">
        <v>2449</v>
      </c>
      <c r="J594" s="482" t="s">
        <v>7091</v>
      </c>
      <c r="K594" s="483">
        <v>44194</v>
      </c>
      <c r="L594" s="479">
        <v>44044</v>
      </c>
      <c r="M594" s="469" t="s">
        <v>2586</v>
      </c>
      <c r="N594" s="469" t="s">
        <v>3848</v>
      </c>
      <c r="O594" s="485" t="s">
        <v>3864</v>
      </c>
      <c r="P594" s="485"/>
      <c r="Q594" s="513" t="s">
        <v>3865</v>
      </c>
      <c r="R594" s="484">
        <v>474810</v>
      </c>
      <c r="S594" s="484">
        <v>474810</v>
      </c>
      <c r="T594" s="468" t="s">
        <v>2464</v>
      </c>
      <c r="U594" s="468"/>
      <c r="V594" s="485"/>
      <c r="W594" s="468" t="s">
        <v>120</v>
      </c>
      <c r="X594" s="468"/>
      <c r="Y594" s="474" t="s">
        <v>3141</v>
      </c>
      <c r="Z594" s="513" t="s">
        <v>5755</v>
      </c>
      <c r="AA594" s="468" t="s">
        <v>2454</v>
      </c>
      <c r="AB594" s="485" t="s">
        <v>3882</v>
      </c>
      <c r="AC594" s="468"/>
      <c r="AD594" s="468" t="s">
        <v>2460</v>
      </c>
      <c r="AE594" s="468"/>
      <c r="AF594" s="468" t="s">
        <v>2462</v>
      </c>
      <c r="AG594" s="468" t="s">
        <v>2451</v>
      </c>
      <c r="AH594" s="486" t="s">
        <v>2452</v>
      </c>
      <c r="AI594" s="486" t="s">
        <v>5720</v>
      </c>
      <c r="AJ594" s="468"/>
      <c r="AK594" s="486"/>
      <c r="AL594" s="468"/>
      <c r="AM594" s="513" t="s">
        <v>3884</v>
      </c>
      <c r="AN594" s="513"/>
      <c r="AO594" s="510"/>
      <c r="AP594" s="476" t="s">
        <v>3883</v>
      </c>
      <c r="AQ594" s="513"/>
      <c r="AR594" s="513"/>
      <c r="AS594" s="513"/>
      <c r="AT594" s="513"/>
      <c r="AU594" s="474"/>
      <c r="AV594" s="474"/>
      <c r="AW594" s="474">
        <v>1</v>
      </c>
      <c r="AX594" s="474">
        <v>2</v>
      </c>
      <c r="AY594" s="474">
        <v>1</v>
      </c>
      <c r="AZ594" s="474">
        <v>3</v>
      </c>
      <c r="BA594" s="477">
        <v>2</v>
      </c>
      <c r="BB594" s="478"/>
      <c r="BC594" s="474"/>
      <c r="BD594" s="467" t="s">
        <v>3912</v>
      </c>
      <c r="BE594" s="467" t="s">
        <v>3913</v>
      </c>
      <c r="BF594" s="467" t="s">
        <v>3914</v>
      </c>
      <c r="BG594" s="470"/>
      <c r="BH594" s="467"/>
      <c r="BI594" s="467"/>
      <c r="BJ594" s="467"/>
      <c r="BK594" s="467" t="s">
        <v>3915</v>
      </c>
      <c r="BL594" s="467"/>
      <c r="BM594" s="467"/>
    </row>
    <row r="595" spans="1:65" ht="30" customHeight="1" x14ac:dyDescent="0.3">
      <c r="A595" s="68"/>
      <c r="B595" s="465">
        <v>20200590</v>
      </c>
      <c r="C595" s="514" t="s">
        <v>3896</v>
      </c>
      <c r="D595" s="480"/>
      <c r="E595" s="481">
        <v>44194</v>
      </c>
      <c r="F595" s="469" t="s">
        <v>2713</v>
      </c>
      <c r="G595" s="468" t="s">
        <v>116</v>
      </c>
      <c r="H595" s="469" t="s">
        <v>2585</v>
      </c>
      <c r="I595" s="468" t="s">
        <v>119</v>
      </c>
      <c r="J595" s="482" t="s">
        <v>7092</v>
      </c>
      <c r="K595" s="483">
        <v>44194</v>
      </c>
      <c r="L595" s="479"/>
      <c r="M595" s="469" t="s">
        <v>3170</v>
      </c>
      <c r="N595" s="469" t="s">
        <v>3900</v>
      </c>
      <c r="O595" s="485" t="s">
        <v>3901</v>
      </c>
      <c r="P595" s="485"/>
      <c r="Q595" s="513" t="s">
        <v>3902</v>
      </c>
      <c r="R595" s="484">
        <v>0</v>
      </c>
      <c r="S595" s="484">
        <v>0</v>
      </c>
      <c r="T595" s="468"/>
      <c r="U595" s="468"/>
      <c r="V595" s="485"/>
      <c r="W595" s="468" t="s">
        <v>120</v>
      </c>
      <c r="X595" s="468"/>
      <c r="Y595" s="474"/>
      <c r="Z595" s="513" t="s">
        <v>2634</v>
      </c>
      <c r="AA595" s="468"/>
      <c r="AB595" s="485"/>
      <c r="AC595" s="468"/>
      <c r="AD595" s="468" t="s">
        <v>2450</v>
      </c>
      <c r="AE595" s="468"/>
      <c r="AF595" s="468" t="s">
        <v>2462</v>
      </c>
      <c r="AG595" s="468" t="s">
        <v>2451</v>
      </c>
      <c r="AH595" s="486" t="s">
        <v>2452</v>
      </c>
      <c r="AI595" s="486" t="s">
        <v>154</v>
      </c>
      <c r="AJ595" s="468"/>
      <c r="AK595" s="486"/>
      <c r="AL595" s="468"/>
      <c r="AM595" s="513" t="s">
        <v>3944</v>
      </c>
      <c r="AN595" s="513"/>
      <c r="AO595" s="510"/>
      <c r="AP595" s="476" t="s">
        <v>3911</v>
      </c>
      <c r="AQ595" s="513"/>
      <c r="AR595" s="513"/>
      <c r="AS595" s="513"/>
      <c r="AT595" s="513"/>
      <c r="AU595" s="474"/>
      <c r="AV595" s="474"/>
      <c r="AW595" s="474"/>
      <c r="AX595" s="474"/>
      <c r="AY595" s="474"/>
      <c r="AZ595" s="474"/>
      <c r="BA595" s="477"/>
      <c r="BB595" s="478"/>
      <c r="BC595" s="474"/>
      <c r="BD595" s="467" t="s">
        <v>3941</v>
      </c>
      <c r="BE595" s="467" t="s">
        <v>3942</v>
      </c>
      <c r="BF595" s="467" t="s">
        <v>3931</v>
      </c>
      <c r="BG595" s="470"/>
      <c r="BH595" s="467"/>
      <c r="BI595" s="467"/>
      <c r="BJ595" s="467"/>
      <c r="BK595" s="467" t="s">
        <v>3943</v>
      </c>
      <c r="BL595" s="467"/>
      <c r="BM595" s="467"/>
    </row>
    <row r="596" spans="1:65" ht="30" customHeight="1" x14ac:dyDescent="0.3">
      <c r="A596" s="68"/>
      <c r="B596" s="465">
        <v>20200591</v>
      </c>
      <c r="C596" s="514" t="s">
        <v>3899</v>
      </c>
      <c r="D596" s="480"/>
      <c r="E596" s="481">
        <v>44196</v>
      </c>
      <c r="F596" s="469" t="s">
        <v>2632</v>
      </c>
      <c r="G596" s="468" t="s">
        <v>116</v>
      </c>
      <c r="H596" s="469" t="s">
        <v>2585</v>
      </c>
      <c r="I596" s="468" t="s">
        <v>2479</v>
      </c>
      <c r="J596" s="482" t="s">
        <v>7093</v>
      </c>
      <c r="K596" s="483">
        <v>44196</v>
      </c>
      <c r="L596" s="479"/>
      <c r="M596" s="469" t="s">
        <v>2586</v>
      </c>
      <c r="N596" s="469" t="s">
        <v>2630</v>
      </c>
      <c r="O596" s="485" t="s">
        <v>3903</v>
      </c>
      <c r="P596" s="485"/>
      <c r="Q596" s="513" t="s">
        <v>3904</v>
      </c>
      <c r="R596" s="484" t="s">
        <v>4162</v>
      </c>
      <c r="S596" s="484" t="s">
        <v>4162</v>
      </c>
      <c r="T596" s="468"/>
      <c r="U596" s="468"/>
      <c r="V596" s="485"/>
      <c r="W596" s="468" t="s">
        <v>4142</v>
      </c>
      <c r="X596" s="468"/>
      <c r="Y596" s="474"/>
      <c r="Z596" s="513" t="s">
        <v>3905</v>
      </c>
      <c r="AA596" s="468" t="s">
        <v>4159</v>
      </c>
      <c r="AB596" s="485"/>
      <c r="AC596" s="468"/>
      <c r="AD596" s="468" t="s">
        <v>4143</v>
      </c>
      <c r="AE596" s="468" t="s">
        <v>4144</v>
      </c>
      <c r="AF596" s="468" t="s">
        <v>4152</v>
      </c>
      <c r="AG596" s="468" t="s">
        <v>4150</v>
      </c>
      <c r="AH596" s="486" t="s">
        <v>4160</v>
      </c>
      <c r="AI596" s="486" t="s">
        <v>154</v>
      </c>
      <c r="AJ596" s="468"/>
      <c r="AK596" s="486"/>
      <c r="AL596" s="468"/>
      <c r="AM596" s="469" t="s">
        <v>3910</v>
      </c>
      <c r="AN596" s="469"/>
      <c r="AO596" s="518"/>
      <c r="AP596" s="476" t="s">
        <v>3939</v>
      </c>
      <c r="AQ596" s="469"/>
      <c r="AR596" s="469"/>
      <c r="AS596" s="469"/>
      <c r="AT596" s="469"/>
      <c r="AU596" s="474"/>
      <c r="AV596" s="474"/>
      <c r="AW596" s="474"/>
      <c r="AX596" s="474"/>
      <c r="AY596" s="474"/>
      <c r="AZ596" s="474"/>
      <c r="BA596" s="477"/>
      <c r="BB596" s="478"/>
      <c r="BC596" s="474"/>
      <c r="BD596" s="467" t="s">
        <v>3936</v>
      </c>
      <c r="BE596" s="467" t="s">
        <v>3937</v>
      </c>
      <c r="BF596" s="467" t="s">
        <v>3938</v>
      </c>
      <c r="BG596" s="470"/>
      <c r="BH596" s="467"/>
      <c r="BI596" s="467"/>
      <c r="BJ596" s="467"/>
      <c r="BK596" s="467" t="s">
        <v>3940</v>
      </c>
      <c r="BL596" s="467"/>
      <c r="BM596" s="467"/>
    </row>
    <row r="597" spans="1:65" ht="30" customHeight="1" x14ac:dyDescent="0.3">
      <c r="A597" s="68"/>
      <c r="B597" s="465">
        <v>20200592</v>
      </c>
      <c r="C597" s="514" t="s">
        <v>7432</v>
      </c>
      <c r="D597" s="480" t="s">
        <v>3897</v>
      </c>
      <c r="E597" s="481">
        <v>44196</v>
      </c>
      <c r="F597" s="469" t="s">
        <v>2632</v>
      </c>
      <c r="G597" s="468" t="s">
        <v>116</v>
      </c>
      <c r="H597" s="469" t="s">
        <v>2585</v>
      </c>
      <c r="I597" s="468" t="s">
        <v>4904</v>
      </c>
      <c r="J597" s="482" t="s">
        <v>7094</v>
      </c>
      <c r="K597" s="483">
        <v>44196</v>
      </c>
      <c r="L597" s="479"/>
      <c r="M597" s="469" t="s">
        <v>2582</v>
      </c>
      <c r="N597" s="469" t="s">
        <v>2624</v>
      </c>
      <c r="O597" s="485" t="s">
        <v>3906</v>
      </c>
      <c r="P597" s="485"/>
      <c r="Q597" s="513" t="s">
        <v>3907</v>
      </c>
      <c r="R597" s="484" t="s">
        <v>2448</v>
      </c>
      <c r="S597" s="484" t="s">
        <v>2448</v>
      </c>
      <c r="T597" s="468"/>
      <c r="U597" s="468"/>
      <c r="V597" s="485"/>
      <c r="W597" s="468" t="s">
        <v>120</v>
      </c>
      <c r="X597" s="468"/>
      <c r="Y597" s="474"/>
      <c r="Z597" s="513" t="s">
        <v>3908</v>
      </c>
      <c r="AA597" s="468" t="s">
        <v>2454</v>
      </c>
      <c r="AB597" s="485"/>
      <c r="AC597" s="468"/>
      <c r="AD597" s="468" t="s">
        <v>2450</v>
      </c>
      <c r="AE597" s="468"/>
      <c r="AF597" s="468" t="s">
        <v>4152</v>
      </c>
      <c r="AG597" s="468" t="s">
        <v>4150</v>
      </c>
      <c r="AH597" s="486" t="s">
        <v>2452</v>
      </c>
      <c r="AI597" s="486" t="s">
        <v>154</v>
      </c>
      <c r="AJ597" s="468"/>
      <c r="AK597" s="486"/>
      <c r="AL597" s="468"/>
      <c r="AM597" s="469"/>
      <c r="AN597" s="469"/>
      <c r="AO597" s="518"/>
      <c r="AP597" s="476"/>
      <c r="AQ597" s="469"/>
      <c r="AR597" s="469"/>
      <c r="AS597" s="469"/>
      <c r="AT597" s="469"/>
      <c r="AU597" s="474"/>
      <c r="AV597" s="474"/>
      <c r="AW597" s="474"/>
      <c r="AX597" s="474"/>
      <c r="AY597" s="474"/>
      <c r="AZ597" s="474"/>
      <c r="BA597" s="477"/>
      <c r="BB597" s="478"/>
      <c r="BC597" s="474"/>
      <c r="BD597" s="467" t="s">
        <v>3932</v>
      </c>
      <c r="BE597" s="467" t="s">
        <v>3933</v>
      </c>
      <c r="BF597" s="467" t="s">
        <v>3934</v>
      </c>
      <c r="BG597" s="470"/>
      <c r="BH597" s="467"/>
      <c r="BI597" s="467"/>
      <c r="BJ597" s="467"/>
      <c r="BK597" s="467" t="s">
        <v>3935</v>
      </c>
      <c r="BL597" s="467"/>
      <c r="BM597" s="467"/>
    </row>
    <row r="598" spans="1:65" ht="30" customHeight="1" x14ac:dyDescent="0.3">
      <c r="A598" s="68"/>
      <c r="B598" s="465">
        <v>20200593</v>
      </c>
      <c r="C598" s="514" t="s">
        <v>2653</v>
      </c>
      <c r="D598" s="480"/>
      <c r="E598" s="481">
        <v>44196</v>
      </c>
      <c r="F598" s="469"/>
      <c r="G598" s="468"/>
      <c r="H598" s="469"/>
      <c r="I598" s="468"/>
      <c r="J598" s="482" t="s">
        <v>2833</v>
      </c>
      <c r="K598" s="483">
        <v>43831</v>
      </c>
      <c r="L598" s="479"/>
      <c r="M598" s="469"/>
      <c r="N598" s="469"/>
      <c r="O598" s="485"/>
      <c r="P598" s="485"/>
      <c r="Q598" s="513"/>
      <c r="R598" s="484"/>
      <c r="S598" s="484"/>
      <c r="T598" s="468"/>
      <c r="U598" s="468"/>
      <c r="V598" s="485"/>
      <c r="W598" s="468"/>
      <c r="X598" s="468"/>
      <c r="Y598" s="474"/>
      <c r="Z598" s="513"/>
      <c r="AA598" s="468"/>
      <c r="AB598" s="485"/>
      <c r="AC598" s="468"/>
      <c r="AD598" s="468"/>
      <c r="AE598" s="468"/>
      <c r="AF598" s="468"/>
      <c r="AG598" s="468"/>
      <c r="AH598" s="486" t="s">
        <v>154</v>
      </c>
      <c r="AI598" s="486" t="s">
        <v>154</v>
      </c>
      <c r="AJ598" s="468"/>
      <c r="AK598" s="486"/>
      <c r="AL598" s="468"/>
      <c r="AM598" s="513"/>
      <c r="AN598" s="513"/>
      <c r="AO598" s="510"/>
      <c r="AP598" s="476"/>
      <c r="AQ598" s="513"/>
      <c r="AR598" s="513"/>
      <c r="AS598" s="513"/>
      <c r="AT598" s="513"/>
      <c r="AU598" s="474"/>
      <c r="AV598" s="474"/>
      <c r="AW598" s="474"/>
      <c r="AX598" s="474"/>
      <c r="AY598" s="474"/>
      <c r="AZ598" s="474"/>
      <c r="BA598" s="477"/>
      <c r="BB598" s="478"/>
      <c r="BC598" s="474"/>
      <c r="BD598" s="467"/>
      <c r="BE598" s="467"/>
      <c r="BF598" s="467"/>
      <c r="BG598" s="470"/>
      <c r="BH598" s="467"/>
      <c r="BI598" s="467"/>
      <c r="BJ598" s="467"/>
      <c r="BK598" s="467"/>
      <c r="BL598" s="467"/>
      <c r="BM598" s="467"/>
    </row>
    <row r="599" spans="1:65" ht="30" customHeight="1" x14ac:dyDescent="0.3">
      <c r="A599" s="68"/>
      <c r="B599" s="465">
        <v>20200594</v>
      </c>
      <c r="C599" s="514" t="s">
        <v>7433</v>
      </c>
      <c r="D599" s="480" t="s">
        <v>3898</v>
      </c>
      <c r="E599" s="481">
        <v>44198</v>
      </c>
      <c r="F599" s="469" t="s">
        <v>2609</v>
      </c>
      <c r="G599" s="468" t="s">
        <v>116</v>
      </c>
      <c r="H599" s="469" t="s">
        <v>2585</v>
      </c>
      <c r="I599" s="468" t="s">
        <v>119</v>
      </c>
      <c r="J599" s="482" t="s">
        <v>7095</v>
      </c>
      <c r="K599" s="483">
        <v>44197</v>
      </c>
      <c r="L599" s="479">
        <v>44166</v>
      </c>
      <c r="M599" s="469" t="s">
        <v>2586</v>
      </c>
      <c r="N599" s="469" t="s">
        <v>2630</v>
      </c>
      <c r="O599" s="485" t="s">
        <v>4571</v>
      </c>
      <c r="P599" s="485" t="s">
        <v>4572</v>
      </c>
      <c r="Q599" s="513" t="s">
        <v>3909</v>
      </c>
      <c r="R599" s="484">
        <v>84125</v>
      </c>
      <c r="S599" s="484">
        <v>0</v>
      </c>
      <c r="T599" s="468" t="s">
        <v>2484</v>
      </c>
      <c r="U599" s="468" t="s">
        <v>3597</v>
      </c>
      <c r="V599" s="485"/>
      <c r="W599" s="468" t="s">
        <v>120</v>
      </c>
      <c r="X599" s="468"/>
      <c r="Y599" s="474" t="s">
        <v>2528</v>
      </c>
      <c r="Z599" s="513" t="s">
        <v>4306</v>
      </c>
      <c r="AA599" s="468" t="s">
        <v>2454</v>
      </c>
      <c r="AB599" s="485"/>
      <c r="AC599" s="468"/>
      <c r="AD599" s="468" t="s">
        <v>2450</v>
      </c>
      <c r="AE599" s="468" t="s">
        <v>2461</v>
      </c>
      <c r="AF599" s="468" t="s">
        <v>2462</v>
      </c>
      <c r="AG599" s="468" t="s">
        <v>2451</v>
      </c>
      <c r="AH599" s="486" t="s">
        <v>2452</v>
      </c>
      <c r="AI599" s="486" t="s">
        <v>2452</v>
      </c>
      <c r="AJ599" s="468"/>
      <c r="AK599" s="486"/>
      <c r="AL599" s="468"/>
      <c r="AM599" s="513" t="s">
        <v>4307</v>
      </c>
      <c r="AN599" s="513"/>
      <c r="AO599" s="510"/>
      <c r="AP599" s="476" t="s">
        <v>3929</v>
      </c>
      <c r="AQ599" s="513"/>
      <c r="AR599" s="513"/>
      <c r="AS599" s="513"/>
      <c r="AT599" s="513"/>
      <c r="AU599" s="474"/>
      <c r="AV599" s="474"/>
      <c r="AW599" s="474">
        <v>1</v>
      </c>
      <c r="AX599" s="474">
        <v>1</v>
      </c>
      <c r="AY599" s="474">
        <v>1</v>
      </c>
      <c r="AZ599" s="474">
        <v>3</v>
      </c>
      <c r="BA599" s="477">
        <v>2</v>
      </c>
      <c r="BB599" s="478"/>
      <c r="BC599" s="474"/>
      <c r="BD599" s="467" t="s">
        <v>3926</v>
      </c>
      <c r="BE599" s="467" t="s">
        <v>3927</v>
      </c>
      <c r="BF599" s="467" t="s">
        <v>3928</v>
      </c>
      <c r="BG599" s="470"/>
      <c r="BH599" s="467"/>
      <c r="BI599" s="467"/>
      <c r="BJ599" s="467"/>
      <c r="BK599" s="467" t="s">
        <v>3930</v>
      </c>
      <c r="BL599" s="467"/>
      <c r="BM599" s="467"/>
    </row>
    <row r="600" spans="1:65" ht="30" customHeight="1" x14ac:dyDescent="0.3">
      <c r="A600" s="68"/>
      <c r="B600" s="465">
        <v>20200595</v>
      </c>
      <c r="C600" s="514" t="s">
        <v>4308</v>
      </c>
      <c r="D600" s="480"/>
      <c r="E600" s="481">
        <v>44200</v>
      </c>
      <c r="F600" s="469" t="s">
        <v>3091</v>
      </c>
      <c r="G600" s="468" t="s">
        <v>116</v>
      </c>
      <c r="H600" s="469" t="s">
        <v>2585</v>
      </c>
      <c r="I600" s="468" t="s">
        <v>119</v>
      </c>
      <c r="J600" s="482" t="s">
        <v>7096</v>
      </c>
      <c r="K600" s="483">
        <v>44199</v>
      </c>
      <c r="L600" s="479"/>
      <c r="M600" s="469" t="s">
        <v>3924</v>
      </c>
      <c r="N600" s="469" t="s">
        <v>2586</v>
      </c>
      <c r="O600" s="485" t="s">
        <v>4573</v>
      </c>
      <c r="P600" s="485" t="s">
        <v>4574</v>
      </c>
      <c r="Q600" s="513" t="s">
        <v>3925</v>
      </c>
      <c r="R600" s="484">
        <v>0</v>
      </c>
      <c r="S600" s="484">
        <v>0</v>
      </c>
      <c r="T600" s="468" t="s">
        <v>2464</v>
      </c>
      <c r="U600" s="468" t="s">
        <v>2464</v>
      </c>
      <c r="V600" s="485"/>
      <c r="W600" s="468" t="s">
        <v>120</v>
      </c>
      <c r="X600" s="468"/>
      <c r="Y600" s="474" t="s">
        <v>2528</v>
      </c>
      <c r="Z600" s="513" t="s">
        <v>3945</v>
      </c>
      <c r="AA600" s="468" t="s">
        <v>2454</v>
      </c>
      <c r="AB600" s="485"/>
      <c r="AC600" s="468"/>
      <c r="AD600" s="468" t="s">
        <v>2450</v>
      </c>
      <c r="AE600" s="468" t="s">
        <v>2461</v>
      </c>
      <c r="AF600" s="468" t="s">
        <v>2462</v>
      </c>
      <c r="AG600" s="468" t="s">
        <v>2490</v>
      </c>
      <c r="AH600" s="486" t="s">
        <v>2452</v>
      </c>
      <c r="AI600" s="486" t="s">
        <v>2452</v>
      </c>
      <c r="AJ600" s="468"/>
      <c r="AK600" s="486"/>
      <c r="AL600" s="468"/>
      <c r="AM600" s="469"/>
      <c r="AN600" s="469"/>
      <c r="AO600" s="518"/>
      <c r="AP600" s="476" t="s">
        <v>3988</v>
      </c>
      <c r="AQ600" s="469"/>
      <c r="AR600" s="469"/>
      <c r="AS600" s="469"/>
      <c r="AT600" s="469"/>
      <c r="AU600" s="474"/>
      <c r="AV600" s="474"/>
      <c r="AW600" s="474">
        <v>1</v>
      </c>
      <c r="AX600" s="474">
        <v>1</v>
      </c>
      <c r="AY600" s="474">
        <v>1</v>
      </c>
      <c r="AZ600" s="474">
        <v>3</v>
      </c>
      <c r="BA600" s="477">
        <v>1</v>
      </c>
      <c r="BB600" s="478"/>
      <c r="BC600" s="474"/>
      <c r="BD600" s="467" t="s">
        <v>3986</v>
      </c>
      <c r="BE600" s="467" t="s">
        <v>3987</v>
      </c>
      <c r="BF600" s="467" t="s">
        <v>3228</v>
      </c>
      <c r="BG600" s="470"/>
      <c r="BH600" s="467"/>
      <c r="BI600" s="467"/>
      <c r="BJ600" s="467"/>
      <c r="BK600" s="467" t="s">
        <v>3967</v>
      </c>
      <c r="BL600" s="467"/>
      <c r="BM600" s="467"/>
    </row>
    <row r="601" spans="1:65" ht="30" customHeight="1" x14ac:dyDescent="0.3">
      <c r="A601" s="68"/>
      <c r="B601" s="465">
        <v>20200596</v>
      </c>
      <c r="C601" s="514" t="s">
        <v>4309</v>
      </c>
      <c r="D601" s="480" t="s">
        <v>2613</v>
      </c>
      <c r="E601" s="481">
        <v>44201</v>
      </c>
      <c r="F601" s="469" t="s">
        <v>2609</v>
      </c>
      <c r="G601" s="468" t="s">
        <v>116</v>
      </c>
      <c r="H601" s="469" t="s">
        <v>1500</v>
      </c>
      <c r="I601" s="468" t="s">
        <v>4394</v>
      </c>
      <c r="J601" s="482" t="s">
        <v>7097</v>
      </c>
      <c r="K601" s="483">
        <v>44156</v>
      </c>
      <c r="L601" s="479">
        <v>44136</v>
      </c>
      <c r="M601" s="469" t="s">
        <v>3946</v>
      </c>
      <c r="N601" s="469" t="s">
        <v>3947</v>
      </c>
      <c r="O601" s="485" t="s">
        <v>4578</v>
      </c>
      <c r="P601" s="485" t="s">
        <v>4912</v>
      </c>
      <c r="Q601" s="513" t="s">
        <v>3955</v>
      </c>
      <c r="R601" s="484">
        <v>48000</v>
      </c>
      <c r="S601" s="484">
        <v>48000</v>
      </c>
      <c r="T601" s="468" t="s">
        <v>2712</v>
      </c>
      <c r="U601" s="468" t="s">
        <v>3592</v>
      </c>
      <c r="V601" s="485"/>
      <c r="W601" s="468" t="s">
        <v>120</v>
      </c>
      <c r="X601" s="468"/>
      <c r="Y601" s="474" t="s">
        <v>4002</v>
      </c>
      <c r="Z601" s="513" t="s">
        <v>5046</v>
      </c>
      <c r="AA601" s="468" t="s">
        <v>2470</v>
      </c>
      <c r="AB601" s="485"/>
      <c r="AC601" s="468"/>
      <c r="AD601" s="468" t="s">
        <v>2450</v>
      </c>
      <c r="AE601" s="468"/>
      <c r="AF601" s="468" t="s">
        <v>2462</v>
      </c>
      <c r="AG601" s="468" t="s">
        <v>2451</v>
      </c>
      <c r="AH601" s="486" t="s">
        <v>2452</v>
      </c>
      <c r="AI601" s="486" t="s">
        <v>2803</v>
      </c>
      <c r="AJ601" s="468"/>
      <c r="AK601" s="486" t="s">
        <v>2528</v>
      </c>
      <c r="AL601" s="468"/>
      <c r="AM601" s="513" t="s">
        <v>3984</v>
      </c>
      <c r="AN601" s="513"/>
      <c r="AO601" s="510"/>
      <c r="AP601" s="476" t="s">
        <v>3983</v>
      </c>
      <c r="AQ601" s="513"/>
      <c r="AR601" s="513"/>
      <c r="AS601" s="513"/>
      <c r="AT601" s="513"/>
      <c r="AU601" s="474"/>
      <c r="AV601" s="474"/>
      <c r="AW601" s="474">
        <v>1</v>
      </c>
      <c r="AX601" s="474">
        <v>1</v>
      </c>
      <c r="AY601" s="474">
        <v>1</v>
      </c>
      <c r="AZ601" s="474">
        <v>3</v>
      </c>
      <c r="BA601" s="477">
        <v>2</v>
      </c>
      <c r="BB601" s="478"/>
      <c r="BC601" s="474"/>
      <c r="BD601" s="467" t="s">
        <v>3972</v>
      </c>
      <c r="BE601" s="467" t="s">
        <v>3993</v>
      </c>
      <c r="BF601" s="467" t="s">
        <v>3994</v>
      </c>
      <c r="BG601" s="470"/>
      <c r="BH601" s="467"/>
      <c r="BI601" s="467"/>
      <c r="BJ601" s="467"/>
      <c r="BK601" s="467" t="s">
        <v>3995</v>
      </c>
      <c r="BL601" s="467"/>
      <c r="BM601" s="467"/>
    </row>
    <row r="602" spans="1:65" ht="30" customHeight="1" x14ac:dyDescent="0.3">
      <c r="A602" s="68"/>
      <c r="B602" s="465">
        <v>20200597</v>
      </c>
      <c r="C602" s="514" t="s">
        <v>4310</v>
      </c>
      <c r="D602" s="480"/>
      <c r="E602" s="481">
        <v>44201</v>
      </c>
      <c r="F602" s="469" t="s">
        <v>2632</v>
      </c>
      <c r="G602" s="468" t="s">
        <v>116</v>
      </c>
      <c r="H602" s="469" t="s">
        <v>2585</v>
      </c>
      <c r="I602" s="468" t="s">
        <v>2491</v>
      </c>
      <c r="J602" s="482" t="s">
        <v>7098</v>
      </c>
      <c r="K602" s="483">
        <v>44201</v>
      </c>
      <c r="L602" s="479"/>
      <c r="M602" s="469" t="s">
        <v>2586</v>
      </c>
      <c r="N602" s="469" t="s">
        <v>3948</v>
      </c>
      <c r="O602" s="485" t="s">
        <v>4579</v>
      </c>
      <c r="P602" s="485" t="s">
        <v>4867</v>
      </c>
      <c r="Q602" s="513" t="s">
        <v>3957</v>
      </c>
      <c r="R602" s="484">
        <v>0</v>
      </c>
      <c r="S602" s="484">
        <v>0</v>
      </c>
      <c r="T602" s="468" t="s">
        <v>2484</v>
      </c>
      <c r="U602" s="468" t="s">
        <v>3597</v>
      </c>
      <c r="V602" s="485"/>
      <c r="W602" s="468" t="s">
        <v>120</v>
      </c>
      <c r="X602" s="468"/>
      <c r="Y602" s="474"/>
      <c r="Z602" s="513" t="s">
        <v>4868</v>
      </c>
      <c r="AA602" s="468" t="s">
        <v>2454</v>
      </c>
      <c r="AB602" s="485"/>
      <c r="AC602" s="468"/>
      <c r="AD602" s="468" t="s">
        <v>2450</v>
      </c>
      <c r="AE602" s="468" t="s">
        <v>2461</v>
      </c>
      <c r="AF602" s="468" t="s">
        <v>2462</v>
      </c>
      <c r="AG602" s="468" t="s">
        <v>2451</v>
      </c>
      <c r="AH602" s="486" t="s">
        <v>2452</v>
      </c>
      <c r="AI602" s="486" t="s">
        <v>2452</v>
      </c>
      <c r="AJ602" s="468"/>
      <c r="AK602" s="486"/>
      <c r="AL602" s="468"/>
      <c r="AM602" s="513" t="s">
        <v>3956</v>
      </c>
      <c r="AN602" s="513"/>
      <c r="AO602" s="510"/>
      <c r="AP602" s="476" t="s">
        <v>3985</v>
      </c>
      <c r="AQ602" s="513"/>
      <c r="AR602" s="513"/>
      <c r="AS602" s="513"/>
      <c r="AT602" s="513"/>
      <c r="AU602" s="474"/>
      <c r="AV602" s="474"/>
      <c r="AW602" s="474">
        <v>1</v>
      </c>
      <c r="AX602" s="474">
        <v>1</v>
      </c>
      <c r="AY602" s="474">
        <v>1</v>
      </c>
      <c r="AZ602" s="474">
        <v>3</v>
      </c>
      <c r="BA602" s="477">
        <v>2</v>
      </c>
      <c r="BB602" s="478"/>
      <c r="BC602" s="474"/>
      <c r="BD602" s="467" t="s">
        <v>3974</v>
      </c>
      <c r="BE602" s="467" t="s">
        <v>3973</v>
      </c>
      <c r="BF602" s="467" t="s">
        <v>2538</v>
      </c>
      <c r="BG602" s="470"/>
      <c r="BH602" s="467"/>
      <c r="BI602" s="467"/>
      <c r="BJ602" s="467"/>
      <c r="BK602" s="467" t="s">
        <v>3996</v>
      </c>
      <c r="BL602" s="467"/>
      <c r="BM602" s="467"/>
    </row>
    <row r="603" spans="1:65" ht="30" customHeight="1" x14ac:dyDescent="0.3">
      <c r="A603" s="68"/>
      <c r="B603" s="465">
        <v>20200598</v>
      </c>
      <c r="C603" s="514" t="s">
        <v>4311</v>
      </c>
      <c r="D603" s="480"/>
      <c r="E603" s="481">
        <v>44201</v>
      </c>
      <c r="F603" s="469" t="s">
        <v>2494</v>
      </c>
      <c r="G603" s="468" t="s">
        <v>116</v>
      </c>
      <c r="H603" s="469" t="s">
        <v>2585</v>
      </c>
      <c r="I603" s="468" t="s">
        <v>119</v>
      </c>
      <c r="J603" s="482" t="s">
        <v>7099</v>
      </c>
      <c r="K603" s="483">
        <v>44201</v>
      </c>
      <c r="L603" s="479"/>
      <c r="M603" s="469" t="s">
        <v>2586</v>
      </c>
      <c r="N603" s="469"/>
      <c r="O603" s="485" t="s">
        <v>4581</v>
      </c>
      <c r="P603" s="485" t="s">
        <v>4582</v>
      </c>
      <c r="Q603" s="513" t="s">
        <v>3958</v>
      </c>
      <c r="R603" s="484">
        <v>0</v>
      </c>
      <c r="S603" s="484">
        <v>0</v>
      </c>
      <c r="T603" s="468" t="s">
        <v>2484</v>
      </c>
      <c r="U603" s="468" t="s">
        <v>2456</v>
      </c>
      <c r="V603" s="485"/>
      <c r="W603" s="468" t="s">
        <v>120</v>
      </c>
      <c r="X603" s="468"/>
      <c r="Y603" s="474"/>
      <c r="Z603" s="513" t="s">
        <v>4690</v>
      </c>
      <c r="AA603" s="468" t="s">
        <v>2454</v>
      </c>
      <c r="AB603" s="485"/>
      <c r="AC603" s="468"/>
      <c r="AD603" s="468" t="s">
        <v>2450</v>
      </c>
      <c r="AE603" s="468"/>
      <c r="AF603" s="468" t="s">
        <v>2458</v>
      </c>
      <c r="AG603" s="468" t="s">
        <v>2451</v>
      </c>
      <c r="AH603" s="486" t="s">
        <v>2452</v>
      </c>
      <c r="AI603" s="486" t="s">
        <v>2452</v>
      </c>
      <c r="AJ603" s="468"/>
      <c r="AK603" s="486"/>
      <c r="AL603" s="468"/>
      <c r="AM603" s="513" t="s">
        <v>3961</v>
      </c>
      <c r="AN603" s="513"/>
      <c r="AO603" s="510"/>
      <c r="AP603" s="476" t="s">
        <v>3997</v>
      </c>
      <c r="AQ603" s="513"/>
      <c r="AR603" s="513"/>
      <c r="AS603" s="513"/>
      <c r="AT603" s="513"/>
      <c r="AU603" s="474"/>
      <c r="AV603" s="474"/>
      <c r="AW603" s="474">
        <v>1</v>
      </c>
      <c r="AX603" s="474">
        <v>1</v>
      </c>
      <c r="AY603" s="474">
        <v>1</v>
      </c>
      <c r="AZ603" s="474">
        <v>1</v>
      </c>
      <c r="BA603" s="477">
        <v>2</v>
      </c>
      <c r="BB603" s="478"/>
      <c r="BC603" s="474"/>
      <c r="BD603" s="467" t="s">
        <v>3975</v>
      </c>
      <c r="BE603" s="467" t="s">
        <v>3976</v>
      </c>
      <c r="BF603" s="467" t="s">
        <v>3228</v>
      </c>
      <c r="BG603" s="470"/>
      <c r="BH603" s="467"/>
      <c r="BI603" s="467"/>
      <c r="BJ603" s="467"/>
      <c r="BK603" s="467"/>
      <c r="BL603" s="467"/>
      <c r="BM603" s="467"/>
    </row>
    <row r="604" spans="1:65" ht="30" customHeight="1" x14ac:dyDescent="0.3">
      <c r="A604" s="68"/>
      <c r="B604" s="465">
        <v>20200599</v>
      </c>
      <c r="C604" s="514" t="s">
        <v>4312</v>
      </c>
      <c r="D604" s="480"/>
      <c r="E604" s="481">
        <v>44201</v>
      </c>
      <c r="F604" s="469" t="s">
        <v>2494</v>
      </c>
      <c r="G604" s="468" t="s">
        <v>116</v>
      </c>
      <c r="H604" s="469" t="s">
        <v>1500</v>
      </c>
      <c r="I604" s="468" t="s">
        <v>119</v>
      </c>
      <c r="J604" s="482" t="s">
        <v>7100</v>
      </c>
      <c r="K604" s="483">
        <v>44200</v>
      </c>
      <c r="L604" s="479"/>
      <c r="M604" s="469" t="s">
        <v>2586</v>
      </c>
      <c r="N604" s="469" t="s">
        <v>3235</v>
      </c>
      <c r="O604" s="485" t="s">
        <v>4583</v>
      </c>
      <c r="P604" s="485" t="s">
        <v>4913</v>
      </c>
      <c r="Q604" s="513" t="s">
        <v>3960</v>
      </c>
      <c r="R604" s="484">
        <v>0</v>
      </c>
      <c r="S604" s="484">
        <v>0</v>
      </c>
      <c r="T604" s="468" t="s">
        <v>2484</v>
      </c>
      <c r="U604" s="468" t="s">
        <v>2456</v>
      </c>
      <c r="V604" s="485"/>
      <c r="W604" s="468" t="s">
        <v>120</v>
      </c>
      <c r="X604" s="468"/>
      <c r="Y604" s="474"/>
      <c r="Z604" s="513" t="s">
        <v>4691</v>
      </c>
      <c r="AA604" s="468" t="s">
        <v>2454</v>
      </c>
      <c r="AB604" s="485"/>
      <c r="AC604" s="468"/>
      <c r="AD604" s="468" t="s">
        <v>2450</v>
      </c>
      <c r="AE604" s="468"/>
      <c r="AF604" s="468" t="s">
        <v>2458</v>
      </c>
      <c r="AG604" s="468" t="s">
        <v>2451</v>
      </c>
      <c r="AH604" s="486" t="s">
        <v>2452</v>
      </c>
      <c r="AI604" s="486" t="s">
        <v>2452</v>
      </c>
      <c r="AJ604" s="468"/>
      <c r="AK604" s="486"/>
      <c r="AL604" s="468"/>
      <c r="AM604" s="513" t="s">
        <v>3959</v>
      </c>
      <c r="AN604" s="513"/>
      <c r="AO604" s="510"/>
      <c r="AP604" s="476" t="s">
        <v>3998</v>
      </c>
      <c r="AQ604" s="513"/>
      <c r="AR604" s="513"/>
      <c r="AS604" s="513"/>
      <c r="AT604" s="513"/>
      <c r="AU604" s="474"/>
      <c r="AV604" s="474"/>
      <c r="AW604" s="474">
        <v>1</v>
      </c>
      <c r="AX604" s="474">
        <v>1</v>
      </c>
      <c r="AY604" s="474">
        <v>1</v>
      </c>
      <c r="AZ604" s="474">
        <v>1</v>
      </c>
      <c r="BA604" s="477">
        <v>2</v>
      </c>
      <c r="BB604" s="478"/>
      <c r="BC604" s="474"/>
      <c r="BD604" s="467" t="s">
        <v>3977</v>
      </c>
      <c r="BE604" s="467" t="s">
        <v>3978</v>
      </c>
      <c r="BF604" s="467" t="s">
        <v>3228</v>
      </c>
      <c r="BG604" s="470"/>
      <c r="BH604" s="467"/>
      <c r="BI604" s="467"/>
      <c r="BJ604" s="467"/>
      <c r="BK604" s="467"/>
      <c r="BL604" s="467"/>
      <c r="BM604" s="467"/>
    </row>
    <row r="605" spans="1:65" ht="30" customHeight="1" x14ac:dyDescent="0.3">
      <c r="A605" s="68"/>
      <c r="B605" s="465">
        <v>20200600</v>
      </c>
      <c r="C605" s="514" t="s">
        <v>3982</v>
      </c>
      <c r="D605" s="480"/>
      <c r="E605" s="481">
        <v>44202</v>
      </c>
      <c r="F605" s="469" t="s">
        <v>3658</v>
      </c>
      <c r="G605" s="468" t="s">
        <v>116</v>
      </c>
      <c r="H605" s="469" t="s">
        <v>1500</v>
      </c>
      <c r="I605" s="468" t="s">
        <v>119</v>
      </c>
      <c r="J605" s="482" t="s">
        <v>7101</v>
      </c>
      <c r="K605" s="483">
        <v>44202</v>
      </c>
      <c r="L605" s="479"/>
      <c r="M605" s="469" t="s">
        <v>3949</v>
      </c>
      <c r="N605" s="469" t="s">
        <v>3950</v>
      </c>
      <c r="O605" s="485" t="s">
        <v>4585</v>
      </c>
      <c r="P605" s="485" t="s">
        <v>4692</v>
      </c>
      <c r="Q605" s="513" t="s">
        <v>3963</v>
      </c>
      <c r="R605" s="484">
        <v>0</v>
      </c>
      <c r="S605" s="484">
        <v>0</v>
      </c>
      <c r="T605" s="468" t="s">
        <v>145</v>
      </c>
      <c r="U605" s="468" t="s">
        <v>3596</v>
      </c>
      <c r="V605" s="485"/>
      <c r="W605" s="468" t="s">
        <v>120</v>
      </c>
      <c r="X605" s="468"/>
      <c r="Y605" s="474"/>
      <c r="Z605" s="513" t="s">
        <v>5047</v>
      </c>
      <c r="AA605" s="468" t="s">
        <v>2454</v>
      </c>
      <c r="AB605" s="485" t="s">
        <v>4213</v>
      </c>
      <c r="AC605" s="468"/>
      <c r="AD605" s="468" t="s">
        <v>2450</v>
      </c>
      <c r="AE605" s="468" t="s">
        <v>2461</v>
      </c>
      <c r="AF605" s="468" t="s">
        <v>3498</v>
      </c>
      <c r="AG605" s="468" t="s">
        <v>2451</v>
      </c>
      <c r="AH605" s="486" t="s">
        <v>2452</v>
      </c>
      <c r="AI605" s="486" t="s">
        <v>2803</v>
      </c>
      <c r="AJ605" s="468"/>
      <c r="AK605" s="486" t="s">
        <v>2528</v>
      </c>
      <c r="AL605" s="468"/>
      <c r="AM605" s="513" t="s">
        <v>3962</v>
      </c>
      <c r="AN605" s="513"/>
      <c r="AO605" s="510"/>
      <c r="AP605" s="476" t="s">
        <v>3981</v>
      </c>
      <c r="AQ605" s="513"/>
      <c r="AR605" s="513"/>
      <c r="AS605" s="513"/>
      <c r="AT605" s="513"/>
      <c r="AU605" s="474"/>
      <c r="AV605" s="474"/>
      <c r="AW605" s="474">
        <v>1</v>
      </c>
      <c r="AX605" s="474">
        <v>1</v>
      </c>
      <c r="AY605" s="474">
        <v>1</v>
      </c>
      <c r="AZ605" s="474">
        <v>5</v>
      </c>
      <c r="BA605" s="477">
        <v>2</v>
      </c>
      <c r="BB605" s="478"/>
      <c r="BC605" s="474"/>
      <c r="BD605" s="467" t="s">
        <v>3979</v>
      </c>
      <c r="BE605" s="467" t="s">
        <v>3980</v>
      </c>
      <c r="BF605" s="467" t="s">
        <v>3228</v>
      </c>
      <c r="BG605" s="470"/>
      <c r="BH605" s="467"/>
      <c r="BI605" s="467"/>
      <c r="BJ605" s="467"/>
      <c r="BK605" s="467" t="s">
        <v>3989</v>
      </c>
      <c r="BL605" s="467"/>
      <c r="BM605" s="467"/>
    </row>
    <row r="606" spans="1:65" ht="30" customHeight="1" x14ac:dyDescent="0.3">
      <c r="A606" s="68"/>
      <c r="B606" s="465">
        <v>20200601</v>
      </c>
      <c r="C606" s="514" t="s">
        <v>4313</v>
      </c>
      <c r="D606" s="480" t="s">
        <v>3953</v>
      </c>
      <c r="E606" s="481">
        <v>44202</v>
      </c>
      <c r="F606" s="519" t="s">
        <v>3294</v>
      </c>
      <c r="G606" s="520" t="s">
        <v>116</v>
      </c>
      <c r="H606" s="519" t="s">
        <v>2585</v>
      </c>
      <c r="I606" s="520" t="s">
        <v>119</v>
      </c>
      <c r="J606" s="521" t="s">
        <v>7102</v>
      </c>
      <c r="K606" s="522">
        <v>44189</v>
      </c>
      <c r="L606" s="479"/>
      <c r="M606" s="469" t="s">
        <v>3951</v>
      </c>
      <c r="N606" s="469" t="s">
        <v>3952</v>
      </c>
      <c r="O606" s="485" t="s">
        <v>4586</v>
      </c>
      <c r="P606" s="485" t="s">
        <v>4587</v>
      </c>
      <c r="Q606" s="513" t="s">
        <v>4314</v>
      </c>
      <c r="R606" s="484">
        <v>0</v>
      </c>
      <c r="S606" s="484">
        <v>0</v>
      </c>
      <c r="T606" s="468" t="s">
        <v>2712</v>
      </c>
      <c r="U606" s="468" t="s">
        <v>3593</v>
      </c>
      <c r="V606" s="485"/>
      <c r="W606" s="468" t="s">
        <v>120</v>
      </c>
      <c r="X606" s="468"/>
      <c r="Y606" s="474"/>
      <c r="Z606" s="513" t="s">
        <v>2634</v>
      </c>
      <c r="AA606" s="468" t="s">
        <v>2454</v>
      </c>
      <c r="AB606" s="485" t="s">
        <v>4213</v>
      </c>
      <c r="AC606" s="468"/>
      <c r="AD606" s="468" t="s">
        <v>2450</v>
      </c>
      <c r="AE606" s="468" t="s">
        <v>2461</v>
      </c>
      <c r="AF606" s="468" t="s">
        <v>3498</v>
      </c>
      <c r="AG606" s="468" t="s">
        <v>2451</v>
      </c>
      <c r="AH606" s="486" t="s">
        <v>2452</v>
      </c>
      <c r="AI606" s="486" t="s">
        <v>2452</v>
      </c>
      <c r="AJ606" s="468"/>
      <c r="AK606" s="486"/>
      <c r="AL606" s="468"/>
      <c r="AM606" s="513" t="s">
        <v>4000</v>
      </c>
      <c r="AN606" s="513"/>
      <c r="AO606" s="510"/>
      <c r="AP606" s="476" t="s">
        <v>3999</v>
      </c>
      <c r="AQ606" s="513"/>
      <c r="AR606" s="513"/>
      <c r="AS606" s="513"/>
      <c r="AT606" s="513"/>
      <c r="AU606" s="474"/>
      <c r="AV606" s="474"/>
      <c r="AW606" s="474">
        <v>1</v>
      </c>
      <c r="AX606" s="474">
        <v>1</v>
      </c>
      <c r="AY606" s="474">
        <v>1</v>
      </c>
      <c r="AZ606" s="474">
        <v>5</v>
      </c>
      <c r="BA606" s="477">
        <v>2</v>
      </c>
      <c r="BB606" s="478"/>
      <c r="BC606" s="474"/>
      <c r="BD606" s="467" t="s">
        <v>3968</v>
      </c>
      <c r="BE606" s="467" t="s">
        <v>3969</v>
      </c>
      <c r="BF606" s="467" t="s">
        <v>2732</v>
      </c>
      <c r="BG606" s="470"/>
      <c r="BH606" s="467"/>
      <c r="BI606" s="467"/>
      <c r="BJ606" s="467"/>
      <c r="BK606" s="467" t="s">
        <v>3990</v>
      </c>
      <c r="BL606" s="467"/>
      <c r="BM606" s="467"/>
    </row>
    <row r="607" spans="1:65" ht="30" customHeight="1" x14ac:dyDescent="0.3">
      <c r="A607" s="68"/>
      <c r="B607" s="465">
        <v>20200602</v>
      </c>
      <c r="C607" s="514" t="s">
        <v>3964</v>
      </c>
      <c r="D607" s="480" t="s">
        <v>3954</v>
      </c>
      <c r="E607" s="481">
        <v>44202</v>
      </c>
      <c r="F607" s="469" t="s">
        <v>3294</v>
      </c>
      <c r="G607" s="468" t="s">
        <v>116</v>
      </c>
      <c r="H607" s="469" t="s">
        <v>2585</v>
      </c>
      <c r="I607" s="468" t="s">
        <v>119</v>
      </c>
      <c r="J607" s="482" t="s">
        <v>7103</v>
      </c>
      <c r="K607" s="483">
        <v>44201</v>
      </c>
      <c r="L607" s="479"/>
      <c r="M607" s="469" t="s">
        <v>3949</v>
      </c>
      <c r="N607" s="469" t="s">
        <v>2586</v>
      </c>
      <c r="O607" s="485" t="s">
        <v>4588</v>
      </c>
      <c r="P607" s="485" t="s">
        <v>4836</v>
      </c>
      <c r="Q607" s="513" t="s">
        <v>3966</v>
      </c>
      <c r="R607" s="484">
        <v>0</v>
      </c>
      <c r="S607" s="484">
        <v>0</v>
      </c>
      <c r="T607" s="468" t="s">
        <v>2712</v>
      </c>
      <c r="U607" s="468" t="s">
        <v>2456</v>
      </c>
      <c r="V607" s="485"/>
      <c r="W607" s="468" t="s">
        <v>120</v>
      </c>
      <c r="X607" s="468"/>
      <c r="Y607" s="474"/>
      <c r="Z607" s="513" t="s">
        <v>4837</v>
      </c>
      <c r="AA607" s="468" t="s">
        <v>2454</v>
      </c>
      <c r="AB607" s="485"/>
      <c r="AC607" s="468"/>
      <c r="AD607" s="468" t="s">
        <v>2450</v>
      </c>
      <c r="AE607" s="468"/>
      <c r="AF607" s="468" t="s">
        <v>3498</v>
      </c>
      <c r="AG607" s="468" t="s">
        <v>2490</v>
      </c>
      <c r="AH607" s="486" t="s">
        <v>2452</v>
      </c>
      <c r="AI607" s="486" t="s">
        <v>2452</v>
      </c>
      <c r="AJ607" s="468"/>
      <c r="AK607" s="486"/>
      <c r="AL607" s="468"/>
      <c r="AM607" s="513" t="s">
        <v>3965</v>
      </c>
      <c r="AN607" s="513"/>
      <c r="AO607" s="510"/>
      <c r="AP607" s="476" t="s">
        <v>3991</v>
      </c>
      <c r="AQ607" s="513"/>
      <c r="AR607" s="513"/>
      <c r="AS607" s="513"/>
      <c r="AT607" s="513"/>
      <c r="AU607" s="474"/>
      <c r="AV607" s="474"/>
      <c r="AW607" s="474">
        <v>1</v>
      </c>
      <c r="AX607" s="474">
        <v>1</v>
      </c>
      <c r="AY607" s="474">
        <v>1</v>
      </c>
      <c r="AZ607" s="474">
        <v>5</v>
      </c>
      <c r="BA607" s="477">
        <v>1</v>
      </c>
      <c r="BB607" s="478"/>
      <c r="BC607" s="474"/>
      <c r="BD607" s="467" t="s">
        <v>3970</v>
      </c>
      <c r="BE607" s="467" t="s">
        <v>3971</v>
      </c>
      <c r="BF607" s="467" t="s">
        <v>3228</v>
      </c>
      <c r="BG607" s="470"/>
      <c r="BH607" s="467"/>
      <c r="BI607" s="467"/>
      <c r="BJ607" s="467"/>
      <c r="BK607" s="467" t="s">
        <v>3992</v>
      </c>
      <c r="BL607" s="467"/>
      <c r="BM607" s="467"/>
    </row>
    <row r="608" spans="1:65" ht="30" customHeight="1" x14ac:dyDescent="0.3">
      <c r="A608" s="68"/>
      <c r="B608" s="465">
        <v>20200603</v>
      </c>
      <c r="C608" s="514" t="s">
        <v>4315</v>
      </c>
      <c r="D608" s="480" t="s">
        <v>4007</v>
      </c>
      <c r="E608" s="481">
        <v>44202</v>
      </c>
      <c r="F608" s="469" t="s">
        <v>2713</v>
      </c>
      <c r="G608" s="468" t="s">
        <v>116</v>
      </c>
      <c r="H608" s="469" t="s">
        <v>1500</v>
      </c>
      <c r="I608" s="468" t="s">
        <v>119</v>
      </c>
      <c r="J608" s="482" t="s">
        <v>7104</v>
      </c>
      <c r="K608" s="483">
        <v>44202</v>
      </c>
      <c r="L608" s="479"/>
      <c r="M608" s="469" t="s">
        <v>3235</v>
      </c>
      <c r="N608" s="469" t="s">
        <v>4006</v>
      </c>
      <c r="O608" s="485" t="s">
        <v>4590</v>
      </c>
      <c r="P608" s="485" t="s">
        <v>4591</v>
      </c>
      <c r="Q608" s="513" t="s">
        <v>4009</v>
      </c>
      <c r="R608" s="484">
        <v>0</v>
      </c>
      <c r="S608" s="484">
        <v>0</v>
      </c>
      <c r="T608" s="468" t="s">
        <v>2455</v>
      </c>
      <c r="U608" s="468" t="s">
        <v>3596</v>
      </c>
      <c r="V608" s="485"/>
      <c r="W608" s="468" t="s">
        <v>120</v>
      </c>
      <c r="X608" s="468"/>
      <c r="Y608" s="474"/>
      <c r="Z608" s="513" t="s">
        <v>4010</v>
      </c>
      <c r="AA608" s="468" t="s">
        <v>2454</v>
      </c>
      <c r="AB608" s="485"/>
      <c r="AC608" s="468"/>
      <c r="AD608" s="468"/>
      <c r="AE608" s="468" t="s">
        <v>2733</v>
      </c>
      <c r="AF608" s="468" t="s">
        <v>2458</v>
      </c>
      <c r="AG608" s="468" t="s">
        <v>2490</v>
      </c>
      <c r="AH608" s="486" t="s">
        <v>2452</v>
      </c>
      <c r="AI608" s="486" t="s">
        <v>2452</v>
      </c>
      <c r="AJ608" s="468"/>
      <c r="AK608" s="486"/>
      <c r="AL608" s="468"/>
      <c r="AM608" s="513" t="s">
        <v>4020</v>
      </c>
      <c r="AN608" s="513"/>
      <c r="AO608" s="510"/>
      <c r="AP608" s="476" t="s">
        <v>4046</v>
      </c>
      <c r="AQ608" s="513"/>
      <c r="AR608" s="513"/>
      <c r="AS608" s="513"/>
      <c r="AT608" s="513"/>
      <c r="AU608" s="474"/>
      <c r="AV608" s="474"/>
      <c r="AW608" s="474">
        <v>1</v>
      </c>
      <c r="AX608" s="474">
        <v>1</v>
      </c>
      <c r="AY608" s="474">
        <v>2</v>
      </c>
      <c r="AZ608" s="474">
        <v>1</v>
      </c>
      <c r="BA608" s="477">
        <v>1</v>
      </c>
      <c r="BB608" s="478"/>
      <c r="BC608" s="474"/>
      <c r="BD608" s="467" t="s">
        <v>4044</v>
      </c>
      <c r="BE608" s="467" t="s">
        <v>4045</v>
      </c>
      <c r="BF608" s="467" t="s">
        <v>3228</v>
      </c>
      <c r="BG608" s="470"/>
      <c r="BH608" s="467"/>
      <c r="BI608" s="467"/>
      <c r="BJ608" s="467"/>
      <c r="BK608" s="467" t="s">
        <v>4047</v>
      </c>
      <c r="BL608" s="467"/>
      <c r="BM608" s="467"/>
    </row>
    <row r="609" spans="1:65" ht="30" customHeight="1" x14ac:dyDescent="0.3">
      <c r="A609" s="68"/>
      <c r="B609" s="465">
        <v>20200604</v>
      </c>
      <c r="C609" s="514" t="s">
        <v>4011</v>
      </c>
      <c r="D609" s="480" t="s">
        <v>4005</v>
      </c>
      <c r="E609" s="481">
        <v>44202</v>
      </c>
      <c r="F609" s="469" t="s">
        <v>2642</v>
      </c>
      <c r="G609" s="468" t="s">
        <v>116</v>
      </c>
      <c r="H609" s="469" t="s">
        <v>2585</v>
      </c>
      <c r="I609" s="468" t="s">
        <v>2479</v>
      </c>
      <c r="J609" s="482" t="s">
        <v>7105</v>
      </c>
      <c r="K609" s="483">
        <v>44201</v>
      </c>
      <c r="L609" s="479"/>
      <c r="M609" s="469" t="s">
        <v>2586</v>
      </c>
      <c r="N609" s="469" t="s">
        <v>4008</v>
      </c>
      <c r="O609" s="485" t="s">
        <v>4593</v>
      </c>
      <c r="P609" s="485" t="s">
        <v>4889</v>
      </c>
      <c r="Q609" s="513" t="s">
        <v>4012</v>
      </c>
      <c r="R609" s="484" t="s">
        <v>2691</v>
      </c>
      <c r="S609" s="484" t="s">
        <v>2691</v>
      </c>
      <c r="T609" s="468" t="s">
        <v>2455</v>
      </c>
      <c r="U609" s="468" t="s">
        <v>3595</v>
      </c>
      <c r="V609" s="485"/>
      <c r="W609" s="468" t="s">
        <v>120</v>
      </c>
      <c r="X609" s="468"/>
      <c r="Y609" s="474" t="s">
        <v>3141</v>
      </c>
      <c r="Z609" s="513" t="s">
        <v>5754</v>
      </c>
      <c r="AA609" s="468" t="s">
        <v>2454</v>
      </c>
      <c r="AB609" s="485"/>
      <c r="AC609" s="468"/>
      <c r="AD609" s="468" t="s">
        <v>2450</v>
      </c>
      <c r="AE609" s="468" t="s">
        <v>2461</v>
      </c>
      <c r="AF609" s="468" t="s">
        <v>2462</v>
      </c>
      <c r="AG609" s="468" t="s">
        <v>2451</v>
      </c>
      <c r="AH609" s="486" t="s">
        <v>2452</v>
      </c>
      <c r="AI609" s="486" t="s">
        <v>2803</v>
      </c>
      <c r="AJ609" s="468"/>
      <c r="AK609" s="486" t="s">
        <v>2528</v>
      </c>
      <c r="AL609" s="468"/>
      <c r="AM609" s="513" t="s">
        <v>4019</v>
      </c>
      <c r="AN609" s="513"/>
      <c r="AO609" s="510"/>
      <c r="AP609" s="476" t="s">
        <v>4043</v>
      </c>
      <c r="AQ609" s="513"/>
      <c r="AR609" s="513"/>
      <c r="AS609" s="513"/>
      <c r="AT609" s="513"/>
      <c r="AU609" s="474"/>
      <c r="AV609" s="474"/>
      <c r="AW609" s="474">
        <v>1</v>
      </c>
      <c r="AX609" s="474">
        <v>1</v>
      </c>
      <c r="AY609" s="474">
        <v>1</v>
      </c>
      <c r="AZ609" s="474">
        <v>3</v>
      </c>
      <c r="BA609" s="477">
        <v>2</v>
      </c>
      <c r="BB609" s="478"/>
      <c r="BC609" s="474"/>
      <c r="BD609" s="467" t="s">
        <v>4041</v>
      </c>
      <c r="BE609" s="467" t="s">
        <v>4042</v>
      </c>
      <c r="BF609" s="467" t="s">
        <v>3109</v>
      </c>
      <c r="BG609" s="470"/>
      <c r="BH609" s="467"/>
      <c r="BI609" s="467"/>
      <c r="BJ609" s="467"/>
      <c r="BK609" s="467"/>
      <c r="BL609" s="467"/>
      <c r="BM609" s="467"/>
    </row>
    <row r="610" spans="1:65" ht="30" customHeight="1" x14ac:dyDescent="0.3">
      <c r="A610" s="68"/>
      <c r="B610" s="465">
        <v>20200605</v>
      </c>
      <c r="C610" s="514" t="s">
        <v>4316</v>
      </c>
      <c r="D610" s="480"/>
      <c r="E610" s="481">
        <v>44202</v>
      </c>
      <c r="F610" s="469" t="s">
        <v>2632</v>
      </c>
      <c r="G610" s="468" t="s">
        <v>116</v>
      </c>
      <c r="H610" s="469" t="s">
        <v>2585</v>
      </c>
      <c r="I610" s="468" t="s">
        <v>2477</v>
      </c>
      <c r="J610" s="482" t="s">
        <v>7106</v>
      </c>
      <c r="K610" s="483">
        <v>44202</v>
      </c>
      <c r="L610" s="479"/>
      <c r="M610" s="469" t="s">
        <v>2586</v>
      </c>
      <c r="N610" s="469" t="s">
        <v>2586</v>
      </c>
      <c r="O610" s="485" t="s">
        <v>4594</v>
      </c>
      <c r="P610" s="485" t="s">
        <v>4834</v>
      </c>
      <c r="Q610" s="513" t="s">
        <v>4317</v>
      </c>
      <c r="R610" s="484">
        <v>0</v>
      </c>
      <c r="S610" s="484">
        <v>0</v>
      </c>
      <c r="T610" s="468" t="s">
        <v>2484</v>
      </c>
      <c r="U610" s="468" t="s">
        <v>3598</v>
      </c>
      <c r="V610" s="485"/>
      <c r="W610" s="468" t="s">
        <v>120</v>
      </c>
      <c r="X610" s="468"/>
      <c r="Y610" s="474" t="s">
        <v>2528</v>
      </c>
      <c r="Z610" s="513" t="s">
        <v>4835</v>
      </c>
      <c r="AA610" s="468" t="s">
        <v>2454</v>
      </c>
      <c r="AB610" s="485"/>
      <c r="AC610" s="468"/>
      <c r="AD610" s="468" t="s">
        <v>2450</v>
      </c>
      <c r="AE610" s="468"/>
      <c r="AF610" s="468" t="s">
        <v>2462</v>
      </c>
      <c r="AG610" s="468" t="s">
        <v>2490</v>
      </c>
      <c r="AH610" s="486" t="s">
        <v>2452</v>
      </c>
      <c r="AI610" s="486" t="s">
        <v>2452</v>
      </c>
      <c r="AJ610" s="468"/>
      <c r="AK610" s="486"/>
      <c r="AL610" s="468"/>
      <c r="AM610" s="513" t="s">
        <v>4018</v>
      </c>
      <c r="AN610" s="513"/>
      <c r="AO610" s="510"/>
      <c r="AP610" s="476" t="s">
        <v>4040</v>
      </c>
      <c r="AQ610" s="513"/>
      <c r="AR610" s="513"/>
      <c r="AS610" s="513"/>
      <c r="AT610" s="513"/>
      <c r="AU610" s="474"/>
      <c r="AV610" s="474"/>
      <c r="AW610" s="474">
        <v>1</v>
      </c>
      <c r="AX610" s="474">
        <v>1</v>
      </c>
      <c r="AY610" s="474">
        <v>1</v>
      </c>
      <c r="AZ610" s="474">
        <v>3</v>
      </c>
      <c r="BA610" s="477">
        <v>1</v>
      </c>
      <c r="BB610" s="478"/>
      <c r="BC610" s="474"/>
      <c r="BD610" s="467" t="s">
        <v>4038</v>
      </c>
      <c r="BE610" s="467" t="s">
        <v>4039</v>
      </c>
      <c r="BF610" s="467" t="s">
        <v>3228</v>
      </c>
      <c r="BG610" s="470"/>
      <c r="BH610" s="467"/>
      <c r="BI610" s="467"/>
      <c r="BJ610" s="467"/>
      <c r="BK610" s="467"/>
      <c r="BL610" s="467"/>
      <c r="BM610" s="467"/>
    </row>
    <row r="611" spans="1:65" ht="30" customHeight="1" x14ac:dyDescent="0.3">
      <c r="A611" s="68"/>
      <c r="B611" s="465">
        <v>20200606</v>
      </c>
      <c r="C611" s="514" t="s">
        <v>4318</v>
      </c>
      <c r="D611" s="480"/>
      <c r="E611" s="481">
        <v>44202</v>
      </c>
      <c r="F611" s="469" t="s">
        <v>2609</v>
      </c>
      <c r="G611" s="468" t="s">
        <v>116</v>
      </c>
      <c r="H611" s="469" t="s">
        <v>2585</v>
      </c>
      <c r="I611" s="468" t="s">
        <v>119</v>
      </c>
      <c r="J611" s="482" t="s">
        <v>7107</v>
      </c>
      <c r="K611" s="483">
        <v>44202</v>
      </c>
      <c r="L611" s="479"/>
      <c r="M611" s="469" t="s">
        <v>4003</v>
      </c>
      <c r="N611" s="469" t="s">
        <v>4004</v>
      </c>
      <c r="O611" s="485" t="s">
        <v>4595</v>
      </c>
      <c r="P611" s="485" t="s">
        <v>4596</v>
      </c>
      <c r="Q611" s="513" t="s">
        <v>4013</v>
      </c>
      <c r="R611" s="484" t="s">
        <v>2691</v>
      </c>
      <c r="S611" s="484" t="s">
        <v>2691</v>
      </c>
      <c r="T611" s="468" t="s">
        <v>2455</v>
      </c>
      <c r="U611" s="468" t="s">
        <v>3593</v>
      </c>
      <c r="V611" s="485"/>
      <c r="W611" s="468" t="s">
        <v>121</v>
      </c>
      <c r="X611" s="468"/>
      <c r="Y611" s="474" t="s">
        <v>2528</v>
      </c>
      <c r="Z611" s="513" t="s">
        <v>4693</v>
      </c>
      <c r="AA611" s="468" t="s">
        <v>2454</v>
      </c>
      <c r="AB611" s="485"/>
      <c r="AC611" s="468"/>
      <c r="AD611" s="468" t="s">
        <v>2450</v>
      </c>
      <c r="AE611" s="468"/>
      <c r="AF611" s="468" t="s">
        <v>2458</v>
      </c>
      <c r="AG611" s="468" t="s">
        <v>2490</v>
      </c>
      <c r="AH611" s="486" t="s">
        <v>2452</v>
      </c>
      <c r="AI611" s="486" t="s">
        <v>2452</v>
      </c>
      <c r="AJ611" s="468"/>
      <c r="AK611" s="486"/>
      <c r="AL611" s="468"/>
      <c r="AM611" s="513" t="s">
        <v>4014</v>
      </c>
      <c r="AN611" s="513"/>
      <c r="AO611" s="510"/>
      <c r="AP611" s="476" t="s">
        <v>4036</v>
      </c>
      <c r="AQ611" s="513"/>
      <c r="AR611" s="513"/>
      <c r="AS611" s="513"/>
      <c r="AT611" s="513"/>
      <c r="AU611" s="474"/>
      <c r="AV611" s="474"/>
      <c r="AW611" s="474">
        <v>1</v>
      </c>
      <c r="AX611" s="474">
        <v>1</v>
      </c>
      <c r="AY611" s="474">
        <v>1</v>
      </c>
      <c r="AZ611" s="474">
        <v>1</v>
      </c>
      <c r="BA611" s="477">
        <v>1</v>
      </c>
      <c r="BB611" s="478"/>
      <c r="BC611" s="474"/>
      <c r="BD611" s="467" t="s">
        <v>4034</v>
      </c>
      <c r="BE611" s="467" t="s">
        <v>4035</v>
      </c>
      <c r="BF611" s="467" t="s">
        <v>2531</v>
      </c>
      <c r="BG611" s="470"/>
      <c r="BH611" s="467"/>
      <c r="BI611" s="467"/>
      <c r="BJ611" s="467"/>
      <c r="BK611" s="467" t="s">
        <v>4037</v>
      </c>
      <c r="BL611" s="467"/>
      <c r="BM611" s="467"/>
    </row>
    <row r="612" spans="1:65" ht="30" customHeight="1" x14ac:dyDescent="0.3">
      <c r="A612" s="68"/>
      <c r="B612" s="465">
        <v>20200607</v>
      </c>
      <c r="C612" s="514" t="s">
        <v>4016</v>
      </c>
      <c r="D612" s="480"/>
      <c r="E612" s="481">
        <v>44202</v>
      </c>
      <c r="F612" s="469" t="s">
        <v>3658</v>
      </c>
      <c r="G612" s="468" t="s">
        <v>115</v>
      </c>
      <c r="H612" s="469" t="s">
        <v>2585</v>
      </c>
      <c r="I612" s="468" t="s">
        <v>119</v>
      </c>
      <c r="J612" s="482" t="s">
        <v>7108</v>
      </c>
      <c r="K612" s="483">
        <v>44202</v>
      </c>
      <c r="L612" s="479"/>
      <c r="M612" s="469" t="s">
        <v>2619</v>
      </c>
      <c r="N612" s="469" t="s">
        <v>2624</v>
      </c>
      <c r="O612" s="485" t="s">
        <v>4597</v>
      </c>
      <c r="P612" s="485" t="s">
        <v>4598</v>
      </c>
      <c r="Q612" s="513" t="s">
        <v>4017</v>
      </c>
      <c r="R612" s="484">
        <v>0</v>
      </c>
      <c r="S612" s="484">
        <v>0</v>
      </c>
      <c r="T612" s="468" t="s">
        <v>2712</v>
      </c>
      <c r="U612" s="468" t="s">
        <v>3596</v>
      </c>
      <c r="V612" s="485"/>
      <c r="W612" s="468" t="s">
        <v>120</v>
      </c>
      <c r="X612" s="468"/>
      <c r="Y612" s="474" t="s">
        <v>2528</v>
      </c>
      <c r="Z612" s="513" t="s">
        <v>4832</v>
      </c>
      <c r="AA612" s="468" t="s">
        <v>2454</v>
      </c>
      <c r="AB612" s="485"/>
      <c r="AC612" s="468"/>
      <c r="AD612" s="468" t="s">
        <v>2450</v>
      </c>
      <c r="AE612" s="468"/>
      <c r="AF612" s="468" t="s">
        <v>2458</v>
      </c>
      <c r="AG612" s="468" t="s">
        <v>2490</v>
      </c>
      <c r="AH612" s="486" t="s">
        <v>2452</v>
      </c>
      <c r="AI612" s="486" t="s">
        <v>2452</v>
      </c>
      <c r="AJ612" s="468"/>
      <c r="AK612" s="486"/>
      <c r="AL612" s="468"/>
      <c r="AM612" s="513" t="s">
        <v>4015</v>
      </c>
      <c r="AN612" s="513"/>
      <c r="AO612" s="510"/>
      <c r="AP612" s="476" t="s">
        <v>4032</v>
      </c>
      <c r="AQ612" s="513"/>
      <c r="AR612" s="513"/>
      <c r="AS612" s="513"/>
      <c r="AT612" s="513"/>
      <c r="AU612" s="474"/>
      <c r="AV612" s="474"/>
      <c r="AW612" s="474">
        <v>1</v>
      </c>
      <c r="AX612" s="474">
        <v>1</v>
      </c>
      <c r="AY612" s="474">
        <v>1</v>
      </c>
      <c r="AZ612" s="474">
        <v>1</v>
      </c>
      <c r="BA612" s="477">
        <v>1</v>
      </c>
      <c r="BB612" s="478"/>
      <c r="BC612" s="474"/>
      <c r="BD612" s="467" t="s">
        <v>4030</v>
      </c>
      <c r="BE612" s="467" t="s">
        <v>4031</v>
      </c>
      <c r="BF612" s="467" t="s">
        <v>2538</v>
      </c>
      <c r="BG612" s="470"/>
      <c r="BH612" s="467"/>
      <c r="BI612" s="467"/>
      <c r="BJ612" s="467"/>
      <c r="BK612" s="467" t="s">
        <v>4033</v>
      </c>
      <c r="BL612" s="467"/>
      <c r="BM612" s="467"/>
    </row>
    <row r="613" spans="1:65" ht="30" customHeight="1" x14ac:dyDescent="0.3">
      <c r="A613" s="68"/>
      <c r="B613" s="465">
        <v>20200608</v>
      </c>
      <c r="C613" s="514" t="s">
        <v>4319</v>
      </c>
      <c r="D613" s="480"/>
      <c r="E613" s="481">
        <v>44203</v>
      </c>
      <c r="F613" s="469" t="s">
        <v>2494</v>
      </c>
      <c r="G613" s="468" t="s">
        <v>116</v>
      </c>
      <c r="H613" s="469" t="s">
        <v>2585</v>
      </c>
      <c r="I613" s="468" t="s">
        <v>119</v>
      </c>
      <c r="J613" s="482" t="s">
        <v>7109</v>
      </c>
      <c r="K613" s="483">
        <v>44203</v>
      </c>
      <c r="L613" s="479"/>
      <c r="M613" s="469" t="s">
        <v>2630</v>
      </c>
      <c r="N613" s="469" t="s">
        <v>2586</v>
      </c>
      <c r="O613" s="485" t="s">
        <v>4599</v>
      </c>
      <c r="P613" s="485" t="s">
        <v>4600</v>
      </c>
      <c r="Q613" s="513" t="s">
        <v>4056</v>
      </c>
      <c r="R613" s="484">
        <v>0</v>
      </c>
      <c r="S613" s="484">
        <v>0</v>
      </c>
      <c r="T613" s="468" t="s">
        <v>2501</v>
      </c>
      <c r="U613" s="468" t="s">
        <v>3597</v>
      </c>
      <c r="V613" s="485"/>
      <c r="W613" s="468" t="s">
        <v>120</v>
      </c>
      <c r="X613" s="468"/>
      <c r="Y613" s="474" t="s">
        <v>2528</v>
      </c>
      <c r="Z613" s="513" t="s">
        <v>4320</v>
      </c>
      <c r="AA613" s="468" t="s">
        <v>2454</v>
      </c>
      <c r="AB613" s="485" t="s">
        <v>4079</v>
      </c>
      <c r="AC613" s="468"/>
      <c r="AD613" s="468" t="s">
        <v>2450</v>
      </c>
      <c r="AE613" s="468"/>
      <c r="AF613" s="468" t="s">
        <v>2458</v>
      </c>
      <c r="AG613" s="468" t="s">
        <v>2516</v>
      </c>
      <c r="AH613" s="486" t="s">
        <v>2452</v>
      </c>
      <c r="AI613" s="486" t="s">
        <v>2452</v>
      </c>
      <c r="AJ613" s="468"/>
      <c r="AK613" s="486"/>
      <c r="AL613" s="468"/>
      <c r="AM613" s="469"/>
      <c r="AN613" s="469"/>
      <c r="AO613" s="518"/>
      <c r="AP613" s="476" t="s">
        <v>4066</v>
      </c>
      <c r="AQ613" s="469"/>
      <c r="AR613" s="469"/>
      <c r="AS613" s="469"/>
      <c r="AT613" s="469"/>
      <c r="AU613" s="474"/>
      <c r="AV613" s="474"/>
      <c r="AW613" s="474">
        <v>1</v>
      </c>
      <c r="AX613" s="474">
        <v>1</v>
      </c>
      <c r="AY613" s="474">
        <v>1</v>
      </c>
      <c r="AZ613" s="474">
        <v>1</v>
      </c>
      <c r="BA613" s="477">
        <v>4</v>
      </c>
      <c r="BB613" s="478"/>
      <c r="BC613" s="474"/>
      <c r="BD613" s="467" t="s">
        <v>4068</v>
      </c>
      <c r="BE613" s="467" t="s">
        <v>4069</v>
      </c>
      <c r="BF613" s="467" t="s">
        <v>3228</v>
      </c>
      <c r="BG613" s="470"/>
      <c r="BH613" s="467"/>
      <c r="BI613" s="467"/>
      <c r="BJ613" s="467"/>
      <c r="BK613" s="467"/>
      <c r="BL613" s="467"/>
      <c r="BM613" s="467"/>
    </row>
    <row r="614" spans="1:65" ht="30" customHeight="1" x14ac:dyDescent="0.3">
      <c r="A614" s="68"/>
      <c r="B614" s="465">
        <v>20200609</v>
      </c>
      <c r="C614" s="514" t="s">
        <v>4057</v>
      </c>
      <c r="D614" s="480"/>
      <c r="E614" s="481">
        <v>44203</v>
      </c>
      <c r="F614" s="469" t="s">
        <v>2609</v>
      </c>
      <c r="G614" s="468" t="s">
        <v>116</v>
      </c>
      <c r="H614" s="469" t="s">
        <v>2585</v>
      </c>
      <c r="I614" s="468" t="s">
        <v>119</v>
      </c>
      <c r="J614" s="482" t="s">
        <v>7110</v>
      </c>
      <c r="K614" s="483">
        <v>44200</v>
      </c>
      <c r="L614" s="479"/>
      <c r="M614" s="469" t="s">
        <v>2810</v>
      </c>
      <c r="N614" s="469" t="s">
        <v>4049</v>
      </c>
      <c r="O614" s="485" t="s">
        <v>4601</v>
      </c>
      <c r="P614" s="485" t="s">
        <v>4872</v>
      </c>
      <c r="Q614" s="513" t="s">
        <v>4871</v>
      </c>
      <c r="R614" s="484">
        <v>3070000</v>
      </c>
      <c r="S614" s="484">
        <v>0</v>
      </c>
      <c r="T614" s="468"/>
      <c r="U614" s="468"/>
      <c r="V614" s="485"/>
      <c r="W614" s="468" t="s">
        <v>120</v>
      </c>
      <c r="X614" s="468"/>
      <c r="Y614" s="474"/>
      <c r="Z614" s="513" t="s">
        <v>4873</v>
      </c>
      <c r="AA614" s="468" t="s">
        <v>2470</v>
      </c>
      <c r="AB614" s="485"/>
      <c r="AC614" s="468"/>
      <c r="AD614" s="468" t="s">
        <v>2485</v>
      </c>
      <c r="AE614" s="468"/>
      <c r="AF614" s="468" t="s">
        <v>2462</v>
      </c>
      <c r="AG614" s="468" t="s">
        <v>2490</v>
      </c>
      <c r="AH614" s="486" t="s">
        <v>2710</v>
      </c>
      <c r="AI614" s="486" t="s">
        <v>2710</v>
      </c>
      <c r="AJ614" s="468"/>
      <c r="AK614" s="486"/>
      <c r="AL614" s="468"/>
      <c r="AM614" s="513" t="s">
        <v>4058</v>
      </c>
      <c r="AN614" s="513"/>
      <c r="AO614" s="510"/>
      <c r="AP614" s="476"/>
      <c r="AQ614" s="513"/>
      <c r="AR614" s="513"/>
      <c r="AS614" s="513"/>
      <c r="AT614" s="513"/>
      <c r="AU614" s="474"/>
      <c r="AV614" s="474"/>
      <c r="AW614" s="474">
        <v>1</v>
      </c>
      <c r="AX614" s="474">
        <v>3</v>
      </c>
      <c r="AY614" s="474">
        <v>1</v>
      </c>
      <c r="AZ614" s="474">
        <v>3</v>
      </c>
      <c r="BA614" s="477">
        <v>1</v>
      </c>
      <c r="BB614" s="478"/>
      <c r="BC614" s="474"/>
      <c r="BD614" s="467" t="s">
        <v>4070</v>
      </c>
      <c r="BE614" s="467" t="s">
        <v>4071</v>
      </c>
      <c r="BF614" s="467" t="s">
        <v>4072</v>
      </c>
      <c r="BG614" s="470"/>
      <c r="BH614" s="467"/>
      <c r="BI614" s="467"/>
      <c r="BJ614" s="467"/>
      <c r="BK614" s="467" t="s">
        <v>4073</v>
      </c>
      <c r="BL614" s="467"/>
      <c r="BM614" s="467"/>
    </row>
    <row r="615" spans="1:65" ht="30" customHeight="1" x14ac:dyDescent="0.3">
      <c r="A615" s="68"/>
      <c r="B615" s="465">
        <v>20200610</v>
      </c>
      <c r="C615" s="514" t="s">
        <v>4059</v>
      </c>
      <c r="D615" s="480"/>
      <c r="E615" s="481">
        <v>44203</v>
      </c>
      <c r="F615" s="469" t="s">
        <v>2494</v>
      </c>
      <c r="G615" s="468" t="s">
        <v>116</v>
      </c>
      <c r="H615" s="469" t="s">
        <v>2585</v>
      </c>
      <c r="I615" s="468" t="s">
        <v>119</v>
      </c>
      <c r="J615" s="482" t="s">
        <v>7111</v>
      </c>
      <c r="K615" s="483">
        <v>44203</v>
      </c>
      <c r="L615" s="479"/>
      <c r="M615" s="469" t="s">
        <v>2586</v>
      </c>
      <c r="N615" s="469" t="s">
        <v>4050</v>
      </c>
      <c r="O615" s="485" t="s">
        <v>4603</v>
      </c>
      <c r="P615" s="485" t="s">
        <v>4602</v>
      </c>
      <c r="Q615" s="513" t="s">
        <v>4060</v>
      </c>
      <c r="R615" s="484">
        <v>0</v>
      </c>
      <c r="S615" s="484">
        <v>0</v>
      </c>
      <c r="T615" s="468" t="s">
        <v>2484</v>
      </c>
      <c r="U615" s="468" t="s">
        <v>2464</v>
      </c>
      <c r="V615" s="485"/>
      <c r="W615" s="468" t="s">
        <v>120</v>
      </c>
      <c r="X615" s="468"/>
      <c r="Y615" s="474" t="s">
        <v>2528</v>
      </c>
      <c r="Z615" s="513" t="s">
        <v>4061</v>
      </c>
      <c r="AA615" s="468" t="s">
        <v>2454</v>
      </c>
      <c r="AB615" s="485"/>
      <c r="AC615" s="468"/>
      <c r="AD615" s="468" t="s">
        <v>2450</v>
      </c>
      <c r="AE615" s="468"/>
      <c r="AF615" s="468" t="s">
        <v>2462</v>
      </c>
      <c r="AG615" s="468" t="s">
        <v>2486</v>
      </c>
      <c r="AH615" s="486" t="s">
        <v>2452</v>
      </c>
      <c r="AI615" s="486" t="s">
        <v>2452</v>
      </c>
      <c r="AJ615" s="468"/>
      <c r="AK615" s="486"/>
      <c r="AL615" s="468"/>
      <c r="AM615" s="469"/>
      <c r="AN615" s="469"/>
      <c r="AO615" s="518"/>
      <c r="AP615" s="476"/>
      <c r="AQ615" s="469"/>
      <c r="AR615" s="469"/>
      <c r="AS615" s="469"/>
      <c r="AT615" s="469"/>
      <c r="AU615" s="474"/>
      <c r="AV615" s="474"/>
      <c r="AW615" s="474">
        <v>1</v>
      </c>
      <c r="AX615" s="474">
        <v>1</v>
      </c>
      <c r="AY615" s="474">
        <v>1</v>
      </c>
      <c r="AZ615" s="474">
        <v>3</v>
      </c>
      <c r="BA615" s="477">
        <v>3</v>
      </c>
      <c r="BB615" s="478"/>
      <c r="BC615" s="474"/>
      <c r="BD615" s="467" t="s">
        <v>4074</v>
      </c>
      <c r="BE615" s="467" t="s">
        <v>4075</v>
      </c>
      <c r="BF615" s="467" t="s">
        <v>3228</v>
      </c>
      <c r="BG615" s="470"/>
      <c r="BH615" s="467"/>
      <c r="BI615" s="467"/>
      <c r="BJ615" s="467"/>
      <c r="BK615" s="467"/>
      <c r="BL615" s="467"/>
      <c r="BM615" s="467"/>
    </row>
    <row r="616" spans="1:65" ht="30" customHeight="1" x14ac:dyDescent="0.3">
      <c r="A616" s="68"/>
      <c r="B616" s="465">
        <v>20200611</v>
      </c>
      <c r="C616" s="514" t="s">
        <v>4062</v>
      </c>
      <c r="D616" s="480"/>
      <c r="E616" s="481">
        <v>44203</v>
      </c>
      <c r="F616" s="469" t="s">
        <v>2494</v>
      </c>
      <c r="G616" s="468" t="s">
        <v>116</v>
      </c>
      <c r="H616" s="469" t="s">
        <v>2585</v>
      </c>
      <c r="I616" s="468" t="s">
        <v>119</v>
      </c>
      <c r="J616" s="482" t="s">
        <v>7112</v>
      </c>
      <c r="K616" s="483">
        <v>44203</v>
      </c>
      <c r="L616" s="479"/>
      <c r="M616" s="469" t="s">
        <v>4051</v>
      </c>
      <c r="N616" s="469" t="s">
        <v>2582</v>
      </c>
      <c r="O616" s="485" t="s">
        <v>4604</v>
      </c>
      <c r="P616" s="485" t="s">
        <v>4605</v>
      </c>
      <c r="Q616" s="513" t="s">
        <v>4063</v>
      </c>
      <c r="R616" s="484">
        <v>0</v>
      </c>
      <c r="S616" s="484">
        <v>0</v>
      </c>
      <c r="T616" s="468" t="s">
        <v>2455</v>
      </c>
      <c r="U616" s="468" t="s">
        <v>3593</v>
      </c>
      <c r="V616" s="485"/>
      <c r="W616" s="468" t="s">
        <v>121</v>
      </c>
      <c r="X616" s="468"/>
      <c r="Y616" s="474" t="s">
        <v>2528</v>
      </c>
      <c r="Z616" s="513" t="s">
        <v>4064</v>
      </c>
      <c r="AA616" s="468" t="s">
        <v>2454</v>
      </c>
      <c r="AB616" s="485"/>
      <c r="AC616" s="468"/>
      <c r="AD616" s="468" t="s">
        <v>2450</v>
      </c>
      <c r="AE616" s="468" t="s">
        <v>2461</v>
      </c>
      <c r="AF616" s="468" t="s">
        <v>2458</v>
      </c>
      <c r="AG616" s="468" t="s">
        <v>2490</v>
      </c>
      <c r="AH616" s="486" t="s">
        <v>2452</v>
      </c>
      <c r="AI616" s="486" t="s">
        <v>2452</v>
      </c>
      <c r="AJ616" s="468"/>
      <c r="AK616" s="486"/>
      <c r="AL616" s="468"/>
      <c r="AM616" s="469"/>
      <c r="AN616" s="469"/>
      <c r="AO616" s="518"/>
      <c r="AP616" s="476" t="s">
        <v>4067</v>
      </c>
      <c r="AQ616" s="469"/>
      <c r="AR616" s="469"/>
      <c r="AS616" s="469"/>
      <c r="AT616" s="469"/>
      <c r="AU616" s="474"/>
      <c r="AV616" s="474"/>
      <c r="AW616" s="474">
        <v>1</v>
      </c>
      <c r="AX616" s="474">
        <v>1</v>
      </c>
      <c r="AY616" s="474">
        <v>1</v>
      </c>
      <c r="AZ616" s="474">
        <v>1</v>
      </c>
      <c r="BA616" s="477">
        <v>1</v>
      </c>
      <c r="BB616" s="478"/>
      <c r="BC616" s="474"/>
      <c r="BD616" s="467" t="s">
        <v>4076</v>
      </c>
      <c r="BE616" s="467" t="s">
        <v>4077</v>
      </c>
      <c r="BF616" s="467" t="s">
        <v>3228</v>
      </c>
      <c r="BG616" s="470"/>
      <c r="BH616" s="467"/>
      <c r="BI616" s="467"/>
      <c r="BJ616" s="467"/>
      <c r="BK616" s="467" t="s">
        <v>4078</v>
      </c>
      <c r="BL616" s="467"/>
      <c r="BM616" s="467"/>
    </row>
    <row r="617" spans="1:65" ht="30" customHeight="1" x14ac:dyDescent="0.3">
      <c r="A617" s="68"/>
      <c r="B617" s="465">
        <v>20200612</v>
      </c>
      <c r="C617" s="514" t="s">
        <v>4084</v>
      </c>
      <c r="D617" s="480" t="s">
        <v>4107</v>
      </c>
      <c r="E617" s="481">
        <v>44204</v>
      </c>
      <c r="F617" s="469" t="s">
        <v>2494</v>
      </c>
      <c r="G617" s="468" t="s">
        <v>116</v>
      </c>
      <c r="H617" s="469" t="s">
        <v>2585</v>
      </c>
      <c r="I617" s="468" t="s">
        <v>2477</v>
      </c>
      <c r="J617" s="482" t="s">
        <v>7113</v>
      </c>
      <c r="K617" s="483">
        <v>44204</v>
      </c>
      <c r="L617" s="479"/>
      <c r="M617" s="469" t="s">
        <v>2586</v>
      </c>
      <c r="N617" s="469" t="s">
        <v>2582</v>
      </c>
      <c r="O617" s="485" t="s">
        <v>4606</v>
      </c>
      <c r="P617" s="485" t="s">
        <v>4607</v>
      </c>
      <c r="Q617" s="513" t="s">
        <v>4321</v>
      </c>
      <c r="R617" s="484">
        <v>0</v>
      </c>
      <c r="S617" s="484">
        <v>0</v>
      </c>
      <c r="T617" s="468" t="s">
        <v>2484</v>
      </c>
      <c r="U617" s="468" t="s">
        <v>2456</v>
      </c>
      <c r="V617" s="485"/>
      <c r="W617" s="468" t="s">
        <v>120</v>
      </c>
      <c r="X617" s="468"/>
      <c r="Y617" s="474" t="s">
        <v>2528</v>
      </c>
      <c r="Z617" s="513" t="s">
        <v>4832</v>
      </c>
      <c r="AA617" s="468" t="s">
        <v>2454</v>
      </c>
      <c r="AB617" s="485" t="s">
        <v>4833</v>
      </c>
      <c r="AC617" s="468"/>
      <c r="AD617" s="468" t="s">
        <v>2450</v>
      </c>
      <c r="AE617" s="468"/>
      <c r="AF617" s="468" t="s">
        <v>2458</v>
      </c>
      <c r="AG617" s="468" t="s">
        <v>2516</v>
      </c>
      <c r="AH617" s="486" t="s">
        <v>2452</v>
      </c>
      <c r="AI617" s="486" t="s">
        <v>2803</v>
      </c>
      <c r="AJ617" s="468"/>
      <c r="AK617" s="486" t="s">
        <v>2528</v>
      </c>
      <c r="AL617" s="468"/>
      <c r="AM617" s="469"/>
      <c r="AN617" s="469"/>
      <c r="AO617" s="518"/>
      <c r="AP617" s="476" t="s">
        <v>4106</v>
      </c>
      <c r="AQ617" s="469"/>
      <c r="AR617" s="469"/>
      <c r="AS617" s="469"/>
      <c r="AT617" s="469"/>
      <c r="AU617" s="474"/>
      <c r="AV617" s="474"/>
      <c r="AW617" s="474">
        <v>1</v>
      </c>
      <c r="AX617" s="474">
        <v>1</v>
      </c>
      <c r="AY617" s="474">
        <v>1</v>
      </c>
      <c r="AZ617" s="474">
        <v>1</v>
      </c>
      <c r="BA617" s="477">
        <v>4</v>
      </c>
      <c r="BB617" s="478"/>
      <c r="BC617" s="474"/>
      <c r="BD617" s="467" t="s">
        <v>4190</v>
      </c>
      <c r="BE617" s="467" t="s">
        <v>4191</v>
      </c>
      <c r="BF617" s="467" t="s">
        <v>3228</v>
      </c>
      <c r="BG617" s="470"/>
      <c r="BH617" s="467"/>
      <c r="BI617" s="467"/>
      <c r="BJ617" s="467"/>
      <c r="BK617" s="467" t="s">
        <v>4192</v>
      </c>
      <c r="BL617" s="467"/>
      <c r="BM617" s="467"/>
    </row>
    <row r="618" spans="1:65" ht="30" customHeight="1" x14ac:dyDescent="0.3">
      <c r="A618" s="68"/>
      <c r="B618" s="465">
        <v>20200613</v>
      </c>
      <c r="C618" s="514" t="s">
        <v>4086</v>
      </c>
      <c r="D618" s="480" t="s">
        <v>2823</v>
      </c>
      <c r="E618" s="481">
        <v>44204</v>
      </c>
      <c r="F618" s="469" t="s">
        <v>2494</v>
      </c>
      <c r="G618" s="468" t="s">
        <v>116</v>
      </c>
      <c r="H618" s="469" t="s">
        <v>2585</v>
      </c>
      <c r="I618" s="468" t="s">
        <v>2477</v>
      </c>
      <c r="J618" s="482" t="s">
        <v>7114</v>
      </c>
      <c r="K618" s="483">
        <v>44203</v>
      </c>
      <c r="L618" s="479"/>
      <c r="M618" s="469" t="s">
        <v>2586</v>
      </c>
      <c r="N618" s="469" t="s">
        <v>2586</v>
      </c>
      <c r="O618" s="485" t="s">
        <v>4608</v>
      </c>
      <c r="P618" s="485" t="s">
        <v>4609</v>
      </c>
      <c r="Q618" s="513" t="s">
        <v>4087</v>
      </c>
      <c r="R618" s="484">
        <v>0</v>
      </c>
      <c r="S618" s="484">
        <v>0</v>
      </c>
      <c r="T618" s="468" t="s">
        <v>2484</v>
      </c>
      <c r="U618" s="468" t="s">
        <v>3598</v>
      </c>
      <c r="V618" s="485"/>
      <c r="W618" s="468" t="s">
        <v>120</v>
      </c>
      <c r="X618" s="468"/>
      <c r="Y618" s="474" t="s">
        <v>2528</v>
      </c>
      <c r="Z618" s="469" t="s">
        <v>4088</v>
      </c>
      <c r="AA618" s="468" t="s">
        <v>2454</v>
      </c>
      <c r="AB618" s="485"/>
      <c r="AC618" s="468"/>
      <c r="AD618" s="468" t="s">
        <v>2450</v>
      </c>
      <c r="AE618" s="468"/>
      <c r="AF618" s="468" t="s">
        <v>2462</v>
      </c>
      <c r="AG618" s="468" t="s">
        <v>2516</v>
      </c>
      <c r="AH618" s="486" t="s">
        <v>2452</v>
      </c>
      <c r="AI618" s="486" t="s">
        <v>2803</v>
      </c>
      <c r="AJ618" s="468"/>
      <c r="AK618" s="486" t="s">
        <v>2528</v>
      </c>
      <c r="AL618" s="468"/>
      <c r="AM618" s="513" t="s">
        <v>4089</v>
      </c>
      <c r="AN618" s="513"/>
      <c r="AO618" s="510"/>
      <c r="AP618" s="476" t="s">
        <v>4108</v>
      </c>
      <c r="AQ618" s="513"/>
      <c r="AR618" s="513"/>
      <c r="AS618" s="513"/>
      <c r="AT618" s="513"/>
      <c r="AU618" s="474"/>
      <c r="AV618" s="474"/>
      <c r="AW618" s="474">
        <v>1</v>
      </c>
      <c r="AX618" s="474">
        <v>1</v>
      </c>
      <c r="AY618" s="474">
        <v>1</v>
      </c>
      <c r="AZ618" s="474">
        <v>3</v>
      </c>
      <c r="BA618" s="477">
        <v>4</v>
      </c>
      <c r="BB618" s="478"/>
      <c r="BC618" s="474"/>
      <c r="BD618" s="467" t="s">
        <v>4187</v>
      </c>
      <c r="BE618" s="467" t="s">
        <v>4188</v>
      </c>
      <c r="BF618" s="467" t="s">
        <v>3228</v>
      </c>
      <c r="BG618" s="470"/>
      <c r="BH618" s="467"/>
      <c r="BI618" s="467"/>
      <c r="BJ618" s="467"/>
      <c r="BK618" s="467" t="s">
        <v>4189</v>
      </c>
      <c r="BL618" s="467"/>
      <c r="BM618" s="467"/>
    </row>
    <row r="619" spans="1:65" ht="30" customHeight="1" x14ac:dyDescent="0.3">
      <c r="A619" s="68"/>
      <c r="B619" s="465">
        <v>20200614</v>
      </c>
      <c r="C619" s="514" t="s">
        <v>4091</v>
      </c>
      <c r="D619" s="480" t="s">
        <v>2823</v>
      </c>
      <c r="E619" s="481">
        <v>44204</v>
      </c>
      <c r="F619" s="469" t="s">
        <v>2494</v>
      </c>
      <c r="G619" s="468" t="s">
        <v>116</v>
      </c>
      <c r="H619" s="469" t="s">
        <v>2585</v>
      </c>
      <c r="I619" s="468" t="s">
        <v>2477</v>
      </c>
      <c r="J619" s="482" t="s">
        <v>7115</v>
      </c>
      <c r="K619" s="483">
        <v>44203</v>
      </c>
      <c r="L619" s="479"/>
      <c r="M619" s="469" t="s">
        <v>2586</v>
      </c>
      <c r="N619" s="469" t="s">
        <v>4080</v>
      </c>
      <c r="O619" s="485" t="s">
        <v>4610</v>
      </c>
      <c r="P619" s="485" t="s">
        <v>4611</v>
      </c>
      <c r="Q619" s="513" t="s">
        <v>4092</v>
      </c>
      <c r="R619" s="484">
        <v>0</v>
      </c>
      <c r="S619" s="484">
        <v>0</v>
      </c>
      <c r="T619" s="468" t="s">
        <v>2484</v>
      </c>
      <c r="U619" s="468" t="s">
        <v>3598</v>
      </c>
      <c r="V619" s="485"/>
      <c r="W619" s="468" t="s">
        <v>120</v>
      </c>
      <c r="X619" s="468"/>
      <c r="Y619" s="474" t="s">
        <v>2528</v>
      </c>
      <c r="Z619" s="469" t="s">
        <v>4093</v>
      </c>
      <c r="AA619" s="468" t="s">
        <v>2454</v>
      </c>
      <c r="AB619" s="485"/>
      <c r="AC619" s="468"/>
      <c r="AD619" s="468" t="s">
        <v>2450</v>
      </c>
      <c r="AE619" s="468"/>
      <c r="AF619" s="468" t="s">
        <v>2462</v>
      </c>
      <c r="AG619" s="468" t="s">
        <v>2486</v>
      </c>
      <c r="AH619" s="486" t="s">
        <v>2452</v>
      </c>
      <c r="AI619" s="486" t="s">
        <v>2803</v>
      </c>
      <c r="AJ619" s="468"/>
      <c r="AK619" s="486" t="s">
        <v>2528</v>
      </c>
      <c r="AL619" s="468"/>
      <c r="AM619" s="513" t="s">
        <v>4090</v>
      </c>
      <c r="AN619" s="513"/>
      <c r="AO619" s="510"/>
      <c r="AP619" s="476" t="s">
        <v>4109</v>
      </c>
      <c r="AQ619" s="513"/>
      <c r="AR619" s="513"/>
      <c r="AS619" s="513"/>
      <c r="AT619" s="513"/>
      <c r="AU619" s="474"/>
      <c r="AV619" s="474"/>
      <c r="AW619" s="474">
        <v>1</v>
      </c>
      <c r="AX619" s="474">
        <v>1</v>
      </c>
      <c r="AY619" s="474">
        <v>1</v>
      </c>
      <c r="AZ619" s="474">
        <v>3</v>
      </c>
      <c r="BA619" s="477">
        <v>3</v>
      </c>
      <c r="BB619" s="478"/>
      <c r="BC619" s="474"/>
      <c r="BD619" s="467" t="s">
        <v>4185</v>
      </c>
      <c r="BE619" s="467" t="s">
        <v>4186</v>
      </c>
      <c r="BF619" s="467" t="s">
        <v>3228</v>
      </c>
      <c r="BG619" s="470"/>
      <c r="BH619" s="467"/>
      <c r="BI619" s="467"/>
      <c r="BJ619" s="467"/>
      <c r="BK619" s="467"/>
      <c r="BL619" s="467"/>
      <c r="BM619" s="467"/>
    </row>
    <row r="620" spans="1:65" ht="30" customHeight="1" x14ac:dyDescent="0.3">
      <c r="A620" s="68"/>
      <c r="B620" s="465">
        <v>20200615</v>
      </c>
      <c r="C620" s="514" t="s">
        <v>4322</v>
      </c>
      <c r="D620" s="480"/>
      <c r="E620" s="481">
        <v>44205</v>
      </c>
      <c r="F620" s="469" t="s">
        <v>2609</v>
      </c>
      <c r="G620" s="468" t="s">
        <v>116</v>
      </c>
      <c r="H620" s="469" t="s">
        <v>2585</v>
      </c>
      <c r="I620" s="468" t="s">
        <v>119</v>
      </c>
      <c r="J620" s="482" t="s">
        <v>7116</v>
      </c>
      <c r="K620" s="483">
        <v>44205</v>
      </c>
      <c r="L620" s="479">
        <v>44166</v>
      </c>
      <c r="M620" s="469" t="s">
        <v>4095</v>
      </c>
      <c r="N620" s="469" t="s">
        <v>4081</v>
      </c>
      <c r="O620" s="485" t="s">
        <v>4612</v>
      </c>
      <c r="P620" s="485" t="s">
        <v>4831</v>
      </c>
      <c r="Q620" s="513" t="s">
        <v>4935</v>
      </c>
      <c r="R620" s="484">
        <v>7763000</v>
      </c>
      <c r="S620" s="484">
        <v>0</v>
      </c>
      <c r="T620" s="468"/>
      <c r="U620" s="468"/>
      <c r="V620" s="485"/>
      <c r="W620" s="468" t="s">
        <v>120</v>
      </c>
      <c r="X620" s="468"/>
      <c r="Y620" s="474"/>
      <c r="Z620" s="513" t="s">
        <v>4874</v>
      </c>
      <c r="AA620" s="468" t="s">
        <v>2454</v>
      </c>
      <c r="AB620" s="485"/>
      <c r="AC620" s="468"/>
      <c r="AD620" s="468" t="s">
        <v>2485</v>
      </c>
      <c r="AE620" s="468"/>
      <c r="AF620" s="468" t="s">
        <v>2458</v>
      </c>
      <c r="AG620" s="468" t="s">
        <v>2490</v>
      </c>
      <c r="AH620" s="486" t="s">
        <v>2710</v>
      </c>
      <c r="AI620" s="486" t="s">
        <v>2710</v>
      </c>
      <c r="AJ620" s="468"/>
      <c r="AK620" s="486"/>
      <c r="AL620" s="468"/>
      <c r="AM620" s="513" t="s">
        <v>4094</v>
      </c>
      <c r="AN620" s="513"/>
      <c r="AO620" s="510"/>
      <c r="AP620" s="476" t="s">
        <v>4110</v>
      </c>
      <c r="AQ620" s="513"/>
      <c r="AR620" s="513"/>
      <c r="AS620" s="513"/>
      <c r="AT620" s="513"/>
      <c r="AU620" s="474"/>
      <c r="AV620" s="474"/>
      <c r="AW620" s="474">
        <v>1</v>
      </c>
      <c r="AX620" s="474">
        <v>3</v>
      </c>
      <c r="AY620" s="474">
        <v>1</v>
      </c>
      <c r="AZ620" s="474">
        <v>1</v>
      </c>
      <c r="BA620" s="477">
        <v>1</v>
      </c>
      <c r="BB620" s="478"/>
      <c r="BC620" s="474"/>
      <c r="BD620" s="467" t="s">
        <v>4182</v>
      </c>
      <c r="BE620" s="467" t="s">
        <v>4183</v>
      </c>
      <c r="BF620" s="467" t="s">
        <v>4184</v>
      </c>
      <c r="BG620" s="470"/>
      <c r="BH620" s="467"/>
      <c r="BI620" s="467"/>
      <c r="BJ620" s="467"/>
      <c r="BK620" s="467"/>
      <c r="BL620" s="467"/>
      <c r="BM620" s="467"/>
    </row>
    <row r="621" spans="1:65" ht="30" customHeight="1" x14ac:dyDescent="0.3">
      <c r="A621" s="68"/>
      <c r="B621" s="465">
        <v>20200616</v>
      </c>
      <c r="C621" s="514" t="s">
        <v>7431</v>
      </c>
      <c r="D621" s="480"/>
      <c r="E621" s="481">
        <v>44206</v>
      </c>
      <c r="F621" s="469" t="s">
        <v>2632</v>
      </c>
      <c r="G621" s="468" t="s">
        <v>116</v>
      </c>
      <c r="H621" s="469" t="s">
        <v>1500</v>
      </c>
      <c r="I621" s="468" t="s">
        <v>4904</v>
      </c>
      <c r="J621" s="482" t="s">
        <v>7117</v>
      </c>
      <c r="K621" s="483">
        <v>44206</v>
      </c>
      <c r="L621" s="479"/>
      <c r="M621" s="469" t="s">
        <v>4082</v>
      </c>
      <c r="N621" s="469" t="s">
        <v>3377</v>
      </c>
      <c r="O621" s="485" t="s">
        <v>4613</v>
      </c>
      <c r="P621" s="485" t="s">
        <v>6025</v>
      </c>
      <c r="Q621" s="513" t="s">
        <v>4096</v>
      </c>
      <c r="R621" s="484">
        <v>5400</v>
      </c>
      <c r="S621" s="484">
        <v>0</v>
      </c>
      <c r="T621" s="468" t="s">
        <v>145</v>
      </c>
      <c r="U621" s="468"/>
      <c r="V621" s="485"/>
      <c r="W621" s="468" t="s">
        <v>121</v>
      </c>
      <c r="X621" s="468"/>
      <c r="Y621" s="474"/>
      <c r="Z621" s="513" t="s">
        <v>5048</v>
      </c>
      <c r="AA621" s="468" t="s">
        <v>2454</v>
      </c>
      <c r="AB621" s="485" t="s">
        <v>4914</v>
      </c>
      <c r="AC621" s="468"/>
      <c r="AD621" s="468" t="s">
        <v>2450</v>
      </c>
      <c r="AE621" s="468"/>
      <c r="AF621" s="468" t="s">
        <v>2458</v>
      </c>
      <c r="AG621" s="468" t="s">
        <v>2451</v>
      </c>
      <c r="AH621" s="486" t="s">
        <v>2452</v>
      </c>
      <c r="AI621" s="486" t="s">
        <v>2452</v>
      </c>
      <c r="AJ621" s="468"/>
      <c r="AK621" s="486"/>
      <c r="AL621" s="468"/>
      <c r="AM621" s="469"/>
      <c r="AN621" s="469"/>
      <c r="AO621" s="518"/>
      <c r="AP621" s="476" t="s">
        <v>4105</v>
      </c>
      <c r="AQ621" s="469"/>
      <c r="AR621" s="469"/>
      <c r="AS621" s="469"/>
      <c r="AT621" s="469"/>
      <c r="AU621" s="474"/>
      <c r="AV621" s="474"/>
      <c r="AW621" s="474">
        <v>1</v>
      </c>
      <c r="AX621" s="474">
        <v>1</v>
      </c>
      <c r="AY621" s="474">
        <v>1</v>
      </c>
      <c r="AZ621" s="474">
        <v>1</v>
      </c>
      <c r="BA621" s="477">
        <v>2</v>
      </c>
      <c r="BB621" s="478"/>
      <c r="BC621" s="474"/>
      <c r="BD621" s="467" t="s">
        <v>4179</v>
      </c>
      <c r="BE621" s="467" t="s">
        <v>4170</v>
      </c>
      <c r="BF621" s="467" t="s">
        <v>4180</v>
      </c>
      <c r="BG621" s="470"/>
      <c r="BH621" s="467"/>
      <c r="BI621" s="467"/>
      <c r="BJ621" s="467"/>
      <c r="BK621" s="467" t="s">
        <v>4181</v>
      </c>
      <c r="BL621" s="467"/>
      <c r="BM621" s="467"/>
    </row>
    <row r="622" spans="1:65" ht="30" customHeight="1" x14ac:dyDescent="0.3">
      <c r="A622" s="68"/>
      <c r="B622" s="465">
        <v>20200617</v>
      </c>
      <c r="C622" s="514" t="s">
        <v>4323</v>
      </c>
      <c r="D622" s="480" t="s">
        <v>4112</v>
      </c>
      <c r="E622" s="481">
        <v>44207</v>
      </c>
      <c r="F622" s="469" t="s">
        <v>2494</v>
      </c>
      <c r="G622" s="468" t="s">
        <v>116</v>
      </c>
      <c r="H622" s="469" t="s">
        <v>1500</v>
      </c>
      <c r="I622" s="468" t="s">
        <v>119</v>
      </c>
      <c r="J622" s="482" t="s">
        <v>7118</v>
      </c>
      <c r="K622" s="483">
        <v>44190</v>
      </c>
      <c r="L622" s="479"/>
      <c r="M622" s="469" t="s">
        <v>4083</v>
      </c>
      <c r="N622" s="469" t="s">
        <v>2624</v>
      </c>
      <c r="O622" s="485" t="s">
        <v>4101</v>
      </c>
      <c r="P622" s="485"/>
      <c r="Q622" s="513" t="s">
        <v>4102</v>
      </c>
      <c r="R622" s="484" t="s">
        <v>2691</v>
      </c>
      <c r="S622" s="484" t="s">
        <v>2691</v>
      </c>
      <c r="T622" s="468" t="s">
        <v>4567</v>
      </c>
      <c r="U622" s="468" t="s">
        <v>4566</v>
      </c>
      <c r="V622" s="485"/>
      <c r="W622" s="468" t="s">
        <v>120</v>
      </c>
      <c r="X622" s="468"/>
      <c r="Y622" s="474" t="s">
        <v>2528</v>
      </c>
      <c r="Z622" s="513" t="s">
        <v>4099</v>
      </c>
      <c r="AA622" s="468" t="s">
        <v>2454</v>
      </c>
      <c r="AB622" s="485" t="s">
        <v>4915</v>
      </c>
      <c r="AC622" s="468"/>
      <c r="AD622" s="468" t="s">
        <v>2450</v>
      </c>
      <c r="AE622" s="468" t="s">
        <v>2461</v>
      </c>
      <c r="AF622" s="468" t="s">
        <v>2458</v>
      </c>
      <c r="AG622" s="468" t="s">
        <v>2490</v>
      </c>
      <c r="AH622" s="486" t="s">
        <v>2452</v>
      </c>
      <c r="AI622" s="486" t="s">
        <v>2803</v>
      </c>
      <c r="AJ622" s="468"/>
      <c r="AK622" s="486" t="s">
        <v>2528</v>
      </c>
      <c r="AL622" s="468"/>
      <c r="AM622" s="513" t="s">
        <v>4100</v>
      </c>
      <c r="AN622" s="513"/>
      <c r="AO622" s="510"/>
      <c r="AP622" s="476"/>
      <c r="AQ622" s="513"/>
      <c r="AR622" s="513"/>
      <c r="AS622" s="513"/>
      <c r="AT622" s="513"/>
      <c r="AU622" s="474"/>
      <c r="AV622" s="474"/>
      <c r="AW622" s="474">
        <v>1</v>
      </c>
      <c r="AX622" s="474">
        <v>1</v>
      </c>
      <c r="AY622" s="474">
        <v>1</v>
      </c>
      <c r="AZ622" s="474">
        <v>1</v>
      </c>
      <c r="BA622" s="477">
        <v>1</v>
      </c>
      <c r="BB622" s="478"/>
      <c r="BC622" s="474"/>
      <c r="BD622" s="467" t="s">
        <v>4343</v>
      </c>
      <c r="BE622" s="467" t="s">
        <v>4344</v>
      </c>
      <c r="BF622" s="467" t="s">
        <v>2531</v>
      </c>
      <c r="BG622" s="470"/>
      <c r="BH622" s="467"/>
      <c r="BI622" s="467"/>
      <c r="BJ622" s="467"/>
      <c r="BK622" s="467"/>
      <c r="BL622" s="467"/>
      <c r="BM622" s="467"/>
    </row>
    <row r="623" spans="1:65" ht="30" customHeight="1" x14ac:dyDescent="0.3">
      <c r="A623" s="68"/>
      <c r="B623" s="465">
        <v>20200618</v>
      </c>
      <c r="C623" s="514" t="s">
        <v>4103</v>
      </c>
      <c r="D623" s="480"/>
      <c r="E623" s="481">
        <v>44207</v>
      </c>
      <c r="F623" s="469" t="s">
        <v>2494</v>
      </c>
      <c r="G623" s="468" t="s">
        <v>116</v>
      </c>
      <c r="H623" s="469" t="s">
        <v>2585</v>
      </c>
      <c r="I623" s="468" t="s">
        <v>2477</v>
      </c>
      <c r="J623" s="482" t="s">
        <v>7119</v>
      </c>
      <c r="K623" s="483">
        <v>44204</v>
      </c>
      <c r="L623" s="479">
        <v>44166</v>
      </c>
      <c r="M623" s="469" t="s">
        <v>2624</v>
      </c>
      <c r="N623" s="469" t="s">
        <v>2586</v>
      </c>
      <c r="O623" s="485" t="s">
        <v>4614</v>
      </c>
      <c r="P623" s="485" t="s">
        <v>4615</v>
      </c>
      <c r="Q623" s="513" t="s">
        <v>4838</v>
      </c>
      <c r="R623" s="484">
        <v>751408</v>
      </c>
      <c r="S623" s="484">
        <v>0</v>
      </c>
      <c r="T623" s="468" t="s">
        <v>2484</v>
      </c>
      <c r="U623" s="468" t="s">
        <v>2456</v>
      </c>
      <c r="V623" s="485"/>
      <c r="W623" s="468" t="s">
        <v>120</v>
      </c>
      <c r="X623" s="468"/>
      <c r="Y623" s="474"/>
      <c r="Z623" s="513" t="s">
        <v>4830</v>
      </c>
      <c r="AA623" s="468" t="s">
        <v>2454</v>
      </c>
      <c r="AB623" s="485" t="s">
        <v>4694</v>
      </c>
      <c r="AC623" s="468"/>
      <c r="AD623" s="468" t="s">
        <v>2460</v>
      </c>
      <c r="AE623" s="468"/>
      <c r="AF623" s="468" t="s">
        <v>2458</v>
      </c>
      <c r="AG623" s="468" t="s">
        <v>2490</v>
      </c>
      <c r="AH623" s="486" t="s">
        <v>2452</v>
      </c>
      <c r="AI623" s="486" t="s">
        <v>2452</v>
      </c>
      <c r="AJ623" s="468"/>
      <c r="AK623" s="486"/>
      <c r="AL623" s="468"/>
      <c r="AM623" s="513" t="s">
        <v>4097</v>
      </c>
      <c r="AN623" s="513"/>
      <c r="AO623" s="510"/>
      <c r="AP623" s="476" t="s">
        <v>4695</v>
      </c>
      <c r="AQ623" s="513" t="s">
        <v>4640</v>
      </c>
      <c r="AR623" s="513" t="s">
        <v>4749</v>
      </c>
      <c r="AS623" s="513"/>
      <c r="AT623" s="513"/>
      <c r="AU623" s="474"/>
      <c r="AV623" s="474"/>
      <c r="AW623" s="474">
        <v>1</v>
      </c>
      <c r="AX623" s="474">
        <v>2</v>
      </c>
      <c r="AY623" s="474">
        <v>1</v>
      </c>
      <c r="AZ623" s="474">
        <v>1</v>
      </c>
      <c r="BA623" s="477">
        <v>1</v>
      </c>
      <c r="BB623" s="478"/>
      <c r="BC623" s="474"/>
      <c r="BD623" s="467" t="s">
        <v>4176</v>
      </c>
      <c r="BE623" s="467" t="s">
        <v>4177</v>
      </c>
      <c r="BF623" s="467" t="s">
        <v>4178</v>
      </c>
      <c r="BG623" s="470"/>
      <c r="BH623" s="467"/>
      <c r="BI623" s="467"/>
      <c r="BJ623" s="467"/>
      <c r="BK623" s="467"/>
      <c r="BL623" s="467"/>
      <c r="BM623" s="467"/>
    </row>
    <row r="624" spans="1:65" ht="30" customHeight="1" x14ac:dyDescent="0.3">
      <c r="A624" s="68"/>
      <c r="B624" s="465">
        <v>20200619</v>
      </c>
      <c r="C624" s="514" t="s">
        <v>4324</v>
      </c>
      <c r="D624" s="480" t="s">
        <v>4113</v>
      </c>
      <c r="E624" s="481">
        <v>44208</v>
      </c>
      <c r="F624" s="469" t="s">
        <v>2713</v>
      </c>
      <c r="G624" s="468" t="s">
        <v>116</v>
      </c>
      <c r="H624" s="469" t="s">
        <v>2585</v>
      </c>
      <c r="I624" s="468" t="s">
        <v>2522</v>
      </c>
      <c r="J624" s="482" t="s">
        <v>7120</v>
      </c>
      <c r="K624" s="483">
        <v>44204</v>
      </c>
      <c r="L624" s="479"/>
      <c r="M624" s="469" t="s">
        <v>4085</v>
      </c>
      <c r="N624" s="469" t="s">
        <v>2582</v>
      </c>
      <c r="O624" s="485" t="s">
        <v>4616</v>
      </c>
      <c r="P624" s="485" t="s">
        <v>4617</v>
      </c>
      <c r="Q624" s="513" t="s">
        <v>4098</v>
      </c>
      <c r="R624" s="484">
        <v>0</v>
      </c>
      <c r="S624" s="484">
        <v>0</v>
      </c>
      <c r="T624" s="468" t="s">
        <v>2455</v>
      </c>
      <c r="U624" s="468" t="s">
        <v>3597</v>
      </c>
      <c r="V624" s="485"/>
      <c r="W624" s="468" t="s">
        <v>120</v>
      </c>
      <c r="X624" s="468"/>
      <c r="Y624" s="474" t="s">
        <v>2528</v>
      </c>
      <c r="Z624" s="469" t="s">
        <v>4829</v>
      </c>
      <c r="AA624" s="468" t="s">
        <v>2470</v>
      </c>
      <c r="AB624" s="485"/>
      <c r="AC624" s="468"/>
      <c r="AD624" s="468" t="s">
        <v>2450</v>
      </c>
      <c r="AE624" s="468" t="s">
        <v>2461</v>
      </c>
      <c r="AF624" s="468" t="s">
        <v>3498</v>
      </c>
      <c r="AG624" s="468" t="s">
        <v>2516</v>
      </c>
      <c r="AH624" s="486" t="s">
        <v>2710</v>
      </c>
      <c r="AI624" s="486" t="s">
        <v>2803</v>
      </c>
      <c r="AJ624" s="468"/>
      <c r="AK624" s="486" t="s">
        <v>2528</v>
      </c>
      <c r="AL624" s="468"/>
      <c r="AM624" s="469"/>
      <c r="AN624" s="469"/>
      <c r="AO624" s="518"/>
      <c r="AP624" s="476" t="s">
        <v>4111</v>
      </c>
      <c r="AQ624" s="469"/>
      <c r="AR624" s="469"/>
      <c r="AS624" s="469"/>
      <c r="AT624" s="469"/>
      <c r="AU624" s="474"/>
      <c r="AV624" s="474"/>
      <c r="AW624" s="474">
        <v>1</v>
      </c>
      <c r="AX624" s="474">
        <v>1</v>
      </c>
      <c r="AY624" s="474">
        <v>1</v>
      </c>
      <c r="AZ624" s="474">
        <v>5</v>
      </c>
      <c r="BA624" s="477">
        <v>4</v>
      </c>
      <c r="BB624" s="478"/>
      <c r="BC624" s="474"/>
      <c r="BD624" s="467" t="s">
        <v>4173</v>
      </c>
      <c r="BE624" s="467" t="s">
        <v>4174</v>
      </c>
      <c r="BF624" s="467" t="s">
        <v>3228</v>
      </c>
      <c r="BG624" s="470"/>
      <c r="BH624" s="467"/>
      <c r="BI624" s="467"/>
      <c r="BJ624" s="467"/>
      <c r="BK624" s="467" t="s">
        <v>4175</v>
      </c>
      <c r="BL624" s="467"/>
      <c r="BM624" s="467"/>
    </row>
    <row r="625" spans="1:65" ht="30" customHeight="1" x14ac:dyDescent="0.3">
      <c r="A625" s="68"/>
      <c r="B625" s="465">
        <v>20200620</v>
      </c>
      <c r="C625" s="514" t="s">
        <v>4119</v>
      </c>
      <c r="D625" s="480" t="s">
        <v>4120</v>
      </c>
      <c r="E625" s="481">
        <v>44208</v>
      </c>
      <c r="F625" s="469" t="s">
        <v>3176</v>
      </c>
      <c r="G625" s="468" t="s">
        <v>116</v>
      </c>
      <c r="H625" s="469" t="s">
        <v>2585</v>
      </c>
      <c r="I625" s="468" t="s">
        <v>2477</v>
      </c>
      <c r="J625" s="482" t="s">
        <v>7121</v>
      </c>
      <c r="K625" s="483">
        <v>44208</v>
      </c>
      <c r="L625" s="479">
        <v>44166</v>
      </c>
      <c r="M625" s="469" t="s">
        <v>2630</v>
      </c>
      <c r="N625" s="469" t="s">
        <v>2582</v>
      </c>
      <c r="O625" s="485" t="s">
        <v>4618</v>
      </c>
      <c r="P625" s="485" t="s">
        <v>4619</v>
      </c>
      <c r="Q625" s="513" t="s">
        <v>4195</v>
      </c>
      <c r="R625" s="484">
        <v>0</v>
      </c>
      <c r="S625" s="484">
        <v>0</v>
      </c>
      <c r="T625" s="468" t="s">
        <v>2455</v>
      </c>
      <c r="U625" s="468" t="s">
        <v>3597</v>
      </c>
      <c r="V625" s="485"/>
      <c r="W625" s="468" t="s">
        <v>120</v>
      </c>
      <c r="X625" s="468"/>
      <c r="Y625" s="474"/>
      <c r="Z625" s="513" t="s">
        <v>4828</v>
      </c>
      <c r="AA625" s="468" t="s">
        <v>2454</v>
      </c>
      <c r="AB625" s="485"/>
      <c r="AC625" s="468"/>
      <c r="AD625" s="468" t="s">
        <v>2450</v>
      </c>
      <c r="AE625" s="468"/>
      <c r="AF625" s="468" t="s">
        <v>2458</v>
      </c>
      <c r="AG625" s="468" t="s">
        <v>2486</v>
      </c>
      <c r="AH625" s="486" t="s">
        <v>2452</v>
      </c>
      <c r="AI625" s="486" t="s">
        <v>2803</v>
      </c>
      <c r="AJ625" s="468"/>
      <c r="AK625" s="486" t="s">
        <v>2528</v>
      </c>
      <c r="AL625" s="468"/>
      <c r="AM625" s="513" t="s">
        <v>4135</v>
      </c>
      <c r="AN625" s="513"/>
      <c r="AO625" s="510"/>
      <c r="AP625" s="476" t="s">
        <v>4172</v>
      </c>
      <c r="AQ625" s="513"/>
      <c r="AR625" s="513"/>
      <c r="AS625" s="513"/>
      <c r="AT625" s="513"/>
      <c r="AU625" s="474"/>
      <c r="AV625" s="474"/>
      <c r="AW625" s="474">
        <v>1</v>
      </c>
      <c r="AX625" s="474">
        <v>1</v>
      </c>
      <c r="AY625" s="474">
        <v>1</v>
      </c>
      <c r="AZ625" s="474">
        <v>1</v>
      </c>
      <c r="BA625" s="477">
        <v>3</v>
      </c>
      <c r="BB625" s="478"/>
      <c r="BC625" s="474"/>
      <c r="BD625" s="467" t="s">
        <v>4341</v>
      </c>
      <c r="BE625" s="467" t="s">
        <v>4342</v>
      </c>
      <c r="BF625" s="467" t="s">
        <v>3228</v>
      </c>
      <c r="BG625" s="470"/>
      <c r="BH625" s="467"/>
      <c r="BI625" s="467"/>
      <c r="BJ625" s="467"/>
      <c r="BK625" s="467"/>
      <c r="BL625" s="467"/>
      <c r="BM625" s="467"/>
    </row>
    <row r="626" spans="1:65" ht="30" customHeight="1" x14ac:dyDescent="0.3">
      <c r="A626" s="68"/>
      <c r="B626" s="465">
        <v>20200621</v>
      </c>
      <c r="C626" s="514" t="s">
        <v>4121</v>
      </c>
      <c r="D626" s="480" t="s">
        <v>4122</v>
      </c>
      <c r="E626" s="481">
        <v>44208</v>
      </c>
      <c r="F626" s="469" t="s">
        <v>3176</v>
      </c>
      <c r="G626" s="468" t="s">
        <v>116</v>
      </c>
      <c r="H626" s="469" t="s">
        <v>2585</v>
      </c>
      <c r="I626" s="468" t="s">
        <v>2477</v>
      </c>
      <c r="J626" s="482" t="s">
        <v>7122</v>
      </c>
      <c r="K626" s="483">
        <v>44208</v>
      </c>
      <c r="L626" s="479">
        <v>44166</v>
      </c>
      <c r="M626" s="469" t="s">
        <v>4114</v>
      </c>
      <c r="N626" s="469" t="s">
        <v>2582</v>
      </c>
      <c r="O626" s="485" t="s">
        <v>4620</v>
      </c>
      <c r="P626" s="485" t="s">
        <v>4621</v>
      </c>
      <c r="Q626" s="513" t="s">
        <v>4869</v>
      </c>
      <c r="R626" s="484">
        <v>100</v>
      </c>
      <c r="S626" s="484">
        <v>0</v>
      </c>
      <c r="T626" s="468" t="s">
        <v>2501</v>
      </c>
      <c r="U626" s="468" t="s">
        <v>3597</v>
      </c>
      <c r="V626" s="485"/>
      <c r="W626" s="468" t="s">
        <v>120</v>
      </c>
      <c r="X626" s="468"/>
      <c r="Y626" s="474" t="s">
        <v>2528</v>
      </c>
      <c r="Z626" s="513" t="s">
        <v>4827</v>
      </c>
      <c r="AA626" s="468" t="s">
        <v>2454</v>
      </c>
      <c r="AB626" s="485" t="s">
        <v>4839</v>
      </c>
      <c r="AC626" s="468"/>
      <c r="AD626" s="468" t="s">
        <v>2450</v>
      </c>
      <c r="AE626" s="468"/>
      <c r="AF626" s="468" t="s">
        <v>2458</v>
      </c>
      <c r="AG626" s="468" t="s">
        <v>2490</v>
      </c>
      <c r="AH626" s="486" t="s">
        <v>2452</v>
      </c>
      <c r="AI626" s="486" t="s">
        <v>2803</v>
      </c>
      <c r="AJ626" s="468"/>
      <c r="AK626" s="486" t="s">
        <v>2528</v>
      </c>
      <c r="AL626" s="468"/>
      <c r="AM626" s="513" t="s">
        <v>4136</v>
      </c>
      <c r="AN626" s="513"/>
      <c r="AO626" s="510"/>
      <c r="AP626" s="476"/>
      <c r="AQ626" s="513"/>
      <c r="AR626" s="513"/>
      <c r="AS626" s="513"/>
      <c r="AT626" s="513"/>
      <c r="AU626" s="474"/>
      <c r="AV626" s="474"/>
      <c r="AW626" s="474">
        <v>1</v>
      </c>
      <c r="AX626" s="474">
        <v>1</v>
      </c>
      <c r="AY626" s="474">
        <v>1</v>
      </c>
      <c r="AZ626" s="474">
        <v>1</v>
      </c>
      <c r="BA626" s="477">
        <v>1</v>
      </c>
      <c r="BB626" s="478"/>
      <c r="BC626" s="474"/>
      <c r="BD626" s="467" t="s">
        <v>4338</v>
      </c>
      <c r="BE626" s="467" t="s">
        <v>4339</v>
      </c>
      <c r="BF626" s="467" t="s">
        <v>4340</v>
      </c>
      <c r="BG626" s="470"/>
      <c r="BH626" s="467"/>
      <c r="BI626" s="467"/>
      <c r="BJ626" s="467"/>
      <c r="BK626" s="467"/>
      <c r="BL626" s="467"/>
      <c r="BM626" s="467"/>
    </row>
    <row r="627" spans="1:65" ht="30" customHeight="1" x14ac:dyDescent="0.3">
      <c r="A627" s="68"/>
      <c r="B627" s="465">
        <v>20200622</v>
      </c>
      <c r="C627" s="514" t="s">
        <v>4139</v>
      </c>
      <c r="D627" s="480" t="s">
        <v>3276</v>
      </c>
      <c r="E627" s="481">
        <v>44208</v>
      </c>
      <c r="F627" s="469" t="s">
        <v>2713</v>
      </c>
      <c r="G627" s="468" t="s">
        <v>116</v>
      </c>
      <c r="H627" s="469" t="s">
        <v>1500</v>
      </c>
      <c r="I627" s="468" t="s">
        <v>2466</v>
      </c>
      <c r="J627" s="482" t="s">
        <v>7123</v>
      </c>
      <c r="K627" s="483">
        <v>44172</v>
      </c>
      <c r="L627" s="479">
        <v>44166</v>
      </c>
      <c r="M627" s="469" t="s">
        <v>2582</v>
      </c>
      <c r="N627" s="469" t="s">
        <v>2586</v>
      </c>
      <c r="O627" s="485" t="s">
        <v>4622</v>
      </c>
      <c r="P627" s="485" t="s">
        <v>4623</v>
      </c>
      <c r="Q627" s="513" t="s">
        <v>4194</v>
      </c>
      <c r="R627" s="484">
        <v>800</v>
      </c>
      <c r="S627" s="484">
        <v>800</v>
      </c>
      <c r="T627" s="468" t="s">
        <v>2464</v>
      </c>
      <c r="U627" s="468" t="s">
        <v>2464</v>
      </c>
      <c r="V627" s="485"/>
      <c r="W627" s="468" t="s">
        <v>120</v>
      </c>
      <c r="X627" s="468"/>
      <c r="Y627" s="474" t="s">
        <v>2528</v>
      </c>
      <c r="Z627" s="513" t="s">
        <v>5049</v>
      </c>
      <c r="AA627" s="468" t="s">
        <v>2470</v>
      </c>
      <c r="AB627" s="485"/>
      <c r="AC627" s="468"/>
      <c r="AD627" s="468" t="s">
        <v>2450</v>
      </c>
      <c r="AE627" s="468"/>
      <c r="AF627" s="468" t="s">
        <v>2462</v>
      </c>
      <c r="AG627" s="468" t="s">
        <v>2516</v>
      </c>
      <c r="AH627" s="486" t="s">
        <v>2452</v>
      </c>
      <c r="AI627" s="486" t="s">
        <v>2803</v>
      </c>
      <c r="AJ627" s="468"/>
      <c r="AK627" s="486" t="s">
        <v>2528</v>
      </c>
      <c r="AL627" s="468"/>
      <c r="AM627" s="469"/>
      <c r="AN627" s="469"/>
      <c r="AO627" s="518"/>
      <c r="AP627" s="476" t="s">
        <v>4171</v>
      </c>
      <c r="AQ627" s="469"/>
      <c r="AR627" s="469"/>
      <c r="AS627" s="469"/>
      <c r="AT627" s="469"/>
      <c r="AU627" s="474"/>
      <c r="AV627" s="474"/>
      <c r="AW627" s="474">
        <v>1</v>
      </c>
      <c r="AX627" s="474">
        <v>1</v>
      </c>
      <c r="AY627" s="474">
        <v>1</v>
      </c>
      <c r="AZ627" s="474">
        <v>3</v>
      </c>
      <c r="BA627" s="477">
        <v>4</v>
      </c>
      <c r="BB627" s="478"/>
      <c r="BC627" s="474"/>
      <c r="BD627" s="467" t="s">
        <v>4334</v>
      </c>
      <c r="BE627" s="467" t="s">
        <v>4335</v>
      </c>
      <c r="BF627" s="467" t="s">
        <v>4336</v>
      </c>
      <c r="BG627" s="470"/>
      <c r="BH627" s="467"/>
      <c r="BI627" s="467"/>
      <c r="BJ627" s="467"/>
      <c r="BK627" s="467" t="s">
        <v>4337</v>
      </c>
      <c r="BL627" s="467"/>
      <c r="BM627" s="467"/>
    </row>
    <row r="628" spans="1:65" ht="30" customHeight="1" x14ac:dyDescent="0.3">
      <c r="A628" s="68"/>
      <c r="B628" s="465">
        <v>20200623</v>
      </c>
      <c r="C628" s="514" t="s">
        <v>4400</v>
      </c>
      <c r="D628" s="480" t="s">
        <v>3135</v>
      </c>
      <c r="E628" s="481">
        <v>44208</v>
      </c>
      <c r="F628" s="469" t="s">
        <v>2713</v>
      </c>
      <c r="G628" s="468" t="s">
        <v>116</v>
      </c>
      <c r="H628" s="469" t="s">
        <v>1500</v>
      </c>
      <c r="I628" s="468" t="s">
        <v>4394</v>
      </c>
      <c r="J628" s="482" t="s">
        <v>7124</v>
      </c>
      <c r="K628" s="483">
        <v>44201</v>
      </c>
      <c r="L628" s="479">
        <v>44136</v>
      </c>
      <c r="M628" s="469" t="s">
        <v>2582</v>
      </c>
      <c r="N628" s="469" t="s">
        <v>3125</v>
      </c>
      <c r="O628" s="485" t="s">
        <v>4624</v>
      </c>
      <c r="P628" s="485" t="s">
        <v>4625</v>
      </c>
      <c r="Q628" s="513" t="s">
        <v>4132</v>
      </c>
      <c r="R628" s="484">
        <v>194524</v>
      </c>
      <c r="S628" s="484">
        <v>194524</v>
      </c>
      <c r="T628" s="468" t="s">
        <v>2712</v>
      </c>
      <c r="U628" s="468" t="s">
        <v>3592</v>
      </c>
      <c r="V628" s="485"/>
      <c r="W628" s="468" t="s">
        <v>120</v>
      </c>
      <c r="X628" s="468"/>
      <c r="Y628" s="474" t="s">
        <v>2528</v>
      </c>
      <c r="Z628" s="513" t="s">
        <v>5049</v>
      </c>
      <c r="AA628" s="468" t="s">
        <v>2470</v>
      </c>
      <c r="AB628" s="485"/>
      <c r="AC628" s="468"/>
      <c r="AD628" s="468" t="s">
        <v>2460</v>
      </c>
      <c r="AE628" s="468"/>
      <c r="AF628" s="468" t="s">
        <v>2462</v>
      </c>
      <c r="AG628" s="468" t="s">
        <v>2451</v>
      </c>
      <c r="AH628" s="486" t="s">
        <v>2452</v>
      </c>
      <c r="AI628" s="486" t="s">
        <v>2803</v>
      </c>
      <c r="AJ628" s="468"/>
      <c r="AK628" s="486" t="s">
        <v>2528</v>
      </c>
      <c r="AL628" s="468"/>
      <c r="AM628" s="513" t="s">
        <v>4140</v>
      </c>
      <c r="AN628" s="513"/>
      <c r="AO628" s="510"/>
      <c r="AP628" s="476" t="s">
        <v>4171</v>
      </c>
      <c r="AQ628" s="513"/>
      <c r="AR628" s="513"/>
      <c r="AS628" s="513"/>
      <c r="AT628" s="513"/>
      <c r="AU628" s="474"/>
      <c r="AV628" s="474"/>
      <c r="AW628" s="474">
        <v>1</v>
      </c>
      <c r="AX628" s="474">
        <v>2</v>
      </c>
      <c r="AY628" s="474">
        <v>1</v>
      </c>
      <c r="AZ628" s="474">
        <v>3</v>
      </c>
      <c r="BA628" s="477">
        <v>2</v>
      </c>
      <c r="BB628" s="478"/>
      <c r="BC628" s="474"/>
      <c r="BD628" s="467" t="s">
        <v>4331</v>
      </c>
      <c r="BE628" s="467" t="s">
        <v>4332</v>
      </c>
      <c r="BF628" s="467" t="s">
        <v>4333</v>
      </c>
      <c r="BG628" s="470"/>
      <c r="BH628" s="467"/>
      <c r="BI628" s="467"/>
      <c r="BJ628" s="467"/>
      <c r="BK628" s="467"/>
      <c r="BL628" s="467"/>
      <c r="BM628" s="467"/>
    </row>
    <row r="629" spans="1:65" ht="30" customHeight="1" x14ac:dyDescent="0.3">
      <c r="A629" s="68"/>
      <c r="B629" s="465">
        <v>20200624</v>
      </c>
      <c r="C629" s="514" t="s">
        <v>4123</v>
      </c>
      <c r="D629" s="480" t="s">
        <v>4124</v>
      </c>
      <c r="E629" s="481">
        <v>44208</v>
      </c>
      <c r="F629" s="469" t="s">
        <v>3294</v>
      </c>
      <c r="G629" s="468" t="s">
        <v>116</v>
      </c>
      <c r="H629" s="469" t="s">
        <v>2585</v>
      </c>
      <c r="I629" s="468" t="s">
        <v>119</v>
      </c>
      <c r="J629" s="482" t="s">
        <v>7125</v>
      </c>
      <c r="K629" s="483">
        <v>44208</v>
      </c>
      <c r="L629" s="479"/>
      <c r="M629" s="469" t="s">
        <v>4115</v>
      </c>
      <c r="N629" s="469" t="s">
        <v>4116</v>
      </c>
      <c r="O629" s="485" t="s">
        <v>4626</v>
      </c>
      <c r="P629" s="485" t="s">
        <v>4627</v>
      </c>
      <c r="Q629" s="513" t="s">
        <v>4141</v>
      </c>
      <c r="R629" s="484">
        <v>0</v>
      </c>
      <c r="S629" s="484">
        <v>0</v>
      </c>
      <c r="T629" s="468" t="s">
        <v>145</v>
      </c>
      <c r="U629" s="468" t="s">
        <v>347</v>
      </c>
      <c r="V629" s="485"/>
      <c r="W629" s="468" t="s">
        <v>120</v>
      </c>
      <c r="X629" s="468"/>
      <c r="Y629" s="474"/>
      <c r="Z629" s="513" t="s">
        <v>4696</v>
      </c>
      <c r="AA629" s="468" t="s">
        <v>2470</v>
      </c>
      <c r="AB629" s="485"/>
      <c r="AC629" s="468"/>
      <c r="AD629" s="468" t="s">
        <v>2450</v>
      </c>
      <c r="AE629" s="468" t="s">
        <v>2461</v>
      </c>
      <c r="AF629" s="468" t="s">
        <v>3498</v>
      </c>
      <c r="AG629" s="468" t="s">
        <v>2490</v>
      </c>
      <c r="AH629" s="486" t="s">
        <v>2452</v>
      </c>
      <c r="AI629" s="486" t="s">
        <v>2452</v>
      </c>
      <c r="AJ629" s="468"/>
      <c r="AK629" s="486"/>
      <c r="AL629" s="468"/>
      <c r="AM629" s="513" t="s">
        <v>3650</v>
      </c>
      <c r="AN629" s="513"/>
      <c r="AO629" s="510"/>
      <c r="AP629" s="476" t="s">
        <v>4697</v>
      </c>
      <c r="AQ629" s="513" t="s">
        <v>4748</v>
      </c>
      <c r="AR629" s="513" t="s">
        <v>4749</v>
      </c>
      <c r="AS629" s="513"/>
      <c r="AT629" s="513"/>
      <c r="AU629" s="474"/>
      <c r="AV629" s="474"/>
      <c r="AW629" s="474">
        <v>1</v>
      </c>
      <c r="AX629" s="474">
        <v>1</v>
      </c>
      <c r="AY629" s="474">
        <v>1</v>
      </c>
      <c r="AZ629" s="474">
        <v>5</v>
      </c>
      <c r="BA629" s="477">
        <v>1</v>
      </c>
      <c r="BB629" s="478"/>
      <c r="BC629" s="474"/>
      <c r="BD629" s="467" t="s">
        <v>4328</v>
      </c>
      <c r="BE629" s="467" t="s">
        <v>4329</v>
      </c>
      <c r="BF629" s="467" t="s">
        <v>3228</v>
      </c>
      <c r="BG629" s="470"/>
      <c r="BH629" s="467"/>
      <c r="BI629" s="467"/>
      <c r="BJ629" s="467"/>
      <c r="BK629" s="467"/>
      <c r="BL629" s="467"/>
      <c r="BM629" s="467"/>
    </row>
    <row r="630" spans="1:65" ht="30" customHeight="1" x14ac:dyDescent="0.3">
      <c r="A630" s="68"/>
      <c r="B630" s="465">
        <v>20200625</v>
      </c>
      <c r="C630" s="514" t="s">
        <v>4399</v>
      </c>
      <c r="D630" s="480" t="s">
        <v>4125</v>
      </c>
      <c r="E630" s="481">
        <v>44208</v>
      </c>
      <c r="F630" s="469" t="s">
        <v>2713</v>
      </c>
      <c r="G630" s="468" t="s">
        <v>116</v>
      </c>
      <c r="H630" s="469" t="s">
        <v>1500</v>
      </c>
      <c r="I630" s="468" t="s">
        <v>4394</v>
      </c>
      <c r="J630" s="482" t="s">
        <v>7126</v>
      </c>
      <c r="K630" s="483">
        <v>44208</v>
      </c>
      <c r="L630" s="479">
        <v>44105</v>
      </c>
      <c r="M630" s="469" t="s">
        <v>2582</v>
      </c>
      <c r="N630" s="469" t="s">
        <v>4130</v>
      </c>
      <c r="O630" s="485" t="s">
        <v>4628</v>
      </c>
      <c r="P630" s="485" t="s">
        <v>4629</v>
      </c>
      <c r="Q630" s="513" t="s">
        <v>4131</v>
      </c>
      <c r="R630" s="484">
        <v>80300</v>
      </c>
      <c r="S630" s="484">
        <v>80300</v>
      </c>
      <c r="T630" s="468" t="s">
        <v>2712</v>
      </c>
      <c r="U630" s="468" t="s">
        <v>3592</v>
      </c>
      <c r="V630" s="485"/>
      <c r="W630" s="468" t="s">
        <v>120</v>
      </c>
      <c r="X630" s="468"/>
      <c r="Y630" s="474" t="s">
        <v>2528</v>
      </c>
      <c r="Z630" s="513" t="s">
        <v>5050</v>
      </c>
      <c r="AA630" s="468" t="s">
        <v>2470</v>
      </c>
      <c r="AB630" s="485"/>
      <c r="AC630" s="468"/>
      <c r="AD630" s="468" t="s">
        <v>2450</v>
      </c>
      <c r="AE630" s="468"/>
      <c r="AF630" s="468" t="s">
        <v>2462</v>
      </c>
      <c r="AG630" s="468" t="s">
        <v>2486</v>
      </c>
      <c r="AH630" s="486" t="s">
        <v>2452</v>
      </c>
      <c r="AI630" s="486" t="s">
        <v>2803</v>
      </c>
      <c r="AJ630" s="468"/>
      <c r="AK630" s="486" t="s">
        <v>2528</v>
      </c>
      <c r="AL630" s="468"/>
      <c r="AM630" s="513" t="s">
        <v>4138</v>
      </c>
      <c r="AN630" s="513"/>
      <c r="AO630" s="510"/>
      <c r="AP630" s="476" t="s">
        <v>4171</v>
      </c>
      <c r="AQ630" s="513"/>
      <c r="AR630" s="513"/>
      <c r="AS630" s="513"/>
      <c r="AT630" s="513"/>
      <c r="AU630" s="474"/>
      <c r="AV630" s="474"/>
      <c r="AW630" s="474">
        <v>1</v>
      </c>
      <c r="AX630" s="474">
        <v>1</v>
      </c>
      <c r="AY630" s="474">
        <v>1</v>
      </c>
      <c r="AZ630" s="474">
        <v>3</v>
      </c>
      <c r="BA630" s="477">
        <v>3</v>
      </c>
      <c r="BB630" s="478"/>
      <c r="BC630" s="474"/>
      <c r="BD630" s="467" t="s">
        <v>4169</v>
      </c>
      <c r="BE630" s="467" t="s">
        <v>4228</v>
      </c>
      <c r="BF630" s="467" t="s">
        <v>4229</v>
      </c>
      <c r="BG630" s="470"/>
      <c r="BH630" s="467"/>
      <c r="BI630" s="467"/>
      <c r="BJ630" s="467"/>
      <c r="BK630" s="467"/>
      <c r="BL630" s="467"/>
      <c r="BM630" s="467"/>
    </row>
    <row r="631" spans="1:65" ht="30" customHeight="1" x14ac:dyDescent="0.3">
      <c r="A631" s="68"/>
      <c r="B631" s="465">
        <v>20200626</v>
      </c>
      <c r="C631" s="514" t="s">
        <v>4155</v>
      </c>
      <c r="D631" s="480" t="s">
        <v>4126</v>
      </c>
      <c r="E631" s="481">
        <v>44209</v>
      </c>
      <c r="F631" s="469" t="s">
        <v>2609</v>
      </c>
      <c r="G631" s="468" t="s">
        <v>116</v>
      </c>
      <c r="H631" s="469" t="s">
        <v>2585</v>
      </c>
      <c r="I631" s="468" t="s">
        <v>2477</v>
      </c>
      <c r="J631" s="482" t="s">
        <v>7127</v>
      </c>
      <c r="K631" s="483">
        <v>44208</v>
      </c>
      <c r="L631" s="479">
        <v>44166</v>
      </c>
      <c r="M631" s="469" t="s">
        <v>4117</v>
      </c>
      <c r="N631" s="469" t="s">
        <v>2582</v>
      </c>
      <c r="O631" s="485" t="s">
        <v>4630</v>
      </c>
      <c r="P631" s="485" t="s">
        <v>4631</v>
      </c>
      <c r="Q631" s="513" t="s">
        <v>4156</v>
      </c>
      <c r="R631" s="484">
        <v>248419</v>
      </c>
      <c r="S631" s="484">
        <v>0</v>
      </c>
      <c r="T631" s="468" t="s">
        <v>2455</v>
      </c>
      <c r="U631" s="468" t="s">
        <v>3596</v>
      </c>
      <c r="V631" s="485"/>
      <c r="W631" s="468" t="s">
        <v>120</v>
      </c>
      <c r="X631" s="468"/>
      <c r="Y631" s="474" t="s">
        <v>2528</v>
      </c>
      <c r="Z631" s="513" t="s">
        <v>4826</v>
      </c>
      <c r="AA631" s="468" t="s">
        <v>2454</v>
      </c>
      <c r="AB631" s="485"/>
      <c r="AC631" s="468"/>
      <c r="AD631" s="468" t="s">
        <v>2460</v>
      </c>
      <c r="AE631" s="468"/>
      <c r="AF631" s="468" t="s">
        <v>2462</v>
      </c>
      <c r="AG631" s="468" t="s">
        <v>2451</v>
      </c>
      <c r="AH631" s="486" t="s">
        <v>2452</v>
      </c>
      <c r="AI631" s="486" t="s">
        <v>2452</v>
      </c>
      <c r="AJ631" s="468"/>
      <c r="AK631" s="486"/>
      <c r="AL631" s="468"/>
      <c r="AM631" s="513" t="s">
        <v>4154</v>
      </c>
      <c r="AN631" s="513"/>
      <c r="AO631" s="510"/>
      <c r="AP631" s="476" t="s">
        <v>4193</v>
      </c>
      <c r="AQ631" s="513"/>
      <c r="AR631" s="513"/>
      <c r="AS631" s="513"/>
      <c r="AT631" s="513"/>
      <c r="AU631" s="474"/>
      <c r="AV631" s="474"/>
      <c r="AW631" s="474">
        <v>1</v>
      </c>
      <c r="AX631" s="474">
        <v>2</v>
      </c>
      <c r="AY631" s="474">
        <v>1</v>
      </c>
      <c r="AZ631" s="474">
        <v>3</v>
      </c>
      <c r="BA631" s="477">
        <v>2</v>
      </c>
      <c r="BB631" s="478"/>
      <c r="BC631" s="474"/>
      <c r="BD631" s="467" t="s">
        <v>4168</v>
      </c>
      <c r="BE631" s="467" t="s">
        <v>4225</v>
      </c>
      <c r="BF631" s="467" t="s">
        <v>4226</v>
      </c>
      <c r="BG631" s="470"/>
      <c r="BH631" s="467"/>
      <c r="BI631" s="467"/>
      <c r="BJ631" s="467"/>
      <c r="BK631" s="467" t="s">
        <v>4227</v>
      </c>
      <c r="BL631" s="467"/>
      <c r="BM631" s="467"/>
    </row>
    <row r="632" spans="1:65" ht="30" customHeight="1" x14ac:dyDescent="0.3">
      <c r="A632" s="68"/>
      <c r="B632" s="465">
        <v>20200627</v>
      </c>
      <c r="C632" s="514" t="s">
        <v>4127</v>
      </c>
      <c r="D632" s="480" t="s">
        <v>4128</v>
      </c>
      <c r="E632" s="481">
        <v>44209</v>
      </c>
      <c r="F632" s="469" t="s">
        <v>2632</v>
      </c>
      <c r="G632" s="468" t="s">
        <v>116</v>
      </c>
      <c r="H632" s="469" t="s">
        <v>2585</v>
      </c>
      <c r="I632" s="468" t="s">
        <v>2477</v>
      </c>
      <c r="J632" s="482" t="s">
        <v>7128</v>
      </c>
      <c r="K632" s="483">
        <v>44209</v>
      </c>
      <c r="L632" s="479"/>
      <c r="M632" s="469" t="s">
        <v>4157</v>
      </c>
      <c r="N632" s="469" t="s">
        <v>2582</v>
      </c>
      <c r="O632" s="485" t="s">
        <v>4632</v>
      </c>
      <c r="P632" s="485" t="s">
        <v>4633</v>
      </c>
      <c r="Q632" s="513" t="s">
        <v>4158</v>
      </c>
      <c r="R632" s="484" t="s">
        <v>2691</v>
      </c>
      <c r="S632" s="484" t="s">
        <v>2448</v>
      </c>
      <c r="T632" s="468" t="s">
        <v>2501</v>
      </c>
      <c r="U632" s="468" t="s">
        <v>2456</v>
      </c>
      <c r="V632" s="485"/>
      <c r="W632" s="468" t="s">
        <v>120</v>
      </c>
      <c r="X632" s="468"/>
      <c r="Y632" s="474" t="s">
        <v>2528</v>
      </c>
      <c r="Z632" s="513" t="s">
        <v>4825</v>
      </c>
      <c r="AA632" s="468" t="s">
        <v>2454</v>
      </c>
      <c r="AB632" s="485"/>
      <c r="AC632" s="468"/>
      <c r="AD632" s="468" t="s">
        <v>2450</v>
      </c>
      <c r="AE632" s="468"/>
      <c r="AF632" s="468" t="s">
        <v>2462</v>
      </c>
      <c r="AG632" s="468" t="s">
        <v>2451</v>
      </c>
      <c r="AH632" s="486" t="s">
        <v>2452</v>
      </c>
      <c r="AI632" s="486" t="s">
        <v>2803</v>
      </c>
      <c r="AJ632" s="468"/>
      <c r="AK632" s="486" t="s">
        <v>2528</v>
      </c>
      <c r="AL632" s="468"/>
      <c r="AM632" s="469"/>
      <c r="AN632" s="469"/>
      <c r="AO632" s="518"/>
      <c r="AP632" s="476" t="s">
        <v>4870</v>
      </c>
      <c r="AQ632" s="469"/>
      <c r="AR632" s="469"/>
      <c r="AS632" s="469"/>
      <c r="AT632" s="469"/>
      <c r="AU632" s="474"/>
      <c r="AV632" s="474"/>
      <c r="AW632" s="474">
        <v>1</v>
      </c>
      <c r="AX632" s="474">
        <v>1</v>
      </c>
      <c r="AY632" s="474">
        <v>1</v>
      </c>
      <c r="AZ632" s="474">
        <v>3</v>
      </c>
      <c r="BA632" s="477">
        <v>2</v>
      </c>
      <c r="BB632" s="478"/>
      <c r="BC632" s="474"/>
      <c r="BD632" s="467" t="s">
        <v>4167</v>
      </c>
      <c r="BE632" s="467" t="s">
        <v>4223</v>
      </c>
      <c r="BF632" s="467" t="s">
        <v>2531</v>
      </c>
      <c r="BG632" s="470"/>
      <c r="BH632" s="467"/>
      <c r="BI632" s="467"/>
      <c r="BJ632" s="467"/>
      <c r="BK632" s="467" t="s">
        <v>4224</v>
      </c>
      <c r="BL632" s="467"/>
      <c r="BM632" s="467"/>
    </row>
    <row r="633" spans="1:65" ht="30" customHeight="1" x14ac:dyDescent="0.3">
      <c r="A633" s="68"/>
      <c r="B633" s="465">
        <v>20200628</v>
      </c>
      <c r="C633" s="514" t="s">
        <v>4165</v>
      </c>
      <c r="D633" s="480" t="s">
        <v>4129</v>
      </c>
      <c r="E633" s="481">
        <v>44210</v>
      </c>
      <c r="F633" s="469" t="s">
        <v>3176</v>
      </c>
      <c r="G633" s="468" t="s">
        <v>116</v>
      </c>
      <c r="H633" s="469" t="s">
        <v>2585</v>
      </c>
      <c r="I633" s="468" t="s">
        <v>2477</v>
      </c>
      <c r="J633" s="482" t="s">
        <v>7129</v>
      </c>
      <c r="K633" s="483">
        <v>44210</v>
      </c>
      <c r="L633" s="479">
        <v>44166</v>
      </c>
      <c r="M633" s="469" t="s">
        <v>4118</v>
      </c>
      <c r="N633" s="469" t="s">
        <v>2582</v>
      </c>
      <c r="O633" s="485" t="s">
        <v>4620</v>
      </c>
      <c r="P633" s="485" t="s">
        <v>4634</v>
      </c>
      <c r="Q633" s="513" t="s">
        <v>4163</v>
      </c>
      <c r="R633" s="484">
        <v>75000</v>
      </c>
      <c r="S633" s="484">
        <v>0</v>
      </c>
      <c r="T633" s="468" t="s">
        <v>2501</v>
      </c>
      <c r="U633" s="468" t="s">
        <v>3597</v>
      </c>
      <c r="V633" s="485"/>
      <c r="W633" s="468" t="s">
        <v>120</v>
      </c>
      <c r="X633" s="468"/>
      <c r="Y633" s="474" t="s">
        <v>2528</v>
      </c>
      <c r="Z633" s="469" t="s">
        <v>4823</v>
      </c>
      <c r="AA633" s="468" t="s">
        <v>2454</v>
      </c>
      <c r="AB633" s="485" t="s">
        <v>4824</v>
      </c>
      <c r="AC633" s="468"/>
      <c r="AD633" s="468" t="s">
        <v>2450</v>
      </c>
      <c r="AE633" s="468"/>
      <c r="AF633" s="468" t="s">
        <v>2458</v>
      </c>
      <c r="AG633" s="468" t="s">
        <v>2486</v>
      </c>
      <c r="AH633" s="486" t="s">
        <v>2452</v>
      </c>
      <c r="AI633" s="486" t="s">
        <v>2803</v>
      </c>
      <c r="AJ633" s="468"/>
      <c r="AK633" s="486" t="s">
        <v>2528</v>
      </c>
      <c r="AL633" s="468"/>
      <c r="AM633" s="513" t="s">
        <v>4164</v>
      </c>
      <c r="AN633" s="513"/>
      <c r="AO633" s="510"/>
      <c r="AP633" s="476" t="s">
        <v>4642</v>
      </c>
      <c r="AQ633" s="513" t="s">
        <v>4640</v>
      </c>
      <c r="AR633" s="513" t="s">
        <v>4641</v>
      </c>
      <c r="AS633" s="513"/>
      <c r="AT633" s="513"/>
      <c r="AU633" s="474"/>
      <c r="AV633" s="474"/>
      <c r="AW633" s="474">
        <v>1</v>
      </c>
      <c r="AX633" s="474">
        <v>1</v>
      </c>
      <c r="AY633" s="474">
        <v>1</v>
      </c>
      <c r="AZ633" s="474">
        <v>1</v>
      </c>
      <c r="BA633" s="477">
        <v>3</v>
      </c>
      <c r="BB633" s="478"/>
      <c r="BC633" s="474"/>
      <c r="BD633" s="467" t="s">
        <v>4220</v>
      </c>
      <c r="BE633" s="467" t="s">
        <v>4166</v>
      </c>
      <c r="BF633" s="467" t="s">
        <v>4221</v>
      </c>
      <c r="BG633" s="470"/>
      <c r="BH633" s="467"/>
      <c r="BI633" s="467"/>
      <c r="BJ633" s="467"/>
      <c r="BK633" s="467" t="s">
        <v>4222</v>
      </c>
      <c r="BL633" s="467"/>
      <c r="BM633" s="467"/>
    </row>
    <row r="634" spans="1:65" ht="30" customHeight="1" x14ac:dyDescent="0.3">
      <c r="A634" s="68"/>
      <c r="B634" s="465">
        <v>20200629</v>
      </c>
      <c r="C634" s="514" t="s">
        <v>4326</v>
      </c>
      <c r="D634" s="480" t="s">
        <v>4325</v>
      </c>
      <c r="E634" s="481">
        <v>44210</v>
      </c>
      <c r="F634" s="469" t="s">
        <v>2713</v>
      </c>
      <c r="G634" s="468" t="s">
        <v>116</v>
      </c>
      <c r="H634" s="469" t="s">
        <v>1500</v>
      </c>
      <c r="I634" s="468" t="s">
        <v>2477</v>
      </c>
      <c r="J634" s="482" t="s">
        <v>7130</v>
      </c>
      <c r="K634" s="483">
        <v>44204</v>
      </c>
      <c r="L634" s="479">
        <v>44105</v>
      </c>
      <c r="M634" s="469" t="s">
        <v>2582</v>
      </c>
      <c r="N634" s="469" t="s">
        <v>3519</v>
      </c>
      <c r="O634" s="485" t="s">
        <v>4569</v>
      </c>
      <c r="P634" s="485" t="s">
        <v>4916</v>
      </c>
      <c r="Q634" s="513" t="s">
        <v>4327</v>
      </c>
      <c r="R634" s="484">
        <v>104752</v>
      </c>
      <c r="S634" s="484">
        <v>104752</v>
      </c>
      <c r="T634" s="468" t="s">
        <v>2455</v>
      </c>
      <c r="U634" s="468"/>
      <c r="V634" s="485"/>
      <c r="W634" s="468" t="s">
        <v>120</v>
      </c>
      <c r="X634" s="468"/>
      <c r="Y634" s="474"/>
      <c r="Z634" s="513" t="s">
        <v>5051</v>
      </c>
      <c r="AA634" s="468" t="s">
        <v>2454</v>
      </c>
      <c r="AB634" s="485"/>
      <c r="AC634" s="468"/>
      <c r="AD634" s="468" t="s">
        <v>2460</v>
      </c>
      <c r="AE634" s="468"/>
      <c r="AF634" s="468" t="s">
        <v>2462</v>
      </c>
      <c r="AG634" s="468" t="s">
        <v>2490</v>
      </c>
      <c r="AH634" s="468" t="s">
        <v>2452</v>
      </c>
      <c r="AI634" s="468" t="s">
        <v>2452</v>
      </c>
      <c r="AJ634" s="468"/>
      <c r="AK634" s="486"/>
      <c r="AL634" s="468"/>
      <c r="AM634" s="513" t="s">
        <v>4140</v>
      </c>
      <c r="AN634" s="513"/>
      <c r="AO634" s="510"/>
      <c r="AP634" s="476" t="s">
        <v>4330</v>
      </c>
      <c r="AQ634" s="513"/>
      <c r="AR634" s="513"/>
      <c r="AS634" s="513"/>
      <c r="AT634" s="513"/>
      <c r="AU634" s="474"/>
      <c r="AV634" s="474"/>
      <c r="AW634" s="474">
        <v>1</v>
      </c>
      <c r="AX634" s="474">
        <v>2</v>
      </c>
      <c r="AY634" s="474">
        <v>1</v>
      </c>
      <c r="AZ634" s="474">
        <v>3</v>
      </c>
      <c r="BA634" s="477">
        <v>1</v>
      </c>
      <c r="BB634" s="478"/>
      <c r="BC634" s="474"/>
      <c r="BD634" s="467" t="s">
        <v>4345</v>
      </c>
      <c r="BE634" s="467" t="s">
        <v>4346</v>
      </c>
      <c r="BF634" s="467" t="s">
        <v>4347</v>
      </c>
      <c r="BG634" s="470"/>
      <c r="BH634" s="467"/>
      <c r="BI634" s="467"/>
      <c r="BJ634" s="467"/>
      <c r="BK634" s="467" t="s">
        <v>4348</v>
      </c>
      <c r="BL634" s="467"/>
      <c r="BM634" s="467"/>
    </row>
    <row r="635" spans="1:65" ht="30" customHeight="1" x14ac:dyDescent="0.3">
      <c r="A635" s="68"/>
      <c r="B635" s="465">
        <v>20200630</v>
      </c>
      <c r="C635" s="514" t="s">
        <v>4396</v>
      </c>
      <c r="D635" s="480" t="s">
        <v>4356</v>
      </c>
      <c r="E635" s="481">
        <v>44211</v>
      </c>
      <c r="F635" s="469" t="s">
        <v>2815</v>
      </c>
      <c r="G635" s="468" t="s">
        <v>116</v>
      </c>
      <c r="H635" s="469" t="s">
        <v>1500</v>
      </c>
      <c r="I635" s="468" t="s">
        <v>2474</v>
      </c>
      <c r="J635" s="482" t="s">
        <v>7131</v>
      </c>
      <c r="K635" s="483">
        <v>44202</v>
      </c>
      <c r="L635" s="479"/>
      <c r="M635" s="469" t="s">
        <v>4349</v>
      </c>
      <c r="N635" s="469" t="s">
        <v>4350</v>
      </c>
      <c r="O635" s="485" t="s">
        <v>4635</v>
      </c>
      <c r="P635" s="485" t="s">
        <v>4636</v>
      </c>
      <c r="Q635" s="513" t="s">
        <v>4900</v>
      </c>
      <c r="R635" s="484">
        <v>0</v>
      </c>
      <c r="S635" s="484">
        <v>0</v>
      </c>
      <c r="T635" s="468" t="s">
        <v>4575</v>
      </c>
      <c r="U635" s="468"/>
      <c r="V635" s="485"/>
      <c r="W635" s="468" t="s">
        <v>121</v>
      </c>
      <c r="X635" s="468"/>
      <c r="Y635" s="474" t="s">
        <v>2528</v>
      </c>
      <c r="Z635" s="513" t="s">
        <v>5052</v>
      </c>
      <c r="AA635" s="468" t="s">
        <v>2454</v>
      </c>
      <c r="AB635" s="485"/>
      <c r="AC635" s="468"/>
      <c r="AD635" s="468" t="s">
        <v>2450</v>
      </c>
      <c r="AE635" s="468" t="s">
        <v>2461</v>
      </c>
      <c r="AF635" s="468" t="s">
        <v>2462</v>
      </c>
      <c r="AG635" s="468" t="s">
        <v>2451</v>
      </c>
      <c r="AH635" s="468" t="s">
        <v>2452</v>
      </c>
      <c r="AI635" s="468" t="s">
        <v>2452</v>
      </c>
      <c r="AJ635" s="468"/>
      <c r="AK635" s="486"/>
      <c r="AL635" s="468"/>
      <c r="AM635" s="513" t="s">
        <v>4364</v>
      </c>
      <c r="AN635" s="513"/>
      <c r="AO635" s="510"/>
      <c r="AP635" s="476" t="s">
        <v>4643</v>
      </c>
      <c r="AQ635" s="513" t="s">
        <v>4747</v>
      </c>
      <c r="AR635" s="523">
        <v>44218</v>
      </c>
      <c r="AS635" s="513"/>
      <c r="AT635" s="513"/>
      <c r="AU635" s="474"/>
      <c r="AV635" s="474"/>
      <c r="AW635" s="474">
        <v>1</v>
      </c>
      <c r="AX635" s="474">
        <v>1</v>
      </c>
      <c r="AY635" s="474">
        <v>1</v>
      </c>
      <c r="AZ635" s="474">
        <v>3</v>
      </c>
      <c r="BA635" s="477">
        <v>2</v>
      </c>
      <c r="BB635" s="478"/>
      <c r="BC635" s="474"/>
      <c r="BD635" s="467" t="s">
        <v>4453</v>
      </c>
      <c r="BE635" s="467" t="s">
        <v>4454</v>
      </c>
      <c r="BF635" s="467" t="s">
        <v>3228</v>
      </c>
      <c r="BG635" s="470"/>
      <c r="BH635" s="467"/>
      <c r="BI635" s="467"/>
      <c r="BJ635" s="467"/>
      <c r="BK635" s="467" t="s">
        <v>4455</v>
      </c>
      <c r="BL635" s="467"/>
      <c r="BM635" s="467"/>
    </row>
    <row r="636" spans="1:65" ht="30" customHeight="1" x14ac:dyDescent="0.3">
      <c r="A636" s="68"/>
      <c r="B636" s="465">
        <v>20200631</v>
      </c>
      <c r="C636" s="514" t="s">
        <v>4368</v>
      </c>
      <c r="D636" s="480"/>
      <c r="E636" s="481">
        <v>44211</v>
      </c>
      <c r="F636" s="469" t="s">
        <v>2815</v>
      </c>
      <c r="G636" s="468" t="s">
        <v>116</v>
      </c>
      <c r="H636" s="469" t="s">
        <v>2585</v>
      </c>
      <c r="I636" s="468" t="s">
        <v>2474</v>
      </c>
      <c r="J636" s="482" t="s">
        <v>7132</v>
      </c>
      <c r="K636" s="483">
        <v>44202</v>
      </c>
      <c r="L636" s="479"/>
      <c r="M636" s="469" t="s">
        <v>2586</v>
      </c>
      <c r="N636" s="469" t="s">
        <v>3681</v>
      </c>
      <c r="O636" s="485" t="s">
        <v>4637</v>
      </c>
      <c r="P636" s="485" t="s">
        <v>4638</v>
      </c>
      <c r="Q636" s="513" t="s">
        <v>4366</v>
      </c>
      <c r="R636" s="484">
        <v>0</v>
      </c>
      <c r="S636" s="484">
        <v>0</v>
      </c>
      <c r="T636" s="468" t="s">
        <v>4811</v>
      </c>
      <c r="U636" s="468" t="s">
        <v>4810</v>
      </c>
      <c r="V636" s="485"/>
      <c r="W636" s="468" t="s">
        <v>120</v>
      </c>
      <c r="X636" s="468"/>
      <c r="Y636" s="474" t="s">
        <v>2528</v>
      </c>
      <c r="Z636" s="513" t="s">
        <v>4822</v>
      </c>
      <c r="AA636" s="468" t="s">
        <v>2454</v>
      </c>
      <c r="AB636" s="485"/>
      <c r="AC636" s="468"/>
      <c r="AD636" s="468" t="s">
        <v>2450</v>
      </c>
      <c r="AE636" s="468"/>
      <c r="AF636" s="468" t="s">
        <v>2462</v>
      </c>
      <c r="AG636" s="468" t="s">
        <v>2486</v>
      </c>
      <c r="AH636" s="468" t="s">
        <v>2452</v>
      </c>
      <c r="AI636" s="468" t="s">
        <v>2452</v>
      </c>
      <c r="AJ636" s="468"/>
      <c r="AK636" s="486"/>
      <c r="AL636" s="468"/>
      <c r="AM636" s="513" t="s">
        <v>4365</v>
      </c>
      <c r="AN636" s="513"/>
      <c r="AO636" s="510"/>
      <c r="AP636" s="476" t="s">
        <v>4639</v>
      </c>
      <c r="AQ636" s="513" t="s">
        <v>4747</v>
      </c>
      <c r="AR636" s="523">
        <v>44217</v>
      </c>
      <c r="AS636" s="513"/>
      <c r="AT636" s="513"/>
      <c r="AU636" s="474"/>
      <c r="AV636" s="474"/>
      <c r="AW636" s="474">
        <v>1</v>
      </c>
      <c r="AX636" s="474">
        <v>1</v>
      </c>
      <c r="AY636" s="474">
        <v>1</v>
      </c>
      <c r="AZ636" s="474">
        <v>3</v>
      </c>
      <c r="BA636" s="477">
        <v>3</v>
      </c>
      <c r="BB636" s="478"/>
      <c r="BC636" s="474"/>
      <c r="BD636" s="467" t="s">
        <v>4451</v>
      </c>
      <c r="BE636" s="467" t="s">
        <v>4452</v>
      </c>
      <c r="BF636" s="467" t="s">
        <v>3228</v>
      </c>
      <c r="BG636" s="470"/>
      <c r="BH636" s="467"/>
      <c r="BI636" s="467"/>
      <c r="BJ636" s="467"/>
      <c r="BK636" s="467"/>
      <c r="BL636" s="467"/>
      <c r="BM636" s="467"/>
    </row>
    <row r="637" spans="1:65" ht="30" customHeight="1" x14ac:dyDescent="0.3">
      <c r="A637" s="68"/>
      <c r="B637" s="465">
        <v>20200632</v>
      </c>
      <c r="C637" s="514" t="s">
        <v>4395</v>
      </c>
      <c r="D637" s="480"/>
      <c r="E637" s="481">
        <v>44211</v>
      </c>
      <c r="F637" s="469" t="s">
        <v>2609</v>
      </c>
      <c r="G637" s="468" t="s">
        <v>116</v>
      </c>
      <c r="H637" s="469" t="s">
        <v>2585</v>
      </c>
      <c r="I637" s="468" t="s">
        <v>2477</v>
      </c>
      <c r="J637" s="482" t="s">
        <v>7133</v>
      </c>
      <c r="K637" s="483">
        <v>44210</v>
      </c>
      <c r="L637" s="479">
        <v>44166</v>
      </c>
      <c r="M637" s="469" t="s">
        <v>2586</v>
      </c>
      <c r="N637" s="469" t="s">
        <v>4351</v>
      </c>
      <c r="O637" s="485" t="s">
        <v>4644</v>
      </c>
      <c r="P637" s="485" t="s">
        <v>4821</v>
      </c>
      <c r="Q637" s="513" t="s">
        <v>4369</v>
      </c>
      <c r="R637" s="484">
        <v>605059</v>
      </c>
      <c r="S637" s="484">
        <v>0</v>
      </c>
      <c r="T637" s="468" t="s">
        <v>2484</v>
      </c>
      <c r="U637" s="468" t="s">
        <v>3598</v>
      </c>
      <c r="V637" s="485"/>
      <c r="W637" s="468" t="s">
        <v>120</v>
      </c>
      <c r="X637" s="468"/>
      <c r="Y637" s="474" t="s">
        <v>2528</v>
      </c>
      <c r="Z637" s="513" t="s">
        <v>4820</v>
      </c>
      <c r="AA637" s="468" t="s">
        <v>2454</v>
      </c>
      <c r="AB637" s="485"/>
      <c r="AC637" s="468"/>
      <c r="AD637" s="468" t="s">
        <v>2460</v>
      </c>
      <c r="AE637" s="468"/>
      <c r="AF637" s="468" t="s">
        <v>2462</v>
      </c>
      <c r="AG637" s="468" t="s">
        <v>2486</v>
      </c>
      <c r="AH637" s="468" t="s">
        <v>2710</v>
      </c>
      <c r="AI637" s="468" t="s">
        <v>2710</v>
      </c>
      <c r="AJ637" s="468"/>
      <c r="AK637" s="486"/>
      <c r="AL637" s="468"/>
      <c r="AM637" s="513" t="s">
        <v>4367</v>
      </c>
      <c r="AN637" s="513"/>
      <c r="AO637" s="510"/>
      <c r="AP637" s="476" t="s">
        <v>4645</v>
      </c>
      <c r="AQ637" s="513" t="s">
        <v>4746</v>
      </c>
      <c r="AR637" s="523">
        <v>44215</v>
      </c>
      <c r="AS637" s="513"/>
      <c r="AT637" s="513"/>
      <c r="AU637" s="474"/>
      <c r="AV637" s="474"/>
      <c r="AW637" s="474">
        <v>1</v>
      </c>
      <c r="AX637" s="474">
        <v>2</v>
      </c>
      <c r="AY637" s="474">
        <v>1</v>
      </c>
      <c r="AZ637" s="474">
        <v>3</v>
      </c>
      <c r="BA637" s="477">
        <v>3</v>
      </c>
      <c r="BB637" s="478"/>
      <c r="BC637" s="474"/>
      <c r="BD637" s="467" t="s">
        <v>4447</v>
      </c>
      <c r="BE637" s="467" t="s">
        <v>4448</v>
      </c>
      <c r="BF637" s="467" t="s">
        <v>4449</v>
      </c>
      <c r="BG637" s="470"/>
      <c r="BH637" s="467"/>
      <c r="BI637" s="467"/>
      <c r="BJ637" s="467"/>
      <c r="BK637" s="467" t="s">
        <v>4450</v>
      </c>
      <c r="BL637" s="467"/>
      <c r="BM637" s="467"/>
    </row>
    <row r="638" spans="1:65" ht="30" customHeight="1" x14ac:dyDescent="0.3">
      <c r="A638" s="68"/>
      <c r="B638" s="465">
        <v>20200633</v>
      </c>
      <c r="C638" s="514" t="s">
        <v>4370</v>
      </c>
      <c r="D638" s="480"/>
      <c r="E638" s="481">
        <v>44211</v>
      </c>
      <c r="F638" s="469" t="s">
        <v>2713</v>
      </c>
      <c r="G638" s="468" t="s">
        <v>116</v>
      </c>
      <c r="H638" s="469" t="s">
        <v>2585</v>
      </c>
      <c r="I638" s="468" t="s">
        <v>119</v>
      </c>
      <c r="J638" s="482" t="s">
        <v>7134</v>
      </c>
      <c r="K638" s="483">
        <v>44211</v>
      </c>
      <c r="L638" s="479"/>
      <c r="M638" s="469" t="s">
        <v>2691</v>
      </c>
      <c r="N638" s="469" t="s">
        <v>2582</v>
      </c>
      <c r="O638" s="485" t="s">
        <v>4646</v>
      </c>
      <c r="P638" s="485"/>
      <c r="Q638" s="513" t="s">
        <v>4371</v>
      </c>
      <c r="R638" s="484">
        <v>0</v>
      </c>
      <c r="S638" s="484">
        <v>0</v>
      </c>
      <c r="T638" s="468" t="s">
        <v>145</v>
      </c>
      <c r="U638" s="468" t="s">
        <v>4577</v>
      </c>
      <c r="V638" s="485"/>
      <c r="W638" s="468" t="s">
        <v>120</v>
      </c>
      <c r="X638" s="468"/>
      <c r="Y638" s="474" t="s">
        <v>2528</v>
      </c>
      <c r="Z638" s="513" t="s">
        <v>4372</v>
      </c>
      <c r="AA638" s="468" t="s">
        <v>2454</v>
      </c>
      <c r="AB638" s="485"/>
      <c r="AC638" s="468"/>
      <c r="AD638" s="468" t="s">
        <v>2450</v>
      </c>
      <c r="AE638" s="468" t="s">
        <v>2461</v>
      </c>
      <c r="AF638" s="468" t="s">
        <v>2462</v>
      </c>
      <c r="AG638" s="468" t="s">
        <v>2516</v>
      </c>
      <c r="AH638" s="468" t="s">
        <v>2452</v>
      </c>
      <c r="AI638" s="468" t="s">
        <v>2452</v>
      </c>
      <c r="AJ638" s="468"/>
      <c r="AK638" s="486"/>
      <c r="AL638" s="468"/>
      <c r="AM638" s="513" t="s">
        <v>3650</v>
      </c>
      <c r="AN638" s="513"/>
      <c r="AO638" s="510"/>
      <c r="AP638" s="476"/>
      <c r="AQ638" s="513"/>
      <c r="AR638" s="513"/>
      <c r="AS638" s="513" t="s">
        <v>4745</v>
      </c>
      <c r="AT638" s="513"/>
      <c r="AU638" s="474"/>
      <c r="AV638" s="474"/>
      <c r="AW638" s="474">
        <v>1</v>
      </c>
      <c r="AX638" s="474">
        <v>1</v>
      </c>
      <c r="AY638" s="474">
        <v>1</v>
      </c>
      <c r="AZ638" s="474">
        <v>3</v>
      </c>
      <c r="BA638" s="477">
        <v>4</v>
      </c>
      <c r="BB638" s="478"/>
      <c r="BC638" s="474"/>
      <c r="BD638" s="467" t="s">
        <v>4445</v>
      </c>
      <c r="BE638" s="467" t="s">
        <v>4446</v>
      </c>
      <c r="BF638" s="467" t="s">
        <v>3228</v>
      </c>
      <c r="BG638" s="470"/>
      <c r="BH638" s="467"/>
      <c r="BI638" s="467"/>
      <c r="BJ638" s="467"/>
      <c r="BK638" s="467"/>
      <c r="BL638" s="467"/>
      <c r="BM638" s="467"/>
    </row>
    <row r="639" spans="1:65" ht="30" customHeight="1" x14ac:dyDescent="0.3">
      <c r="A639" s="68"/>
      <c r="B639" s="465">
        <v>20200634</v>
      </c>
      <c r="C639" s="514" t="s">
        <v>4374</v>
      </c>
      <c r="D639" s="480"/>
      <c r="E639" s="481">
        <v>44211</v>
      </c>
      <c r="F639" s="469" t="s">
        <v>2815</v>
      </c>
      <c r="G639" s="468" t="s">
        <v>116</v>
      </c>
      <c r="H639" s="469" t="s">
        <v>2585</v>
      </c>
      <c r="I639" s="468" t="s">
        <v>119</v>
      </c>
      <c r="J639" s="482" t="s">
        <v>7135</v>
      </c>
      <c r="K639" s="483">
        <v>44202</v>
      </c>
      <c r="L639" s="479"/>
      <c r="M639" s="469" t="s">
        <v>4352</v>
      </c>
      <c r="N639" s="469" t="s">
        <v>2624</v>
      </c>
      <c r="O639" s="485" t="s">
        <v>4647</v>
      </c>
      <c r="P639" s="485" t="s">
        <v>4819</v>
      </c>
      <c r="Q639" s="513" t="s">
        <v>4375</v>
      </c>
      <c r="R639" s="484">
        <v>0</v>
      </c>
      <c r="S639" s="484">
        <v>0</v>
      </c>
      <c r="T639" s="468" t="s">
        <v>4811</v>
      </c>
      <c r="U639" s="468" t="s">
        <v>4812</v>
      </c>
      <c r="V639" s="485"/>
      <c r="W639" s="468" t="s">
        <v>120</v>
      </c>
      <c r="X639" s="468"/>
      <c r="Y639" s="474" t="s">
        <v>2528</v>
      </c>
      <c r="Z639" s="513" t="s">
        <v>4818</v>
      </c>
      <c r="AA639" s="468" t="s">
        <v>2454</v>
      </c>
      <c r="AB639" s="485"/>
      <c r="AC639" s="468"/>
      <c r="AD639" s="468" t="s">
        <v>2450</v>
      </c>
      <c r="AE639" s="468" t="s">
        <v>2461</v>
      </c>
      <c r="AF639" s="468" t="s">
        <v>2462</v>
      </c>
      <c r="AG639" s="468" t="s">
        <v>2451</v>
      </c>
      <c r="AH639" s="468" t="s">
        <v>2452</v>
      </c>
      <c r="AI639" s="468" t="s">
        <v>2452</v>
      </c>
      <c r="AJ639" s="468"/>
      <c r="AK639" s="486"/>
      <c r="AL639" s="468"/>
      <c r="AM639" s="513" t="s">
        <v>4373</v>
      </c>
      <c r="AN639" s="513"/>
      <c r="AO639" s="510"/>
      <c r="AP639" s="476"/>
      <c r="AQ639" s="513"/>
      <c r="AR639" s="513"/>
      <c r="AS639" s="513" t="s">
        <v>4744</v>
      </c>
      <c r="AT639" s="513"/>
      <c r="AU639" s="474"/>
      <c r="AV639" s="474"/>
      <c r="AW639" s="474">
        <v>1</v>
      </c>
      <c r="AX639" s="474">
        <v>1</v>
      </c>
      <c r="AY639" s="474">
        <v>1</v>
      </c>
      <c r="AZ639" s="474">
        <v>3</v>
      </c>
      <c r="BA639" s="477">
        <v>2</v>
      </c>
      <c r="BB639" s="478"/>
      <c r="BC639" s="474"/>
      <c r="BD639" s="467" t="s">
        <v>4442</v>
      </c>
      <c r="BE639" s="467" t="s">
        <v>4443</v>
      </c>
      <c r="BF639" s="467" t="s">
        <v>3709</v>
      </c>
      <c r="BG639" s="470"/>
      <c r="BH639" s="467"/>
      <c r="BI639" s="467"/>
      <c r="BJ639" s="467"/>
      <c r="BK639" s="467" t="s">
        <v>4444</v>
      </c>
      <c r="BL639" s="467"/>
      <c r="BM639" s="467"/>
    </row>
    <row r="640" spans="1:65" ht="30" customHeight="1" x14ac:dyDescent="0.3">
      <c r="A640" s="68"/>
      <c r="B640" s="465">
        <v>20200635</v>
      </c>
      <c r="C640" s="514" t="s">
        <v>4381</v>
      </c>
      <c r="D640" s="480" t="s">
        <v>4359</v>
      </c>
      <c r="E640" s="481">
        <v>44212</v>
      </c>
      <c r="F640" s="469" t="s">
        <v>2609</v>
      </c>
      <c r="G640" s="468" t="s">
        <v>116</v>
      </c>
      <c r="H640" s="469" t="s">
        <v>2585</v>
      </c>
      <c r="I640" s="468" t="s">
        <v>2522</v>
      </c>
      <c r="J640" s="482" t="s">
        <v>7136</v>
      </c>
      <c r="K640" s="483">
        <v>44151</v>
      </c>
      <c r="L640" s="479">
        <v>44136</v>
      </c>
      <c r="M640" s="469" t="s">
        <v>4353</v>
      </c>
      <c r="N640" s="469" t="s">
        <v>4354</v>
      </c>
      <c r="O640" s="485" t="s">
        <v>4377</v>
      </c>
      <c r="P640" s="485"/>
      <c r="Q640" s="513" t="s">
        <v>4378</v>
      </c>
      <c r="R640" s="484">
        <v>240929</v>
      </c>
      <c r="S640" s="484">
        <v>114504</v>
      </c>
      <c r="T640" s="468" t="s">
        <v>2501</v>
      </c>
      <c r="U640" s="468" t="s">
        <v>3598</v>
      </c>
      <c r="V640" s="485"/>
      <c r="W640" s="468" t="s">
        <v>120</v>
      </c>
      <c r="X640" s="468"/>
      <c r="Y640" s="474"/>
      <c r="Z640" s="513" t="s">
        <v>4816</v>
      </c>
      <c r="AA640" s="468" t="s">
        <v>2454</v>
      </c>
      <c r="AB640" s="485"/>
      <c r="AC640" s="468"/>
      <c r="AD640" s="468" t="s">
        <v>2460</v>
      </c>
      <c r="AE640" s="468"/>
      <c r="AF640" s="468" t="s">
        <v>2462</v>
      </c>
      <c r="AG640" s="468" t="s">
        <v>2451</v>
      </c>
      <c r="AH640" s="468" t="s">
        <v>2452</v>
      </c>
      <c r="AI640" s="468" t="s">
        <v>2452</v>
      </c>
      <c r="AJ640" s="468"/>
      <c r="AK640" s="486"/>
      <c r="AL640" s="468"/>
      <c r="AM640" s="513" t="s">
        <v>4376</v>
      </c>
      <c r="AN640" s="513"/>
      <c r="AO640" s="510"/>
      <c r="AP640" s="476"/>
      <c r="AQ640" s="513"/>
      <c r="AR640" s="513"/>
      <c r="AS640" s="513" t="s">
        <v>4648</v>
      </c>
      <c r="AT640" s="513"/>
      <c r="AU640" s="474"/>
      <c r="AV640" s="474"/>
      <c r="AW640" s="474">
        <v>1</v>
      </c>
      <c r="AX640" s="474">
        <v>2</v>
      </c>
      <c r="AY640" s="474">
        <v>1</v>
      </c>
      <c r="AZ640" s="474">
        <v>3</v>
      </c>
      <c r="BA640" s="477">
        <v>2</v>
      </c>
      <c r="BB640" s="478"/>
      <c r="BC640" s="474"/>
      <c r="BD640" s="467" t="s">
        <v>4438</v>
      </c>
      <c r="BE640" s="467" t="s">
        <v>4439</v>
      </c>
      <c r="BF640" s="467" t="s">
        <v>4440</v>
      </c>
      <c r="BG640" s="470"/>
      <c r="BH640" s="467"/>
      <c r="BI640" s="467"/>
      <c r="BJ640" s="467"/>
      <c r="BK640" s="467" t="s">
        <v>4441</v>
      </c>
      <c r="BL640" s="467"/>
      <c r="BM640" s="467"/>
    </row>
    <row r="641" spans="1:65" ht="30" customHeight="1" x14ac:dyDescent="0.3">
      <c r="A641" s="68"/>
      <c r="B641" s="465">
        <v>20200636</v>
      </c>
      <c r="C641" s="514" t="s">
        <v>4380</v>
      </c>
      <c r="D641" s="480"/>
      <c r="E641" s="481">
        <v>44212</v>
      </c>
      <c r="F641" s="469" t="s">
        <v>2713</v>
      </c>
      <c r="G641" s="468" t="s">
        <v>116</v>
      </c>
      <c r="H641" s="469" t="s">
        <v>2585</v>
      </c>
      <c r="I641" s="468" t="s">
        <v>2477</v>
      </c>
      <c r="J641" s="482" t="s">
        <v>7137</v>
      </c>
      <c r="K641" s="483">
        <v>44212</v>
      </c>
      <c r="L641" s="479">
        <v>44166</v>
      </c>
      <c r="M641" s="469" t="s">
        <v>2586</v>
      </c>
      <c r="N641" s="469" t="s">
        <v>4362</v>
      </c>
      <c r="O641" s="485" t="s">
        <v>4649</v>
      </c>
      <c r="P641" s="485" t="s">
        <v>4815</v>
      </c>
      <c r="Q641" s="513" t="s">
        <v>4650</v>
      </c>
      <c r="R641" s="484">
        <v>43595791</v>
      </c>
      <c r="S641" s="484">
        <v>0</v>
      </c>
      <c r="T641" s="468" t="s">
        <v>2484</v>
      </c>
      <c r="U641" s="468"/>
      <c r="V641" s="485"/>
      <c r="W641" s="468" t="s">
        <v>120</v>
      </c>
      <c r="X641" s="468"/>
      <c r="Y641" s="474" t="s">
        <v>2528</v>
      </c>
      <c r="Z641" s="513" t="s">
        <v>4379</v>
      </c>
      <c r="AA641" s="468" t="s">
        <v>2454</v>
      </c>
      <c r="AB641" s="485"/>
      <c r="AC641" s="468"/>
      <c r="AD641" s="468" t="s">
        <v>4230</v>
      </c>
      <c r="AE641" s="468"/>
      <c r="AF641" s="468" t="s">
        <v>2462</v>
      </c>
      <c r="AG641" s="468" t="s">
        <v>2451</v>
      </c>
      <c r="AH641" s="468" t="s">
        <v>3087</v>
      </c>
      <c r="AI641" s="468" t="s">
        <v>3087</v>
      </c>
      <c r="AJ641" s="468"/>
      <c r="AK641" s="486"/>
      <c r="AL641" s="468"/>
      <c r="AM641" s="513" t="s">
        <v>3650</v>
      </c>
      <c r="AN641" s="513"/>
      <c r="AO641" s="510"/>
      <c r="AP641" s="476" t="s">
        <v>4651</v>
      </c>
      <c r="AQ641" s="513" t="s">
        <v>4743</v>
      </c>
      <c r="AR641" s="523">
        <v>44218</v>
      </c>
      <c r="AS641" s="513"/>
      <c r="AT641" s="513"/>
      <c r="AU641" s="474"/>
      <c r="AV641" s="474"/>
      <c r="AW641" s="474">
        <v>1</v>
      </c>
      <c r="AX641" s="474">
        <v>4</v>
      </c>
      <c r="AY641" s="474">
        <v>1</v>
      </c>
      <c r="AZ641" s="474">
        <v>3</v>
      </c>
      <c r="BA641" s="477">
        <v>2</v>
      </c>
      <c r="BB641" s="478"/>
      <c r="BC641" s="474"/>
      <c r="BD641" s="467" t="s">
        <v>4435</v>
      </c>
      <c r="BE641" s="467" t="s">
        <v>4436</v>
      </c>
      <c r="BF641" s="467" t="s">
        <v>4437</v>
      </c>
      <c r="BG641" s="470"/>
      <c r="BH641" s="467"/>
      <c r="BI641" s="467"/>
      <c r="BJ641" s="467"/>
      <c r="BK641" s="467"/>
      <c r="BL641" s="467"/>
      <c r="BM641" s="467"/>
    </row>
    <row r="642" spans="1:65" ht="30" customHeight="1" x14ac:dyDescent="0.3">
      <c r="A642" s="68"/>
      <c r="B642" s="465">
        <v>20200637</v>
      </c>
      <c r="C642" s="514" t="s">
        <v>4705</v>
      </c>
      <c r="D642" s="480" t="s">
        <v>4700</v>
      </c>
      <c r="E642" s="481">
        <v>44214</v>
      </c>
      <c r="F642" s="469" t="s">
        <v>2609</v>
      </c>
      <c r="G642" s="468" t="s">
        <v>116</v>
      </c>
      <c r="H642" s="469" t="s">
        <v>2585</v>
      </c>
      <c r="I642" s="468" t="s">
        <v>2477</v>
      </c>
      <c r="J642" s="482" t="s">
        <v>7138</v>
      </c>
      <c r="K642" s="483">
        <v>44211</v>
      </c>
      <c r="L642" s="479">
        <v>44166</v>
      </c>
      <c r="M642" s="469" t="s">
        <v>2455</v>
      </c>
      <c r="N642" s="469" t="s">
        <v>4699</v>
      </c>
      <c r="O642" s="468" t="s">
        <v>4701</v>
      </c>
      <c r="P642" s="485" t="s">
        <v>4698</v>
      </c>
      <c r="Q642" s="513" t="s">
        <v>4702</v>
      </c>
      <c r="R642" s="484">
        <v>284187945</v>
      </c>
      <c r="S642" s="484">
        <v>0</v>
      </c>
      <c r="T642" s="468" t="s">
        <v>2455</v>
      </c>
      <c r="U642" s="468" t="s">
        <v>3605</v>
      </c>
      <c r="V642" s="485"/>
      <c r="W642" s="468" t="s">
        <v>120</v>
      </c>
      <c r="X642" s="468"/>
      <c r="Y642" s="474" t="s">
        <v>2528</v>
      </c>
      <c r="Z642" s="513" t="s">
        <v>4817</v>
      </c>
      <c r="AA642" s="468" t="s">
        <v>2454</v>
      </c>
      <c r="AB642" s="485"/>
      <c r="AC642" s="468"/>
      <c r="AD642" s="468" t="s">
        <v>2618</v>
      </c>
      <c r="AE642" s="468"/>
      <c r="AF642" s="468" t="s">
        <v>2462</v>
      </c>
      <c r="AG642" s="468" t="s">
        <v>2451</v>
      </c>
      <c r="AH642" s="468" t="s">
        <v>2803</v>
      </c>
      <c r="AI642" s="468" t="s">
        <v>2803</v>
      </c>
      <c r="AJ642" s="468"/>
      <c r="AK642" s="486"/>
      <c r="AL642" s="468"/>
      <c r="AM642" s="513" t="s">
        <v>4703</v>
      </c>
      <c r="AN642" s="513"/>
      <c r="AO642" s="510"/>
      <c r="AP642" s="476"/>
      <c r="AQ642" s="513"/>
      <c r="AR642" s="513"/>
      <c r="AS642" s="513"/>
      <c r="AT642" s="513"/>
      <c r="AU642" s="474"/>
      <c r="AV642" s="474"/>
      <c r="AW642" s="474">
        <v>1</v>
      </c>
      <c r="AX642" s="474">
        <v>5</v>
      </c>
      <c r="AY642" s="474">
        <v>1</v>
      </c>
      <c r="AZ642" s="474">
        <v>3</v>
      </c>
      <c r="BA642" s="477">
        <v>2</v>
      </c>
      <c r="BB642" s="478"/>
      <c r="BC642" s="474"/>
      <c r="BD642" s="467" t="s">
        <v>4433</v>
      </c>
      <c r="BE642" s="467" t="s">
        <v>4434</v>
      </c>
      <c r="BF642" s="467" t="s">
        <v>2732</v>
      </c>
      <c r="BG642" s="470"/>
      <c r="BH642" s="467"/>
      <c r="BI642" s="467"/>
      <c r="BJ642" s="467"/>
      <c r="BK642" s="467"/>
      <c r="BL642" s="467"/>
      <c r="BM642" s="467"/>
    </row>
    <row r="643" spans="1:65" ht="30" customHeight="1" x14ac:dyDescent="0.3">
      <c r="A643" s="68"/>
      <c r="B643" s="465">
        <v>20200638</v>
      </c>
      <c r="C643" s="514" t="s">
        <v>4383</v>
      </c>
      <c r="D643" s="480" t="s">
        <v>4358</v>
      </c>
      <c r="E643" s="481">
        <v>44214</v>
      </c>
      <c r="F643" s="469" t="s">
        <v>2713</v>
      </c>
      <c r="G643" s="468" t="s">
        <v>116</v>
      </c>
      <c r="H643" s="469" t="s">
        <v>2585</v>
      </c>
      <c r="I643" s="468" t="s">
        <v>2477</v>
      </c>
      <c r="J643" s="482" t="s">
        <v>7139</v>
      </c>
      <c r="K643" s="483">
        <v>44214</v>
      </c>
      <c r="L643" s="479">
        <v>44166</v>
      </c>
      <c r="M643" s="469" t="s">
        <v>4361</v>
      </c>
      <c r="N643" s="469" t="s">
        <v>2582</v>
      </c>
      <c r="O643" s="485" t="s">
        <v>4652</v>
      </c>
      <c r="P643" s="485" t="s">
        <v>4814</v>
      </c>
      <c r="Q643" s="513" t="s">
        <v>4384</v>
      </c>
      <c r="R643" s="484">
        <v>66613020</v>
      </c>
      <c r="S643" s="484">
        <v>0</v>
      </c>
      <c r="T643" s="468" t="s">
        <v>2455</v>
      </c>
      <c r="U643" s="468" t="s">
        <v>3605</v>
      </c>
      <c r="V643" s="485"/>
      <c r="W643" s="468" t="s">
        <v>120</v>
      </c>
      <c r="X643" s="468"/>
      <c r="Y643" s="474" t="s">
        <v>2528</v>
      </c>
      <c r="Z643" s="513" t="s">
        <v>4653</v>
      </c>
      <c r="AA643" s="468" t="s">
        <v>2454</v>
      </c>
      <c r="AB643" s="485"/>
      <c r="AC643" s="468"/>
      <c r="AD643" s="468" t="s">
        <v>4230</v>
      </c>
      <c r="AE643" s="468"/>
      <c r="AF643" s="468" t="s">
        <v>2462</v>
      </c>
      <c r="AG643" s="468" t="s">
        <v>2451</v>
      </c>
      <c r="AH643" s="468" t="s">
        <v>3087</v>
      </c>
      <c r="AI643" s="468" t="s">
        <v>3087</v>
      </c>
      <c r="AJ643" s="468"/>
      <c r="AK643" s="486"/>
      <c r="AL643" s="468"/>
      <c r="AM643" s="513" t="s">
        <v>4382</v>
      </c>
      <c r="AN643" s="513"/>
      <c r="AO643" s="510"/>
      <c r="AP643" s="476"/>
      <c r="AQ643" s="513"/>
      <c r="AR643" s="513"/>
      <c r="AS643" s="513" t="s">
        <v>4432</v>
      </c>
      <c r="AT643" s="513"/>
      <c r="AU643" s="474"/>
      <c r="AV643" s="474"/>
      <c r="AW643" s="474">
        <v>1</v>
      </c>
      <c r="AX643" s="474">
        <v>4</v>
      </c>
      <c r="AY643" s="474">
        <v>1</v>
      </c>
      <c r="AZ643" s="474">
        <v>3</v>
      </c>
      <c r="BA643" s="477">
        <v>2</v>
      </c>
      <c r="BB643" s="478"/>
      <c r="BC643" s="474"/>
      <c r="BD643" s="467" t="s">
        <v>4429</v>
      </c>
      <c r="BE643" s="467" t="s">
        <v>4430</v>
      </c>
      <c r="BF643" s="467" t="s">
        <v>4431</v>
      </c>
      <c r="BG643" s="470"/>
      <c r="BH643" s="467"/>
      <c r="BI643" s="467"/>
      <c r="BJ643" s="467"/>
      <c r="BK643" s="467" t="s">
        <v>4432</v>
      </c>
      <c r="BL643" s="467"/>
      <c r="BM643" s="467"/>
    </row>
    <row r="644" spans="1:65" ht="30" customHeight="1" x14ac:dyDescent="0.3">
      <c r="A644" s="68"/>
      <c r="B644" s="465">
        <v>20200639</v>
      </c>
      <c r="C644" s="514" t="s">
        <v>4386</v>
      </c>
      <c r="D644" s="480" t="s">
        <v>2613</v>
      </c>
      <c r="E644" s="481">
        <v>44214</v>
      </c>
      <c r="F644" s="469" t="s">
        <v>2713</v>
      </c>
      <c r="G644" s="468" t="s">
        <v>116</v>
      </c>
      <c r="H644" s="469" t="s">
        <v>2585</v>
      </c>
      <c r="I644" s="468" t="s">
        <v>2477</v>
      </c>
      <c r="J644" s="482" t="s">
        <v>7140</v>
      </c>
      <c r="K644" s="483">
        <v>44214</v>
      </c>
      <c r="L644" s="479">
        <v>44166</v>
      </c>
      <c r="M644" s="469" t="s">
        <v>4360</v>
      </c>
      <c r="N644" s="469" t="s">
        <v>4363</v>
      </c>
      <c r="O644" s="485" t="s">
        <v>4654</v>
      </c>
      <c r="P644" s="485" t="s">
        <v>4813</v>
      </c>
      <c r="Q644" s="513" t="s">
        <v>4387</v>
      </c>
      <c r="R644" s="484">
        <v>1725000</v>
      </c>
      <c r="S644" s="484">
        <v>0</v>
      </c>
      <c r="T644" s="468" t="s">
        <v>2455</v>
      </c>
      <c r="U644" s="468" t="s">
        <v>3596</v>
      </c>
      <c r="V644" s="485"/>
      <c r="W644" s="468" t="s">
        <v>120</v>
      </c>
      <c r="X644" s="468"/>
      <c r="Y644" s="474" t="s">
        <v>2528</v>
      </c>
      <c r="Z644" s="513" t="s">
        <v>4653</v>
      </c>
      <c r="AA644" s="468" t="s">
        <v>2454</v>
      </c>
      <c r="AB644" s="485"/>
      <c r="AC644" s="468"/>
      <c r="AD644" s="468" t="s">
        <v>2485</v>
      </c>
      <c r="AE644" s="468"/>
      <c r="AF644" s="468" t="s">
        <v>2462</v>
      </c>
      <c r="AG644" s="468" t="s">
        <v>2451</v>
      </c>
      <c r="AH644" s="468" t="s">
        <v>2710</v>
      </c>
      <c r="AI644" s="468" t="s">
        <v>2803</v>
      </c>
      <c r="AJ644" s="468"/>
      <c r="AK644" s="486" t="s">
        <v>2528</v>
      </c>
      <c r="AL644" s="468"/>
      <c r="AM644" s="513" t="s">
        <v>4385</v>
      </c>
      <c r="AN644" s="513"/>
      <c r="AO644" s="510"/>
      <c r="AP644" s="476"/>
      <c r="AQ644" s="513"/>
      <c r="AR644" s="513"/>
      <c r="AS644" s="513" t="s">
        <v>4742</v>
      </c>
      <c r="AT644" s="513"/>
      <c r="AU644" s="474"/>
      <c r="AV644" s="474"/>
      <c r="AW644" s="474">
        <v>1</v>
      </c>
      <c r="AX644" s="474">
        <v>3</v>
      </c>
      <c r="AY644" s="474">
        <v>1</v>
      </c>
      <c r="AZ644" s="474">
        <v>3</v>
      </c>
      <c r="BA644" s="477">
        <v>2</v>
      </c>
      <c r="BB644" s="478"/>
      <c r="BC644" s="474"/>
      <c r="BD644" s="467" t="s">
        <v>4425</v>
      </c>
      <c r="BE644" s="467" t="s">
        <v>4426</v>
      </c>
      <c r="BF644" s="467" t="s">
        <v>4427</v>
      </c>
      <c r="BG644" s="470"/>
      <c r="BH644" s="467"/>
      <c r="BI644" s="467"/>
      <c r="BJ644" s="467"/>
      <c r="BK644" s="467" t="s">
        <v>4428</v>
      </c>
      <c r="BL644" s="467"/>
      <c r="BM644" s="467"/>
    </row>
    <row r="645" spans="1:65" ht="30" customHeight="1" x14ac:dyDescent="0.3">
      <c r="A645" s="68"/>
      <c r="B645" s="465">
        <v>20200640</v>
      </c>
      <c r="C645" s="514" t="s">
        <v>4397</v>
      </c>
      <c r="D645" s="480" t="s">
        <v>4357</v>
      </c>
      <c r="E645" s="481">
        <v>44214</v>
      </c>
      <c r="F645" s="469" t="s">
        <v>2632</v>
      </c>
      <c r="G645" s="468" t="s">
        <v>116</v>
      </c>
      <c r="H645" s="469" t="s">
        <v>2585</v>
      </c>
      <c r="I645" s="468" t="s">
        <v>2522</v>
      </c>
      <c r="J645" s="482" t="s">
        <v>7141</v>
      </c>
      <c r="K645" s="483">
        <v>44214</v>
      </c>
      <c r="L645" s="479"/>
      <c r="M645" s="469" t="s">
        <v>2624</v>
      </c>
      <c r="N645" s="469" t="s">
        <v>2582</v>
      </c>
      <c r="O645" s="485" t="s">
        <v>4659</v>
      </c>
      <c r="P645" s="485" t="s">
        <v>4660</v>
      </c>
      <c r="Q645" s="513" t="s">
        <v>4840</v>
      </c>
      <c r="R645" s="484" t="s">
        <v>4355</v>
      </c>
      <c r="S645" s="484">
        <v>0</v>
      </c>
      <c r="T645" s="468" t="s">
        <v>2455</v>
      </c>
      <c r="U645" s="468" t="s">
        <v>3596</v>
      </c>
      <c r="V645" s="485"/>
      <c r="W645" s="468" t="s">
        <v>120</v>
      </c>
      <c r="X645" s="468"/>
      <c r="Y645" s="474" t="s">
        <v>2528</v>
      </c>
      <c r="Z645" s="513" t="s">
        <v>4657</v>
      </c>
      <c r="AA645" s="468" t="s">
        <v>2454</v>
      </c>
      <c r="AB645" s="485"/>
      <c r="AC645" s="468"/>
      <c r="AD645" s="468" t="s">
        <v>2450</v>
      </c>
      <c r="AE645" s="468" t="s">
        <v>2461</v>
      </c>
      <c r="AF645" s="468" t="s">
        <v>2462</v>
      </c>
      <c r="AG645" s="468" t="s">
        <v>2516</v>
      </c>
      <c r="AH645" s="468" t="s">
        <v>2452</v>
      </c>
      <c r="AI645" s="468" t="s">
        <v>2803</v>
      </c>
      <c r="AJ645" s="468"/>
      <c r="AK645" s="486" t="s">
        <v>2528</v>
      </c>
      <c r="AL645" s="468"/>
      <c r="AM645" s="513" t="s">
        <v>4398</v>
      </c>
      <c r="AN645" s="513"/>
      <c r="AO645" s="510"/>
      <c r="AP645" s="476" t="s">
        <v>4656</v>
      </c>
      <c r="AQ645" s="513" t="s">
        <v>4655</v>
      </c>
      <c r="AR645" s="513" t="s">
        <v>4658</v>
      </c>
      <c r="AS645" s="513"/>
      <c r="AT645" s="513"/>
      <c r="AU645" s="474"/>
      <c r="AV645" s="474"/>
      <c r="AW645" s="474">
        <v>1</v>
      </c>
      <c r="AX645" s="474">
        <v>1</v>
      </c>
      <c r="AY645" s="474">
        <v>1</v>
      </c>
      <c r="AZ645" s="474">
        <v>3</v>
      </c>
      <c r="BA645" s="477">
        <v>4</v>
      </c>
      <c r="BB645" s="478"/>
      <c r="BC645" s="474"/>
      <c r="BD645" s="467" t="s">
        <v>4421</v>
      </c>
      <c r="BE645" s="467" t="s">
        <v>4422</v>
      </c>
      <c r="BF645" s="467" t="s">
        <v>4423</v>
      </c>
      <c r="BG645" s="470"/>
      <c r="BH645" s="467"/>
      <c r="BI645" s="467"/>
      <c r="BJ645" s="467"/>
      <c r="BK645" s="467" t="s">
        <v>4424</v>
      </c>
      <c r="BL645" s="467"/>
      <c r="BM645" s="467"/>
    </row>
    <row r="646" spans="1:65" ht="30" customHeight="1" x14ac:dyDescent="0.3">
      <c r="A646" s="68"/>
      <c r="B646" s="465">
        <v>20200641</v>
      </c>
      <c r="C646" s="514" t="s">
        <v>4389</v>
      </c>
      <c r="D646" s="480"/>
      <c r="E646" s="481">
        <v>44214</v>
      </c>
      <c r="F646" s="469" t="s">
        <v>2713</v>
      </c>
      <c r="G646" s="468" t="s">
        <v>116</v>
      </c>
      <c r="H646" s="469" t="s">
        <v>2585</v>
      </c>
      <c r="I646" s="468" t="s">
        <v>119</v>
      </c>
      <c r="J646" s="482" t="s">
        <v>7142</v>
      </c>
      <c r="K646" s="483">
        <v>44208</v>
      </c>
      <c r="L646" s="479"/>
      <c r="M646" s="469" t="s">
        <v>2586</v>
      </c>
      <c r="N646" s="469" t="s">
        <v>2630</v>
      </c>
      <c r="O646" s="485" t="s">
        <v>4661</v>
      </c>
      <c r="P646" s="485" t="s">
        <v>4662</v>
      </c>
      <c r="Q646" s="513" t="s">
        <v>4390</v>
      </c>
      <c r="R646" s="484">
        <v>0</v>
      </c>
      <c r="S646" s="484">
        <v>0</v>
      </c>
      <c r="T646" s="468" t="s">
        <v>4570</v>
      </c>
      <c r="U646" s="468" t="s">
        <v>4580</v>
      </c>
      <c r="V646" s="485"/>
      <c r="W646" s="468" t="s">
        <v>120</v>
      </c>
      <c r="X646" s="468"/>
      <c r="Y646" s="474" t="s">
        <v>2528</v>
      </c>
      <c r="Z646" s="513" t="s">
        <v>4706</v>
      </c>
      <c r="AA646" s="468" t="s">
        <v>2454</v>
      </c>
      <c r="AB646" s="485"/>
      <c r="AC646" s="468"/>
      <c r="AD646" s="468" t="s">
        <v>2450</v>
      </c>
      <c r="AE646" s="468"/>
      <c r="AF646" s="468" t="s">
        <v>2462</v>
      </c>
      <c r="AG646" s="468" t="s">
        <v>2451</v>
      </c>
      <c r="AH646" s="468" t="s">
        <v>2452</v>
      </c>
      <c r="AI646" s="468" t="s">
        <v>2452</v>
      </c>
      <c r="AJ646" s="468"/>
      <c r="AK646" s="486"/>
      <c r="AL646" s="468"/>
      <c r="AM646" s="513" t="s">
        <v>4388</v>
      </c>
      <c r="AN646" s="513"/>
      <c r="AO646" s="510"/>
      <c r="AP646" s="476"/>
      <c r="AQ646" s="513"/>
      <c r="AR646" s="513"/>
      <c r="AS646" s="513"/>
      <c r="AT646" s="513"/>
      <c r="AU646" s="474"/>
      <c r="AV646" s="474"/>
      <c r="AW646" s="474">
        <v>1</v>
      </c>
      <c r="AX646" s="474">
        <v>1</v>
      </c>
      <c r="AY646" s="474">
        <v>1</v>
      </c>
      <c r="AZ646" s="474">
        <v>3</v>
      </c>
      <c r="BA646" s="477">
        <v>2</v>
      </c>
      <c r="BB646" s="478"/>
      <c r="BC646" s="474"/>
      <c r="BD646" s="467" t="s">
        <v>4419</v>
      </c>
      <c r="BE646" s="467" t="s">
        <v>4420</v>
      </c>
      <c r="BF646" s="467" t="s">
        <v>3228</v>
      </c>
      <c r="BG646" s="470"/>
      <c r="BH646" s="467"/>
      <c r="BI646" s="467"/>
      <c r="BJ646" s="467"/>
      <c r="BK646" s="467"/>
      <c r="BL646" s="467"/>
      <c r="BM646" s="467"/>
    </row>
    <row r="647" spans="1:65" ht="30" customHeight="1" x14ac:dyDescent="0.3">
      <c r="A647" s="68"/>
      <c r="B647" s="465">
        <v>20200642</v>
      </c>
      <c r="C647" s="514" t="s">
        <v>4404</v>
      </c>
      <c r="D647" s="480" t="s">
        <v>4126</v>
      </c>
      <c r="E647" s="481">
        <v>44215</v>
      </c>
      <c r="F647" s="469" t="s">
        <v>2609</v>
      </c>
      <c r="G647" s="468" t="s">
        <v>116</v>
      </c>
      <c r="H647" s="469" t="s">
        <v>1500</v>
      </c>
      <c r="I647" s="468" t="s">
        <v>2477</v>
      </c>
      <c r="J647" s="482" t="s">
        <v>7143</v>
      </c>
      <c r="K647" s="483">
        <v>44210</v>
      </c>
      <c r="L647" s="479">
        <v>44166</v>
      </c>
      <c r="M647" s="469" t="s">
        <v>2586</v>
      </c>
      <c r="N647" s="469" t="s">
        <v>4401</v>
      </c>
      <c r="O647" s="485" t="s">
        <v>4663</v>
      </c>
      <c r="P647" s="485" t="s">
        <v>5735</v>
      </c>
      <c r="Q647" s="513" t="s">
        <v>4408</v>
      </c>
      <c r="R647" s="484">
        <v>248419</v>
      </c>
      <c r="S647" s="484">
        <v>248419</v>
      </c>
      <c r="T647" s="468" t="s">
        <v>5736</v>
      </c>
      <c r="U647" s="468" t="s">
        <v>5737</v>
      </c>
      <c r="V647" s="485"/>
      <c r="W647" s="468" t="s">
        <v>120</v>
      </c>
      <c r="X647" s="468"/>
      <c r="Y647" s="474" t="s">
        <v>3141</v>
      </c>
      <c r="Z647" s="513" t="s">
        <v>5738</v>
      </c>
      <c r="AA647" s="468" t="s">
        <v>2470</v>
      </c>
      <c r="AB647" s="485"/>
      <c r="AC647" s="468"/>
      <c r="AD647" s="468" t="s">
        <v>2460</v>
      </c>
      <c r="AE647" s="468"/>
      <c r="AF647" s="468" t="s">
        <v>2462</v>
      </c>
      <c r="AG647" s="468" t="s">
        <v>2486</v>
      </c>
      <c r="AH647" s="468" t="s">
        <v>2710</v>
      </c>
      <c r="AI647" s="468" t="s">
        <v>2803</v>
      </c>
      <c r="AJ647" s="468"/>
      <c r="AK647" s="468" t="s">
        <v>2528</v>
      </c>
      <c r="AL647" s="468"/>
      <c r="AM647" s="513" t="s">
        <v>4409</v>
      </c>
      <c r="AN647" s="513"/>
      <c r="AO647" s="510"/>
      <c r="AP647" s="476"/>
      <c r="AQ647" s="513"/>
      <c r="AR647" s="513"/>
      <c r="AS647" s="513" t="s">
        <v>4741</v>
      </c>
      <c r="AT647" s="513"/>
      <c r="AU647" s="474"/>
      <c r="AV647" s="474"/>
      <c r="AW647" s="474">
        <v>1</v>
      </c>
      <c r="AX647" s="474">
        <v>2</v>
      </c>
      <c r="AY647" s="474">
        <v>1</v>
      </c>
      <c r="AZ647" s="474">
        <v>3</v>
      </c>
      <c r="BA647" s="477">
        <v>3</v>
      </c>
      <c r="BB647" s="478"/>
      <c r="BC647" s="474"/>
      <c r="BD647" s="467" t="s">
        <v>4479</v>
      </c>
      <c r="BE647" s="467" t="s">
        <v>4480</v>
      </c>
      <c r="BF647" s="467" t="s">
        <v>4481</v>
      </c>
      <c r="BG647" s="470"/>
      <c r="BH647" s="467"/>
      <c r="BI647" s="467"/>
      <c r="BJ647" s="467"/>
      <c r="BK647" s="467"/>
      <c r="BL647" s="467"/>
      <c r="BM647" s="467"/>
    </row>
    <row r="648" spans="1:65" ht="30" customHeight="1" x14ac:dyDescent="0.3">
      <c r="A648" s="68"/>
      <c r="B648" s="465">
        <v>20200643</v>
      </c>
      <c r="C648" s="514" t="s">
        <v>4405</v>
      </c>
      <c r="D648" s="480" t="s">
        <v>4406</v>
      </c>
      <c r="E648" s="481">
        <v>44215</v>
      </c>
      <c r="F648" s="469" t="s">
        <v>2632</v>
      </c>
      <c r="G648" s="468" t="s">
        <v>116</v>
      </c>
      <c r="H648" s="469" t="s">
        <v>2585</v>
      </c>
      <c r="I648" s="468" t="s">
        <v>2491</v>
      </c>
      <c r="J648" s="482" t="s">
        <v>7144</v>
      </c>
      <c r="K648" s="483">
        <v>44215</v>
      </c>
      <c r="L648" s="479"/>
      <c r="M648" s="469" t="s">
        <v>2586</v>
      </c>
      <c r="N648" s="469" t="s">
        <v>2586</v>
      </c>
      <c r="O648" s="485" t="s">
        <v>4665</v>
      </c>
      <c r="P648" s="485" t="s">
        <v>4664</v>
      </c>
      <c r="Q648" s="513" t="s">
        <v>4708</v>
      </c>
      <c r="R648" s="484">
        <v>0</v>
      </c>
      <c r="S648" s="484">
        <v>0</v>
      </c>
      <c r="T648" s="468" t="s">
        <v>4570</v>
      </c>
      <c r="U648" s="468" t="s">
        <v>4704</v>
      </c>
      <c r="V648" s="485"/>
      <c r="W648" s="468" t="s">
        <v>120</v>
      </c>
      <c r="X648" s="468"/>
      <c r="Y648" s="474" t="s">
        <v>2528</v>
      </c>
      <c r="Z648" s="513" t="s">
        <v>4707</v>
      </c>
      <c r="AA648" s="468" t="s">
        <v>2454</v>
      </c>
      <c r="AB648" s="485"/>
      <c r="AC648" s="468"/>
      <c r="AD648" s="468" t="s">
        <v>2450</v>
      </c>
      <c r="AE648" s="468"/>
      <c r="AF648" s="468" t="s">
        <v>2462</v>
      </c>
      <c r="AG648" s="468" t="s">
        <v>2451</v>
      </c>
      <c r="AH648" s="468" t="s">
        <v>2452</v>
      </c>
      <c r="AI648" s="468" t="s">
        <v>2452</v>
      </c>
      <c r="AJ648" s="468"/>
      <c r="AK648" s="468"/>
      <c r="AL648" s="468"/>
      <c r="AM648" s="469"/>
      <c r="AN648" s="469"/>
      <c r="AO648" s="518"/>
      <c r="AP648" s="476" t="s">
        <v>4484</v>
      </c>
      <c r="AQ648" s="469" t="s">
        <v>4655</v>
      </c>
      <c r="AR648" s="469" t="s">
        <v>4658</v>
      </c>
      <c r="AS648" s="469"/>
      <c r="AT648" s="469"/>
      <c r="AU648" s="474"/>
      <c r="AV648" s="474"/>
      <c r="AW648" s="474">
        <v>1</v>
      </c>
      <c r="AX648" s="474">
        <v>1</v>
      </c>
      <c r="AY648" s="474">
        <v>1</v>
      </c>
      <c r="AZ648" s="474">
        <v>3</v>
      </c>
      <c r="BA648" s="477">
        <v>2</v>
      </c>
      <c r="BB648" s="478"/>
      <c r="BC648" s="474"/>
      <c r="BD648" s="467" t="s">
        <v>4482</v>
      </c>
      <c r="BE648" s="467" t="s">
        <v>4483</v>
      </c>
      <c r="BF648" s="467" t="s">
        <v>3709</v>
      </c>
      <c r="BG648" s="470"/>
      <c r="BH648" s="467"/>
      <c r="BI648" s="467"/>
      <c r="BJ648" s="467"/>
      <c r="BK648" s="467"/>
      <c r="BL648" s="467"/>
      <c r="BM648" s="467"/>
    </row>
    <row r="649" spans="1:65" ht="30" customHeight="1" x14ac:dyDescent="0.3">
      <c r="A649" s="68"/>
      <c r="B649" s="465">
        <v>20200644</v>
      </c>
      <c r="C649" s="514" t="s">
        <v>4407</v>
      </c>
      <c r="D649" s="480"/>
      <c r="E649" s="481">
        <v>44215</v>
      </c>
      <c r="F649" s="469" t="s">
        <v>3294</v>
      </c>
      <c r="G649" s="468" t="s">
        <v>116</v>
      </c>
      <c r="H649" s="469" t="s">
        <v>2585</v>
      </c>
      <c r="I649" s="468" t="s">
        <v>119</v>
      </c>
      <c r="J649" s="482" t="s">
        <v>7145</v>
      </c>
      <c r="K649" s="483">
        <v>44165</v>
      </c>
      <c r="L649" s="479"/>
      <c r="M649" s="469" t="s">
        <v>3211</v>
      </c>
      <c r="N649" s="469" t="s">
        <v>4402</v>
      </c>
      <c r="O649" s="485" t="s">
        <v>4667</v>
      </c>
      <c r="P649" s="485" t="s">
        <v>4668</v>
      </c>
      <c r="Q649" s="513" t="s">
        <v>4410</v>
      </c>
      <c r="R649" s="484">
        <v>0</v>
      </c>
      <c r="S649" s="484">
        <v>0</v>
      </c>
      <c r="T649" s="468" t="s">
        <v>4576</v>
      </c>
      <c r="U649" s="468" t="s">
        <v>4584</v>
      </c>
      <c r="V649" s="485"/>
      <c r="W649" s="468" t="s">
        <v>120</v>
      </c>
      <c r="X649" s="468"/>
      <c r="Y649" s="474" t="s">
        <v>2528</v>
      </c>
      <c r="Z649" s="513" t="s">
        <v>4709</v>
      </c>
      <c r="AA649" s="468" t="s">
        <v>2454</v>
      </c>
      <c r="AB649" s="485" t="s">
        <v>4710</v>
      </c>
      <c r="AC649" s="468"/>
      <c r="AD649" s="468" t="s">
        <v>2450</v>
      </c>
      <c r="AE649" s="468"/>
      <c r="AF649" s="468" t="s">
        <v>2458</v>
      </c>
      <c r="AG649" s="468" t="s">
        <v>2451</v>
      </c>
      <c r="AH649" s="468" t="s">
        <v>2452</v>
      </c>
      <c r="AI649" s="468" t="s">
        <v>2452</v>
      </c>
      <c r="AJ649" s="468"/>
      <c r="AK649" s="468"/>
      <c r="AL649" s="468"/>
      <c r="AM649" s="513" t="s">
        <v>4411</v>
      </c>
      <c r="AN649" s="513"/>
      <c r="AO649" s="510"/>
      <c r="AP649" s="476"/>
      <c r="AQ649" s="513"/>
      <c r="AR649" s="513"/>
      <c r="AS649" s="513" t="s">
        <v>4666</v>
      </c>
      <c r="AT649" s="513"/>
      <c r="AU649" s="474"/>
      <c r="AV649" s="474"/>
      <c r="AW649" s="474">
        <v>1</v>
      </c>
      <c r="AX649" s="474">
        <v>1</v>
      </c>
      <c r="AY649" s="474">
        <v>1</v>
      </c>
      <c r="AZ649" s="474">
        <v>1</v>
      </c>
      <c r="BA649" s="477">
        <v>2</v>
      </c>
      <c r="BB649" s="478"/>
      <c r="BC649" s="474"/>
      <c r="BD649" s="467" t="s">
        <v>4485</v>
      </c>
      <c r="BE649" s="467" t="s">
        <v>4486</v>
      </c>
      <c r="BF649" s="467" t="s">
        <v>3228</v>
      </c>
      <c r="BG649" s="470"/>
      <c r="BH649" s="467"/>
      <c r="BI649" s="467"/>
      <c r="BJ649" s="467"/>
      <c r="BK649" s="467"/>
      <c r="BL649" s="467"/>
      <c r="BM649" s="467"/>
    </row>
    <row r="650" spans="1:65" ht="30" customHeight="1" x14ac:dyDescent="0.3">
      <c r="A650" s="68"/>
      <c r="B650" s="465">
        <v>20200645</v>
      </c>
      <c r="C650" s="514" t="s">
        <v>4413</v>
      </c>
      <c r="D650" s="480"/>
      <c r="E650" s="481">
        <v>44215</v>
      </c>
      <c r="F650" s="469" t="s">
        <v>2790</v>
      </c>
      <c r="G650" s="468" t="s">
        <v>116</v>
      </c>
      <c r="H650" s="469" t="s">
        <v>2585</v>
      </c>
      <c r="I650" s="468" t="s">
        <v>119</v>
      </c>
      <c r="J650" s="482" t="s">
        <v>7146</v>
      </c>
      <c r="K650" s="483">
        <v>44214</v>
      </c>
      <c r="L650" s="479">
        <v>44197</v>
      </c>
      <c r="M650" s="469" t="s">
        <v>2586</v>
      </c>
      <c r="N650" s="469" t="s">
        <v>4403</v>
      </c>
      <c r="O650" s="485" t="s">
        <v>4669</v>
      </c>
      <c r="P650" s="485" t="s">
        <v>4670</v>
      </c>
      <c r="Q650" s="513" t="s">
        <v>4414</v>
      </c>
      <c r="R650" s="484">
        <v>0</v>
      </c>
      <c r="S650" s="484">
        <v>0</v>
      </c>
      <c r="T650" s="468" t="s">
        <v>4570</v>
      </c>
      <c r="U650" s="468" t="s">
        <v>4592</v>
      </c>
      <c r="V650" s="485"/>
      <c r="W650" s="468" t="s">
        <v>120</v>
      </c>
      <c r="X650" s="468"/>
      <c r="Y650" s="474" t="s">
        <v>2528</v>
      </c>
      <c r="Z650" s="469" t="s">
        <v>4711</v>
      </c>
      <c r="AA650" s="468" t="s">
        <v>2454</v>
      </c>
      <c r="AB650" s="485"/>
      <c r="AC650" s="468"/>
      <c r="AD650" s="468" t="s">
        <v>2450</v>
      </c>
      <c r="AE650" s="468"/>
      <c r="AF650" s="468" t="s">
        <v>2462</v>
      </c>
      <c r="AG650" s="468" t="s">
        <v>2451</v>
      </c>
      <c r="AH650" s="468" t="s">
        <v>2452</v>
      </c>
      <c r="AI650" s="468" t="s">
        <v>2452</v>
      </c>
      <c r="AJ650" s="468"/>
      <c r="AK650" s="468"/>
      <c r="AL650" s="468"/>
      <c r="AM650" s="513" t="s">
        <v>4412</v>
      </c>
      <c r="AN650" s="513"/>
      <c r="AO650" s="510"/>
      <c r="AP650" s="476" t="s">
        <v>4672</v>
      </c>
      <c r="AQ650" s="513" t="s">
        <v>4671</v>
      </c>
      <c r="AR650" s="513" t="s">
        <v>4658</v>
      </c>
      <c r="AS650" s="513"/>
      <c r="AT650" s="513"/>
      <c r="AU650" s="474"/>
      <c r="AV650" s="474"/>
      <c r="AW650" s="474">
        <v>1</v>
      </c>
      <c r="AX650" s="474">
        <v>1</v>
      </c>
      <c r="AY650" s="474">
        <v>1</v>
      </c>
      <c r="AZ650" s="474">
        <v>3</v>
      </c>
      <c r="BA650" s="477">
        <v>2</v>
      </c>
      <c r="BB650" s="478"/>
      <c r="BC650" s="474"/>
      <c r="BD650" s="467" t="s">
        <v>4487</v>
      </c>
      <c r="BE650" s="467" t="s">
        <v>4488</v>
      </c>
      <c r="BF650" s="467" t="s">
        <v>3709</v>
      </c>
      <c r="BG650" s="470"/>
      <c r="BH650" s="467"/>
      <c r="BI650" s="467"/>
      <c r="BJ650" s="467"/>
      <c r="BK650" s="467"/>
      <c r="BL650" s="467"/>
      <c r="BM650" s="467"/>
    </row>
    <row r="651" spans="1:65" ht="30" customHeight="1" x14ac:dyDescent="0.3">
      <c r="A651" s="68"/>
      <c r="B651" s="465">
        <v>20200646</v>
      </c>
      <c r="C651" s="514" t="s">
        <v>4415</v>
      </c>
      <c r="D651" s="480"/>
      <c r="E651" s="481">
        <v>44215</v>
      </c>
      <c r="F651" s="469" t="s">
        <v>2609</v>
      </c>
      <c r="G651" s="468" t="s">
        <v>116</v>
      </c>
      <c r="H651" s="469" t="s">
        <v>2585</v>
      </c>
      <c r="I651" s="468" t="s">
        <v>2474</v>
      </c>
      <c r="J651" s="482" t="s">
        <v>7147</v>
      </c>
      <c r="K651" s="483">
        <v>44211</v>
      </c>
      <c r="L651" s="479"/>
      <c r="M651" s="469" t="s">
        <v>2586</v>
      </c>
      <c r="N651" s="469" t="s">
        <v>2586</v>
      </c>
      <c r="O651" s="485" t="s">
        <v>4673</v>
      </c>
      <c r="P651" s="485" t="s">
        <v>4674</v>
      </c>
      <c r="Q651" s="513" t="s">
        <v>4416</v>
      </c>
      <c r="R651" s="484">
        <v>1915500</v>
      </c>
      <c r="S651" s="484">
        <v>0</v>
      </c>
      <c r="T651" s="468" t="s">
        <v>2484</v>
      </c>
      <c r="U651" s="468" t="s">
        <v>2456</v>
      </c>
      <c r="V651" s="485"/>
      <c r="W651" s="468" t="s">
        <v>120</v>
      </c>
      <c r="X651" s="468"/>
      <c r="Y651" s="474" t="s">
        <v>2528</v>
      </c>
      <c r="Z651" s="513" t="s">
        <v>4418</v>
      </c>
      <c r="AA651" s="468" t="s">
        <v>2454</v>
      </c>
      <c r="AB651" s="485"/>
      <c r="AC651" s="468"/>
      <c r="AD651" s="468" t="s">
        <v>2485</v>
      </c>
      <c r="AE651" s="468"/>
      <c r="AF651" s="468" t="s">
        <v>2462</v>
      </c>
      <c r="AG651" s="468" t="s">
        <v>2451</v>
      </c>
      <c r="AH651" s="468" t="s">
        <v>2710</v>
      </c>
      <c r="AI651" s="468" t="s">
        <v>2710</v>
      </c>
      <c r="AJ651" s="468"/>
      <c r="AK651" s="468"/>
      <c r="AL651" s="468"/>
      <c r="AM651" s="513" t="s">
        <v>4417</v>
      </c>
      <c r="AN651" s="513"/>
      <c r="AO651" s="510"/>
      <c r="AP651" s="476"/>
      <c r="AQ651" s="513"/>
      <c r="AR651" s="513"/>
      <c r="AS651" s="513"/>
      <c r="AT651" s="513"/>
      <c r="AU651" s="474"/>
      <c r="AV651" s="474"/>
      <c r="AW651" s="474">
        <v>1</v>
      </c>
      <c r="AX651" s="474">
        <v>3</v>
      </c>
      <c r="AY651" s="474">
        <v>1</v>
      </c>
      <c r="AZ651" s="474">
        <v>3</v>
      </c>
      <c r="BA651" s="477">
        <v>2</v>
      </c>
      <c r="BB651" s="478"/>
      <c r="BC651" s="474"/>
      <c r="BD651" s="467" t="s">
        <v>4489</v>
      </c>
      <c r="BE651" s="467" t="s">
        <v>4490</v>
      </c>
      <c r="BF651" s="467" t="s">
        <v>4491</v>
      </c>
      <c r="BG651" s="470"/>
      <c r="BH651" s="467"/>
      <c r="BI651" s="467"/>
      <c r="BJ651" s="467"/>
      <c r="BK651" s="467"/>
      <c r="BL651" s="467"/>
      <c r="BM651" s="467"/>
    </row>
    <row r="652" spans="1:65" ht="30" customHeight="1" x14ac:dyDescent="0.3">
      <c r="A652" s="68"/>
      <c r="B652" s="465">
        <v>20200647</v>
      </c>
      <c r="C652" s="514" t="s">
        <v>4464</v>
      </c>
      <c r="D652" s="480" t="s">
        <v>4459</v>
      </c>
      <c r="E652" s="481">
        <v>44216</v>
      </c>
      <c r="F652" s="469" t="s">
        <v>3082</v>
      </c>
      <c r="G652" s="468" t="s">
        <v>116</v>
      </c>
      <c r="H652" s="469" t="s">
        <v>1500</v>
      </c>
      <c r="I652" s="468" t="s">
        <v>2481</v>
      </c>
      <c r="J652" s="482" t="s">
        <v>7148</v>
      </c>
      <c r="K652" s="483">
        <v>44216</v>
      </c>
      <c r="L652" s="479">
        <v>44197</v>
      </c>
      <c r="M652" s="469" t="s">
        <v>2624</v>
      </c>
      <c r="N652" s="469" t="s">
        <v>4352</v>
      </c>
      <c r="O652" s="485" t="s">
        <v>4675</v>
      </c>
      <c r="P652" s="485" t="s">
        <v>5741</v>
      </c>
      <c r="Q652" s="513" t="s">
        <v>4465</v>
      </c>
      <c r="R652" s="484" t="s">
        <v>4456</v>
      </c>
      <c r="S652" s="484" t="s">
        <v>4456</v>
      </c>
      <c r="T652" s="468" t="s">
        <v>5730</v>
      </c>
      <c r="U652" s="468" t="s">
        <v>5737</v>
      </c>
      <c r="V652" s="485"/>
      <c r="W652" s="468" t="s">
        <v>120</v>
      </c>
      <c r="X652" s="468"/>
      <c r="Y652" s="474" t="s">
        <v>3141</v>
      </c>
      <c r="Z652" s="513" t="s">
        <v>5740</v>
      </c>
      <c r="AA652" s="468" t="s">
        <v>2470</v>
      </c>
      <c r="AB652" s="485"/>
      <c r="AC652" s="468"/>
      <c r="AD652" s="468" t="s">
        <v>2460</v>
      </c>
      <c r="AE652" s="468"/>
      <c r="AF652" s="468" t="s">
        <v>2462</v>
      </c>
      <c r="AG652" s="468" t="s">
        <v>2451</v>
      </c>
      <c r="AH652" s="468" t="s">
        <v>2452</v>
      </c>
      <c r="AI652" s="468" t="s">
        <v>2452</v>
      </c>
      <c r="AJ652" s="468"/>
      <c r="AK652" s="468"/>
      <c r="AL652" s="468"/>
      <c r="AM652" s="513" t="s">
        <v>4466</v>
      </c>
      <c r="AN652" s="513"/>
      <c r="AO652" s="510"/>
      <c r="AP652" s="476"/>
      <c r="AQ652" s="513"/>
      <c r="AR652" s="513"/>
      <c r="AS652" s="513" t="s">
        <v>4740</v>
      </c>
      <c r="AT652" s="513"/>
      <c r="AU652" s="474"/>
      <c r="AV652" s="474"/>
      <c r="AW652" s="474">
        <v>1</v>
      </c>
      <c r="AX652" s="474">
        <v>2</v>
      </c>
      <c r="AY652" s="474">
        <v>1</v>
      </c>
      <c r="AZ652" s="474">
        <v>3</v>
      </c>
      <c r="BA652" s="477">
        <v>2</v>
      </c>
      <c r="BB652" s="478"/>
      <c r="BC652" s="474"/>
      <c r="BD652" s="467" t="s">
        <v>4537</v>
      </c>
      <c r="BE652" s="467" t="s">
        <v>4538</v>
      </c>
      <c r="BF652" s="467" t="s">
        <v>4539</v>
      </c>
      <c r="BG652" s="470"/>
      <c r="BH652" s="467"/>
      <c r="BI652" s="467"/>
      <c r="BJ652" s="467"/>
      <c r="BK652" s="467"/>
      <c r="BL652" s="467"/>
      <c r="BM652" s="467"/>
    </row>
    <row r="653" spans="1:65" ht="30" customHeight="1" x14ac:dyDescent="0.3">
      <c r="A653" s="68"/>
      <c r="B653" s="465">
        <v>20200648</v>
      </c>
      <c r="C653" s="514" t="s">
        <v>4460</v>
      </c>
      <c r="D653" s="480" t="s">
        <v>4461</v>
      </c>
      <c r="E653" s="481">
        <v>44216</v>
      </c>
      <c r="F653" s="469" t="s">
        <v>2790</v>
      </c>
      <c r="G653" s="468" t="s">
        <v>116</v>
      </c>
      <c r="H653" s="469" t="s">
        <v>2585</v>
      </c>
      <c r="I653" s="468" t="s">
        <v>2449</v>
      </c>
      <c r="J653" s="482" t="s">
        <v>7149</v>
      </c>
      <c r="K653" s="483">
        <v>44214</v>
      </c>
      <c r="L653" s="479"/>
      <c r="M653" s="469" t="s">
        <v>2624</v>
      </c>
      <c r="N653" s="469" t="s">
        <v>2582</v>
      </c>
      <c r="O653" s="485" t="s">
        <v>4676</v>
      </c>
      <c r="P653" s="485" t="s">
        <v>4677</v>
      </c>
      <c r="Q653" s="513" t="s">
        <v>4494</v>
      </c>
      <c r="R653" s="484">
        <v>180</v>
      </c>
      <c r="S653" s="484">
        <v>0</v>
      </c>
      <c r="T653" s="468" t="s">
        <v>4575</v>
      </c>
      <c r="U653" s="468" t="s">
        <v>4568</v>
      </c>
      <c r="V653" s="485"/>
      <c r="W653" s="468" t="s">
        <v>120</v>
      </c>
      <c r="X653" s="468"/>
      <c r="Y653" s="474"/>
      <c r="Z653" s="513" t="s">
        <v>4467</v>
      </c>
      <c r="AA653" s="468" t="s">
        <v>2454</v>
      </c>
      <c r="AB653" s="485"/>
      <c r="AC653" s="468"/>
      <c r="AD653" s="468" t="s">
        <v>2450</v>
      </c>
      <c r="AE653" s="468"/>
      <c r="AF653" s="468" t="s">
        <v>3498</v>
      </c>
      <c r="AG653" s="468" t="s">
        <v>2451</v>
      </c>
      <c r="AH653" s="468" t="s">
        <v>2452</v>
      </c>
      <c r="AI653" s="468" t="s">
        <v>2803</v>
      </c>
      <c r="AJ653" s="468"/>
      <c r="AK653" s="468" t="s">
        <v>2528</v>
      </c>
      <c r="AL653" s="468"/>
      <c r="AM653" s="513" t="s">
        <v>4468</v>
      </c>
      <c r="AN653" s="513"/>
      <c r="AO653" s="510"/>
      <c r="AP653" s="476"/>
      <c r="AQ653" s="513"/>
      <c r="AR653" s="513"/>
      <c r="AS653" s="513" t="s">
        <v>4559</v>
      </c>
      <c r="AT653" s="513"/>
      <c r="AU653" s="474"/>
      <c r="AV653" s="474"/>
      <c r="AW653" s="474">
        <v>1</v>
      </c>
      <c r="AX653" s="474">
        <v>1</v>
      </c>
      <c r="AY653" s="474">
        <v>1</v>
      </c>
      <c r="AZ653" s="474">
        <v>5</v>
      </c>
      <c r="BA653" s="477">
        <v>2</v>
      </c>
      <c r="BB653" s="478"/>
      <c r="BC653" s="474"/>
      <c r="BD653" s="467" t="s">
        <v>4540</v>
      </c>
      <c r="BE653" s="467" t="s">
        <v>4541</v>
      </c>
      <c r="BF653" s="467" t="s">
        <v>4542</v>
      </c>
      <c r="BG653" s="470"/>
      <c r="BH653" s="467"/>
      <c r="BI653" s="467"/>
      <c r="BJ653" s="467"/>
      <c r="BK653" s="467" t="s">
        <v>4559</v>
      </c>
      <c r="BL653" s="467"/>
      <c r="BM653" s="467"/>
    </row>
    <row r="654" spans="1:65" ht="30" customHeight="1" x14ac:dyDescent="0.3">
      <c r="A654" s="68"/>
      <c r="B654" s="465">
        <v>20200649</v>
      </c>
      <c r="C654" s="514" t="s">
        <v>4462</v>
      </c>
      <c r="D654" s="480" t="s">
        <v>4463</v>
      </c>
      <c r="E654" s="481">
        <v>44216</v>
      </c>
      <c r="F654" s="469" t="s">
        <v>3658</v>
      </c>
      <c r="G654" s="468" t="s">
        <v>116</v>
      </c>
      <c r="H654" s="469" t="s">
        <v>2585</v>
      </c>
      <c r="I654" s="468" t="s">
        <v>119</v>
      </c>
      <c r="J654" s="482" t="s">
        <v>7150</v>
      </c>
      <c r="K654" s="483">
        <v>44215</v>
      </c>
      <c r="L654" s="479"/>
      <c r="M654" s="469" t="s">
        <v>3124</v>
      </c>
      <c r="N654" s="469" t="s">
        <v>4457</v>
      </c>
      <c r="O654" s="485" t="s">
        <v>4678</v>
      </c>
      <c r="P654" s="485" t="s">
        <v>4679</v>
      </c>
      <c r="Q654" s="513" t="s">
        <v>4469</v>
      </c>
      <c r="R654" s="484">
        <v>0</v>
      </c>
      <c r="S654" s="484">
        <v>0</v>
      </c>
      <c r="T654" s="468" t="s">
        <v>4570</v>
      </c>
      <c r="U654" s="468" t="s">
        <v>4580</v>
      </c>
      <c r="V654" s="485"/>
      <c r="W654" s="468" t="s">
        <v>120</v>
      </c>
      <c r="X654" s="468"/>
      <c r="Y654" s="474" t="s">
        <v>2528</v>
      </c>
      <c r="Z654" s="469" t="s">
        <v>4682</v>
      </c>
      <c r="AA654" s="468" t="s">
        <v>2454</v>
      </c>
      <c r="AB654" s="485"/>
      <c r="AC654" s="468"/>
      <c r="AD654" s="468" t="s">
        <v>2450</v>
      </c>
      <c r="AE654" s="468"/>
      <c r="AF654" s="468" t="s">
        <v>2462</v>
      </c>
      <c r="AG654" s="468" t="s">
        <v>2451</v>
      </c>
      <c r="AH654" s="468" t="s">
        <v>2452</v>
      </c>
      <c r="AI654" s="468" t="s">
        <v>2452</v>
      </c>
      <c r="AJ654" s="468"/>
      <c r="AK654" s="468"/>
      <c r="AL654" s="468"/>
      <c r="AM654" s="513" t="s">
        <v>4493</v>
      </c>
      <c r="AN654" s="513"/>
      <c r="AO654" s="510"/>
      <c r="AP654" s="476" t="s">
        <v>4683</v>
      </c>
      <c r="AQ654" s="513" t="s">
        <v>4680</v>
      </c>
      <c r="AR654" s="513" t="s">
        <v>4681</v>
      </c>
      <c r="AS654" s="513"/>
      <c r="AT654" s="513"/>
      <c r="AU654" s="474"/>
      <c r="AV654" s="474"/>
      <c r="AW654" s="474">
        <v>1</v>
      </c>
      <c r="AX654" s="474">
        <v>1</v>
      </c>
      <c r="AY654" s="474">
        <v>1</v>
      </c>
      <c r="AZ654" s="474">
        <v>3</v>
      </c>
      <c r="BA654" s="477">
        <v>2</v>
      </c>
      <c r="BB654" s="478"/>
      <c r="BC654" s="474"/>
      <c r="BD654" s="467" t="s">
        <v>4543</v>
      </c>
      <c r="BE654" s="467" t="s">
        <v>4544</v>
      </c>
      <c r="BF654" s="467" t="s">
        <v>3228</v>
      </c>
      <c r="BG654" s="470"/>
      <c r="BH654" s="467"/>
      <c r="BI654" s="467"/>
      <c r="BJ654" s="467"/>
      <c r="BK654" s="467" t="s">
        <v>4558</v>
      </c>
      <c r="BL654" s="467"/>
      <c r="BM654" s="467"/>
    </row>
    <row r="655" spans="1:65" ht="30" customHeight="1" x14ac:dyDescent="0.3">
      <c r="A655" s="68"/>
      <c r="B655" s="465">
        <v>20200650</v>
      </c>
      <c r="C655" s="514" t="s">
        <v>4471</v>
      </c>
      <c r="D655" s="480"/>
      <c r="E655" s="481">
        <v>44216</v>
      </c>
      <c r="F655" s="469" t="s">
        <v>2790</v>
      </c>
      <c r="G655" s="468" t="s">
        <v>116</v>
      </c>
      <c r="H655" s="469" t="s">
        <v>2585</v>
      </c>
      <c r="I655" s="468" t="s">
        <v>119</v>
      </c>
      <c r="J655" s="482" t="s">
        <v>7151</v>
      </c>
      <c r="K655" s="483">
        <v>44215</v>
      </c>
      <c r="L655" s="479"/>
      <c r="M655" s="469" t="s">
        <v>4458</v>
      </c>
      <c r="N655" s="469" t="s">
        <v>4080</v>
      </c>
      <c r="O655" s="485" t="s">
        <v>4684</v>
      </c>
      <c r="P655" s="485" t="s">
        <v>4685</v>
      </c>
      <c r="Q655" s="513" t="s">
        <v>4472</v>
      </c>
      <c r="R655" s="484">
        <v>0</v>
      </c>
      <c r="S655" s="484">
        <v>0</v>
      </c>
      <c r="T655" s="468" t="s">
        <v>145</v>
      </c>
      <c r="U655" s="468" t="s">
        <v>347</v>
      </c>
      <c r="V655" s="485"/>
      <c r="W655" s="468" t="s">
        <v>120</v>
      </c>
      <c r="X655" s="468"/>
      <c r="Y655" s="474"/>
      <c r="Z655" s="513" t="s">
        <v>4470</v>
      </c>
      <c r="AA655" s="468" t="s">
        <v>2454</v>
      </c>
      <c r="AB655" s="485"/>
      <c r="AC655" s="468"/>
      <c r="AD655" s="468" t="s">
        <v>2450</v>
      </c>
      <c r="AE655" s="468" t="s">
        <v>2461</v>
      </c>
      <c r="AF655" s="468" t="s">
        <v>3498</v>
      </c>
      <c r="AG655" s="468" t="s">
        <v>2486</v>
      </c>
      <c r="AH655" s="468" t="s">
        <v>2710</v>
      </c>
      <c r="AI655" s="468" t="s">
        <v>2710</v>
      </c>
      <c r="AJ655" s="468"/>
      <c r="AK655" s="468"/>
      <c r="AL655" s="468"/>
      <c r="AM655" s="513" t="s">
        <v>4473</v>
      </c>
      <c r="AN655" s="513"/>
      <c r="AO655" s="510"/>
      <c r="AP655" s="476" t="s">
        <v>4686</v>
      </c>
      <c r="AQ655" s="513" t="s">
        <v>4671</v>
      </c>
      <c r="AR655" s="513" t="s">
        <v>4739</v>
      </c>
      <c r="AS655" s="513"/>
      <c r="AT655" s="513"/>
      <c r="AU655" s="474"/>
      <c r="AV655" s="474"/>
      <c r="AW655" s="474">
        <v>1</v>
      </c>
      <c r="AX655" s="474">
        <v>1</v>
      </c>
      <c r="AY655" s="474">
        <v>1</v>
      </c>
      <c r="AZ655" s="474">
        <v>5</v>
      </c>
      <c r="BA655" s="477">
        <v>3</v>
      </c>
      <c r="BB655" s="478"/>
      <c r="BC655" s="474"/>
      <c r="BD655" s="467" t="s">
        <v>4545</v>
      </c>
      <c r="BE655" s="467" t="s">
        <v>4546</v>
      </c>
      <c r="BF655" s="467" t="s">
        <v>3228</v>
      </c>
      <c r="BG655" s="470"/>
      <c r="BH655" s="467"/>
      <c r="BI655" s="467"/>
      <c r="BJ655" s="467"/>
      <c r="BK655" s="467"/>
      <c r="BL655" s="467"/>
      <c r="BM655" s="467"/>
    </row>
    <row r="656" spans="1:65" ht="30" customHeight="1" x14ac:dyDescent="0.3">
      <c r="A656" s="68"/>
      <c r="B656" s="465">
        <v>20200651</v>
      </c>
      <c r="C656" s="514" t="s">
        <v>4475</v>
      </c>
      <c r="D656" s="480"/>
      <c r="E656" s="481">
        <v>44217</v>
      </c>
      <c r="F656" s="515" t="s">
        <v>3294</v>
      </c>
      <c r="G656" s="468" t="s">
        <v>116</v>
      </c>
      <c r="H656" s="469" t="s">
        <v>2585</v>
      </c>
      <c r="I656" s="468" t="s">
        <v>119</v>
      </c>
      <c r="J656" s="482" t="s">
        <v>7152</v>
      </c>
      <c r="K656" s="483">
        <v>44216</v>
      </c>
      <c r="L656" s="479"/>
      <c r="M656" s="469" t="s">
        <v>2694</v>
      </c>
      <c r="N656" s="469" t="s">
        <v>2586</v>
      </c>
      <c r="O656" s="485" t="s">
        <v>4687</v>
      </c>
      <c r="P656" s="485" t="s">
        <v>4688</v>
      </c>
      <c r="Q656" s="513" t="s">
        <v>4476</v>
      </c>
      <c r="R656" s="484">
        <v>0</v>
      </c>
      <c r="S656" s="484">
        <v>0</v>
      </c>
      <c r="T656" s="468" t="s">
        <v>4570</v>
      </c>
      <c r="U656" s="468" t="s">
        <v>4580</v>
      </c>
      <c r="V656" s="485"/>
      <c r="W656" s="468" t="s">
        <v>120</v>
      </c>
      <c r="X656" s="468"/>
      <c r="Y656" s="474" t="s">
        <v>2528</v>
      </c>
      <c r="Z656" s="469" t="s">
        <v>4474</v>
      </c>
      <c r="AA656" s="468" t="s">
        <v>2454</v>
      </c>
      <c r="AB656" s="485"/>
      <c r="AC656" s="468"/>
      <c r="AD656" s="468" t="s">
        <v>2450</v>
      </c>
      <c r="AE656" s="468"/>
      <c r="AF656" s="468" t="s">
        <v>2462</v>
      </c>
      <c r="AG656" s="468" t="s">
        <v>2451</v>
      </c>
      <c r="AH656" s="468" t="s">
        <v>2452</v>
      </c>
      <c r="AI656" s="468" t="s">
        <v>2452</v>
      </c>
      <c r="AJ656" s="468"/>
      <c r="AK656" s="468"/>
      <c r="AL656" s="468"/>
      <c r="AM656" s="513" t="s">
        <v>4492</v>
      </c>
      <c r="AN656" s="513"/>
      <c r="AO656" s="510"/>
      <c r="AP656" s="476" t="s">
        <v>4474</v>
      </c>
      <c r="AQ656" s="513" t="s">
        <v>4680</v>
      </c>
      <c r="AR656" s="523">
        <v>44217</v>
      </c>
      <c r="AS656" s="513"/>
      <c r="AT656" s="513"/>
      <c r="AU656" s="474"/>
      <c r="AV656" s="474"/>
      <c r="AW656" s="474">
        <v>1</v>
      </c>
      <c r="AX656" s="474">
        <v>1</v>
      </c>
      <c r="AY656" s="474">
        <v>1</v>
      </c>
      <c r="AZ656" s="474">
        <v>3</v>
      </c>
      <c r="BA656" s="477">
        <v>2</v>
      </c>
      <c r="BB656" s="478"/>
      <c r="BC656" s="474"/>
      <c r="BD656" s="467" t="s">
        <v>4547</v>
      </c>
      <c r="BE656" s="467" t="s">
        <v>4548</v>
      </c>
      <c r="BF656" s="467" t="s">
        <v>3228</v>
      </c>
      <c r="BG656" s="470"/>
      <c r="BH656" s="467"/>
      <c r="BI656" s="467"/>
      <c r="BJ656" s="467"/>
      <c r="BK656" s="467"/>
      <c r="BL656" s="467"/>
      <c r="BM656" s="467"/>
    </row>
    <row r="657" spans="1:65" ht="30" customHeight="1" x14ac:dyDescent="0.3">
      <c r="A657" s="68"/>
      <c r="B657" s="465">
        <v>20200652</v>
      </c>
      <c r="C657" s="514" t="s">
        <v>4524</v>
      </c>
      <c r="D657" s="480" t="s">
        <v>4516</v>
      </c>
      <c r="E657" s="481">
        <v>44217</v>
      </c>
      <c r="F657" s="469" t="s">
        <v>4518</v>
      </c>
      <c r="G657" s="468" t="s">
        <v>116</v>
      </c>
      <c r="H657" s="469" t="s">
        <v>2585</v>
      </c>
      <c r="I657" s="468" t="s">
        <v>2449</v>
      </c>
      <c r="J657" s="482" t="s">
        <v>7153</v>
      </c>
      <c r="K657" s="483">
        <v>44215</v>
      </c>
      <c r="L657" s="479">
        <v>44197</v>
      </c>
      <c r="M657" s="469" t="s">
        <v>2582</v>
      </c>
      <c r="N657" s="469" t="s">
        <v>2624</v>
      </c>
      <c r="O657" s="513" t="s">
        <v>4519</v>
      </c>
      <c r="P657" s="513" t="s">
        <v>4730</v>
      </c>
      <c r="Q657" s="469" t="s">
        <v>4517</v>
      </c>
      <c r="R657" s="484">
        <v>153</v>
      </c>
      <c r="S657" s="484">
        <v>0</v>
      </c>
      <c r="T657" s="468" t="s">
        <v>2484</v>
      </c>
      <c r="U657" s="468" t="s">
        <v>2456</v>
      </c>
      <c r="V657" s="468"/>
      <c r="W657" s="468" t="s">
        <v>120</v>
      </c>
      <c r="X657" s="469" t="s">
        <v>4689</v>
      </c>
      <c r="Y657" s="486" t="s">
        <v>2528</v>
      </c>
      <c r="Z657" s="469" t="s">
        <v>4525</v>
      </c>
      <c r="AA657" s="467" t="s">
        <v>2454</v>
      </c>
      <c r="AB657" s="467"/>
      <c r="AC657" s="474"/>
      <c r="AD657" s="474" t="s">
        <v>2450</v>
      </c>
      <c r="AE657" s="474"/>
      <c r="AF657" s="474" t="s">
        <v>2462</v>
      </c>
      <c r="AG657" s="467" t="s">
        <v>2516</v>
      </c>
      <c r="AH657" s="474" t="s">
        <v>2452</v>
      </c>
      <c r="AI657" s="474" t="s">
        <v>2803</v>
      </c>
      <c r="AJ657" s="467"/>
      <c r="AK657" s="474" t="s">
        <v>2528</v>
      </c>
      <c r="AL657" s="467"/>
      <c r="AM657" s="467"/>
      <c r="AN657" s="467"/>
      <c r="AO657" s="474"/>
      <c r="AP657" s="476"/>
      <c r="AQ657" s="467"/>
      <c r="AR657" s="467"/>
      <c r="AS657" s="467"/>
      <c r="AT657" s="467"/>
      <c r="AU657" s="474"/>
      <c r="AV657" s="474"/>
      <c r="AW657" s="474">
        <v>1</v>
      </c>
      <c r="AX657" s="474">
        <v>1</v>
      </c>
      <c r="AY657" s="474">
        <v>1</v>
      </c>
      <c r="AZ657" s="474">
        <v>3</v>
      </c>
      <c r="BA657" s="477">
        <v>4</v>
      </c>
      <c r="BB657" s="478"/>
      <c r="BC657" s="474"/>
      <c r="BD657" s="467" t="s">
        <v>4738</v>
      </c>
      <c r="BE657" s="467" t="s">
        <v>4549</v>
      </c>
      <c r="BF657" s="467" t="s">
        <v>4550</v>
      </c>
      <c r="BG657" s="470"/>
      <c r="BH657" s="467"/>
      <c r="BI657" s="467"/>
      <c r="BJ657" s="467"/>
      <c r="BK657" s="467"/>
      <c r="BL657" s="467"/>
      <c r="BM657" s="467"/>
    </row>
    <row r="658" spans="1:65" ht="30" customHeight="1" x14ac:dyDescent="0.3">
      <c r="A658" s="68"/>
      <c r="B658" s="465">
        <v>20200653</v>
      </c>
      <c r="C658" s="514" t="s">
        <v>4527</v>
      </c>
      <c r="D658" s="480" t="s">
        <v>4521</v>
      </c>
      <c r="E658" s="481">
        <v>44218</v>
      </c>
      <c r="F658" s="469" t="s">
        <v>2790</v>
      </c>
      <c r="G658" s="468" t="s">
        <v>116</v>
      </c>
      <c r="H658" s="469" t="s">
        <v>1500</v>
      </c>
      <c r="I658" s="468" t="s">
        <v>4394</v>
      </c>
      <c r="J658" s="482" t="s">
        <v>7154</v>
      </c>
      <c r="K658" s="483">
        <v>44075</v>
      </c>
      <c r="L658" s="479"/>
      <c r="M658" s="469" t="s">
        <v>2630</v>
      </c>
      <c r="N658" s="469" t="s">
        <v>4508</v>
      </c>
      <c r="O658" s="513" t="s">
        <v>4523</v>
      </c>
      <c r="P658" s="513" t="s">
        <v>4513</v>
      </c>
      <c r="Q658" s="513" t="s">
        <v>4520</v>
      </c>
      <c r="R658" s="484">
        <v>429980</v>
      </c>
      <c r="S658" s="484">
        <v>429980</v>
      </c>
      <c r="T658" s="468" t="s">
        <v>4589</v>
      </c>
      <c r="U658" s="468" t="s">
        <v>4704</v>
      </c>
      <c r="V658" s="468"/>
      <c r="W658" s="468" t="s">
        <v>120</v>
      </c>
      <c r="X658" s="513" t="s">
        <v>4526</v>
      </c>
      <c r="Y658" s="486" t="s">
        <v>2528</v>
      </c>
      <c r="Z658" s="513" t="s">
        <v>5053</v>
      </c>
      <c r="AA658" s="467" t="s">
        <v>2454</v>
      </c>
      <c r="AB658" s="467"/>
      <c r="AC658" s="474"/>
      <c r="AD658" s="474" t="s">
        <v>2460</v>
      </c>
      <c r="AE658" s="474"/>
      <c r="AF658" s="474" t="s">
        <v>2462</v>
      </c>
      <c r="AG658" s="467" t="s">
        <v>2516</v>
      </c>
      <c r="AH658" s="474" t="s">
        <v>2710</v>
      </c>
      <c r="AI658" s="474" t="s">
        <v>2710</v>
      </c>
      <c r="AJ658" s="467"/>
      <c r="AK658" s="474"/>
      <c r="AL658" s="467"/>
      <c r="AM658" s="467" t="s">
        <v>4522</v>
      </c>
      <c r="AN658" s="467"/>
      <c r="AO658" s="474"/>
      <c r="AP658" s="476"/>
      <c r="AQ658" s="467"/>
      <c r="AR658" s="467"/>
      <c r="AS658" s="467"/>
      <c r="AT658" s="467"/>
      <c r="AU658" s="474"/>
      <c r="AV658" s="474"/>
      <c r="AW658" s="474">
        <v>1</v>
      </c>
      <c r="AX658" s="474">
        <v>2</v>
      </c>
      <c r="AY658" s="474">
        <v>1</v>
      </c>
      <c r="AZ658" s="474">
        <v>3</v>
      </c>
      <c r="BA658" s="477">
        <v>4</v>
      </c>
      <c r="BB658" s="478"/>
      <c r="BC658" s="474"/>
      <c r="BD658" s="467" t="s">
        <v>4737</v>
      </c>
      <c r="BE658" s="467" t="s">
        <v>4551</v>
      </c>
      <c r="BF658" s="467" t="s">
        <v>4552</v>
      </c>
      <c r="BG658" s="470"/>
      <c r="BH658" s="467"/>
      <c r="BI658" s="467"/>
      <c r="BJ658" s="467"/>
      <c r="BK658" s="467"/>
      <c r="BL658" s="467"/>
      <c r="BM658" s="467"/>
    </row>
    <row r="659" spans="1:65" ht="30" customHeight="1" x14ac:dyDescent="0.3">
      <c r="A659" s="68"/>
      <c r="B659" s="465">
        <v>20200654</v>
      </c>
      <c r="C659" s="514" t="s">
        <v>4530</v>
      </c>
      <c r="D659" s="480" t="s">
        <v>3073</v>
      </c>
      <c r="E659" s="481">
        <v>44218</v>
      </c>
      <c r="F659" s="469" t="s">
        <v>2713</v>
      </c>
      <c r="G659" s="468" t="s">
        <v>116</v>
      </c>
      <c r="H659" s="469" t="s">
        <v>1500</v>
      </c>
      <c r="I659" s="468" t="s">
        <v>2477</v>
      </c>
      <c r="J659" s="482" t="s">
        <v>7155</v>
      </c>
      <c r="K659" s="483">
        <v>44218</v>
      </c>
      <c r="L659" s="479">
        <v>44166</v>
      </c>
      <c r="M659" s="469" t="s">
        <v>4509</v>
      </c>
      <c r="N659" s="469" t="s">
        <v>2582</v>
      </c>
      <c r="O659" s="513" t="s">
        <v>4511</v>
      </c>
      <c r="P659" s="513" t="s">
        <v>4515</v>
      </c>
      <c r="Q659" s="513" t="s">
        <v>4528</v>
      </c>
      <c r="R659" s="484">
        <v>165750</v>
      </c>
      <c r="S659" s="484">
        <v>165750</v>
      </c>
      <c r="T659" s="468" t="s">
        <v>5730</v>
      </c>
      <c r="U659" s="468" t="s">
        <v>5731</v>
      </c>
      <c r="V659" s="468"/>
      <c r="W659" s="468" t="s">
        <v>120</v>
      </c>
      <c r="X659" s="469"/>
      <c r="Y659" s="486" t="s">
        <v>3141</v>
      </c>
      <c r="Z659" s="513" t="s">
        <v>5734</v>
      </c>
      <c r="AA659" s="467" t="s">
        <v>2454</v>
      </c>
      <c r="AB659" s="467"/>
      <c r="AC659" s="474"/>
      <c r="AD659" s="474" t="s">
        <v>2460</v>
      </c>
      <c r="AE659" s="474"/>
      <c r="AF659" s="474" t="s">
        <v>2462</v>
      </c>
      <c r="AG659" s="467" t="s">
        <v>2486</v>
      </c>
      <c r="AH659" s="474" t="s">
        <v>2710</v>
      </c>
      <c r="AI659" s="474" t="s">
        <v>2710</v>
      </c>
      <c r="AJ659" s="467"/>
      <c r="AK659" s="474"/>
      <c r="AL659" s="467"/>
      <c r="AM659" s="467" t="s">
        <v>4529</v>
      </c>
      <c r="AN659" s="467"/>
      <c r="AO659" s="474"/>
      <c r="AP659" s="476"/>
      <c r="AQ659" s="467"/>
      <c r="AR659" s="467"/>
      <c r="AS659" s="467"/>
      <c r="AT659" s="467"/>
      <c r="AU659" s="474"/>
      <c r="AV659" s="474"/>
      <c r="AW659" s="474">
        <v>1</v>
      </c>
      <c r="AX659" s="474">
        <v>2</v>
      </c>
      <c r="AY659" s="474">
        <v>1</v>
      </c>
      <c r="AZ659" s="474">
        <v>3</v>
      </c>
      <c r="BA659" s="477">
        <v>3</v>
      </c>
      <c r="BB659" s="478"/>
      <c r="BC659" s="474"/>
      <c r="BD659" s="467" t="s">
        <v>4736</v>
      </c>
      <c r="BE659" s="467" t="s">
        <v>4556</v>
      </c>
      <c r="BF659" s="467" t="s">
        <v>4557</v>
      </c>
      <c r="BG659" s="470"/>
      <c r="BH659" s="467"/>
      <c r="BI659" s="467"/>
      <c r="BJ659" s="467"/>
      <c r="BK659" s="467"/>
      <c r="BL659" s="467"/>
      <c r="BM659" s="467"/>
    </row>
    <row r="660" spans="1:65" ht="30" customHeight="1" x14ac:dyDescent="0.3">
      <c r="A660" s="68"/>
      <c r="B660" s="465">
        <v>20200655</v>
      </c>
      <c r="C660" s="514" t="s">
        <v>4535</v>
      </c>
      <c r="D660" s="480" t="s">
        <v>4531</v>
      </c>
      <c r="E660" s="481">
        <v>44218</v>
      </c>
      <c r="F660" s="469" t="s">
        <v>2713</v>
      </c>
      <c r="G660" s="468" t="s">
        <v>116</v>
      </c>
      <c r="H660" s="469" t="s">
        <v>2585</v>
      </c>
      <c r="I660" s="468" t="s">
        <v>2491</v>
      </c>
      <c r="J660" s="482" t="s">
        <v>7156</v>
      </c>
      <c r="K660" s="483">
        <v>44216</v>
      </c>
      <c r="L660" s="479">
        <v>44197</v>
      </c>
      <c r="M660" s="469" t="s">
        <v>4510</v>
      </c>
      <c r="N660" s="469" t="s">
        <v>2582</v>
      </c>
      <c r="O660" s="513" t="s">
        <v>4512</v>
      </c>
      <c r="P660" s="513" t="s">
        <v>4533</v>
      </c>
      <c r="Q660" s="513" t="s">
        <v>4532</v>
      </c>
      <c r="R660" s="484">
        <v>433743</v>
      </c>
      <c r="S660" s="484">
        <v>0</v>
      </c>
      <c r="T660" s="468" t="s">
        <v>2455</v>
      </c>
      <c r="U660" s="468" t="s">
        <v>3596</v>
      </c>
      <c r="V660" s="468"/>
      <c r="W660" s="468" t="s">
        <v>120</v>
      </c>
      <c r="X660" s="513" t="s">
        <v>2817</v>
      </c>
      <c r="Y660" s="486" t="s">
        <v>3141</v>
      </c>
      <c r="Z660" s="513" t="s">
        <v>5767</v>
      </c>
      <c r="AA660" s="467" t="s">
        <v>2454</v>
      </c>
      <c r="AB660" s="467"/>
      <c r="AC660" s="474"/>
      <c r="AD660" s="474" t="s">
        <v>2460</v>
      </c>
      <c r="AE660" s="474" t="s">
        <v>2461</v>
      </c>
      <c r="AF660" s="474" t="s">
        <v>2462</v>
      </c>
      <c r="AG660" s="467" t="s">
        <v>2451</v>
      </c>
      <c r="AH660" s="474" t="s">
        <v>2452</v>
      </c>
      <c r="AI660" s="474" t="s">
        <v>2452</v>
      </c>
      <c r="AJ660" s="467"/>
      <c r="AK660" s="474"/>
      <c r="AL660" s="467"/>
      <c r="AM660" s="467" t="s">
        <v>4534</v>
      </c>
      <c r="AN660" s="467"/>
      <c r="AO660" s="474"/>
      <c r="AP660" s="476"/>
      <c r="AQ660" s="467"/>
      <c r="AR660" s="467"/>
      <c r="AS660" s="467"/>
      <c r="AT660" s="467"/>
      <c r="AU660" s="474"/>
      <c r="AV660" s="474"/>
      <c r="AW660" s="474">
        <v>1</v>
      </c>
      <c r="AX660" s="474">
        <v>2</v>
      </c>
      <c r="AY660" s="474">
        <v>1</v>
      </c>
      <c r="AZ660" s="474">
        <v>3</v>
      </c>
      <c r="BA660" s="477">
        <v>2</v>
      </c>
      <c r="BB660" s="478"/>
      <c r="BC660" s="474"/>
      <c r="BD660" s="467" t="s">
        <v>4735</v>
      </c>
      <c r="BE660" s="467" t="s">
        <v>4554</v>
      </c>
      <c r="BF660" s="467" t="s">
        <v>4555</v>
      </c>
      <c r="BG660" s="470"/>
      <c r="BH660" s="467"/>
      <c r="BI660" s="467"/>
      <c r="BJ660" s="467"/>
      <c r="BK660" s="467"/>
      <c r="BL660" s="467"/>
      <c r="BM660" s="467"/>
    </row>
    <row r="661" spans="1:65" ht="30" customHeight="1" x14ac:dyDescent="0.3">
      <c r="A661" s="68"/>
      <c r="B661" s="465">
        <v>20200656</v>
      </c>
      <c r="C661" s="514" t="s">
        <v>7430</v>
      </c>
      <c r="D661" s="480"/>
      <c r="E661" s="481">
        <v>44219</v>
      </c>
      <c r="F661" s="469" t="s">
        <v>2609</v>
      </c>
      <c r="G661" s="468" t="s">
        <v>116</v>
      </c>
      <c r="H661" s="469" t="s">
        <v>2585</v>
      </c>
      <c r="I661" s="468" t="s">
        <v>4904</v>
      </c>
      <c r="J661" s="482" t="s">
        <v>7157</v>
      </c>
      <c r="K661" s="483">
        <v>44219</v>
      </c>
      <c r="L661" s="479"/>
      <c r="M661" s="469"/>
      <c r="N661" s="469"/>
      <c r="O661" s="513" t="s">
        <v>4729</v>
      </c>
      <c r="P661" s="513" t="s">
        <v>4514</v>
      </c>
      <c r="Q661" s="469" t="s">
        <v>2448</v>
      </c>
      <c r="R661" s="484" t="s">
        <v>4841</v>
      </c>
      <c r="S661" s="484" t="s">
        <v>4841</v>
      </c>
      <c r="T661" s="468"/>
      <c r="U661" s="468"/>
      <c r="V661" s="468"/>
      <c r="W661" s="468" t="s">
        <v>120</v>
      </c>
      <c r="X661" s="469"/>
      <c r="Y661" s="486"/>
      <c r="Z661" s="513" t="s">
        <v>4728</v>
      </c>
      <c r="AA661" s="467" t="s">
        <v>2454</v>
      </c>
      <c r="AB661" s="467"/>
      <c r="AC661" s="474"/>
      <c r="AD661" s="474" t="s">
        <v>2450</v>
      </c>
      <c r="AE661" s="474"/>
      <c r="AF661" s="474" t="s">
        <v>2462</v>
      </c>
      <c r="AG661" s="467" t="s">
        <v>2451</v>
      </c>
      <c r="AH661" s="474" t="s">
        <v>2452</v>
      </c>
      <c r="AI661" s="474" t="s">
        <v>2452</v>
      </c>
      <c r="AJ661" s="467"/>
      <c r="AK661" s="474"/>
      <c r="AL661" s="467"/>
      <c r="AM661" s="467" t="s">
        <v>4536</v>
      </c>
      <c r="AN661" s="467"/>
      <c r="AO661" s="474"/>
      <c r="AP661" s="476"/>
      <c r="AQ661" s="467"/>
      <c r="AR661" s="467"/>
      <c r="AS661" s="467"/>
      <c r="AT661" s="467"/>
      <c r="AU661" s="474"/>
      <c r="AV661" s="474"/>
      <c r="AW661" s="474">
        <v>1</v>
      </c>
      <c r="AX661" s="474">
        <v>1</v>
      </c>
      <c r="AY661" s="474">
        <v>1</v>
      </c>
      <c r="AZ661" s="474">
        <v>3</v>
      </c>
      <c r="BA661" s="477">
        <v>2</v>
      </c>
      <c r="BB661" s="478"/>
      <c r="BC661" s="474"/>
      <c r="BD661" s="467" t="s">
        <v>4734</v>
      </c>
      <c r="BE661" s="467" t="s">
        <v>4553</v>
      </c>
      <c r="BF661" s="467" t="s">
        <v>3228</v>
      </c>
      <c r="BG661" s="470"/>
      <c r="BH661" s="467"/>
      <c r="BI661" s="467"/>
      <c r="BJ661" s="467"/>
      <c r="BK661" s="467"/>
      <c r="BL661" s="467"/>
      <c r="BM661" s="467"/>
    </row>
    <row r="662" spans="1:65" ht="30" customHeight="1" x14ac:dyDescent="0.3">
      <c r="A662" s="68"/>
      <c r="B662" s="465">
        <v>20200657</v>
      </c>
      <c r="C662" s="514" t="s">
        <v>7428</v>
      </c>
      <c r="D662" s="480"/>
      <c r="E662" s="481">
        <v>44221</v>
      </c>
      <c r="F662" s="469" t="s">
        <v>2609</v>
      </c>
      <c r="G662" s="468" t="s">
        <v>116</v>
      </c>
      <c r="H662" s="469" t="s">
        <v>2585</v>
      </c>
      <c r="I662" s="468" t="s">
        <v>4904</v>
      </c>
      <c r="J662" s="482" t="s">
        <v>7158</v>
      </c>
      <c r="K662" s="483">
        <v>44219</v>
      </c>
      <c r="L662" s="479">
        <v>44197</v>
      </c>
      <c r="M662" s="469" t="s">
        <v>4713</v>
      </c>
      <c r="N662" s="469" t="s">
        <v>3377</v>
      </c>
      <c r="O662" s="513" t="s">
        <v>4724</v>
      </c>
      <c r="P662" s="513" t="s">
        <v>4723</v>
      </c>
      <c r="Q662" s="513" t="s">
        <v>4714</v>
      </c>
      <c r="R662" s="484" t="s">
        <v>1082</v>
      </c>
      <c r="S662" s="484" t="s">
        <v>1082</v>
      </c>
      <c r="T662" s="468"/>
      <c r="U662" s="468"/>
      <c r="V662" s="468"/>
      <c r="W662" s="468" t="s">
        <v>146</v>
      </c>
      <c r="X662" s="513"/>
      <c r="Y662" s="486"/>
      <c r="Z662" s="513" t="s">
        <v>4722</v>
      </c>
      <c r="AA662" s="467" t="s">
        <v>153</v>
      </c>
      <c r="AB662" s="467"/>
      <c r="AC662" s="474"/>
      <c r="AD662" s="474" t="s">
        <v>227</v>
      </c>
      <c r="AE662" s="474" t="s">
        <v>232</v>
      </c>
      <c r="AF662" s="474" t="s">
        <v>236</v>
      </c>
      <c r="AG662" s="467" t="s">
        <v>241</v>
      </c>
      <c r="AH662" s="474" t="s">
        <v>4721</v>
      </c>
      <c r="AI662" s="474" t="s">
        <v>2452</v>
      </c>
      <c r="AJ662" s="467"/>
      <c r="AK662" s="474"/>
      <c r="AL662" s="467"/>
      <c r="AM662" s="467" t="s">
        <v>4733</v>
      </c>
      <c r="AN662" s="467"/>
      <c r="AO662" s="474"/>
      <c r="AP662" s="476"/>
      <c r="AQ662" s="467"/>
      <c r="AR662" s="467"/>
      <c r="AS662" s="467"/>
      <c r="AT662" s="467"/>
      <c r="AU662" s="474"/>
      <c r="AV662" s="474"/>
      <c r="AW662" s="474">
        <v>1</v>
      </c>
      <c r="AX662" s="474">
        <v>1</v>
      </c>
      <c r="AY662" s="474">
        <v>1</v>
      </c>
      <c r="AZ662" s="474">
        <v>3</v>
      </c>
      <c r="BA662" s="477">
        <v>4</v>
      </c>
      <c r="BB662" s="478"/>
      <c r="BC662" s="474"/>
      <c r="BD662" s="467" t="s">
        <v>4806</v>
      </c>
      <c r="BE662" s="467" t="s">
        <v>4807</v>
      </c>
      <c r="BF662" s="467" t="s">
        <v>2531</v>
      </c>
      <c r="BG662" s="470"/>
      <c r="BH662" s="467"/>
      <c r="BI662" s="467"/>
      <c r="BJ662" s="467"/>
      <c r="BK662" s="467"/>
      <c r="BL662" s="467"/>
      <c r="BM662" s="467"/>
    </row>
    <row r="663" spans="1:65" ht="30" customHeight="1" x14ac:dyDescent="0.3">
      <c r="A663" s="68"/>
      <c r="B663" s="465">
        <v>20200658</v>
      </c>
      <c r="C663" s="514" t="s">
        <v>7429</v>
      </c>
      <c r="D663" s="480"/>
      <c r="E663" s="481">
        <v>44221</v>
      </c>
      <c r="F663" s="469" t="s">
        <v>2609</v>
      </c>
      <c r="G663" s="468" t="s">
        <v>116</v>
      </c>
      <c r="H663" s="469" t="s">
        <v>2585</v>
      </c>
      <c r="I663" s="468" t="s">
        <v>4904</v>
      </c>
      <c r="J663" s="482" t="s">
        <v>7159</v>
      </c>
      <c r="K663" s="483">
        <v>44219</v>
      </c>
      <c r="L663" s="479">
        <v>44197</v>
      </c>
      <c r="M663" s="469" t="s">
        <v>2586</v>
      </c>
      <c r="N663" s="469" t="s">
        <v>4353</v>
      </c>
      <c r="O663" s="513" t="s">
        <v>4715</v>
      </c>
      <c r="P663" s="513" t="s">
        <v>4716</v>
      </c>
      <c r="Q663" s="513" t="s">
        <v>4717</v>
      </c>
      <c r="R663" s="484" t="s">
        <v>1082</v>
      </c>
      <c r="S663" s="484" t="s">
        <v>1082</v>
      </c>
      <c r="T663" s="468"/>
      <c r="U663" s="468"/>
      <c r="V663" s="468"/>
      <c r="W663" s="468" t="s">
        <v>146</v>
      </c>
      <c r="X663" s="513"/>
      <c r="Y663" s="486"/>
      <c r="Z663" s="513" t="s">
        <v>4718</v>
      </c>
      <c r="AA663" s="467" t="s">
        <v>153</v>
      </c>
      <c r="AB663" s="467"/>
      <c r="AC663" s="474"/>
      <c r="AD663" s="474" t="s">
        <v>227</v>
      </c>
      <c r="AE663" s="474" t="s">
        <v>232</v>
      </c>
      <c r="AF663" s="474" t="s">
        <v>236</v>
      </c>
      <c r="AG663" s="467" t="s">
        <v>239</v>
      </c>
      <c r="AH663" s="474" t="s">
        <v>4721</v>
      </c>
      <c r="AI663" s="474" t="s">
        <v>2452</v>
      </c>
      <c r="AJ663" s="467"/>
      <c r="AK663" s="474"/>
      <c r="AL663" s="467"/>
      <c r="AM663" s="467" t="s">
        <v>4732</v>
      </c>
      <c r="AN663" s="467"/>
      <c r="AO663" s="474"/>
      <c r="AP663" s="476"/>
      <c r="AQ663" s="467"/>
      <c r="AR663" s="467"/>
      <c r="AS663" s="467"/>
      <c r="AT663" s="467"/>
      <c r="AU663" s="474"/>
      <c r="AV663" s="474"/>
      <c r="AW663" s="474">
        <v>1</v>
      </c>
      <c r="AX663" s="474">
        <v>1</v>
      </c>
      <c r="AY663" s="474">
        <v>1</v>
      </c>
      <c r="AZ663" s="474">
        <v>3</v>
      </c>
      <c r="BA663" s="477">
        <v>2</v>
      </c>
      <c r="BB663" s="478"/>
      <c r="BC663" s="474"/>
      <c r="BD663" s="467" t="s">
        <v>4804</v>
      </c>
      <c r="BE663" s="467" t="s">
        <v>4805</v>
      </c>
      <c r="BF663" s="467" t="s">
        <v>2531</v>
      </c>
      <c r="BG663" s="470"/>
      <c r="BH663" s="467"/>
      <c r="BI663" s="467"/>
      <c r="BJ663" s="467"/>
      <c r="BK663" s="467"/>
      <c r="BL663" s="467"/>
      <c r="BM663" s="467"/>
    </row>
    <row r="664" spans="1:65" ht="30" customHeight="1" x14ac:dyDescent="0.3">
      <c r="A664" s="68"/>
      <c r="B664" s="465">
        <v>20200659</v>
      </c>
      <c r="C664" s="514" t="s">
        <v>4726</v>
      </c>
      <c r="D664" s="480" t="s">
        <v>4719</v>
      </c>
      <c r="E664" s="481">
        <v>44221</v>
      </c>
      <c r="F664" s="469" t="s">
        <v>2713</v>
      </c>
      <c r="G664" s="468" t="s">
        <v>116</v>
      </c>
      <c r="H664" s="469" t="s">
        <v>1500</v>
      </c>
      <c r="I664" s="468" t="s">
        <v>2466</v>
      </c>
      <c r="J664" s="482" t="s">
        <v>7160</v>
      </c>
      <c r="K664" s="483">
        <v>44218</v>
      </c>
      <c r="L664" s="479">
        <v>44166</v>
      </c>
      <c r="M664" s="469" t="s">
        <v>4720</v>
      </c>
      <c r="N664" s="469" t="s">
        <v>2582</v>
      </c>
      <c r="O664" s="513" t="s">
        <v>4727</v>
      </c>
      <c r="P664" s="513" t="s">
        <v>4712</v>
      </c>
      <c r="Q664" s="513" t="s">
        <v>4725</v>
      </c>
      <c r="R664" s="484">
        <v>236842</v>
      </c>
      <c r="S664" s="484">
        <v>236842</v>
      </c>
      <c r="T664" s="468" t="s">
        <v>348</v>
      </c>
      <c r="U664" s="468"/>
      <c r="V664" s="468"/>
      <c r="W664" s="468" t="s">
        <v>120</v>
      </c>
      <c r="X664" s="513" t="s">
        <v>4910</v>
      </c>
      <c r="Y664" s="486" t="s">
        <v>6016</v>
      </c>
      <c r="Z664" s="513" t="s">
        <v>5747</v>
      </c>
      <c r="AA664" s="467" t="s">
        <v>2454</v>
      </c>
      <c r="AB664" s="467"/>
      <c r="AC664" s="474"/>
      <c r="AD664" s="474" t="s">
        <v>2460</v>
      </c>
      <c r="AE664" s="474"/>
      <c r="AF664" s="474" t="s">
        <v>2462</v>
      </c>
      <c r="AG664" s="467" t="s">
        <v>2451</v>
      </c>
      <c r="AH664" s="474" t="s">
        <v>2452</v>
      </c>
      <c r="AI664" s="474" t="s">
        <v>2452</v>
      </c>
      <c r="AJ664" s="467"/>
      <c r="AK664" s="474"/>
      <c r="AL664" s="467"/>
      <c r="AM664" s="467" t="s">
        <v>4731</v>
      </c>
      <c r="AN664" s="467"/>
      <c r="AO664" s="474"/>
      <c r="AP664" s="476"/>
      <c r="AQ664" s="467"/>
      <c r="AR664" s="467"/>
      <c r="AS664" s="467"/>
      <c r="AT664" s="467"/>
      <c r="AU664" s="474"/>
      <c r="AV664" s="474"/>
      <c r="AW664" s="474">
        <v>1</v>
      </c>
      <c r="AX664" s="474">
        <v>2</v>
      </c>
      <c r="AY664" s="474">
        <v>1</v>
      </c>
      <c r="AZ664" s="474">
        <v>3</v>
      </c>
      <c r="BA664" s="477">
        <v>2</v>
      </c>
      <c r="BB664" s="478"/>
      <c r="BC664" s="474"/>
      <c r="BD664" s="467" t="s">
        <v>4843</v>
      </c>
      <c r="BE664" s="467" t="s">
        <v>4802</v>
      </c>
      <c r="BF664" s="467" t="s">
        <v>4803</v>
      </c>
      <c r="BG664" s="470"/>
      <c r="BH664" s="467"/>
      <c r="BI664" s="467"/>
      <c r="BJ664" s="467"/>
      <c r="BK664" s="467"/>
      <c r="BL664" s="467"/>
      <c r="BM664" s="467"/>
    </row>
    <row r="665" spans="1:65" ht="30" customHeight="1" x14ac:dyDescent="0.3">
      <c r="A665" s="68"/>
      <c r="B665" s="465">
        <v>20200660</v>
      </c>
      <c r="C665" s="514" t="s">
        <v>4751</v>
      </c>
      <c r="D665" s="480" t="s">
        <v>4808</v>
      </c>
      <c r="E665" s="481">
        <v>44223</v>
      </c>
      <c r="F665" s="469" t="s">
        <v>3176</v>
      </c>
      <c r="G665" s="468" t="s">
        <v>116</v>
      </c>
      <c r="H665" s="469" t="s">
        <v>2585</v>
      </c>
      <c r="I665" s="468" t="s">
        <v>2477</v>
      </c>
      <c r="J665" s="482" t="s">
        <v>7161</v>
      </c>
      <c r="K665" s="483">
        <v>44223</v>
      </c>
      <c r="L665" s="479">
        <v>44166</v>
      </c>
      <c r="M665" s="469" t="s">
        <v>4750</v>
      </c>
      <c r="N665" s="469" t="s">
        <v>2582</v>
      </c>
      <c r="O665" s="513" t="s">
        <v>4752</v>
      </c>
      <c r="P665" s="513" t="s">
        <v>4753</v>
      </c>
      <c r="Q665" s="513" t="s">
        <v>4842</v>
      </c>
      <c r="R665" s="484">
        <v>15617334</v>
      </c>
      <c r="S665" s="484">
        <v>0</v>
      </c>
      <c r="T665" s="468"/>
      <c r="U665" s="468"/>
      <c r="V665" s="468"/>
      <c r="W665" s="468"/>
      <c r="X665" s="513"/>
      <c r="Y665" s="486" t="s">
        <v>2528</v>
      </c>
      <c r="Z665" s="513" t="s">
        <v>4809</v>
      </c>
      <c r="AA665" s="467" t="s">
        <v>2454</v>
      </c>
      <c r="AB665" s="467"/>
      <c r="AC665" s="474"/>
      <c r="AD665" s="474" t="s">
        <v>229</v>
      </c>
      <c r="AE665" s="474"/>
      <c r="AF665" s="474" t="s">
        <v>236</v>
      </c>
      <c r="AG665" s="467" t="s">
        <v>239</v>
      </c>
      <c r="AH665" s="474" t="s">
        <v>2710</v>
      </c>
      <c r="AI665" s="474" t="s">
        <v>2710</v>
      </c>
      <c r="AJ665" s="467"/>
      <c r="AK665" s="474"/>
      <c r="AL665" s="467"/>
      <c r="AM665" s="513" t="s">
        <v>4754</v>
      </c>
      <c r="AN665" s="467"/>
      <c r="AO665" s="474"/>
      <c r="AP665" s="476"/>
      <c r="AQ665" s="467"/>
      <c r="AR665" s="467"/>
      <c r="AS665" s="467"/>
      <c r="AT665" s="467"/>
      <c r="AU665" s="474"/>
      <c r="AV665" s="474"/>
      <c r="AW665" s="474">
        <v>1</v>
      </c>
      <c r="AX665" s="474">
        <v>3</v>
      </c>
      <c r="AY665" s="474">
        <v>1</v>
      </c>
      <c r="AZ665" s="474">
        <v>3</v>
      </c>
      <c r="BA665" s="477">
        <v>2</v>
      </c>
      <c r="BB665" s="478"/>
      <c r="BC665" s="474"/>
      <c r="BD665" s="467" t="s">
        <v>4858</v>
      </c>
      <c r="BE665" s="467" t="s">
        <v>4859</v>
      </c>
      <c r="BF665" s="467" t="s">
        <v>4860</v>
      </c>
      <c r="BG665" s="470"/>
      <c r="BH665" s="467"/>
      <c r="BI665" s="467"/>
      <c r="BJ665" s="467"/>
      <c r="BK665" s="467"/>
      <c r="BL665" s="467"/>
      <c r="BM665" s="467"/>
    </row>
    <row r="666" spans="1:65" ht="30" customHeight="1" x14ac:dyDescent="0.3">
      <c r="A666" s="68"/>
      <c r="B666" s="465">
        <v>20200661</v>
      </c>
      <c r="C666" s="514" t="s">
        <v>4799</v>
      </c>
      <c r="D666" s="480" t="s">
        <v>4757</v>
      </c>
      <c r="E666" s="481">
        <v>44225</v>
      </c>
      <c r="F666" s="469" t="s">
        <v>2815</v>
      </c>
      <c r="G666" s="468" t="s">
        <v>4770</v>
      </c>
      <c r="H666" s="469" t="s">
        <v>2585</v>
      </c>
      <c r="I666" s="468" t="s">
        <v>2474</v>
      </c>
      <c r="J666" s="482" t="s">
        <v>7162</v>
      </c>
      <c r="K666" s="483">
        <v>44225</v>
      </c>
      <c r="L666" s="479"/>
      <c r="M666" s="469" t="s">
        <v>4771</v>
      </c>
      <c r="N666" s="469" t="s">
        <v>3681</v>
      </c>
      <c r="O666" s="513" t="s">
        <v>4772</v>
      </c>
      <c r="P666" s="513" t="s">
        <v>4800</v>
      </c>
      <c r="Q666" s="513" t="s">
        <v>4769</v>
      </c>
      <c r="R666" s="484">
        <v>67595</v>
      </c>
      <c r="S666" s="484">
        <v>0</v>
      </c>
      <c r="T666" s="468"/>
      <c r="U666" s="468"/>
      <c r="V666" s="468"/>
      <c r="W666" s="468" t="s">
        <v>4775</v>
      </c>
      <c r="X666" s="513" t="s">
        <v>4801</v>
      </c>
      <c r="Y666" s="486"/>
      <c r="Z666" s="469" t="s">
        <v>4773</v>
      </c>
      <c r="AA666" s="467" t="s">
        <v>4776</v>
      </c>
      <c r="AB666" s="467"/>
      <c r="AC666" s="474"/>
      <c r="AD666" s="474" t="s">
        <v>227</v>
      </c>
      <c r="AE666" s="474"/>
      <c r="AF666" s="474" t="s">
        <v>4778</v>
      </c>
      <c r="AG666" s="467" t="s">
        <v>4777</v>
      </c>
      <c r="AH666" s="474" t="s">
        <v>4779</v>
      </c>
      <c r="AI666" s="474" t="s">
        <v>2452</v>
      </c>
      <c r="AJ666" s="467"/>
      <c r="AK666" s="474"/>
      <c r="AL666" s="467"/>
      <c r="AM666" s="513" t="s">
        <v>4774</v>
      </c>
      <c r="AN666" s="467"/>
      <c r="AO666" s="474"/>
      <c r="AP666" s="476"/>
      <c r="AQ666" s="467"/>
      <c r="AR666" s="467"/>
      <c r="AS666" s="467"/>
      <c r="AT666" s="467"/>
      <c r="AU666" s="474"/>
      <c r="AV666" s="474"/>
      <c r="AW666" s="474">
        <v>1</v>
      </c>
      <c r="AX666" s="474">
        <v>1</v>
      </c>
      <c r="AY666" s="474">
        <v>1</v>
      </c>
      <c r="AZ666" s="474">
        <v>3</v>
      </c>
      <c r="BA666" s="477">
        <v>1</v>
      </c>
      <c r="BB666" s="478"/>
      <c r="BC666" s="474"/>
      <c r="BD666" s="467" t="s">
        <v>4855</v>
      </c>
      <c r="BE666" s="467" t="s">
        <v>4856</v>
      </c>
      <c r="BF666" s="467" t="s">
        <v>4857</v>
      </c>
      <c r="BG666" s="470"/>
      <c r="BH666" s="467"/>
      <c r="BI666" s="467"/>
      <c r="BJ666" s="467"/>
      <c r="BK666" s="467"/>
      <c r="BL666" s="467"/>
      <c r="BM666" s="467"/>
    </row>
    <row r="667" spans="1:65" ht="30" customHeight="1" x14ac:dyDescent="0.3">
      <c r="A667" s="68"/>
      <c r="B667" s="465">
        <v>20200662</v>
      </c>
      <c r="C667" s="514" t="s">
        <v>4758</v>
      </c>
      <c r="D667" s="480" t="s">
        <v>4759</v>
      </c>
      <c r="E667" s="481">
        <v>44225</v>
      </c>
      <c r="F667" s="469" t="s">
        <v>2494</v>
      </c>
      <c r="G667" s="468" t="s">
        <v>4770</v>
      </c>
      <c r="H667" s="469" t="s">
        <v>2585</v>
      </c>
      <c r="I667" s="468" t="s">
        <v>4756</v>
      </c>
      <c r="J667" s="482" t="s">
        <v>7163</v>
      </c>
      <c r="K667" s="483">
        <v>44225</v>
      </c>
      <c r="L667" s="479"/>
      <c r="M667" s="469" t="s">
        <v>3681</v>
      </c>
      <c r="N667" s="469" t="s">
        <v>2582</v>
      </c>
      <c r="O667" s="513" t="s">
        <v>4781</v>
      </c>
      <c r="P667" s="513" t="s">
        <v>4765</v>
      </c>
      <c r="Q667" s="513" t="s">
        <v>4768</v>
      </c>
      <c r="R667" s="484">
        <v>0</v>
      </c>
      <c r="S667" s="484">
        <v>0</v>
      </c>
      <c r="T667" s="468"/>
      <c r="U667" s="468"/>
      <c r="V667" s="468"/>
      <c r="W667" s="468" t="s">
        <v>146</v>
      </c>
      <c r="X667" s="513"/>
      <c r="Y667" s="486" t="s">
        <v>2528</v>
      </c>
      <c r="Z667" s="513" t="s">
        <v>4782</v>
      </c>
      <c r="AA667" s="467" t="s">
        <v>153</v>
      </c>
      <c r="AB667" s="467"/>
      <c r="AC667" s="474"/>
      <c r="AD667" s="474" t="s">
        <v>227</v>
      </c>
      <c r="AE667" s="474"/>
      <c r="AF667" s="474" t="s">
        <v>236</v>
      </c>
      <c r="AG667" s="467" t="s">
        <v>241</v>
      </c>
      <c r="AH667" s="474" t="s">
        <v>154</v>
      </c>
      <c r="AI667" s="474" t="s">
        <v>2452</v>
      </c>
      <c r="AJ667" s="467"/>
      <c r="AK667" s="474"/>
      <c r="AL667" s="467"/>
      <c r="AM667" s="513" t="s">
        <v>4780</v>
      </c>
      <c r="AN667" s="467"/>
      <c r="AO667" s="474"/>
      <c r="AP667" s="476"/>
      <c r="AQ667" s="467"/>
      <c r="AR667" s="467"/>
      <c r="AS667" s="467"/>
      <c r="AT667" s="467"/>
      <c r="AU667" s="474"/>
      <c r="AV667" s="474"/>
      <c r="AW667" s="474">
        <v>1</v>
      </c>
      <c r="AX667" s="474">
        <v>1</v>
      </c>
      <c r="AY667" s="474">
        <v>1</v>
      </c>
      <c r="AZ667" s="474">
        <v>3</v>
      </c>
      <c r="BA667" s="477">
        <v>4</v>
      </c>
      <c r="BB667" s="478"/>
      <c r="BC667" s="474"/>
      <c r="BD667" s="467" t="s">
        <v>4853</v>
      </c>
      <c r="BE667" s="467" t="s">
        <v>4854</v>
      </c>
      <c r="BF667" s="467" t="s">
        <v>3228</v>
      </c>
      <c r="BG667" s="470"/>
      <c r="BH667" s="467"/>
      <c r="BI667" s="467"/>
      <c r="BJ667" s="467"/>
      <c r="BK667" s="467"/>
      <c r="BL667" s="467"/>
      <c r="BM667" s="467"/>
    </row>
    <row r="668" spans="1:65" ht="30" customHeight="1" x14ac:dyDescent="0.3">
      <c r="A668" s="68"/>
      <c r="B668" s="465">
        <v>20200663</v>
      </c>
      <c r="C668" s="514" t="s">
        <v>4797</v>
      </c>
      <c r="D668" s="480" t="s">
        <v>2371</v>
      </c>
      <c r="E668" s="481">
        <v>44225</v>
      </c>
      <c r="F668" s="469" t="s">
        <v>2815</v>
      </c>
      <c r="G668" s="468" t="s">
        <v>116</v>
      </c>
      <c r="H668" s="469" t="s">
        <v>1500</v>
      </c>
      <c r="I668" s="468" t="s">
        <v>2474</v>
      </c>
      <c r="J668" s="482" t="s">
        <v>7164</v>
      </c>
      <c r="K668" s="483">
        <v>44225</v>
      </c>
      <c r="L668" s="479">
        <v>44166</v>
      </c>
      <c r="M668" s="469" t="s">
        <v>2586</v>
      </c>
      <c r="N668" s="469" t="s">
        <v>3681</v>
      </c>
      <c r="O668" s="513" t="s">
        <v>4798</v>
      </c>
      <c r="P668" s="513" t="s">
        <v>4764</v>
      </c>
      <c r="Q668" s="513" t="s">
        <v>4767</v>
      </c>
      <c r="R668" s="484">
        <v>251986</v>
      </c>
      <c r="S668" s="484">
        <v>251986</v>
      </c>
      <c r="T668" s="468" t="s">
        <v>145</v>
      </c>
      <c r="U668" s="468"/>
      <c r="V668" s="468"/>
      <c r="W668" s="468" t="s">
        <v>120</v>
      </c>
      <c r="X668" s="513" t="s">
        <v>4852</v>
      </c>
      <c r="Y668" s="486" t="s">
        <v>6016</v>
      </c>
      <c r="Z668" s="513" t="s">
        <v>5756</v>
      </c>
      <c r="AA668" s="467" t="s">
        <v>2454</v>
      </c>
      <c r="AB668" s="467"/>
      <c r="AC668" s="474"/>
      <c r="AD668" s="474" t="s">
        <v>2460</v>
      </c>
      <c r="AE668" s="474" t="s">
        <v>2461</v>
      </c>
      <c r="AF668" s="474" t="s">
        <v>2462</v>
      </c>
      <c r="AG668" s="467" t="s">
        <v>2486</v>
      </c>
      <c r="AH668" s="474" t="s">
        <v>2710</v>
      </c>
      <c r="AI668" s="474" t="s">
        <v>2710</v>
      </c>
      <c r="AJ668" s="467"/>
      <c r="AK668" s="474"/>
      <c r="AL668" s="467"/>
      <c r="AM668" s="513" t="s">
        <v>4783</v>
      </c>
      <c r="AN668" s="467"/>
      <c r="AO668" s="474"/>
      <c r="AP668" s="476"/>
      <c r="AQ668" s="467"/>
      <c r="AR668" s="467"/>
      <c r="AS668" s="467"/>
      <c r="AT668" s="467"/>
      <c r="AU668" s="474"/>
      <c r="AV668" s="474"/>
      <c r="AW668" s="474">
        <v>1</v>
      </c>
      <c r="AX668" s="474">
        <v>2</v>
      </c>
      <c r="AY668" s="474">
        <v>1</v>
      </c>
      <c r="AZ668" s="474">
        <v>3</v>
      </c>
      <c r="BA668" s="477">
        <v>3</v>
      </c>
      <c r="BB668" s="478"/>
      <c r="BC668" s="474"/>
      <c r="BD668" s="467" t="s">
        <v>4850</v>
      </c>
      <c r="BE668" s="467" t="s">
        <v>4845</v>
      </c>
      <c r="BF668" s="467" t="s">
        <v>4851</v>
      </c>
      <c r="BG668" s="470"/>
      <c r="BH668" s="467"/>
      <c r="BI668" s="467"/>
      <c r="BJ668" s="467"/>
      <c r="BK668" s="467"/>
      <c r="BL668" s="467"/>
      <c r="BM668" s="467"/>
    </row>
    <row r="669" spans="1:65" ht="30" customHeight="1" x14ac:dyDescent="0.3">
      <c r="A669" s="68"/>
      <c r="B669" s="465">
        <v>20200664</v>
      </c>
      <c r="C669" s="514" t="s">
        <v>4795</v>
      </c>
      <c r="D669" s="480" t="s">
        <v>4760</v>
      </c>
      <c r="E669" s="481">
        <v>44225</v>
      </c>
      <c r="F669" s="469" t="s">
        <v>2713</v>
      </c>
      <c r="G669" s="468" t="s">
        <v>116</v>
      </c>
      <c r="H669" s="469" t="s">
        <v>1500</v>
      </c>
      <c r="I669" s="468" t="s">
        <v>2466</v>
      </c>
      <c r="J669" s="482" t="s">
        <v>7165</v>
      </c>
      <c r="K669" s="483">
        <v>44225</v>
      </c>
      <c r="L669" s="479">
        <v>44166</v>
      </c>
      <c r="M669" s="469" t="s">
        <v>2582</v>
      </c>
      <c r="N669" s="469" t="s">
        <v>4761</v>
      </c>
      <c r="O669" s="513" t="s">
        <v>4796</v>
      </c>
      <c r="P669" s="513" t="s">
        <v>4763</v>
      </c>
      <c r="Q669" s="513" t="s">
        <v>4766</v>
      </c>
      <c r="R669" s="484">
        <v>1439874</v>
      </c>
      <c r="S669" s="484">
        <v>1439874</v>
      </c>
      <c r="T669" s="468" t="s">
        <v>181</v>
      </c>
      <c r="U669" s="468"/>
      <c r="V669" s="468"/>
      <c r="W669" s="468" t="s">
        <v>120</v>
      </c>
      <c r="X669" s="513" t="s">
        <v>4909</v>
      </c>
      <c r="Y669" s="486" t="s">
        <v>6016</v>
      </c>
      <c r="Z669" s="513" t="s">
        <v>5768</v>
      </c>
      <c r="AA669" s="467" t="s">
        <v>2470</v>
      </c>
      <c r="AB669" s="467"/>
      <c r="AC669" s="474"/>
      <c r="AD669" s="474" t="s">
        <v>2485</v>
      </c>
      <c r="AE669" s="474" t="s">
        <v>2461</v>
      </c>
      <c r="AF669" s="474" t="s">
        <v>2462</v>
      </c>
      <c r="AG669" s="467" t="s">
        <v>2486</v>
      </c>
      <c r="AH669" s="474" t="s">
        <v>3087</v>
      </c>
      <c r="AI669" s="474" t="s">
        <v>3087</v>
      </c>
      <c r="AJ669" s="467"/>
      <c r="AK669" s="474"/>
      <c r="AL669" s="467"/>
      <c r="AM669" s="513" t="s">
        <v>4784</v>
      </c>
      <c r="AN669" s="467"/>
      <c r="AO669" s="474"/>
      <c r="AP669" s="476"/>
      <c r="AQ669" s="467"/>
      <c r="AR669" s="467"/>
      <c r="AS669" s="467"/>
      <c r="AT669" s="467"/>
      <c r="AU669" s="474"/>
      <c r="AV669" s="474"/>
      <c r="AW669" s="474">
        <v>1</v>
      </c>
      <c r="AX669" s="474">
        <v>3</v>
      </c>
      <c r="AY669" s="474">
        <v>1</v>
      </c>
      <c r="AZ669" s="474">
        <v>3</v>
      </c>
      <c r="BA669" s="477">
        <v>3</v>
      </c>
      <c r="BB669" s="478"/>
      <c r="BC669" s="474"/>
      <c r="BD669" s="467" t="s">
        <v>4848</v>
      </c>
      <c r="BE669" s="467" t="s">
        <v>4844</v>
      </c>
      <c r="BF669" s="467" t="s">
        <v>4849</v>
      </c>
      <c r="BG669" s="470"/>
      <c r="BH669" s="467"/>
      <c r="BI669" s="467"/>
      <c r="BJ669" s="467"/>
      <c r="BK669" s="467"/>
      <c r="BL669" s="467"/>
      <c r="BM669" s="467"/>
    </row>
    <row r="670" spans="1:65" ht="30" customHeight="1" x14ac:dyDescent="0.3">
      <c r="A670" s="68"/>
      <c r="B670" s="465">
        <v>20200665</v>
      </c>
      <c r="C670" s="514" t="s">
        <v>4792</v>
      </c>
      <c r="D670" s="480"/>
      <c r="E670" s="481">
        <v>44226</v>
      </c>
      <c r="F670" s="469" t="s">
        <v>2609</v>
      </c>
      <c r="G670" s="468" t="s">
        <v>4770</v>
      </c>
      <c r="H670" s="469" t="s">
        <v>2585</v>
      </c>
      <c r="I670" s="468" t="s">
        <v>119</v>
      </c>
      <c r="J670" s="482" t="s">
        <v>7166</v>
      </c>
      <c r="K670" s="483">
        <v>44226</v>
      </c>
      <c r="L670" s="479">
        <v>44197</v>
      </c>
      <c r="M670" s="469" t="s">
        <v>2586</v>
      </c>
      <c r="N670" s="469" t="s">
        <v>4755</v>
      </c>
      <c r="O670" s="513" t="s">
        <v>4789</v>
      </c>
      <c r="P670" s="513" t="s">
        <v>4762</v>
      </c>
      <c r="Q670" s="513" t="s">
        <v>4790</v>
      </c>
      <c r="R670" s="484">
        <v>0</v>
      </c>
      <c r="S670" s="484">
        <v>0</v>
      </c>
      <c r="T670" s="468"/>
      <c r="U670" s="468"/>
      <c r="V670" s="468"/>
      <c r="W670" s="468" t="s">
        <v>4785</v>
      </c>
      <c r="X670" s="513" t="s">
        <v>4793</v>
      </c>
      <c r="Y670" s="486" t="s">
        <v>3141</v>
      </c>
      <c r="Z670" s="469" t="s">
        <v>4791</v>
      </c>
      <c r="AA670" s="467" t="s">
        <v>4776</v>
      </c>
      <c r="AB670" s="467"/>
      <c r="AC670" s="474"/>
      <c r="AD670" s="474" t="s">
        <v>4794</v>
      </c>
      <c r="AE670" s="474" t="s">
        <v>4786</v>
      </c>
      <c r="AF670" s="474" t="s">
        <v>4778</v>
      </c>
      <c r="AG670" s="467" t="s">
        <v>4787</v>
      </c>
      <c r="AH670" s="474" t="s">
        <v>4779</v>
      </c>
      <c r="AI670" s="474" t="s">
        <v>2452</v>
      </c>
      <c r="AJ670" s="467"/>
      <c r="AK670" s="474"/>
      <c r="AL670" s="467"/>
      <c r="AM670" s="513" t="s">
        <v>4788</v>
      </c>
      <c r="AN670" s="467"/>
      <c r="AO670" s="474"/>
      <c r="AP670" s="476"/>
      <c r="AQ670" s="467"/>
      <c r="AR670" s="467"/>
      <c r="AS670" s="467"/>
      <c r="AT670" s="467"/>
      <c r="AU670" s="474"/>
      <c r="AV670" s="474"/>
      <c r="AW670" s="474">
        <v>1</v>
      </c>
      <c r="AX670" s="474">
        <v>1</v>
      </c>
      <c r="AY670" s="474">
        <v>1</v>
      </c>
      <c r="AZ670" s="474">
        <v>3</v>
      </c>
      <c r="BA670" s="477">
        <v>3</v>
      </c>
      <c r="BB670" s="478"/>
      <c r="BC670" s="474"/>
      <c r="BD670" s="467" t="s">
        <v>4846</v>
      </c>
      <c r="BE670" s="467" t="s">
        <v>4847</v>
      </c>
      <c r="BF670" s="467" t="s">
        <v>3228</v>
      </c>
      <c r="BG670" s="470"/>
      <c r="BH670" s="467"/>
      <c r="BI670" s="467"/>
      <c r="BJ670" s="467"/>
      <c r="BK670" s="467"/>
      <c r="BL670" s="467"/>
      <c r="BM670" s="467"/>
    </row>
    <row r="671" spans="1:65" ht="30" customHeight="1" x14ac:dyDescent="0.3">
      <c r="A671" s="68"/>
      <c r="B671" s="465">
        <v>20200666</v>
      </c>
      <c r="C671" s="514" t="s">
        <v>4906</v>
      </c>
      <c r="D671" s="480" t="s">
        <v>2613</v>
      </c>
      <c r="E671" s="481">
        <v>44228</v>
      </c>
      <c r="F671" s="469" t="s">
        <v>2770</v>
      </c>
      <c r="G671" s="468" t="s">
        <v>116</v>
      </c>
      <c r="H671" s="469" t="s">
        <v>2585</v>
      </c>
      <c r="I671" s="468" t="s">
        <v>119</v>
      </c>
      <c r="J671" s="482" t="s">
        <v>7167</v>
      </c>
      <c r="K671" s="483">
        <v>44221</v>
      </c>
      <c r="L671" s="479"/>
      <c r="M671" s="469" t="s">
        <v>2586</v>
      </c>
      <c r="N671" s="469" t="s">
        <v>3681</v>
      </c>
      <c r="O671" s="513" t="s">
        <v>4905</v>
      </c>
      <c r="P671" s="513" t="s">
        <v>4907</v>
      </c>
      <c r="Q671" s="513" t="s">
        <v>4908</v>
      </c>
      <c r="R671" s="484">
        <v>0</v>
      </c>
      <c r="S671" s="484">
        <v>0</v>
      </c>
      <c r="T671" s="468" t="s">
        <v>181</v>
      </c>
      <c r="U671" s="468" t="s">
        <v>5818</v>
      </c>
      <c r="V671" s="468"/>
      <c r="W671" s="468" t="s">
        <v>120</v>
      </c>
      <c r="X671" s="513"/>
      <c r="Y671" s="486" t="s">
        <v>2528</v>
      </c>
      <c r="Z671" s="513" t="s">
        <v>5594</v>
      </c>
      <c r="AA671" s="467" t="s">
        <v>2454</v>
      </c>
      <c r="AB671" s="467"/>
      <c r="AC671" s="474"/>
      <c r="AD671" s="474" t="s">
        <v>2450</v>
      </c>
      <c r="AE671" s="474" t="s">
        <v>2461</v>
      </c>
      <c r="AF671" s="474" t="s">
        <v>2462</v>
      </c>
      <c r="AG671" s="467" t="s">
        <v>2451</v>
      </c>
      <c r="AH671" s="474" t="s">
        <v>2452</v>
      </c>
      <c r="AI671" s="474" t="s">
        <v>2452</v>
      </c>
      <c r="AJ671" s="467"/>
      <c r="AK671" s="474"/>
      <c r="AL671" s="467"/>
      <c r="AM671" s="467"/>
      <c r="AN671" s="467"/>
      <c r="AO671" s="474"/>
      <c r="AP671" s="476"/>
      <c r="AQ671" s="467"/>
      <c r="AR671" s="467"/>
      <c r="AS671" s="467"/>
      <c r="AT671" s="467"/>
      <c r="AU671" s="474"/>
      <c r="AV671" s="474"/>
      <c r="AW671" s="474">
        <v>1</v>
      </c>
      <c r="AX671" s="474">
        <v>1</v>
      </c>
      <c r="AY671" s="474">
        <v>1</v>
      </c>
      <c r="AZ671" s="474">
        <v>3</v>
      </c>
      <c r="BA671" s="477">
        <v>2</v>
      </c>
      <c r="BB671" s="478"/>
      <c r="BC671" s="474"/>
      <c r="BD671" s="467" t="s">
        <v>4950</v>
      </c>
      <c r="BE671" s="467" t="s">
        <v>4931</v>
      </c>
      <c r="BF671" s="467" t="s">
        <v>4946</v>
      </c>
      <c r="BG671" s="470"/>
      <c r="BH671" s="467"/>
      <c r="BI671" s="467"/>
      <c r="BJ671" s="467"/>
      <c r="BK671" s="467"/>
      <c r="BL671" s="467"/>
      <c r="BM671" s="467"/>
    </row>
    <row r="672" spans="1:65" ht="30" customHeight="1" x14ac:dyDescent="0.3">
      <c r="A672" s="68"/>
      <c r="B672" s="465">
        <v>20200667</v>
      </c>
      <c r="C672" s="514" t="s">
        <v>4863</v>
      </c>
      <c r="D672" s="480" t="s">
        <v>119</v>
      </c>
      <c r="E672" s="481">
        <v>44228</v>
      </c>
      <c r="F672" s="469" t="s">
        <v>2632</v>
      </c>
      <c r="G672" s="468" t="s">
        <v>116</v>
      </c>
      <c r="H672" s="469" t="s">
        <v>2585</v>
      </c>
      <c r="I672" s="468" t="s">
        <v>4904</v>
      </c>
      <c r="J672" s="482" t="s">
        <v>7168</v>
      </c>
      <c r="K672" s="483">
        <v>44227</v>
      </c>
      <c r="L672" s="479"/>
      <c r="M672" s="469" t="s">
        <v>2630</v>
      </c>
      <c r="N672" s="469" t="s">
        <v>2582</v>
      </c>
      <c r="O672" s="513" t="s">
        <v>4864</v>
      </c>
      <c r="P672" s="513" t="s">
        <v>5597</v>
      </c>
      <c r="Q672" s="513" t="s">
        <v>5429</v>
      </c>
      <c r="R672" s="484">
        <v>0</v>
      </c>
      <c r="S672" s="484">
        <v>0</v>
      </c>
      <c r="T672" s="468" t="s">
        <v>181</v>
      </c>
      <c r="U672" s="468" t="s">
        <v>5818</v>
      </c>
      <c r="V672" s="468"/>
      <c r="W672" s="468" t="s">
        <v>120</v>
      </c>
      <c r="X672" s="469"/>
      <c r="Y672" s="486" t="s">
        <v>2528</v>
      </c>
      <c r="Z672" s="469" t="s">
        <v>5428</v>
      </c>
      <c r="AA672" s="467" t="s">
        <v>2454</v>
      </c>
      <c r="AB672" s="467"/>
      <c r="AC672" s="474"/>
      <c r="AD672" s="474" t="s">
        <v>2450</v>
      </c>
      <c r="AE672" s="474"/>
      <c r="AF672" s="474" t="s">
        <v>2462</v>
      </c>
      <c r="AG672" s="467" t="s">
        <v>2451</v>
      </c>
      <c r="AH672" s="474" t="s">
        <v>2452</v>
      </c>
      <c r="AI672" s="474" t="s">
        <v>2452</v>
      </c>
      <c r="AJ672" s="467"/>
      <c r="AK672" s="474"/>
      <c r="AL672" s="467"/>
      <c r="AM672" s="467"/>
      <c r="AN672" s="467"/>
      <c r="AO672" s="474"/>
      <c r="AP672" s="476"/>
      <c r="AQ672" s="467"/>
      <c r="AR672" s="467"/>
      <c r="AS672" s="467"/>
      <c r="AT672" s="467"/>
      <c r="AU672" s="474"/>
      <c r="AV672" s="474"/>
      <c r="AW672" s="474">
        <v>1</v>
      </c>
      <c r="AX672" s="474">
        <v>1</v>
      </c>
      <c r="AY672" s="474">
        <v>1</v>
      </c>
      <c r="AZ672" s="474">
        <v>3</v>
      </c>
      <c r="BA672" s="477">
        <v>2</v>
      </c>
      <c r="BB672" s="478"/>
      <c r="BC672" s="474"/>
      <c r="BD672" s="467" t="s">
        <v>4951</v>
      </c>
      <c r="BE672" s="467" t="s">
        <v>4952</v>
      </c>
      <c r="BF672" s="467" t="s">
        <v>3228</v>
      </c>
      <c r="BG672" s="470"/>
      <c r="BH672" s="467"/>
      <c r="BI672" s="467"/>
      <c r="BJ672" s="467"/>
      <c r="BK672" s="467"/>
      <c r="BL672" s="467"/>
      <c r="BM672" s="467"/>
    </row>
    <row r="673" spans="1:65" ht="30" customHeight="1" x14ac:dyDescent="0.3">
      <c r="A673" s="68"/>
      <c r="B673" s="465">
        <v>20200668</v>
      </c>
      <c r="C673" s="514" t="s">
        <v>4903</v>
      </c>
      <c r="D673" s="480" t="s">
        <v>4264</v>
      </c>
      <c r="E673" s="481">
        <v>44229</v>
      </c>
      <c r="F673" s="469" t="s">
        <v>2642</v>
      </c>
      <c r="G673" s="468" t="s">
        <v>116</v>
      </c>
      <c r="H673" s="469" t="s">
        <v>2585</v>
      </c>
      <c r="I673" s="468" t="s">
        <v>2479</v>
      </c>
      <c r="J673" s="482" t="s">
        <v>7169</v>
      </c>
      <c r="K673" s="483">
        <v>44225</v>
      </c>
      <c r="L673" s="479"/>
      <c r="M673" s="469" t="s">
        <v>2586</v>
      </c>
      <c r="N673" s="469" t="s">
        <v>3681</v>
      </c>
      <c r="O673" s="513" t="s">
        <v>4866</v>
      </c>
      <c r="P673" s="513" t="s">
        <v>4865</v>
      </c>
      <c r="Q673" s="513" t="s">
        <v>4901</v>
      </c>
      <c r="R673" s="484" t="s">
        <v>2448</v>
      </c>
      <c r="S673" s="484" t="s">
        <v>2448</v>
      </c>
      <c r="T673" s="468" t="s">
        <v>145</v>
      </c>
      <c r="U673" s="468" t="s">
        <v>4568</v>
      </c>
      <c r="V673" s="468"/>
      <c r="W673" s="468" t="s">
        <v>120</v>
      </c>
      <c r="X673" s="513"/>
      <c r="Y673" s="486" t="s">
        <v>2528</v>
      </c>
      <c r="Z673" s="513" t="s">
        <v>4902</v>
      </c>
      <c r="AA673" s="467" t="s">
        <v>2454</v>
      </c>
      <c r="AB673" s="467"/>
      <c r="AC673" s="474"/>
      <c r="AD673" s="474" t="s">
        <v>2450</v>
      </c>
      <c r="AE673" s="474"/>
      <c r="AF673" s="474" t="s">
        <v>2462</v>
      </c>
      <c r="AG673" s="467" t="s">
        <v>2486</v>
      </c>
      <c r="AH673" s="474" t="s">
        <v>2452</v>
      </c>
      <c r="AI673" s="474" t="s">
        <v>2452</v>
      </c>
      <c r="AJ673" s="467"/>
      <c r="AK673" s="474"/>
      <c r="AL673" s="467"/>
      <c r="AM673" s="467"/>
      <c r="AN673" s="467"/>
      <c r="AO673" s="474"/>
      <c r="AP673" s="476"/>
      <c r="AQ673" s="467"/>
      <c r="AR673" s="467"/>
      <c r="AS673" s="467"/>
      <c r="AT673" s="467"/>
      <c r="AU673" s="474"/>
      <c r="AV673" s="474"/>
      <c r="AW673" s="474">
        <v>1</v>
      </c>
      <c r="AX673" s="474">
        <v>1</v>
      </c>
      <c r="AY673" s="474">
        <v>1</v>
      </c>
      <c r="AZ673" s="474">
        <v>3</v>
      </c>
      <c r="BA673" s="477">
        <v>3</v>
      </c>
      <c r="BB673" s="478"/>
      <c r="BC673" s="474"/>
      <c r="BD673" s="467" t="s">
        <v>4936</v>
      </c>
      <c r="BE673" s="467" t="s">
        <v>4937</v>
      </c>
      <c r="BF673" s="467" t="s">
        <v>2531</v>
      </c>
      <c r="BG673" s="470"/>
      <c r="BH673" s="467"/>
      <c r="BI673" s="467"/>
      <c r="BJ673" s="467"/>
      <c r="BK673" s="467"/>
      <c r="BL673" s="467"/>
      <c r="BM673" s="467"/>
    </row>
    <row r="674" spans="1:65" ht="30" customHeight="1" x14ac:dyDescent="0.3">
      <c r="A674" s="68"/>
      <c r="B674" s="465">
        <v>20200669</v>
      </c>
      <c r="C674" s="514" t="s">
        <v>2653</v>
      </c>
      <c r="D674" s="480"/>
      <c r="E674" s="481">
        <v>44229</v>
      </c>
      <c r="F674" s="469"/>
      <c r="G674" s="468"/>
      <c r="H674" s="469"/>
      <c r="I674" s="468"/>
      <c r="J674" s="482" t="s">
        <v>2833</v>
      </c>
      <c r="K674" s="483"/>
      <c r="L674" s="479"/>
      <c r="M674" s="469"/>
      <c r="N674" s="469"/>
      <c r="O674" s="513"/>
      <c r="P674" s="513"/>
      <c r="Q674" s="513"/>
      <c r="R674" s="484"/>
      <c r="S674" s="484"/>
      <c r="T674" s="468"/>
      <c r="U674" s="468"/>
      <c r="V674" s="468"/>
      <c r="W674" s="468"/>
      <c r="X674" s="513"/>
      <c r="Y674" s="486"/>
      <c r="Z674" s="513"/>
      <c r="AA674" s="467"/>
      <c r="AB674" s="467"/>
      <c r="AC674" s="474"/>
      <c r="AD674" s="474"/>
      <c r="AE674" s="474"/>
      <c r="AF674" s="474"/>
      <c r="AG674" s="467"/>
      <c r="AH674" s="474"/>
      <c r="AI674" s="474"/>
      <c r="AJ674" s="467"/>
      <c r="AK674" s="474"/>
      <c r="AL674" s="467"/>
      <c r="AM674" s="467"/>
      <c r="AN674" s="467"/>
      <c r="AO674" s="474"/>
      <c r="AP674" s="476"/>
      <c r="AQ674" s="467"/>
      <c r="AR674" s="467"/>
      <c r="AS674" s="467"/>
      <c r="AT674" s="467"/>
      <c r="AU674" s="474"/>
      <c r="AV674" s="474"/>
      <c r="AW674" s="474"/>
      <c r="AX674" s="474"/>
      <c r="AY674" s="474"/>
      <c r="AZ674" s="474"/>
      <c r="BA674" s="477"/>
      <c r="BB674" s="478"/>
      <c r="BC674" s="474"/>
      <c r="BD674" s="467"/>
      <c r="BE674" s="467"/>
      <c r="BF674" s="467"/>
      <c r="BG674" s="470"/>
      <c r="BH674" s="467"/>
      <c r="BI674" s="467"/>
      <c r="BJ674" s="467"/>
      <c r="BK674" s="467"/>
      <c r="BL674" s="467"/>
      <c r="BM674" s="467"/>
    </row>
    <row r="675" spans="1:65" ht="30" customHeight="1" x14ac:dyDescent="0.3">
      <c r="A675" s="68"/>
      <c r="B675" s="465">
        <v>20200670</v>
      </c>
      <c r="C675" s="514" t="s">
        <v>2653</v>
      </c>
      <c r="D675" s="480"/>
      <c r="E675" s="481">
        <v>44229</v>
      </c>
      <c r="F675" s="469"/>
      <c r="G675" s="468"/>
      <c r="H675" s="469"/>
      <c r="I675" s="468"/>
      <c r="J675" s="482" t="s">
        <v>2833</v>
      </c>
      <c r="K675" s="483"/>
      <c r="L675" s="479"/>
      <c r="M675" s="469"/>
      <c r="N675" s="469"/>
      <c r="O675" s="513"/>
      <c r="P675" s="513"/>
      <c r="Q675" s="513"/>
      <c r="R675" s="484"/>
      <c r="S675" s="484"/>
      <c r="T675" s="468"/>
      <c r="U675" s="468"/>
      <c r="V675" s="468"/>
      <c r="W675" s="468"/>
      <c r="X675" s="513"/>
      <c r="Y675" s="486"/>
      <c r="Z675" s="513"/>
      <c r="AA675" s="467"/>
      <c r="AB675" s="467"/>
      <c r="AC675" s="474"/>
      <c r="AD675" s="474"/>
      <c r="AE675" s="474"/>
      <c r="AF675" s="474"/>
      <c r="AG675" s="467"/>
      <c r="AH675" s="474"/>
      <c r="AI675" s="474"/>
      <c r="AJ675" s="467"/>
      <c r="AK675" s="474"/>
      <c r="AL675" s="467"/>
      <c r="AM675" s="467"/>
      <c r="AN675" s="467"/>
      <c r="AO675" s="474"/>
      <c r="AP675" s="476"/>
      <c r="AQ675" s="467"/>
      <c r="AR675" s="467"/>
      <c r="AS675" s="467"/>
      <c r="AT675" s="467"/>
      <c r="AU675" s="474"/>
      <c r="AV675" s="474"/>
      <c r="AW675" s="474"/>
      <c r="AX675" s="474"/>
      <c r="AY675" s="474"/>
      <c r="AZ675" s="474"/>
      <c r="BA675" s="477"/>
      <c r="BB675" s="478"/>
      <c r="BC675" s="474"/>
      <c r="BD675" s="467"/>
      <c r="BE675" s="467"/>
      <c r="BF675" s="467"/>
      <c r="BG675" s="470"/>
      <c r="BH675" s="467"/>
      <c r="BI675" s="467"/>
      <c r="BJ675" s="467"/>
      <c r="BK675" s="467"/>
      <c r="BL675" s="467"/>
      <c r="BM675" s="467"/>
    </row>
    <row r="676" spans="1:65" ht="30" customHeight="1" x14ac:dyDescent="0.3">
      <c r="A676" s="68"/>
      <c r="B676" s="465">
        <v>20200671</v>
      </c>
      <c r="C676" s="514" t="s">
        <v>4876</v>
      </c>
      <c r="D676" s="480" t="s">
        <v>4892</v>
      </c>
      <c r="E676" s="481">
        <v>44229</v>
      </c>
      <c r="F676" s="469" t="s">
        <v>3294</v>
      </c>
      <c r="G676" s="468" t="s">
        <v>116</v>
      </c>
      <c r="H676" s="469" t="s">
        <v>2585</v>
      </c>
      <c r="I676" s="468" t="s">
        <v>119</v>
      </c>
      <c r="J676" s="482" t="s">
        <v>7170</v>
      </c>
      <c r="K676" s="483">
        <v>44229</v>
      </c>
      <c r="L676" s="479"/>
      <c r="M676" s="469" t="s">
        <v>3508</v>
      </c>
      <c r="N676" s="469" t="s">
        <v>4353</v>
      </c>
      <c r="O676" s="513" t="s">
        <v>4877</v>
      </c>
      <c r="P676" s="513" t="s">
        <v>4878</v>
      </c>
      <c r="Q676" s="513" t="s">
        <v>4879</v>
      </c>
      <c r="R676" s="484">
        <v>0</v>
      </c>
      <c r="S676" s="484">
        <v>0</v>
      </c>
      <c r="T676" s="468" t="s">
        <v>181</v>
      </c>
      <c r="U676" s="468" t="s">
        <v>1818</v>
      </c>
      <c r="V676" s="468"/>
      <c r="W676" s="468" t="s">
        <v>5813</v>
      </c>
      <c r="X676" s="469"/>
      <c r="Y676" s="486" t="s">
        <v>2528</v>
      </c>
      <c r="Z676" s="469" t="s">
        <v>5819</v>
      </c>
      <c r="AA676" s="467" t="s">
        <v>5820</v>
      </c>
      <c r="AB676" s="467"/>
      <c r="AC676" s="474"/>
      <c r="AD676" s="474" t="s">
        <v>5815</v>
      </c>
      <c r="AE676" s="474" t="s">
        <v>5821</v>
      </c>
      <c r="AF676" s="474" t="s">
        <v>5816</v>
      </c>
      <c r="AG676" s="467" t="s">
        <v>5822</v>
      </c>
      <c r="AH676" s="474" t="s">
        <v>2452</v>
      </c>
      <c r="AI676" s="474" t="s">
        <v>2452</v>
      </c>
      <c r="AJ676" s="467"/>
      <c r="AK676" s="474"/>
      <c r="AL676" s="467"/>
      <c r="AM676" s="467" t="s">
        <v>4899</v>
      </c>
      <c r="AN676" s="467"/>
      <c r="AO676" s="474"/>
      <c r="AP676" s="476"/>
      <c r="AQ676" s="467"/>
      <c r="AR676" s="467"/>
      <c r="AS676" s="467"/>
      <c r="AT676" s="467"/>
      <c r="AU676" s="474"/>
      <c r="AV676" s="474"/>
      <c r="AW676" s="474">
        <v>1</v>
      </c>
      <c r="AX676" s="474">
        <v>1</v>
      </c>
      <c r="AY676" s="474">
        <v>1</v>
      </c>
      <c r="AZ676" s="474">
        <v>3</v>
      </c>
      <c r="BA676" s="477">
        <v>1</v>
      </c>
      <c r="BB676" s="478"/>
      <c r="BC676" s="474"/>
      <c r="BD676" s="467" t="s">
        <v>4938</v>
      </c>
      <c r="BE676" s="467" t="s">
        <v>4933</v>
      </c>
      <c r="BF676" s="467" t="s">
        <v>3228</v>
      </c>
      <c r="BG676" s="470"/>
      <c r="BH676" s="467"/>
      <c r="BI676" s="467"/>
      <c r="BJ676" s="467"/>
      <c r="BK676" s="467"/>
      <c r="BL676" s="467"/>
      <c r="BM676" s="467"/>
    </row>
    <row r="677" spans="1:65" ht="30" customHeight="1" x14ac:dyDescent="0.3">
      <c r="A677" s="68"/>
      <c r="B677" s="465">
        <v>20200672</v>
      </c>
      <c r="C677" s="514" t="s">
        <v>4880</v>
      </c>
      <c r="D677" s="480"/>
      <c r="E677" s="481">
        <v>44229</v>
      </c>
      <c r="F677" s="469" t="s">
        <v>2494</v>
      </c>
      <c r="G677" s="468" t="s">
        <v>116</v>
      </c>
      <c r="H677" s="469" t="s">
        <v>2585</v>
      </c>
      <c r="I677" s="468" t="s">
        <v>119</v>
      </c>
      <c r="J677" s="482" t="s">
        <v>7171</v>
      </c>
      <c r="K677" s="483">
        <v>44225</v>
      </c>
      <c r="L677" s="479"/>
      <c r="M677" s="469" t="s">
        <v>2619</v>
      </c>
      <c r="N677" s="469" t="s">
        <v>2582</v>
      </c>
      <c r="O677" s="513" t="s">
        <v>6254</v>
      </c>
      <c r="P677" s="513" t="s">
        <v>4881</v>
      </c>
      <c r="Q677" s="513" t="s">
        <v>4882</v>
      </c>
      <c r="R677" s="484">
        <v>416054</v>
      </c>
      <c r="S677" s="484">
        <v>416037</v>
      </c>
      <c r="T677" s="468" t="s">
        <v>6255</v>
      </c>
      <c r="U677" s="468" t="s">
        <v>6256</v>
      </c>
      <c r="V677" s="468"/>
      <c r="W677" s="468" t="s">
        <v>120</v>
      </c>
      <c r="X677" s="513"/>
      <c r="Y677" s="486" t="s">
        <v>2528</v>
      </c>
      <c r="Z677" s="513" t="s">
        <v>6253</v>
      </c>
      <c r="AA677" s="467" t="s">
        <v>2454</v>
      </c>
      <c r="AB677" s="467" t="s">
        <v>6257</v>
      </c>
      <c r="AC677" s="474"/>
      <c r="AD677" s="474" t="s">
        <v>2460</v>
      </c>
      <c r="AE677" s="474"/>
      <c r="AF677" s="474" t="s">
        <v>2458</v>
      </c>
      <c r="AG677" s="467" t="s">
        <v>2451</v>
      </c>
      <c r="AH677" s="474" t="s">
        <v>2452</v>
      </c>
      <c r="AI677" s="474" t="s">
        <v>2452</v>
      </c>
      <c r="AJ677" s="467"/>
      <c r="AK677" s="474"/>
      <c r="AL677" s="467"/>
      <c r="AM677" s="467" t="s">
        <v>6258</v>
      </c>
      <c r="AN677" s="467"/>
      <c r="AO677" s="474"/>
      <c r="AP677" s="476" t="s">
        <v>6264</v>
      </c>
      <c r="AQ677" s="467" t="s">
        <v>6265</v>
      </c>
      <c r="AR677" s="501">
        <v>44285</v>
      </c>
      <c r="AS677" s="467"/>
      <c r="AT677" s="467"/>
      <c r="AU677" s="474"/>
      <c r="AV677" s="474"/>
      <c r="AW677" s="474">
        <v>1</v>
      </c>
      <c r="AX677" s="474">
        <v>2</v>
      </c>
      <c r="AY677" s="474">
        <v>1</v>
      </c>
      <c r="AZ677" s="474">
        <v>1</v>
      </c>
      <c r="BA677" s="477">
        <v>2</v>
      </c>
      <c r="BB677" s="478"/>
      <c r="BC677" s="474"/>
      <c r="BD677" s="467" t="s">
        <v>4939</v>
      </c>
      <c r="BE677" s="467" t="s">
        <v>4932</v>
      </c>
      <c r="BF677" s="467" t="s">
        <v>4940</v>
      </c>
      <c r="BG677" s="470"/>
      <c r="BH677" s="467"/>
      <c r="BI677" s="467"/>
      <c r="BJ677" s="467"/>
      <c r="BK677" s="467"/>
      <c r="BL677" s="467"/>
      <c r="BM677" s="467"/>
    </row>
    <row r="678" spans="1:65" ht="30" customHeight="1" x14ac:dyDescent="0.3">
      <c r="A678" s="68"/>
      <c r="B678" s="465">
        <v>20200673</v>
      </c>
      <c r="C678" s="514" t="s">
        <v>4884</v>
      </c>
      <c r="D678" s="480"/>
      <c r="E678" s="481">
        <v>44229</v>
      </c>
      <c r="F678" s="469" t="s">
        <v>2494</v>
      </c>
      <c r="G678" s="468" t="s">
        <v>116</v>
      </c>
      <c r="H678" s="469" t="s">
        <v>1500</v>
      </c>
      <c r="I678" s="468" t="s">
        <v>119</v>
      </c>
      <c r="J678" s="482" t="s">
        <v>7172</v>
      </c>
      <c r="K678" s="483">
        <v>44225</v>
      </c>
      <c r="L678" s="479"/>
      <c r="M678" s="469" t="s">
        <v>2619</v>
      </c>
      <c r="N678" s="469" t="s">
        <v>4875</v>
      </c>
      <c r="O678" s="513" t="s">
        <v>6260</v>
      </c>
      <c r="P678" s="513" t="s">
        <v>4885</v>
      </c>
      <c r="Q678" s="513" t="s">
        <v>6263</v>
      </c>
      <c r="R678" s="484">
        <v>93907</v>
      </c>
      <c r="S678" s="484">
        <v>62695</v>
      </c>
      <c r="T678" s="468" t="s">
        <v>6255</v>
      </c>
      <c r="U678" s="468" t="s">
        <v>6259</v>
      </c>
      <c r="V678" s="468"/>
      <c r="W678" s="468" t="s">
        <v>120</v>
      </c>
      <c r="X678" s="513"/>
      <c r="Y678" s="486" t="s">
        <v>2528</v>
      </c>
      <c r="Z678" s="513" t="s">
        <v>4883</v>
      </c>
      <c r="AA678" s="467" t="s">
        <v>2454</v>
      </c>
      <c r="AB678" s="467" t="s">
        <v>6261</v>
      </c>
      <c r="AC678" s="474"/>
      <c r="AD678" s="474" t="s">
        <v>2450</v>
      </c>
      <c r="AE678" s="474"/>
      <c r="AF678" s="474" t="s">
        <v>2458</v>
      </c>
      <c r="AG678" s="467" t="s">
        <v>2451</v>
      </c>
      <c r="AH678" s="474" t="s">
        <v>2452</v>
      </c>
      <c r="AI678" s="474" t="s">
        <v>2452</v>
      </c>
      <c r="AJ678" s="467"/>
      <c r="AK678" s="474"/>
      <c r="AL678" s="467"/>
      <c r="AM678" s="467" t="s">
        <v>6262</v>
      </c>
      <c r="AN678" s="467"/>
      <c r="AO678" s="474"/>
      <c r="AP678" s="476" t="s">
        <v>6264</v>
      </c>
      <c r="AQ678" s="467" t="s">
        <v>6265</v>
      </c>
      <c r="AR678" s="501">
        <v>44285</v>
      </c>
      <c r="AS678" s="467"/>
      <c r="AT678" s="467"/>
      <c r="AU678" s="474"/>
      <c r="AV678" s="474"/>
      <c r="AW678" s="474">
        <v>1</v>
      </c>
      <c r="AX678" s="474">
        <v>1</v>
      </c>
      <c r="AY678" s="474">
        <v>1</v>
      </c>
      <c r="AZ678" s="474">
        <v>1</v>
      </c>
      <c r="BA678" s="477">
        <v>2</v>
      </c>
      <c r="BB678" s="478"/>
      <c r="BC678" s="474"/>
      <c r="BD678" s="467" t="s">
        <v>4941</v>
      </c>
      <c r="BE678" s="467" t="s">
        <v>4942</v>
      </c>
      <c r="BF678" s="467" t="s">
        <v>4943</v>
      </c>
      <c r="BG678" s="470"/>
      <c r="BH678" s="467"/>
      <c r="BI678" s="467"/>
      <c r="BJ678" s="467"/>
      <c r="BK678" s="467"/>
      <c r="BL678" s="467"/>
      <c r="BM678" s="467"/>
    </row>
    <row r="679" spans="1:65" ht="30" customHeight="1" x14ac:dyDescent="0.3">
      <c r="A679" s="68"/>
      <c r="B679" s="465">
        <v>20200674</v>
      </c>
      <c r="C679" s="514" t="s">
        <v>4897</v>
      </c>
      <c r="D679" s="480" t="s">
        <v>4896</v>
      </c>
      <c r="E679" s="481">
        <v>44229</v>
      </c>
      <c r="F679" s="469" t="s">
        <v>2770</v>
      </c>
      <c r="G679" s="468" t="s">
        <v>116</v>
      </c>
      <c r="H679" s="469" t="s">
        <v>2585</v>
      </c>
      <c r="I679" s="468" t="s">
        <v>2479</v>
      </c>
      <c r="J679" s="482" t="s">
        <v>7173</v>
      </c>
      <c r="K679" s="483">
        <v>44229</v>
      </c>
      <c r="L679" s="479"/>
      <c r="M679" s="469" t="s">
        <v>2586</v>
      </c>
      <c r="N679" s="469" t="s">
        <v>3681</v>
      </c>
      <c r="O679" s="513" t="s">
        <v>4886</v>
      </c>
      <c r="P679" s="513" t="s">
        <v>5092</v>
      </c>
      <c r="Q679" s="513" t="s">
        <v>4887</v>
      </c>
      <c r="R679" s="484">
        <v>0</v>
      </c>
      <c r="S679" s="484">
        <v>0</v>
      </c>
      <c r="T679" s="468" t="s">
        <v>145</v>
      </c>
      <c r="U679" s="468" t="s">
        <v>4568</v>
      </c>
      <c r="V679" s="468"/>
      <c r="W679" s="468" t="s">
        <v>120</v>
      </c>
      <c r="X679" s="513"/>
      <c r="Y679" s="486" t="s">
        <v>2528</v>
      </c>
      <c r="Z679" s="513" t="s">
        <v>4898</v>
      </c>
      <c r="AA679" s="467" t="s">
        <v>2454</v>
      </c>
      <c r="AB679" s="467"/>
      <c r="AC679" s="474"/>
      <c r="AD679" s="474" t="s">
        <v>2450</v>
      </c>
      <c r="AE679" s="474" t="s">
        <v>2461</v>
      </c>
      <c r="AF679" s="474" t="s">
        <v>2462</v>
      </c>
      <c r="AG679" s="467" t="s">
        <v>2451</v>
      </c>
      <c r="AH679" s="474" t="s">
        <v>2452</v>
      </c>
      <c r="AI679" s="474" t="s">
        <v>2452</v>
      </c>
      <c r="AJ679" s="467"/>
      <c r="AK679" s="474"/>
      <c r="AL679" s="467"/>
      <c r="AM679" s="467"/>
      <c r="AN679" s="467"/>
      <c r="AO679" s="474"/>
      <c r="AP679" s="476"/>
      <c r="AQ679" s="467"/>
      <c r="AR679" s="467"/>
      <c r="AS679" s="467"/>
      <c r="AT679" s="467"/>
      <c r="AU679" s="474"/>
      <c r="AV679" s="474"/>
      <c r="AW679" s="474">
        <v>1</v>
      </c>
      <c r="AX679" s="474">
        <v>1</v>
      </c>
      <c r="AY679" s="474">
        <v>1</v>
      </c>
      <c r="AZ679" s="474">
        <v>3</v>
      </c>
      <c r="BA679" s="477">
        <v>2</v>
      </c>
      <c r="BB679" s="478"/>
      <c r="BC679" s="474"/>
      <c r="BD679" s="467" t="s">
        <v>4944</v>
      </c>
      <c r="BE679" s="467" t="s">
        <v>4945</v>
      </c>
      <c r="BF679" s="467" t="s">
        <v>4946</v>
      </c>
      <c r="BG679" s="470"/>
      <c r="BH679" s="467"/>
      <c r="BI679" s="467"/>
      <c r="BJ679" s="467"/>
      <c r="BK679" s="467"/>
      <c r="BL679" s="467"/>
      <c r="BM679" s="467"/>
    </row>
    <row r="680" spans="1:65" ht="30" customHeight="1" x14ac:dyDescent="0.3">
      <c r="A680" s="68"/>
      <c r="B680" s="465">
        <v>20200675</v>
      </c>
      <c r="C680" s="514" t="s">
        <v>4894</v>
      </c>
      <c r="D680" s="480" t="s">
        <v>3796</v>
      </c>
      <c r="E680" s="481">
        <v>44229</v>
      </c>
      <c r="F680" s="469" t="s">
        <v>2713</v>
      </c>
      <c r="G680" s="468" t="s">
        <v>116</v>
      </c>
      <c r="H680" s="469" t="s">
        <v>2585</v>
      </c>
      <c r="I680" s="468" t="s">
        <v>4394</v>
      </c>
      <c r="J680" s="482" t="s">
        <v>7174</v>
      </c>
      <c r="K680" s="483">
        <v>44228</v>
      </c>
      <c r="L680" s="479">
        <v>44228</v>
      </c>
      <c r="M680" s="469" t="s">
        <v>4890</v>
      </c>
      <c r="N680" s="469" t="s">
        <v>2582</v>
      </c>
      <c r="O680" s="513" t="s">
        <v>4891</v>
      </c>
      <c r="P680" s="513" t="s">
        <v>4888</v>
      </c>
      <c r="Q680" s="513" t="s">
        <v>4893</v>
      </c>
      <c r="R680" s="484" t="s">
        <v>4355</v>
      </c>
      <c r="S680" s="484" t="s">
        <v>4895</v>
      </c>
      <c r="T680" s="468"/>
      <c r="U680" s="468"/>
      <c r="V680" s="468"/>
      <c r="W680" s="468" t="s">
        <v>120</v>
      </c>
      <c r="X680" s="513"/>
      <c r="Y680" s="486" t="s">
        <v>2528</v>
      </c>
      <c r="Z680" s="513" t="s">
        <v>5430</v>
      </c>
      <c r="AA680" s="467" t="s">
        <v>2454</v>
      </c>
      <c r="AB680" s="467"/>
      <c r="AC680" s="474"/>
      <c r="AD680" s="474" t="s">
        <v>2450</v>
      </c>
      <c r="AE680" s="474" t="s">
        <v>2733</v>
      </c>
      <c r="AF680" s="474" t="s">
        <v>2462</v>
      </c>
      <c r="AG680" s="467" t="s">
        <v>2516</v>
      </c>
      <c r="AH680" s="474" t="s">
        <v>2710</v>
      </c>
      <c r="AI680" s="474" t="s">
        <v>2710</v>
      </c>
      <c r="AJ680" s="467"/>
      <c r="AK680" s="474"/>
      <c r="AL680" s="467"/>
      <c r="AM680" s="467"/>
      <c r="AN680" s="467"/>
      <c r="AO680" s="474"/>
      <c r="AP680" s="476"/>
      <c r="AQ680" s="467"/>
      <c r="AR680" s="467"/>
      <c r="AS680" s="467"/>
      <c r="AT680" s="467"/>
      <c r="AU680" s="474"/>
      <c r="AV680" s="474"/>
      <c r="AW680" s="474">
        <v>1</v>
      </c>
      <c r="AX680" s="474">
        <v>1</v>
      </c>
      <c r="AY680" s="474">
        <v>2</v>
      </c>
      <c r="AZ680" s="474">
        <v>3</v>
      </c>
      <c r="BA680" s="477">
        <v>4</v>
      </c>
      <c r="BB680" s="478"/>
      <c r="BC680" s="474"/>
      <c r="BD680" s="467" t="s">
        <v>4947</v>
      </c>
      <c r="BE680" s="467" t="s">
        <v>4948</v>
      </c>
      <c r="BF680" s="467" t="s">
        <v>4949</v>
      </c>
      <c r="BG680" s="470"/>
      <c r="BH680" s="467"/>
      <c r="BI680" s="467"/>
      <c r="BJ680" s="467"/>
      <c r="BK680" s="467"/>
      <c r="BL680" s="467"/>
      <c r="BM680" s="467"/>
    </row>
    <row r="681" spans="1:65" ht="30" customHeight="1" x14ac:dyDescent="0.3">
      <c r="A681" s="68"/>
      <c r="B681" s="465">
        <v>20200676</v>
      </c>
      <c r="C681" s="514" t="s">
        <v>4921</v>
      </c>
      <c r="D681" s="480" t="s">
        <v>3276</v>
      </c>
      <c r="E681" s="481">
        <v>44230</v>
      </c>
      <c r="F681" s="469" t="s">
        <v>2632</v>
      </c>
      <c r="G681" s="468" t="s">
        <v>116</v>
      </c>
      <c r="H681" s="469" t="s">
        <v>2585</v>
      </c>
      <c r="I681" s="468" t="s">
        <v>2491</v>
      </c>
      <c r="J681" s="482" t="s">
        <v>7175</v>
      </c>
      <c r="K681" s="483">
        <v>44224</v>
      </c>
      <c r="L681" s="479"/>
      <c r="M681" s="469" t="s">
        <v>3070</v>
      </c>
      <c r="N681" s="469" t="s">
        <v>2582</v>
      </c>
      <c r="O681" s="513" t="s">
        <v>4922</v>
      </c>
      <c r="P681" s="513" t="s">
        <v>4923</v>
      </c>
      <c r="Q681" s="513" t="s">
        <v>5022</v>
      </c>
      <c r="R681" s="484">
        <v>15810</v>
      </c>
      <c r="S681" s="484">
        <v>0</v>
      </c>
      <c r="T681" s="468"/>
      <c r="U681" s="468"/>
      <c r="V681" s="468"/>
      <c r="W681" s="468" t="s">
        <v>120</v>
      </c>
      <c r="X681" s="469" t="s">
        <v>4934</v>
      </c>
      <c r="Y681" s="486" t="s">
        <v>2528</v>
      </c>
      <c r="Z681" s="513" t="s">
        <v>5434</v>
      </c>
      <c r="AA681" s="467" t="s">
        <v>2454</v>
      </c>
      <c r="AB681" s="467"/>
      <c r="AC681" s="474"/>
      <c r="AD681" s="474" t="s">
        <v>2450</v>
      </c>
      <c r="AE681" s="474"/>
      <c r="AF681" s="474" t="s">
        <v>2462</v>
      </c>
      <c r="AG681" s="467" t="s">
        <v>2451</v>
      </c>
      <c r="AH681" s="474" t="s">
        <v>2452</v>
      </c>
      <c r="AI681" s="474" t="s">
        <v>2452</v>
      </c>
      <c r="AJ681" s="467"/>
      <c r="AK681" s="474"/>
      <c r="AL681" s="467"/>
      <c r="AM681" s="467" t="s">
        <v>4920</v>
      </c>
      <c r="AN681" s="467"/>
      <c r="AO681" s="474"/>
      <c r="AP681" s="476" t="s">
        <v>4979</v>
      </c>
      <c r="AQ681" s="467" t="s">
        <v>4655</v>
      </c>
      <c r="AR681" s="501">
        <v>44235</v>
      </c>
      <c r="AS681" s="467"/>
      <c r="AT681" s="467"/>
      <c r="AU681" s="474"/>
      <c r="AV681" s="474"/>
      <c r="AW681" s="474">
        <v>1</v>
      </c>
      <c r="AX681" s="474">
        <v>1</v>
      </c>
      <c r="AY681" s="474">
        <v>1</v>
      </c>
      <c r="AZ681" s="474">
        <v>3</v>
      </c>
      <c r="BA681" s="477">
        <v>2</v>
      </c>
      <c r="BB681" s="478"/>
      <c r="BC681" s="474"/>
      <c r="BD681" s="467" t="s">
        <v>4976</v>
      </c>
      <c r="BE681" s="467" t="s">
        <v>4977</v>
      </c>
      <c r="BF681" s="467" t="s">
        <v>4978</v>
      </c>
      <c r="BG681" s="470"/>
      <c r="BH681" s="467"/>
      <c r="BI681" s="467"/>
      <c r="BJ681" s="467"/>
      <c r="BK681" s="467" t="s">
        <v>4980</v>
      </c>
      <c r="BL681" s="467"/>
      <c r="BM681" s="467"/>
    </row>
    <row r="682" spans="1:65" ht="30" customHeight="1" x14ac:dyDescent="0.3">
      <c r="A682" s="68"/>
      <c r="B682" s="465">
        <v>20200677</v>
      </c>
      <c r="C682" s="514" t="s">
        <v>4919</v>
      </c>
      <c r="D682" s="480" t="s">
        <v>4516</v>
      </c>
      <c r="E682" s="481">
        <v>44230</v>
      </c>
      <c r="F682" s="469" t="s">
        <v>2632</v>
      </c>
      <c r="G682" s="468" t="s">
        <v>116</v>
      </c>
      <c r="H682" s="469" t="s">
        <v>2585</v>
      </c>
      <c r="I682" s="468" t="s">
        <v>119</v>
      </c>
      <c r="J682" s="482" t="s">
        <v>7176</v>
      </c>
      <c r="K682" s="483">
        <v>44230</v>
      </c>
      <c r="L682" s="479"/>
      <c r="M682" s="469" t="s">
        <v>2629</v>
      </c>
      <c r="N682" s="469" t="s">
        <v>2582</v>
      </c>
      <c r="O682" s="513" t="s">
        <v>4924</v>
      </c>
      <c r="P682" s="513" t="s">
        <v>4925</v>
      </c>
      <c r="Q682" s="513" t="s">
        <v>4926</v>
      </c>
      <c r="R682" s="484" t="s">
        <v>2691</v>
      </c>
      <c r="S682" s="484" t="s">
        <v>2691</v>
      </c>
      <c r="T682" s="468"/>
      <c r="U682" s="468"/>
      <c r="V682" s="468"/>
      <c r="W682" s="468" t="s">
        <v>5591</v>
      </c>
      <c r="X682" s="474"/>
      <c r="Y682" s="486"/>
      <c r="Z682" s="513" t="s">
        <v>4927</v>
      </c>
      <c r="AA682" s="467" t="s">
        <v>5592</v>
      </c>
      <c r="AB682" s="467" t="s">
        <v>5598</v>
      </c>
      <c r="AC682" s="474"/>
      <c r="AD682" s="474" t="s">
        <v>5595</v>
      </c>
      <c r="AE682" s="474"/>
      <c r="AF682" s="474" t="s">
        <v>5593</v>
      </c>
      <c r="AG682" s="467" t="s">
        <v>5596</v>
      </c>
      <c r="AH682" s="474" t="s">
        <v>5599</v>
      </c>
      <c r="AI682" s="474" t="s">
        <v>2452</v>
      </c>
      <c r="AJ682" s="467"/>
      <c r="AK682" s="474"/>
      <c r="AL682" s="467"/>
      <c r="AM682" s="513" t="s">
        <v>4975</v>
      </c>
      <c r="AN682" s="467"/>
      <c r="AO682" s="474"/>
      <c r="AP682" s="476" t="s">
        <v>4972</v>
      </c>
      <c r="AQ682" s="467" t="s">
        <v>4973</v>
      </c>
      <c r="AR682" s="501">
        <v>44231</v>
      </c>
      <c r="AS682" s="467" t="s">
        <v>4971</v>
      </c>
      <c r="AT682" s="467"/>
      <c r="AU682" s="474"/>
      <c r="AV682" s="474"/>
      <c r="AW682" s="474">
        <v>1</v>
      </c>
      <c r="AX682" s="474">
        <v>1</v>
      </c>
      <c r="AY682" s="474">
        <v>1</v>
      </c>
      <c r="AZ682" s="474">
        <v>3</v>
      </c>
      <c r="BA682" s="477">
        <v>2</v>
      </c>
      <c r="BB682" s="478"/>
      <c r="BC682" s="474"/>
      <c r="BD682" s="467" t="s">
        <v>4969</v>
      </c>
      <c r="BE682" s="467" t="s">
        <v>4970</v>
      </c>
      <c r="BF682" s="467" t="s">
        <v>2531</v>
      </c>
      <c r="BG682" s="470"/>
      <c r="BH682" s="467"/>
      <c r="BI682" s="467"/>
      <c r="BJ682" s="467"/>
      <c r="BK682" s="467" t="s">
        <v>4974</v>
      </c>
      <c r="BL682" s="467"/>
      <c r="BM682" s="467"/>
    </row>
    <row r="683" spans="1:65" ht="30" customHeight="1" x14ac:dyDescent="0.3">
      <c r="A683" s="68"/>
      <c r="B683" s="465">
        <v>20200678</v>
      </c>
      <c r="C683" s="514" t="s">
        <v>4928</v>
      </c>
      <c r="D683" s="480" t="s">
        <v>2613</v>
      </c>
      <c r="E683" s="481">
        <v>44230</v>
      </c>
      <c r="F683" s="469" t="s">
        <v>3658</v>
      </c>
      <c r="G683" s="468" t="s">
        <v>116</v>
      </c>
      <c r="H683" s="469" t="s">
        <v>1500</v>
      </c>
      <c r="I683" s="468" t="s">
        <v>119</v>
      </c>
      <c r="J683" s="482" t="s">
        <v>7177</v>
      </c>
      <c r="K683" s="483">
        <v>44228</v>
      </c>
      <c r="L683" s="479"/>
      <c r="M683" s="469" t="s">
        <v>4917</v>
      </c>
      <c r="N683" s="469" t="s">
        <v>4918</v>
      </c>
      <c r="O683" s="513" t="s">
        <v>4981</v>
      </c>
      <c r="P683" s="513" t="s">
        <v>5091</v>
      </c>
      <c r="Q683" s="513" t="s">
        <v>4929</v>
      </c>
      <c r="R683" s="484" t="s">
        <v>2691</v>
      </c>
      <c r="S683" s="484" t="s">
        <v>2691</v>
      </c>
      <c r="T683" s="468" t="s">
        <v>181</v>
      </c>
      <c r="U683" s="468"/>
      <c r="V683" s="468"/>
      <c r="W683" s="468" t="s">
        <v>120</v>
      </c>
      <c r="X683" s="474"/>
      <c r="Y683" s="486"/>
      <c r="Z683" s="513" t="s">
        <v>5034</v>
      </c>
      <c r="AA683" s="467" t="s">
        <v>2454</v>
      </c>
      <c r="AB683" s="467"/>
      <c r="AC683" s="474"/>
      <c r="AD683" s="474" t="s">
        <v>2450</v>
      </c>
      <c r="AE683" s="474" t="s">
        <v>2461</v>
      </c>
      <c r="AF683" s="474" t="s">
        <v>3498</v>
      </c>
      <c r="AG683" s="467" t="s">
        <v>2490</v>
      </c>
      <c r="AH683" s="474" t="s">
        <v>2452</v>
      </c>
      <c r="AI683" s="474" t="s">
        <v>2452</v>
      </c>
      <c r="AJ683" s="467"/>
      <c r="AK683" s="474"/>
      <c r="AL683" s="467"/>
      <c r="AM683" s="513" t="s">
        <v>4930</v>
      </c>
      <c r="AN683" s="467"/>
      <c r="AO683" s="474"/>
      <c r="AP683" s="476" t="s">
        <v>4967</v>
      </c>
      <c r="AQ683" s="467" t="s">
        <v>4680</v>
      </c>
      <c r="AR683" s="501">
        <v>44231</v>
      </c>
      <c r="AS683" s="467"/>
      <c r="AT683" s="467"/>
      <c r="AU683" s="474"/>
      <c r="AV683" s="474"/>
      <c r="AW683" s="474">
        <v>1</v>
      </c>
      <c r="AX683" s="474">
        <v>1</v>
      </c>
      <c r="AY683" s="474">
        <v>1</v>
      </c>
      <c r="AZ683" s="474">
        <v>5</v>
      </c>
      <c r="BA683" s="477">
        <v>1</v>
      </c>
      <c r="BB683" s="478"/>
      <c r="BC683" s="474"/>
      <c r="BD683" s="467" t="s">
        <v>4965</v>
      </c>
      <c r="BE683" s="467" t="s">
        <v>4966</v>
      </c>
      <c r="BF683" s="467" t="s">
        <v>2531</v>
      </c>
      <c r="BG683" s="470"/>
      <c r="BH683" s="467"/>
      <c r="BI683" s="467"/>
      <c r="BJ683" s="467"/>
      <c r="BK683" s="467" t="s">
        <v>4968</v>
      </c>
      <c r="BL683" s="467"/>
      <c r="BM683" s="467"/>
    </row>
    <row r="684" spans="1:65" ht="30" customHeight="1" x14ac:dyDescent="0.3">
      <c r="A684" s="68"/>
      <c r="B684" s="465">
        <v>20200679</v>
      </c>
      <c r="C684" s="514" t="s">
        <v>4956</v>
      </c>
      <c r="D684" s="480" t="s">
        <v>4953</v>
      </c>
      <c r="E684" s="481">
        <v>44231</v>
      </c>
      <c r="F684" s="469" t="s">
        <v>2770</v>
      </c>
      <c r="G684" s="468" t="s">
        <v>116</v>
      </c>
      <c r="H684" s="469" t="s">
        <v>1500</v>
      </c>
      <c r="I684" s="468" t="s">
        <v>2477</v>
      </c>
      <c r="J684" s="482" t="s">
        <v>7178</v>
      </c>
      <c r="K684" s="483">
        <v>44229</v>
      </c>
      <c r="L684" s="479">
        <v>44166</v>
      </c>
      <c r="M684" s="469" t="s">
        <v>3581</v>
      </c>
      <c r="N684" s="469" t="s">
        <v>2582</v>
      </c>
      <c r="O684" s="469" t="s">
        <v>4957</v>
      </c>
      <c r="P684" s="513" t="s">
        <v>5090</v>
      </c>
      <c r="Q684" s="513" t="s">
        <v>4958</v>
      </c>
      <c r="R684" s="484">
        <v>98</v>
      </c>
      <c r="S684" s="484">
        <v>98</v>
      </c>
      <c r="T684" s="468" t="s">
        <v>348</v>
      </c>
      <c r="U684" s="468" t="s">
        <v>5818</v>
      </c>
      <c r="V684" s="468"/>
      <c r="W684" s="468" t="s">
        <v>120</v>
      </c>
      <c r="X684" s="469"/>
      <c r="Y684" s="486" t="s">
        <v>2528</v>
      </c>
      <c r="Z684" s="513" t="s">
        <v>5436</v>
      </c>
      <c r="AA684" s="467" t="s">
        <v>2454</v>
      </c>
      <c r="AB684" s="467"/>
      <c r="AC684" s="474"/>
      <c r="AD684" s="474" t="s">
        <v>2450</v>
      </c>
      <c r="AE684" s="474"/>
      <c r="AF684" s="474" t="s">
        <v>2462</v>
      </c>
      <c r="AG684" s="467" t="s">
        <v>2486</v>
      </c>
      <c r="AH684" s="474" t="s">
        <v>2452</v>
      </c>
      <c r="AI684" s="474" t="s">
        <v>2452</v>
      </c>
      <c r="AJ684" s="467"/>
      <c r="AK684" s="474"/>
      <c r="AL684" s="467"/>
      <c r="AM684" s="467" t="s">
        <v>4964</v>
      </c>
      <c r="AN684" s="467"/>
      <c r="AO684" s="474"/>
      <c r="AP684" s="476"/>
      <c r="AQ684" s="467"/>
      <c r="AR684" s="467"/>
      <c r="AS684" s="467"/>
      <c r="AT684" s="467"/>
      <c r="AU684" s="474"/>
      <c r="AV684" s="474"/>
      <c r="AW684" s="474">
        <v>1</v>
      </c>
      <c r="AX684" s="474">
        <v>1</v>
      </c>
      <c r="AY684" s="474">
        <v>1</v>
      </c>
      <c r="AZ684" s="474">
        <v>3</v>
      </c>
      <c r="BA684" s="477">
        <v>3</v>
      </c>
      <c r="BB684" s="478"/>
      <c r="BC684" s="474"/>
      <c r="BD684" s="467" t="s">
        <v>5010</v>
      </c>
      <c r="BE684" s="467" t="s">
        <v>5011</v>
      </c>
      <c r="BF684" s="467" t="s">
        <v>5012</v>
      </c>
      <c r="BG684" s="470"/>
      <c r="BH684" s="467"/>
      <c r="BI684" s="467"/>
      <c r="BJ684" s="467"/>
      <c r="BK684" s="467"/>
      <c r="BL684" s="467"/>
      <c r="BM684" s="467"/>
    </row>
    <row r="685" spans="1:65" ht="30" customHeight="1" x14ac:dyDescent="0.3">
      <c r="A685" s="68"/>
      <c r="B685" s="465">
        <v>20200680</v>
      </c>
      <c r="C685" s="514" t="s">
        <v>4959</v>
      </c>
      <c r="D685" s="480" t="s">
        <v>4954</v>
      </c>
      <c r="E685" s="481">
        <v>44231</v>
      </c>
      <c r="F685" s="469" t="s">
        <v>2713</v>
      </c>
      <c r="G685" s="468" t="s">
        <v>116</v>
      </c>
      <c r="H685" s="469" t="s">
        <v>1500</v>
      </c>
      <c r="I685" s="468" t="s">
        <v>2479</v>
      </c>
      <c r="J685" s="482" t="s">
        <v>7179</v>
      </c>
      <c r="K685" s="483">
        <v>44231</v>
      </c>
      <c r="L685" s="479">
        <v>44197</v>
      </c>
      <c r="M685" s="469" t="s">
        <v>4955</v>
      </c>
      <c r="N685" s="469" t="s">
        <v>2582</v>
      </c>
      <c r="O685" s="513" t="s">
        <v>4960</v>
      </c>
      <c r="P685" s="513" t="s">
        <v>4961</v>
      </c>
      <c r="Q685" s="513" t="s">
        <v>4962</v>
      </c>
      <c r="R685" s="484">
        <v>766119</v>
      </c>
      <c r="S685" s="484">
        <v>766119</v>
      </c>
      <c r="T685" s="468" t="s">
        <v>348</v>
      </c>
      <c r="U685" s="468"/>
      <c r="V685" s="468"/>
      <c r="W685" s="468" t="s">
        <v>120</v>
      </c>
      <c r="X685" s="513" t="s">
        <v>2817</v>
      </c>
      <c r="Y685" s="486" t="s">
        <v>2528</v>
      </c>
      <c r="Z685" s="513" t="s">
        <v>5600</v>
      </c>
      <c r="AA685" s="467" t="s">
        <v>2454</v>
      </c>
      <c r="AB685" s="467"/>
      <c r="AC685" s="474"/>
      <c r="AD685" s="474" t="s">
        <v>2460</v>
      </c>
      <c r="AE685" s="474" t="s">
        <v>2461</v>
      </c>
      <c r="AF685" s="474" t="s">
        <v>2462</v>
      </c>
      <c r="AG685" s="467" t="s">
        <v>2486</v>
      </c>
      <c r="AH685" s="474" t="s">
        <v>2710</v>
      </c>
      <c r="AI685" s="474" t="s">
        <v>2710</v>
      </c>
      <c r="AJ685" s="467"/>
      <c r="AK685" s="474"/>
      <c r="AL685" s="467"/>
      <c r="AM685" s="467" t="s">
        <v>4963</v>
      </c>
      <c r="AN685" s="467"/>
      <c r="AO685" s="474"/>
      <c r="AP685" s="476"/>
      <c r="AQ685" s="467"/>
      <c r="AR685" s="467"/>
      <c r="AS685" s="467"/>
      <c r="AT685" s="467"/>
      <c r="AU685" s="474"/>
      <c r="AV685" s="474"/>
      <c r="AW685" s="474">
        <v>1</v>
      </c>
      <c r="AX685" s="474">
        <v>2</v>
      </c>
      <c r="AY685" s="474">
        <v>1</v>
      </c>
      <c r="AZ685" s="474">
        <v>3</v>
      </c>
      <c r="BA685" s="477">
        <v>3</v>
      </c>
      <c r="BB685" s="478"/>
      <c r="BC685" s="474"/>
      <c r="BD685" s="467" t="s">
        <v>5007</v>
      </c>
      <c r="BE685" s="467" t="s">
        <v>5435</v>
      </c>
      <c r="BF685" s="467" t="s">
        <v>5008</v>
      </c>
      <c r="BG685" s="470"/>
      <c r="BH685" s="467"/>
      <c r="BI685" s="467"/>
      <c r="BJ685" s="467"/>
      <c r="BK685" s="467" t="s">
        <v>5009</v>
      </c>
      <c r="BL685" s="467"/>
      <c r="BM685" s="467"/>
    </row>
    <row r="686" spans="1:65" ht="30" customHeight="1" x14ac:dyDescent="0.3">
      <c r="A686" s="68"/>
      <c r="B686" s="465">
        <v>20200681</v>
      </c>
      <c r="C686" s="514" t="s">
        <v>4987</v>
      </c>
      <c r="D686" s="480" t="s">
        <v>4406</v>
      </c>
      <c r="E686" s="481">
        <v>44233</v>
      </c>
      <c r="F686" s="469" t="s">
        <v>2609</v>
      </c>
      <c r="G686" s="468" t="s">
        <v>116</v>
      </c>
      <c r="H686" s="469" t="s">
        <v>1500</v>
      </c>
      <c r="I686" s="468" t="s">
        <v>4394</v>
      </c>
      <c r="J686" s="482" t="s">
        <v>7180</v>
      </c>
      <c r="K686" s="483">
        <v>44194</v>
      </c>
      <c r="L686" s="479">
        <v>44197</v>
      </c>
      <c r="M686" s="469" t="s">
        <v>2586</v>
      </c>
      <c r="N686" s="469" t="s">
        <v>4982</v>
      </c>
      <c r="O686" s="513" t="s">
        <v>4988</v>
      </c>
      <c r="P686" s="513" t="s">
        <v>5410</v>
      </c>
      <c r="Q686" s="513" t="s">
        <v>5020</v>
      </c>
      <c r="R686" s="484">
        <v>106959</v>
      </c>
      <c r="S686" s="484">
        <v>106959</v>
      </c>
      <c r="T686" s="468" t="s">
        <v>4575</v>
      </c>
      <c r="U686" s="468"/>
      <c r="V686" s="468"/>
      <c r="W686" s="468" t="s">
        <v>120</v>
      </c>
      <c r="X686" s="474"/>
      <c r="Y686" s="486" t="s">
        <v>6016</v>
      </c>
      <c r="Z686" s="513" t="s">
        <v>5764</v>
      </c>
      <c r="AA686" s="467" t="s">
        <v>2454</v>
      </c>
      <c r="AB686" s="467"/>
      <c r="AC686" s="474"/>
      <c r="AD686" s="474" t="s">
        <v>2460</v>
      </c>
      <c r="AE686" s="474"/>
      <c r="AF686" s="474" t="s">
        <v>2462</v>
      </c>
      <c r="AG686" s="467" t="s">
        <v>2490</v>
      </c>
      <c r="AH686" s="474" t="s">
        <v>2452</v>
      </c>
      <c r="AI686" s="474" t="s">
        <v>2452</v>
      </c>
      <c r="AJ686" s="467"/>
      <c r="AK686" s="474"/>
      <c r="AL686" s="467"/>
      <c r="AM686" s="513" t="s">
        <v>4989</v>
      </c>
      <c r="AN686" s="467"/>
      <c r="AO686" s="474"/>
      <c r="AP686" s="476" t="s">
        <v>5019</v>
      </c>
      <c r="AQ686" s="467" t="s">
        <v>4746</v>
      </c>
      <c r="AR686" s="501">
        <v>44236</v>
      </c>
      <c r="AS686" s="467"/>
      <c r="AT686" s="467"/>
      <c r="AU686" s="474"/>
      <c r="AV686" s="474"/>
      <c r="AW686" s="474">
        <v>1</v>
      </c>
      <c r="AX686" s="474">
        <v>2</v>
      </c>
      <c r="AY686" s="474">
        <v>1</v>
      </c>
      <c r="AZ686" s="474">
        <v>3</v>
      </c>
      <c r="BA686" s="477">
        <v>1</v>
      </c>
      <c r="BB686" s="478"/>
      <c r="BC686" s="474"/>
      <c r="BD686" s="467" t="s">
        <v>5004</v>
      </c>
      <c r="BE686" s="467" t="s">
        <v>5031</v>
      </c>
      <c r="BF686" s="467" t="s">
        <v>5032</v>
      </c>
      <c r="BG686" s="470"/>
      <c r="BH686" s="467"/>
      <c r="BI686" s="467"/>
      <c r="BJ686" s="467"/>
      <c r="BK686" s="467" t="s">
        <v>5033</v>
      </c>
      <c r="BL686" s="467"/>
      <c r="BM686" s="467"/>
    </row>
    <row r="687" spans="1:65" ht="30" customHeight="1" x14ac:dyDescent="0.3">
      <c r="A687" s="68"/>
      <c r="B687" s="465">
        <v>20200682</v>
      </c>
      <c r="C687" s="514" t="s">
        <v>5029</v>
      </c>
      <c r="D687" s="480" t="s">
        <v>5021</v>
      </c>
      <c r="E687" s="481">
        <v>44232</v>
      </c>
      <c r="F687" s="469" t="s">
        <v>3658</v>
      </c>
      <c r="G687" s="468" t="s">
        <v>116</v>
      </c>
      <c r="H687" s="469" t="s">
        <v>1500</v>
      </c>
      <c r="I687" s="468" t="s">
        <v>119</v>
      </c>
      <c r="J687" s="482" t="s">
        <v>7181</v>
      </c>
      <c r="K687" s="483">
        <v>44230</v>
      </c>
      <c r="L687" s="479"/>
      <c r="M687" s="469" t="s">
        <v>4983</v>
      </c>
      <c r="N687" s="469" t="s">
        <v>4984</v>
      </c>
      <c r="O687" s="513" t="s">
        <v>4991</v>
      </c>
      <c r="P687" s="513" t="s">
        <v>4992</v>
      </c>
      <c r="Q687" s="513" t="s">
        <v>4993</v>
      </c>
      <c r="R687" s="484" t="s">
        <v>2691</v>
      </c>
      <c r="S687" s="484" t="s">
        <v>2691</v>
      </c>
      <c r="T687" s="468" t="s">
        <v>181</v>
      </c>
      <c r="U687" s="468"/>
      <c r="V687" s="468"/>
      <c r="W687" s="468" t="s">
        <v>120</v>
      </c>
      <c r="X687" s="474"/>
      <c r="Y687" s="486"/>
      <c r="Z687" s="513" t="s">
        <v>5399</v>
      </c>
      <c r="AA687" s="467" t="s">
        <v>2454</v>
      </c>
      <c r="AB687" s="467"/>
      <c r="AC687" s="474"/>
      <c r="AD687" s="474" t="s">
        <v>2450</v>
      </c>
      <c r="AE687" s="474" t="s">
        <v>2461</v>
      </c>
      <c r="AF687" s="474" t="s">
        <v>2462</v>
      </c>
      <c r="AG687" s="467" t="s">
        <v>2486</v>
      </c>
      <c r="AH687" s="474" t="s">
        <v>2452</v>
      </c>
      <c r="AI687" s="474" t="s">
        <v>2452</v>
      </c>
      <c r="AJ687" s="467"/>
      <c r="AK687" s="474"/>
      <c r="AL687" s="467"/>
      <c r="AM687" s="513" t="s">
        <v>4990</v>
      </c>
      <c r="AN687" s="467"/>
      <c r="AO687" s="474"/>
      <c r="AP687" s="476" t="s">
        <v>5018</v>
      </c>
      <c r="AQ687" s="467" t="s">
        <v>4680</v>
      </c>
      <c r="AR687" s="467" t="s">
        <v>5006</v>
      </c>
      <c r="AS687" s="467"/>
      <c r="AT687" s="467"/>
      <c r="AU687" s="474"/>
      <c r="AV687" s="474"/>
      <c r="AW687" s="474">
        <v>1</v>
      </c>
      <c r="AX687" s="474">
        <v>1</v>
      </c>
      <c r="AY687" s="474">
        <v>1</v>
      </c>
      <c r="AZ687" s="474">
        <v>3</v>
      </c>
      <c r="BA687" s="477">
        <v>3</v>
      </c>
      <c r="BB687" s="478"/>
      <c r="BC687" s="474"/>
      <c r="BD687" s="467" t="s">
        <v>5002</v>
      </c>
      <c r="BE687" s="467" t="s">
        <v>5003</v>
      </c>
      <c r="BF687" s="467" t="s">
        <v>2531</v>
      </c>
      <c r="BG687" s="470"/>
      <c r="BH687" s="467"/>
      <c r="BI687" s="467"/>
      <c r="BJ687" s="467"/>
      <c r="BK687" s="467" t="s">
        <v>5030</v>
      </c>
      <c r="BL687" s="467"/>
      <c r="BM687" s="467"/>
    </row>
    <row r="688" spans="1:65" ht="30" customHeight="1" x14ac:dyDescent="0.3">
      <c r="A688" s="68"/>
      <c r="B688" s="465">
        <v>20200683</v>
      </c>
      <c r="C688" s="514" t="s">
        <v>5026</v>
      </c>
      <c r="D688" s="480" t="s">
        <v>4999</v>
      </c>
      <c r="E688" s="481">
        <v>44232</v>
      </c>
      <c r="F688" s="469" t="s">
        <v>3082</v>
      </c>
      <c r="G688" s="468" t="s">
        <v>116</v>
      </c>
      <c r="H688" s="469" t="s">
        <v>1500</v>
      </c>
      <c r="I688" s="468" t="s">
        <v>2481</v>
      </c>
      <c r="J688" s="482" t="s">
        <v>7182</v>
      </c>
      <c r="K688" s="483">
        <v>44209</v>
      </c>
      <c r="L688" s="479">
        <v>44197</v>
      </c>
      <c r="M688" s="469" t="s">
        <v>4080</v>
      </c>
      <c r="N688" s="469" t="s">
        <v>2586</v>
      </c>
      <c r="O688" s="513" t="s">
        <v>5017</v>
      </c>
      <c r="P688" s="513" t="s">
        <v>4995</v>
      </c>
      <c r="Q688" s="513" t="s">
        <v>5601</v>
      </c>
      <c r="R688" s="484">
        <v>13563046</v>
      </c>
      <c r="S688" s="484">
        <v>13563046</v>
      </c>
      <c r="T688" s="468" t="s">
        <v>4575</v>
      </c>
      <c r="U688" s="468"/>
      <c r="V688" s="468"/>
      <c r="W688" s="468" t="s">
        <v>120</v>
      </c>
      <c r="X688" s="474"/>
      <c r="Y688" s="486" t="s">
        <v>2528</v>
      </c>
      <c r="Z688" s="513" t="s">
        <v>5433</v>
      </c>
      <c r="AA688" s="467" t="s">
        <v>2454</v>
      </c>
      <c r="AB688" s="467" t="s">
        <v>5403</v>
      </c>
      <c r="AC688" s="474"/>
      <c r="AD688" s="474" t="s">
        <v>4230</v>
      </c>
      <c r="AE688" s="474" t="s">
        <v>2461</v>
      </c>
      <c r="AF688" s="474" t="s">
        <v>2458</v>
      </c>
      <c r="AG688" s="467" t="s">
        <v>2490</v>
      </c>
      <c r="AH688" s="474" t="s">
        <v>3087</v>
      </c>
      <c r="AI688" s="474" t="s">
        <v>3087</v>
      </c>
      <c r="AJ688" s="467"/>
      <c r="AK688" s="474"/>
      <c r="AL688" s="467"/>
      <c r="AM688" s="513" t="s">
        <v>4994</v>
      </c>
      <c r="AN688" s="467"/>
      <c r="AO688" s="474"/>
      <c r="AP688" s="476" t="s">
        <v>5005</v>
      </c>
      <c r="AQ688" s="467" t="s">
        <v>5016</v>
      </c>
      <c r="AR688" s="501">
        <v>44235</v>
      </c>
      <c r="AS688" s="467"/>
      <c r="AT688" s="467"/>
      <c r="AU688" s="474"/>
      <c r="AV688" s="474"/>
      <c r="AW688" s="474">
        <v>1</v>
      </c>
      <c r="AX688" s="474">
        <v>4</v>
      </c>
      <c r="AY688" s="474">
        <v>1</v>
      </c>
      <c r="AZ688" s="474">
        <v>1</v>
      </c>
      <c r="BA688" s="477">
        <v>1</v>
      </c>
      <c r="BB688" s="478"/>
      <c r="BC688" s="474"/>
      <c r="BD688" s="467" t="s">
        <v>5001</v>
      </c>
      <c r="BE688" s="467" t="s">
        <v>5027</v>
      </c>
      <c r="BF688" s="467" t="s">
        <v>5028</v>
      </c>
      <c r="BG688" s="470"/>
      <c r="BH688" s="467"/>
      <c r="BI688" s="467"/>
      <c r="BJ688" s="467"/>
      <c r="BK688" s="467"/>
      <c r="BL688" s="467"/>
      <c r="BM688" s="467"/>
    </row>
    <row r="689" spans="1:65" ht="30" customHeight="1" x14ac:dyDescent="0.3">
      <c r="A689" s="68"/>
      <c r="B689" s="465">
        <v>20200684</v>
      </c>
      <c r="C689" s="514" t="s">
        <v>5023</v>
      </c>
      <c r="D689" s="480" t="s">
        <v>5014</v>
      </c>
      <c r="E689" s="481">
        <v>44232</v>
      </c>
      <c r="F689" s="469" t="s">
        <v>2494</v>
      </c>
      <c r="G689" s="468" t="s">
        <v>116</v>
      </c>
      <c r="H689" s="469" t="s">
        <v>1500</v>
      </c>
      <c r="I689" s="468" t="s">
        <v>119</v>
      </c>
      <c r="J689" s="482" t="s">
        <v>7183</v>
      </c>
      <c r="K689" s="483">
        <v>44228</v>
      </c>
      <c r="L689" s="479"/>
      <c r="M689" s="469" t="s">
        <v>4985</v>
      </c>
      <c r="N689" s="469" t="s">
        <v>4986</v>
      </c>
      <c r="O689" s="513" t="s">
        <v>4997</v>
      </c>
      <c r="P689" s="513"/>
      <c r="Q689" s="513" t="s">
        <v>4998</v>
      </c>
      <c r="R689" s="484" t="s">
        <v>2448</v>
      </c>
      <c r="S689" s="484" t="s">
        <v>2448</v>
      </c>
      <c r="T689" s="468" t="s">
        <v>4575</v>
      </c>
      <c r="U689" s="468"/>
      <c r="V689" s="468"/>
      <c r="W689" s="468" t="s">
        <v>120</v>
      </c>
      <c r="X689" s="474"/>
      <c r="Y689" s="486" t="s">
        <v>2528</v>
      </c>
      <c r="Z689" s="513" t="s">
        <v>5602</v>
      </c>
      <c r="AA689" s="467" t="s">
        <v>2454</v>
      </c>
      <c r="AB689" s="467"/>
      <c r="AC689" s="474"/>
      <c r="AD689" s="474" t="s">
        <v>2450</v>
      </c>
      <c r="AE689" s="474" t="s">
        <v>2733</v>
      </c>
      <c r="AF689" s="474" t="s">
        <v>2462</v>
      </c>
      <c r="AG689" s="467" t="s">
        <v>2490</v>
      </c>
      <c r="AH689" s="474" t="s">
        <v>2452</v>
      </c>
      <c r="AI689" s="474" t="s">
        <v>2452</v>
      </c>
      <c r="AJ689" s="467"/>
      <c r="AK689" s="474"/>
      <c r="AL689" s="467"/>
      <c r="AM689" s="513" t="s">
        <v>4996</v>
      </c>
      <c r="AN689" s="467"/>
      <c r="AO689" s="474"/>
      <c r="AP689" s="476" t="s">
        <v>5013</v>
      </c>
      <c r="AQ689" s="467" t="s">
        <v>5015</v>
      </c>
      <c r="AR689" s="501">
        <v>44235</v>
      </c>
      <c r="AS689" s="467"/>
      <c r="AT689" s="467"/>
      <c r="AU689" s="474"/>
      <c r="AV689" s="474"/>
      <c r="AW689" s="474">
        <v>1</v>
      </c>
      <c r="AX689" s="474">
        <v>1</v>
      </c>
      <c r="AY689" s="474">
        <v>2</v>
      </c>
      <c r="AZ689" s="474">
        <v>3</v>
      </c>
      <c r="BA689" s="477">
        <v>1</v>
      </c>
      <c r="BB689" s="478"/>
      <c r="BC689" s="474"/>
      <c r="BD689" s="467" t="s">
        <v>5000</v>
      </c>
      <c r="BE689" s="467" t="s">
        <v>5024</v>
      </c>
      <c r="BF689" s="467" t="s">
        <v>3228</v>
      </c>
      <c r="BG689" s="470"/>
      <c r="BH689" s="467"/>
      <c r="BI689" s="467"/>
      <c r="BJ689" s="467"/>
      <c r="BK689" s="467" t="s">
        <v>5025</v>
      </c>
      <c r="BL689" s="467"/>
      <c r="BM689" s="467"/>
    </row>
    <row r="690" spans="1:65" ht="30" customHeight="1" x14ac:dyDescent="0.3">
      <c r="A690" s="68"/>
      <c r="B690" s="465">
        <v>20200685</v>
      </c>
      <c r="C690" s="514" t="s">
        <v>5041</v>
      </c>
      <c r="D690" s="480" t="s">
        <v>5040</v>
      </c>
      <c r="E690" s="481">
        <v>44235</v>
      </c>
      <c r="F690" s="469" t="s">
        <v>2713</v>
      </c>
      <c r="G690" s="468" t="s">
        <v>116</v>
      </c>
      <c r="H690" s="469" t="s">
        <v>1500</v>
      </c>
      <c r="I690" s="468" t="s">
        <v>4394</v>
      </c>
      <c r="J690" s="482" t="s">
        <v>7184</v>
      </c>
      <c r="K690" s="483">
        <v>44232</v>
      </c>
      <c r="L690" s="479">
        <v>44166</v>
      </c>
      <c r="M690" s="469" t="s">
        <v>3170</v>
      </c>
      <c r="N690" s="469" t="s">
        <v>5036</v>
      </c>
      <c r="O690" s="513" t="s">
        <v>5039</v>
      </c>
      <c r="P690" s="513" t="s">
        <v>5037</v>
      </c>
      <c r="Q690" s="513" t="s">
        <v>5038</v>
      </c>
      <c r="R690" s="484">
        <v>23048</v>
      </c>
      <c r="S690" s="484">
        <v>23048</v>
      </c>
      <c r="T690" s="468" t="s">
        <v>348</v>
      </c>
      <c r="U690" s="468"/>
      <c r="V690" s="468"/>
      <c r="W690" s="468" t="s">
        <v>120</v>
      </c>
      <c r="X690" s="513" t="s">
        <v>5055</v>
      </c>
      <c r="Y690" s="486" t="s">
        <v>2528</v>
      </c>
      <c r="Z690" s="513" t="s">
        <v>5431</v>
      </c>
      <c r="AA690" s="467" t="s">
        <v>2454</v>
      </c>
      <c r="AB690" s="467"/>
      <c r="AC690" s="474"/>
      <c r="AD690" s="474" t="s">
        <v>2450</v>
      </c>
      <c r="AE690" s="474" t="s">
        <v>2461</v>
      </c>
      <c r="AF690" s="474" t="s">
        <v>2462</v>
      </c>
      <c r="AG690" s="467" t="s">
        <v>2516</v>
      </c>
      <c r="AH690" s="474" t="s">
        <v>2452</v>
      </c>
      <c r="AI690" s="474" t="s">
        <v>2452</v>
      </c>
      <c r="AJ690" s="467"/>
      <c r="AK690" s="474"/>
      <c r="AL690" s="467"/>
      <c r="AM690" s="467" t="s">
        <v>5056</v>
      </c>
      <c r="AN690" s="467"/>
      <c r="AO690" s="474"/>
      <c r="AP690" s="476"/>
      <c r="AQ690" s="467"/>
      <c r="AR690" s="467"/>
      <c r="AS690" s="467"/>
      <c r="AT690" s="467"/>
      <c r="AU690" s="474"/>
      <c r="AV690" s="474"/>
      <c r="AW690" s="474">
        <v>1</v>
      </c>
      <c r="AX690" s="474">
        <v>1</v>
      </c>
      <c r="AY690" s="474">
        <v>1</v>
      </c>
      <c r="AZ690" s="474">
        <v>3</v>
      </c>
      <c r="BA690" s="477">
        <v>4</v>
      </c>
      <c r="BB690" s="478"/>
      <c r="BC690" s="474"/>
      <c r="BD690" s="467" t="s">
        <v>5098</v>
      </c>
      <c r="BE690" s="467" t="s">
        <v>5099</v>
      </c>
      <c r="BF690" s="467" t="s">
        <v>5100</v>
      </c>
      <c r="BG690" s="470"/>
      <c r="BH690" s="467"/>
      <c r="BI690" s="467"/>
      <c r="BJ690" s="467"/>
      <c r="BK690" s="467" t="s">
        <v>5101</v>
      </c>
      <c r="BL690" s="467"/>
      <c r="BM690" s="467"/>
    </row>
    <row r="691" spans="1:65" ht="30" customHeight="1" x14ac:dyDescent="0.3">
      <c r="A691" s="68"/>
      <c r="B691" s="465">
        <v>20200686</v>
      </c>
      <c r="C691" s="514" t="s">
        <v>7654</v>
      </c>
      <c r="D691" s="480" t="s">
        <v>3507</v>
      </c>
      <c r="E691" s="481">
        <v>44235</v>
      </c>
      <c r="F691" s="469" t="s">
        <v>2494</v>
      </c>
      <c r="G691" s="468" t="s">
        <v>116</v>
      </c>
      <c r="H691" s="469" t="s">
        <v>1500</v>
      </c>
      <c r="I691" s="468" t="s">
        <v>119</v>
      </c>
      <c r="J691" s="482" t="s">
        <v>7185</v>
      </c>
      <c r="K691" s="483">
        <v>44225</v>
      </c>
      <c r="L691" s="479"/>
      <c r="M691" s="469" t="s">
        <v>5035</v>
      </c>
      <c r="N691" s="469" t="s">
        <v>2624</v>
      </c>
      <c r="O691" s="513" t="s">
        <v>5042</v>
      </c>
      <c r="P691" s="513" t="s">
        <v>5043</v>
      </c>
      <c r="Q691" s="513" t="s">
        <v>6112</v>
      </c>
      <c r="R691" s="484" t="s">
        <v>2448</v>
      </c>
      <c r="S691" s="484" t="s">
        <v>2448</v>
      </c>
      <c r="T691" s="468" t="s">
        <v>2712</v>
      </c>
      <c r="U691" s="468"/>
      <c r="V691" s="468"/>
      <c r="W691" s="468" t="s">
        <v>120</v>
      </c>
      <c r="X691" s="513" t="s">
        <v>5045</v>
      </c>
      <c r="Y691" s="486" t="s">
        <v>2528</v>
      </c>
      <c r="Z691" s="513" t="s">
        <v>5044</v>
      </c>
      <c r="AA691" s="467" t="s">
        <v>2454</v>
      </c>
      <c r="AB691" s="467" t="s">
        <v>6361</v>
      </c>
      <c r="AC691" s="474"/>
      <c r="AD691" s="474" t="s">
        <v>2450</v>
      </c>
      <c r="AE691" s="474"/>
      <c r="AF691" s="474" t="s">
        <v>2462</v>
      </c>
      <c r="AG691" s="467" t="s">
        <v>2451</v>
      </c>
      <c r="AH691" s="474" t="s">
        <v>2452</v>
      </c>
      <c r="AI691" s="474" t="s">
        <v>2452</v>
      </c>
      <c r="AJ691" s="467"/>
      <c r="AK691" s="474"/>
      <c r="AL691" s="467"/>
      <c r="AM691" s="467" t="s">
        <v>5054</v>
      </c>
      <c r="AN691" s="467"/>
      <c r="AO691" s="474"/>
      <c r="AP691" s="476" t="s">
        <v>6110</v>
      </c>
      <c r="AQ691" s="467" t="s">
        <v>6111</v>
      </c>
      <c r="AR691" s="501">
        <v>44279</v>
      </c>
      <c r="AS691" s="467" t="s">
        <v>6362</v>
      </c>
      <c r="AT691" s="467" t="s">
        <v>434</v>
      </c>
      <c r="AU691" s="478">
        <v>44286</v>
      </c>
      <c r="AV691" s="474"/>
      <c r="AW691" s="474">
        <v>1</v>
      </c>
      <c r="AX691" s="474">
        <v>1</v>
      </c>
      <c r="AY691" s="474">
        <v>1</v>
      </c>
      <c r="AZ691" s="474">
        <v>3</v>
      </c>
      <c r="BA691" s="477">
        <v>2</v>
      </c>
      <c r="BB691" s="478"/>
      <c r="BC691" s="474"/>
      <c r="BD691" s="467" t="s">
        <v>5094</v>
      </c>
      <c r="BE691" s="467" t="s">
        <v>5095</v>
      </c>
      <c r="BF691" s="467" t="s">
        <v>2531</v>
      </c>
      <c r="BG691" s="470"/>
      <c r="BH691" s="467"/>
      <c r="BI691" s="467"/>
      <c r="BJ691" s="467"/>
      <c r="BK691" s="467" t="s">
        <v>5097</v>
      </c>
      <c r="BL691" s="467"/>
      <c r="BM691" s="467"/>
    </row>
    <row r="692" spans="1:65" ht="30" customHeight="1" x14ac:dyDescent="0.3">
      <c r="A692" s="68"/>
      <c r="B692" s="465">
        <v>20200687</v>
      </c>
      <c r="C692" s="514" t="s">
        <v>5059</v>
      </c>
      <c r="D692" s="480"/>
      <c r="E692" s="481">
        <v>44236</v>
      </c>
      <c r="F692" s="469" t="s">
        <v>2770</v>
      </c>
      <c r="G692" s="468" t="s">
        <v>116</v>
      </c>
      <c r="H692" s="469" t="s">
        <v>2585</v>
      </c>
      <c r="I692" s="468" t="s">
        <v>119</v>
      </c>
      <c r="J692" s="482" t="s">
        <v>7186</v>
      </c>
      <c r="K692" s="483">
        <v>44236</v>
      </c>
      <c r="L692" s="479"/>
      <c r="M692" s="469" t="s">
        <v>2586</v>
      </c>
      <c r="N692" s="469" t="s">
        <v>2582</v>
      </c>
      <c r="O692" s="513" t="s">
        <v>5060</v>
      </c>
      <c r="P692" s="513" t="s">
        <v>5075</v>
      </c>
      <c r="Q692" s="513" t="s">
        <v>5061</v>
      </c>
      <c r="R692" s="484">
        <v>0</v>
      </c>
      <c r="S692" s="484">
        <v>0</v>
      </c>
      <c r="T692" s="468"/>
      <c r="U692" s="468"/>
      <c r="V692" s="468"/>
      <c r="W692" s="468" t="s">
        <v>5079</v>
      </c>
      <c r="X692" s="513"/>
      <c r="Y692" s="486"/>
      <c r="Z692" s="513" t="s">
        <v>5076</v>
      </c>
      <c r="AA692" s="467" t="s">
        <v>5081</v>
      </c>
      <c r="AB692" s="467"/>
      <c r="AC692" s="474"/>
      <c r="AD692" s="474" t="s">
        <v>5083</v>
      </c>
      <c r="AE692" s="474"/>
      <c r="AF692" s="474" t="s">
        <v>5088</v>
      </c>
      <c r="AG692" s="467" t="s">
        <v>5087</v>
      </c>
      <c r="AH692" s="474" t="s">
        <v>2452</v>
      </c>
      <c r="AI692" s="474" t="s">
        <v>2452</v>
      </c>
      <c r="AJ692" s="467"/>
      <c r="AK692" s="474"/>
      <c r="AL692" s="467"/>
      <c r="AM692" s="467"/>
      <c r="AN692" s="467"/>
      <c r="AO692" s="474"/>
      <c r="AP692" s="476"/>
      <c r="AQ692" s="467"/>
      <c r="AR692" s="467"/>
      <c r="AS692" s="467"/>
      <c r="AT692" s="467"/>
      <c r="AU692" s="474"/>
      <c r="AV692" s="474"/>
      <c r="AW692" s="474">
        <v>1</v>
      </c>
      <c r="AX692" s="474">
        <v>1</v>
      </c>
      <c r="AY692" s="474">
        <v>1</v>
      </c>
      <c r="AZ692" s="474">
        <v>5</v>
      </c>
      <c r="BA692" s="477">
        <v>1</v>
      </c>
      <c r="BB692" s="478"/>
      <c r="BC692" s="474"/>
      <c r="BD692" s="467" t="s">
        <v>5206</v>
      </c>
      <c r="BE692" s="467" t="s">
        <v>5207</v>
      </c>
      <c r="BF692" s="467" t="s">
        <v>4946</v>
      </c>
      <c r="BG692" s="470"/>
      <c r="BH692" s="467"/>
      <c r="BI692" s="467"/>
      <c r="BJ692" s="467"/>
      <c r="BK692" s="467" t="s">
        <v>5208</v>
      </c>
      <c r="BL692" s="467"/>
      <c r="BM692" s="467"/>
    </row>
    <row r="693" spans="1:65" ht="30" customHeight="1" x14ac:dyDescent="0.3">
      <c r="A693" s="68"/>
      <c r="B693" s="465">
        <v>20200688</v>
      </c>
      <c r="C693" s="514" t="s">
        <v>5062</v>
      </c>
      <c r="D693" s="480" t="s">
        <v>5084</v>
      </c>
      <c r="E693" s="481">
        <v>44236</v>
      </c>
      <c r="F693" s="469" t="s">
        <v>2609</v>
      </c>
      <c r="G693" s="468" t="s">
        <v>116</v>
      </c>
      <c r="H693" s="469" t="s">
        <v>2585</v>
      </c>
      <c r="I693" s="468" t="s">
        <v>4394</v>
      </c>
      <c r="J693" s="482" t="s">
        <v>7187</v>
      </c>
      <c r="K693" s="483">
        <v>44197</v>
      </c>
      <c r="L693" s="479">
        <v>44197</v>
      </c>
      <c r="M693" s="469" t="s">
        <v>5057</v>
      </c>
      <c r="N693" s="469" t="s">
        <v>5058</v>
      </c>
      <c r="O693" s="513" t="s">
        <v>5063</v>
      </c>
      <c r="P693" s="513" t="s">
        <v>5089</v>
      </c>
      <c r="Q693" s="513" t="s">
        <v>5064</v>
      </c>
      <c r="R693" s="484">
        <v>2373439</v>
      </c>
      <c r="S693" s="484">
        <v>0</v>
      </c>
      <c r="T693" s="468"/>
      <c r="U693" s="468"/>
      <c r="V693" s="468"/>
      <c r="W693" s="468" t="s">
        <v>120</v>
      </c>
      <c r="X693" s="513" t="s">
        <v>5074</v>
      </c>
      <c r="Y693" s="525"/>
      <c r="Z693" s="513" t="s">
        <v>5086</v>
      </c>
      <c r="AA693" s="467" t="s">
        <v>2470</v>
      </c>
      <c r="AB693" s="467"/>
      <c r="AC693" s="474"/>
      <c r="AD693" s="474" t="s">
        <v>2485</v>
      </c>
      <c r="AE693" s="474" t="s">
        <v>2461</v>
      </c>
      <c r="AF693" s="474" t="s">
        <v>236</v>
      </c>
      <c r="AG693" s="467" t="s">
        <v>2486</v>
      </c>
      <c r="AH693" s="474" t="s">
        <v>3087</v>
      </c>
      <c r="AI693" s="474" t="s">
        <v>3087</v>
      </c>
      <c r="AJ693" s="467"/>
      <c r="AK693" s="474"/>
      <c r="AL693" s="467"/>
      <c r="AM693" s="467" t="s">
        <v>5085</v>
      </c>
      <c r="AN693" s="467"/>
      <c r="AO693" s="474"/>
      <c r="AP693" s="476" t="s">
        <v>5204</v>
      </c>
      <c r="AQ693" s="467" t="s">
        <v>5205</v>
      </c>
      <c r="AR693" s="501">
        <v>44237</v>
      </c>
      <c r="AS693" s="467"/>
      <c r="AT693" s="467"/>
      <c r="AU693" s="474"/>
      <c r="AV693" s="474"/>
      <c r="AW693" s="474">
        <v>1</v>
      </c>
      <c r="AX693" s="474">
        <v>3</v>
      </c>
      <c r="AY693" s="474">
        <v>1</v>
      </c>
      <c r="AZ693" s="474">
        <v>3</v>
      </c>
      <c r="BA693" s="477">
        <v>3</v>
      </c>
      <c r="BB693" s="478"/>
      <c r="BC693" s="474"/>
      <c r="BD693" s="467" t="s">
        <v>5201</v>
      </c>
      <c r="BE693" s="467" t="s">
        <v>5202</v>
      </c>
      <c r="BF693" s="467" t="s">
        <v>5203</v>
      </c>
      <c r="BG693" s="470"/>
      <c r="BH693" s="467"/>
      <c r="BI693" s="467"/>
      <c r="BJ693" s="467"/>
      <c r="BK693" s="467"/>
      <c r="BL693" s="467"/>
      <c r="BM693" s="467"/>
    </row>
    <row r="694" spans="1:65" ht="30" customHeight="1" x14ac:dyDescent="0.3">
      <c r="A694" s="68"/>
      <c r="B694" s="465">
        <v>20200689</v>
      </c>
      <c r="C694" s="514" t="s">
        <v>5093</v>
      </c>
      <c r="D694" s="480" t="s">
        <v>5080</v>
      </c>
      <c r="E694" s="481">
        <v>44236</v>
      </c>
      <c r="F694" s="469" t="s">
        <v>2713</v>
      </c>
      <c r="G694" s="468" t="s">
        <v>116</v>
      </c>
      <c r="H694" s="469" t="s">
        <v>2585</v>
      </c>
      <c r="I694" s="468" t="s">
        <v>4394</v>
      </c>
      <c r="J694" s="482" t="s">
        <v>7188</v>
      </c>
      <c r="K694" s="483">
        <v>44236</v>
      </c>
      <c r="L694" s="479">
        <v>44197</v>
      </c>
      <c r="M694" s="469" t="s">
        <v>2582</v>
      </c>
      <c r="N694" s="469" t="s">
        <v>5073</v>
      </c>
      <c r="O694" s="513" t="s">
        <v>5072</v>
      </c>
      <c r="P694" s="513" t="s">
        <v>5604</v>
      </c>
      <c r="Q694" s="513" t="s">
        <v>5603</v>
      </c>
      <c r="R694" s="484">
        <v>12102</v>
      </c>
      <c r="S694" s="484">
        <v>0</v>
      </c>
      <c r="T694" s="468"/>
      <c r="U694" s="468"/>
      <c r="V694" s="468"/>
      <c r="W694" s="468" t="s">
        <v>120</v>
      </c>
      <c r="X694" s="513"/>
      <c r="Y694" s="525"/>
      <c r="Z694" s="513" t="s">
        <v>5605</v>
      </c>
      <c r="AA694" s="467" t="s">
        <v>2454</v>
      </c>
      <c r="AB694" s="467"/>
      <c r="AC694" s="474"/>
      <c r="AD694" s="474" t="s">
        <v>2450</v>
      </c>
      <c r="AE694" s="474"/>
      <c r="AF694" s="474" t="s">
        <v>236</v>
      </c>
      <c r="AG694" s="467" t="s">
        <v>2516</v>
      </c>
      <c r="AH694" s="474" t="s">
        <v>2452</v>
      </c>
      <c r="AI694" s="474" t="s">
        <v>2452</v>
      </c>
      <c r="AJ694" s="467"/>
      <c r="AK694" s="474"/>
      <c r="AL694" s="467"/>
      <c r="AM694" s="467" t="s">
        <v>5082</v>
      </c>
      <c r="AN694" s="467"/>
      <c r="AO694" s="474"/>
      <c r="AP694" s="476" t="s">
        <v>5199</v>
      </c>
      <c r="AQ694" s="467" t="s">
        <v>4680</v>
      </c>
      <c r="AR694" s="501">
        <v>44244</v>
      </c>
      <c r="AS694" s="467"/>
      <c r="AT694" s="467"/>
      <c r="AU694" s="474"/>
      <c r="AV694" s="474"/>
      <c r="AW694" s="474">
        <v>1</v>
      </c>
      <c r="AX694" s="474">
        <v>1</v>
      </c>
      <c r="AY694" s="474">
        <v>1</v>
      </c>
      <c r="AZ694" s="474">
        <v>3</v>
      </c>
      <c r="BA694" s="477">
        <v>4</v>
      </c>
      <c r="BB694" s="478"/>
      <c r="BC694" s="474"/>
      <c r="BD694" s="467" t="s">
        <v>5197</v>
      </c>
      <c r="BE694" s="467" t="s">
        <v>5185</v>
      </c>
      <c r="BF694" s="467" t="s">
        <v>5198</v>
      </c>
      <c r="BG694" s="470"/>
      <c r="BH694" s="467"/>
      <c r="BI694" s="467"/>
      <c r="BJ694" s="467"/>
      <c r="BK694" s="467" t="s">
        <v>5200</v>
      </c>
      <c r="BL694" s="467"/>
      <c r="BM694" s="467"/>
    </row>
    <row r="695" spans="1:65" ht="30" customHeight="1" x14ac:dyDescent="0.3">
      <c r="A695" s="68"/>
      <c r="B695" s="465">
        <v>20200690</v>
      </c>
      <c r="C695" s="514" t="s">
        <v>5065</v>
      </c>
      <c r="D695" s="480" t="s">
        <v>3796</v>
      </c>
      <c r="E695" s="481">
        <v>44236</v>
      </c>
      <c r="F695" s="469" t="s">
        <v>3176</v>
      </c>
      <c r="G695" s="468" t="s">
        <v>116</v>
      </c>
      <c r="H695" s="469" t="s">
        <v>1500</v>
      </c>
      <c r="I695" s="468" t="s">
        <v>2477</v>
      </c>
      <c r="J695" s="482" t="s">
        <v>7189</v>
      </c>
      <c r="K695" s="483">
        <v>44236</v>
      </c>
      <c r="L695" s="479">
        <v>44197</v>
      </c>
      <c r="M695" s="469" t="s">
        <v>4890</v>
      </c>
      <c r="N695" s="469" t="s">
        <v>2582</v>
      </c>
      <c r="O695" s="513" t="s">
        <v>5066</v>
      </c>
      <c r="P695" s="513" t="s">
        <v>5078</v>
      </c>
      <c r="Q695" s="513" t="s">
        <v>5067</v>
      </c>
      <c r="R695" s="484">
        <v>85683</v>
      </c>
      <c r="S695" s="484">
        <v>1241</v>
      </c>
      <c r="T695" s="468" t="s">
        <v>6537</v>
      </c>
      <c r="U695" s="468" t="s">
        <v>6555</v>
      </c>
      <c r="V695" s="468"/>
      <c r="W695" s="468" t="s">
        <v>120</v>
      </c>
      <c r="X695" s="513"/>
      <c r="Y695" s="486" t="s">
        <v>2528</v>
      </c>
      <c r="Z695" s="513" t="s">
        <v>5606</v>
      </c>
      <c r="AA695" s="467" t="s">
        <v>2454</v>
      </c>
      <c r="AB695" s="467"/>
      <c r="AC695" s="474"/>
      <c r="AD695" s="474" t="s">
        <v>227</v>
      </c>
      <c r="AE695" s="474"/>
      <c r="AF695" s="474" t="s">
        <v>236</v>
      </c>
      <c r="AG695" s="467" t="s">
        <v>239</v>
      </c>
      <c r="AH695" s="474" t="s">
        <v>2452</v>
      </c>
      <c r="AI695" s="474" t="s">
        <v>2452</v>
      </c>
      <c r="AJ695" s="467"/>
      <c r="AK695" s="474"/>
      <c r="AL695" s="467"/>
      <c r="AM695" s="467" t="s">
        <v>5283</v>
      </c>
      <c r="AN695" s="467"/>
      <c r="AO695" s="474"/>
      <c r="AP695" s="476" t="s">
        <v>5194</v>
      </c>
      <c r="AQ695" s="467" t="s">
        <v>5195</v>
      </c>
      <c r="AR695" s="501">
        <v>44244</v>
      </c>
      <c r="AS695" s="467"/>
      <c r="AT695" s="467"/>
      <c r="AU695" s="474"/>
      <c r="AV695" s="474"/>
      <c r="AW695" s="474">
        <v>1</v>
      </c>
      <c r="AX695" s="474">
        <v>1</v>
      </c>
      <c r="AY695" s="474">
        <v>1</v>
      </c>
      <c r="AZ695" s="474">
        <v>3</v>
      </c>
      <c r="BA695" s="477">
        <v>2</v>
      </c>
      <c r="BB695" s="478"/>
      <c r="BC695" s="474"/>
      <c r="BD695" s="467" t="s">
        <v>5139</v>
      </c>
      <c r="BE695" s="467" t="s">
        <v>5138</v>
      </c>
      <c r="BF695" s="467" t="s">
        <v>5193</v>
      </c>
      <c r="BG695" s="470"/>
      <c r="BH695" s="467"/>
      <c r="BI695" s="467"/>
      <c r="BJ695" s="467"/>
      <c r="BK695" s="467" t="s">
        <v>5196</v>
      </c>
      <c r="BL695" s="467"/>
      <c r="BM695" s="467"/>
    </row>
    <row r="696" spans="1:65" ht="30" customHeight="1" x14ac:dyDescent="0.3">
      <c r="A696" s="68"/>
      <c r="B696" s="465">
        <v>20200691</v>
      </c>
      <c r="C696" s="514" t="s">
        <v>5070</v>
      </c>
      <c r="D696" s="480" t="s">
        <v>4107</v>
      </c>
      <c r="E696" s="481">
        <v>44236</v>
      </c>
      <c r="F696" s="469" t="s">
        <v>2713</v>
      </c>
      <c r="G696" s="468" t="s">
        <v>116</v>
      </c>
      <c r="H696" s="469" t="s">
        <v>1500</v>
      </c>
      <c r="I696" s="468" t="s">
        <v>4394</v>
      </c>
      <c r="J696" s="482" t="s">
        <v>7190</v>
      </c>
      <c r="K696" s="483">
        <v>44236</v>
      </c>
      <c r="L696" s="479"/>
      <c r="M696" s="469" t="s">
        <v>3170</v>
      </c>
      <c r="N696" s="469" t="s">
        <v>5071</v>
      </c>
      <c r="O696" s="513" t="s">
        <v>5069</v>
      </c>
      <c r="P696" s="513" t="s">
        <v>5490</v>
      </c>
      <c r="Q696" s="513" t="s">
        <v>5489</v>
      </c>
      <c r="R696" s="484" t="s">
        <v>2448</v>
      </c>
      <c r="S696" s="484" t="s">
        <v>2448</v>
      </c>
      <c r="T696" s="468" t="s">
        <v>181</v>
      </c>
      <c r="U696" s="468"/>
      <c r="V696" s="468"/>
      <c r="W696" s="468" t="s">
        <v>120</v>
      </c>
      <c r="X696" s="513" t="s">
        <v>5077</v>
      </c>
      <c r="Y696" s="525"/>
      <c r="Z696" s="513" t="s">
        <v>5607</v>
      </c>
      <c r="AA696" s="467" t="s">
        <v>2454</v>
      </c>
      <c r="AB696" s="467"/>
      <c r="AC696" s="474"/>
      <c r="AD696" s="474" t="s">
        <v>2450</v>
      </c>
      <c r="AE696" s="474"/>
      <c r="AF696" s="474" t="s">
        <v>3498</v>
      </c>
      <c r="AG696" s="467" t="s">
        <v>2486</v>
      </c>
      <c r="AH696" s="474" t="s">
        <v>2710</v>
      </c>
      <c r="AI696" s="474" t="s">
        <v>2710</v>
      </c>
      <c r="AJ696" s="467"/>
      <c r="AK696" s="474"/>
      <c r="AL696" s="467"/>
      <c r="AM696" s="467"/>
      <c r="AN696" s="467"/>
      <c r="AO696" s="474"/>
      <c r="AP696" s="476" t="s">
        <v>5191</v>
      </c>
      <c r="AQ696" s="467" t="s">
        <v>4743</v>
      </c>
      <c r="AR696" s="501">
        <v>44244</v>
      </c>
      <c r="AS696" s="467"/>
      <c r="AT696" s="467"/>
      <c r="AU696" s="474"/>
      <c r="AV696" s="474"/>
      <c r="AW696" s="474">
        <v>1</v>
      </c>
      <c r="AX696" s="474">
        <v>1</v>
      </c>
      <c r="AY696" s="474">
        <v>1</v>
      </c>
      <c r="AZ696" s="474">
        <v>5</v>
      </c>
      <c r="BA696" s="477">
        <v>3</v>
      </c>
      <c r="BB696" s="478"/>
      <c r="BC696" s="474"/>
      <c r="BD696" s="467" t="s">
        <v>5136</v>
      </c>
      <c r="BE696" s="467" t="s">
        <v>5137</v>
      </c>
      <c r="BF696" s="467" t="s">
        <v>3109</v>
      </c>
      <c r="BG696" s="470"/>
      <c r="BH696" s="467"/>
      <c r="BI696" s="467"/>
      <c r="BJ696" s="467"/>
      <c r="BK696" s="467" t="s">
        <v>5192</v>
      </c>
      <c r="BL696" s="467"/>
      <c r="BM696" s="467"/>
    </row>
    <row r="697" spans="1:65" ht="30" customHeight="1" x14ac:dyDescent="0.3">
      <c r="A697" s="68"/>
      <c r="B697" s="465">
        <v>20200692</v>
      </c>
      <c r="C697" s="514" t="s">
        <v>5116</v>
      </c>
      <c r="D697" s="480"/>
      <c r="E697" s="481">
        <v>44237</v>
      </c>
      <c r="F697" s="469" t="s">
        <v>2609</v>
      </c>
      <c r="G697" s="468" t="s">
        <v>116</v>
      </c>
      <c r="H697" s="469" t="s">
        <v>2585</v>
      </c>
      <c r="I697" s="468" t="s">
        <v>119</v>
      </c>
      <c r="J697" s="482" t="s">
        <v>7191</v>
      </c>
      <c r="K697" s="483">
        <v>44236</v>
      </c>
      <c r="L697" s="479"/>
      <c r="M697" s="469" t="s">
        <v>2586</v>
      </c>
      <c r="N697" s="469" t="s">
        <v>5108</v>
      </c>
      <c r="O697" s="513" t="s">
        <v>5117</v>
      </c>
      <c r="P697" s="513" t="s">
        <v>5118</v>
      </c>
      <c r="Q697" s="513" t="s">
        <v>5119</v>
      </c>
      <c r="R697" s="484">
        <v>0</v>
      </c>
      <c r="S697" s="484">
        <v>0</v>
      </c>
      <c r="T697" s="468"/>
      <c r="U697" s="468"/>
      <c r="V697" s="468"/>
      <c r="W697" s="468" t="s">
        <v>120</v>
      </c>
      <c r="X697" s="474" t="s">
        <v>5190</v>
      </c>
      <c r="Y697" s="486"/>
      <c r="Z697" s="513" t="s">
        <v>5608</v>
      </c>
      <c r="AA697" s="467" t="s">
        <v>2454</v>
      </c>
      <c r="AB697" s="467"/>
      <c r="AC697" s="474"/>
      <c r="AD697" s="474" t="s">
        <v>2450</v>
      </c>
      <c r="AE697" s="474"/>
      <c r="AF697" s="474" t="s">
        <v>2462</v>
      </c>
      <c r="AG697" s="467" t="s">
        <v>2490</v>
      </c>
      <c r="AH697" s="474" t="s">
        <v>2452</v>
      </c>
      <c r="AI697" s="474" t="s">
        <v>2452</v>
      </c>
      <c r="AJ697" s="467"/>
      <c r="AK697" s="474"/>
      <c r="AL697" s="467"/>
      <c r="AM697" s="513" t="s">
        <v>5120</v>
      </c>
      <c r="AN697" s="467"/>
      <c r="AO697" s="474"/>
      <c r="AP697" s="476"/>
      <c r="AQ697" s="467"/>
      <c r="AR697" s="467"/>
      <c r="AS697" s="467"/>
      <c r="AT697" s="467"/>
      <c r="AU697" s="474"/>
      <c r="AV697" s="474"/>
      <c r="AW697" s="474">
        <v>1</v>
      </c>
      <c r="AX697" s="474">
        <v>1</v>
      </c>
      <c r="AY697" s="474">
        <v>1</v>
      </c>
      <c r="AZ697" s="474">
        <v>3</v>
      </c>
      <c r="BA697" s="477">
        <v>1</v>
      </c>
      <c r="BB697" s="478"/>
      <c r="BC697" s="474"/>
      <c r="BD697" s="467" t="s">
        <v>5237</v>
      </c>
      <c r="BE697" s="467" t="s">
        <v>5238</v>
      </c>
      <c r="BF697" s="467" t="s">
        <v>3228</v>
      </c>
      <c r="BG697" s="470"/>
      <c r="BH697" s="467"/>
      <c r="BI697" s="467"/>
      <c r="BJ697" s="467"/>
      <c r="BK697" s="467"/>
      <c r="BL697" s="467"/>
      <c r="BM697" s="467"/>
    </row>
    <row r="698" spans="1:65" ht="30" customHeight="1" x14ac:dyDescent="0.3">
      <c r="A698" s="68"/>
      <c r="B698" s="465">
        <v>20200693</v>
      </c>
      <c r="C698" s="514" t="s">
        <v>5122</v>
      </c>
      <c r="D698" s="480" t="s">
        <v>5112</v>
      </c>
      <c r="E698" s="481">
        <v>44237</v>
      </c>
      <c r="F698" s="469" t="s">
        <v>3176</v>
      </c>
      <c r="G698" s="468" t="s">
        <v>116</v>
      </c>
      <c r="H698" s="469" t="s">
        <v>2585</v>
      </c>
      <c r="I698" s="468" t="s">
        <v>2477</v>
      </c>
      <c r="J698" s="482" t="s">
        <v>7192</v>
      </c>
      <c r="K698" s="483">
        <v>44237</v>
      </c>
      <c r="L698" s="479">
        <v>44197</v>
      </c>
      <c r="M698" s="469" t="s">
        <v>5109</v>
      </c>
      <c r="N698" s="469" t="s">
        <v>2582</v>
      </c>
      <c r="O698" s="469" t="s">
        <v>5123</v>
      </c>
      <c r="P698" s="513" t="s">
        <v>5124</v>
      </c>
      <c r="Q698" s="513" t="s">
        <v>5533</v>
      </c>
      <c r="R698" s="484">
        <v>58053</v>
      </c>
      <c r="S698" s="484">
        <v>0</v>
      </c>
      <c r="T698" s="468" t="s">
        <v>348</v>
      </c>
      <c r="U698" s="468" t="s">
        <v>5818</v>
      </c>
      <c r="V698" s="468"/>
      <c r="W698" s="468" t="s">
        <v>120</v>
      </c>
      <c r="X698" s="474" t="s">
        <v>5189</v>
      </c>
      <c r="Y698" s="486"/>
      <c r="Z698" s="513" t="s">
        <v>5532</v>
      </c>
      <c r="AA698" s="467" t="s">
        <v>2454</v>
      </c>
      <c r="AB698" s="467"/>
      <c r="AC698" s="474"/>
      <c r="AD698" s="474" t="s">
        <v>2450</v>
      </c>
      <c r="AE698" s="474"/>
      <c r="AF698" s="474" t="s">
        <v>2462</v>
      </c>
      <c r="AG698" s="467" t="s">
        <v>2486</v>
      </c>
      <c r="AH698" s="474" t="s">
        <v>2452</v>
      </c>
      <c r="AI698" s="474" t="s">
        <v>2452</v>
      </c>
      <c r="AJ698" s="467"/>
      <c r="AK698" s="474"/>
      <c r="AL698" s="467"/>
      <c r="AM698" s="513" t="s">
        <v>5121</v>
      </c>
      <c r="AN698" s="467"/>
      <c r="AO698" s="474"/>
      <c r="AP698" s="476"/>
      <c r="AQ698" s="467"/>
      <c r="AR698" s="467"/>
      <c r="AS698" s="467"/>
      <c r="AT698" s="467"/>
      <c r="AU698" s="474"/>
      <c r="AV698" s="474"/>
      <c r="AW698" s="474">
        <v>1</v>
      </c>
      <c r="AX698" s="474">
        <v>1</v>
      </c>
      <c r="AY698" s="474">
        <v>1</v>
      </c>
      <c r="AZ698" s="474">
        <v>3</v>
      </c>
      <c r="BA698" s="477">
        <v>3</v>
      </c>
      <c r="BB698" s="478"/>
      <c r="BC698" s="474"/>
      <c r="BD698" s="467" t="s">
        <v>5234</v>
      </c>
      <c r="BE698" s="467" t="s">
        <v>5235</v>
      </c>
      <c r="BF698" s="467" t="s">
        <v>5236</v>
      </c>
      <c r="BG698" s="470"/>
      <c r="BH698" s="467"/>
      <c r="BI698" s="467"/>
      <c r="BJ698" s="467"/>
      <c r="BK698" s="467"/>
      <c r="BL698" s="467"/>
      <c r="BM698" s="467"/>
    </row>
    <row r="699" spans="1:65" ht="30" customHeight="1" x14ac:dyDescent="0.3">
      <c r="A699" s="68"/>
      <c r="B699" s="465">
        <v>20200694</v>
      </c>
      <c r="C699" s="514" t="s">
        <v>5126</v>
      </c>
      <c r="D699" s="480" t="s">
        <v>5113</v>
      </c>
      <c r="E699" s="481">
        <v>44237</v>
      </c>
      <c r="F699" s="469" t="s">
        <v>3176</v>
      </c>
      <c r="G699" s="468" t="s">
        <v>116</v>
      </c>
      <c r="H699" s="469" t="s">
        <v>2585</v>
      </c>
      <c r="I699" s="468" t="s">
        <v>2477</v>
      </c>
      <c r="J699" s="482" t="s">
        <v>7193</v>
      </c>
      <c r="K699" s="483">
        <v>44237</v>
      </c>
      <c r="L699" s="479">
        <v>44197</v>
      </c>
      <c r="M699" s="469" t="s">
        <v>5110</v>
      </c>
      <c r="N699" s="469" t="s">
        <v>2582</v>
      </c>
      <c r="O699" s="469" t="s">
        <v>5127</v>
      </c>
      <c r="P699" s="513" t="s">
        <v>5128</v>
      </c>
      <c r="Q699" s="513" t="s">
        <v>5534</v>
      </c>
      <c r="R699" s="484">
        <v>29958223</v>
      </c>
      <c r="S699" s="484">
        <v>0</v>
      </c>
      <c r="T699" s="468" t="s">
        <v>6537</v>
      </c>
      <c r="U699" s="468" t="s">
        <v>6554</v>
      </c>
      <c r="V699" s="468"/>
      <c r="W699" s="468" t="s">
        <v>120</v>
      </c>
      <c r="X699" s="474" t="s">
        <v>5188</v>
      </c>
      <c r="Y699" s="486"/>
      <c r="Z699" s="469" t="s">
        <v>5535</v>
      </c>
      <c r="AA699" s="467" t="s">
        <v>2454</v>
      </c>
      <c r="AB699" s="467"/>
      <c r="AC699" s="474"/>
      <c r="AD699" s="474" t="s">
        <v>4230</v>
      </c>
      <c r="AE699" s="474"/>
      <c r="AF699" s="474" t="s">
        <v>2462</v>
      </c>
      <c r="AG699" s="467" t="s">
        <v>2486</v>
      </c>
      <c r="AH699" s="474" t="s">
        <v>2803</v>
      </c>
      <c r="AI699" s="474" t="s">
        <v>2803</v>
      </c>
      <c r="AJ699" s="467"/>
      <c r="AK699" s="474"/>
      <c r="AL699" s="467"/>
      <c r="AM699" s="513" t="s">
        <v>5125</v>
      </c>
      <c r="AN699" s="467"/>
      <c r="AO699" s="474"/>
      <c r="AP699" s="476"/>
      <c r="AQ699" s="467"/>
      <c r="AR699" s="467"/>
      <c r="AS699" s="467"/>
      <c r="AT699" s="467"/>
      <c r="AU699" s="474"/>
      <c r="AV699" s="474"/>
      <c r="AW699" s="474">
        <v>1</v>
      </c>
      <c r="AX699" s="474">
        <v>4</v>
      </c>
      <c r="AY699" s="474">
        <v>1</v>
      </c>
      <c r="AZ699" s="474">
        <v>3</v>
      </c>
      <c r="BA699" s="477">
        <v>3</v>
      </c>
      <c r="BB699" s="478"/>
      <c r="BC699" s="474"/>
      <c r="BD699" s="467" t="s">
        <v>5231</v>
      </c>
      <c r="BE699" s="467" t="s">
        <v>5232</v>
      </c>
      <c r="BF699" s="467" t="s">
        <v>5233</v>
      </c>
      <c r="BG699" s="470"/>
      <c r="BH699" s="467"/>
      <c r="BI699" s="467"/>
      <c r="BJ699" s="467"/>
      <c r="BK699" s="467"/>
      <c r="BL699" s="467"/>
      <c r="BM699" s="467"/>
    </row>
    <row r="700" spans="1:65" ht="30" customHeight="1" x14ac:dyDescent="0.3">
      <c r="A700" s="68"/>
      <c r="B700" s="465">
        <v>20200695</v>
      </c>
      <c r="C700" s="514" t="s">
        <v>5114</v>
      </c>
      <c r="D700" s="480" t="s">
        <v>3073</v>
      </c>
      <c r="E700" s="481">
        <v>44237</v>
      </c>
      <c r="F700" s="469" t="s">
        <v>2494</v>
      </c>
      <c r="G700" s="468" t="s">
        <v>116</v>
      </c>
      <c r="H700" s="469" t="s">
        <v>2585</v>
      </c>
      <c r="I700" s="468" t="s">
        <v>2477</v>
      </c>
      <c r="J700" s="482" t="s">
        <v>7194</v>
      </c>
      <c r="K700" s="483">
        <v>44237</v>
      </c>
      <c r="L700" s="479">
        <v>44197</v>
      </c>
      <c r="M700" s="469" t="s">
        <v>5111</v>
      </c>
      <c r="N700" s="469" t="s">
        <v>2582</v>
      </c>
      <c r="O700" s="513" t="s">
        <v>5130</v>
      </c>
      <c r="P700" s="513" t="s">
        <v>2634</v>
      </c>
      <c r="Q700" s="513" t="s">
        <v>5537</v>
      </c>
      <c r="R700" s="484">
        <v>36293830</v>
      </c>
      <c r="S700" s="484">
        <v>0</v>
      </c>
      <c r="T700" s="468" t="s">
        <v>6537</v>
      </c>
      <c r="U700" s="468" t="s">
        <v>6552</v>
      </c>
      <c r="V700" s="468"/>
      <c r="W700" s="468" t="s">
        <v>120</v>
      </c>
      <c r="X700" s="474"/>
      <c r="Y700" s="486"/>
      <c r="Z700" s="513" t="s">
        <v>5536</v>
      </c>
      <c r="AA700" s="467" t="s">
        <v>2454</v>
      </c>
      <c r="AB700" s="467"/>
      <c r="AC700" s="474"/>
      <c r="AD700" s="474" t="s">
        <v>4230</v>
      </c>
      <c r="AE700" s="474"/>
      <c r="AF700" s="474" t="s">
        <v>2462</v>
      </c>
      <c r="AG700" s="467" t="s">
        <v>2486</v>
      </c>
      <c r="AH700" s="474" t="s">
        <v>2803</v>
      </c>
      <c r="AI700" s="474" t="s">
        <v>2803</v>
      </c>
      <c r="AJ700" s="467"/>
      <c r="AK700" s="474"/>
      <c r="AL700" s="467"/>
      <c r="AM700" s="513" t="s">
        <v>5129</v>
      </c>
      <c r="AN700" s="467"/>
      <c r="AO700" s="474"/>
      <c r="AP700" s="476" t="s">
        <v>5131</v>
      </c>
      <c r="AQ700" s="467"/>
      <c r="AR700" s="467"/>
      <c r="AS700" s="467"/>
      <c r="AT700" s="467"/>
      <c r="AU700" s="474"/>
      <c r="AV700" s="474"/>
      <c r="AW700" s="474">
        <v>1</v>
      </c>
      <c r="AX700" s="474">
        <v>4</v>
      </c>
      <c r="AY700" s="474">
        <v>1</v>
      </c>
      <c r="AZ700" s="474">
        <v>3</v>
      </c>
      <c r="BA700" s="477">
        <v>3</v>
      </c>
      <c r="BB700" s="478"/>
      <c r="BC700" s="474"/>
      <c r="BD700" s="467" t="s">
        <v>5228</v>
      </c>
      <c r="BE700" s="467" t="s">
        <v>5229</v>
      </c>
      <c r="BF700" s="467" t="s">
        <v>5230</v>
      </c>
      <c r="BG700" s="470"/>
      <c r="BH700" s="467"/>
      <c r="BI700" s="467"/>
      <c r="BJ700" s="467"/>
      <c r="BK700" s="467"/>
      <c r="BL700" s="467"/>
      <c r="BM700" s="467"/>
    </row>
    <row r="701" spans="1:65" ht="30" customHeight="1" x14ac:dyDescent="0.3">
      <c r="A701" s="68"/>
      <c r="B701" s="465">
        <v>20200696</v>
      </c>
      <c r="C701" s="514" t="s">
        <v>5609</v>
      </c>
      <c r="D701" s="480" t="s">
        <v>5115</v>
      </c>
      <c r="E701" s="481">
        <v>44237</v>
      </c>
      <c r="F701" s="469" t="s">
        <v>2632</v>
      </c>
      <c r="G701" s="468" t="s">
        <v>116</v>
      </c>
      <c r="H701" s="469" t="s">
        <v>1500</v>
      </c>
      <c r="I701" s="468" t="s">
        <v>2449</v>
      </c>
      <c r="J701" s="482" t="s">
        <v>7195</v>
      </c>
      <c r="K701" s="483">
        <v>44237</v>
      </c>
      <c r="L701" s="479">
        <v>44197</v>
      </c>
      <c r="M701" s="469" t="s">
        <v>2586</v>
      </c>
      <c r="N701" s="469" t="s">
        <v>2582</v>
      </c>
      <c r="O701" s="513" t="s">
        <v>5133</v>
      </c>
      <c r="P701" s="513" t="s">
        <v>5134</v>
      </c>
      <c r="Q701" s="513" t="s">
        <v>5210</v>
      </c>
      <c r="R701" s="484">
        <v>48</v>
      </c>
      <c r="S701" s="484">
        <v>48</v>
      </c>
      <c r="T701" s="468" t="s">
        <v>348</v>
      </c>
      <c r="U701" s="468"/>
      <c r="V701" s="468"/>
      <c r="W701" s="468" t="s">
        <v>120</v>
      </c>
      <c r="X701" s="474" t="s">
        <v>5186</v>
      </c>
      <c r="Y701" s="486" t="s">
        <v>2528</v>
      </c>
      <c r="Z701" s="513" t="s">
        <v>5135</v>
      </c>
      <c r="AA701" s="467" t="s">
        <v>2454</v>
      </c>
      <c r="AB701" s="467"/>
      <c r="AC701" s="474"/>
      <c r="AD701" s="474" t="s">
        <v>2450</v>
      </c>
      <c r="AE701" s="474"/>
      <c r="AF701" s="474" t="s">
        <v>2462</v>
      </c>
      <c r="AG701" s="467" t="s">
        <v>2486</v>
      </c>
      <c r="AH701" s="474" t="s">
        <v>2452</v>
      </c>
      <c r="AI701" s="474" t="s">
        <v>2452</v>
      </c>
      <c r="AJ701" s="467"/>
      <c r="AK701" s="474"/>
      <c r="AL701" s="467"/>
      <c r="AM701" s="513" t="s">
        <v>5132</v>
      </c>
      <c r="AN701" s="467"/>
      <c r="AO701" s="474"/>
      <c r="AP701" s="476"/>
      <c r="AQ701" s="467"/>
      <c r="AR701" s="467"/>
      <c r="AS701" s="467"/>
      <c r="AT701" s="467"/>
      <c r="AU701" s="474"/>
      <c r="AV701" s="474"/>
      <c r="AW701" s="474">
        <v>1</v>
      </c>
      <c r="AX701" s="474">
        <v>1</v>
      </c>
      <c r="AY701" s="474">
        <v>1</v>
      </c>
      <c r="AZ701" s="474">
        <v>3</v>
      </c>
      <c r="BA701" s="477">
        <v>3</v>
      </c>
      <c r="BB701" s="478"/>
      <c r="BC701" s="474"/>
      <c r="BD701" s="467" t="s">
        <v>5226</v>
      </c>
      <c r="BE701" s="467" t="s">
        <v>5211</v>
      </c>
      <c r="BF701" s="467" t="s">
        <v>5227</v>
      </c>
      <c r="BG701" s="470"/>
      <c r="BH701" s="467"/>
      <c r="BI701" s="467"/>
      <c r="BJ701" s="467"/>
      <c r="BK701" s="467" t="s">
        <v>5209</v>
      </c>
      <c r="BL701" s="467"/>
      <c r="BM701" s="467"/>
    </row>
    <row r="702" spans="1:65" ht="30" customHeight="1" x14ac:dyDescent="0.3">
      <c r="A702" s="68"/>
      <c r="B702" s="465">
        <v>20200697</v>
      </c>
      <c r="C702" s="514" t="s">
        <v>5142</v>
      </c>
      <c r="D702" s="480" t="s">
        <v>5400</v>
      </c>
      <c r="E702" s="481">
        <v>44238</v>
      </c>
      <c r="F702" s="469" t="s">
        <v>3658</v>
      </c>
      <c r="G702" s="468" t="s">
        <v>116</v>
      </c>
      <c r="H702" s="469" t="s">
        <v>1500</v>
      </c>
      <c r="I702" s="468" t="s">
        <v>2449</v>
      </c>
      <c r="J702" s="482" t="s">
        <v>7196</v>
      </c>
      <c r="K702" s="483">
        <v>44235</v>
      </c>
      <c r="L702" s="479"/>
      <c r="M702" s="469" t="s">
        <v>2586</v>
      </c>
      <c r="N702" s="469" t="s">
        <v>5140</v>
      </c>
      <c r="O702" s="513" t="s">
        <v>5143</v>
      </c>
      <c r="P702" s="513" t="s">
        <v>5144</v>
      </c>
      <c r="Q702" s="513" t="s">
        <v>5145</v>
      </c>
      <c r="R702" s="484" t="s">
        <v>2691</v>
      </c>
      <c r="S702" s="484" t="s">
        <v>2691</v>
      </c>
      <c r="T702" s="468" t="s">
        <v>4575</v>
      </c>
      <c r="U702" s="468"/>
      <c r="V702" s="468"/>
      <c r="W702" s="468" t="s">
        <v>6010</v>
      </c>
      <c r="X702" s="474"/>
      <c r="Y702" s="486"/>
      <c r="Z702" s="513" t="s">
        <v>5401</v>
      </c>
      <c r="AA702" s="467" t="s">
        <v>6021</v>
      </c>
      <c r="AB702" s="467"/>
      <c r="AC702" s="474"/>
      <c r="AD702" s="474" t="s">
        <v>6011</v>
      </c>
      <c r="AE702" s="474"/>
      <c r="AF702" s="474" t="s">
        <v>6013</v>
      </c>
      <c r="AG702" s="467" t="s">
        <v>6012</v>
      </c>
      <c r="AH702" s="474" t="s">
        <v>2452</v>
      </c>
      <c r="AI702" s="474" t="s">
        <v>2452</v>
      </c>
      <c r="AJ702" s="467"/>
      <c r="AK702" s="474"/>
      <c r="AL702" s="467"/>
      <c r="AM702" s="513"/>
      <c r="AN702" s="467"/>
      <c r="AO702" s="474"/>
      <c r="AP702" s="476" t="s">
        <v>5338</v>
      </c>
      <c r="AQ702" s="467" t="s">
        <v>5340</v>
      </c>
      <c r="AR702" s="501">
        <v>44246</v>
      </c>
      <c r="AS702" s="467"/>
      <c r="AT702" s="467"/>
      <c r="AU702" s="474"/>
      <c r="AV702" s="474"/>
      <c r="AW702" s="474">
        <v>1</v>
      </c>
      <c r="AX702" s="474">
        <v>1</v>
      </c>
      <c r="AY702" s="474">
        <v>1</v>
      </c>
      <c r="AZ702" s="474">
        <v>1</v>
      </c>
      <c r="BA702" s="477">
        <v>2</v>
      </c>
      <c r="BB702" s="478"/>
      <c r="BC702" s="474"/>
      <c r="BD702" s="467" t="s">
        <v>5277</v>
      </c>
      <c r="BE702" s="467" t="s">
        <v>5278</v>
      </c>
      <c r="BF702" s="467" t="s">
        <v>2531</v>
      </c>
      <c r="BG702" s="470"/>
      <c r="BH702" s="467"/>
      <c r="BI702" s="467"/>
      <c r="BJ702" s="467"/>
      <c r="BK702" s="467" t="s">
        <v>5339</v>
      </c>
      <c r="BL702" s="467"/>
      <c r="BM702" s="467"/>
    </row>
    <row r="703" spans="1:65" ht="30" customHeight="1" x14ac:dyDescent="0.3">
      <c r="A703" s="68"/>
      <c r="B703" s="465">
        <v>20200698</v>
      </c>
      <c r="C703" s="514" t="s">
        <v>5610</v>
      </c>
      <c r="D703" s="480"/>
      <c r="E703" s="481">
        <v>44238</v>
      </c>
      <c r="F703" s="469" t="s">
        <v>2642</v>
      </c>
      <c r="G703" s="468" t="s">
        <v>116</v>
      </c>
      <c r="H703" s="469" t="s">
        <v>2585</v>
      </c>
      <c r="I703" s="468" t="s">
        <v>2479</v>
      </c>
      <c r="J703" s="482" t="s">
        <v>7197</v>
      </c>
      <c r="K703" s="483">
        <v>44238</v>
      </c>
      <c r="L703" s="479"/>
      <c r="M703" s="469" t="s">
        <v>2586</v>
      </c>
      <c r="N703" s="469" t="s">
        <v>3681</v>
      </c>
      <c r="O703" s="513" t="s">
        <v>5146</v>
      </c>
      <c r="P703" s="513" t="s">
        <v>5147</v>
      </c>
      <c r="Q703" s="513" t="s">
        <v>5148</v>
      </c>
      <c r="R703" s="484" t="s">
        <v>5141</v>
      </c>
      <c r="S703" s="484" t="s">
        <v>5141</v>
      </c>
      <c r="T703" s="468"/>
      <c r="U703" s="468"/>
      <c r="V703" s="468"/>
      <c r="W703" s="468" t="s">
        <v>5591</v>
      </c>
      <c r="X703" s="474"/>
      <c r="Y703" s="486"/>
      <c r="Z703" s="513" t="s">
        <v>5149</v>
      </c>
      <c r="AA703" s="467" t="s">
        <v>5592</v>
      </c>
      <c r="AB703" s="467"/>
      <c r="AC703" s="474"/>
      <c r="AD703" s="474" t="s">
        <v>5595</v>
      </c>
      <c r="AE703" s="474"/>
      <c r="AF703" s="474" t="s">
        <v>5593</v>
      </c>
      <c r="AG703" s="467" t="s">
        <v>5596</v>
      </c>
      <c r="AH703" s="474" t="s">
        <v>2452</v>
      </c>
      <c r="AI703" s="474" t="s">
        <v>2452</v>
      </c>
      <c r="AJ703" s="467"/>
      <c r="AK703" s="474"/>
      <c r="AL703" s="467"/>
      <c r="AM703" s="513"/>
      <c r="AN703" s="467"/>
      <c r="AO703" s="474"/>
      <c r="AP703" s="476" t="s">
        <v>5346</v>
      </c>
      <c r="AQ703" s="467" t="s">
        <v>5347</v>
      </c>
      <c r="AR703" s="501">
        <v>44246</v>
      </c>
      <c r="AS703" s="467"/>
      <c r="AT703" s="467"/>
      <c r="AU703" s="474"/>
      <c r="AV703" s="474"/>
      <c r="AW703" s="474">
        <v>1</v>
      </c>
      <c r="AX703" s="474">
        <v>1</v>
      </c>
      <c r="AY703" s="474">
        <v>1</v>
      </c>
      <c r="AZ703" s="474">
        <v>3</v>
      </c>
      <c r="BA703" s="477">
        <v>2</v>
      </c>
      <c r="BB703" s="478"/>
      <c r="BC703" s="474"/>
      <c r="BD703" s="467" t="s">
        <v>5318</v>
      </c>
      <c r="BE703" s="467" t="s">
        <v>5319</v>
      </c>
      <c r="BF703" s="467" t="s">
        <v>5320</v>
      </c>
      <c r="BG703" s="470"/>
      <c r="BH703" s="467"/>
      <c r="BI703" s="467"/>
      <c r="BJ703" s="467"/>
      <c r="BK703" s="467" t="s">
        <v>5345</v>
      </c>
      <c r="BL703" s="467"/>
      <c r="BM703" s="467"/>
    </row>
    <row r="704" spans="1:65" ht="30" customHeight="1" x14ac:dyDescent="0.3">
      <c r="A704" s="68"/>
      <c r="B704" s="465">
        <v>20200699</v>
      </c>
      <c r="C704" s="514" t="s">
        <v>5150</v>
      </c>
      <c r="D704" s="480" t="s">
        <v>5153</v>
      </c>
      <c r="E704" s="481">
        <v>44238</v>
      </c>
      <c r="F704" s="469" t="s">
        <v>2632</v>
      </c>
      <c r="G704" s="468" t="s">
        <v>116</v>
      </c>
      <c r="H704" s="469" t="s">
        <v>2585</v>
      </c>
      <c r="I704" s="468" t="s">
        <v>2491</v>
      </c>
      <c r="J704" s="482" t="s">
        <v>7198</v>
      </c>
      <c r="K704" s="483">
        <v>44238</v>
      </c>
      <c r="L704" s="479"/>
      <c r="M704" s="469" t="s">
        <v>2624</v>
      </c>
      <c r="N704" s="469" t="s">
        <v>2582</v>
      </c>
      <c r="O704" s="513" t="s">
        <v>5611</v>
      </c>
      <c r="P704" s="513" t="s">
        <v>5151</v>
      </c>
      <c r="Q704" s="513" t="s">
        <v>5152</v>
      </c>
      <c r="R704" s="484">
        <v>0</v>
      </c>
      <c r="S704" s="484">
        <v>0</v>
      </c>
      <c r="T704" s="468"/>
      <c r="U704" s="468"/>
      <c r="V704" s="468"/>
      <c r="W704" s="468" t="s">
        <v>5614</v>
      </c>
      <c r="X704" s="474"/>
      <c r="Y704" s="486" t="s">
        <v>2528</v>
      </c>
      <c r="Z704" s="513" t="s">
        <v>5612</v>
      </c>
      <c r="AA704" s="467" t="s">
        <v>5615</v>
      </c>
      <c r="AB704" s="467"/>
      <c r="AC704" s="474"/>
      <c r="AD704" s="474" t="s">
        <v>5616</v>
      </c>
      <c r="AE704" s="474"/>
      <c r="AF704" s="474" t="s">
        <v>5618</v>
      </c>
      <c r="AG704" s="467" t="s">
        <v>5617</v>
      </c>
      <c r="AH704" s="474" t="s">
        <v>2452</v>
      </c>
      <c r="AI704" s="474" t="s">
        <v>2452</v>
      </c>
      <c r="AJ704" s="467"/>
      <c r="AK704" s="474"/>
      <c r="AL704" s="467"/>
      <c r="AM704" s="513" t="s">
        <v>5613</v>
      </c>
      <c r="AN704" s="467"/>
      <c r="AO704" s="474"/>
      <c r="AP704" s="476"/>
      <c r="AQ704" s="467"/>
      <c r="AR704" s="467"/>
      <c r="AS704" s="467"/>
      <c r="AT704" s="467"/>
      <c r="AU704" s="474"/>
      <c r="AV704" s="474"/>
      <c r="AW704" s="474">
        <v>1</v>
      </c>
      <c r="AX704" s="474">
        <v>1</v>
      </c>
      <c r="AY704" s="474">
        <v>1</v>
      </c>
      <c r="AZ704" s="474">
        <v>3</v>
      </c>
      <c r="BA704" s="477">
        <v>1</v>
      </c>
      <c r="BB704" s="478"/>
      <c r="BC704" s="474"/>
      <c r="BD704" s="467" t="s">
        <v>5317</v>
      </c>
      <c r="BE704" s="467" t="s">
        <v>5225</v>
      </c>
      <c r="BF704" s="467" t="s">
        <v>3228</v>
      </c>
      <c r="BG704" s="470"/>
      <c r="BH704" s="467"/>
      <c r="BI704" s="467"/>
      <c r="BJ704" s="467"/>
      <c r="BK704" s="467"/>
      <c r="BL704" s="467"/>
      <c r="BM704" s="467"/>
    </row>
    <row r="705" spans="1:65" ht="30" customHeight="1" x14ac:dyDescent="0.3">
      <c r="A705" s="68"/>
      <c r="B705" s="465">
        <v>20200700</v>
      </c>
      <c r="C705" s="514" t="s">
        <v>5155</v>
      </c>
      <c r="D705" s="480" t="s">
        <v>5167</v>
      </c>
      <c r="E705" s="481">
        <v>44241</v>
      </c>
      <c r="F705" s="469" t="s">
        <v>2632</v>
      </c>
      <c r="G705" s="468" t="s">
        <v>116</v>
      </c>
      <c r="H705" s="469" t="s">
        <v>2585</v>
      </c>
      <c r="I705" s="468" t="s">
        <v>5166</v>
      </c>
      <c r="J705" s="482" t="s">
        <v>7199</v>
      </c>
      <c r="K705" s="483">
        <v>44241</v>
      </c>
      <c r="L705" s="479"/>
      <c r="M705" s="469" t="s">
        <v>2586</v>
      </c>
      <c r="N705" s="469" t="s">
        <v>2582</v>
      </c>
      <c r="O705" s="513" t="s">
        <v>5156</v>
      </c>
      <c r="P705" s="513" t="s">
        <v>5168</v>
      </c>
      <c r="Q705" s="513" t="s">
        <v>5157</v>
      </c>
      <c r="R705" s="484">
        <v>0</v>
      </c>
      <c r="S705" s="484">
        <v>0</v>
      </c>
      <c r="T705" s="468"/>
      <c r="U705" s="468"/>
      <c r="V705" s="468"/>
      <c r="W705" s="468" t="s">
        <v>146</v>
      </c>
      <c r="X705" s="469"/>
      <c r="Y705" s="486" t="s">
        <v>2528</v>
      </c>
      <c r="Z705" s="513" t="s">
        <v>5165</v>
      </c>
      <c r="AA705" s="467" t="s">
        <v>153</v>
      </c>
      <c r="AB705" s="467"/>
      <c r="AC705" s="474"/>
      <c r="AD705" s="474" t="s">
        <v>227</v>
      </c>
      <c r="AE705" s="474"/>
      <c r="AF705" s="474" t="s">
        <v>236</v>
      </c>
      <c r="AG705" s="467" t="s">
        <v>240</v>
      </c>
      <c r="AH705" s="474" t="s">
        <v>5169</v>
      </c>
      <c r="AI705" s="474" t="s">
        <v>2452</v>
      </c>
      <c r="AJ705" s="467"/>
      <c r="AK705" s="474"/>
      <c r="AL705" s="467"/>
      <c r="AM705" s="467"/>
      <c r="AN705" s="467"/>
      <c r="AO705" s="474"/>
      <c r="AP705" s="476"/>
      <c r="AQ705" s="467"/>
      <c r="AR705" s="467"/>
      <c r="AS705" s="467"/>
      <c r="AT705" s="467"/>
      <c r="AU705" s="474"/>
      <c r="AV705" s="474"/>
      <c r="AW705" s="474">
        <v>1</v>
      </c>
      <c r="AX705" s="474">
        <v>1</v>
      </c>
      <c r="AY705" s="474">
        <v>1</v>
      </c>
      <c r="AZ705" s="474">
        <v>3</v>
      </c>
      <c r="BA705" s="477">
        <v>3</v>
      </c>
      <c r="BB705" s="478"/>
      <c r="BC705" s="474"/>
      <c r="BD705" s="467" t="s">
        <v>5224</v>
      </c>
      <c r="BE705" s="467" t="s">
        <v>5213</v>
      </c>
      <c r="BF705" s="467" t="s">
        <v>3228</v>
      </c>
      <c r="BG705" s="470"/>
      <c r="BH705" s="467"/>
      <c r="BI705" s="467"/>
      <c r="BJ705" s="467"/>
      <c r="BK705" s="467"/>
      <c r="BL705" s="467"/>
      <c r="BM705" s="467"/>
    </row>
    <row r="706" spans="1:65" ht="30" customHeight="1" x14ac:dyDescent="0.3">
      <c r="A706" s="68"/>
      <c r="B706" s="465">
        <v>20200701</v>
      </c>
      <c r="C706" s="514" t="s">
        <v>5172</v>
      </c>
      <c r="D706" s="480" t="s">
        <v>5158</v>
      </c>
      <c r="E706" s="481">
        <v>44239</v>
      </c>
      <c r="F706" s="469" t="s">
        <v>2713</v>
      </c>
      <c r="G706" s="468" t="s">
        <v>116</v>
      </c>
      <c r="H706" s="469" t="s">
        <v>1500</v>
      </c>
      <c r="I706" s="468" t="s">
        <v>2491</v>
      </c>
      <c r="J706" s="482" t="s">
        <v>7200</v>
      </c>
      <c r="K706" s="483">
        <v>44239</v>
      </c>
      <c r="L706" s="479">
        <v>44166</v>
      </c>
      <c r="M706" s="469" t="s">
        <v>2586</v>
      </c>
      <c r="N706" s="469" t="s">
        <v>2582</v>
      </c>
      <c r="O706" s="513" t="s">
        <v>5170</v>
      </c>
      <c r="P706" s="513" t="s">
        <v>5171</v>
      </c>
      <c r="Q706" s="513" t="s">
        <v>5173</v>
      </c>
      <c r="R706" s="484">
        <v>440</v>
      </c>
      <c r="S706" s="484">
        <v>440</v>
      </c>
      <c r="T706" s="468" t="s">
        <v>181</v>
      </c>
      <c r="U706" s="468"/>
      <c r="V706" s="468"/>
      <c r="W706" s="468" t="s">
        <v>120</v>
      </c>
      <c r="X706" s="513"/>
      <c r="Y706" s="486" t="s">
        <v>2528</v>
      </c>
      <c r="Z706" s="513" t="s">
        <v>5432</v>
      </c>
      <c r="AA706" s="467" t="s">
        <v>2454</v>
      </c>
      <c r="AB706" s="467"/>
      <c r="AC706" s="474"/>
      <c r="AD706" s="474" t="s">
        <v>2450</v>
      </c>
      <c r="AE706" s="474"/>
      <c r="AF706" s="474" t="s">
        <v>2462</v>
      </c>
      <c r="AG706" s="467" t="s">
        <v>2451</v>
      </c>
      <c r="AH706" s="474" t="s">
        <v>2452</v>
      </c>
      <c r="AI706" s="474" t="s">
        <v>2452</v>
      </c>
      <c r="AJ706" s="467"/>
      <c r="AK706" s="474"/>
      <c r="AL706" s="467"/>
      <c r="AM706" s="467" t="s">
        <v>4911</v>
      </c>
      <c r="AN706" s="467"/>
      <c r="AO706" s="474"/>
      <c r="AP706" s="476" t="s">
        <v>5407</v>
      </c>
      <c r="AQ706" s="467" t="s">
        <v>5096</v>
      </c>
      <c r="AR706" s="501">
        <v>44253</v>
      </c>
      <c r="AS706" s="467"/>
      <c r="AT706" s="467"/>
      <c r="AU706" s="474"/>
      <c r="AV706" s="474"/>
      <c r="AW706" s="474">
        <v>1</v>
      </c>
      <c r="AX706" s="474">
        <v>1</v>
      </c>
      <c r="AY706" s="474">
        <v>1</v>
      </c>
      <c r="AZ706" s="474">
        <v>3</v>
      </c>
      <c r="BA706" s="477">
        <v>2</v>
      </c>
      <c r="BB706" s="478"/>
      <c r="BC706" s="474"/>
      <c r="BD706" s="467" t="s">
        <v>5220</v>
      </c>
      <c r="BE706" s="467" t="s">
        <v>5221</v>
      </c>
      <c r="BF706" s="467" t="s">
        <v>5222</v>
      </c>
      <c r="BG706" s="470"/>
      <c r="BH706" s="467"/>
      <c r="BI706" s="467"/>
      <c r="BJ706" s="467"/>
      <c r="BK706" s="467" t="s">
        <v>5223</v>
      </c>
      <c r="BL706" s="467"/>
      <c r="BM706" s="467"/>
    </row>
    <row r="707" spans="1:65" ht="30" customHeight="1" x14ac:dyDescent="0.3">
      <c r="A707" s="68"/>
      <c r="B707" s="465">
        <v>20200702</v>
      </c>
      <c r="C707" s="514" t="s">
        <v>5178</v>
      </c>
      <c r="D707" s="480" t="s">
        <v>5174</v>
      </c>
      <c r="E707" s="481">
        <v>44239</v>
      </c>
      <c r="F707" s="469" t="s">
        <v>2494</v>
      </c>
      <c r="G707" s="468" t="s">
        <v>116</v>
      </c>
      <c r="H707" s="469" t="s">
        <v>2585</v>
      </c>
      <c r="I707" s="468" t="s">
        <v>2477</v>
      </c>
      <c r="J707" s="482" t="s">
        <v>7201</v>
      </c>
      <c r="K707" s="483">
        <v>44239</v>
      </c>
      <c r="L707" s="479">
        <v>44197</v>
      </c>
      <c r="M707" s="469" t="s">
        <v>5154</v>
      </c>
      <c r="N707" s="469" t="s">
        <v>2586</v>
      </c>
      <c r="O707" s="513" t="s">
        <v>5176</v>
      </c>
      <c r="P707" s="513" t="s">
        <v>5160</v>
      </c>
      <c r="Q707" s="513" t="s">
        <v>5177</v>
      </c>
      <c r="R707" s="484">
        <v>2356411</v>
      </c>
      <c r="S707" s="484">
        <v>0</v>
      </c>
      <c r="T707" s="468" t="s">
        <v>6551</v>
      </c>
      <c r="U707" s="468" t="s">
        <v>6553</v>
      </c>
      <c r="V707" s="468"/>
      <c r="W707" s="468" t="s">
        <v>120</v>
      </c>
      <c r="X707" s="513"/>
      <c r="Y707" s="486" t="s">
        <v>2528</v>
      </c>
      <c r="Z707" s="513" t="s">
        <v>5159</v>
      </c>
      <c r="AA707" s="467" t="s">
        <v>2454</v>
      </c>
      <c r="AB707" s="467"/>
      <c r="AC707" s="474"/>
      <c r="AD707" s="474" t="s">
        <v>2485</v>
      </c>
      <c r="AE707" s="474"/>
      <c r="AF707" s="474" t="s">
        <v>2458</v>
      </c>
      <c r="AG707" s="467" t="s">
        <v>2451</v>
      </c>
      <c r="AH707" s="474" t="s">
        <v>2710</v>
      </c>
      <c r="AI707" s="474" t="s">
        <v>2710</v>
      </c>
      <c r="AJ707" s="467"/>
      <c r="AK707" s="474"/>
      <c r="AL707" s="467"/>
      <c r="AM707" s="467" t="s">
        <v>5175</v>
      </c>
      <c r="AN707" s="467"/>
      <c r="AO707" s="474"/>
      <c r="AP707" s="476" t="s">
        <v>5337</v>
      </c>
      <c r="AQ707" s="467" t="s">
        <v>5195</v>
      </c>
      <c r="AR707" s="501">
        <v>44246</v>
      </c>
      <c r="AS707" s="467"/>
      <c r="AT707" s="467"/>
      <c r="AU707" s="474"/>
      <c r="AV707" s="474"/>
      <c r="AW707" s="474">
        <v>1</v>
      </c>
      <c r="AX707" s="474">
        <v>3</v>
      </c>
      <c r="AY707" s="474">
        <v>1</v>
      </c>
      <c r="AZ707" s="474">
        <v>1</v>
      </c>
      <c r="BA707" s="477">
        <v>2</v>
      </c>
      <c r="BB707" s="478"/>
      <c r="BC707" s="474"/>
      <c r="BD707" s="467" t="s">
        <v>5316</v>
      </c>
      <c r="BE707" s="467" t="s">
        <v>5302</v>
      </c>
      <c r="BF707" s="467" t="s">
        <v>5219</v>
      </c>
      <c r="BG707" s="470"/>
      <c r="BH707" s="467"/>
      <c r="BI707" s="467"/>
      <c r="BJ707" s="467"/>
      <c r="BK707" s="467"/>
      <c r="BL707" s="467"/>
      <c r="BM707" s="467"/>
    </row>
    <row r="708" spans="1:65" ht="30" customHeight="1" x14ac:dyDescent="0.3">
      <c r="A708" s="68"/>
      <c r="B708" s="465">
        <v>20200703</v>
      </c>
      <c r="C708" s="514" t="s">
        <v>5619</v>
      </c>
      <c r="D708" s="480" t="s">
        <v>3510</v>
      </c>
      <c r="E708" s="481">
        <v>44239</v>
      </c>
      <c r="F708" s="469" t="s">
        <v>2713</v>
      </c>
      <c r="G708" s="468" t="s">
        <v>116</v>
      </c>
      <c r="H708" s="469" t="s">
        <v>1500</v>
      </c>
      <c r="I708" s="468" t="s">
        <v>2477</v>
      </c>
      <c r="J708" s="482" t="s">
        <v>7202</v>
      </c>
      <c r="K708" s="483">
        <v>44237</v>
      </c>
      <c r="L708" s="479">
        <v>44197</v>
      </c>
      <c r="M708" s="469" t="s">
        <v>2586</v>
      </c>
      <c r="N708" s="469" t="s">
        <v>5164</v>
      </c>
      <c r="O708" s="513" t="s">
        <v>5179</v>
      </c>
      <c r="P708" s="513" t="s">
        <v>5181</v>
      </c>
      <c r="Q708" s="513" t="s">
        <v>5180</v>
      </c>
      <c r="R708" s="484">
        <v>97980</v>
      </c>
      <c r="S708" s="484">
        <v>97980</v>
      </c>
      <c r="T708" s="468" t="s">
        <v>145</v>
      </c>
      <c r="U708" s="468" t="s">
        <v>5818</v>
      </c>
      <c r="V708" s="468"/>
      <c r="W708" s="468" t="s">
        <v>120</v>
      </c>
      <c r="X708" s="513" t="s">
        <v>5314</v>
      </c>
      <c r="Y708" s="486" t="s">
        <v>2528</v>
      </c>
      <c r="Z708" s="513" t="s">
        <v>5336</v>
      </c>
      <c r="AA708" s="467" t="s">
        <v>2470</v>
      </c>
      <c r="AB708" s="467"/>
      <c r="AC708" s="474"/>
      <c r="AD708" s="474" t="s">
        <v>2450</v>
      </c>
      <c r="AE708" s="474"/>
      <c r="AF708" s="474" t="s">
        <v>2462</v>
      </c>
      <c r="AG708" s="467" t="s">
        <v>2451</v>
      </c>
      <c r="AH708" s="474" t="s">
        <v>2452</v>
      </c>
      <c r="AI708" s="474" t="s">
        <v>2452</v>
      </c>
      <c r="AJ708" s="467"/>
      <c r="AK708" s="474"/>
      <c r="AL708" s="467"/>
      <c r="AM708" s="467"/>
      <c r="AN708" s="467"/>
      <c r="AO708" s="474"/>
      <c r="AP708" s="476"/>
      <c r="AQ708" s="467"/>
      <c r="AR708" s="467"/>
      <c r="AS708" s="467"/>
      <c r="AT708" s="467"/>
      <c r="AU708" s="474"/>
      <c r="AV708" s="474"/>
      <c r="AW708" s="474">
        <v>1</v>
      </c>
      <c r="AX708" s="474">
        <v>1</v>
      </c>
      <c r="AY708" s="474">
        <v>1</v>
      </c>
      <c r="AZ708" s="474">
        <v>3</v>
      </c>
      <c r="BA708" s="477">
        <v>2</v>
      </c>
      <c r="BB708" s="478"/>
      <c r="BC708" s="474"/>
      <c r="BD708" s="467" t="s">
        <v>5217</v>
      </c>
      <c r="BE708" s="467" t="s">
        <v>5344</v>
      </c>
      <c r="BF708" s="467" t="s">
        <v>5218</v>
      </c>
      <c r="BG708" s="470"/>
      <c r="BH708" s="467"/>
      <c r="BI708" s="467"/>
      <c r="BJ708" s="467"/>
      <c r="BK708" s="467" t="s">
        <v>5315</v>
      </c>
      <c r="BL708" s="467"/>
      <c r="BM708" s="467"/>
    </row>
    <row r="709" spans="1:65" ht="30" customHeight="1" x14ac:dyDescent="0.3">
      <c r="A709" s="68"/>
      <c r="B709" s="465">
        <v>20200704</v>
      </c>
      <c r="C709" s="514" t="s">
        <v>5162</v>
      </c>
      <c r="D709" s="480" t="s">
        <v>2823</v>
      </c>
      <c r="E709" s="481">
        <v>44239</v>
      </c>
      <c r="F709" s="469" t="s">
        <v>2632</v>
      </c>
      <c r="G709" s="468" t="s">
        <v>116</v>
      </c>
      <c r="H709" s="469" t="s">
        <v>2585</v>
      </c>
      <c r="I709" s="468" t="s">
        <v>2479</v>
      </c>
      <c r="J709" s="482" t="s">
        <v>7203</v>
      </c>
      <c r="K709" s="483">
        <v>44239</v>
      </c>
      <c r="L709" s="479"/>
      <c r="M709" s="469" t="s">
        <v>2624</v>
      </c>
      <c r="N709" s="469" t="s">
        <v>2582</v>
      </c>
      <c r="O709" s="513" t="s">
        <v>5163</v>
      </c>
      <c r="P709" s="513" t="s">
        <v>5620</v>
      </c>
      <c r="Q709" s="513" t="s">
        <v>5183</v>
      </c>
      <c r="R709" s="484">
        <v>756000</v>
      </c>
      <c r="S709" s="484">
        <v>0</v>
      </c>
      <c r="T709" s="468"/>
      <c r="U709" s="468"/>
      <c r="V709" s="468"/>
      <c r="W709" s="468" t="s">
        <v>120</v>
      </c>
      <c r="X709" s="513" t="s">
        <v>5187</v>
      </c>
      <c r="Y709" s="486" t="s">
        <v>2528</v>
      </c>
      <c r="Z709" s="513" t="s">
        <v>5161</v>
      </c>
      <c r="AA709" s="467" t="s">
        <v>2454</v>
      </c>
      <c r="AB709" s="467"/>
      <c r="AC709" s="474"/>
      <c r="AD709" s="474" t="s">
        <v>2460</v>
      </c>
      <c r="AE709" s="474" t="s">
        <v>2461</v>
      </c>
      <c r="AF709" s="474" t="s">
        <v>2462</v>
      </c>
      <c r="AG709" s="467" t="s">
        <v>2486</v>
      </c>
      <c r="AH709" s="474" t="s">
        <v>2710</v>
      </c>
      <c r="AI709" s="474" t="s">
        <v>2710</v>
      </c>
      <c r="AJ709" s="467"/>
      <c r="AK709" s="474"/>
      <c r="AL709" s="467"/>
      <c r="AM709" s="467"/>
      <c r="AN709" s="467"/>
      <c r="AO709" s="474"/>
      <c r="AP709" s="476" t="s">
        <v>5212</v>
      </c>
      <c r="AQ709" s="467" t="s">
        <v>4655</v>
      </c>
      <c r="AR709" s="501">
        <v>44250</v>
      </c>
      <c r="AS709" s="467"/>
      <c r="AT709" s="467"/>
      <c r="AU709" s="474"/>
      <c r="AV709" s="474"/>
      <c r="AW709" s="474">
        <v>1</v>
      </c>
      <c r="AX709" s="474">
        <v>2</v>
      </c>
      <c r="AY709" s="474">
        <v>1</v>
      </c>
      <c r="AZ709" s="474">
        <v>3</v>
      </c>
      <c r="BA709" s="477">
        <v>3</v>
      </c>
      <c r="BB709" s="478"/>
      <c r="BC709" s="474"/>
      <c r="BD709" s="467" t="s">
        <v>5214</v>
      </c>
      <c r="BE709" s="467" t="s">
        <v>5215</v>
      </c>
      <c r="BF709" s="467" t="s">
        <v>4949</v>
      </c>
      <c r="BG709" s="470"/>
      <c r="BH709" s="467"/>
      <c r="BI709" s="467"/>
      <c r="BJ709" s="467"/>
      <c r="BK709" s="467" t="s">
        <v>5216</v>
      </c>
      <c r="BL709" s="467"/>
      <c r="BM709" s="467"/>
    </row>
    <row r="710" spans="1:65" ht="30" customHeight="1" x14ac:dyDescent="0.3">
      <c r="A710" s="68"/>
      <c r="B710" s="465">
        <v>20200705</v>
      </c>
      <c r="C710" s="514" t="s">
        <v>5241</v>
      </c>
      <c r="D710" s="480" t="s">
        <v>4126</v>
      </c>
      <c r="E710" s="481">
        <v>44242</v>
      </c>
      <c r="F710" s="469" t="s">
        <v>3294</v>
      </c>
      <c r="G710" s="468" t="s">
        <v>116</v>
      </c>
      <c r="H710" s="469" t="s">
        <v>1500</v>
      </c>
      <c r="I710" s="468" t="s">
        <v>119</v>
      </c>
      <c r="J710" s="482" t="s">
        <v>7204</v>
      </c>
      <c r="K710" s="483">
        <v>44242</v>
      </c>
      <c r="L710" s="479"/>
      <c r="M710" s="469" t="s">
        <v>5239</v>
      </c>
      <c r="N710" s="469" t="s">
        <v>2624</v>
      </c>
      <c r="O710" s="513" t="s">
        <v>5242</v>
      </c>
      <c r="P710" s="513" t="s">
        <v>5243</v>
      </c>
      <c r="Q710" s="513" t="s">
        <v>5244</v>
      </c>
      <c r="R710" s="484">
        <v>0</v>
      </c>
      <c r="S710" s="484">
        <v>0</v>
      </c>
      <c r="T710" s="468" t="s">
        <v>4575</v>
      </c>
      <c r="U710" s="468"/>
      <c r="V710" s="468"/>
      <c r="W710" s="468" t="s">
        <v>6010</v>
      </c>
      <c r="X710" s="469"/>
      <c r="Y710" s="486" t="s">
        <v>2528</v>
      </c>
      <c r="Z710" s="469" t="s">
        <v>6022</v>
      </c>
      <c r="AA710" s="467" t="s">
        <v>6021</v>
      </c>
      <c r="AB710" s="467"/>
      <c r="AC710" s="474"/>
      <c r="AD710" s="474" t="s">
        <v>6011</v>
      </c>
      <c r="AE710" s="474"/>
      <c r="AF710" s="474" t="s">
        <v>6017</v>
      </c>
      <c r="AG710" s="467" t="s">
        <v>6015</v>
      </c>
      <c r="AH710" s="474" t="s">
        <v>2452</v>
      </c>
      <c r="AI710" s="474" t="s">
        <v>2452</v>
      </c>
      <c r="AJ710" s="467"/>
      <c r="AK710" s="474"/>
      <c r="AL710" s="467"/>
      <c r="AM710" s="467" t="s">
        <v>5282</v>
      </c>
      <c r="AN710" s="467"/>
      <c r="AO710" s="474"/>
      <c r="AP710" s="476"/>
      <c r="AQ710" s="467"/>
      <c r="AR710" s="467"/>
      <c r="AS710" s="467"/>
      <c r="AT710" s="467"/>
      <c r="AU710" s="474"/>
      <c r="AV710" s="474"/>
      <c r="AW710" s="474">
        <v>1</v>
      </c>
      <c r="AX710" s="474">
        <v>1</v>
      </c>
      <c r="AY710" s="474">
        <v>1</v>
      </c>
      <c r="AZ710" s="474">
        <v>3</v>
      </c>
      <c r="BA710" s="477">
        <v>1</v>
      </c>
      <c r="BB710" s="478"/>
      <c r="BC710" s="474"/>
      <c r="BD710" s="467" t="s">
        <v>5300</v>
      </c>
      <c r="BE710" s="467" t="s">
        <v>5301</v>
      </c>
      <c r="BF710" s="467" t="s">
        <v>3228</v>
      </c>
      <c r="BG710" s="470"/>
      <c r="BH710" s="467"/>
      <c r="BI710" s="467"/>
      <c r="BJ710" s="467"/>
      <c r="BK710" s="467"/>
      <c r="BL710" s="467"/>
      <c r="BM710" s="467"/>
    </row>
    <row r="711" spans="1:65" ht="30" customHeight="1" x14ac:dyDescent="0.3">
      <c r="A711" s="68"/>
      <c r="B711" s="465">
        <v>20200706</v>
      </c>
      <c r="C711" s="514" t="s">
        <v>5621</v>
      </c>
      <c r="D711" s="480" t="s">
        <v>4516</v>
      </c>
      <c r="E711" s="481">
        <v>44242</v>
      </c>
      <c r="F711" s="469" t="s">
        <v>4518</v>
      </c>
      <c r="G711" s="468" t="s">
        <v>116</v>
      </c>
      <c r="H711" s="469" t="s">
        <v>2585</v>
      </c>
      <c r="I711" s="468" t="s">
        <v>2449</v>
      </c>
      <c r="J711" s="482" t="s">
        <v>7205</v>
      </c>
      <c r="K711" s="483">
        <v>44242</v>
      </c>
      <c r="L711" s="479">
        <v>44197</v>
      </c>
      <c r="M711" s="469" t="s">
        <v>2586</v>
      </c>
      <c r="N711" s="469" t="s">
        <v>2624</v>
      </c>
      <c r="O711" s="513" t="s">
        <v>5245</v>
      </c>
      <c r="P711" s="513" t="s">
        <v>5246</v>
      </c>
      <c r="Q711" s="513" t="s">
        <v>5247</v>
      </c>
      <c r="R711" s="484">
        <v>492</v>
      </c>
      <c r="S711" s="484">
        <v>492</v>
      </c>
      <c r="T711" s="468"/>
      <c r="U711" s="468"/>
      <c r="V711" s="468"/>
      <c r="W711" s="468" t="s">
        <v>5614</v>
      </c>
      <c r="X711" s="513" t="s">
        <v>2634</v>
      </c>
      <c r="Y711" s="486" t="s">
        <v>2528</v>
      </c>
      <c r="Z711" s="513" t="s">
        <v>5392</v>
      </c>
      <c r="AA711" s="467" t="s">
        <v>5615</v>
      </c>
      <c r="AB711" s="467"/>
      <c r="AC711" s="474"/>
      <c r="AD711" s="474" t="s">
        <v>5616</v>
      </c>
      <c r="AE711" s="474"/>
      <c r="AF711" s="474" t="s">
        <v>5618</v>
      </c>
      <c r="AG711" s="467" t="s">
        <v>5622</v>
      </c>
      <c r="AH711" s="474" t="s">
        <v>2452</v>
      </c>
      <c r="AI711" s="474" t="s">
        <v>2452</v>
      </c>
      <c r="AJ711" s="467"/>
      <c r="AK711" s="474"/>
      <c r="AL711" s="467"/>
      <c r="AM711" s="467" t="s">
        <v>5460</v>
      </c>
      <c r="AN711" s="467"/>
      <c r="AO711" s="474"/>
      <c r="AP711" s="476"/>
      <c r="AQ711" s="467"/>
      <c r="AR711" s="467"/>
      <c r="AS711" s="467"/>
      <c r="AT711" s="467"/>
      <c r="AU711" s="474"/>
      <c r="AV711" s="474"/>
      <c r="AW711" s="474">
        <v>1</v>
      </c>
      <c r="AX711" s="474">
        <v>1</v>
      </c>
      <c r="AY711" s="474">
        <v>1</v>
      </c>
      <c r="AZ711" s="474">
        <v>3</v>
      </c>
      <c r="BA711" s="477">
        <v>4</v>
      </c>
      <c r="BB711" s="478"/>
      <c r="BC711" s="474"/>
      <c r="BD711" s="467" t="s">
        <v>5297</v>
      </c>
      <c r="BE711" s="467" t="s">
        <v>5298</v>
      </c>
      <c r="BF711" s="467" t="s">
        <v>5299</v>
      </c>
      <c r="BG711" s="470"/>
      <c r="BH711" s="467"/>
      <c r="BI711" s="467"/>
      <c r="BJ711" s="467"/>
      <c r="BK711" s="467"/>
      <c r="BL711" s="467"/>
      <c r="BM711" s="467"/>
    </row>
    <row r="712" spans="1:65" ht="30" customHeight="1" x14ac:dyDescent="0.3">
      <c r="A712" s="68"/>
      <c r="B712" s="465">
        <v>20200707</v>
      </c>
      <c r="C712" s="514" t="s">
        <v>5249</v>
      </c>
      <c r="D712" s="480"/>
      <c r="E712" s="481">
        <v>44242</v>
      </c>
      <c r="F712" s="469" t="s">
        <v>2770</v>
      </c>
      <c r="G712" s="468" t="s">
        <v>116</v>
      </c>
      <c r="H712" s="469" t="s">
        <v>2585</v>
      </c>
      <c r="I712" s="468" t="s">
        <v>119</v>
      </c>
      <c r="J712" s="482" t="s">
        <v>7206</v>
      </c>
      <c r="K712" s="483">
        <v>44242</v>
      </c>
      <c r="L712" s="479"/>
      <c r="M712" s="469" t="s">
        <v>2586</v>
      </c>
      <c r="N712" s="469" t="s">
        <v>5240</v>
      </c>
      <c r="O712" s="513" t="s">
        <v>5250</v>
      </c>
      <c r="P712" s="513" t="s">
        <v>5404</v>
      </c>
      <c r="Q712" s="513" t="s">
        <v>5406</v>
      </c>
      <c r="R712" s="484">
        <v>0</v>
      </c>
      <c r="S712" s="484">
        <v>0</v>
      </c>
      <c r="T712" s="468"/>
      <c r="U712" s="468"/>
      <c r="V712" s="468"/>
      <c r="W712" s="468" t="s">
        <v>5394</v>
      </c>
      <c r="X712" s="513" t="s">
        <v>2634</v>
      </c>
      <c r="Y712" s="486" t="s">
        <v>2528</v>
      </c>
      <c r="Z712" s="513" t="s">
        <v>5248</v>
      </c>
      <c r="AA712" s="467" t="s">
        <v>5402</v>
      </c>
      <c r="AB712" s="467"/>
      <c r="AC712" s="474"/>
      <c r="AD712" s="474" t="s">
        <v>5395</v>
      </c>
      <c r="AE712" s="474" t="s">
        <v>5397</v>
      </c>
      <c r="AF712" s="474" t="s">
        <v>5398</v>
      </c>
      <c r="AG712" s="467" t="s">
        <v>5396</v>
      </c>
      <c r="AH712" s="474" t="s">
        <v>5393</v>
      </c>
      <c r="AI712" s="474" t="s">
        <v>2452</v>
      </c>
      <c r="AJ712" s="467"/>
      <c r="AK712" s="474"/>
      <c r="AL712" s="467"/>
      <c r="AM712" s="467" t="s">
        <v>5405</v>
      </c>
      <c r="AN712" s="467"/>
      <c r="AO712" s="474"/>
      <c r="AP712" s="476"/>
      <c r="AQ712" s="467"/>
      <c r="AR712" s="467"/>
      <c r="AS712" s="467"/>
      <c r="AT712" s="467"/>
      <c r="AU712" s="474"/>
      <c r="AV712" s="474"/>
      <c r="AW712" s="474">
        <v>1</v>
      </c>
      <c r="AX712" s="474">
        <v>1</v>
      </c>
      <c r="AY712" s="474">
        <v>1</v>
      </c>
      <c r="AZ712" s="474">
        <v>3</v>
      </c>
      <c r="BA712" s="477">
        <v>1</v>
      </c>
      <c r="BB712" s="478"/>
      <c r="BC712" s="474"/>
      <c r="BD712" s="467" t="s">
        <v>5295</v>
      </c>
      <c r="BE712" s="467" t="s">
        <v>5296</v>
      </c>
      <c r="BF712" s="467" t="s">
        <v>4946</v>
      </c>
      <c r="BG712" s="470"/>
      <c r="BH712" s="467"/>
      <c r="BI712" s="467"/>
      <c r="BJ712" s="467"/>
      <c r="BK712" s="467"/>
      <c r="BL712" s="467"/>
      <c r="BM712" s="467"/>
    </row>
    <row r="713" spans="1:65" ht="30" customHeight="1" x14ac:dyDescent="0.3">
      <c r="A713" s="68"/>
      <c r="B713" s="465">
        <v>20200708</v>
      </c>
      <c r="C713" s="514" t="s">
        <v>5255</v>
      </c>
      <c r="D713" s="480"/>
      <c r="E713" s="481">
        <v>44243</v>
      </c>
      <c r="F713" s="469" t="s">
        <v>3294</v>
      </c>
      <c r="G713" s="468" t="s">
        <v>116</v>
      </c>
      <c r="H713" s="469" t="s">
        <v>2585</v>
      </c>
      <c r="I713" s="468" t="s">
        <v>119</v>
      </c>
      <c r="J713" s="482" t="s">
        <v>7207</v>
      </c>
      <c r="K713" s="483">
        <v>44243</v>
      </c>
      <c r="L713" s="479"/>
      <c r="M713" s="469" t="s">
        <v>2586</v>
      </c>
      <c r="N713" s="469" t="s">
        <v>5251</v>
      </c>
      <c r="O713" s="513" t="s">
        <v>5256</v>
      </c>
      <c r="P713" s="513" t="s">
        <v>2817</v>
      </c>
      <c r="Q713" s="513" t="s">
        <v>5276</v>
      </c>
      <c r="R713" s="484">
        <v>0</v>
      </c>
      <c r="S713" s="484">
        <v>0</v>
      </c>
      <c r="T713" s="468"/>
      <c r="U713" s="468"/>
      <c r="V713" s="468"/>
      <c r="W713" s="468" t="s">
        <v>5394</v>
      </c>
      <c r="X713" s="513" t="s">
        <v>5280</v>
      </c>
      <c r="Y713" s="486" t="s">
        <v>2528</v>
      </c>
      <c r="Z713" s="513" t="s">
        <v>5409</v>
      </c>
      <c r="AA713" s="467" t="s">
        <v>5402</v>
      </c>
      <c r="AB713" s="467"/>
      <c r="AC713" s="474"/>
      <c r="AD713" s="474" t="s">
        <v>5395</v>
      </c>
      <c r="AE713" s="474" t="s">
        <v>5397</v>
      </c>
      <c r="AF713" s="474" t="s">
        <v>5398</v>
      </c>
      <c r="AG713" s="467" t="s">
        <v>5396</v>
      </c>
      <c r="AH713" s="474" t="s">
        <v>2452</v>
      </c>
      <c r="AI713" s="474" t="s">
        <v>2452</v>
      </c>
      <c r="AJ713" s="467"/>
      <c r="AK713" s="474"/>
      <c r="AL713" s="467"/>
      <c r="AM713" s="467" t="s">
        <v>5275</v>
      </c>
      <c r="AN713" s="467"/>
      <c r="AO713" s="474"/>
      <c r="AP713" s="476"/>
      <c r="AQ713" s="467"/>
      <c r="AR713" s="467"/>
      <c r="AS713" s="467" t="s">
        <v>5281</v>
      </c>
      <c r="AT713" s="467"/>
      <c r="AU713" s="474"/>
      <c r="AV713" s="474"/>
      <c r="AW713" s="474">
        <v>1</v>
      </c>
      <c r="AX713" s="474">
        <v>1</v>
      </c>
      <c r="AY713" s="474">
        <v>1</v>
      </c>
      <c r="AZ713" s="474">
        <v>3</v>
      </c>
      <c r="BA713" s="477">
        <v>1</v>
      </c>
      <c r="BB713" s="478"/>
      <c r="BC713" s="474"/>
      <c r="BD713" s="467" t="s">
        <v>5292</v>
      </c>
      <c r="BE713" s="467" t="s">
        <v>5293</v>
      </c>
      <c r="BF713" s="467" t="s">
        <v>3228</v>
      </c>
      <c r="BG713" s="470"/>
      <c r="BH713" s="467"/>
      <c r="BI713" s="467"/>
      <c r="BJ713" s="467"/>
      <c r="BK713" s="467" t="s">
        <v>5294</v>
      </c>
      <c r="BL713" s="467"/>
      <c r="BM713" s="467"/>
    </row>
    <row r="714" spans="1:65" ht="30" customHeight="1" x14ac:dyDescent="0.3">
      <c r="A714" s="68"/>
      <c r="B714" s="465">
        <v>20200709</v>
      </c>
      <c r="C714" s="514" t="s">
        <v>5257</v>
      </c>
      <c r="D714" s="480" t="s">
        <v>5274</v>
      </c>
      <c r="E714" s="481">
        <v>44243</v>
      </c>
      <c r="F714" s="469" t="s">
        <v>2494</v>
      </c>
      <c r="G714" s="468" t="s">
        <v>116</v>
      </c>
      <c r="H714" s="469" t="s">
        <v>1500</v>
      </c>
      <c r="I714" s="468" t="s">
        <v>119</v>
      </c>
      <c r="J714" s="482" t="s">
        <v>7208</v>
      </c>
      <c r="K714" s="483">
        <v>44242</v>
      </c>
      <c r="L714" s="479"/>
      <c r="M714" s="469" t="s">
        <v>5252</v>
      </c>
      <c r="N714" s="469" t="s">
        <v>2624</v>
      </c>
      <c r="O714" s="513" t="s">
        <v>5258</v>
      </c>
      <c r="P714" s="513" t="s">
        <v>2634</v>
      </c>
      <c r="Q714" s="513" t="s">
        <v>5259</v>
      </c>
      <c r="R714" s="484">
        <v>20860</v>
      </c>
      <c r="S714" s="484">
        <v>0</v>
      </c>
      <c r="T714" s="468" t="s">
        <v>4575</v>
      </c>
      <c r="U714" s="468"/>
      <c r="V714" s="468"/>
      <c r="W714" s="468" t="s">
        <v>6010</v>
      </c>
      <c r="X714" s="513" t="s">
        <v>2634</v>
      </c>
      <c r="Y714" s="486" t="s">
        <v>2528</v>
      </c>
      <c r="Z714" s="513" t="s">
        <v>5260</v>
      </c>
      <c r="AA714" s="467" t="s">
        <v>6021</v>
      </c>
      <c r="AB714" s="467"/>
      <c r="AC714" s="474"/>
      <c r="AD714" s="474" t="s">
        <v>6011</v>
      </c>
      <c r="AE714" s="474"/>
      <c r="AF714" s="474" t="s">
        <v>6017</v>
      </c>
      <c r="AG714" s="467" t="s">
        <v>6019</v>
      </c>
      <c r="AH714" s="474" t="s">
        <v>2452</v>
      </c>
      <c r="AI714" s="474" t="s">
        <v>2452</v>
      </c>
      <c r="AJ714" s="467"/>
      <c r="AK714" s="474"/>
      <c r="AL714" s="467"/>
      <c r="AM714" s="467" t="s">
        <v>5273</v>
      </c>
      <c r="AN714" s="467"/>
      <c r="AO714" s="474"/>
      <c r="AP714" s="476" t="s">
        <v>5279</v>
      </c>
      <c r="AQ714" s="467" t="s">
        <v>5096</v>
      </c>
      <c r="AR714" s="501">
        <v>44249</v>
      </c>
      <c r="AS714" s="467"/>
      <c r="AT714" s="467"/>
      <c r="AU714" s="474"/>
      <c r="AV714" s="474"/>
      <c r="AW714" s="474">
        <v>1</v>
      </c>
      <c r="AX714" s="474">
        <v>1</v>
      </c>
      <c r="AY714" s="474">
        <v>1</v>
      </c>
      <c r="AZ714" s="474">
        <v>3</v>
      </c>
      <c r="BA714" s="477">
        <v>3</v>
      </c>
      <c r="BB714" s="478"/>
      <c r="BC714" s="474"/>
      <c r="BD714" s="467" t="s">
        <v>5289</v>
      </c>
      <c r="BE714" s="467" t="s">
        <v>5290</v>
      </c>
      <c r="BF714" s="467" t="s">
        <v>5291</v>
      </c>
      <c r="BG714" s="470"/>
      <c r="BH714" s="467"/>
      <c r="BI714" s="467"/>
      <c r="BJ714" s="467"/>
      <c r="BK714" s="467"/>
      <c r="BL714" s="467"/>
      <c r="BM714" s="467"/>
    </row>
    <row r="715" spans="1:65" ht="30" customHeight="1" x14ac:dyDescent="0.3">
      <c r="A715" s="68"/>
      <c r="B715" s="465">
        <v>20200710</v>
      </c>
      <c r="C715" s="514" t="s">
        <v>5264</v>
      </c>
      <c r="D715" s="480" t="s">
        <v>5271</v>
      </c>
      <c r="E715" s="481">
        <v>44243</v>
      </c>
      <c r="F715" s="469" t="s">
        <v>2609</v>
      </c>
      <c r="G715" s="468" t="s">
        <v>116</v>
      </c>
      <c r="H715" s="469" t="s">
        <v>1500</v>
      </c>
      <c r="I715" s="468" t="s">
        <v>4394</v>
      </c>
      <c r="J715" s="482" t="s">
        <v>7209</v>
      </c>
      <c r="K715" s="483">
        <v>44221</v>
      </c>
      <c r="L715" s="479">
        <v>44197</v>
      </c>
      <c r="M715" s="469" t="s">
        <v>5253</v>
      </c>
      <c r="N715" s="469" t="s">
        <v>5254</v>
      </c>
      <c r="O715" s="513" t="s">
        <v>5265</v>
      </c>
      <c r="P715" s="513" t="s">
        <v>5272</v>
      </c>
      <c r="Q715" s="513" t="s">
        <v>5266</v>
      </c>
      <c r="R715" s="484">
        <v>1400</v>
      </c>
      <c r="S715" s="484">
        <v>1400</v>
      </c>
      <c r="T715" s="468" t="s">
        <v>4575</v>
      </c>
      <c r="U715" s="468"/>
      <c r="V715" s="468"/>
      <c r="W715" s="468" t="s">
        <v>120</v>
      </c>
      <c r="X715" s="513" t="s">
        <v>5313</v>
      </c>
      <c r="Y715" s="486" t="s">
        <v>6016</v>
      </c>
      <c r="Z715" s="513" t="s">
        <v>5488</v>
      </c>
      <c r="AA715" s="467" t="s">
        <v>2454</v>
      </c>
      <c r="AB715" s="467"/>
      <c r="AC715" s="474"/>
      <c r="AD715" s="474" t="s">
        <v>2450</v>
      </c>
      <c r="AE715" s="474"/>
      <c r="AF715" s="474" t="s">
        <v>2462</v>
      </c>
      <c r="AG715" s="467" t="s">
        <v>2486</v>
      </c>
      <c r="AH715" s="474" t="s">
        <v>2452</v>
      </c>
      <c r="AI715" s="474" t="s">
        <v>2452</v>
      </c>
      <c r="AJ715" s="467"/>
      <c r="AK715" s="474"/>
      <c r="AL715" s="467"/>
      <c r="AM715" s="467" t="s">
        <v>5270</v>
      </c>
      <c r="AN715" s="467"/>
      <c r="AO715" s="474"/>
      <c r="AP715" s="476" t="s">
        <v>5335</v>
      </c>
      <c r="AQ715" s="467" t="s">
        <v>5205</v>
      </c>
      <c r="AR715" s="501">
        <v>44245</v>
      </c>
      <c r="AS715" s="467"/>
      <c r="AT715" s="467"/>
      <c r="AU715" s="474"/>
      <c r="AV715" s="474"/>
      <c r="AW715" s="474">
        <v>1</v>
      </c>
      <c r="AX715" s="474">
        <v>1</v>
      </c>
      <c r="AY715" s="474">
        <v>1</v>
      </c>
      <c r="AZ715" s="474">
        <v>3</v>
      </c>
      <c r="BA715" s="477">
        <v>3</v>
      </c>
      <c r="BB715" s="478"/>
      <c r="BC715" s="474"/>
      <c r="BD715" s="467" t="s">
        <v>5286</v>
      </c>
      <c r="BE715" s="467" t="s">
        <v>5287</v>
      </c>
      <c r="BF715" s="467" t="s">
        <v>5288</v>
      </c>
      <c r="BG715" s="470"/>
      <c r="BH715" s="467"/>
      <c r="BI715" s="467"/>
      <c r="BJ715" s="467"/>
      <c r="BK715" s="467"/>
      <c r="BL715" s="467"/>
      <c r="BM715" s="467"/>
    </row>
    <row r="716" spans="1:65" ht="30" customHeight="1" x14ac:dyDescent="0.3">
      <c r="A716" s="68"/>
      <c r="B716" s="465">
        <v>20200711</v>
      </c>
      <c r="C716" s="514" t="s">
        <v>5261</v>
      </c>
      <c r="D716" s="480" t="s">
        <v>5269</v>
      </c>
      <c r="E716" s="481">
        <v>44243</v>
      </c>
      <c r="F716" s="469" t="s">
        <v>2609</v>
      </c>
      <c r="G716" s="468" t="s">
        <v>116</v>
      </c>
      <c r="H716" s="469" t="s">
        <v>2585</v>
      </c>
      <c r="I716" s="468" t="s">
        <v>2477</v>
      </c>
      <c r="J716" s="482" t="s">
        <v>7210</v>
      </c>
      <c r="K716" s="483">
        <v>44242</v>
      </c>
      <c r="L716" s="479"/>
      <c r="M716" s="469" t="s">
        <v>5057</v>
      </c>
      <c r="N716" s="469" t="s">
        <v>4353</v>
      </c>
      <c r="O716" s="513" t="s">
        <v>5262</v>
      </c>
      <c r="P716" s="513" t="s">
        <v>5267</v>
      </c>
      <c r="Q716" s="513" t="s">
        <v>5263</v>
      </c>
      <c r="R716" s="484">
        <v>119651</v>
      </c>
      <c r="S716" s="484">
        <v>0</v>
      </c>
      <c r="T716" s="468" t="s">
        <v>6537</v>
      </c>
      <c r="U716" s="468" t="s">
        <v>6552</v>
      </c>
      <c r="V716" s="468"/>
      <c r="W716" s="468" t="s">
        <v>120</v>
      </c>
      <c r="X716" s="513" t="s">
        <v>5312</v>
      </c>
      <c r="Y716" s="486" t="s">
        <v>2528</v>
      </c>
      <c r="Z716" s="513" t="s">
        <v>5761</v>
      </c>
      <c r="AA716" s="467" t="s">
        <v>2454</v>
      </c>
      <c r="AB716" s="467"/>
      <c r="AC716" s="474"/>
      <c r="AD716" s="474" t="s">
        <v>2460</v>
      </c>
      <c r="AE716" s="474"/>
      <c r="AF716" s="474" t="s">
        <v>2462</v>
      </c>
      <c r="AG716" s="467" t="s">
        <v>2486</v>
      </c>
      <c r="AH716" s="474" t="s">
        <v>2710</v>
      </c>
      <c r="AI716" s="474" t="s">
        <v>2710</v>
      </c>
      <c r="AJ716" s="467"/>
      <c r="AK716" s="474"/>
      <c r="AL716" s="467"/>
      <c r="AM716" s="467" t="s">
        <v>5268</v>
      </c>
      <c r="AN716" s="467"/>
      <c r="AO716" s="474"/>
      <c r="AP716" s="476" t="s">
        <v>5334</v>
      </c>
      <c r="AQ716" s="467" t="s">
        <v>5205</v>
      </c>
      <c r="AR716" s="501">
        <v>44245</v>
      </c>
      <c r="AS716" s="467"/>
      <c r="AT716" s="467"/>
      <c r="AU716" s="474"/>
      <c r="AV716" s="474"/>
      <c r="AW716" s="474">
        <v>1</v>
      </c>
      <c r="AX716" s="474">
        <v>2</v>
      </c>
      <c r="AY716" s="474">
        <v>1</v>
      </c>
      <c r="AZ716" s="474">
        <v>3</v>
      </c>
      <c r="BA716" s="477">
        <v>3</v>
      </c>
      <c r="BB716" s="478"/>
      <c r="BC716" s="474"/>
      <c r="BD716" s="467" t="s">
        <v>5284</v>
      </c>
      <c r="BE716" s="467" t="s">
        <v>5311</v>
      </c>
      <c r="BF716" s="467" t="s">
        <v>5285</v>
      </c>
      <c r="BG716" s="470"/>
      <c r="BH716" s="467"/>
      <c r="BI716" s="467"/>
      <c r="BJ716" s="467"/>
      <c r="BK716" s="467"/>
      <c r="BL716" s="467"/>
      <c r="BM716" s="467"/>
    </row>
    <row r="717" spans="1:65" ht="30" customHeight="1" x14ac:dyDescent="0.3">
      <c r="A717" s="68"/>
      <c r="B717" s="465">
        <v>20200712</v>
      </c>
      <c r="C717" s="514" t="s">
        <v>5305</v>
      </c>
      <c r="D717" s="480" t="s">
        <v>4265</v>
      </c>
      <c r="E717" s="481">
        <v>44244</v>
      </c>
      <c r="F717" s="469" t="s">
        <v>2494</v>
      </c>
      <c r="G717" s="468" t="s">
        <v>116</v>
      </c>
      <c r="H717" s="469" t="s">
        <v>1500</v>
      </c>
      <c r="I717" s="468" t="s">
        <v>2477</v>
      </c>
      <c r="J717" s="482" t="s">
        <v>7211</v>
      </c>
      <c r="K717" s="483">
        <v>44244</v>
      </c>
      <c r="L717" s="479">
        <v>44197</v>
      </c>
      <c r="M717" s="469" t="s">
        <v>5823</v>
      </c>
      <c r="N717" s="469" t="s">
        <v>5303</v>
      </c>
      <c r="O717" s="513" t="s">
        <v>5306</v>
      </c>
      <c r="P717" s="513" t="s">
        <v>5307</v>
      </c>
      <c r="Q717" s="513" t="s">
        <v>5308</v>
      </c>
      <c r="R717" s="484">
        <v>132068</v>
      </c>
      <c r="S717" s="484">
        <v>132068</v>
      </c>
      <c r="T717" s="468" t="s">
        <v>181</v>
      </c>
      <c r="U717" s="468" t="s">
        <v>5817</v>
      </c>
      <c r="V717" s="468"/>
      <c r="W717" s="468" t="s">
        <v>120</v>
      </c>
      <c r="X717" s="513"/>
      <c r="Y717" s="486" t="s">
        <v>2528</v>
      </c>
      <c r="Z717" s="513" t="s">
        <v>5733</v>
      </c>
      <c r="AA717" s="467" t="s">
        <v>2454</v>
      </c>
      <c r="AB717" s="467"/>
      <c r="AC717" s="474"/>
      <c r="AD717" s="474" t="s">
        <v>2460</v>
      </c>
      <c r="AE717" s="474"/>
      <c r="AF717" s="474" t="s">
        <v>2462</v>
      </c>
      <c r="AG717" s="467" t="s">
        <v>2451</v>
      </c>
      <c r="AH717" s="474" t="s">
        <v>2452</v>
      </c>
      <c r="AI717" s="474" t="s">
        <v>2452</v>
      </c>
      <c r="AJ717" s="467"/>
      <c r="AK717" s="474"/>
      <c r="AL717" s="467"/>
      <c r="AM717" s="467" t="s">
        <v>5343</v>
      </c>
      <c r="AN717" s="467"/>
      <c r="AO717" s="474"/>
      <c r="AP717" s="476" t="s">
        <v>5385</v>
      </c>
      <c r="AQ717" s="467" t="s">
        <v>5096</v>
      </c>
      <c r="AR717" s="501">
        <v>44246</v>
      </c>
      <c r="AS717" s="467"/>
      <c r="AT717" s="467"/>
      <c r="AU717" s="474"/>
      <c r="AV717" s="474"/>
      <c r="AW717" s="474">
        <v>1</v>
      </c>
      <c r="AX717" s="474">
        <v>2</v>
      </c>
      <c r="AY717" s="474">
        <v>1</v>
      </c>
      <c r="AZ717" s="474">
        <v>3</v>
      </c>
      <c r="BA717" s="477">
        <v>2</v>
      </c>
      <c r="BB717" s="478"/>
      <c r="BC717" s="474"/>
      <c r="BD717" s="467" t="s">
        <v>5331</v>
      </c>
      <c r="BE717" s="467" t="s">
        <v>5332</v>
      </c>
      <c r="BF717" s="467" t="s">
        <v>5342</v>
      </c>
      <c r="BG717" s="470"/>
      <c r="BH717" s="467"/>
      <c r="BI717" s="467"/>
      <c r="BJ717" s="467"/>
      <c r="BK717" s="467"/>
      <c r="BL717" s="467"/>
      <c r="BM717" s="467"/>
    </row>
    <row r="718" spans="1:65" ht="30" customHeight="1" x14ac:dyDescent="0.3">
      <c r="A718" s="68"/>
      <c r="B718" s="465">
        <v>20200713</v>
      </c>
      <c r="C718" s="514" t="s">
        <v>5309</v>
      </c>
      <c r="D718" s="480" t="s">
        <v>5411</v>
      </c>
      <c r="E718" s="481">
        <v>44244</v>
      </c>
      <c r="F718" s="469" t="s">
        <v>2494</v>
      </c>
      <c r="G718" s="468" t="s">
        <v>116</v>
      </c>
      <c r="H718" s="469" t="s">
        <v>1500</v>
      </c>
      <c r="I718" s="468" t="s">
        <v>119</v>
      </c>
      <c r="J718" s="482" t="s">
        <v>7212</v>
      </c>
      <c r="K718" s="483">
        <v>44239</v>
      </c>
      <c r="L718" s="479"/>
      <c r="M718" s="469" t="s">
        <v>2582</v>
      </c>
      <c r="N718" s="469" t="s">
        <v>5304</v>
      </c>
      <c r="O718" s="513" t="s">
        <v>5310</v>
      </c>
      <c r="P718" s="513" t="s">
        <v>2634</v>
      </c>
      <c r="Q718" s="513" t="s">
        <v>5412</v>
      </c>
      <c r="R718" s="484" t="s">
        <v>2691</v>
      </c>
      <c r="S718" s="484" t="s">
        <v>2691</v>
      </c>
      <c r="T718" s="468" t="s">
        <v>4575</v>
      </c>
      <c r="U718" s="468"/>
      <c r="V718" s="468"/>
      <c r="W718" s="468" t="s">
        <v>6010</v>
      </c>
      <c r="X718" s="513"/>
      <c r="Y718" s="486" t="s">
        <v>2528</v>
      </c>
      <c r="Z718" s="513" t="s">
        <v>5413</v>
      </c>
      <c r="AA718" s="467" t="s">
        <v>2454</v>
      </c>
      <c r="AB718" s="467"/>
      <c r="AC718" s="474"/>
      <c r="AD718" s="474" t="s">
        <v>6011</v>
      </c>
      <c r="AE718" s="474" t="s">
        <v>6020</v>
      </c>
      <c r="AF718" s="474" t="s">
        <v>6013</v>
      </c>
      <c r="AG718" s="467" t="s">
        <v>6015</v>
      </c>
      <c r="AH718" s="474" t="s">
        <v>2452</v>
      </c>
      <c r="AI718" s="474" t="s">
        <v>2452</v>
      </c>
      <c r="AJ718" s="467"/>
      <c r="AK718" s="474"/>
      <c r="AL718" s="467"/>
      <c r="AM718" s="467" t="s">
        <v>5341</v>
      </c>
      <c r="AN718" s="467"/>
      <c r="AO718" s="474"/>
      <c r="AP718" s="476" t="s">
        <v>5384</v>
      </c>
      <c r="AQ718" s="467" t="s">
        <v>5205</v>
      </c>
      <c r="AR718" s="501">
        <v>44246</v>
      </c>
      <c r="AS718" s="467"/>
      <c r="AT718" s="467"/>
      <c r="AU718" s="474"/>
      <c r="AV718" s="474"/>
      <c r="AW718" s="474">
        <v>1</v>
      </c>
      <c r="AX718" s="474">
        <v>1</v>
      </c>
      <c r="AY718" s="474">
        <v>1</v>
      </c>
      <c r="AZ718" s="474">
        <v>1</v>
      </c>
      <c r="BA718" s="477">
        <v>1</v>
      </c>
      <c r="BB718" s="478"/>
      <c r="BC718" s="474"/>
      <c r="BD718" s="467" t="s">
        <v>5329</v>
      </c>
      <c r="BE718" s="467" t="s">
        <v>5330</v>
      </c>
      <c r="BF718" s="467" t="s">
        <v>2531</v>
      </c>
      <c r="BG718" s="470"/>
      <c r="BH718" s="467"/>
      <c r="BI718" s="467"/>
      <c r="BJ718" s="467"/>
      <c r="BK718" s="467" t="s">
        <v>5383</v>
      </c>
      <c r="BL718" s="467"/>
      <c r="BM718" s="467"/>
    </row>
    <row r="719" spans="1:65" ht="30" customHeight="1" x14ac:dyDescent="0.3">
      <c r="A719" s="68"/>
      <c r="B719" s="465">
        <v>20200714</v>
      </c>
      <c r="C719" s="514" t="s">
        <v>5355</v>
      </c>
      <c r="D719" s="480" t="s">
        <v>4358</v>
      </c>
      <c r="E719" s="481">
        <v>44245</v>
      </c>
      <c r="F719" s="469" t="s">
        <v>3082</v>
      </c>
      <c r="G719" s="468" t="s">
        <v>116</v>
      </c>
      <c r="H719" s="469" t="s">
        <v>1500</v>
      </c>
      <c r="I719" s="468" t="s">
        <v>2479</v>
      </c>
      <c r="J719" s="482" t="s">
        <v>7213</v>
      </c>
      <c r="K719" s="483">
        <v>43915</v>
      </c>
      <c r="L719" s="479">
        <v>44228</v>
      </c>
      <c r="M719" s="469" t="s">
        <v>2582</v>
      </c>
      <c r="N719" s="469" t="s">
        <v>5321</v>
      </c>
      <c r="O719" s="513" t="s">
        <v>5323</v>
      </c>
      <c r="P719" s="513" t="s">
        <v>5324</v>
      </c>
      <c r="Q719" s="513" t="s">
        <v>5325</v>
      </c>
      <c r="R719" s="484">
        <v>265595000</v>
      </c>
      <c r="S719" s="484">
        <v>265595000</v>
      </c>
      <c r="T719" s="468" t="s">
        <v>181</v>
      </c>
      <c r="U719" s="468"/>
      <c r="V719" s="468"/>
      <c r="W719" s="468" t="s">
        <v>120</v>
      </c>
      <c r="X719" s="513"/>
      <c r="Y719" s="486" t="s">
        <v>6016</v>
      </c>
      <c r="Z719" s="513" t="s">
        <v>5742</v>
      </c>
      <c r="AA719" s="467" t="s">
        <v>2454</v>
      </c>
      <c r="AB719" s="467"/>
      <c r="AC719" s="474"/>
      <c r="AD719" s="474" t="s">
        <v>2618</v>
      </c>
      <c r="AE719" s="474"/>
      <c r="AF719" s="474" t="s">
        <v>2458</v>
      </c>
      <c r="AG719" s="467" t="s">
        <v>2490</v>
      </c>
      <c r="AH719" s="474" t="s">
        <v>2803</v>
      </c>
      <c r="AI719" s="474" t="s">
        <v>2803</v>
      </c>
      <c r="AJ719" s="467"/>
      <c r="AK719" s="474"/>
      <c r="AL719" s="467"/>
      <c r="AM719" s="467" t="s">
        <v>5382</v>
      </c>
      <c r="AN719" s="467"/>
      <c r="AO719" s="474"/>
      <c r="AP719" s="476" t="s">
        <v>5381</v>
      </c>
      <c r="AQ719" s="467" t="s">
        <v>4680</v>
      </c>
      <c r="AR719" s="467"/>
      <c r="AS719" s="467"/>
      <c r="AT719" s="467"/>
      <c r="AU719" s="474"/>
      <c r="AV719" s="474"/>
      <c r="AW719" s="474">
        <v>1</v>
      </c>
      <c r="AX719" s="474">
        <v>5</v>
      </c>
      <c r="AY719" s="474">
        <v>1</v>
      </c>
      <c r="AZ719" s="474">
        <v>1</v>
      </c>
      <c r="BA719" s="477">
        <v>1</v>
      </c>
      <c r="BB719" s="478"/>
      <c r="BC719" s="474"/>
      <c r="BD719" s="467" t="s">
        <v>5378</v>
      </c>
      <c r="BE719" s="467" t="s">
        <v>5379</v>
      </c>
      <c r="BF719" s="467" t="s">
        <v>5380</v>
      </c>
      <c r="BG719" s="470"/>
      <c r="BH719" s="467"/>
      <c r="BI719" s="467"/>
      <c r="BJ719" s="467"/>
      <c r="BK719" s="467"/>
      <c r="BL719" s="467"/>
      <c r="BM719" s="467"/>
    </row>
    <row r="720" spans="1:65" ht="30" customHeight="1" x14ac:dyDescent="0.3">
      <c r="A720" s="68"/>
      <c r="B720" s="465">
        <v>20200715</v>
      </c>
      <c r="C720" s="514" t="s">
        <v>5354</v>
      </c>
      <c r="D720" s="480"/>
      <c r="E720" s="481">
        <v>44245</v>
      </c>
      <c r="F720" s="469" t="s">
        <v>2609</v>
      </c>
      <c r="G720" s="468" t="s">
        <v>116</v>
      </c>
      <c r="H720" s="469" t="s">
        <v>1500</v>
      </c>
      <c r="I720" s="468" t="s">
        <v>119</v>
      </c>
      <c r="J720" s="482" t="s">
        <v>7214</v>
      </c>
      <c r="K720" s="483">
        <v>44244</v>
      </c>
      <c r="L720" s="479"/>
      <c r="M720" s="469" t="s">
        <v>2586</v>
      </c>
      <c r="N720" s="469" t="s">
        <v>5322</v>
      </c>
      <c r="O720" s="513" t="s">
        <v>5326</v>
      </c>
      <c r="P720" s="513" t="s">
        <v>5352</v>
      </c>
      <c r="Q720" s="513" t="s">
        <v>5327</v>
      </c>
      <c r="R720" s="484">
        <v>0</v>
      </c>
      <c r="S720" s="484">
        <v>0</v>
      </c>
      <c r="T720" s="468" t="s">
        <v>145</v>
      </c>
      <c r="U720" s="468"/>
      <c r="V720" s="468"/>
      <c r="W720" s="468" t="s">
        <v>120</v>
      </c>
      <c r="X720" s="513" t="s">
        <v>5386</v>
      </c>
      <c r="Y720" s="486" t="s">
        <v>6016</v>
      </c>
      <c r="Z720" s="513" t="s">
        <v>5353</v>
      </c>
      <c r="AA720" s="467" t="s">
        <v>2454</v>
      </c>
      <c r="AB720" s="467"/>
      <c r="AC720" s="474"/>
      <c r="AD720" s="474" t="s">
        <v>2450</v>
      </c>
      <c r="AE720" s="474" t="s">
        <v>2461</v>
      </c>
      <c r="AF720" s="474" t="s">
        <v>2462</v>
      </c>
      <c r="AG720" s="467" t="s">
        <v>2490</v>
      </c>
      <c r="AH720" s="474" t="s">
        <v>2452</v>
      </c>
      <c r="AI720" s="474" t="s">
        <v>2452</v>
      </c>
      <c r="AJ720" s="467"/>
      <c r="AK720" s="474"/>
      <c r="AL720" s="467"/>
      <c r="AM720" s="467" t="s">
        <v>5351</v>
      </c>
      <c r="AN720" s="467"/>
      <c r="AO720" s="474"/>
      <c r="AP720" s="476" t="s">
        <v>5377</v>
      </c>
      <c r="AQ720" s="467" t="s">
        <v>4746</v>
      </c>
      <c r="AR720" s="467"/>
      <c r="AS720" s="467"/>
      <c r="AT720" s="467"/>
      <c r="AU720" s="474"/>
      <c r="AV720" s="474"/>
      <c r="AW720" s="474">
        <v>1</v>
      </c>
      <c r="AX720" s="474">
        <v>1</v>
      </c>
      <c r="AY720" s="474">
        <v>1</v>
      </c>
      <c r="AZ720" s="474">
        <v>3</v>
      </c>
      <c r="BA720" s="477">
        <v>1</v>
      </c>
      <c r="BB720" s="478"/>
      <c r="BC720" s="474"/>
      <c r="BD720" s="467" t="s">
        <v>5375</v>
      </c>
      <c r="BE720" s="467" t="s">
        <v>5376</v>
      </c>
      <c r="BF720" s="467" t="s">
        <v>3228</v>
      </c>
      <c r="BG720" s="470"/>
      <c r="BH720" s="467"/>
      <c r="BI720" s="467"/>
      <c r="BJ720" s="467"/>
      <c r="BK720" s="467" t="s">
        <v>5391</v>
      </c>
      <c r="BL720" s="467"/>
      <c r="BM720" s="467"/>
    </row>
    <row r="721" spans="1:65" ht="30" customHeight="1" x14ac:dyDescent="0.3">
      <c r="A721" s="68"/>
      <c r="B721" s="465">
        <v>20200716</v>
      </c>
      <c r="C721" s="514" t="s">
        <v>5328</v>
      </c>
      <c r="D721" s="480" t="s">
        <v>5348</v>
      </c>
      <c r="E721" s="481">
        <v>44245</v>
      </c>
      <c r="F721" s="469" t="s">
        <v>2713</v>
      </c>
      <c r="G721" s="468" t="s">
        <v>116</v>
      </c>
      <c r="H721" s="469" t="s">
        <v>2585</v>
      </c>
      <c r="I721" s="468" t="s">
        <v>119</v>
      </c>
      <c r="J721" s="482" t="s">
        <v>7215</v>
      </c>
      <c r="K721" s="483">
        <v>44245</v>
      </c>
      <c r="L721" s="479"/>
      <c r="M721" s="469" t="s">
        <v>2582</v>
      </c>
      <c r="N721" s="469" t="s">
        <v>5350</v>
      </c>
      <c r="O721" s="513" t="s">
        <v>5349</v>
      </c>
      <c r="P721" s="513" t="s">
        <v>5068</v>
      </c>
      <c r="Q721" s="513" t="s">
        <v>5370</v>
      </c>
      <c r="R721" s="484">
        <v>0</v>
      </c>
      <c r="S721" s="484">
        <v>0</v>
      </c>
      <c r="T721" s="468"/>
      <c r="U721" s="468"/>
      <c r="V721" s="468"/>
      <c r="W721" s="468" t="s">
        <v>5394</v>
      </c>
      <c r="X721" s="513" t="s">
        <v>5374</v>
      </c>
      <c r="Y721" s="486"/>
      <c r="Z721" s="513" t="s">
        <v>5371</v>
      </c>
      <c r="AA721" s="467" t="s">
        <v>5402</v>
      </c>
      <c r="AB721" s="467" t="s">
        <v>5408</v>
      </c>
      <c r="AC721" s="474"/>
      <c r="AD721" s="474" t="s">
        <v>5395</v>
      </c>
      <c r="AE721" s="474"/>
      <c r="AF721" s="474" t="s">
        <v>5398</v>
      </c>
      <c r="AG721" s="467" t="s">
        <v>5396</v>
      </c>
      <c r="AH721" s="474" t="s">
        <v>2452</v>
      </c>
      <c r="AI721" s="474" t="s">
        <v>2452</v>
      </c>
      <c r="AJ721" s="467"/>
      <c r="AK721" s="474"/>
      <c r="AL721" s="467"/>
      <c r="AM721" s="467"/>
      <c r="AN721" s="467"/>
      <c r="AO721" s="474"/>
      <c r="AP721" s="476" t="s">
        <v>5389</v>
      </c>
      <c r="AQ721" s="467" t="s">
        <v>5390</v>
      </c>
      <c r="AR721" s="501">
        <v>44263</v>
      </c>
      <c r="AS721" s="467"/>
      <c r="AT721" s="467"/>
      <c r="AU721" s="474"/>
      <c r="AV721" s="474"/>
      <c r="AW721" s="474">
        <v>1</v>
      </c>
      <c r="AX721" s="474">
        <v>1</v>
      </c>
      <c r="AY721" s="474">
        <v>1</v>
      </c>
      <c r="AZ721" s="474">
        <v>3</v>
      </c>
      <c r="BA721" s="477">
        <v>1</v>
      </c>
      <c r="BB721" s="478"/>
      <c r="BC721" s="474"/>
      <c r="BD721" s="467" t="s">
        <v>5372</v>
      </c>
      <c r="BE721" s="467" t="s">
        <v>5373</v>
      </c>
      <c r="BF721" s="467" t="s">
        <v>3228</v>
      </c>
      <c r="BG721" s="470"/>
      <c r="BH721" s="467"/>
      <c r="BI721" s="467"/>
      <c r="BJ721" s="467"/>
      <c r="BK721" s="467" t="s">
        <v>5388</v>
      </c>
      <c r="BL721" s="467"/>
      <c r="BM721" s="467"/>
    </row>
    <row r="722" spans="1:65" ht="30" customHeight="1" x14ac:dyDescent="0.3">
      <c r="A722" s="68"/>
      <c r="B722" s="465">
        <v>20200717</v>
      </c>
      <c r="C722" s="514" t="s">
        <v>5359</v>
      </c>
      <c r="D722" s="480"/>
      <c r="E722" s="481">
        <v>44246</v>
      </c>
      <c r="F722" s="469" t="s">
        <v>2770</v>
      </c>
      <c r="G722" s="468" t="s">
        <v>5358</v>
      </c>
      <c r="H722" s="469" t="s">
        <v>2585</v>
      </c>
      <c r="I722" s="468" t="s">
        <v>119</v>
      </c>
      <c r="J722" s="482" t="s">
        <v>7216</v>
      </c>
      <c r="K722" s="483">
        <v>44246</v>
      </c>
      <c r="L722" s="479"/>
      <c r="M722" s="469" t="s">
        <v>5356</v>
      </c>
      <c r="N722" s="469" t="s">
        <v>5357</v>
      </c>
      <c r="O722" s="513" t="s">
        <v>5360</v>
      </c>
      <c r="P722" s="513" t="s">
        <v>5361</v>
      </c>
      <c r="Q722" s="513" t="s">
        <v>5362</v>
      </c>
      <c r="R722" s="484">
        <v>0</v>
      </c>
      <c r="S722" s="484">
        <v>0</v>
      </c>
      <c r="T722" s="468"/>
      <c r="U722" s="468"/>
      <c r="V722" s="468"/>
      <c r="W722" s="468" t="s">
        <v>146</v>
      </c>
      <c r="X722" s="513"/>
      <c r="Y722" s="486"/>
      <c r="Z722" s="513" t="s">
        <v>5363</v>
      </c>
      <c r="AA722" s="467" t="s">
        <v>153</v>
      </c>
      <c r="AB722" s="467"/>
      <c r="AC722" s="474"/>
      <c r="AD722" s="474" t="s">
        <v>227</v>
      </c>
      <c r="AE722" s="474" t="s">
        <v>232</v>
      </c>
      <c r="AF722" s="474" t="s">
        <v>235</v>
      </c>
      <c r="AG722" s="467" t="s">
        <v>238</v>
      </c>
      <c r="AH722" s="474" t="s">
        <v>154</v>
      </c>
      <c r="AI722" s="474" t="s">
        <v>2452</v>
      </c>
      <c r="AJ722" s="467"/>
      <c r="AK722" s="474"/>
      <c r="AL722" s="467"/>
      <c r="AM722" s="467"/>
      <c r="AN722" s="467"/>
      <c r="AO722" s="474"/>
      <c r="AP722" s="476"/>
      <c r="AQ722" s="467"/>
      <c r="AR722" s="467"/>
      <c r="AS722" s="467" t="s">
        <v>5459</v>
      </c>
      <c r="AT722" s="467"/>
      <c r="AU722" s="474"/>
      <c r="AV722" s="474"/>
      <c r="AW722" s="474">
        <v>1</v>
      </c>
      <c r="AX722" s="474">
        <v>1</v>
      </c>
      <c r="AY722" s="474">
        <v>1</v>
      </c>
      <c r="AZ722" s="474">
        <v>1</v>
      </c>
      <c r="BA722" s="477">
        <v>1</v>
      </c>
      <c r="BB722" s="478"/>
      <c r="BC722" s="474"/>
      <c r="BD722" s="467" t="s">
        <v>5456</v>
      </c>
      <c r="BE722" s="467" t="s">
        <v>5457</v>
      </c>
      <c r="BF722" s="467" t="s">
        <v>4946</v>
      </c>
      <c r="BG722" s="470"/>
      <c r="BH722" s="467"/>
      <c r="BI722" s="467"/>
      <c r="BJ722" s="467"/>
      <c r="BK722" s="467" t="s">
        <v>5458</v>
      </c>
      <c r="BL722" s="467"/>
      <c r="BM722" s="467"/>
    </row>
    <row r="723" spans="1:65" ht="30" customHeight="1" x14ac:dyDescent="0.3">
      <c r="A723" s="68"/>
      <c r="B723" s="465">
        <v>20200718</v>
      </c>
      <c r="C723" s="514" t="s">
        <v>5366</v>
      </c>
      <c r="D723" s="480"/>
      <c r="E723" s="481">
        <v>44246</v>
      </c>
      <c r="F723" s="469" t="s">
        <v>3294</v>
      </c>
      <c r="G723" s="468" t="s">
        <v>5358</v>
      </c>
      <c r="H723" s="469" t="s">
        <v>2585</v>
      </c>
      <c r="I723" s="468" t="s">
        <v>119</v>
      </c>
      <c r="J723" s="482" t="s">
        <v>7217</v>
      </c>
      <c r="K723" s="483">
        <v>44166</v>
      </c>
      <c r="L723" s="479"/>
      <c r="M723" s="469" t="s">
        <v>5364</v>
      </c>
      <c r="N723" s="469" t="s">
        <v>160</v>
      </c>
      <c r="O723" s="513" t="s">
        <v>5367</v>
      </c>
      <c r="P723" s="513" t="s">
        <v>5368</v>
      </c>
      <c r="Q723" s="513" t="s">
        <v>5369</v>
      </c>
      <c r="R723" s="484">
        <v>0</v>
      </c>
      <c r="S723" s="484">
        <v>0</v>
      </c>
      <c r="T723" s="468"/>
      <c r="U723" s="468"/>
      <c r="V723" s="468"/>
      <c r="W723" s="468" t="s">
        <v>146</v>
      </c>
      <c r="X723" s="469"/>
      <c r="Y723" s="486"/>
      <c r="Z723" s="469" t="s">
        <v>5365</v>
      </c>
      <c r="AA723" s="467" t="s">
        <v>153</v>
      </c>
      <c r="AB723" s="467"/>
      <c r="AC723" s="474"/>
      <c r="AD723" s="474" t="s">
        <v>227</v>
      </c>
      <c r="AE723" s="474"/>
      <c r="AF723" s="474" t="s">
        <v>237</v>
      </c>
      <c r="AG723" s="467" t="s">
        <v>238</v>
      </c>
      <c r="AH723" s="474" t="s">
        <v>154</v>
      </c>
      <c r="AI723" s="474" t="s">
        <v>2452</v>
      </c>
      <c r="AJ723" s="467"/>
      <c r="AK723" s="474"/>
      <c r="AL723" s="467"/>
      <c r="AM723" s="467"/>
      <c r="AN723" s="467"/>
      <c r="AO723" s="474"/>
      <c r="AP723" s="476" t="s">
        <v>5454</v>
      </c>
      <c r="AQ723" s="467" t="s">
        <v>5096</v>
      </c>
      <c r="AR723" s="501">
        <v>44260</v>
      </c>
      <c r="AS723" s="467" t="s">
        <v>5455</v>
      </c>
      <c r="AT723" s="467"/>
      <c r="AU723" s="474"/>
      <c r="AV723" s="474"/>
      <c r="AW723" s="474">
        <v>1</v>
      </c>
      <c r="AX723" s="474">
        <v>1</v>
      </c>
      <c r="AY723" s="474">
        <v>1</v>
      </c>
      <c r="AZ723" s="474">
        <v>5</v>
      </c>
      <c r="BA723" s="477">
        <v>1</v>
      </c>
      <c r="BB723" s="478"/>
      <c r="BC723" s="474"/>
      <c r="BD723" s="467" t="s">
        <v>5451</v>
      </c>
      <c r="BE723" s="467" t="s">
        <v>5452</v>
      </c>
      <c r="BF723" s="467" t="s">
        <v>3228</v>
      </c>
      <c r="BG723" s="470"/>
      <c r="BH723" s="467"/>
      <c r="BI723" s="467"/>
      <c r="BJ723" s="467"/>
      <c r="BK723" s="467" t="s">
        <v>5453</v>
      </c>
      <c r="BL723" s="467"/>
      <c r="BM723" s="467"/>
    </row>
    <row r="724" spans="1:65" ht="30" customHeight="1" x14ac:dyDescent="0.3">
      <c r="A724" s="68"/>
      <c r="B724" s="465">
        <v>20200719</v>
      </c>
      <c r="C724" s="514" t="s">
        <v>5416</v>
      </c>
      <c r="D724" s="480"/>
      <c r="E724" s="481">
        <v>44249</v>
      </c>
      <c r="F724" s="469" t="s">
        <v>2632</v>
      </c>
      <c r="G724" s="468" t="s">
        <v>5415</v>
      </c>
      <c r="H724" s="469" t="s">
        <v>2585</v>
      </c>
      <c r="I724" s="468" t="s">
        <v>119</v>
      </c>
      <c r="J724" s="482" t="s">
        <v>7218</v>
      </c>
      <c r="K724" s="483">
        <v>44249</v>
      </c>
      <c r="L724" s="479"/>
      <c r="M724" s="469" t="s">
        <v>2586</v>
      </c>
      <c r="N724" s="469" t="s">
        <v>2582</v>
      </c>
      <c r="O724" s="513" t="s">
        <v>5417</v>
      </c>
      <c r="P724" s="513" t="s">
        <v>5418</v>
      </c>
      <c r="Q724" s="513" t="s">
        <v>5419</v>
      </c>
      <c r="R724" s="484">
        <v>0</v>
      </c>
      <c r="S724" s="484">
        <v>0</v>
      </c>
      <c r="T724" s="468"/>
      <c r="U724" s="468"/>
      <c r="V724" s="468"/>
      <c r="W724" s="468" t="s">
        <v>146</v>
      </c>
      <c r="X724" s="469"/>
      <c r="Y724" s="486" t="s">
        <v>3141</v>
      </c>
      <c r="Z724" s="469" t="s">
        <v>5414</v>
      </c>
      <c r="AA724" s="467" t="s">
        <v>153</v>
      </c>
      <c r="AB724" s="467"/>
      <c r="AC724" s="474"/>
      <c r="AD724" s="474" t="s">
        <v>227</v>
      </c>
      <c r="AE724" s="474" t="s">
        <v>232</v>
      </c>
      <c r="AF724" s="474" t="s">
        <v>236</v>
      </c>
      <c r="AG724" s="467" t="s">
        <v>238</v>
      </c>
      <c r="AH724" s="474" t="s">
        <v>154</v>
      </c>
      <c r="AI724" s="474" t="s">
        <v>2452</v>
      </c>
      <c r="AJ724" s="467"/>
      <c r="AK724" s="474"/>
      <c r="AL724" s="467"/>
      <c r="AM724" s="467"/>
      <c r="AN724" s="467"/>
      <c r="AO724" s="474"/>
      <c r="AP724" s="476" t="s">
        <v>5512</v>
      </c>
      <c r="AQ724" s="467" t="s">
        <v>4655</v>
      </c>
      <c r="AR724" s="467" t="s">
        <v>5492</v>
      </c>
      <c r="AS724" s="467"/>
      <c r="AT724" s="467"/>
      <c r="AU724" s="474"/>
      <c r="AV724" s="474"/>
      <c r="AW724" s="474">
        <v>1</v>
      </c>
      <c r="AX724" s="474">
        <v>1</v>
      </c>
      <c r="AY724" s="474">
        <v>1</v>
      </c>
      <c r="AZ724" s="474">
        <v>3</v>
      </c>
      <c r="BA724" s="477">
        <v>1</v>
      </c>
      <c r="BB724" s="478"/>
      <c r="BC724" s="474"/>
      <c r="BD724" s="467" t="s">
        <v>5491</v>
      </c>
      <c r="BE724" s="467" t="s">
        <v>5499</v>
      </c>
      <c r="BF724" s="467" t="s">
        <v>5504</v>
      </c>
      <c r="BG724" s="470"/>
      <c r="BH724" s="467"/>
      <c r="BI724" s="467"/>
      <c r="BJ724" s="467"/>
      <c r="BK724" s="467" t="s">
        <v>5493</v>
      </c>
      <c r="BL724" s="467"/>
      <c r="BM724" s="467"/>
    </row>
    <row r="725" spans="1:65" ht="30" customHeight="1" x14ac:dyDescent="0.3">
      <c r="A725" s="68"/>
      <c r="B725" s="465">
        <v>20200720</v>
      </c>
      <c r="C725" s="514" t="s">
        <v>5421</v>
      </c>
      <c r="D725" s="480"/>
      <c r="E725" s="481">
        <v>44249</v>
      </c>
      <c r="F725" s="469" t="s">
        <v>2713</v>
      </c>
      <c r="G725" s="468" t="s">
        <v>116</v>
      </c>
      <c r="H725" s="469" t="s">
        <v>1500</v>
      </c>
      <c r="I725" s="468" t="s">
        <v>119</v>
      </c>
      <c r="J725" s="482" t="s">
        <v>7219</v>
      </c>
      <c r="K725" s="483">
        <v>44249</v>
      </c>
      <c r="L725" s="479"/>
      <c r="M725" s="469" t="s">
        <v>5422</v>
      </c>
      <c r="N725" s="469" t="s">
        <v>5423</v>
      </c>
      <c r="O725" s="513" t="s">
        <v>5424</v>
      </c>
      <c r="P725" s="513" t="s">
        <v>5425</v>
      </c>
      <c r="Q725" s="513" t="s">
        <v>5426</v>
      </c>
      <c r="R725" s="484">
        <v>0</v>
      </c>
      <c r="S725" s="484">
        <v>0</v>
      </c>
      <c r="T725" s="468" t="s">
        <v>348</v>
      </c>
      <c r="U725" s="468"/>
      <c r="V725" s="468"/>
      <c r="W725" s="468" t="s">
        <v>120</v>
      </c>
      <c r="X725" s="513" t="s">
        <v>5427</v>
      </c>
      <c r="Y725" s="486"/>
      <c r="Z725" s="513" t="s">
        <v>5772</v>
      </c>
      <c r="AA725" s="467" t="s">
        <v>2454</v>
      </c>
      <c r="AB725" s="467" t="s">
        <v>5420</v>
      </c>
      <c r="AC725" s="474"/>
      <c r="AD725" s="474" t="s">
        <v>2450</v>
      </c>
      <c r="AE725" s="474"/>
      <c r="AF725" s="474" t="s">
        <v>2458</v>
      </c>
      <c r="AG725" s="467" t="s">
        <v>2490</v>
      </c>
      <c r="AH725" s="474" t="s">
        <v>2452</v>
      </c>
      <c r="AI725" s="474" t="s">
        <v>2452</v>
      </c>
      <c r="AJ725" s="467"/>
      <c r="AK725" s="474"/>
      <c r="AL725" s="467"/>
      <c r="AM725" s="467"/>
      <c r="AN725" s="467"/>
      <c r="AO725" s="474"/>
      <c r="AP725" s="476" t="s">
        <v>5511</v>
      </c>
      <c r="AQ725" s="467" t="s">
        <v>4743</v>
      </c>
      <c r="AR725" s="501">
        <v>44253</v>
      </c>
      <c r="AS725" s="467"/>
      <c r="AT725" s="467"/>
      <c r="AU725" s="474"/>
      <c r="AV725" s="474"/>
      <c r="AW725" s="474">
        <v>1</v>
      </c>
      <c r="AX725" s="474">
        <v>1</v>
      </c>
      <c r="AY725" s="474">
        <v>1</v>
      </c>
      <c r="AZ725" s="474">
        <v>1</v>
      </c>
      <c r="BA725" s="477">
        <v>1</v>
      </c>
      <c r="BB725" s="478"/>
      <c r="BC725" s="474"/>
      <c r="BD725" s="467" t="s">
        <v>5508</v>
      </c>
      <c r="BE725" s="467" t="s">
        <v>5509</v>
      </c>
      <c r="BF725" s="467" t="s">
        <v>5504</v>
      </c>
      <c r="BG725" s="470"/>
      <c r="BH725" s="467"/>
      <c r="BI725" s="467"/>
      <c r="BJ725" s="467"/>
      <c r="BK725" s="467" t="s">
        <v>5510</v>
      </c>
      <c r="BL725" s="467"/>
      <c r="BM725" s="467"/>
    </row>
    <row r="726" spans="1:65" ht="30" customHeight="1" x14ac:dyDescent="0.3">
      <c r="A726" s="68"/>
      <c r="B726" s="465">
        <v>20200721</v>
      </c>
      <c r="C726" s="514" t="s">
        <v>5449</v>
      </c>
      <c r="D726" s="480"/>
      <c r="E726" s="481">
        <v>44250</v>
      </c>
      <c r="F726" s="469" t="s">
        <v>3294</v>
      </c>
      <c r="G726" s="468" t="s">
        <v>116</v>
      </c>
      <c r="H726" s="469" t="s">
        <v>2585</v>
      </c>
      <c r="I726" s="468" t="s">
        <v>119</v>
      </c>
      <c r="J726" s="482" t="s">
        <v>7220</v>
      </c>
      <c r="K726" s="483">
        <v>44250</v>
      </c>
      <c r="L726" s="479"/>
      <c r="M726" s="469" t="s">
        <v>2586</v>
      </c>
      <c r="N726" s="469" t="s">
        <v>5441</v>
      </c>
      <c r="O726" s="513" t="s">
        <v>5438</v>
      </c>
      <c r="P726" s="513" t="s">
        <v>5440</v>
      </c>
      <c r="Q726" s="513" t="s">
        <v>5439</v>
      </c>
      <c r="R726" s="484">
        <v>0</v>
      </c>
      <c r="S726" s="484">
        <v>0</v>
      </c>
      <c r="T726" s="468"/>
      <c r="U726" s="468"/>
      <c r="V726" s="468"/>
      <c r="W726" s="468" t="s">
        <v>5443</v>
      </c>
      <c r="X726" s="469" t="s">
        <v>5450</v>
      </c>
      <c r="Y726" s="486" t="s">
        <v>3141</v>
      </c>
      <c r="Z726" s="469" t="s">
        <v>5444</v>
      </c>
      <c r="AA726" s="467" t="s">
        <v>5445</v>
      </c>
      <c r="AB726" s="467"/>
      <c r="AC726" s="474"/>
      <c r="AD726" s="474" t="s">
        <v>5446</v>
      </c>
      <c r="AE726" s="474"/>
      <c r="AF726" s="474" t="s">
        <v>5448</v>
      </c>
      <c r="AG726" s="467" t="s">
        <v>5447</v>
      </c>
      <c r="AH726" s="474" t="s">
        <v>5442</v>
      </c>
      <c r="AI726" s="474" t="s">
        <v>2452</v>
      </c>
      <c r="AJ726" s="467"/>
      <c r="AK726" s="474"/>
      <c r="AL726" s="467"/>
      <c r="AM726" s="467"/>
      <c r="AN726" s="467"/>
      <c r="AO726" s="474"/>
      <c r="AP726" s="476" t="s">
        <v>5505</v>
      </c>
      <c r="AQ726" s="467" t="s">
        <v>5506</v>
      </c>
      <c r="AR726" s="467" t="s">
        <v>5507</v>
      </c>
      <c r="AS726" s="467"/>
      <c r="AT726" s="467"/>
      <c r="AU726" s="474"/>
      <c r="AV726" s="474"/>
      <c r="AW726" s="474">
        <v>1</v>
      </c>
      <c r="AX726" s="474">
        <v>1</v>
      </c>
      <c r="AY726" s="474">
        <v>1</v>
      </c>
      <c r="AZ726" s="474">
        <v>3</v>
      </c>
      <c r="BA726" s="477">
        <v>4</v>
      </c>
      <c r="BB726" s="478"/>
      <c r="BC726" s="474"/>
      <c r="BD726" s="467" t="s">
        <v>5502</v>
      </c>
      <c r="BE726" s="467" t="s">
        <v>5503</v>
      </c>
      <c r="BF726" s="467" t="s">
        <v>5504</v>
      </c>
      <c r="BG726" s="470"/>
      <c r="BH726" s="467"/>
      <c r="BI726" s="467"/>
      <c r="BJ726" s="467"/>
      <c r="BK726" s="467"/>
      <c r="BL726" s="467"/>
      <c r="BM726" s="467"/>
    </row>
    <row r="727" spans="1:65" ht="30" customHeight="1" x14ac:dyDescent="0.3">
      <c r="A727" s="68"/>
      <c r="B727" s="465">
        <v>20200722</v>
      </c>
      <c r="C727" s="514" t="s">
        <v>5464</v>
      </c>
      <c r="D727" s="480"/>
      <c r="E727" s="481">
        <v>44252</v>
      </c>
      <c r="F727" s="469" t="s">
        <v>2770</v>
      </c>
      <c r="G727" s="468" t="s">
        <v>116</v>
      </c>
      <c r="H727" s="469" t="s">
        <v>2585</v>
      </c>
      <c r="I727" s="468" t="s">
        <v>2477</v>
      </c>
      <c r="J727" s="482" t="s">
        <v>7221</v>
      </c>
      <c r="K727" s="483">
        <v>44252</v>
      </c>
      <c r="L727" s="479"/>
      <c r="M727" s="469" t="s">
        <v>2586</v>
      </c>
      <c r="N727" s="469" t="s">
        <v>2582</v>
      </c>
      <c r="O727" s="513" t="s">
        <v>5465</v>
      </c>
      <c r="P727" s="513" t="s">
        <v>5480</v>
      </c>
      <c r="Q727" s="513" t="s">
        <v>5481</v>
      </c>
      <c r="R727" s="484">
        <v>0</v>
      </c>
      <c r="S727" s="484">
        <v>0</v>
      </c>
      <c r="T727" s="468" t="s">
        <v>145</v>
      </c>
      <c r="U727" s="468" t="s">
        <v>347</v>
      </c>
      <c r="V727" s="468"/>
      <c r="W727" s="468" t="s">
        <v>5813</v>
      </c>
      <c r="X727" s="513" t="s">
        <v>5482</v>
      </c>
      <c r="Y727" s="486" t="s">
        <v>5814</v>
      </c>
      <c r="Z727" s="513" t="s">
        <v>5483</v>
      </c>
      <c r="AA727" s="467" t="s">
        <v>5820</v>
      </c>
      <c r="AB727" s="467"/>
      <c r="AC727" s="474"/>
      <c r="AD727" s="474" t="s">
        <v>5815</v>
      </c>
      <c r="AE727" s="474"/>
      <c r="AF727" s="474" t="s">
        <v>5816</v>
      </c>
      <c r="AG727" s="467" t="s">
        <v>5822</v>
      </c>
      <c r="AH727" s="474" t="s">
        <v>2452</v>
      </c>
      <c r="AI727" s="474" t="s">
        <v>2452</v>
      </c>
      <c r="AJ727" s="467"/>
      <c r="AK727" s="474"/>
      <c r="AL727" s="467"/>
      <c r="AM727" s="467" t="s">
        <v>5501</v>
      </c>
      <c r="AN727" s="467"/>
      <c r="AO727" s="474"/>
      <c r="AP727" s="476"/>
      <c r="AQ727" s="467"/>
      <c r="AR727" s="467"/>
      <c r="AS727" s="467"/>
      <c r="AT727" s="467"/>
      <c r="AU727" s="474"/>
      <c r="AV727" s="474"/>
      <c r="AW727" s="474">
        <v>1</v>
      </c>
      <c r="AX727" s="474">
        <v>1</v>
      </c>
      <c r="AY727" s="474">
        <v>1</v>
      </c>
      <c r="AZ727" s="474">
        <v>3</v>
      </c>
      <c r="BA727" s="477">
        <v>1</v>
      </c>
      <c r="BB727" s="478"/>
      <c r="BC727" s="474"/>
      <c r="BD727" s="467" t="s">
        <v>5484</v>
      </c>
      <c r="BE727" s="467" t="s">
        <v>5485</v>
      </c>
      <c r="BF727" s="467" t="s">
        <v>5486</v>
      </c>
      <c r="BG727" s="470"/>
      <c r="BH727" s="467"/>
      <c r="BI727" s="467"/>
      <c r="BJ727" s="467"/>
      <c r="BK727" s="467"/>
      <c r="BL727" s="467"/>
      <c r="BM727" s="467"/>
    </row>
    <row r="728" spans="1:65" ht="30" customHeight="1" x14ac:dyDescent="0.3">
      <c r="A728" s="68"/>
      <c r="B728" s="465">
        <v>20200723</v>
      </c>
      <c r="C728" s="514" t="s">
        <v>5466</v>
      </c>
      <c r="D728" s="480" t="s">
        <v>4126</v>
      </c>
      <c r="E728" s="481">
        <v>44252</v>
      </c>
      <c r="F728" s="469" t="s">
        <v>3294</v>
      </c>
      <c r="G728" s="468" t="s">
        <v>116</v>
      </c>
      <c r="H728" s="469" t="s">
        <v>1500</v>
      </c>
      <c r="I728" s="468" t="s">
        <v>119</v>
      </c>
      <c r="J728" s="482" t="s">
        <v>7222</v>
      </c>
      <c r="K728" s="483">
        <v>44252</v>
      </c>
      <c r="L728" s="479"/>
      <c r="M728" s="469" t="s">
        <v>5461</v>
      </c>
      <c r="N728" s="469" t="s">
        <v>2624</v>
      </c>
      <c r="O728" s="513" t="s">
        <v>5467</v>
      </c>
      <c r="P728" s="513" t="s">
        <v>5479</v>
      </c>
      <c r="Q728" s="513" t="s">
        <v>5624</v>
      </c>
      <c r="R728" s="484">
        <v>0</v>
      </c>
      <c r="S728" s="484">
        <v>0</v>
      </c>
      <c r="T728" s="468" t="s">
        <v>4575</v>
      </c>
      <c r="U728" s="468"/>
      <c r="V728" s="468"/>
      <c r="W728" s="468" t="s">
        <v>120</v>
      </c>
      <c r="X728" s="469"/>
      <c r="Y728" s="486" t="s">
        <v>6016</v>
      </c>
      <c r="Z728" s="513" t="s">
        <v>5625</v>
      </c>
      <c r="AA728" s="467" t="s">
        <v>2454</v>
      </c>
      <c r="AB728" s="467"/>
      <c r="AC728" s="474"/>
      <c r="AD728" s="474" t="s">
        <v>2450</v>
      </c>
      <c r="AE728" s="474" t="s">
        <v>2461</v>
      </c>
      <c r="AF728" s="474" t="s">
        <v>2462</v>
      </c>
      <c r="AG728" s="467" t="s">
        <v>2451</v>
      </c>
      <c r="AH728" s="474" t="s">
        <v>2452</v>
      </c>
      <c r="AI728" s="474" t="s">
        <v>2452</v>
      </c>
      <c r="AJ728" s="467"/>
      <c r="AK728" s="474"/>
      <c r="AL728" s="467"/>
      <c r="AM728" s="467"/>
      <c r="AN728" s="467"/>
      <c r="AO728" s="474"/>
      <c r="AP728" s="476" t="s">
        <v>5627</v>
      </c>
      <c r="AQ728" s="467" t="s">
        <v>5628</v>
      </c>
      <c r="AR728" s="467" t="s">
        <v>5629</v>
      </c>
      <c r="AS728" s="467"/>
      <c r="AT728" s="467"/>
      <c r="AU728" s="474"/>
      <c r="AV728" s="474"/>
      <c r="AW728" s="474">
        <v>1</v>
      </c>
      <c r="AX728" s="474">
        <v>1</v>
      </c>
      <c r="AY728" s="474">
        <v>1</v>
      </c>
      <c r="AZ728" s="474">
        <v>3</v>
      </c>
      <c r="BA728" s="477">
        <v>2</v>
      </c>
      <c r="BB728" s="478"/>
      <c r="BC728" s="474"/>
      <c r="BD728" s="467" t="s">
        <v>5496</v>
      </c>
      <c r="BE728" s="467" t="s">
        <v>5497</v>
      </c>
      <c r="BF728" s="467" t="s">
        <v>5387</v>
      </c>
      <c r="BG728" s="470"/>
      <c r="BH728" s="467"/>
      <c r="BI728" s="467"/>
      <c r="BJ728" s="467"/>
      <c r="BK728" s="467" t="s">
        <v>5498</v>
      </c>
      <c r="BL728" s="467"/>
      <c r="BM728" s="467"/>
    </row>
    <row r="729" spans="1:65" ht="30" customHeight="1" x14ac:dyDescent="0.3">
      <c r="A729" s="68"/>
      <c r="B729" s="465">
        <v>20200724</v>
      </c>
      <c r="C729" s="514" t="s">
        <v>5468</v>
      </c>
      <c r="D729" s="480" t="s">
        <v>5477</v>
      </c>
      <c r="E729" s="481">
        <v>44252</v>
      </c>
      <c r="F729" s="469" t="s">
        <v>2494</v>
      </c>
      <c r="G729" s="468" t="s">
        <v>116</v>
      </c>
      <c r="H729" s="469" t="s">
        <v>1500</v>
      </c>
      <c r="I729" s="468" t="s">
        <v>119</v>
      </c>
      <c r="J729" s="482" t="s">
        <v>7223</v>
      </c>
      <c r="K729" s="483">
        <v>44251</v>
      </c>
      <c r="L729" s="479">
        <v>44228</v>
      </c>
      <c r="M729" s="469" t="s">
        <v>5462</v>
      </c>
      <c r="N729" s="469" t="s">
        <v>5463</v>
      </c>
      <c r="O729" s="513" t="s">
        <v>5469</v>
      </c>
      <c r="P729" s="513" t="s">
        <v>5470</v>
      </c>
      <c r="Q729" s="513" t="s">
        <v>6107</v>
      </c>
      <c r="R729" s="484">
        <v>323920</v>
      </c>
      <c r="S729" s="484">
        <v>0</v>
      </c>
      <c r="T729" s="468" t="s">
        <v>2712</v>
      </c>
      <c r="U729" s="468"/>
      <c r="V729" s="468"/>
      <c r="W729" s="468" t="s">
        <v>120</v>
      </c>
      <c r="X729" s="469"/>
      <c r="Y729" s="486" t="s">
        <v>2528</v>
      </c>
      <c r="Z729" s="513" t="s">
        <v>6109</v>
      </c>
      <c r="AA729" s="467" t="s">
        <v>2454</v>
      </c>
      <c r="AB729" s="467" t="s">
        <v>6108</v>
      </c>
      <c r="AC729" s="474"/>
      <c r="AD729" s="474" t="s">
        <v>2460</v>
      </c>
      <c r="AE729" s="474"/>
      <c r="AF729" s="474" t="s">
        <v>2462</v>
      </c>
      <c r="AG729" s="467" t="s">
        <v>2451</v>
      </c>
      <c r="AH729" s="474" t="s">
        <v>2452</v>
      </c>
      <c r="AI729" s="474" t="s">
        <v>2452</v>
      </c>
      <c r="AJ729" s="467"/>
      <c r="AK729" s="474"/>
      <c r="AL729" s="467"/>
      <c r="AM729" s="467" t="s">
        <v>5478</v>
      </c>
      <c r="AN729" s="467"/>
      <c r="AO729" s="474"/>
      <c r="AP729" s="476" t="s">
        <v>6113</v>
      </c>
      <c r="AQ729" s="467" t="s">
        <v>6052</v>
      </c>
      <c r="AR729" s="501">
        <v>44279</v>
      </c>
      <c r="AS729" s="467"/>
      <c r="AT729" s="467"/>
      <c r="AU729" s="474"/>
      <c r="AV729" s="474"/>
      <c r="AW729" s="474">
        <v>1</v>
      </c>
      <c r="AX729" s="474">
        <v>2</v>
      </c>
      <c r="AY729" s="474">
        <v>1</v>
      </c>
      <c r="AZ729" s="474">
        <v>3</v>
      </c>
      <c r="BA729" s="477">
        <v>2</v>
      </c>
      <c r="BB729" s="478"/>
      <c r="BC729" s="474"/>
      <c r="BD729" s="467" t="s">
        <v>5494</v>
      </c>
      <c r="BE729" s="467" t="s">
        <v>5495</v>
      </c>
      <c r="BF729" s="467" t="s">
        <v>5487</v>
      </c>
      <c r="BG729" s="470"/>
      <c r="BH729" s="467"/>
      <c r="BI729" s="467"/>
      <c r="BJ729" s="467"/>
      <c r="BK729" s="467"/>
      <c r="BL729" s="467"/>
      <c r="BM729" s="467"/>
    </row>
    <row r="730" spans="1:65" ht="30" customHeight="1" x14ac:dyDescent="0.3">
      <c r="A730" s="68"/>
      <c r="B730" s="465">
        <v>20200725</v>
      </c>
      <c r="C730" s="514" t="s">
        <v>5471</v>
      </c>
      <c r="D730" s="480" t="s">
        <v>5475</v>
      </c>
      <c r="E730" s="481">
        <v>44252</v>
      </c>
      <c r="F730" s="469" t="s">
        <v>2632</v>
      </c>
      <c r="G730" s="468" t="s">
        <v>116</v>
      </c>
      <c r="H730" s="469" t="s">
        <v>2585</v>
      </c>
      <c r="I730" s="468" t="s">
        <v>2449</v>
      </c>
      <c r="J730" s="482" t="s">
        <v>7224</v>
      </c>
      <c r="K730" s="483">
        <v>44251</v>
      </c>
      <c r="L730" s="479"/>
      <c r="M730" s="469" t="s">
        <v>2586</v>
      </c>
      <c r="N730" s="469" t="s">
        <v>2582</v>
      </c>
      <c r="O730" s="513" t="s">
        <v>5472</v>
      </c>
      <c r="P730" s="513" t="s">
        <v>5473</v>
      </c>
      <c r="Q730" s="513" t="s">
        <v>5474</v>
      </c>
      <c r="R730" s="484">
        <v>0</v>
      </c>
      <c r="S730" s="484">
        <v>0</v>
      </c>
      <c r="T730" s="468"/>
      <c r="U730" s="468"/>
      <c r="V730" s="468"/>
      <c r="W730" s="468" t="s">
        <v>120</v>
      </c>
      <c r="X730" s="469" t="s">
        <v>5500</v>
      </c>
      <c r="Y730" s="486" t="s">
        <v>3141</v>
      </c>
      <c r="Z730" s="513" t="s">
        <v>5476</v>
      </c>
      <c r="AA730" s="467" t="s">
        <v>2518</v>
      </c>
      <c r="AB730" s="467" t="s">
        <v>5633</v>
      </c>
      <c r="AC730" s="474"/>
      <c r="AD730" s="474" t="s">
        <v>2450</v>
      </c>
      <c r="AE730" s="474"/>
      <c r="AF730" s="474" t="s">
        <v>2458</v>
      </c>
      <c r="AG730" s="467" t="s">
        <v>2490</v>
      </c>
      <c r="AH730" s="474" t="s">
        <v>2452</v>
      </c>
      <c r="AI730" s="474" t="s">
        <v>2452</v>
      </c>
      <c r="AJ730" s="467"/>
      <c r="AK730" s="474"/>
      <c r="AL730" s="467"/>
      <c r="AM730" s="467"/>
      <c r="AN730" s="467"/>
      <c r="AO730" s="474"/>
      <c r="AP730" s="476"/>
      <c r="AQ730" s="467"/>
      <c r="AR730" s="467"/>
      <c r="AS730" s="467"/>
      <c r="AT730" s="467"/>
      <c r="AU730" s="474"/>
      <c r="AV730" s="474"/>
      <c r="AW730" s="474">
        <v>1</v>
      </c>
      <c r="AX730" s="474">
        <v>1</v>
      </c>
      <c r="AY730" s="474">
        <v>1</v>
      </c>
      <c r="AZ730" s="474">
        <v>1</v>
      </c>
      <c r="BA730" s="477">
        <v>1</v>
      </c>
      <c r="BB730" s="478"/>
      <c r="BC730" s="474"/>
      <c r="BD730" s="467" t="s">
        <v>5630</v>
      </c>
      <c r="BE730" s="467" t="s">
        <v>5631</v>
      </c>
      <c r="BF730" s="467" t="s">
        <v>5632</v>
      </c>
      <c r="BG730" s="470"/>
      <c r="BH730" s="467"/>
      <c r="BI730" s="467"/>
      <c r="BJ730" s="467"/>
      <c r="BK730" s="467"/>
      <c r="BL730" s="467"/>
      <c r="BM730" s="467"/>
    </row>
    <row r="731" spans="1:65" ht="30" customHeight="1" x14ac:dyDescent="0.3">
      <c r="A731" s="68"/>
      <c r="B731" s="465">
        <v>20200726</v>
      </c>
      <c r="C731" s="514" t="s">
        <v>5642</v>
      </c>
      <c r="D731" s="480" t="s">
        <v>4256</v>
      </c>
      <c r="E731" s="481">
        <v>44254</v>
      </c>
      <c r="F731" s="469" t="s">
        <v>2609</v>
      </c>
      <c r="G731" s="468" t="s">
        <v>116</v>
      </c>
      <c r="H731" s="469" t="s">
        <v>2585</v>
      </c>
      <c r="I731" s="468" t="s">
        <v>2491</v>
      </c>
      <c r="J731" s="482" t="s">
        <v>7225</v>
      </c>
      <c r="K731" s="483">
        <v>44245</v>
      </c>
      <c r="L731" s="479"/>
      <c r="M731" s="469" t="s">
        <v>2586</v>
      </c>
      <c r="N731" s="469" t="s">
        <v>5513</v>
      </c>
      <c r="O731" s="513" t="s">
        <v>5523</v>
      </c>
      <c r="P731" s="513" t="s">
        <v>5524</v>
      </c>
      <c r="Q731" s="513" t="s">
        <v>5525</v>
      </c>
      <c r="R731" s="484">
        <v>0</v>
      </c>
      <c r="S731" s="484">
        <v>0</v>
      </c>
      <c r="T731" s="468"/>
      <c r="U731" s="468"/>
      <c r="V731" s="468"/>
      <c r="W731" s="468" t="s">
        <v>5614</v>
      </c>
      <c r="X731" s="474"/>
      <c r="Y731" s="486" t="s">
        <v>3141</v>
      </c>
      <c r="Z731" s="513" t="s">
        <v>5526</v>
      </c>
      <c r="AA731" s="467" t="s">
        <v>5615</v>
      </c>
      <c r="AB731" s="467"/>
      <c r="AC731" s="474"/>
      <c r="AD731" s="474" t="s">
        <v>5616</v>
      </c>
      <c r="AE731" s="474"/>
      <c r="AF731" s="474" t="s">
        <v>5618</v>
      </c>
      <c r="AG731" s="467" t="s">
        <v>5617</v>
      </c>
      <c r="AH731" s="474" t="s">
        <v>5643</v>
      </c>
      <c r="AI731" s="474" t="s">
        <v>5643</v>
      </c>
      <c r="AJ731" s="467"/>
      <c r="AK731" s="474"/>
      <c r="AL731" s="467"/>
      <c r="AM731" s="513" t="s">
        <v>5522</v>
      </c>
      <c r="AN731" s="467"/>
      <c r="AO731" s="474"/>
      <c r="AP731" s="476" t="s">
        <v>5636</v>
      </c>
      <c r="AQ731" s="467" t="s">
        <v>5637</v>
      </c>
      <c r="AR731" s="467" t="s">
        <v>5638</v>
      </c>
      <c r="AS731" s="467"/>
      <c r="AT731" s="467"/>
      <c r="AU731" s="474"/>
      <c r="AV731" s="474"/>
      <c r="AW731" s="474">
        <v>1</v>
      </c>
      <c r="AX731" s="474">
        <v>1</v>
      </c>
      <c r="AY731" s="474">
        <v>1</v>
      </c>
      <c r="AZ731" s="474">
        <v>3</v>
      </c>
      <c r="BA731" s="477">
        <v>1</v>
      </c>
      <c r="BB731" s="478"/>
      <c r="BC731" s="474"/>
      <c r="BD731" s="467"/>
      <c r="BE731" s="467"/>
      <c r="BF731" s="467"/>
      <c r="BG731" s="470"/>
      <c r="BH731" s="467"/>
      <c r="BI731" s="467"/>
      <c r="BJ731" s="467"/>
      <c r="BK731" s="467"/>
      <c r="BL731" s="467"/>
      <c r="BM731" s="467"/>
    </row>
    <row r="732" spans="1:65" ht="30" customHeight="1" x14ac:dyDescent="0.3">
      <c r="A732" s="68"/>
      <c r="B732" s="465">
        <v>20200727</v>
      </c>
      <c r="C732" s="514" t="s">
        <v>5824</v>
      </c>
      <c r="D732" s="480" t="s">
        <v>5514</v>
      </c>
      <c r="E732" s="481">
        <v>44253</v>
      </c>
      <c r="F732" s="469" t="s">
        <v>2713</v>
      </c>
      <c r="G732" s="468" t="s">
        <v>116</v>
      </c>
      <c r="H732" s="469" t="s">
        <v>1500</v>
      </c>
      <c r="I732" s="468" t="s">
        <v>2522</v>
      </c>
      <c r="J732" s="482" t="s">
        <v>7226</v>
      </c>
      <c r="K732" s="483">
        <v>44253</v>
      </c>
      <c r="L732" s="479">
        <v>44228</v>
      </c>
      <c r="M732" s="469" t="s">
        <v>5516</v>
      </c>
      <c r="N732" s="469" t="s">
        <v>3170</v>
      </c>
      <c r="O732" s="513" t="s">
        <v>5518</v>
      </c>
      <c r="P732" s="513" t="s">
        <v>5529</v>
      </c>
      <c r="Q732" s="513" t="s">
        <v>5521</v>
      </c>
      <c r="R732" s="484">
        <v>594609</v>
      </c>
      <c r="S732" s="484">
        <v>594609</v>
      </c>
      <c r="T732" s="468" t="s">
        <v>348</v>
      </c>
      <c r="U732" s="468"/>
      <c r="V732" s="468"/>
      <c r="W732" s="468" t="s">
        <v>120</v>
      </c>
      <c r="X732" s="474"/>
      <c r="Y732" s="486" t="s">
        <v>6016</v>
      </c>
      <c r="Z732" s="513" t="s">
        <v>5750</v>
      </c>
      <c r="AA732" s="467" t="s">
        <v>2454</v>
      </c>
      <c r="AB732" s="467"/>
      <c r="AC732" s="474"/>
      <c r="AD732" s="474" t="s">
        <v>2460</v>
      </c>
      <c r="AE732" s="474"/>
      <c r="AF732" s="474" t="s">
        <v>2462</v>
      </c>
      <c r="AG732" s="467" t="s">
        <v>2516</v>
      </c>
      <c r="AH732" s="474" t="s">
        <v>2710</v>
      </c>
      <c r="AI732" s="474" t="s">
        <v>2710</v>
      </c>
      <c r="AJ732" s="467"/>
      <c r="AK732" s="474"/>
      <c r="AL732" s="467"/>
      <c r="AM732" s="513" t="s">
        <v>5528</v>
      </c>
      <c r="AN732" s="467"/>
      <c r="AO732" s="474"/>
      <c r="AP732" s="476" t="s">
        <v>5634</v>
      </c>
      <c r="AQ732" s="467" t="s">
        <v>4680</v>
      </c>
      <c r="AR732" s="467" t="s">
        <v>5635</v>
      </c>
      <c r="AS732" s="467"/>
      <c r="AT732" s="467"/>
      <c r="AU732" s="474"/>
      <c r="AV732" s="474"/>
      <c r="AW732" s="474">
        <v>1</v>
      </c>
      <c r="AX732" s="474">
        <v>2</v>
      </c>
      <c r="AY732" s="474">
        <v>1</v>
      </c>
      <c r="AZ732" s="474">
        <v>3</v>
      </c>
      <c r="BA732" s="477">
        <v>4</v>
      </c>
      <c r="BB732" s="478"/>
      <c r="BC732" s="474"/>
      <c r="BD732" s="467"/>
      <c r="BE732" s="467"/>
      <c r="BF732" s="467"/>
      <c r="BG732" s="470"/>
      <c r="BH732" s="467"/>
      <c r="BI732" s="467"/>
      <c r="BJ732" s="467"/>
      <c r="BK732" s="467"/>
      <c r="BL732" s="467"/>
      <c r="BM732" s="467"/>
    </row>
    <row r="733" spans="1:65" ht="30" customHeight="1" x14ac:dyDescent="0.3">
      <c r="A733" s="68"/>
      <c r="B733" s="465">
        <v>20200728</v>
      </c>
      <c r="C733" s="514" t="s">
        <v>7427</v>
      </c>
      <c r="D733" s="480" t="s">
        <v>5515</v>
      </c>
      <c r="E733" s="481">
        <v>44253</v>
      </c>
      <c r="F733" s="469" t="s">
        <v>2713</v>
      </c>
      <c r="G733" s="468" t="s">
        <v>116</v>
      </c>
      <c r="H733" s="469" t="s">
        <v>1500</v>
      </c>
      <c r="I733" s="468" t="s">
        <v>4394</v>
      </c>
      <c r="J733" s="482" t="s">
        <v>7227</v>
      </c>
      <c r="K733" s="483">
        <v>44253</v>
      </c>
      <c r="L733" s="479">
        <v>44197</v>
      </c>
      <c r="M733" s="469" t="s">
        <v>3170</v>
      </c>
      <c r="N733" s="469" t="s">
        <v>5517</v>
      </c>
      <c r="O733" s="513" t="s">
        <v>5519</v>
      </c>
      <c r="P733" s="513" t="s">
        <v>5531</v>
      </c>
      <c r="Q733" s="513" t="s">
        <v>5520</v>
      </c>
      <c r="R733" s="484">
        <v>4384</v>
      </c>
      <c r="S733" s="484">
        <v>4384</v>
      </c>
      <c r="T733" s="468" t="s">
        <v>4575</v>
      </c>
      <c r="U733" s="468"/>
      <c r="V733" s="468"/>
      <c r="W733" s="468" t="s">
        <v>120</v>
      </c>
      <c r="X733" s="474"/>
      <c r="Y733" s="486" t="s">
        <v>6016</v>
      </c>
      <c r="Z733" s="513" t="s">
        <v>5644</v>
      </c>
      <c r="AA733" s="467" t="s">
        <v>2454</v>
      </c>
      <c r="AB733" s="467"/>
      <c r="AC733" s="474"/>
      <c r="AD733" s="474" t="s">
        <v>2450</v>
      </c>
      <c r="AE733" s="474"/>
      <c r="AF733" s="474" t="s">
        <v>2462</v>
      </c>
      <c r="AG733" s="467" t="s">
        <v>2516</v>
      </c>
      <c r="AH733" s="474" t="s">
        <v>2452</v>
      </c>
      <c r="AI733" s="474" t="s">
        <v>2452</v>
      </c>
      <c r="AJ733" s="467"/>
      <c r="AK733" s="474"/>
      <c r="AL733" s="467"/>
      <c r="AM733" s="513" t="s">
        <v>5530</v>
      </c>
      <c r="AN733" s="467"/>
      <c r="AO733" s="474"/>
      <c r="AP733" s="476" t="s">
        <v>5639</v>
      </c>
      <c r="AQ733" s="467" t="s">
        <v>5640</v>
      </c>
      <c r="AR733" s="501">
        <v>44264</v>
      </c>
      <c r="AS733" s="467"/>
      <c r="AT733" s="467"/>
      <c r="AU733" s="474"/>
      <c r="AV733" s="474"/>
      <c r="AW733" s="474">
        <v>1</v>
      </c>
      <c r="AX733" s="474">
        <v>1</v>
      </c>
      <c r="AY733" s="474">
        <v>1</v>
      </c>
      <c r="AZ733" s="474">
        <v>3</v>
      </c>
      <c r="BA733" s="477">
        <v>4</v>
      </c>
      <c r="BB733" s="478"/>
      <c r="BC733" s="474"/>
      <c r="BD733" s="467"/>
      <c r="BE733" s="467"/>
      <c r="BF733" s="467"/>
      <c r="BG733" s="470"/>
      <c r="BH733" s="467"/>
      <c r="BI733" s="467"/>
      <c r="BJ733" s="467"/>
      <c r="BK733" s="467"/>
      <c r="BL733" s="467"/>
      <c r="BM733" s="467"/>
    </row>
    <row r="734" spans="1:65" ht="30" customHeight="1" x14ac:dyDescent="0.3">
      <c r="A734" s="68"/>
      <c r="B734" s="465">
        <v>20200729</v>
      </c>
      <c r="C734" s="514" t="s">
        <v>5539</v>
      </c>
      <c r="D734" s="480"/>
      <c r="E734" s="481">
        <v>44257</v>
      </c>
      <c r="F734" s="469" t="s">
        <v>2494</v>
      </c>
      <c r="G734" s="468" t="s">
        <v>116</v>
      </c>
      <c r="H734" s="469" t="s">
        <v>1500</v>
      </c>
      <c r="I734" s="468" t="s">
        <v>119</v>
      </c>
      <c r="J734" s="482" t="s">
        <v>7228</v>
      </c>
      <c r="K734" s="483">
        <v>44257</v>
      </c>
      <c r="L734" s="479"/>
      <c r="M734" s="469" t="s">
        <v>2586</v>
      </c>
      <c r="N734" s="469" t="s">
        <v>3581</v>
      </c>
      <c r="O734" s="513" t="s">
        <v>5540</v>
      </c>
      <c r="P734" s="513" t="s">
        <v>5585</v>
      </c>
      <c r="Q734" s="513" t="s">
        <v>5541</v>
      </c>
      <c r="R734" s="484">
        <v>0</v>
      </c>
      <c r="S734" s="484">
        <v>0</v>
      </c>
      <c r="T734" s="468" t="s">
        <v>145</v>
      </c>
      <c r="U734" s="468"/>
      <c r="V734" s="468"/>
      <c r="W734" s="468" t="s">
        <v>5614</v>
      </c>
      <c r="X734" s="474"/>
      <c r="Y734" s="486" t="s">
        <v>3141</v>
      </c>
      <c r="Z734" s="513" t="s">
        <v>5645</v>
      </c>
      <c r="AA734" s="467" t="s">
        <v>5615</v>
      </c>
      <c r="AB734" s="467"/>
      <c r="AC734" s="474"/>
      <c r="AD734" s="474" t="s">
        <v>5616</v>
      </c>
      <c r="AE734" s="474"/>
      <c r="AF734" s="474" t="s">
        <v>5618</v>
      </c>
      <c r="AG734" s="467" t="s">
        <v>5626</v>
      </c>
      <c r="AH734" s="474" t="s">
        <v>2452</v>
      </c>
      <c r="AI734" s="474" t="s">
        <v>2452</v>
      </c>
      <c r="AJ734" s="467"/>
      <c r="AK734" s="474"/>
      <c r="AL734" s="467"/>
      <c r="AM734" s="513" t="s">
        <v>5542</v>
      </c>
      <c r="AN734" s="467"/>
      <c r="AO734" s="474"/>
      <c r="AP734" s="476" t="s">
        <v>5641</v>
      </c>
      <c r="AQ734" s="467" t="s">
        <v>5623</v>
      </c>
      <c r="AR734" s="501">
        <v>44275</v>
      </c>
      <c r="AS734" s="467"/>
      <c r="AT734" s="467"/>
      <c r="AU734" s="474"/>
      <c r="AV734" s="474"/>
      <c r="AW734" s="474">
        <v>1</v>
      </c>
      <c r="AX734" s="474">
        <v>1</v>
      </c>
      <c r="AY734" s="474">
        <v>1</v>
      </c>
      <c r="AZ734" s="474">
        <v>3</v>
      </c>
      <c r="BA734" s="477">
        <v>2</v>
      </c>
      <c r="BB734" s="478"/>
      <c r="BC734" s="474"/>
      <c r="BD734" s="467"/>
      <c r="BE734" s="467"/>
      <c r="BF734" s="467"/>
      <c r="BG734" s="470"/>
      <c r="BH734" s="467"/>
      <c r="BI734" s="467"/>
      <c r="BJ734" s="467"/>
      <c r="BK734" s="467"/>
      <c r="BL734" s="467"/>
      <c r="BM734" s="467"/>
    </row>
    <row r="735" spans="1:65" ht="30" customHeight="1" x14ac:dyDescent="0.3">
      <c r="A735" s="68"/>
      <c r="B735" s="465">
        <v>20200730</v>
      </c>
      <c r="C735" s="514" t="s">
        <v>5587</v>
      </c>
      <c r="D735" s="480" t="s">
        <v>4954</v>
      </c>
      <c r="E735" s="481">
        <v>44257</v>
      </c>
      <c r="F735" s="469" t="s">
        <v>2713</v>
      </c>
      <c r="G735" s="468" t="s">
        <v>116</v>
      </c>
      <c r="H735" s="469" t="s">
        <v>1500</v>
      </c>
      <c r="I735" s="468" t="s">
        <v>2479</v>
      </c>
      <c r="J735" s="482" t="s">
        <v>7229</v>
      </c>
      <c r="K735" s="483">
        <v>44256</v>
      </c>
      <c r="L735" s="479">
        <v>44197</v>
      </c>
      <c r="M735" s="469" t="s">
        <v>5544</v>
      </c>
      <c r="N735" s="469" t="s">
        <v>3170</v>
      </c>
      <c r="O735" s="513" t="s">
        <v>5586</v>
      </c>
      <c r="P735" s="513" t="s">
        <v>5589</v>
      </c>
      <c r="Q735" s="513" t="s">
        <v>5588</v>
      </c>
      <c r="R735" s="484">
        <v>205968</v>
      </c>
      <c r="S735" s="484">
        <v>205968</v>
      </c>
      <c r="T735" s="468" t="s">
        <v>6001</v>
      </c>
      <c r="U735" s="468"/>
      <c r="V735" s="468"/>
      <c r="W735" s="468" t="s">
        <v>120</v>
      </c>
      <c r="X735" s="474"/>
      <c r="Y735" s="486" t="s">
        <v>3141</v>
      </c>
      <c r="Z735" s="513" t="s">
        <v>5748</v>
      </c>
      <c r="AA735" s="467" t="s">
        <v>2470</v>
      </c>
      <c r="AB735" s="467" t="s">
        <v>5749</v>
      </c>
      <c r="AC735" s="474"/>
      <c r="AD735" s="474" t="s">
        <v>2460</v>
      </c>
      <c r="AE735" s="474"/>
      <c r="AF735" s="474" t="s">
        <v>2462</v>
      </c>
      <c r="AG735" s="467" t="s">
        <v>2486</v>
      </c>
      <c r="AH735" s="474" t="s">
        <v>2710</v>
      </c>
      <c r="AI735" s="474" t="s">
        <v>2710</v>
      </c>
      <c r="AJ735" s="467"/>
      <c r="AK735" s="474"/>
      <c r="AL735" s="467"/>
      <c r="AM735" s="513" t="s">
        <v>5543</v>
      </c>
      <c r="AN735" s="467"/>
      <c r="AO735" s="474"/>
      <c r="AP735" s="476" t="s">
        <v>5646</v>
      </c>
      <c r="AQ735" s="467" t="s">
        <v>5640</v>
      </c>
      <c r="AR735" s="501">
        <v>44259</v>
      </c>
      <c r="AS735" s="467"/>
      <c r="AT735" s="467"/>
      <c r="AU735" s="474"/>
      <c r="AV735" s="474"/>
      <c r="AW735" s="474">
        <v>1</v>
      </c>
      <c r="AX735" s="474">
        <v>2</v>
      </c>
      <c r="AY735" s="474">
        <v>1</v>
      </c>
      <c r="AZ735" s="474">
        <v>3</v>
      </c>
      <c r="BA735" s="477">
        <v>3</v>
      </c>
      <c r="BB735" s="478"/>
      <c r="BC735" s="474"/>
      <c r="BD735" s="467"/>
      <c r="BE735" s="467"/>
      <c r="BF735" s="467"/>
      <c r="BG735" s="470"/>
      <c r="BH735" s="467"/>
      <c r="BI735" s="467"/>
      <c r="BJ735" s="467"/>
      <c r="BK735" s="467"/>
      <c r="BL735" s="467"/>
      <c r="BM735" s="467"/>
    </row>
    <row r="736" spans="1:65" ht="30" customHeight="1" x14ac:dyDescent="0.3">
      <c r="A736" s="68"/>
      <c r="B736" s="465">
        <v>20200731</v>
      </c>
      <c r="C736" s="514" t="s">
        <v>5579</v>
      </c>
      <c r="D736" s="480"/>
      <c r="E736" s="481">
        <v>44257</v>
      </c>
      <c r="F736" s="469" t="s">
        <v>2609</v>
      </c>
      <c r="G736" s="468" t="s">
        <v>116</v>
      </c>
      <c r="H736" s="469" t="s">
        <v>2585</v>
      </c>
      <c r="I736" s="468" t="s">
        <v>5567</v>
      </c>
      <c r="J736" s="482" t="s">
        <v>7230</v>
      </c>
      <c r="K736" s="483">
        <v>44257</v>
      </c>
      <c r="L736" s="479">
        <v>44228</v>
      </c>
      <c r="M736" s="469" t="s">
        <v>2586</v>
      </c>
      <c r="N736" s="469" t="s">
        <v>2630</v>
      </c>
      <c r="O736" s="513" t="s">
        <v>5546</v>
      </c>
      <c r="P736" s="513" t="s">
        <v>5547</v>
      </c>
      <c r="Q736" s="513" t="s">
        <v>5548</v>
      </c>
      <c r="R736" s="484">
        <v>0</v>
      </c>
      <c r="S736" s="484">
        <v>0</v>
      </c>
      <c r="T736" s="468"/>
      <c r="U736" s="468"/>
      <c r="V736" s="468"/>
      <c r="W736" s="468" t="s">
        <v>997</v>
      </c>
      <c r="X736" s="474"/>
      <c r="Y736" s="486" t="s">
        <v>3141</v>
      </c>
      <c r="Z736" s="513" t="s">
        <v>5580</v>
      </c>
      <c r="AA736" s="467" t="s">
        <v>153</v>
      </c>
      <c r="AB736" s="467" t="s">
        <v>5578</v>
      </c>
      <c r="AC736" s="474"/>
      <c r="AD736" s="474" t="s">
        <v>227</v>
      </c>
      <c r="AE736" s="474"/>
      <c r="AF736" s="474" t="s">
        <v>236</v>
      </c>
      <c r="AG736" s="467" t="s">
        <v>238</v>
      </c>
      <c r="AH736" s="474" t="s">
        <v>5574</v>
      </c>
      <c r="AI736" s="474" t="s">
        <v>5574</v>
      </c>
      <c r="AJ736" s="467"/>
      <c r="AK736" s="474"/>
      <c r="AL736" s="467"/>
      <c r="AM736" s="513" t="s">
        <v>5545</v>
      </c>
      <c r="AN736" s="467"/>
      <c r="AO736" s="474"/>
      <c r="AP736" s="476"/>
      <c r="AQ736" s="467"/>
      <c r="AR736" s="467"/>
      <c r="AS736" s="467"/>
      <c r="AT736" s="467"/>
      <c r="AU736" s="474"/>
      <c r="AV736" s="474"/>
      <c r="AW736" s="474">
        <v>1</v>
      </c>
      <c r="AX736" s="474">
        <v>1</v>
      </c>
      <c r="AY736" s="474">
        <v>1</v>
      </c>
      <c r="AZ736" s="474">
        <v>3</v>
      </c>
      <c r="BA736" s="477">
        <v>1</v>
      </c>
      <c r="BB736" s="478"/>
      <c r="BC736" s="474"/>
      <c r="BD736" s="467"/>
      <c r="BE736" s="467"/>
      <c r="BF736" s="467"/>
      <c r="BG736" s="470"/>
      <c r="BH736" s="467"/>
      <c r="BI736" s="467"/>
      <c r="BJ736" s="467"/>
      <c r="BK736" s="467"/>
      <c r="BL736" s="467"/>
      <c r="BM736" s="467"/>
    </row>
    <row r="737" spans="1:65" ht="30" customHeight="1" x14ac:dyDescent="0.3">
      <c r="A737" s="68"/>
      <c r="B737" s="465">
        <v>20200732</v>
      </c>
      <c r="C737" s="514" t="s">
        <v>5921</v>
      </c>
      <c r="D737" s="480" t="s">
        <v>5582</v>
      </c>
      <c r="E737" s="481">
        <v>44257</v>
      </c>
      <c r="F737" s="469" t="s">
        <v>2609</v>
      </c>
      <c r="G737" s="468" t="s">
        <v>116</v>
      </c>
      <c r="H737" s="469" t="s">
        <v>1500</v>
      </c>
      <c r="I737" s="468" t="s">
        <v>2474</v>
      </c>
      <c r="J737" s="482" t="s">
        <v>7231</v>
      </c>
      <c r="K737" s="483">
        <v>44257</v>
      </c>
      <c r="L737" s="479">
        <v>43922</v>
      </c>
      <c r="M737" s="469" t="s">
        <v>2586</v>
      </c>
      <c r="N737" s="469" t="s">
        <v>5538</v>
      </c>
      <c r="O737" s="513" t="s">
        <v>5549</v>
      </c>
      <c r="P737" s="513" t="s">
        <v>5583</v>
      </c>
      <c r="Q737" s="513" t="s">
        <v>5581</v>
      </c>
      <c r="R737" s="484">
        <v>34500</v>
      </c>
      <c r="S737" s="484">
        <v>34500</v>
      </c>
      <c r="T737" s="468" t="s">
        <v>145</v>
      </c>
      <c r="U737" s="468"/>
      <c r="V737" s="468"/>
      <c r="W737" s="468" t="s">
        <v>120</v>
      </c>
      <c r="X737" s="474"/>
      <c r="Y737" s="486" t="s">
        <v>5915</v>
      </c>
      <c r="Z737" s="513" t="s">
        <v>5762</v>
      </c>
      <c r="AA737" s="467" t="s">
        <v>2454</v>
      </c>
      <c r="AB737" s="467"/>
      <c r="AC737" s="474"/>
      <c r="AD737" s="474" t="s">
        <v>2450</v>
      </c>
      <c r="AE737" s="474"/>
      <c r="AF737" s="474" t="s">
        <v>2462</v>
      </c>
      <c r="AG737" s="467" t="s">
        <v>2486</v>
      </c>
      <c r="AH737" s="474" t="s">
        <v>2452</v>
      </c>
      <c r="AI737" s="474" t="s">
        <v>2452</v>
      </c>
      <c r="AJ737" s="467"/>
      <c r="AK737" s="474"/>
      <c r="AL737" s="467"/>
      <c r="AM737" s="513" t="s">
        <v>5922</v>
      </c>
      <c r="AN737" s="467"/>
      <c r="AO737" s="474"/>
      <c r="AP737" s="476" t="s">
        <v>5647</v>
      </c>
      <c r="AQ737" s="467" t="s">
        <v>5648</v>
      </c>
      <c r="AR737" s="501">
        <v>44266</v>
      </c>
      <c r="AS737" s="467"/>
      <c r="AT737" s="467"/>
      <c r="AU737" s="474"/>
      <c r="AV737" s="474"/>
      <c r="AW737" s="474">
        <v>1</v>
      </c>
      <c r="AX737" s="474">
        <v>1</v>
      </c>
      <c r="AY737" s="474">
        <v>1</v>
      </c>
      <c r="AZ737" s="474">
        <v>3</v>
      </c>
      <c r="BA737" s="477">
        <v>3</v>
      </c>
      <c r="BB737" s="478"/>
      <c r="BC737" s="474"/>
      <c r="BD737" s="467"/>
      <c r="BE737" s="467"/>
      <c r="BF737" s="467"/>
      <c r="BG737" s="470"/>
      <c r="BH737" s="467"/>
      <c r="BI737" s="467"/>
      <c r="BJ737" s="467"/>
      <c r="BK737" s="467"/>
      <c r="BL737" s="467"/>
      <c r="BM737" s="467"/>
    </row>
    <row r="738" spans="1:65" ht="30" customHeight="1" x14ac:dyDescent="0.3">
      <c r="A738" s="68"/>
      <c r="B738" s="465">
        <v>20200733</v>
      </c>
      <c r="C738" s="514" t="s">
        <v>5650</v>
      </c>
      <c r="D738" s="480" t="s">
        <v>5584</v>
      </c>
      <c r="E738" s="481">
        <v>44257</v>
      </c>
      <c r="F738" s="469" t="s">
        <v>2494</v>
      </c>
      <c r="G738" s="468" t="s">
        <v>116</v>
      </c>
      <c r="H738" s="469" t="s">
        <v>2585</v>
      </c>
      <c r="I738" s="468" t="s">
        <v>119</v>
      </c>
      <c r="J738" s="482" t="s">
        <v>7232</v>
      </c>
      <c r="K738" s="483">
        <v>44256</v>
      </c>
      <c r="L738" s="479"/>
      <c r="M738" s="469" t="s">
        <v>2630</v>
      </c>
      <c r="N738" s="469" t="s">
        <v>5550</v>
      </c>
      <c r="O738" s="513" t="s">
        <v>5559</v>
      </c>
      <c r="P738" s="513" t="s">
        <v>6266</v>
      </c>
      <c r="Q738" s="513" t="s">
        <v>6251</v>
      </c>
      <c r="R738" s="484">
        <v>0</v>
      </c>
      <c r="S738" s="484">
        <v>0</v>
      </c>
      <c r="T738" s="468"/>
      <c r="U738" s="468"/>
      <c r="V738" s="468"/>
      <c r="W738" s="468" t="s">
        <v>120</v>
      </c>
      <c r="X738" s="474"/>
      <c r="Y738" s="486" t="s">
        <v>2528</v>
      </c>
      <c r="Z738" s="513" t="s">
        <v>5649</v>
      </c>
      <c r="AA738" s="467" t="s">
        <v>2454</v>
      </c>
      <c r="AB738" s="467" t="s">
        <v>6267</v>
      </c>
      <c r="AC738" s="474"/>
      <c r="AD738" s="474" t="s">
        <v>2450</v>
      </c>
      <c r="AE738" s="474"/>
      <c r="AF738" s="474" t="s">
        <v>2462</v>
      </c>
      <c r="AG738" s="467" t="s">
        <v>2486</v>
      </c>
      <c r="AH738" s="474" t="s">
        <v>2452</v>
      </c>
      <c r="AI738" s="474" t="s">
        <v>2452</v>
      </c>
      <c r="AJ738" s="467"/>
      <c r="AK738" s="474"/>
      <c r="AL738" s="467"/>
      <c r="AM738" s="513" t="s">
        <v>6252</v>
      </c>
      <c r="AN738" s="467"/>
      <c r="AO738" s="474"/>
      <c r="AP738" s="476" t="s">
        <v>5924</v>
      </c>
      <c r="AQ738" s="467" t="s">
        <v>6268</v>
      </c>
      <c r="AR738" s="501">
        <v>44285</v>
      </c>
      <c r="AS738" s="467"/>
      <c r="AT738" s="467"/>
      <c r="AU738" s="474"/>
      <c r="AV738" s="474"/>
      <c r="AW738" s="474">
        <v>1</v>
      </c>
      <c r="AX738" s="474">
        <v>1</v>
      </c>
      <c r="AY738" s="474">
        <v>1</v>
      </c>
      <c r="AZ738" s="474">
        <v>3</v>
      </c>
      <c r="BA738" s="477">
        <v>3</v>
      </c>
      <c r="BB738" s="478"/>
      <c r="BC738" s="474"/>
      <c r="BD738" s="467"/>
      <c r="BE738" s="467"/>
      <c r="BF738" s="467"/>
      <c r="BG738" s="470"/>
      <c r="BH738" s="467"/>
      <c r="BI738" s="467"/>
      <c r="BJ738" s="467"/>
      <c r="BK738" s="467"/>
      <c r="BL738" s="467"/>
      <c r="BM738" s="467"/>
    </row>
    <row r="739" spans="1:65" ht="30" customHeight="1" x14ac:dyDescent="0.3">
      <c r="A739" s="68"/>
      <c r="B739" s="465">
        <v>20200734</v>
      </c>
      <c r="C739" s="514" t="s">
        <v>5565</v>
      </c>
      <c r="D739" s="480" t="s">
        <v>4719</v>
      </c>
      <c r="E739" s="481">
        <v>44258</v>
      </c>
      <c r="F739" s="469" t="s">
        <v>2713</v>
      </c>
      <c r="G739" s="468" t="s">
        <v>116</v>
      </c>
      <c r="H739" s="469" t="s">
        <v>2585</v>
      </c>
      <c r="I739" s="468" t="s">
        <v>2449</v>
      </c>
      <c r="J739" s="482" t="s">
        <v>7233</v>
      </c>
      <c r="K739" s="483">
        <v>44257</v>
      </c>
      <c r="L739" s="479">
        <v>44228</v>
      </c>
      <c r="M739" s="469" t="s">
        <v>3170</v>
      </c>
      <c r="N739" s="469" t="s">
        <v>5556</v>
      </c>
      <c r="O739" s="513" t="s">
        <v>5557</v>
      </c>
      <c r="P739" s="513" t="s">
        <v>5563</v>
      </c>
      <c r="Q739" s="513" t="s">
        <v>5566</v>
      </c>
      <c r="R739" s="484">
        <v>183882</v>
      </c>
      <c r="S739" s="484">
        <v>0</v>
      </c>
      <c r="T739" s="468"/>
      <c r="U739" s="468"/>
      <c r="V739" s="468"/>
      <c r="W739" s="468" t="s">
        <v>121</v>
      </c>
      <c r="X739" s="474"/>
      <c r="Y739" s="486" t="s">
        <v>5915</v>
      </c>
      <c r="Z739" s="513" t="s">
        <v>5746</v>
      </c>
      <c r="AA739" s="467" t="s">
        <v>2470</v>
      </c>
      <c r="AB739" s="467"/>
      <c r="AC739" s="474"/>
      <c r="AD739" s="474" t="s">
        <v>2460</v>
      </c>
      <c r="AE739" s="474"/>
      <c r="AF739" s="474" t="s">
        <v>2462</v>
      </c>
      <c r="AG739" s="467" t="s">
        <v>2516</v>
      </c>
      <c r="AH739" s="474" t="s">
        <v>2710</v>
      </c>
      <c r="AI739" s="474" t="s">
        <v>2710</v>
      </c>
      <c r="AJ739" s="467"/>
      <c r="AK739" s="474"/>
      <c r="AL739" s="467"/>
      <c r="AM739" s="513" t="s">
        <v>5564</v>
      </c>
      <c r="AN739" s="467"/>
      <c r="AO739" s="474"/>
      <c r="AP739" s="476"/>
      <c r="AQ739" s="467"/>
      <c r="AR739" s="467"/>
      <c r="AS739" s="467"/>
      <c r="AT739" s="467"/>
      <c r="AU739" s="474"/>
      <c r="AV739" s="474"/>
      <c r="AW739" s="474">
        <v>1</v>
      </c>
      <c r="AX739" s="474">
        <v>2</v>
      </c>
      <c r="AY739" s="474">
        <v>1</v>
      </c>
      <c r="AZ739" s="474">
        <v>3</v>
      </c>
      <c r="BA739" s="477">
        <v>4</v>
      </c>
      <c r="BB739" s="478"/>
      <c r="BC739" s="474"/>
      <c r="BD739" s="467"/>
      <c r="BE739" s="467"/>
      <c r="BF739" s="467"/>
      <c r="BG739" s="470"/>
      <c r="BH739" s="467"/>
      <c r="BI739" s="467"/>
      <c r="BJ739" s="467"/>
      <c r="BK739" s="467"/>
      <c r="BL739" s="467"/>
      <c r="BM739" s="467"/>
    </row>
    <row r="740" spans="1:65" ht="30" customHeight="1" x14ac:dyDescent="0.3">
      <c r="A740" s="68"/>
      <c r="B740" s="465">
        <v>20200735</v>
      </c>
      <c r="C740" s="514" t="s">
        <v>7425</v>
      </c>
      <c r="D740" s="480" t="s">
        <v>5040</v>
      </c>
      <c r="E740" s="481">
        <v>44258</v>
      </c>
      <c r="F740" s="469" t="s">
        <v>2713</v>
      </c>
      <c r="G740" s="468" t="s">
        <v>116</v>
      </c>
      <c r="H740" s="469" t="s">
        <v>2585</v>
      </c>
      <c r="I740" s="468" t="s">
        <v>4394</v>
      </c>
      <c r="J740" s="482" t="s">
        <v>7234</v>
      </c>
      <c r="K740" s="483">
        <v>44257</v>
      </c>
      <c r="L740" s="479">
        <v>44228</v>
      </c>
      <c r="M740" s="469" t="s">
        <v>3170</v>
      </c>
      <c r="N740" s="469" t="s">
        <v>5036</v>
      </c>
      <c r="O740" s="513" t="s">
        <v>5072</v>
      </c>
      <c r="P740" s="513" t="s">
        <v>5568</v>
      </c>
      <c r="Q740" s="513" t="s">
        <v>5560</v>
      </c>
      <c r="R740" s="484">
        <v>35700</v>
      </c>
      <c r="S740" s="484">
        <v>0</v>
      </c>
      <c r="T740" s="468"/>
      <c r="U740" s="468"/>
      <c r="V740" s="468"/>
      <c r="W740" s="468" t="s">
        <v>121</v>
      </c>
      <c r="X740" s="474"/>
      <c r="Y740" s="486" t="s">
        <v>5915</v>
      </c>
      <c r="Z740" s="513" t="s">
        <v>5746</v>
      </c>
      <c r="AA740" s="467" t="s">
        <v>2470</v>
      </c>
      <c r="AB740" s="467"/>
      <c r="AC740" s="474"/>
      <c r="AD740" s="474" t="s">
        <v>2450</v>
      </c>
      <c r="AE740" s="474"/>
      <c r="AF740" s="474" t="s">
        <v>2462</v>
      </c>
      <c r="AG740" s="467" t="s">
        <v>2516</v>
      </c>
      <c r="AH740" s="474" t="s">
        <v>2452</v>
      </c>
      <c r="AI740" s="474" t="s">
        <v>2452</v>
      </c>
      <c r="AJ740" s="467"/>
      <c r="AK740" s="474"/>
      <c r="AL740" s="467"/>
      <c r="AM740" s="513" t="s">
        <v>5564</v>
      </c>
      <c r="AN740" s="467"/>
      <c r="AO740" s="474"/>
      <c r="AP740" s="476"/>
      <c r="AQ740" s="467"/>
      <c r="AR740" s="467"/>
      <c r="AS740" s="467"/>
      <c r="AT740" s="467"/>
      <c r="AU740" s="474"/>
      <c r="AV740" s="474"/>
      <c r="AW740" s="474">
        <v>1</v>
      </c>
      <c r="AX740" s="474">
        <v>1</v>
      </c>
      <c r="AY740" s="474">
        <v>1</v>
      </c>
      <c r="AZ740" s="474">
        <v>3</v>
      </c>
      <c r="BA740" s="477">
        <v>4</v>
      </c>
      <c r="BB740" s="478"/>
      <c r="BC740" s="474"/>
      <c r="BD740" s="467"/>
      <c r="BE740" s="467"/>
      <c r="BF740" s="467"/>
      <c r="BG740" s="470"/>
      <c r="BH740" s="467"/>
      <c r="BI740" s="467"/>
      <c r="BJ740" s="467"/>
      <c r="BK740" s="467"/>
      <c r="BL740" s="467"/>
      <c r="BM740" s="467"/>
    </row>
    <row r="741" spans="1:65" ht="30" customHeight="1" x14ac:dyDescent="0.3">
      <c r="A741" s="68"/>
      <c r="B741" s="465">
        <v>20200736</v>
      </c>
      <c r="C741" s="514" t="s">
        <v>7426</v>
      </c>
      <c r="D741" s="480" t="s">
        <v>3517</v>
      </c>
      <c r="E741" s="481">
        <v>44258</v>
      </c>
      <c r="F741" s="469" t="s">
        <v>2713</v>
      </c>
      <c r="G741" s="468" t="s">
        <v>116</v>
      </c>
      <c r="H741" s="469" t="s">
        <v>2585</v>
      </c>
      <c r="I741" s="468" t="s">
        <v>4394</v>
      </c>
      <c r="J741" s="482" t="s">
        <v>7235</v>
      </c>
      <c r="K741" s="483">
        <v>44257</v>
      </c>
      <c r="L741" s="479">
        <v>44228</v>
      </c>
      <c r="M741" s="469" t="s">
        <v>3170</v>
      </c>
      <c r="N741" s="469" t="s">
        <v>3357</v>
      </c>
      <c r="O741" s="513" t="s">
        <v>5072</v>
      </c>
      <c r="P741" s="513" t="s">
        <v>5569</v>
      </c>
      <c r="Q741" s="513" t="s">
        <v>5561</v>
      </c>
      <c r="R741" s="484">
        <v>21</v>
      </c>
      <c r="S741" s="484">
        <v>0</v>
      </c>
      <c r="T741" s="468"/>
      <c r="U741" s="468"/>
      <c r="V741" s="468"/>
      <c r="W741" s="468" t="s">
        <v>121</v>
      </c>
      <c r="X741" s="474"/>
      <c r="Y741" s="486" t="s">
        <v>5915</v>
      </c>
      <c r="Z741" s="513" t="s">
        <v>5746</v>
      </c>
      <c r="AA741" s="467" t="s">
        <v>2470</v>
      </c>
      <c r="AB741" s="467"/>
      <c r="AC741" s="474"/>
      <c r="AD741" s="474" t="s">
        <v>2450</v>
      </c>
      <c r="AE741" s="474"/>
      <c r="AF741" s="474" t="s">
        <v>2462</v>
      </c>
      <c r="AG741" s="467" t="s">
        <v>2516</v>
      </c>
      <c r="AH741" s="474" t="s">
        <v>2452</v>
      </c>
      <c r="AI741" s="474" t="s">
        <v>2452</v>
      </c>
      <c r="AJ741" s="467"/>
      <c r="AK741" s="474"/>
      <c r="AL741" s="467"/>
      <c r="AM741" s="513" t="s">
        <v>5564</v>
      </c>
      <c r="AN741" s="467"/>
      <c r="AO741" s="474"/>
      <c r="AP741" s="476"/>
      <c r="AQ741" s="467"/>
      <c r="AR741" s="467"/>
      <c r="AS741" s="467"/>
      <c r="AT741" s="467"/>
      <c r="AU741" s="474"/>
      <c r="AV741" s="474"/>
      <c r="AW741" s="474">
        <v>1</v>
      </c>
      <c r="AX741" s="474">
        <v>1</v>
      </c>
      <c r="AY741" s="474">
        <v>1</v>
      </c>
      <c r="AZ741" s="474">
        <v>3</v>
      </c>
      <c r="BA741" s="477">
        <v>4</v>
      </c>
      <c r="BB741" s="478"/>
      <c r="BC741" s="474"/>
      <c r="BD741" s="467"/>
      <c r="BE741" s="467"/>
      <c r="BF741" s="467"/>
      <c r="BG741" s="470"/>
      <c r="BH741" s="467"/>
      <c r="BI741" s="467"/>
      <c r="BJ741" s="467"/>
      <c r="BK741" s="467"/>
      <c r="BL741" s="467"/>
      <c r="BM741" s="467"/>
    </row>
    <row r="742" spans="1:65" ht="30" customHeight="1" x14ac:dyDescent="0.3">
      <c r="A742" s="68"/>
      <c r="B742" s="465">
        <v>20200737</v>
      </c>
      <c r="C742" s="514" t="s">
        <v>7424</v>
      </c>
      <c r="D742" s="480" t="s">
        <v>3517</v>
      </c>
      <c r="E742" s="481">
        <v>44258</v>
      </c>
      <c r="F742" s="469" t="s">
        <v>2713</v>
      </c>
      <c r="G742" s="468" t="s">
        <v>116</v>
      </c>
      <c r="H742" s="469" t="s">
        <v>2585</v>
      </c>
      <c r="I742" s="468" t="s">
        <v>4394</v>
      </c>
      <c r="J742" s="482" t="s">
        <v>7236</v>
      </c>
      <c r="K742" s="483">
        <v>44257</v>
      </c>
      <c r="L742" s="479">
        <v>44228</v>
      </c>
      <c r="M742" s="469" t="s">
        <v>3170</v>
      </c>
      <c r="N742" s="469" t="s">
        <v>3357</v>
      </c>
      <c r="O742" s="513" t="s">
        <v>5558</v>
      </c>
      <c r="P742" s="513" t="s">
        <v>5570</v>
      </c>
      <c r="Q742" s="513" t="s">
        <v>5562</v>
      </c>
      <c r="R742" s="484">
        <v>9690</v>
      </c>
      <c r="S742" s="484">
        <v>0</v>
      </c>
      <c r="T742" s="468"/>
      <c r="U742" s="468"/>
      <c r="V742" s="468"/>
      <c r="W742" s="468" t="s">
        <v>121</v>
      </c>
      <c r="X742" s="474"/>
      <c r="Y742" s="486" t="s">
        <v>5915</v>
      </c>
      <c r="Z742" s="513" t="s">
        <v>5751</v>
      </c>
      <c r="AA742" s="467" t="s">
        <v>2470</v>
      </c>
      <c r="AB742" s="467"/>
      <c r="AC742" s="474"/>
      <c r="AD742" s="474" t="s">
        <v>2450</v>
      </c>
      <c r="AE742" s="474"/>
      <c r="AF742" s="474" t="s">
        <v>2462</v>
      </c>
      <c r="AG742" s="467" t="s">
        <v>2516</v>
      </c>
      <c r="AH742" s="474" t="s">
        <v>2452</v>
      </c>
      <c r="AI742" s="474" t="s">
        <v>2452</v>
      </c>
      <c r="AJ742" s="467"/>
      <c r="AK742" s="474"/>
      <c r="AL742" s="467"/>
      <c r="AM742" s="513" t="s">
        <v>5926</v>
      </c>
      <c r="AN742" s="467"/>
      <c r="AO742" s="474"/>
      <c r="AP742" s="476"/>
      <c r="AQ742" s="467"/>
      <c r="AR742" s="467"/>
      <c r="AS742" s="467" t="s">
        <v>5753</v>
      </c>
      <c r="AT742" s="467" t="s">
        <v>5527</v>
      </c>
      <c r="AU742" s="474" t="s">
        <v>5925</v>
      </c>
      <c r="AV742" s="474"/>
      <c r="AW742" s="474">
        <v>1</v>
      </c>
      <c r="AX742" s="474">
        <v>1</v>
      </c>
      <c r="AY742" s="474">
        <v>1</v>
      </c>
      <c r="AZ742" s="474">
        <v>3</v>
      </c>
      <c r="BA742" s="477">
        <v>4</v>
      </c>
      <c r="BB742" s="478"/>
      <c r="BC742" s="474"/>
      <c r="BD742" s="467"/>
      <c r="BE742" s="467"/>
      <c r="BF742" s="467"/>
      <c r="BG742" s="470"/>
      <c r="BH742" s="467"/>
      <c r="BI742" s="467"/>
      <c r="BJ742" s="467"/>
      <c r="BK742" s="467"/>
      <c r="BL742" s="467"/>
      <c r="BM742" s="467"/>
    </row>
    <row r="743" spans="1:65" ht="30" customHeight="1" x14ac:dyDescent="0.3">
      <c r="A743" s="68"/>
      <c r="B743" s="465">
        <v>20200738</v>
      </c>
      <c r="C743" s="514" t="s">
        <v>5653</v>
      </c>
      <c r="D743" s="480" t="s">
        <v>5554</v>
      </c>
      <c r="E743" s="481">
        <v>44258</v>
      </c>
      <c r="F743" s="469" t="s">
        <v>2642</v>
      </c>
      <c r="G743" s="468" t="s">
        <v>116</v>
      </c>
      <c r="H743" s="469" t="s">
        <v>2585</v>
      </c>
      <c r="I743" s="468" t="s">
        <v>2479</v>
      </c>
      <c r="J743" s="482" t="s">
        <v>7237</v>
      </c>
      <c r="K743" s="483">
        <v>44257</v>
      </c>
      <c r="L743" s="479"/>
      <c r="M743" s="469" t="s">
        <v>5251</v>
      </c>
      <c r="N743" s="469" t="s">
        <v>5551</v>
      </c>
      <c r="O743" s="513" t="s">
        <v>5654</v>
      </c>
      <c r="P743" s="513" t="s">
        <v>5571</v>
      </c>
      <c r="Q743" s="513" t="s">
        <v>5572</v>
      </c>
      <c r="R743" s="484">
        <v>0</v>
      </c>
      <c r="S743" s="484">
        <v>0</v>
      </c>
      <c r="T743" s="468"/>
      <c r="U743" s="468"/>
      <c r="V743" s="468"/>
      <c r="W743" s="468" t="s">
        <v>120</v>
      </c>
      <c r="X743" s="474"/>
      <c r="Y743" s="486" t="s">
        <v>5915</v>
      </c>
      <c r="Z743" s="513" t="s">
        <v>5573</v>
      </c>
      <c r="AA743" s="467" t="s">
        <v>2454</v>
      </c>
      <c r="AB743" s="467"/>
      <c r="AC743" s="474"/>
      <c r="AD743" s="474" t="s">
        <v>2450</v>
      </c>
      <c r="AE743" s="474"/>
      <c r="AF743" s="474" t="s">
        <v>2458</v>
      </c>
      <c r="AG743" s="467" t="s">
        <v>2451</v>
      </c>
      <c r="AH743" s="474" t="s">
        <v>2452</v>
      </c>
      <c r="AI743" s="474" t="s">
        <v>2452</v>
      </c>
      <c r="AJ743" s="467"/>
      <c r="AK743" s="474"/>
      <c r="AL743" s="467"/>
      <c r="AM743" s="513" t="s">
        <v>5927</v>
      </c>
      <c r="AN743" s="467"/>
      <c r="AO743" s="474"/>
      <c r="AP743" s="476" t="s">
        <v>5655</v>
      </c>
      <c r="AQ743" s="467" t="s">
        <v>5651</v>
      </c>
      <c r="AR743" s="467" t="s">
        <v>5652</v>
      </c>
      <c r="AS743" s="467"/>
      <c r="AT743" s="467"/>
      <c r="AU743" s="474"/>
      <c r="AV743" s="474"/>
      <c r="AW743" s="474">
        <v>1</v>
      </c>
      <c r="AX743" s="474">
        <v>1</v>
      </c>
      <c r="AY743" s="474">
        <v>1</v>
      </c>
      <c r="AZ743" s="474">
        <v>1</v>
      </c>
      <c r="BA743" s="477">
        <v>2</v>
      </c>
      <c r="BB743" s="478"/>
      <c r="BC743" s="474"/>
      <c r="BD743" s="467"/>
      <c r="BE743" s="467"/>
      <c r="BF743" s="467"/>
      <c r="BG743" s="470"/>
      <c r="BH743" s="467"/>
      <c r="BI743" s="467"/>
      <c r="BJ743" s="467"/>
      <c r="BK743" s="467"/>
      <c r="BL743" s="467"/>
      <c r="BM743" s="467"/>
    </row>
    <row r="744" spans="1:65" ht="30" customHeight="1" x14ac:dyDescent="0.3">
      <c r="A744" s="68"/>
      <c r="B744" s="465">
        <v>20200739</v>
      </c>
      <c r="C744" s="514" t="s">
        <v>5553</v>
      </c>
      <c r="D744" s="480" t="s">
        <v>5555</v>
      </c>
      <c r="E744" s="481">
        <v>44258</v>
      </c>
      <c r="F744" s="469" t="s">
        <v>2494</v>
      </c>
      <c r="G744" s="468" t="s">
        <v>116</v>
      </c>
      <c r="H744" s="469" t="s">
        <v>1500</v>
      </c>
      <c r="I744" s="468" t="s">
        <v>2479</v>
      </c>
      <c r="J744" s="482" t="s">
        <v>7238</v>
      </c>
      <c r="K744" s="483">
        <v>44258</v>
      </c>
      <c r="L744" s="479">
        <v>44256</v>
      </c>
      <c r="M744" s="469" t="s">
        <v>5552</v>
      </c>
      <c r="N744" s="469" t="s">
        <v>2582</v>
      </c>
      <c r="O744" s="513" t="s">
        <v>5576</v>
      </c>
      <c r="P744" s="469"/>
      <c r="Q744" s="513" t="s">
        <v>5657</v>
      </c>
      <c r="R744" s="484">
        <v>1037754</v>
      </c>
      <c r="S744" s="484">
        <v>1037754</v>
      </c>
      <c r="T744" s="468" t="s">
        <v>6001</v>
      </c>
      <c r="U744" s="468"/>
      <c r="V744" s="468"/>
      <c r="W744" s="468" t="s">
        <v>120</v>
      </c>
      <c r="X744" s="474"/>
      <c r="Y744" s="486" t="s">
        <v>3141</v>
      </c>
      <c r="Z744" s="513" t="s">
        <v>5577</v>
      </c>
      <c r="AA744" s="467" t="s">
        <v>2454</v>
      </c>
      <c r="AB744" s="467"/>
      <c r="AC744" s="474"/>
      <c r="AD744" s="474" t="s">
        <v>2485</v>
      </c>
      <c r="AE744" s="474"/>
      <c r="AF744" s="474" t="s">
        <v>2462</v>
      </c>
      <c r="AG744" s="467" t="s">
        <v>2490</v>
      </c>
      <c r="AH744" s="474" t="s">
        <v>2710</v>
      </c>
      <c r="AI744" s="474" t="s">
        <v>2710</v>
      </c>
      <c r="AJ744" s="467"/>
      <c r="AK744" s="474"/>
      <c r="AL744" s="467"/>
      <c r="AM744" s="513" t="s">
        <v>5575</v>
      </c>
      <c r="AN744" s="467"/>
      <c r="AO744" s="474"/>
      <c r="AP744" s="476" t="s">
        <v>5656</v>
      </c>
      <c r="AQ744" s="467" t="s">
        <v>5648</v>
      </c>
      <c r="AR744" s="501">
        <v>44259</v>
      </c>
      <c r="AS744" s="467" t="s">
        <v>5590</v>
      </c>
      <c r="AT744" s="467"/>
      <c r="AU744" s="474"/>
      <c r="AV744" s="474"/>
      <c r="AW744" s="474">
        <v>1</v>
      </c>
      <c r="AX744" s="474">
        <v>3</v>
      </c>
      <c r="AY744" s="474">
        <v>1</v>
      </c>
      <c r="AZ744" s="474">
        <v>3</v>
      </c>
      <c r="BA744" s="477">
        <v>1</v>
      </c>
      <c r="BB744" s="478"/>
      <c r="BC744" s="474"/>
      <c r="BD744" s="467"/>
      <c r="BE744" s="467"/>
      <c r="BF744" s="467"/>
      <c r="BG744" s="470"/>
      <c r="BH744" s="467"/>
      <c r="BI744" s="467"/>
      <c r="BJ744" s="467"/>
      <c r="BK744" s="467"/>
      <c r="BL744" s="467"/>
      <c r="BM744" s="467"/>
    </row>
    <row r="745" spans="1:65" ht="30" customHeight="1" x14ac:dyDescent="0.3">
      <c r="A745" s="68"/>
      <c r="B745" s="465">
        <v>20200740</v>
      </c>
      <c r="C745" s="514" t="s">
        <v>5680</v>
      </c>
      <c r="D745" s="480" t="s">
        <v>5681</v>
      </c>
      <c r="E745" s="481">
        <v>44259</v>
      </c>
      <c r="F745" s="515" t="s">
        <v>2632</v>
      </c>
      <c r="G745" s="468" t="s">
        <v>116</v>
      </c>
      <c r="H745" s="469" t="s">
        <v>2585</v>
      </c>
      <c r="I745" s="468" t="s">
        <v>2491</v>
      </c>
      <c r="J745" s="482" t="s">
        <v>7239</v>
      </c>
      <c r="K745" s="483">
        <v>44259</v>
      </c>
      <c r="L745" s="479"/>
      <c r="M745" s="469" t="s">
        <v>2586</v>
      </c>
      <c r="N745" s="469" t="s">
        <v>5658</v>
      </c>
      <c r="O745" s="513" t="s">
        <v>5659</v>
      </c>
      <c r="P745" s="513" t="s">
        <v>5690</v>
      </c>
      <c r="Q745" s="513" t="s">
        <v>5670</v>
      </c>
      <c r="R745" s="484">
        <v>6945</v>
      </c>
      <c r="S745" s="484">
        <v>0</v>
      </c>
      <c r="T745" s="468"/>
      <c r="U745" s="468"/>
      <c r="V745" s="468"/>
      <c r="W745" s="468" t="s">
        <v>120</v>
      </c>
      <c r="X745" s="474"/>
      <c r="Y745" s="486" t="s">
        <v>2528</v>
      </c>
      <c r="Z745" s="513" t="s">
        <v>6220</v>
      </c>
      <c r="AA745" s="467" t="s">
        <v>2454</v>
      </c>
      <c r="AB745" s="467"/>
      <c r="AC745" s="474"/>
      <c r="AD745" s="474" t="s">
        <v>2450</v>
      </c>
      <c r="AE745" s="474"/>
      <c r="AF745" s="474" t="s">
        <v>2462</v>
      </c>
      <c r="AG745" s="467" t="s">
        <v>2451</v>
      </c>
      <c r="AH745" s="474" t="s">
        <v>2452</v>
      </c>
      <c r="AI745" s="474" t="s">
        <v>2452</v>
      </c>
      <c r="AJ745" s="467"/>
      <c r="AK745" s="474"/>
      <c r="AL745" s="467"/>
      <c r="AM745" s="513" t="s">
        <v>5930</v>
      </c>
      <c r="AN745" s="467"/>
      <c r="AO745" s="474"/>
      <c r="AP745" s="476" t="s">
        <v>5928</v>
      </c>
      <c r="AQ745" s="467" t="s">
        <v>5637</v>
      </c>
      <c r="AR745" s="467" t="s">
        <v>5929</v>
      </c>
      <c r="AS745" s="467"/>
      <c r="AT745" s="467"/>
      <c r="AU745" s="474"/>
      <c r="AV745" s="474"/>
      <c r="AW745" s="474">
        <v>1</v>
      </c>
      <c r="AX745" s="474">
        <v>1</v>
      </c>
      <c r="AY745" s="474">
        <v>1</v>
      </c>
      <c r="AZ745" s="474">
        <v>3</v>
      </c>
      <c r="BA745" s="477">
        <v>2</v>
      </c>
      <c r="BB745" s="478"/>
      <c r="BC745" s="474"/>
      <c r="BD745" s="467"/>
      <c r="BE745" s="467"/>
      <c r="BF745" s="467"/>
      <c r="BG745" s="470"/>
      <c r="BH745" s="467"/>
      <c r="BI745" s="467"/>
      <c r="BJ745" s="467"/>
      <c r="BK745" s="467"/>
      <c r="BL745" s="467"/>
      <c r="BM745" s="467"/>
    </row>
    <row r="746" spans="1:65" ht="30" customHeight="1" x14ac:dyDescent="0.3">
      <c r="A746" s="68"/>
      <c r="B746" s="465">
        <v>20200741</v>
      </c>
      <c r="C746" s="514" t="s">
        <v>5676</v>
      </c>
      <c r="D746" s="480"/>
      <c r="E746" s="481">
        <v>44260</v>
      </c>
      <c r="F746" s="469" t="s">
        <v>2494</v>
      </c>
      <c r="G746" s="468" t="s">
        <v>116</v>
      </c>
      <c r="H746" s="469" t="s">
        <v>2585</v>
      </c>
      <c r="I746" s="468" t="s">
        <v>119</v>
      </c>
      <c r="J746" s="482" t="s">
        <v>7240</v>
      </c>
      <c r="K746" s="483">
        <v>44260</v>
      </c>
      <c r="L746" s="479"/>
      <c r="M746" s="469" t="s">
        <v>5660</v>
      </c>
      <c r="N746" s="469" t="s">
        <v>5661</v>
      </c>
      <c r="O746" s="513" t="s">
        <v>5662</v>
      </c>
      <c r="P746" s="513" t="s">
        <v>5932</v>
      </c>
      <c r="Q746" s="513" t="s">
        <v>5671</v>
      </c>
      <c r="R746" s="484">
        <v>0</v>
      </c>
      <c r="S746" s="484">
        <v>0</v>
      </c>
      <c r="T746" s="468"/>
      <c r="U746" s="468"/>
      <c r="V746" s="468"/>
      <c r="W746" s="468" t="s">
        <v>5914</v>
      </c>
      <c r="X746" s="474"/>
      <c r="Y746" s="486" t="s">
        <v>3141</v>
      </c>
      <c r="Z746" s="513" t="s">
        <v>5672</v>
      </c>
      <c r="AA746" s="467" t="s">
        <v>5918</v>
      </c>
      <c r="AB746" s="467"/>
      <c r="AC746" s="474"/>
      <c r="AD746" s="474" t="s">
        <v>5919</v>
      </c>
      <c r="AE746" s="474" t="s">
        <v>5933</v>
      </c>
      <c r="AF746" s="474" t="s">
        <v>5917</v>
      </c>
      <c r="AG746" s="467" t="s">
        <v>5920</v>
      </c>
      <c r="AH746" s="474" t="s">
        <v>2452</v>
      </c>
      <c r="AI746" s="474" t="s">
        <v>2452</v>
      </c>
      <c r="AJ746" s="467"/>
      <c r="AK746" s="474"/>
      <c r="AL746" s="467"/>
      <c r="AM746" s="513" t="s">
        <v>5934</v>
      </c>
      <c r="AN746" s="467"/>
      <c r="AO746" s="474"/>
      <c r="AP746" s="476" t="s">
        <v>5931</v>
      </c>
      <c r="AQ746" s="467" t="s">
        <v>5923</v>
      </c>
      <c r="AR746" s="501">
        <v>44291</v>
      </c>
      <c r="AS746" s="467"/>
      <c r="AT746" s="467"/>
      <c r="AU746" s="474"/>
      <c r="AV746" s="474"/>
      <c r="AW746" s="474">
        <v>1</v>
      </c>
      <c r="AX746" s="474">
        <v>1</v>
      </c>
      <c r="AY746" s="474">
        <v>1</v>
      </c>
      <c r="AZ746" s="474">
        <v>3</v>
      </c>
      <c r="BA746" s="477">
        <v>1</v>
      </c>
      <c r="BB746" s="478"/>
      <c r="BC746" s="474"/>
      <c r="BD746" s="467"/>
      <c r="BE746" s="467"/>
      <c r="BF746" s="467"/>
      <c r="BG746" s="470"/>
      <c r="BH746" s="467"/>
      <c r="BI746" s="467"/>
      <c r="BJ746" s="467"/>
      <c r="BK746" s="467"/>
      <c r="BL746" s="467"/>
      <c r="BM746" s="467"/>
    </row>
    <row r="747" spans="1:65" ht="30" customHeight="1" x14ac:dyDescent="0.3">
      <c r="A747" s="68"/>
      <c r="B747" s="465">
        <v>20200742</v>
      </c>
      <c r="C747" s="514" t="s">
        <v>5677</v>
      </c>
      <c r="D747" s="480"/>
      <c r="E747" s="481">
        <v>44261</v>
      </c>
      <c r="F747" s="469" t="s">
        <v>2609</v>
      </c>
      <c r="G747" s="468" t="s">
        <v>116</v>
      </c>
      <c r="H747" s="469" t="s">
        <v>2585</v>
      </c>
      <c r="I747" s="468" t="s">
        <v>2477</v>
      </c>
      <c r="J747" s="482" t="s">
        <v>7241</v>
      </c>
      <c r="K747" s="483">
        <v>44260</v>
      </c>
      <c r="L747" s="479">
        <v>44197</v>
      </c>
      <c r="M747" s="469" t="s">
        <v>5663</v>
      </c>
      <c r="N747" s="469" t="s">
        <v>5664</v>
      </c>
      <c r="O747" s="513" t="s">
        <v>5665</v>
      </c>
      <c r="P747" s="513" t="s">
        <v>5689</v>
      </c>
      <c r="Q747" s="513" t="s">
        <v>5673</v>
      </c>
      <c r="R747" s="484" t="s">
        <v>2691</v>
      </c>
      <c r="S747" s="484" t="s">
        <v>2691</v>
      </c>
      <c r="T747" s="468" t="s">
        <v>2712</v>
      </c>
      <c r="U747" s="468" t="s">
        <v>3593</v>
      </c>
      <c r="V747" s="468"/>
      <c r="W747" s="468" t="s">
        <v>120</v>
      </c>
      <c r="X747" s="474"/>
      <c r="Y747" s="486" t="s">
        <v>2528</v>
      </c>
      <c r="Z747" s="513" t="s">
        <v>5935</v>
      </c>
      <c r="AA747" s="467" t="s">
        <v>2454</v>
      </c>
      <c r="AB747" s="467"/>
      <c r="AC747" s="474"/>
      <c r="AD747" s="474" t="s">
        <v>2450</v>
      </c>
      <c r="AE747" s="474"/>
      <c r="AF747" s="474" t="s">
        <v>2462</v>
      </c>
      <c r="AG747" s="467" t="s">
        <v>2490</v>
      </c>
      <c r="AH747" s="474" t="s">
        <v>2452</v>
      </c>
      <c r="AI747" s="474" t="s">
        <v>2452</v>
      </c>
      <c r="AJ747" s="467"/>
      <c r="AK747" s="474"/>
      <c r="AL747" s="467"/>
      <c r="AM747" s="513" t="s">
        <v>5936</v>
      </c>
      <c r="AN747" s="467"/>
      <c r="AO747" s="474"/>
      <c r="AP747" s="476" t="s">
        <v>5763</v>
      </c>
      <c r="AQ747" s="467" t="s">
        <v>5096</v>
      </c>
      <c r="AR747" s="501">
        <v>44291</v>
      </c>
      <c r="AS747" s="467"/>
      <c r="AT747" s="467"/>
      <c r="AU747" s="474"/>
      <c r="AV747" s="474"/>
      <c r="AW747" s="474">
        <v>1</v>
      </c>
      <c r="AX747" s="474">
        <v>1</v>
      </c>
      <c r="AY747" s="474">
        <v>1</v>
      </c>
      <c r="AZ747" s="474">
        <v>3</v>
      </c>
      <c r="BA747" s="477">
        <v>1</v>
      </c>
      <c r="BB747" s="478"/>
      <c r="BC747" s="474"/>
      <c r="BD747" s="467"/>
      <c r="BE747" s="467"/>
      <c r="BF747" s="467"/>
      <c r="BG747" s="470"/>
      <c r="BH747" s="467"/>
      <c r="BI747" s="467"/>
      <c r="BJ747" s="467"/>
      <c r="BK747" s="467"/>
      <c r="BL747" s="467"/>
      <c r="BM747" s="467"/>
    </row>
    <row r="748" spans="1:65" ht="30" customHeight="1" x14ac:dyDescent="0.3">
      <c r="A748" s="68"/>
      <c r="B748" s="465">
        <v>20200743</v>
      </c>
      <c r="C748" s="514" t="s">
        <v>5692</v>
      </c>
      <c r="D748" s="480" t="s">
        <v>5666</v>
      </c>
      <c r="E748" s="481">
        <v>44263</v>
      </c>
      <c r="F748" s="519" t="s">
        <v>2609</v>
      </c>
      <c r="G748" s="468" t="s">
        <v>116</v>
      </c>
      <c r="H748" s="469" t="s">
        <v>2585</v>
      </c>
      <c r="I748" s="468" t="s">
        <v>2474</v>
      </c>
      <c r="J748" s="482" t="s">
        <v>7242</v>
      </c>
      <c r="K748" s="483">
        <v>44263</v>
      </c>
      <c r="L748" s="479">
        <v>43952</v>
      </c>
      <c r="M748" s="469" t="s">
        <v>5667</v>
      </c>
      <c r="N748" s="469" t="s">
        <v>2586</v>
      </c>
      <c r="O748" s="513" t="s">
        <v>5939</v>
      </c>
      <c r="P748" s="513" t="s">
        <v>5940</v>
      </c>
      <c r="Q748" s="513" t="s">
        <v>5263</v>
      </c>
      <c r="R748" s="484">
        <v>7400</v>
      </c>
      <c r="S748" s="484">
        <v>7400</v>
      </c>
      <c r="T748" s="468"/>
      <c r="U748" s="468"/>
      <c r="V748" s="468"/>
      <c r="W748" s="468" t="s">
        <v>120</v>
      </c>
      <c r="X748" s="474"/>
      <c r="Y748" s="486" t="s">
        <v>5915</v>
      </c>
      <c r="Z748" s="513" t="s">
        <v>5693</v>
      </c>
      <c r="AA748" s="467" t="s">
        <v>2454</v>
      </c>
      <c r="AB748" s="467"/>
      <c r="AC748" s="474"/>
      <c r="AD748" s="474" t="s">
        <v>2450</v>
      </c>
      <c r="AE748" s="474"/>
      <c r="AF748" s="474" t="s">
        <v>2462</v>
      </c>
      <c r="AG748" s="467" t="s">
        <v>2490</v>
      </c>
      <c r="AH748" s="474" t="s">
        <v>2452</v>
      </c>
      <c r="AI748" s="474" t="s">
        <v>2452</v>
      </c>
      <c r="AJ748" s="467"/>
      <c r="AK748" s="474"/>
      <c r="AL748" s="467"/>
      <c r="AM748" s="513" t="s">
        <v>5674</v>
      </c>
      <c r="AN748" s="467"/>
      <c r="AO748" s="474"/>
      <c r="AP748" s="476" t="s">
        <v>5937</v>
      </c>
      <c r="AQ748" s="467" t="s">
        <v>5938</v>
      </c>
      <c r="AR748" s="467" t="s">
        <v>5941</v>
      </c>
      <c r="AS748" s="467"/>
      <c r="AT748" s="467"/>
      <c r="AU748" s="474"/>
      <c r="AV748" s="474"/>
      <c r="AW748" s="474">
        <v>1</v>
      </c>
      <c r="AX748" s="474">
        <v>1</v>
      </c>
      <c r="AY748" s="474">
        <v>1</v>
      </c>
      <c r="AZ748" s="474">
        <v>3</v>
      </c>
      <c r="BA748" s="477">
        <v>1</v>
      </c>
      <c r="BB748" s="478"/>
      <c r="BC748" s="474"/>
      <c r="BD748" s="467"/>
      <c r="BE748" s="467"/>
      <c r="BF748" s="467"/>
      <c r="BG748" s="470"/>
      <c r="BH748" s="467"/>
      <c r="BI748" s="467"/>
      <c r="BJ748" s="467"/>
      <c r="BK748" s="467"/>
      <c r="BL748" s="467"/>
      <c r="BM748" s="467"/>
    </row>
    <row r="749" spans="1:65" ht="30" customHeight="1" x14ac:dyDescent="0.3">
      <c r="A749" s="68"/>
      <c r="B749" s="465">
        <v>20200744</v>
      </c>
      <c r="C749" s="514" t="s">
        <v>5678</v>
      </c>
      <c r="D749" s="480" t="s">
        <v>4125</v>
      </c>
      <c r="E749" s="481">
        <v>44263</v>
      </c>
      <c r="F749" s="469" t="s">
        <v>2713</v>
      </c>
      <c r="G749" s="468" t="s">
        <v>116</v>
      </c>
      <c r="H749" s="469" t="s">
        <v>2585</v>
      </c>
      <c r="I749" s="468" t="s">
        <v>2479</v>
      </c>
      <c r="J749" s="482" t="s">
        <v>7243</v>
      </c>
      <c r="K749" s="483">
        <v>44263</v>
      </c>
      <c r="L749" s="479">
        <v>44228</v>
      </c>
      <c r="M749" s="469" t="s">
        <v>2582</v>
      </c>
      <c r="N749" s="469" t="s">
        <v>4130</v>
      </c>
      <c r="O749" s="513" t="s">
        <v>5683</v>
      </c>
      <c r="P749" s="513" t="s">
        <v>5688</v>
      </c>
      <c r="Q749" s="513" t="s">
        <v>5675</v>
      </c>
      <c r="R749" s="484">
        <v>88300</v>
      </c>
      <c r="S749" s="484">
        <v>0</v>
      </c>
      <c r="T749" s="468"/>
      <c r="U749" s="468"/>
      <c r="V749" s="468"/>
      <c r="W749" s="468" t="s">
        <v>120</v>
      </c>
      <c r="X749" s="474"/>
      <c r="Y749" s="486" t="s">
        <v>5915</v>
      </c>
      <c r="Z749" s="513" t="s">
        <v>5745</v>
      </c>
      <c r="AA749" s="467" t="s">
        <v>2454</v>
      </c>
      <c r="AB749" s="467"/>
      <c r="AC749" s="474"/>
      <c r="AD749" s="474" t="s">
        <v>2450</v>
      </c>
      <c r="AE749" s="474"/>
      <c r="AF749" s="474" t="s">
        <v>2462</v>
      </c>
      <c r="AG749" s="467" t="s">
        <v>2516</v>
      </c>
      <c r="AH749" s="474" t="s">
        <v>2452</v>
      </c>
      <c r="AI749" s="474" t="s">
        <v>2452</v>
      </c>
      <c r="AJ749" s="467"/>
      <c r="AK749" s="474"/>
      <c r="AL749" s="467"/>
      <c r="AM749" s="513" t="s">
        <v>5942</v>
      </c>
      <c r="AN749" s="467"/>
      <c r="AO749" s="474"/>
      <c r="AP749" s="476" t="s">
        <v>5744</v>
      </c>
      <c r="AQ749" s="467" t="s">
        <v>5640</v>
      </c>
      <c r="AR749" s="501">
        <v>44265</v>
      </c>
      <c r="AS749" s="467"/>
      <c r="AT749" s="467"/>
      <c r="AU749" s="474"/>
      <c r="AV749" s="474"/>
      <c r="AW749" s="474">
        <v>1</v>
      </c>
      <c r="AX749" s="474">
        <v>1</v>
      </c>
      <c r="AY749" s="474">
        <v>1</v>
      </c>
      <c r="AZ749" s="474">
        <v>3</v>
      </c>
      <c r="BA749" s="477">
        <v>4</v>
      </c>
      <c r="BB749" s="478"/>
      <c r="BC749" s="474"/>
      <c r="BD749" s="467"/>
      <c r="BE749" s="467"/>
      <c r="BF749" s="467"/>
      <c r="BG749" s="470"/>
      <c r="BH749" s="467"/>
      <c r="BI749" s="467"/>
      <c r="BJ749" s="467"/>
      <c r="BK749" s="467"/>
      <c r="BL749" s="467"/>
      <c r="BM749" s="467"/>
    </row>
    <row r="750" spans="1:65" ht="30" customHeight="1" x14ac:dyDescent="0.3">
      <c r="A750" s="68"/>
      <c r="B750" s="465">
        <v>20200745</v>
      </c>
      <c r="C750" s="514" t="s">
        <v>5679</v>
      </c>
      <c r="D750" s="480" t="s">
        <v>5691</v>
      </c>
      <c r="E750" s="481">
        <v>44263</v>
      </c>
      <c r="F750" s="469" t="s">
        <v>2713</v>
      </c>
      <c r="G750" s="468" t="s">
        <v>116</v>
      </c>
      <c r="H750" s="469" t="s">
        <v>2585</v>
      </c>
      <c r="I750" s="468" t="s">
        <v>2491</v>
      </c>
      <c r="J750" s="482" t="s">
        <v>7244</v>
      </c>
      <c r="K750" s="483">
        <v>44263</v>
      </c>
      <c r="L750" s="479">
        <v>44228</v>
      </c>
      <c r="M750" s="469" t="s">
        <v>5668</v>
      </c>
      <c r="N750" s="469" t="s">
        <v>2582</v>
      </c>
      <c r="O750" s="513" t="s">
        <v>5687</v>
      </c>
      <c r="P750" s="513" t="s">
        <v>5943</v>
      </c>
      <c r="Q750" s="513" t="s">
        <v>5945</v>
      </c>
      <c r="R750" s="484">
        <v>2317958</v>
      </c>
      <c r="S750" s="484">
        <v>0</v>
      </c>
      <c r="T750" s="468"/>
      <c r="U750" s="468"/>
      <c r="V750" s="468"/>
      <c r="W750" s="468" t="s">
        <v>120</v>
      </c>
      <c r="X750" s="474"/>
      <c r="Y750" s="486" t="s">
        <v>2528</v>
      </c>
      <c r="Z750" s="513" t="s">
        <v>5743</v>
      </c>
      <c r="AA750" s="467" t="s">
        <v>2454</v>
      </c>
      <c r="AB750" s="467"/>
      <c r="AC750" s="474"/>
      <c r="AD750" s="474" t="s">
        <v>2485</v>
      </c>
      <c r="AE750" s="474"/>
      <c r="AF750" s="474" t="s">
        <v>2462</v>
      </c>
      <c r="AG750" s="467" t="s">
        <v>2516</v>
      </c>
      <c r="AH750" s="474" t="s">
        <v>3087</v>
      </c>
      <c r="AI750" s="474" t="s">
        <v>3087</v>
      </c>
      <c r="AJ750" s="467"/>
      <c r="AK750" s="474"/>
      <c r="AL750" s="467"/>
      <c r="AM750" s="513" t="s">
        <v>5944</v>
      </c>
      <c r="AN750" s="467"/>
      <c r="AO750" s="474"/>
      <c r="AP750" s="476" t="s">
        <v>5686</v>
      </c>
      <c r="AQ750" s="467" t="s">
        <v>5640</v>
      </c>
      <c r="AR750" s="501">
        <v>44265</v>
      </c>
      <c r="AS750" s="467"/>
      <c r="AT750" s="467"/>
      <c r="AU750" s="474"/>
      <c r="AV750" s="474"/>
      <c r="AW750" s="474">
        <v>1</v>
      </c>
      <c r="AX750" s="474">
        <v>3</v>
      </c>
      <c r="AY750" s="474">
        <v>1</v>
      </c>
      <c r="AZ750" s="474">
        <v>3</v>
      </c>
      <c r="BA750" s="477">
        <v>4</v>
      </c>
      <c r="BB750" s="478"/>
      <c r="BC750" s="474"/>
      <c r="BD750" s="467"/>
      <c r="BE750" s="467"/>
      <c r="BF750" s="467"/>
      <c r="BG750" s="470"/>
      <c r="BH750" s="467"/>
      <c r="BI750" s="467"/>
      <c r="BJ750" s="467"/>
      <c r="BK750" s="467"/>
      <c r="BL750" s="467"/>
      <c r="BM750" s="467"/>
    </row>
    <row r="751" spans="1:65" ht="30" customHeight="1" x14ac:dyDescent="0.3">
      <c r="A751" s="68"/>
      <c r="B751" s="465">
        <v>20200746</v>
      </c>
      <c r="C751" s="514" t="s">
        <v>7423</v>
      </c>
      <c r="D751" s="480" t="s">
        <v>5669</v>
      </c>
      <c r="E751" s="481">
        <v>44263</v>
      </c>
      <c r="F751" s="469" t="s">
        <v>2713</v>
      </c>
      <c r="G751" s="468" t="s">
        <v>116</v>
      </c>
      <c r="H751" s="469" t="s">
        <v>1500</v>
      </c>
      <c r="I751" s="468" t="s">
        <v>4394</v>
      </c>
      <c r="J751" s="482" t="s">
        <v>7245</v>
      </c>
      <c r="K751" s="483">
        <v>44263</v>
      </c>
      <c r="L751" s="479">
        <v>44228</v>
      </c>
      <c r="M751" s="469" t="s">
        <v>2582</v>
      </c>
      <c r="N751" s="469" t="s">
        <v>5682</v>
      </c>
      <c r="O751" s="513" t="s">
        <v>5072</v>
      </c>
      <c r="P751" s="513" t="s">
        <v>5946</v>
      </c>
      <c r="Q751" s="513" t="s">
        <v>5684</v>
      </c>
      <c r="R751" s="484">
        <v>198</v>
      </c>
      <c r="S751" s="484">
        <v>198</v>
      </c>
      <c r="T751" s="468" t="s">
        <v>2455</v>
      </c>
      <c r="U751" s="468"/>
      <c r="V751" s="468"/>
      <c r="W751" s="468" t="s">
        <v>120</v>
      </c>
      <c r="X751" s="474"/>
      <c r="Y751" s="486" t="s">
        <v>2528</v>
      </c>
      <c r="Z751" s="513" t="s">
        <v>5685</v>
      </c>
      <c r="AA751" s="467" t="s">
        <v>2454</v>
      </c>
      <c r="AB751" s="467"/>
      <c r="AC751" s="474"/>
      <c r="AD751" s="474" t="s">
        <v>2450</v>
      </c>
      <c r="AE751" s="474"/>
      <c r="AF751" s="474" t="s">
        <v>2462</v>
      </c>
      <c r="AG751" s="467" t="s">
        <v>2516</v>
      </c>
      <c r="AH751" s="474" t="s">
        <v>2452</v>
      </c>
      <c r="AI751" s="474" t="s">
        <v>2452</v>
      </c>
      <c r="AJ751" s="467"/>
      <c r="AK751" s="474"/>
      <c r="AL751" s="467"/>
      <c r="AM751" s="513" t="s">
        <v>5947</v>
      </c>
      <c r="AN751" s="467"/>
      <c r="AO751" s="474"/>
      <c r="AP751" s="476"/>
      <c r="AQ751" s="467"/>
      <c r="AR751" s="467"/>
      <c r="AS751" s="467"/>
      <c r="AT751" s="467"/>
      <c r="AU751" s="474"/>
      <c r="AV751" s="474"/>
      <c r="AW751" s="474">
        <v>1</v>
      </c>
      <c r="AX751" s="474">
        <v>1</v>
      </c>
      <c r="AY751" s="474">
        <v>1</v>
      </c>
      <c r="AZ751" s="474">
        <v>3</v>
      </c>
      <c r="BA751" s="477">
        <v>4</v>
      </c>
      <c r="BB751" s="478"/>
      <c r="BC751" s="474"/>
      <c r="BD751" s="467"/>
      <c r="BE751" s="467"/>
      <c r="BF751" s="467"/>
      <c r="BG751" s="470"/>
      <c r="BH751" s="467"/>
      <c r="BI751" s="467"/>
      <c r="BJ751" s="467"/>
      <c r="BK751" s="467"/>
      <c r="BL751" s="467"/>
      <c r="BM751" s="467"/>
    </row>
    <row r="752" spans="1:65" ht="30" customHeight="1" x14ac:dyDescent="0.3">
      <c r="A752" s="68"/>
      <c r="B752" s="465">
        <v>20200747</v>
      </c>
      <c r="C752" s="514" t="s">
        <v>5769</v>
      </c>
      <c r="D752" s="480" t="s">
        <v>5040</v>
      </c>
      <c r="E752" s="481">
        <v>44264</v>
      </c>
      <c r="F752" s="469" t="s">
        <v>2713</v>
      </c>
      <c r="G752" s="468" t="s">
        <v>116</v>
      </c>
      <c r="H752" s="469" t="s">
        <v>2585</v>
      </c>
      <c r="I752" s="468" t="s">
        <v>2477</v>
      </c>
      <c r="J752" s="482" t="s">
        <v>7246</v>
      </c>
      <c r="K752" s="483">
        <v>44259</v>
      </c>
      <c r="L752" s="479"/>
      <c r="M752" s="469" t="s">
        <v>3170</v>
      </c>
      <c r="N752" s="469" t="s">
        <v>5036</v>
      </c>
      <c r="O752" s="513" t="s">
        <v>5696</v>
      </c>
      <c r="P752" s="513" t="s">
        <v>5948</v>
      </c>
      <c r="Q752" s="513" t="s">
        <v>5697</v>
      </c>
      <c r="R752" s="484">
        <v>35700</v>
      </c>
      <c r="S752" s="484">
        <v>0</v>
      </c>
      <c r="T752" s="468" t="s">
        <v>2501</v>
      </c>
      <c r="U752" s="468" t="s">
        <v>2456</v>
      </c>
      <c r="V752" s="468"/>
      <c r="W752" s="468" t="s">
        <v>121</v>
      </c>
      <c r="X752" s="513"/>
      <c r="Y752" s="486" t="s">
        <v>2528</v>
      </c>
      <c r="Z752" s="513" t="s">
        <v>5770</v>
      </c>
      <c r="AA752" s="467" t="s">
        <v>2454</v>
      </c>
      <c r="AB752" s="467"/>
      <c r="AC752" s="474"/>
      <c r="AD752" s="474" t="s">
        <v>5919</v>
      </c>
      <c r="AE752" s="474"/>
      <c r="AF752" s="474" t="s">
        <v>5917</v>
      </c>
      <c r="AG752" s="467" t="s">
        <v>5916</v>
      </c>
      <c r="AH752" s="474" t="s">
        <v>2452</v>
      </c>
      <c r="AI752" s="474" t="s">
        <v>2452</v>
      </c>
      <c r="AJ752" s="467"/>
      <c r="AK752" s="474"/>
      <c r="AL752" s="467"/>
      <c r="AM752" s="467"/>
      <c r="AN752" s="467"/>
      <c r="AO752" s="474"/>
      <c r="AP752" s="476"/>
      <c r="AQ752" s="467"/>
      <c r="AR752" s="467"/>
      <c r="AS752" s="467"/>
      <c r="AT752" s="467"/>
      <c r="AU752" s="474"/>
      <c r="AV752" s="474"/>
      <c r="AW752" s="474">
        <v>1</v>
      </c>
      <c r="AX752" s="474">
        <v>1</v>
      </c>
      <c r="AY752" s="474">
        <v>1</v>
      </c>
      <c r="AZ752" s="474">
        <v>3</v>
      </c>
      <c r="BA752" s="477">
        <v>3</v>
      </c>
      <c r="BB752" s="478"/>
      <c r="BC752" s="474"/>
      <c r="BD752" s="467"/>
      <c r="BE752" s="467"/>
      <c r="BF752" s="467"/>
      <c r="BG752" s="470"/>
      <c r="BH752" s="467"/>
      <c r="BI752" s="467"/>
      <c r="BJ752" s="467"/>
      <c r="BK752" s="467"/>
      <c r="BL752" s="467"/>
      <c r="BM752" s="467"/>
    </row>
    <row r="753" spans="1:65" ht="30" customHeight="1" x14ac:dyDescent="0.3">
      <c r="A753" s="68"/>
      <c r="B753" s="465">
        <v>20200748</v>
      </c>
      <c r="C753" s="514" t="s">
        <v>5715</v>
      </c>
      <c r="D753" s="480" t="s">
        <v>5719</v>
      </c>
      <c r="E753" s="481">
        <v>44264</v>
      </c>
      <c r="F753" s="469" t="s">
        <v>2494</v>
      </c>
      <c r="G753" s="468" t="s">
        <v>116</v>
      </c>
      <c r="H753" s="469" t="s">
        <v>2585</v>
      </c>
      <c r="I753" s="468" t="s">
        <v>2491</v>
      </c>
      <c r="J753" s="482" t="s">
        <v>7247</v>
      </c>
      <c r="K753" s="483">
        <v>44263</v>
      </c>
      <c r="L753" s="479">
        <v>44228</v>
      </c>
      <c r="M753" s="469" t="s">
        <v>5695</v>
      </c>
      <c r="N753" s="469" t="s">
        <v>2582</v>
      </c>
      <c r="O753" s="513" t="s">
        <v>5698</v>
      </c>
      <c r="P753" s="513" t="s">
        <v>5716</v>
      </c>
      <c r="Q753" s="513" t="s">
        <v>5699</v>
      </c>
      <c r="R753" s="484">
        <v>5622750</v>
      </c>
      <c r="S753" s="484">
        <v>0</v>
      </c>
      <c r="T753" s="468"/>
      <c r="U753" s="468"/>
      <c r="V753" s="468"/>
      <c r="W753" s="468" t="s">
        <v>120</v>
      </c>
      <c r="X753" s="513" t="s">
        <v>5717</v>
      </c>
      <c r="Y753" s="486" t="s">
        <v>2528</v>
      </c>
      <c r="Z753" s="513" t="s">
        <v>5718</v>
      </c>
      <c r="AA753" s="467" t="s">
        <v>2454</v>
      </c>
      <c r="AB753" s="467" t="s">
        <v>6779</v>
      </c>
      <c r="AC753" s="474"/>
      <c r="AD753" s="474" t="s">
        <v>2485</v>
      </c>
      <c r="AE753" s="474"/>
      <c r="AF753" s="474" t="s">
        <v>2462</v>
      </c>
      <c r="AG753" s="467" t="s">
        <v>2451</v>
      </c>
      <c r="AH753" s="474" t="s">
        <v>2710</v>
      </c>
      <c r="AI753" s="474" t="s">
        <v>2710</v>
      </c>
      <c r="AJ753" s="467"/>
      <c r="AK753" s="474"/>
      <c r="AL753" s="467"/>
      <c r="AM753" s="467" t="s">
        <v>6550</v>
      </c>
      <c r="AN753" s="467"/>
      <c r="AO753" s="474"/>
      <c r="AP753" s="476" t="s">
        <v>6548</v>
      </c>
      <c r="AQ753" s="467" t="s">
        <v>5096</v>
      </c>
      <c r="AR753" s="467" t="s">
        <v>6549</v>
      </c>
      <c r="AS753" s="467" t="s">
        <v>6779</v>
      </c>
      <c r="AT753" s="467" t="s">
        <v>6780</v>
      </c>
      <c r="AU753" s="474" t="s">
        <v>6701</v>
      </c>
      <c r="AV753" s="474"/>
      <c r="AW753" s="474">
        <v>1</v>
      </c>
      <c r="AX753" s="474">
        <v>3</v>
      </c>
      <c r="AY753" s="474">
        <v>1</v>
      </c>
      <c r="AZ753" s="474">
        <v>3</v>
      </c>
      <c r="BA753" s="477">
        <v>2</v>
      </c>
      <c r="BB753" s="478"/>
      <c r="BC753" s="474"/>
      <c r="BD753" s="467"/>
      <c r="BE753" s="467"/>
      <c r="BF753" s="467"/>
      <c r="BG753" s="470"/>
      <c r="BH753" s="467"/>
      <c r="BI753" s="467"/>
      <c r="BJ753" s="467"/>
      <c r="BK753" s="467"/>
      <c r="BL753" s="467"/>
      <c r="BM753" s="467"/>
    </row>
    <row r="754" spans="1:65" ht="30" customHeight="1" x14ac:dyDescent="0.3">
      <c r="A754" s="68"/>
      <c r="B754" s="465">
        <v>20200749</v>
      </c>
      <c r="C754" s="514" t="s">
        <v>5700</v>
      </c>
      <c r="D754" s="480" t="s">
        <v>5722</v>
      </c>
      <c r="E754" s="481">
        <v>44264</v>
      </c>
      <c r="F754" s="469" t="s">
        <v>2713</v>
      </c>
      <c r="G754" s="468" t="s">
        <v>116</v>
      </c>
      <c r="H754" s="469" t="s">
        <v>1500</v>
      </c>
      <c r="I754" s="468" t="s">
        <v>2474</v>
      </c>
      <c r="J754" s="482" t="s">
        <v>7248</v>
      </c>
      <c r="K754" s="483">
        <v>44264</v>
      </c>
      <c r="L754" s="479"/>
      <c r="M754" s="469" t="s">
        <v>3129</v>
      </c>
      <c r="N754" s="469" t="s">
        <v>5701</v>
      </c>
      <c r="O754" s="513" t="s">
        <v>5702</v>
      </c>
      <c r="P754" s="513" t="s">
        <v>5721</v>
      </c>
      <c r="Q754" s="513" t="s">
        <v>5723</v>
      </c>
      <c r="R754" s="484">
        <v>0</v>
      </c>
      <c r="S754" s="484">
        <v>0</v>
      </c>
      <c r="T754" s="468" t="s">
        <v>2484</v>
      </c>
      <c r="U754" s="468"/>
      <c r="V754" s="468"/>
      <c r="W754" s="468" t="s">
        <v>120</v>
      </c>
      <c r="X754" s="513"/>
      <c r="Y754" s="486" t="s">
        <v>2528</v>
      </c>
      <c r="Z754" s="513" t="s">
        <v>5703</v>
      </c>
      <c r="AA754" s="467" t="s">
        <v>2454</v>
      </c>
      <c r="AB754" s="467"/>
      <c r="AC754" s="474"/>
      <c r="AD754" s="474" t="s">
        <v>6011</v>
      </c>
      <c r="AE754" s="474" t="s">
        <v>6020</v>
      </c>
      <c r="AF754" s="474" t="s">
        <v>6017</v>
      </c>
      <c r="AG754" s="467" t="s">
        <v>6012</v>
      </c>
      <c r="AH754" s="474" t="s">
        <v>2452</v>
      </c>
      <c r="AI754" s="474" t="s">
        <v>2452</v>
      </c>
      <c r="AJ754" s="467"/>
      <c r="AK754" s="474"/>
      <c r="AL754" s="467"/>
      <c r="AM754" s="467" t="s">
        <v>5951</v>
      </c>
      <c r="AN754" s="467"/>
      <c r="AO754" s="474"/>
      <c r="AP754" s="476" t="s">
        <v>5949</v>
      </c>
      <c r="AQ754" s="467" t="s">
        <v>4680</v>
      </c>
      <c r="AR754" s="467" t="s">
        <v>5950</v>
      </c>
      <c r="AS754" s="467"/>
      <c r="AT754" s="467"/>
      <c r="AU754" s="474"/>
      <c r="AV754" s="474"/>
      <c r="AW754" s="474">
        <v>1</v>
      </c>
      <c r="AX754" s="474">
        <v>1</v>
      </c>
      <c r="AY754" s="474">
        <v>1</v>
      </c>
      <c r="AZ754" s="474">
        <v>3</v>
      </c>
      <c r="BA754" s="477">
        <v>2</v>
      </c>
      <c r="BB754" s="478"/>
      <c r="BC754" s="474"/>
      <c r="BD754" s="467"/>
      <c r="BE754" s="467"/>
      <c r="BF754" s="467"/>
      <c r="BG754" s="470"/>
      <c r="BH754" s="467"/>
      <c r="BI754" s="467"/>
      <c r="BJ754" s="467"/>
      <c r="BK754" s="467"/>
      <c r="BL754" s="467"/>
      <c r="BM754" s="467"/>
    </row>
    <row r="755" spans="1:65" ht="30" customHeight="1" x14ac:dyDescent="0.3">
      <c r="A755" s="68"/>
      <c r="B755" s="465">
        <v>20200750</v>
      </c>
      <c r="C755" s="514" t="s">
        <v>5714</v>
      </c>
      <c r="D755" s="480" t="s">
        <v>2366</v>
      </c>
      <c r="E755" s="481">
        <v>44265</v>
      </c>
      <c r="F755" s="469" t="s">
        <v>2770</v>
      </c>
      <c r="G755" s="468" t="s">
        <v>116</v>
      </c>
      <c r="H755" s="469" t="s">
        <v>2585</v>
      </c>
      <c r="I755" s="468" t="s">
        <v>119</v>
      </c>
      <c r="J755" s="482" t="s">
        <v>7249</v>
      </c>
      <c r="K755" s="483">
        <v>44265</v>
      </c>
      <c r="L755" s="479">
        <v>44228</v>
      </c>
      <c r="M755" s="469" t="s">
        <v>2586</v>
      </c>
      <c r="N755" s="469" t="s">
        <v>2582</v>
      </c>
      <c r="O755" s="513" t="s">
        <v>5704</v>
      </c>
      <c r="P755" s="513" t="s">
        <v>5705</v>
      </c>
      <c r="Q755" s="513" t="s">
        <v>5724</v>
      </c>
      <c r="R755" s="484">
        <v>13261300</v>
      </c>
      <c r="S755" s="484">
        <v>13261300</v>
      </c>
      <c r="T755" s="468"/>
      <c r="U755" s="468"/>
      <c r="V755" s="468"/>
      <c r="W755" s="468" t="s">
        <v>120</v>
      </c>
      <c r="X755" s="513" t="s">
        <v>2817</v>
      </c>
      <c r="Y755" s="486" t="s">
        <v>2528</v>
      </c>
      <c r="Z755" s="513" t="s">
        <v>5706</v>
      </c>
      <c r="AA755" s="467" t="s">
        <v>2454</v>
      </c>
      <c r="AB755" s="467" t="s">
        <v>5953</v>
      </c>
      <c r="AC755" s="474"/>
      <c r="AD755" s="474" t="s">
        <v>4230</v>
      </c>
      <c r="AE755" s="474"/>
      <c r="AF755" s="474" t="s">
        <v>2458</v>
      </c>
      <c r="AG755" s="467" t="s">
        <v>2490</v>
      </c>
      <c r="AH755" s="474" t="s">
        <v>3087</v>
      </c>
      <c r="AI755" s="474" t="s">
        <v>3087</v>
      </c>
      <c r="AJ755" s="467"/>
      <c r="AK755" s="474"/>
      <c r="AL755" s="467"/>
      <c r="AM755" s="467" t="s">
        <v>5952</v>
      </c>
      <c r="AN755" s="467"/>
      <c r="AO755" s="474"/>
      <c r="AP755" s="476" t="s">
        <v>6547</v>
      </c>
      <c r="AQ755" s="467" t="s">
        <v>5796</v>
      </c>
      <c r="AR755" s="501">
        <v>44286</v>
      </c>
      <c r="AS755" s="467"/>
      <c r="AT755" s="467"/>
      <c r="AU755" s="474"/>
      <c r="AV755" s="474"/>
      <c r="AW755" s="474">
        <v>1</v>
      </c>
      <c r="AX755" s="474">
        <v>4</v>
      </c>
      <c r="AY755" s="474">
        <v>1</v>
      </c>
      <c r="AZ755" s="474">
        <v>1</v>
      </c>
      <c r="BA755" s="477">
        <v>1</v>
      </c>
      <c r="BB755" s="478"/>
      <c r="BC755" s="474"/>
      <c r="BD755" s="467"/>
      <c r="BE755" s="467"/>
      <c r="BF755" s="467"/>
      <c r="BG755" s="470"/>
      <c r="BH755" s="467"/>
      <c r="BI755" s="467"/>
      <c r="BJ755" s="467"/>
      <c r="BK755" s="467"/>
      <c r="BL755" s="467"/>
      <c r="BM755" s="467"/>
    </row>
    <row r="756" spans="1:65" ht="30" customHeight="1" x14ac:dyDescent="0.3">
      <c r="A756" s="68"/>
      <c r="B756" s="465">
        <v>20200751</v>
      </c>
      <c r="C756" s="514" t="s">
        <v>5707</v>
      </c>
      <c r="D756" s="480" t="s">
        <v>5757</v>
      </c>
      <c r="E756" s="481">
        <v>44265</v>
      </c>
      <c r="F756" s="469" t="s">
        <v>2713</v>
      </c>
      <c r="G756" s="468" t="s">
        <v>116</v>
      </c>
      <c r="H756" s="469" t="s">
        <v>2585</v>
      </c>
      <c r="I756" s="468" t="s">
        <v>2491</v>
      </c>
      <c r="J756" s="482" t="s">
        <v>7250</v>
      </c>
      <c r="K756" s="483">
        <v>44264</v>
      </c>
      <c r="L756" s="479">
        <v>44228</v>
      </c>
      <c r="M756" s="469" t="s">
        <v>5708</v>
      </c>
      <c r="N756" s="469" t="s">
        <v>3170</v>
      </c>
      <c r="O756" s="513" t="s">
        <v>5709</v>
      </c>
      <c r="P756" s="513" t="s">
        <v>5881</v>
      </c>
      <c r="Q756" s="513" t="s">
        <v>5710</v>
      </c>
      <c r="R756" s="484">
        <v>350900</v>
      </c>
      <c r="S756" s="484">
        <v>0</v>
      </c>
      <c r="T756" s="468"/>
      <c r="U756" s="468"/>
      <c r="V756" s="468"/>
      <c r="W756" s="468" t="s">
        <v>6545</v>
      </c>
      <c r="X756" s="513"/>
      <c r="Y756" s="486" t="s">
        <v>2528</v>
      </c>
      <c r="Z756" s="513" t="s">
        <v>5880</v>
      </c>
      <c r="AA756" s="467" t="s">
        <v>6546</v>
      </c>
      <c r="AB756" s="467"/>
      <c r="AC756" s="474"/>
      <c r="AD756" s="474" t="s">
        <v>6543</v>
      </c>
      <c r="AE756" s="474"/>
      <c r="AF756" s="474" t="s">
        <v>6535</v>
      </c>
      <c r="AG756" s="467" t="s">
        <v>6544</v>
      </c>
      <c r="AH756" s="474" t="s">
        <v>2452</v>
      </c>
      <c r="AI756" s="474" t="s">
        <v>2452</v>
      </c>
      <c r="AJ756" s="467"/>
      <c r="AK756" s="474"/>
      <c r="AL756" s="467"/>
      <c r="AM756" s="467" t="s">
        <v>5882</v>
      </c>
      <c r="AN756" s="467"/>
      <c r="AO756" s="474"/>
      <c r="AP756" s="476" t="s">
        <v>6541</v>
      </c>
      <c r="AQ756" s="467" t="s">
        <v>6540</v>
      </c>
      <c r="AR756" s="467" t="s">
        <v>6542</v>
      </c>
      <c r="AS756" s="467"/>
      <c r="AT756" s="467"/>
      <c r="AU756" s="474"/>
      <c r="AV756" s="474"/>
      <c r="AW756" s="474">
        <v>1</v>
      </c>
      <c r="AX756" s="474">
        <v>2</v>
      </c>
      <c r="AY756" s="474">
        <v>1</v>
      </c>
      <c r="AZ756" s="474">
        <v>3</v>
      </c>
      <c r="BA756" s="477">
        <v>2</v>
      </c>
      <c r="BB756" s="478"/>
      <c r="BC756" s="474"/>
      <c r="BD756" s="467"/>
      <c r="BE756" s="467"/>
      <c r="BF756" s="467"/>
      <c r="BG756" s="470"/>
      <c r="BH756" s="467"/>
      <c r="BI756" s="467"/>
      <c r="BJ756" s="467"/>
      <c r="BK756" s="467"/>
      <c r="BL756" s="467"/>
      <c r="BM756" s="467"/>
    </row>
    <row r="757" spans="1:65" ht="30" customHeight="1" x14ac:dyDescent="0.3">
      <c r="A757" s="68"/>
      <c r="B757" s="465">
        <v>20200752</v>
      </c>
      <c r="C757" s="514" t="s">
        <v>5713</v>
      </c>
      <c r="D757" s="480" t="s">
        <v>3583</v>
      </c>
      <c r="E757" s="481">
        <v>44265</v>
      </c>
      <c r="F757" s="515" t="s">
        <v>2632</v>
      </c>
      <c r="G757" s="468" t="s">
        <v>116</v>
      </c>
      <c r="H757" s="469" t="s">
        <v>2585</v>
      </c>
      <c r="I757" s="468" t="s">
        <v>2491</v>
      </c>
      <c r="J757" s="482" t="s">
        <v>7251</v>
      </c>
      <c r="K757" s="483">
        <v>44265</v>
      </c>
      <c r="L757" s="479">
        <v>44256</v>
      </c>
      <c r="M757" s="469" t="s">
        <v>3844</v>
      </c>
      <c r="N757" s="469" t="s">
        <v>5658</v>
      </c>
      <c r="O757" s="513" t="s">
        <v>5711</v>
      </c>
      <c r="P757" s="513" t="s">
        <v>5712</v>
      </c>
      <c r="Q757" s="513" t="s">
        <v>5728</v>
      </c>
      <c r="R757" s="484">
        <v>661500</v>
      </c>
      <c r="S757" s="484">
        <v>0</v>
      </c>
      <c r="T757" s="468"/>
      <c r="U757" s="468"/>
      <c r="V757" s="468"/>
      <c r="W757" s="468" t="s">
        <v>120</v>
      </c>
      <c r="X757" s="513"/>
      <c r="Y757" s="486" t="s">
        <v>2528</v>
      </c>
      <c r="Z757" s="513" t="s">
        <v>6218</v>
      </c>
      <c r="AA757" s="467" t="s">
        <v>2454</v>
      </c>
      <c r="AB757" s="467"/>
      <c r="AC757" s="474"/>
      <c r="AD757" s="474" t="s">
        <v>6543</v>
      </c>
      <c r="AE757" s="474"/>
      <c r="AF757" s="474" t="s">
        <v>6536</v>
      </c>
      <c r="AG757" s="467" t="s">
        <v>6544</v>
      </c>
      <c r="AH757" s="474" t="s">
        <v>2452</v>
      </c>
      <c r="AI757" s="474" t="s">
        <v>2452</v>
      </c>
      <c r="AJ757" s="467"/>
      <c r="AK757" s="474"/>
      <c r="AL757" s="467"/>
      <c r="AM757" s="467" t="s">
        <v>5727</v>
      </c>
      <c r="AN757" s="467"/>
      <c r="AO757" s="474"/>
      <c r="AP757" s="476" t="s">
        <v>6219</v>
      </c>
      <c r="AQ757" s="467" t="s">
        <v>5637</v>
      </c>
      <c r="AR757" s="467" t="s">
        <v>5726</v>
      </c>
      <c r="AS757" s="467"/>
      <c r="AT757" s="467"/>
      <c r="AU757" s="474"/>
      <c r="AV757" s="474"/>
      <c r="AW757" s="474">
        <v>1</v>
      </c>
      <c r="AX757" s="474">
        <v>2</v>
      </c>
      <c r="AY757" s="474">
        <v>1</v>
      </c>
      <c r="AZ757" s="474">
        <v>1</v>
      </c>
      <c r="BA757" s="477">
        <v>2</v>
      </c>
      <c r="BB757" s="478"/>
      <c r="BC757" s="474"/>
      <c r="BD757" s="467"/>
      <c r="BE757" s="467"/>
      <c r="BF757" s="467"/>
      <c r="BG757" s="470"/>
      <c r="BH757" s="467"/>
      <c r="BI757" s="467"/>
      <c r="BJ757" s="467"/>
      <c r="BK757" s="467"/>
      <c r="BL757" s="467"/>
      <c r="BM757" s="467"/>
    </row>
    <row r="758" spans="1:65" ht="30" customHeight="1" x14ac:dyDescent="0.3">
      <c r="A758" s="68"/>
      <c r="B758" s="465">
        <v>20200753</v>
      </c>
      <c r="C758" s="514" t="s">
        <v>5776</v>
      </c>
      <c r="D758" s="480"/>
      <c r="E758" s="481">
        <v>44266</v>
      </c>
      <c r="F758" s="469" t="s">
        <v>2770</v>
      </c>
      <c r="G758" s="468" t="s">
        <v>116</v>
      </c>
      <c r="H758" s="469" t="s">
        <v>2585</v>
      </c>
      <c r="I758" s="468" t="s">
        <v>5794</v>
      </c>
      <c r="J758" s="482" t="s">
        <v>7252</v>
      </c>
      <c r="K758" s="483">
        <v>44266</v>
      </c>
      <c r="L758" s="479"/>
      <c r="M758" s="469" t="s">
        <v>2586</v>
      </c>
      <c r="N758" s="469" t="s">
        <v>4080</v>
      </c>
      <c r="O758" s="513" t="s">
        <v>5777</v>
      </c>
      <c r="P758" s="513" t="s">
        <v>5808</v>
      </c>
      <c r="Q758" s="513" t="s">
        <v>5778</v>
      </c>
      <c r="R758" s="484">
        <v>0</v>
      </c>
      <c r="S758" s="484">
        <v>0</v>
      </c>
      <c r="T758" s="468"/>
      <c r="U758" s="468"/>
      <c r="V758" s="468"/>
      <c r="W758" s="468" t="s">
        <v>146</v>
      </c>
      <c r="X758" s="513"/>
      <c r="Y758" s="486" t="s">
        <v>3141</v>
      </c>
      <c r="Z758" s="513" t="s">
        <v>5809</v>
      </c>
      <c r="AA758" s="467" t="s">
        <v>153</v>
      </c>
      <c r="AB758" s="467"/>
      <c r="AC758" s="474"/>
      <c r="AD758" s="474" t="s">
        <v>227</v>
      </c>
      <c r="AE758" s="474"/>
      <c r="AF758" s="474" t="s">
        <v>236</v>
      </c>
      <c r="AG758" s="467" t="s">
        <v>238</v>
      </c>
      <c r="AH758" s="474" t="s">
        <v>5795</v>
      </c>
      <c r="AI758" s="474" t="s">
        <v>5795</v>
      </c>
      <c r="AJ758" s="467"/>
      <c r="AK758" s="474"/>
      <c r="AL758" s="467"/>
      <c r="AM758" s="467" t="s">
        <v>5807</v>
      </c>
      <c r="AN758" s="467"/>
      <c r="AO758" s="474"/>
      <c r="AP758" s="476" t="s">
        <v>5806</v>
      </c>
      <c r="AQ758" s="467" t="s">
        <v>5805</v>
      </c>
      <c r="AR758" s="467" t="s">
        <v>5694</v>
      </c>
      <c r="AS758" s="467"/>
      <c r="AT758" s="467"/>
      <c r="AU758" s="474"/>
      <c r="AV758" s="474"/>
      <c r="AW758" s="474">
        <v>1</v>
      </c>
      <c r="AX758" s="474">
        <v>1</v>
      </c>
      <c r="AY758" s="474">
        <v>1</v>
      </c>
      <c r="AZ758" s="474">
        <v>3</v>
      </c>
      <c r="BA758" s="477">
        <v>1</v>
      </c>
      <c r="BB758" s="478"/>
      <c r="BC758" s="474"/>
      <c r="BD758" s="467"/>
      <c r="BE758" s="467"/>
      <c r="BF758" s="467"/>
      <c r="BG758" s="470"/>
      <c r="BH758" s="467"/>
      <c r="BI758" s="467"/>
      <c r="BJ758" s="467"/>
      <c r="BK758" s="467"/>
      <c r="BL758" s="467"/>
      <c r="BM758" s="467"/>
    </row>
    <row r="759" spans="1:65" ht="30" customHeight="1" x14ac:dyDescent="0.3">
      <c r="A759" s="68"/>
      <c r="B759" s="465">
        <v>20200754</v>
      </c>
      <c r="C759" s="514" t="s">
        <v>5779</v>
      </c>
      <c r="D759" s="480" t="s">
        <v>5872</v>
      </c>
      <c r="E759" s="481">
        <v>44267</v>
      </c>
      <c r="F759" s="469" t="s">
        <v>2713</v>
      </c>
      <c r="G759" s="468" t="s">
        <v>116</v>
      </c>
      <c r="H759" s="469" t="s">
        <v>2585</v>
      </c>
      <c r="I759" s="468" t="s">
        <v>5878</v>
      </c>
      <c r="J759" s="482" t="s">
        <v>7253</v>
      </c>
      <c r="K759" s="483">
        <v>44267</v>
      </c>
      <c r="L759" s="479">
        <v>44228</v>
      </c>
      <c r="M759" s="469" t="s">
        <v>3129</v>
      </c>
      <c r="N759" s="469" t="s">
        <v>5780</v>
      </c>
      <c r="O759" s="513" t="s">
        <v>5874</v>
      </c>
      <c r="P759" s="513" t="s">
        <v>5879</v>
      </c>
      <c r="Q759" s="513" t="s">
        <v>5781</v>
      </c>
      <c r="R759" s="484">
        <v>39612</v>
      </c>
      <c r="S759" s="484">
        <v>0</v>
      </c>
      <c r="T759" s="468" t="s">
        <v>145</v>
      </c>
      <c r="U759" s="468" t="s">
        <v>4568</v>
      </c>
      <c r="V759" s="468"/>
      <c r="W759" s="468" t="s">
        <v>5869</v>
      </c>
      <c r="X759" s="513"/>
      <c r="Y759" s="486" t="s">
        <v>5851</v>
      </c>
      <c r="Z759" s="513" t="s">
        <v>5877</v>
      </c>
      <c r="AA759" s="467" t="s">
        <v>5884</v>
      </c>
      <c r="AB759" s="467"/>
      <c r="AC759" s="474"/>
      <c r="AD759" s="474" t="s">
        <v>5870</v>
      </c>
      <c r="AE759" s="474"/>
      <c r="AF759" s="474" t="s">
        <v>5883</v>
      </c>
      <c r="AG759" s="467" t="s">
        <v>5871</v>
      </c>
      <c r="AH759" s="474" t="s">
        <v>5861</v>
      </c>
      <c r="AI759" s="474" t="s">
        <v>5861</v>
      </c>
      <c r="AJ759" s="467"/>
      <c r="AK759" s="474"/>
      <c r="AL759" s="467"/>
      <c r="AM759" s="467" t="s">
        <v>5873</v>
      </c>
      <c r="AN759" s="467"/>
      <c r="AO759" s="474"/>
      <c r="AP759" s="476" t="s">
        <v>5876</v>
      </c>
      <c r="AQ759" s="467" t="s">
        <v>5875</v>
      </c>
      <c r="AR759" s="501">
        <v>44271</v>
      </c>
      <c r="AS759" s="467"/>
      <c r="AT759" s="467"/>
      <c r="AU759" s="474"/>
      <c r="AV759" s="474"/>
      <c r="AW759" s="474">
        <v>1</v>
      </c>
      <c r="AX759" s="474">
        <v>1</v>
      </c>
      <c r="AY759" s="474">
        <v>1</v>
      </c>
      <c r="AZ759" s="474">
        <v>1</v>
      </c>
      <c r="BA759" s="477">
        <v>1</v>
      </c>
      <c r="BB759" s="478"/>
      <c r="BC759" s="474"/>
      <c r="BD759" s="467"/>
      <c r="BE759" s="467"/>
      <c r="BF759" s="467"/>
      <c r="BG759" s="470"/>
      <c r="BH759" s="467"/>
      <c r="BI759" s="467"/>
      <c r="BJ759" s="467"/>
      <c r="BK759" s="467"/>
      <c r="BL759" s="467"/>
      <c r="BM759" s="467"/>
    </row>
    <row r="760" spans="1:65" ht="30" customHeight="1" x14ac:dyDescent="0.3">
      <c r="A760" s="68"/>
      <c r="B760" s="465">
        <v>20200755</v>
      </c>
      <c r="C760" s="514" t="s">
        <v>5800</v>
      </c>
      <c r="D760" s="480" t="s">
        <v>5801</v>
      </c>
      <c r="E760" s="481">
        <v>44267</v>
      </c>
      <c r="F760" s="469" t="s">
        <v>2642</v>
      </c>
      <c r="G760" s="468" t="s">
        <v>116</v>
      </c>
      <c r="H760" s="469" t="s">
        <v>2585</v>
      </c>
      <c r="I760" s="468" t="s">
        <v>2479</v>
      </c>
      <c r="J760" s="482" t="s">
        <v>7254</v>
      </c>
      <c r="K760" s="483">
        <v>44266</v>
      </c>
      <c r="L760" s="479"/>
      <c r="M760" s="469" t="s">
        <v>5251</v>
      </c>
      <c r="N760" s="469" t="s">
        <v>5551</v>
      </c>
      <c r="O760" s="513" t="s">
        <v>5783</v>
      </c>
      <c r="P760" s="513" t="s">
        <v>5782</v>
      </c>
      <c r="Q760" s="513" t="s">
        <v>5802</v>
      </c>
      <c r="R760" s="484">
        <v>0</v>
      </c>
      <c r="S760" s="484">
        <v>0</v>
      </c>
      <c r="T760" s="468"/>
      <c r="U760" s="468"/>
      <c r="V760" s="468"/>
      <c r="W760" s="468" t="s">
        <v>6033</v>
      </c>
      <c r="X760" s="513"/>
      <c r="Y760" s="486" t="s">
        <v>6038</v>
      </c>
      <c r="Z760" s="513" t="s">
        <v>5803</v>
      </c>
      <c r="AA760" s="467" t="s">
        <v>6030</v>
      </c>
      <c r="AB760" s="467"/>
      <c r="AC760" s="474"/>
      <c r="AD760" s="474" t="s">
        <v>6034</v>
      </c>
      <c r="AE760" s="474"/>
      <c r="AF760" s="474" t="s">
        <v>6049</v>
      </c>
      <c r="AG760" s="467" t="s">
        <v>6035</v>
      </c>
      <c r="AH760" s="474" t="s">
        <v>2452</v>
      </c>
      <c r="AI760" s="474" t="s">
        <v>2452</v>
      </c>
      <c r="AJ760" s="467"/>
      <c r="AK760" s="474"/>
      <c r="AL760" s="467"/>
      <c r="AM760" s="467" t="s">
        <v>5804</v>
      </c>
      <c r="AN760" s="467"/>
      <c r="AO760" s="474"/>
      <c r="AP760" s="476" t="s">
        <v>6057</v>
      </c>
      <c r="AQ760" s="467" t="s">
        <v>6055</v>
      </c>
      <c r="AR760" s="467" t="s">
        <v>6056</v>
      </c>
      <c r="AS760" s="467"/>
      <c r="AT760" s="467"/>
      <c r="AU760" s="474"/>
      <c r="AV760" s="474"/>
      <c r="AW760" s="474">
        <v>1</v>
      </c>
      <c r="AX760" s="474">
        <v>1</v>
      </c>
      <c r="AY760" s="474">
        <v>1</v>
      </c>
      <c r="AZ760" s="474">
        <v>3</v>
      </c>
      <c r="BA760" s="477">
        <v>2</v>
      </c>
      <c r="BB760" s="478"/>
      <c r="BC760" s="474"/>
      <c r="BD760" s="467"/>
      <c r="BE760" s="467"/>
      <c r="BF760" s="467"/>
      <c r="BG760" s="470"/>
      <c r="BH760" s="467"/>
      <c r="BI760" s="467"/>
      <c r="BJ760" s="467"/>
      <c r="BK760" s="467"/>
      <c r="BL760" s="467"/>
      <c r="BM760" s="467"/>
    </row>
    <row r="761" spans="1:65" ht="30" customHeight="1" x14ac:dyDescent="0.3">
      <c r="A761" s="68"/>
      <c r="B761" s="465">
        <v>20200756</v>
      </c>
      <c r="C761" s="514" t="s">
        <v>7422</v>
      </c>
      <c r="D761" s="480" t="s">
        <v>2776</v>
      </c>
      <c r="E761" s="481">
        <v>44267</v>
      </c>
      <c r="F761" s="469" t="s">
        <v>2770</v>
      </c>
      <c r="G761" s="468" t="s">
        <v>116</v>
      </c>
      <c r="H761" s="469" t="s">
        <v>2585</v>
      </c>
      <c r="I761" s="468" t="s">
        <v>6002</v>
      </c>
      <c r="J761" s="482" t="s">
        <v>7255</v>
      </c>
      <c r="K761" s="483">
        <v>44185</v>
      </c>
      <c r="L761" s="479">
        <v>44197</v>
      </c>
      <c r="M761" s="469" t="s">
        <v>5774</v>
      </c>
      <c r="N761" s="469" t="s">
        <v>2582</v>
      </c>
      <c r="O761" s="513" t="s">
        <v>5799</v>
      </c>
      <c r="P761" s="513" t="s">
        <v>5784</v>
      </c>
      <c r="Q761" s="513" t="s">
        <v>5954</v>
      </c>
      <c r="R761" s="484">
        <v>0</v>
      </c>
      <c r="S761" s="484">
        <v>0</v>
      </c>
      <c r="T761" s="468"/>
      <c r="U761" s="468"/>
      <c r="V761" s="468"/>
      <c r="W761" s="468" t="s">
        <v>120</v>
      </c>
      <c r="X761" s="513"/>
      <c r="Y761" s="486" t="s">
        <v>2528</v>
      </c>
      <c r="Z761" s="513" t="s">
        <v>5785</v>
      </c>
      <c r="AA761" s="467" t="s">
        <v>2454</v>
      </c>
      <c r="AB761" s="467"/>
      <c r="AC761" s="474"/>
      <c r="AD761" s="474" t="s">
        <v>2450</v>
      </c>
      <c r="AE761" s="474"/>
      <c r="AF761" s="474" t="s">
        <v>2462</v>
      </c>
      <c r="AG761" s="467" t="s">
        <v>2486</v>
      </c>
      <c r="AH761" s="474" t="s">
        <v>2452</v>
      </c>
      <c r="AI761" s="474" t="s">
        <v>2452</v>
      </c>
      <c r="AJ761" s="467"/>
      <c r="AK761" s="474"/>
      <c r="AL761" s="467"/>
      <c r="AM761" s="467" t="s">
        <v>5798</v>
      </c>
      <c r="AN761" s="467"/>
      <c r="AO761" s="474"/>
      <c r="AP761" s="476" t="s">
        <v>5797</v>
      </c>
      <c r="AQ761" s="467" t="s">
        <v>5796</v>
      </c>
      <c r="AR761" s="467" t="s">
        <v>5752</v>
      </c>
      <c r="AS761" s="467"/>
      <c r="AT761" s="467"/>
      <c r="AU761" s="474"/>
      <c r="AV761" s="474"/>
      <c r="AW761" s="474">
        <v>1</v>
      </c>
      <c r="AX761" s="474">
        <v>1</v>
      </c>
      <c r="AY761" s="474">
        <v>1</v>
      </c>
      <c r="AZ761" s="474">
        <v>3</v>
      </c>
      <c r="BA761" s="477">
        <v>3</v>
      </c>
      <c r="BB761" s="478"/>
      <c r="BC761" s="474"/>
      <c r="BD761" s="467"/>
      <c r="BE761" s="467"/>
      <c r="BF761" s="467"/>
      <c r="BG761" s="470"/>
      <c r="BH761" s="467"/>
      <c r="BI761" s="467"/>
      <c r="BJ761" s="467"/>
      <c r="BK761" s="467"/>
      <c r="BL761" s="467"/>
      <c r="BM761" s="467"/>
    </row>
    <row r="762" spans="1:65" ht="30" customHeight="1" x14ac:dyDescent="0.3">
      <c r="A762" s="68"/>
      <c r="B762" s="465">
        <v>20200757</v>
      </c>
      <c r="C762" s="514" t="s">
        <v>5790</v>
      </c>
      <c r="D762" s="480" t="s">
        <v>2366</v>
      </c>
      <c r="E762" s="481">
        <v>44267</v>
      </c>
      <c r="F762" s="469" t="s">
        <v>2770</v>
      </c>
      <c r="G762" s="468" t="s">
        <v>116</v>
      </c>
      <c r="H762" s="469" t="s">
        <v>2585</v>
      </c>
      <c r="I762" s="468" t="s">
        <v>2477</v>
      </c>
      <c r="J762" s="482" t="s">
        <v>7256</v>
      </c>
      <c r="K762" s="483">
        <v>44267</v>
      </c>
      <c r="L762" s="479">
        <v>44228</v>
      </c>
      <c r="M762" s="469" t="s">
        <v>2586</v>
      </c>
      <c r="N762" s="469" t="s">
        <v>2582</v>
      </c>
      <c r="O762" s="513" t="s">
        <v>5786</v>
      </c>
      <c r="P762" s="513" t="s">
        <v>5789</v>
      </c>
      <c r="Q762" s="513" t="s">
        <v>5793</v>
      </c>
      <c r="R762" s="484">
        <v>13261300</v>
      </c>
      <c r="S762" s="484">
        <v>0</v>
      </c>
      <c r="T762" s="468" t="s">
        <v>2455</v>
      </c>
      <c r="U762" s="468" t="s">
        <v>2456</v>
      </c>
      <c r="V762" s="468"/>
      <c r="W762" s="468" t="s">
        <v>120</v>
      </c>
      <c r="X762" s="513"/>
      <c r="Y762" s="486" t="s">
        <v>2528</v>
      </c>
      <c r="Z762" s="513" t="s">
        <v>5787</v>
      </c>
      <c r="AA762" s="467" t="s">
        <v>2454</v>
      </c>
      <c r="AB762" s="467"/>
      <c r="AC762" s="474"/>
      <c r="AD762" s="474" t="s">
        <v>4230</v>
      </c>
      <c r="AE762" s="474"/>
      <c r="AF762" s="474" t="s">
        <v>2462</v>
      </c>
      <c r="AG762" s="467" t="s">
        <v>2490</v>
      </c>
      <c r="AH762" s="474" t="s">
        <v>3087</v>
      </c>
      <c r="AI762" s="474" t="s">
        <v>3087</v>
      </c>
      <c r="AJ762" s="467"/>
      <c r="AK762" s="474"/>
      <c r="AL762" s="467"/>
      <c r="AM762" s="467" t="s">
        <v>5792</v>
      </c>
      <c r="AN762" s="467"/>
      <c r="AO762" s="474"/>
      <c r="AP762" s="476" t="s">
        <v>6054</v>
      </c>
      <c r="AQ762" s="467" t="s">
        <v>5791</v>
      </c>
      <c r="AR762" s="501">
        <v>44271</v>
      </c>
      <c r="AS762" s="467"/>
      <c r="AT762" s="467"/>
      <c r="AU762" s="474"/>
      <c r="AV762" s="474"/>
      <c r="AW762" s="474">
        <v>1</v>
      </c>
      <c r="AX762" s="474">
        <v>4</v>
      </c>
      <c r="AY762" s="474">
        <v>1</v>
      </c>
      <c r="AZ762" s="474">
        <v>3</v>
      </c>
      <c r="BA762" s="477">
        <v>1</v>
      </c>
      <c r="BB762" s="478"/>
      <c r="BC762" s="474"/>
      <c r="BD762" s="467"/>
      <c r="BE762" s="467"/>
      <c r="BF762" s="467"/>
      <c r="BG762" s="470"/>
      <c r="BH762" s="467"/>
      <c r="BI762" s="467"/>
      <c r="BJ762" s="467"/>
      <c r="BK762" s="467"/>
      <c r="BL762" s="467"/>
      <c r="BM762" s="467"/>
    </row>
    <row r="763" spans="1:65" ht="30" customHeight="1" x14ac:dyDescent="0.3">
      <c r="A763" s="68"/>
      <c r="B763" s="465">
        <v>20200758</v>
      </c>
      <c r="C763" s="514" t="s">
        <v>7421</v>
      </c>
      <c r="D763" s="480"/>
      <c r="E763" s="481">
        <v>44268</v>
      </c>
      <c r="F763" s="469" t="s">
        <v>2609</v>
      </c>
      <c r="G763" s="468" t="s">
        <v>116</v>
      </c>
      <c r="H763" s="469" t="s">
        <v>2585</v>
      </c>
      <c r="I763" s="468" t="s">
        <v>4904</v>
      </c>
      <c r="J763" s="482" t="s">
        <v>7257</v>
      </c>
      <c r="K763" s="483">
        <v>44268</v>
      </c>
      <c r="L763" s="479"/>
      <c r="M763" s="469" t="s">
        <v>4355</v>
      </c>
      <c r="N763" s="469" t="s">
        <v>5775</v>
      </c>
      <c r="O763" s="513" t="s">
        <v>5788</v>
      </c>
      <c r="P763" s="513" t="s">
        <v>5866</v>
      </c>
      <c r="Q763" s="513" t="s">
        <v>5867</v>
      </c>
      <c r="R763" s="484">
        <v>0</v>
      </c>
      <c r="S763" s="484">
        <v>0</v>
      </c>
      <c r="T763" s="468"/>
      <c r="U763" s="468"/>
      <c r="V763" s="468"/>
      <c r="W763" s="468" t="s">
        <v>6033</v>
      </c>
      <c r="X763" s="513"/>
      <c r="Y763" s="486" t="s">
        <v>6038</v>
      </c>
      <c r="Z763" s="513" t="s">
        <v>5868</v>
      </c>
      <c r="AA763" s="467" t="s">
        <v>6030</v>
      </c>
      <c r="AB763" s="467"/>
      <c r="AC763" s="474"/>
      <c r="AD763" s="474" t="s">
        <v>6034</v>
      </c>
      <c r="AE763" s="474" t="s">
        <v>6048</v>
      </c>
      <c r="AF763" s="474" t="s">
        <v>6036</v>
      </c>
      <c r="AG763" s="467" t="s">
        <v>6035</v>
      </c>
      <c r="AH763" s="474" t="s">
        <v>2452</v>
      </c>
      <c r="AI763" s="474" t="s">
        <v>2452</v>
      </c>
      <c r="AJ763" s="467"/>
      <c r="AK763" s="474"/>
      <c r="AL763" s="467"/>
      <c r="AM763" s="467" t="s">
        <v>5865</v>
      </c>
      <c r="AN763" s="467"/>
      <c r="AO763" s="474"/>
      <c r="AP763" s="476" t="s">
        <v>6053</v>
      </c>
      <c r="AQ763" s="467" t="s">
        <v>6052</v>
      </c>
      <c r="AR763" s="501">
        <v>44273</v>
      </c>
      <c r="AS763" s="467"/>
      <c r="AT763" s="467"/>
      <c r="AU763" s="474"/>
      <c r="AV763" s="474"/>
      <c r="AW763" s="474">
        <v>1</v>
      </c>
      <c r="AX763" s="474">
        <v>1</v>
      </c>
      <c r="AY763" s="474">
        <v>1</v>
      </c>
      <c r="AZ763" s="474">
        <v>1</v>
      </c>
      <c r="BA763" s="477">
        <v>2</v>
      </c>
      <c r="BB763" s="478"/>
      <c r="BC763" s="474"/>
      <c r="BD763" s="467"/>
      <c r="BE763" s="467"/>
      <c r="BF763" s="467"/>
      <c r="BG763" s="470"/>
      <c r="BH763" s="467"/>
      <c r="BI763" s="467"/>
      <c r="BJ763" s="467"/>
      <c r="BK763" s="467"/>
      <c r="BL763" s="467"/>
      <c r="BM763" s="467"/>
    </row>
    <row r="764" spans="1:65" ht="30" customHeight="1" x14ac:dyDescent="0.3">
      <c r="A764" s="68"/>
      <c r="B764" s="465">
        <v>20200759</v>
      </c>
      <c r="C764" s="514" t="s">
        <v>5845</v>
      </c>
      <c r="D764" s="480" t="s">
        <v>5719</v>
      </c>
      <c r="E764" s="481">
        <v>44270</v>
      </c>
      <c r="F764" s="469" t="s">
        <v>2494</v>
      </c>
      <c r="G764" s="468" t="s">
        <v>116</v>
      </c>
      <c r="H764" s="469" t="s">
        <v>1500</v>
      </c>
      <c r="I764" s="468" t="s">
        <v>2491</v>
      </c>
      <c r="J764" s="482">
        <v>202103151971</v>
      </c>
      <c r="K764" s="483">
        <v>44270</v>
      </c>
      <c r="L764" s="479">
        <v>44228</v>
      </c>
      <c r="M764" s="469" t="s">
        <v>5827</v>
      </c>
      <c r="N764" s="469" t="s">
        <v>5661</v>
      </c>
      <c r="O764" s="513" t="s">
        <v>5830</v>
      </c>
      <c r="P764" s="469"/>
      <c r="Q764" s="513" t="s">
        <v>5831</v>
      </c>
      <c r="R764" s="484">
        <v>2154600</v>
      </c>
      <c r="S764" s="484">
        <v>1166400</v>
      </c>
      <c r="T764" s="468" t="s">
        <v>2501</v>
      </c>
      <c r="U764" s="468"/>
      <c r="V764" s="468"/>
      <c r="W764" s="468" t="s">
        <v>8085</v>
      </c>
      <c r="X764" s="513"/>
      <c r="Y764" s="486" t="s">
        <v>3141</v>
      </c>
      <c r="Z764" s="513" t="s">
        <v>8083</v>
      </c>
      <c r="AA764" s="467" t="s">
        <v>8081</v>
      </c>
      <c r="AB764" s="467"/>
      <c r="AC764" s="474"/>
      <c r="AD764" s="474" t="s">
        <v>8087</v>
      </c>
      <c r="AE764" s="474"/>
      <c r="AF764" s="474" t="s">
        <v>8089</v>
      </c>
      <c r="AG764" s="467" t="s">
        <v>8088</v>
      </c>
      <c r="AH764" s="474" t="s">
        <v>2710</v>
      </c>
      <c r="AI764" s="474" t="s">
        <v>2710</v>
      </c>
      <c r="AJ764" s="467"/>
      <c r="AK764" s="474"/>
      <c r="AL764" s="467"/>
      <c r="AM764" s="467" t="s">
        <v>5864</v>
      </c>
      <c r="AN764" s="467"/>
      <c r="AO764" s="474"/>
      <c r="AP764" s="476" t="s">
        <v>8084</v>
      </c>
      <c r="AQ764" s="467"/>
      <c r="AR764" s="467" t="s">
        <v>8086</v>
      </c>
      <c r="AS764" s="467" t="s">
        <v>5863</v>
      </c>
      <c r="AT764" s="467" t="s">
        <v>434</v>
      </c>
      <c r="AU764" s="474" t="s">
        <v>5862</v>
      </c>
      <c r="AV764" s="474"/>
      <c r="AW764" s="474">
        <v>1</v>
      </c>
      <c r="AX764" s="474">
        <v>3</v>
      </c>
      <c r="AY764" s="474">
        <v>1</v>
      </c>
      <c r="AZ764" s="474">
        <v>3</v>
      </c>
      <c r="BA764" s="477">
        <v>2</v>
      </c>
      <c r="BB764" s="478"/>
      <c r="BC764" s="474"/>
      <c r="BD764" s="467"/>
      <c r="BE764" s="467"/>
      <c r="BF764" s="467"/>
      <c r="BG764" s="470"/>
      <c r="BH764" s="467"/>
      <c r="BI764" s="467"/>
      <c r="BJ764" s="467"/>
      <c r="BK764" s="467"/>
      <c r="BL764" s="467"/>
      <c r="BM764" s="467"/>
    </row>
    <row r="765" spans="1:65" ht="30" customHeight="1" x14ac:dyDescent="0.3">
      <c r="A765" s="68"/>
      <c r="B765" s="465">
        <v>20200760</v>
      </c>
      <c r="C765" s="514" t="s">
        <v>5849</v>
      </c>
      <c r="D765" s="480"/>
      <c r="E765" s="481">
        <v>44270</v>
      </c>
      <c r="F765" s="469" t="s">
        <v>3082</v>
      </c>
      <c r="G765" s="468" t="s">
        <v>116</v>
      </c>
      <c r="H765" s="469" t="s">
        <v>2585</v>
      </c>
      <c r="I765" s="468" t="s">
        <v>119</v>
      </c>
      <c r="J765" s="482" t="s">
        <v>7258</v>
      </c>
      <c r="K765" s="483">
        <v>44270</v>
      </c>
      <c r="L765" s="479">
        <v>44228</v>
      </c>
      <c r="M765" s="469" t="s">
        <v>2586</v>
      </c>
      <c r="N765" s="469" t="s">
        <v>4080</v>
      </c>
      <c r="O765" s="513" t="s">
        <v>5832</v>
      </c>
      <c r="P765" s="513" t="s">
        <v>5886</v>
      </c>
      <c r="Q765" s="513" t="s">
        <v>5833</v>
      </c>
      <c r="R765" s="484">
        <v>52434736</v>
      </c>
      <c r="S765" s="484">
        <v>0</v>
      </c>
      <c r="T765" s="468"/>
      <c r="U765" s="468"/>
      <c r="V765" s="468"/>
      <c r="W765" s="468" t="s">
        <v>120</v>
      </c>
      <c r="X765" s="513"/>
      <c r="Y765" s="486"/>
      <c r="Z765" s="513" t="s">
        <v>5887</v>
      </c>
      <c r="AA765" s="467" t="s">
        <v>2454</v>
      </c>
      <c r="AB765" s="467"/>
      <c r="AC765" s="474"/>
      <c r="AD765" s="474" t="s">
        <v>6538</v>
      </c>
      <c r="AE765" s="474"/>
      <c r="AF765" s="474" t="s">
        <v>6535</v>
      </c>
      <c r="AG765" s="467" t="s">
        <v>6539</v>
      </c>
      <c r="AH765" s="474" t="s">
        <v>2803</v>
      </c>
      <c r="AI765" s="474" t="s">
        <v>2803</v>
      </c>
      <c r="AJ765" s="467"/>
      <c r="AK765" s="474"/>
      <c r="AL765" s="467"/>
      <c r="AM765" s="467" t="s">
        <v>5860</v>
      </c>
      <c r="AN765" s="467"/>
      <c r="AO765" s="474"/>
      <c r="AP765" s="476" t="s">
        <v>5888</v>
      </c>
      <c r="AQ765" s="467" t="s">
        <v>5889</v>
      </c>
      <c r="AR765" s="467"/>
      <c r="AS765" s="467"/>
      <c r="AT765" s="467"/>
      <c r="AU765" s="474"/>
      <c r="AV765" s="474"/>
      <c r="AW765" s="474">
        <v>1</v>
      </c>
      <c r="AX765" s="474">
        <v>4</v>
      </c>
      <c r="AY765" s="474">
        <v>1</v>
      </c>
      <c r="AZ765" s="474">
        <v>3</v>
      </c>
      <c r="BA765" s="477">
        <v>3</v>
      </c>
      <c r="BB765" s="478"/>
      <c r="BC765" s="474"/>
      <c r="BD765" s="467"/>
      <c r="BE765" s="467"/>
      <c r="BF765" s="467"/>
      <c r="BG765" s="470"/>
      <c r="BH765" s="467"/>
      <c r="BI765" s="467"/>
      <c r="BJ765" s="467"/>
      <c r="BK765" s="467"/>
      <c r="BL765" s="467"/>
      <c r="BM765" s="467"/>
    </row>
    <row r="766" spans="1:65" ht="30" customHeight="1" x14ac:dyDescent="0.3">
      <c r="A766" s="68"/>
      <c r="B766" s="465">
        <v>20200761</v>
      </c>
      <c r="C766" s="514" t="s">
        <v>5846</v>
      </c>
      <c r="D766" s="480" t="s">
        <v>5840</v>
      </c>
      <c r="E766" s="481">
        <v>44270</v>
      </c>
      <c r="F766" s="469" t="s">
        <v>2713</v>
      </c>
      <c r="G766" s="468" t="s">
        <v>116</v>
      </c>
      <c r="H766" s="469" t="s">
        <v>1500</v>
      </c>
      <c r="I766" s="468" t="s">
        <v>2466</v>
      </c>
      <c r="J766" s="482">
        <v>202103151921</v>
      </c>
      <c r="K766" s="483">
        <v>44270</v>
      </c>
      <c r="L766" s="479" t="s">
        <v>5859</v>
      </c>
      <c r="M766" s="469" t="s">
        <v>2586</v>
      </c>
      <c r="N766" s="469" t="s">
        <v>5850</v>
      </c>
      <c r="O766" s="513" t="s">
        <v>5834</v>
      </c>
      <c r="P766" s="513" t="s">
        <v>5857</v>
      </c>
      <c r="Q766" s="513" t="s">
        <v>5835</v>
      </c>
      <c r="R766" s="484">
        <v>140400</v>
      </c>
      <c r="S766" s="484">
        <v>140400</v>
      </c>
      <c r="T766" s="468" t="s">
        <v>2455</v>
      </c>
      <c r="U766" s="468"/>
      <c r="V766" s="468"/>
      <c r="W766" s="468" t="s">
        <v>120</v>
      </c>
      <c r="X766" s="513"/>
      <c r="Y766" s="486" t="s">
        <v>3141</v>
      </c>
      <c r="Z766" s="513" t="s">
        <v>8071</v>
      </c>
      <c r="AA766" s="467" t="s">
        <v>2454</v>
      </c>
      <c r="AB766" s="467"/>
      <c r="AC766" s="474"/>
      <c r="AD766" s="474" t="s">
        <v>2460</v>
      </c>
      <c r="AE766" s="474"/>
      <c r="AF766" s="474" t="s">
        <v>2462</v>
      </c>
      <c r="AG766" s="467" t="s">
        <v>2486</v>
      </c>
      <c r="AH766" s="474" t="s">
        <v>2710</v>
      </c>
      <c r="AI766" s="474" t="s">
        <v>2710</v>
      </c>
      <c r="AJ766" s="467"/>
      <c r="AK766" s="474"/>
      <c r="AL766" s="467"/>
      <c r="AM766" s="467" t="s">
        <v>5858</v>
      </c>
      <c r="AN766" s="467"/>
      <c r="AO766" s="474"/>
      <c r="AP766" s="476" t="s">
        <v>8072</v>
      </c>
      <c r="AQ766" s="467" t="s">
        <v>5640</v>
      </c>
      <c r="AR766" s="467" t="s">
        <v>6709</v>
      </c>
      <c r="AS766" s="467" t="s">
        <v>8068</v>
      </c>
      <c r="AT766" s="467" t="s">
        <v>8069</v>
      </c>
      <c r="AU766" s="474" t="s">
        <v>8070</v>
      </c>
      <c r="AV766" s="474"/>
      <c r="AW766" s="474">
        <v>1</v>
      </c>
      <c r="AX766" s="474">
        <v>2</v>
      </c>
      <c r="AY766" s="474">
        <v>1</v>
      </c>
      <c r="AZ766" s="474">
        <v>3</v>
      </c>
      <c r="BA766" s="477">
        <v>3</v>
      </c>
      <c r="BB766" s="478"/>
      <c r="BC766" s="474"/>
      <c r="BD766" s="467"/>
      <c r="BE766" s="467"/>
      <c r="BF766" s="467"/>
      <c r="BG766" s="470"/>
      <c r="BH766" s="467"/>
      <c r="BI766" s="467"/>
      <c r="BJ766" s="467"/>
      <c r="BK766" s="467"/>
      <c r="BL766" s="467"/>
      <c r="BM766" s="467"/>
    </row>
    <row r="767" spans="1:65" ht="30" customHeight="1" x14ac:dyDescent="0.3">
      <c r="A767" s="68"/>
      <c r="B767" s="465">
        <v>20200762</v>
      </c>
      <c r="C767" s="514" t="s">
        <v>5847</v>
      </c>
      <c r="D767" s="480" t="s">
        <v>5836</v>
      </c>
      <c r="E767" s="481">
        <v>44270</v>
      </c>
      <c r="F767" s="469" t="s">
        <v>2494</v>
      </c>
      <c r="G767" s="468" t="s">
        <v>116</v>
      </c>
      <c r="H767" s="469" t="s">
        <v>2585</v>
      </c>
      <c r="I767" s="468" t="s">
        <v>119</v>
      </c>
      <c r="J767" s="482">
        <v>202103151903</v>
      </c>
      <c r="K767" s="483">
        <v>44267</v>
      </c>
      <c r="L767" s="479"/>
      <c r="M767" s="469" t="s">
        <v>5828</v>
      </c>
      <c r="N767" s="469" t="s">
        <v>5829</v>
      </c>
      <c r="O767" s="513" t="s">
        <v>5837</v>
      </c>
      <c r="P767" s="513" t="s">
        <v>7436</v>
      </c>
      <c r="Q767" s="513" t="s">
        <v>5838</v>
      </c>
      <c r="R767" s="484">
        <v>0</v>
      </c>
      <c r="S767" s="484">
        <v>0</v>
      </c>
      <c r="T767" s="468" t="s">
        <v>181</v>
      </c>
      <c r="U767" s="468"/>
      <c r="V767" s="468"/>
      <c r="W767" s="468" t="s">
        <v>7437</v>
      </c>
      <c r="X767" s="513"/>
      <c r="Y767" s="486" t="s">
        <v>7438</v>
      </c>
      <c r="Z767" s="513" t="s">
        <v>5839</v>
      </c>
      <c r="AA767" s="467" t="s">
        <v>7439</v>
      </c>
      <c r="AB767" s="467" t="s">
        <v>7435</v>
      </c>
      <c r="AC767" s="474"/>
      <c r="AD767" s="474" t="s">
        <v>7443</v>
      </c>
      <c r="AE767" s="474"/>
      <c r="AF767" s="474" t="s">
        <v>7445</v>
      </c>
      <c r="AG767" s="467" t="s">
        <v>7444</v>
      </c>
      <c r="AH767" s="474" t="s">
        <v>2452</v>
      </c>
      <c r="AI767" s="474" t="s">
        <v>2452</v>
      </c>
      <c r="AJ767" s="467"/>
      <c r="AK767" s="474"/>
      <c r="AL767" s="467"/>
      <c r="AM767" s="467" t="s">
        <v>5856</v>
      </c>
      <c r="AN767" s="467"/>
      <c r="AO767" s="474"/>
      <c r="AP767" s="476" t="s">
        <v>7440</v>
      </c>
      <c r="AQ767" s="467" t="s">
        <v>7441</v>
      </c>
      <c r="AR767" s="467" t="s">
        <v>7442</v>
      </c>
      <c r="AS767" s="467"/>
      <c r="AT767" s="467"/>
      <c r="AU767" s="474"/>
      <c r="AV767" s="474"/>
      <c r="AW767" s="474">
        <v>1</v>
      </c>
      <c r="AX767" s="474">
        <v>1</v>
      </c>
      <c r="AY767" s="474">
        <v>1</v>
      </c>
      <c r="AZ767" s="474">
        <v>3</v>
      </c>
      <c r="BA767" s="477">
        <v>2</v>
      </c>
      <c r="BB767" s="478"/>
      <c r="BC767" s="474"/>
      <c r="BD767" s="467"/>
      <c r="BE767" s="467"/>
      <c r="BF767" s="467"/>
      <c r="BG767" s="470"/>
      <c r="BH767" s="467"/>
      <c r="BI767" s="467"/>
      <c r="BJ767" s="467"/>
      <c r="BK767" s="467"/>
      <c r="BL767" s="467"/>
      <c r="BM767" s="467"/>
    </row>
    <row r="768" spans="1:65" ht="30" customHeight="1" x14ac:dyDescent="0.3">
      <c r="A768" s="68"/>
      <c r="B768" s="465">
        <v>20200763</v>
      </c>
      <c r="C768" s="514" t="s">
        <v>5848</v>
      </c>
      <c r="D768" s="480" t="s">
        <v>5844</v>
      </c>
      <c r="E768" s="481">
        <v>44270</v>
      </c>
      <c r="F768" s="469" t="s">
        <v>3082</v>
      </c>
      <c r="G768" s="468" t="s">
        <v>116</v>
      </c>
      <c r="H768" s="469" t="s">
        <v>2585</v>
      </c>
      <c r="I768" s="468" t="s">
        <v>2477</v>
      </c>
      <c r="J768" s="482" t="s">
        <v>7259</v>
      </c>
      <c r="K768" s="483">
        <v>44269</v>
      </c>
      <c r="L768" s="479">
        <v>44228</v>
      </c>
      <c r="M768" s="469" t="s">
        <v>2586</v>
      </c>
      <c r="N768" s="469" t="s">
        <v>2694</v>
      </c>
      <c r="O768" s="513" t="s">
        <v>5841</v>
      </c>
      <c r="P768" s="513" t="s">
        <v>5842</v>
      </c>
      <c r="Q768" s="513" t="s">
        <v>5855</v>
      </c>
      <c r="R768" s="484">
        <v>100000</v>
      </c>
      <c r="S768" s="484">
        <v>0</v>
      </c>
      <c r="T768" s="468" t="s">
        <v>145</v>
      </c>
      <c r="U768" s="468" t="s">
        <v>347</v>
      </c>
      <c r="V768" s="468"/>
      <c r="W768" s="468" t="s">
        <v>146</v>
      </c>
      <c r="X768" s="513"/>
      <c r="Y768" s="486" t="s">
        <v>3141</v>
      </c>
      <c r="Z768" s="513" t="s">
        <v>5843</v>
      </c>
      <c r="AA768" s="467" t="s">
        <v>153</v>
      </c>
      <c r="AB768" s="467"/>
      <c r="AC768" s="474"/>
      <c r="AD768" s="474" t="s">
        <v>227</v>
      </c>
      <c r="AE768" s="474"/>
      <c r="AF768" s="474" t="s">
        <v>236</v>
      </c>
      <c r="AG768" s="467" t="s">
        <v>239</v>
      </c>
      <c r="AH768" s="474" t="s">
        <v>2452</v>
      </c>
      <c r="AI768" s="474" t="s">
        <v>2452</v>
      </c>
      <c r="AJ768" s="467"/>
      <c r="AK768" s="474"/>
      <c r="AL768" s="467"/>
      <c r="AM768" s="467" t="s">
        <v>5854</v>
      </c>
      <c r="AN768" s="467"/>
      <c r="AO768" s="474"/>
      <c r="AP768" s="476" t="s">
        <v>5853</v>
      </c>
      <c r="AQ768" s="467" t="s">
        <v>5852</v>
      </c>
      <c r="AR768" s="501">
        <v>44279</v>
      </c>
      <c r="AS768" s="467"/>
      <c r="AT768" s="467"/>
      <c r="AU768" s="474"/>
      <c r="AV768" s="474"/>
      <c r="AW768" s="474">
        <v>1</v>
      </c>
      <c r="AX768" s="474">
        <v>1</v>
      </c>
      <c r="AY768" s="474">
        <v>1</v>
      </c>
      <c r="AZ768" s="474">
        <v>3</v>
      </c>
      <c r="BA768" s="477">
        <v>2</v>
      </c>
      <c r="BB768" s="478"/>
      <c r="BC768" s="474"/>
      <c r="BD768" s="467"/>
      <c r="BE768" s="467"/>
      <c r="BF768" s="467"/>
      <c r="BG768" s="470"/>
      <c r="BH768" s="467"/>
      <c r="BI768" s="467"/>
      <c r="BJ768" s="467"/>
      <c r="BK768" s="467"/>
      <c r="BL768" s="467"/>
      <c r="BM768" s="467"/>
    </row>
    <row r="769" spans="1:65" ht="30" customHeight="1" x14ac:dyDescent="0.3">
      <c r="A769" s="68"/>
      <c r="B769" s="465">
        <v>20200764</v>
      </c>
      <c r="C769" s="514" t="s">
        <v>5900</v>
      </c>
      <c r="D769" s="480" t="s">
        <v>5906</v>
      </c>
      <c r="E769" s="481">
        <v>44271</v>
      </c>
      <c r="F769" s="469" t="s">
        <v>3658</v>
      </c>
      <c r="G769" s="468" t="s">
        <v>116</v>
      </c>
      <c r="H769" s="469" t="s">
        <v>2585</v>
      </c>
      <c r="I769" s="468" t="s">
        <v>5905</v>
      </c>
      <c r="J769" s="482" t="s">
        <v>7260</v>
      </c>
      <c r="K769" s="483">
        <v>44260</v>
      </c>
      <c r="L769" s="479"/>
      <c r="M769" s="469" t="s">
        <v>5890</v>
      </c>
      <c r="N769" s="469" t="s">
        <v>5891</v>
      </c>
      <c r="O769" s="513" t="s">
        <v>5893</v>
      </c>
      <c r="P769" s="513" t="s">
        <v>5894</v>
      </c>
      <c r="Q769" s="513" t="s">
        <v>5904</v>
      </c>
      <c r="R769" s="484" t="s">
        <v>2691</v>
      </c>
      <c r="S769" s="484" t="s">
        <v>2691</v>
      </c>
      <c r="T769" s="468"/>
      <c r="U769" s="468"/>
      <c r="V769" s="468"/>
      <c r="W769" s="468" t="s">
        <v>146</v>
      </c>
      <c r="X769" s="513"/>
      <c r="Y769" s="486"/>
      <c r="Z769" s="513" t="s">
        <v>5903</v>
      </c>
      <c r="AA769" s="467" t="s">
        <v>155</v>
      </c>
      <c r="AB769" s="467"/>
      <c r="AC769" s="474"/>
      <c r="AD769" s="474" t="s">
        <v>227</v>
      </c>
      <c r="AE769" s="474" t="s">
        <v>232</v>
      </c>
      <c r="AF769" s="474" t="s">
        <v>236</v>
      </c>
      <c r="AG769" s="467" t="s">
        <v>239</v>
      </c>
      <c r="AH769" s="474" t="s">
        <v>5907</v>
      </c>
      <c r="AI769" s="474" t="s">
        <v>5907</v>
      </c>
      <c r="AJ769" s="467"/>
      <c r="AK769" s="474"/>
      <c r="AL769" s="467"/>
      <c r="AM769" s="467" t="s">
        <v>5902</v>
      </c>
      <c r="AN769" s="467"/>
      <c r="AO769" s="474"/>
      <c r="AP769" s="476"/>
      <c r="AQ769" s="467"/>
      <c r="AR769" s="467"/>
      <c r="AS769" s="467"/>
      <c r="AT769" s="467"/>
      <c r="AU769" s="474"/>
      <c r="AV769" s="474"/>
      <c r="AW769" s="474">
        <v>1</v>
      </c>
      <c r="AX769" s="474">
        <v>1</v>
      </c>
      <c r="AY769" s="474">
        <v>1</v>
      </c>
      <c r="AZ769" s="474">
        <v>3</v>
      </c>
      <c r="BA769" s="477">
        <v>2</v>
      </c>
      <c r="BB769" s="478"/>
      <c r="BC769" s="474"/>
      <c r="BD769" s="467"/>
      <c r="BE769" s="467"/>
      <c r="BF769" s="467"/>
      <c r="BG769" s="470"/>
      <c r="BH769" s="467"/>
      <c r="BI769" s="467"/>
      <c r="BJ769" s="467"/>
      <c r="BK769" s="467"/>
      <c r="BL769" s="467"/>
      <c r="BM769" s="467"/>
    </row>
    <row r="770" spans="1:65" ht="30" customHeight="1" x14ac:dyDescent="0.3">
      <c r="A770" s="68"/>
      <c r="B770" s="465">
        <v>20200765</v>
      </c>
      <c r="C770" s="514" t="s">
        <v>5910</v>
      </c>
      <c r="D770" s="480"/>
      <c r="E770" s="481">
        <v>44271</v>
      </c>
      <c r="F770" s="469" t="s">
        <v>2770</v>
      </c>
      <c r="G770" s="468" t="s">
        <v>116</v>
      </c>
      <c r="H770" s="469" t="s">
        <v>2585</v>
      </c>
      <c r="I770" s="468" t="s">
        <v>119</v>
      </c>
      <c r="J770" s="482" t="s">
        <v>7261</v>
      </c>
      <c r="K770" s="483">
        <v>44260</v>
      </c>
      <c r="L770" s="479"/>
      <c r="M770" s="469" t="s">
        <v>5441</v>
      </c>
      <c r="N770" s="469" t="s">
        <v>2586</v>
      </c>
      <c r="O770" s="513" t="s">
        <v>5895</v>
      </c>
      <c r="P770" s="513" t="s">
        <v>5908</v>
      </c>
      <c r="Q770" s="513" t="s">
        <v>5911</v>
      </c>
      <c r="R770" s="484">
        <v>0</v>
      </c>
      <c r="S770" s="484">
        <v>0</v>
      </c>
      <c r="T770" s="468"/>
      <c r="U770" s="468"/>
      <c r="V770" s="468"/>
      <c r="W770" s="468" t="s">
        <v>6033</v>
      </c>
      <c r="X770" s="513"/>
      <c r="Y770" s="486" t="s">
        <v>6038</v>
      </c>
      <c r="Z770" s="513" t="s">
        <v>5912</v>
      </c>
      <c r="AA770" s="467" t="s">
        <v>6030</v>
      </c>
      <c r="AB770" s="467"/>
      <c r="AC770" s="474"/>
      <c r="AD770" s="474" t="s">
        <v>6034</v>
      </c>
      <c r="AE770" s="474"/>
      <c r="AF770" s="474" t="s">
        <v>6036</v>
      </c>
      <c r="AG770" s="467" t="s">
        <v>6043</v>
      </c>
      <c r="AH770" s="474" t="s">
        <v>2452</v>
      </c>
      <c r="AI770" s="474" t="s">
        <v>2452</v>
      </c>
      <c r="AJ770" s="467"/>
      <c r="AK770" s="474"/>
      <c r="AL770" s="467"/>
      <c r="AM770" s="467" t="s">
        <v>5909</v>
      </c>
      <c r="AN770" s="467"/>
      <c r="AO770" s="474"/>
      <c r="AP770" s="476" t="s">
        <v>6051</v>
      </c>
      <c r="AQ770" s="467" t="s">
        <v>6050</v>
      </c>
      <c r="AR770" s="501">
        <v>44277</v>
      </c>
      <c r="AS770" s="467"/>
      <c r="AT770" s="467"/>
      <c r="AU770" s="474"/>
      <c r="AV770" s="474"/>
      <c r="AW770" s="474">
        <v>1</v>
      </c>
      <c r="AX770" s="474">
        <v>1</v>
      </c>
      <c r="AY770" s="474">
        <v>1</v>
      </c>
      <c r="AZ770" s="474">
        <v>1</v>
      </c>
      <c r="BA770" s="477">
        <v>1</v>
      </c>
      <c r="BB770" s="478"/>
      <c r="BC770" s="474"/>
      <c r="BD770" s="467"/>
      <c r="BE770" s="467"/>
      <c r="BF770" s="467"/>
      <c r="BG770" s="470"/>
      <c r="BH770" s="467"/>
      <c r="BI770" s="467"/>
      <c r="BJ770" s="467"/>
      <c r="BK770" s="467"/>
      <c r="BL770" s="467"/>
      <c r="BM770" s="467"/>
    </row>
    <row r="771" spans="1:65" ht="30" customHeight="1" x14ac:dyDescent="0.3">
      <c r="A771" s="68"/>
      <c r="B771" s="465">
        <v>20200766</v>
      </c>
      <c r="C771" s="514" t="s">
        <v>5901</v>
      </c>
      <c r="D771" s="480" t="s">
        <v>4268</v>
      </c>
      <c r="E771" s="481">
        <v>44271</v>
      </c>
      <c r="F771" s="469" t="s">
        <v>2770</v>
      </c>
      <c r="G771" s="468" t="s">
        <v>116</v>
      </c>
      <c r="H771" s="469" t="s">
        <v>2585</v>
      </c>
      <c r="I771" s="468" t="s">
        <v>2477</v>
      </c>
      <c r="J771" s="482" t="s">
        <v>7262</v>
      </c>
      <c r="K771" s="483">
        <v>44271</v>
      </c>
      <c r="L771" s="479"/>
      <c r="M771" s="469" t="s">
        <v>2586</v>
      </c>
      <c r="N771" s="469" t="s">
        <v>5892</v>
      </c>
      <c r="O771" s="513" t="s">
        <v>5896</v>
      </c>
      <c r="P771" s="513" t="s">
        <v>5897</v>
      </c>
      <c r="Q771" s="513" t="s">
        <v>5898</v>
      </c>
      <c r="R771" s="484">
        <v>1004</v>
      </c>
      <c r="S771" s="484">
        <v>0</v>
      </c>
      <c r="T771" s="468" t="s">
        <v>6037</v>
      </c>
      <c r="U771" s="468" t="s">
        <v>3595</v>
      </c>
      <c r="V771" s="468"/>
      <c r="W771" s="468" t="s">
        <v>6047</v>
      </c>
      <c r="X771" s="513"/>
      <c r="Y771" s="486" t="s">
        <v>6038</v>
      </c>
      <c r="Z771" s="513" t="s">
        <v>5899</v>
      </c>
      <c r="AA771" s="467" t="s">
        <v>6030</v>
      </c>
      <c r="AB771" s="467"/>
      <c r="AC771" s="474"/>
      <c r="AD771" s="474" t="s">
        <v>6034</v>
      </c>
      <c r="AE771" s="474" t="s">
        <v>6048</v>
      </c>
      <c r="AF771" s="474" t="s">
        <v>6049</v>
      </c>
      <c r="AG771" s="467" t="s">
        <v>6035</v>
      </c>
      <c r="AH771" s="474" t="s">
        <v>2452</v>
      </c>
      <c r="AI771" s="474" t="s">
        <v>2452</v>
      </c>
      <c r="AJ771" s="467"/>
      <c r="AK771" s="474"/>
      <c r="AL771" s="467"/>
      <c r="AM771" s="467" t="s">
        <v>5913</v>
      </c>
      <c r="AN771" s="467"/>
      <c r="AO771" s="474"/>
      <c r="AP771" s="476" t="s">
        <v>6046</v>
      </c>
      <c r="AQ771" s="467" t="s">
        <v>6044</v>
      </c>
      <c r="AR771" s="467" t="s">
        <v>6045</v>
      </c>
      <c r="AS771" s="467"/>
      <c r="AT771" s="467"/>
      <c r="AU771" s="474"/>
      <c r="AV771" s="474"/>
      <c r="AW771" s="474">
        <v>1</v>
      </c>
      <c r="AX771" s="474">
        <v>1</v>
      </c>
      <c r="AY771" s="474">
        <v>1</v>
      </c>
      <c r="AZ771" s="474">
        <v>3</v>
      </c>
      <c r="BA771" s="477">
        <v>2</v>
      </c>
      <c r="BB771" s="478"/>
      <c r="BC771" s="474"/>
      <c r="BD771" s="467"/>
      <c r="BE771" s="467"/>
      <c r="BF771" s="467"/>
      <c r="BG771" s="470"/>
      <c r="BH771" s="467"/>
      <c r="BI771" s="467"/>
      <c r="BJ771" s="467"/>
      <c r="BK771" s="467"/>
      <c r="BL771" s="467"/>
      <c r="BM771" s="467"/>
    </row>
    <row r="772" spans="1:65" ht="30" customHeight="1" x14ac:dyDescent="0.3">
      <c r="A772" s="68"/>
      <c r="B772" s="465">
        <v>20200767</v>
      </c>
      <c r="C772" s="514" t="s">
        <v>5977</v>
      </c>
      <c r="D772" s="480"/>
      <c r="E772" s="481">
        <v>44272</v>
      </c>
      <c r="F772" s="469" t="s">
        <v>2790</v>
      </c>
      <c r="G772" s="468" t="s">
        <v>116</v>
      </c>
      <c r="H772" s="469" t="s">
        <v>2585</v>
      </c>
      <c r="I772" s="468" t="s">
        <v>5985</v>
      </c>
      <c r="J772" s="482" t="s">
        <v>7263</v>
      </c>
      <c r="K772" s="483">
        <v>44242</v>
      </c>
      <c r="L772" s="479"/>
      <c r="M772" s="469" t="s">
        <v>2586</v>
      </c>
      <c r="N772" s="469" t="s">
        <v>5955</v>
      </c>
      <c r="O772" s="513" t="s">
        <v>5959</v>
      </c>
      <c r="P772" s="513" t="s">
        <v>5960</v>
      </c>
      <c r="Q772" s="513" t="s">
        <v>5961</v>
      </c>
      <c r="R772" s="484">
        <v>0</v>
      </c>
      <c r="S772" s="484">
        <v>0</v>
      </c>
      <c r="T772" s="468"/>
      <c r="U772" s="468"/>
      <c r="V772" s="468"/>
      <c r="W772" s="468" t="s">
        <v>146</v>
      </c>
      <c r="X772" s="513"/>
      <c r="Y772" s="486"/>
      <c r="Z772" s="513" t="s">
        <v>5962</v>
      </c>
      <c r="AA772" s="467" t="s">
        <v>153</v>
      </c>
      <c r="AB772" s="467"/>
      <c r="AC772" s="474"/>
      <c r="AD772" s="474" t="s">
        <v>227</v>
      </c>
      <c r="AE772" s="474"/>
      <c r="AF772" s="474" t="s">
        <v>236</v>
      </c>
      <c r="AG772" s="467" t="s">
        <v>239</v>
      </c>
      <c r="AH772" s="474" t="s">
        <v>5986</v>
      </c>
      <c r="AI772" s="474" t="s">
        <v>5986</v>
      </c>
      <c r="AJ772" s="467"/>
      <c r="AK772" s="474"/>
      <c r="AL772" s="467"/>
      <c r="AM772" s="467" t="s">
        <v>5984</v>
      </c>
      <c r="AN772" s="467"/>
      <c r="AO772" s="474"/>
      <c r="AP772" s="476" t="s">
        <v>5981</v>
      </c>
      <c r="AQ772" s="467" t="s">
        <v>5982</v>
      </c>
      <c r="AR772" s="467" t="s">
        <v>5983</v>
      </c>
      <c r="AS772" s="467"/>
      <c r="AT772" s="467"/>
      <c r="AU772" s="474"/>
      <c r="AV772" s="474"/>
      <c r="AW772" s="474">
        <v>1</v>
      </c>
      <c r="AX772" s="474">
        <v>1</v>
      </c>
      <c r="AY772" s="474">
        <v>1</v>
      </c>
      <c r="AZ772" s="474">
        <v>3</v>
      </c>
      <c r="BA772" s="477">
        <v>2</v>
      </c>
      <c r="BB772" s="478"/>
      <c r="BC772" s="474"/>
      <c r="BD772" s="467"/>
      <c r="BE772" s="467"/>
      <c r="BF772" s="467"/>
      <c r="BG772" s="470"/>
      <c r="BH772" s="467"/>
      <c r="BI772" s="467"/>
      <c r="BJ772" s="467"/>
      <c r="BK772" s="467"/>
      <c r="BL772" s="467"/>
      <c r="BM772" s="467"/>
    </row>
    <row r="773" spans="1:65" ht="30" customHeight="1" x14ac:dyDescent="0.3">
      <c r="A773" s="68"/>
      <c r="B773" s="465">
        <v>20200768</v>
      </c>
      <c r="C773" s="514" t="s">
        <v>5978</v>
      </c>
      <c r="D773" s="480" t="s">
        <v>5158</v>
      </c>
      <c r="E773" s="481">
        <v>44272</v>
      </c>
      <c r="F773" s="469" t="s">
        <v>2713</v>
      </c>
      <c r="G773" s="468" t="s">
        <v>116</v>
      </c>
      <c r="H773" s="469" t="s">
        <v>1500</v>
      </c>
      <c r="I773" s="468" t="s">
        <v>2491</v>
      </c>
      <c r="J773" s="482" t="s">
        <v>7264</v>
      </c>
      <c r="K773" s="483">
        <v>44271</v>
      </c>
      <c r="L773" s="479">
        <v>44256</v>
      </c>
      <c r="M773" s="469" t="s">
        <v>5956</v>
      </c>
      <c r="N773" s="469" t="s">
        <v>5957</v>
      </c>
      <c r="O773" s="513" t="s">
        <v>5963</v>
      </c>
      <c r="P773" s="513" t="s">
        <v>5988</v>
      </c>
      <c r="Q773" s="513" t="s">
        <v>5964</v>
      </c>
      <c r="R773" s="484">
        <v>440</v>
      </c>
      <c r="S773" s="484">
        <v>440</v>
      </c>
      <c r="T773" s="468" t="s">
        <v>6037</v>
      </c>
      <c r="U773" s="468"/>
      <c r="V773" s="468"/>
      <c r="W773" s="468" t="s">
        <v>6033</v>
      </c>
      <c r="X773" s="513"/>
      <c r="Y773" s="486" t="s">
        <v>6038</v>
      </c>
      <c r="Z773" s="513" t="s">
        <v>5965</v>
      </c>
      <c r="AA773" s="467" t="s">
        <v>6039</v>
      </c>
      <c r="AB773" s="467"/>
      <c r="AC773" s="474"/>
      <c r="AD773" s="474" t="s">
        <v>6034</v>
      </c>
      <c r="AE773" s="474"/>
      <c r="AF773" s="474" t="s">
        <v>6036</v>
      </c>
      <c r="AG773" s="467" t="s">
        <v>6043</v>
      </c>
      <c r="AH773" s="474" t="s">
        <v>2452</v>
      </c>
      <c r="AI773" s="474" t="s">
        <v>2452</v>
      </c>
      <c r="AJ773" s="467"/>
      <c r="AK773" s="474"/>
      <c r="AL773" s="467"/>
      <c r="AM773" s="467" t="s">
        <v>5987</v>
      </c>
      <c r="AN773" s="467"/>
      <c r="AO773" s="474"/>
      <c r="AP773" s="476" t="s">
        <v>6041</v>
      </c>
      <c r="AQ773" s="467" t="s">
        <v>6040</v>
      </c>
      <c r="AR773" s="467" t="s">
        <v>6042</v>
      </c>
      <c r="AS773" s="467"/>
      <c r="AT773" s="467"/>
      <c r="AU773" s="474"/>
      <c r="AV773" s="474"/>
      <c r="AW773" s="474">
        <v>1</v>
      </c>
      <c r="AX773" s="474">
        <v>1</v>
      </c>
      <c r="AY773" s="474">
        <v>1</v>
      </c>
      <c r="AZ773" s="474">
        <v>1</v>
      </c>
      <c r="BA773" s="477">
        <v>1</v>
      </c>
      <c r="BB773" s="478"/>
      <c r="BC773" s="474"/>
      <c r="BD773" s="467"/>
      <c r="BE773" s="467"/>
      <c r="BF773" s="467"/>
      <c r="BG773" s="470"/>
      <c r="BH773" s="467"/>
      <c r="BI773" s="467"/>
      <c r="BJ773" s="467"/>
      <c r="BK773" s="467"/>
      <c r="BL773" s="467"/>
      <c r="BM773" s="467"/>
    </row>
    <row r="774" spans="1:65" ht="30" customHeight="1" x14ac:dyDescent="0.3">
      <c r="A774" s="68"/>
      <c r="B774" s="465">
        <v>20200769</v>
      </c>
      <c r="C774" s="514" t="s">
        <v>6642</v>
      </c>
      <c r="D774" s="480" t="s">
        <v>5989</v>
      </c>
      <c r="E774" s="481">
        <v>44272</v>
      </c>
      <c r="F774" s="469" t="s">
        <v>5966</v>
      </c>
      <c r="G774" s="468" t="s">
        <v>116</v>
      </c>
      <c r="H774" s="469" t="s">
        <v>1500</v>
      </c>
      <c r="I774" s="468" t="s">
        <v>6002</v>
      </c>
      <c r="J774" s="482" t="s">
        <v>7265</v>
      </c>
      <c r="K774" s="483">
        <v>44215</v>
      </c>
      <c r="L774" s="479">
        <v>44166</v>
      </c>
      <c r="M774" s="469" t="s">
        <v>2586</v>
      </c>
      <c r="N774" s="469" t="s">
        <v>2582</v>
      </c>
      <c r="O774" s="513" t="s">
        <v>5967</v>
      </c>
      <c r="P774" s="513" t="s">
        <v>5968</v>
      </c>
      <c r="Q774" s="513" t="s">
        <v>5969</v>
      </c>
      <c r="R774" s="484">
        <v>6219500</v>
      </c>
      <c r="S774" s="484">
        <v>6219500</v>
      </c>
      <c r="T774" s="468" t="s">
        <v>6001</v>
      </c>
      <c r="U774" s="468" t="s">
        <v>6641</v>
      </c>
      <c r="V774" s="468"/>
      <c r="W774" s="468" t="s">
        <v>146</v>
      </c>
      <c r="X774" s="513"/>
      <c r="Y774" s="486" t="s">
        <v>3141</v>
      </c>
      <c r="Z774" s="513" t="s">
        <v>5970</v>
      </c>
      <c r="AA774" s="467" t="s">
        <v>153</v>
      </c>
      <c r="AB774" s="467"/>
      <c r="AC774" s="474"/>
      <c r="AD774" s="474" t="s">
        <v>229</v>
      </c>
      <c r="AE774" s="474"/>
      <c r="AF774" s="474" t="s">
        <v>235</v>
      </c>
      <c r="AG774" s="467" t="s">
        <v>238</v>
      </c>
      <c r="AH774" s="474" t="s">
        <v>5993</v>
      </c>
      <c r="AI774" s="474" t="s">
        <v>5993</v>
      </c>
      <c r="AJ774" s="467"/>
      <c r="AK774" s="474"/>
      <c r="AL774" s="467"/>
      <c r="AM774" s="467" t="s">
        <v>5990</v>
      </c>
      <c r="AN774" s="467"/>
      <c r="AO774" s="474"/>
      <c r="AP774" s="476" t="s">
        <v>5991</v>
      </c>
      <c r="AQ774" s="467" t="s">
        <v>5992</v>
      </c>
      <c r="AR774" s="501">
        <v>44278</v>
      </c>
      <c r="AS774" s="467"/>
      <c r="AT774" s="467"/>
      <c r="AU774" s="474"/>
      <c r="AV774" s="474"/>
      <c r="AW774" s="474">
        <v>1</v>
      </c>
      <c r="AX774" s="474">
        <v>3</v>
      </c>
      <c r="AY774" s="474">
        <v>1</v>
      </c>
      <c r="AZ774" s="474">
        <v>1</v>
      </c>
      <c r="BA774" s="477">
        <v>1</v>
      </c>
      <c r="BB774" s="478"/>
      <c r="BC774" s="474"/>
      <c r="BD774" s="467"/>
      <c r="BE774" s="467"/>
      <c r="BF774" s="467"/>
      <c r="BG774" s="470"/>
      <c r="BH774" s="467"/>
      <c r="BI774" s="467"/>
      <c r="BJ774" s="467"/>
      <c r="BK774" s="467"/>
      <c r="BL774" s="467"/>
      <c r="BM774" s="467"/>
    </row>
    <row r="775" spans="1:65" ht="30" customHeight="1" x14ac:dyDescent="0.3">
      <c r="A775" s="68"/>
      <c r="B775" s="465">
        <v>20200770</v>
      </c>
      <c r="C775" s="514" t="s">
        <v>5979</v>
      </c>
      <c r="D775" s="480" t="s">
        <v>5040</v>
      </c>
      <c r="E775" s="481">
        <v>44272</v>
      </c>
      <c r="F775" s="469" t="s">
        <v>2713</v>
      </c>
      <c r="G775" s="468" t="s">
        <v>116</v>
      </c>
      <c r="H775" s="469" t="s">
        <v>2585</v>
      </c>
      <c r="I775" s="468" t="s">
        <v>2477</v>
      </c>
      <c r="J775" s="482" t="s">
        <v>7266</v>
      </c>
      <c r="K775" s="483">
        <v>44259</v>
      </c>
      <c r="L775" s="479">
        <v>44228</v>
      </c>
      <c r="M775" s="469" t="s">
        <v>5956</v>
      </c>
      <c r="N775" s="469" t="s">
        <v>5958</v>
      </c>
      <c r="O775" s="513" t="s">
        <v>5696</v>
      </c>
      <c r="P775" s="513" t="s">
        <v>5994</v>
      </c>
      <c r="Q775" s="513" t="s">
        <v>5971</v>
      </c>
      <c r="R775" s="484">
        <v>9760</v>
      </c>
      <c r="S775" s="484">
        <v>0</v>
      </c>
      <c r="T775" s="468" t="s">
        <v>6640</v>
      </c>
      <c r="U775" s="468" t="s">
        <v>6643</v>
      </c>
      <c r="V775" s="468"/>
      <c r="W775" s="468" t="s">
        <v>6033</v>
      </c>
      <c r="X775" s="513"/>
      <c r="Y775" s="486" t="s">
        <v>3141</v>
      </c>
      <c r="Z775" s="513" t="s">
        <v>5972</v>
      </c>
      <c r="AA775" s="467" t="s">
        <v>6030</v>
      </c>
      <c r="AB775" s="467"/>
      <c r="AC775" s="474"/>
      <c r="AD775" s="474" t="s">
        <v>6034</v>
      </c>
      <c r="AE775" s="474"/>
      <c r="AF775" s="474" t="s">
        <v>6036</v>
      </c>
      <c r="AG775" s="467" t="s">
        <v>6035</v>
      </c>
      <c r="AH775" s="474" t="s">
        <v>2452</v>
      </c>
      <c r="AI775" s="474" t="s">
        <v>2452</v>
      </c>
      <c r="AJ775" s="467"/>
      <c r="AK775" s="474"/>
      <c r="AL775" s="467"/>
      <c r="AM775" s="467" t="s">
        <v>5995</v>
      </c>
      <c r="AN775" s="467"/>
      <c r="AO775" s="474"/>
      <c r="AP775" s="476" t="s">
        <v>6032</v>
      </c>
      <c r="AQ775" s="467" t="s">
        <v>6031</v>
      </c>
      <c r="AR775" s="501">
        <v>44278</v>
      </c>
      <c r="AS775" s="467"/>
      <c r="AT775" s="467"/>
      <c r="AU775" s="474"/>
      <c r="AV775" s="474"/>
      <c r="AW775" s="474">
        <v>1</v>
      </c>
      <c r="AX775" s="474">
        <v>1</v>
      </c>
      <c r="AY775" s="474">
        <v>1</v>
      </c>
      <c r="AZ775" s="474">
        <v>1</v>
      </c>
      <c r="BA775" s="477">
        <v>2</v>
      </c>
      <c r="BB775" s="478"/>
      <c r="BC775" s="474"/>
      <c r="BD775" s="467"/>
      <c r="BE775" s="467"/>
      <c r="BF775" s="467"/>
      <c r="BG775" s="470"/>
      <c r="BH775" s="467"/>
      <c r="BI775" s="467"/>
      <c r="BJ775" s="467"/>
      <c r="BK775" s="467"/>
      <c r="BL775" s="467"/>
      <c r="BM775" s="467"/>
    </row>
    <row r="776" spans="1:65" ht="30" customHeight="1" x14ac:dyDescent="0.3">
      <c r="A776" s="68"/>
      <c r="B776" s="465">
        <v>20200771</v>
      </c>
      <c r="C776" s="514" t="s">
        <v>5980</v>
      </c>
      <c r="D776" s="480" t="s">
        <v>5996</v>
      </c>
      <c r="E776" s="481">
        <v>44272</v>
      </c>
      <c r="F776" s="469" t="s">
        <v>2696</v>
      </c>
      <c r="G776" s="468" t="s">
        <v>116</v>
      </c>
      <c r="H776" s="469" t="s">
        <v>2585</v>
      </c>
      <c r="I776" s="468" t="s">
        <v>6000</v>
      </c>
      <c r="J776" s="482" t="s">
        <v>7267</v>
      </c>
      <c r="K776" s="483">
        <v>44266</v>
      </c>
      <c r="L776" s="479">
        <v>44256</v>
      </c>
      <c r="M776" s="469" t="s">
        <v>2586</v>
      </c>
      <c r="N776" s="469" t="s">
        <v>2694</v>
      </c>
      <c r="O776" s="513" t="s">
        <v>5973</v>
      </c>
      <c r="P776" s="513" t="s">
        <v>5974</v>
      </c>
      <c r="Q776" s="513" t="s">
        <v>5975</v>
      </c>
      <c r="R776" s="484">
        <v>0</v>
      </c>
      <c r="S776" s="484">
        <v>0</v>
      </c>
      <c r="T776" s="468"/>
      <c r="U776" s="468"/>
      <c r="V776" s="468"/>
      <c r="W776" s="468" t="s">
        <v>997</v>
      </c>
      <c r="X776" s="513"/>
      <c r="Y776" s="486" t="s">
        <v>3141</v>
      </c>
      <c r="Z776" s="513" t="s">
        <v>5976</v>
      </c>
      <c r="AA776" s="467" t="s">
        <v>153</v>
      </c>
      <c r="AB776" s="467"/>
      <c r="AC776" s="474"/>
      <c r="AD776" s="474" t="s">
        <v>227</v>
      </c>
      <c r="AE776" s="474"/>
      <c r="AF776" s="474" t="s">
        <v>235</v>
      </c>
      <c r="AG776" s="467" t="s">
        <v>238</v>
      </c>
      <c r="AH776" s="474" t="s">
        <v>5986</v>
      </c>
      <c r="AI776" s="474" t="s">
        <v>5986</v>
      </c>
      <c r="AJ776" s="467"/>
      <c r="AK776" s="474"/>
      <c r="AL776" s="467"/>
      <c r="AM776" s="467" t="s">
        <v>5997</v>
      </c>
      <c r="AN776" s="467"/>
      <c r="AO776" s="474"/>
      <c r="AP776" s="476" t="s">
        <v>5998</v>
      </c>
      <c r="AQ776" s="467" t="s">
        <v>5999</v>
      </c>
      <c r="AR776" s="501">
        <v>44278</v>
      </c>
      <c r="AS776" s="467"/>
      <c r="AT776" s="467"/>
      <c r="AU776" s="474"/>
      <c r="AV776" s="474"/>
      <c r="AW776" s="474">
        <v>1</v>
      </c>
      <c r="AX776" s="474">
        <v>1</v>
      </c>
      <c r="AY776" s="474">
        <v>1</v>
      </c>
      <c r="AZ776" s="474">
        <v>1</v>
      </c>
      <c r="BA776" s="477">
        <v>1</v>
      </c>
      <c r="BB776" s="478"/>
      <c r="BC776" s="474"/>
      <c r="BD776" s="467"/>
      <c r="BE776" s="467"/>
      <c r="BF776" s="467"/>
      <c r="BG776" s="470"/>
      <c r="BH776" s="467"/>
      <c r="BI776" s="467"/>
      <c r="BJ776" s="467"/>
      <c r="BK776" s="467"/>
      <c r="BL776" s="467"/>
      <c r="BM776" s="467"/>
    </row>
    <row r="777" spans="1:65" ht="30" customHeight="1" x14ac:dyDescent="0.3">
      <c r="A777" s="68"/>
      <c r="B777" s="465">
        <v>20200772</v>
      </c>
      <c r="C777" s="514" t="s">
        <v>6073</v>
      </c>
      <c r="D777" s="480" t="s">
        <v>2823</v>
      </c>
      <c r="E777" s="481">
        <v>44273</v>
      </c>
      <c r="F777" s="469" t="s">
        <v>2632</v>
      </c>
      <c r="G777" s="468" t="s">
        <v>116</v>
      </c>
      <c r="H777" s="469" t="s">
        <v>1500</v>
      </c>
      <c r="I777" s="468" t="s">
        <v>2479</v>
      </c>
      <c r="J777" s="482">
        <v>202103182428</v>
      </c>
      <c r="K777" s="483">
        <v>44270</v>
      </c>
      <c r="L777" s="479">
        <v>44228</v>
      </c>
      <c r="M777" s="469" t="s">
        <v>3720</v>
      </c>
      <c r="N777" s="469" t="s">
        <v>2582</v>
      </c>
      <c r="O777" s="513" t="s">
        <v>6062</v>
      </c>
      <c r="P777" s="513" t="s">
        <v>6076</v>
      </c>
      <c r="Q777" s="513" t="s">
        <v>6080</v>
      </c>
      <c r="R777" s="484">
        <v>1517500</v>
      </c>
      <c r="S777" s="484">
        <v>1517500</v>
      </c>
      <c r="T777" s="468" t="s">
        <v>2455</v>
      </c>
      <c r="U777" s="468"/>
      <c r="V777" s="468"/>
      <c r="W777" s="468" t="s">
        <v>121</v>
      </c>
      <c r="X777" s="513"/>
      <c r="Y777" s="486" t="s">
        <v>3141</v>
      </c>
      <c r="Z777" s="513" t="s">
        <v>7990</v>
      </c>
      <c r="AA777" s="467" t="s">
        <v>7991</v>
      </c>
      <c r="AB777" s="467"/>
      <c r="AC777" s="474"/>
      <c r="AD777" s="474" t="s">
        <v>7994</v>
      </c>
      <c r="AE777" s="474"/>
      <c r="AF777" s="474" t="s">
        <v>7996</v>
      </c>
      <c r="AG777" s="467" t="s">
        <v>7995</v>
      </c>
      <c r="AH777" s="474" t="s">
        <v>2710</v>
      </c>
      <c r="AI777" s="474" t="s">
        <v>2710</v>
      </c>
      <c r="AJ777" s="467"/>
      <c r="AK777" s="474"/>
      <c r="AL777" s="467"/>
      <c r="AM777" s="467" t="s">
        <v>6079</v>
      </c>
      <c r="AN777" s="467"/>
      <c r="AO777" s="474"/>
      <c r="AP777" s="476" t="s">
        <v>7992</v>
      </c>
      <c r="AQ777" s="467" t="s">
        <v>7993</v>
      </c>
      <c r="AR777" s="467" t="s">
        <v>6701</v>
      </c>
      <c r="AS777" s="467"/>
      <c r="AT777" s="467"/>
      <c r="AU777" s="474"/>
      <c r="AV777" s="474"/>
      <c r="AW777" s="474">
        <v>1</v>
      </c>
      <c r="AX777" s="474">
        <v>3</v>
      </c>
      <c r="AY777" s="474">
        <v>1</v>
      </c>
      <c r="AZ777" s="474">
        <v>3</v>
      </c>
      <c r="BA777" s="477">
        <v>1</v>
      </c>
      <c r="BB777" s="478"/>
      <c r="BC777" s="474"/>
      <c r="BD777" s="467"/>
      <c r="BE777" s="467"/>
      <c r="BF777" s="467"/>
      <c r="BG777" s="470"/>
      <c r="BH777" s="467"/>
      <c r="BI777" s="467"/>
      <c r="BJ777" s="467"/>
      <c r="BK777" s="467"/>
      <c r="BL777" s="467"/>
      <c r="BM777" s="467"/>
    </row>
    <row r="778" spans="1:65" ht="30" customHeight="1" x14ac:dyDescent="0.3">
      <c r="A778" s="68"/>
      <c r="B778" s="465">
        <v>20200773</v>
      </c>
      <c r="C778" s="514" t="s">
        <v>6074</v>
      </c>
      <c r="D778" s="480" t="s">
        <v>3583</v>
      </c>
      <c r="E778" s="481">
        <v>44273</v>
      </c>
      <c r="F778" s="469" t="s">
        <v>2632</v>
      </c>
      <c r="G778" s="468" t="s">
        <v>116</v>
      </c>
      <c r="H778" s="469" t="s">
        <v>1500</v>
      </c>
      <c r="I778" s="468" t="s">
        <v>2479</v>
      </c>
      <c r="J778" s="482">
        <v>202103182425</v>
      </c>
      <c r="K778" s="483">
        <v>44270</v>
      </c>
      <c r="L778" s="479">
        <v>44228</v>
      </c>
      <c r="M778" s="469" t="s">
        <v>2624</v>
      </c>
      <c r="N778" s="469" t="s">
        <v>2582</v>
      </c>
      <c r="O778" s="513" t="s">
        <v>6063</v>
      </c>
      <c r="P778" s="513" t="s">
        <v>6081</v>
      </c>
      <c r="Q778" s="513" t="s">
        <v>6064</v>
      </c>
      <c r="R778" s="484">
        <v>18909000</v>
      </c>
      <c r="S778" s="484">
        <v>18909000</v>
      </c>
      <c r="T778" s="468" t="s">
        <v>8001</v>
      </c>
      <c r="U778" s="468"/>
      <c r="V778" s="468"/>
      <c r="W778" s="468" t="s">
        <v>121</v>
      </c>
      <c r="X778" s="513"/>
      <c r="Y778" s="486" t="s">
        <v>3141</v>
      </c>
      <c r="Z778" s="513" t="s">
        <v>7997</v>
      </c>
      <c r="AA778" s="467" t="s">
        <v>7991</v>
      </c>
      <c r="AB778" s="467"/>
      <c r="AC778" s="474"/>
      <c r="AD778" s="474" t="s">
        <v>8005</v>
      </c>
      <c r="AE778" s="474"/>
      <c r="AF778" s="474" t="s">
        <v>7996</v>
      </c>
      <c r="AG778" s="467" t="s">
        <v>7995</v>
      </c>
      <c r="AH778" s="474" t="s">
        <v>3087</v>
      </c>
      <c r="AI778" s="474" t="s">
        <v>3087</v>
      </c>
      <c r="AJ778" s="467"/>
      <c r="AK778" s="474"/>
      <c r="AL778" s="467"/>
      <c r="AM778" s="467" t="s">
        <v>6082</v>
      </c>
      <c r="AN778" s="467"/>
      <c r="AO778" s="474"/>
      <c r="AP778" s="476" t="s">
        <v>8002</v>
      </c>
      <c r="AQ778" s="467" t="s">
        <v>8003</v>
      </c>
      <c r="AR778" s="467" t="s">
        <v>8004</v>
      </c>
      <c r="AS778" s="467" t="s">
        <v>7998</v>
      </c>
      <c r="AT778" s="467" t="s">
        <v>7999</v>
      </c>
      <c r="AU778" s="474" t="s">
        <v>8000</v>
      </c>
      <c r="AV778" s="474"/>
      <c r="AW778" s="474">
        <v>1</v>
      </c>
      <c r="AX778" s="474">
        <v>4</v>
      </c>
      <c r="AY778" s="474">
        <v>1</v>
      </c>
      <c r="AZ778" s="474">
        <v>3</v>
      </c>
      <c r="BA778" s="477">
        <v>1</v>
      </c>
      <c r="BB778" s="478"/>
      <c r="BC778" s="474"/>
      <c r="BD778" s="467"/>
      <c r="BE778" s="467"/>
      <c r="BF778" s="467"/>
      <c r="BG778" s="470"/>
      <c r="BH778" s="467"/>
      <c r="BI778" s="467"/>
      <c r="BJ778" s="467"/>
      <c r="BK778" s="467"/>
      <c r="BL778" s="467"/>
      <c r="BM778" s="467"/>
    </row>
    <row r="779" spans="1:65" ht="30" customHeight="1" x14ac:dyDescent="0.3">
      <c r="A779" s="68"/>
      <c r="B779" s="465">
        <v>20200774</v>
      </c>
      <c r="C779" s="514" t="s">
        <v>6075</v>
      </c>
      <c r="D779" s="480" t="s">
        <v>6089</v>
      </c>
      <c r="E779" s="481">
        <v>44275</v>
      </c>
      <c r="F779" s="469" t="s">
        <v>2713</v>
      </c>
      <c r="G779" s="468" t="s">
        <v>116</v>
      </c>
      <c r="H779" s="469" t="s">
        <v>2585</v>
      </c>
      <c r="I779" s="468" t="s">
        <v>6088</v>
      </c>
      <c r="J779" s="482" t="s">
        <v>7268</v>
      </c>
      <c r="K779" s="483">
        <v>44275</v>
      </c>
      <c r="L779" s="479">
        <v>44256</v>
      </c>
      <c r="M779" s="469" t="s">
        <v>6058</v>
      </c>
      <c r="N779" s="469" t="s">
        <v>6059</v>
      </c>
      <c r="O779" s="513" t="s">
        <v>6065</v>
      </c>
      <c r="P779" s="513" t="s">
        <v>6083</v>
      </c>
      <c r="Q779" s="513" t="s">
        <v>6066</v>
      </c>
      <c r="R779" s="484">
        <v>0</v>
      </c>
      <c r="S779" s="484">
        <v>0</v>
      </c>
      <c r="T779" s="468"/>
      <c r="U779" s="468"/>
      <c r="V779" s="468"/>
      <c r="W779" s="468" t="s">
        <v>6077</v>
      </c>
      <c r="X779" s="513"/>
      <c r="Y779" s="486"/>
      <c r="Z779" s="513" t="s">
        <v>6067</v>
      </c>
      <c r="AA779" s="467" t="s">
        <v>153</v>
      </c>
      <c r="AB779" s="467"/>
      <c r="AC779" s="474"/>
      <c r="AD779" s="474" t="s">
        <v>227</v>
      </c>
      <c r="AE779" s="474"/>
      <c r="AF779" s="474" t="s">
        <v>235</v>
      </c>
      <c r="AG779" s="467" t="s">
        <v>238</v>
      </c>
      <c r="AH779" s="474" t="s">
        <v>6090</v>
      </c>
      <c r="AI779" s="474" t="s">
        <v>6090</v>
      </c>
      <c r="AJ779" s="467"/>
      <c r="AK779" s="474"/>
      <c r="AL779" s="467"/>
      <c r="AM779" s="467" t="s">
        <v>6084</v>
      </c>
      <c r="AN779" s="467"/>
      <c r="AO779" s="474"/>
      <c r="AP779" s="476" t="s">
        <v>6085</v>
      </c>
      <c r="AQ779" s="467" t="s">
        <v>6086</v>
      </c>
      <c r="AR779" s="467" t="s">
        <v>6087</v>
      </c>
      <c r="AS779" s="467"/>
      <c r="AT779" s="467"/>
      <c r="AU779" s="474"/>
      <c r="AV779" s="474"/>
      <c r="AW779" s="474">
        <v>1</v>
      </c>
      <c r="AX779" s="474">
        <v>1</v>
      </c>
      <c r="AY779" s="474">
        <v>1</v>
      </c>
      <c r="AZ779" s="474">
        <v>1</v>
      </c>
      <c r="BA779" s="477">
        <v>1</v>
      </c>
      <c r="BB779" s="478"/>
      <c r="BC779" s="474"/>
      <c r="BD779" s="467"/>
      <c r="BE779" s="467"/>
      <c r="BF779" s="467"/>
      <c r="BG779" s="470"/>
      <c r="BH779" s="467"/>
      <c r="BI779" s="467"/>
      <c r="BJ779" s="467"/>
      <c r="BK779" s="467"/>
      <c r="BL779" s="467"/>
      <c r="BM779" s="467"/>
    </row>
    <row r="780" spans="1:65" ht="30" customHeight="1" x14ac:dyDescent="0.3">
      <c r="A780" s="68"/>
      <c r="B780" s="465">
        <v>20200775</v>
      </c>
      <c r="C780" s="514" t="s">
        <v>7418</v>
      </c>
      <c r="D780" s="480" t="s">
        <v>6096</v>
      </c>
      <c r="E780" s="481">
        <v>44275</v>
      </c>
      <c r="F780" s="469" t="s">
        <v>2713</v>
      </c>
      <c r="G780" s="468" t="s">
        <v>116</v>
      </c>
      <c r="H780" s="469" t="s">
        <v>1500</v>
      </c>
      <c r="I780" s="468" t="s">
        <v>4394</v>
      </c>
      <c r="J780" s="482" t="s">
        <v>7269</v>
      </c>
      <c r="K780" s="483">
        <v>44275</v>
      </c>
      <c r="L780" s="479">
        <v>44228</v>
      </c>
      <c r="M780" s="469" t="s">
        <v>5956</v>
      </c>
      <c r="N780" s="469" t="s">
        <v>6060</v>
      </c>
      <c r="O780" s="513" t="s">
        <v>6068</v>
      </c>
      <c r="P780" s="513" t="s">
        <v>6091</v>
      </c>
      <c r="Q780" s="513" t="s">
        <v>6070</v>
      </c>
      <c r="R780" s="484">
        <v>11220</v>
      </c>
      <c r="S780" s="484">
        <v>11220</v>
      </c>
      <c r="T780" s="468" t="s">
        <v>181</v>
      </c>
      <c r="U780" s="468"/>
      <c r="V780" s="468"/>
      <c r="W780" s="468" t="s">
        <v>6077</v>
      </c>
      <c r="X780" s="513"/>
      <c r="Y780" s="486" t="s">
        <v>2528</v>
      </c>
      <c r="Z780" s="513" t="s">
        <v>6069</v>
      </c>
      <c r="AA780" s="467" t="s">
        <v>153</v>
      </c>
      <c r="AB780" s="467"/>
      <c r="AC780" s="474"/>
      <c r="AD780" s="474" t="s">
        <v>227</v>
      </c>
      <c r="AE780" s="474"/>
      <c r="AF780" s="474" t="s">
        <v>236</v>
      </c>
      <c r="AG780" s="467" t="s">
        <v>239</v>
      </c>
      <c r="AH780" s="474" t="s">
        <v>6090</v>
      </c>
      <c r="AI780" s="474" t="s">
        <v>6090</v>
      </c>
      <c r="AJ780" s="467"/>
      <c r="AK780" s="474"/>
      <c r="AL780" s="467"/>
      <c r="AM780" s="467" t="s">
        <v>6092</v>
      </c>
      <c r="AN780" s="467"/>
      <c r="AO780" s="474"/>
      <c r="AP780" s="476" t="s">
        <v>6093</v>
      </c>
      <c r="AQ780" s="467" t="s">
        <v>6094</v>
      </c>
      <c r="AR780" s="467" t="s">
        <v>6095</v>
      </c>
      <c r="AS780" s="467"/>
      <c r="AT780" s="467"/>
      <c r="AU780" s="474"/>
      <c r="AV780" s="474"/>
      <c r="AW780" s="474">
        <v>1</v>
      </c>
      <c r="AX780" s="474">
        <v>1</v>
      </c>
      <c r="AY780" s="474">
        <v>1</v>
      </c>
      <c r="AZ780" s="474">
        <v>3</v>
      </c>
      <c r="BA780" s="477">
        <v>2</v>
      </c>
      <c r="BB780" s="478"/>
      <c r="BC780" s="474"/>
      <c r="BD780" s="467"/>
      <c r="BE780" s="467"/>
      <c r="BF780" s="467"/>
      <c r="BG780" s="470"/>
      <c r="BH780" s="467"/>
      <c r="BI780" s="467"/>
      <c r="BJ780" s="467"/>
      <c r="BK780" s="467"/>
      <c r="BL780" s="467"/>
      <c r="BM780" s="467"/>
    </row>
    <row r="781" spans="1:65" ht="30" customHeight="1" x14ac:dyDescent="0.3">
      <c r="A781" s="68"/>
      <c r="B781" s="465">
        <v>20200776</v>
      </c>
      <c r="C781" s="514" t="s">
        <v>7419</v>
      </c>
      <c r="D781" s="480" t="s">
        <v>6101</v>
      </c>
      <c r="E781" s="481">
        <v>44275</v>
      </c>
      <c r="F781" s="469" t="s">
        <v>2713</v>
      </c>
      <c r="G781" s="468" t="s">
        <v>116</v>
      </c>
      <c r="H781" s="469" t="s">
        <v>1500</v>
      </c>
      <c r="I781" s="468" t="s">
        <v>4394</v>
      </c>
      <c r="J781" s="482" t="s">
        <v>7270</v>
      </c>
      <c r="K781" s="483">
        <v>44275</v>
      </c>
      <c r="L781" s="479">
        <v>44228</v>
      </c>
      <c r="M781" s="469" t="s">
        <v>5956</v>
      </c>
      <c r="N781" s="469" t="s">
        <v>6061</v>
      </c>
      <c r="O781" s="513" t="s">
        <v>6068</v>
      </c>
      <c r="P781" s="513" t="s">
        <v>6097</v>
      </c>
      <c r="Q781" s="513" t="s">
        <v>6071</v>
      </c>
      <c r="R781" s="484">
        <v>1592</v>
      </c>
      <c r="S781" s="484">
        <v>1592</v>
      </c>
      <c r="T781" s="468" t="s">
        <v>181</v>
      </c>
      <c r="U781" s="468"/>
      <c r="V781" s="468"/>
      <c r="W781" s="468" t="s">
        <v>6077</v>
      </c>
      <c r="X781" s="513"/>
      <c r="Y781" s="486" t="s">
        <v>2528</v>
      </c>
      <c r="Z781" s="513" t="s">
        <v>6072</v>
      </c>
      <c r="AA781" s="467" t="s">
        <v>153</v>
      </c>
      <c r="AB781" s="467"/>
      <c r="AC781" s="474"/>
      <c r="AD781" s="474" t="s">
        <v>227</v>
      </c>
      <c r="AE781" s="474"/>
      <c r="AF781" s="474" t="s">
        <v>236</v>
      </c>
      <c r="AG781" s="467" t="s">
        <v>240</v>
      </c>
      <c r="AH781" s="474" t="s">
        <v>6090</v>
      </c>
      <c r="AI781" s="474" t="s">
        <v>6090</v>
      </c>
      <c r="AJ781" s="467"/>
      <c r="AK781" s="474"/>
      <c r="AL781" s="467"/>
      <c r="AM781" s="467" t="s">
        <v>6098</v>
      </c>
      <c r="AN781" s="467"/>
      <c r="AO781" s="474"/>
      <c r="AP781" s="476" t="s">
        <v>6099</v>
      </c>
      <c r="AQ781" s="467" t="s">
        <v>6100</v>
      </c>
      <c r="AR781" s="501">
        <v>44278</v>
      </c>
      <c r="AS781" s="467"/>
      <c r="AT781" s="467"/>
      <c r="AU781" s="474"/>
      <c r="AV781" s="474"/>
      <c r="AW781" s="474">
        <v>1</v>
      </c>
      <c r="AX781" s="474">
        <v>1</v>
      </c>
      <c r="AY781" s="474">
        <v>1</v>
      </c>
      <c r="AZ781" s="474">
        <v>3</v>
      </c>
      <c r="BA781" s="477">
        <v>3</v>
      </c>
      <c r="BB781" s="478"/>
      <c r="BC781" s="474"/>
      <c r="BD781" s="467"/>
      <c r="BE781" s="467"/>
      <c r="BF781" s="467"/>
      <c r="BG781" s="470"/>
      <c r="BH781" s="467"/>
      <c r="BI781" s="467"/>
      <c r="BJ781" s="467"/>
      <c r="BK781" s="467"/>
      <c r="BL781" s="467"/>
      <c r="BM781" s="467"/>
    </row>
    <row r="782" spans="1:65" ht="30" customHeight="1" x14ac:dyDescent="0.3">
      <c r="A782" s="68"/>
      <c r="B782" s="465">
        <v>20200777</v>
      </c>
      <c r="C782" s="514" t="s">
        <v>7420</v>
      </c>
      <c r="D782" s="480" t="s">
        <v>5514</v>
      </c>
      <c r="E782" s="481">
        <v>44275</v>
      </c>
      <c r="F782" s="469" t="s">
        <v>2713</v>
      </c>
      <c r="G782" s="468" t="s">
        <v>116</v>
      </c>
      <c r="H782" s="469" t="s">
        <v>1500</v>
      </c>
      <c r="I782" s="468" t="s">
        <v>4394</v>
      </c>
      <c r="J782" s="482" t="s">
        <v>7271</v>
      </c>
      <c r="K782" s="483">
        <v>44274</v>
      </c>
      <c r="L782" s="479">
        <v>44228</v>
      </c>
      <c r="M782" s="469" t="s">
        <v>6105</v>
      </c>
      <c r="N782" s="469" t="s">
        <v>6106</v>
      </c>
      <c r="O782" s="513" t="s">
        <v>6068</v>
      </c>
      <c r="P782" s="513" t="s">
        <v>6102</v>
      </c>
      <c r="Q782" s="513" t="s">
        <v>6104</v>
      </c>
      <c r="R782" s="484">
        <v>343</v>
      </c>
      <c r="S782" s="484">
        <v>343</v>
      </c>
      <c r="T782" s="468" t="s">
        <v>6483</v>
      </c>
      <c r="U782" s="468"/>
      <c r="V782" s="468"/>
      <c r="W782" s="468" t="s">
        <v>121</v>
      </c>
      <c r="X782" s="513"/>
      <c r="Y782" s="486" t="s">
        <v>2528</v>
      </c>
      <c r="Z782" s="513" t="s">
        <v>6069</v>
      </c>
      <c r="AA782" s="467" t="s">
        <v>6508</v>
      </c>
      <c r="AB782" s="467"/>
      <c r="AC782" s="474"/>
      <c r="AD782" s="474" t="s">
        <v>6481</v>
      </c>
      <c r="AE782" s="474"/>
      <c r="AF782" s="474" t="s">
        <v>6507</v>
      </c>
      <c r="AG782" s="467" t="s">
        <v>6517</v>
      </c>
      <c r="AH782" s="474" t="s">
        <v>2452</v>
      </c>
      <c r="AI782" s="474" t="s">
        <v>2452</v>
      </c>
      <c r="AJ782" s="467"/>
      <c r="AK782" s="474"/>
      <c r="AL782" s="467"/>
      <c r="AM782" s="467" t="s">
        <v>6103</v>
      </c>
      <c r="AN782" s="467"/>
      <c r="AO782" s="474"/>
      <c r="AP782" s="476" t="s">
        <v>6526</v>
      </c>
      <c r="AQ782" s="467" t="s">
        <v>6527</v>
      </c>
      <c r="AR782" s="501">
        <v>44301</v>
      </c>
      <c r="AS782" s="467"/>
      <c r="AT782" s="467"/>
      <c r="AU782" s="474"/>
      <c r="AV782" s="474"/>
      <c r="AW782" s="474">
        <v>1</v>
      </c>
      <c r="AX782" s="474">
        <v>1</v>
      </c>
      <c r="AY782" s="474">
        <v>1</v>
      </c>
      <c r="AZ782" s="474">
        <v>3</v>
      </c>
      <c r="BA782" s="477">
        <v>3</v>
      </c>
      <c r="BB782" s="478"/>
      <c r="BC782" s="474"/>
      <c r="BD782" s="467"/>
      <c r="BE782" s="467"/>
      <c r="BF782" s="467"/>
      <c r="BG782" s="470"/>
      <c r="BH782" s="467"/>
      <c r="BI782" s="467"/>
      <c r="BJ782" s="467"/>
      <c r="BK782" s="467"/>
      <c r="BL782" s="467"/>
      <c r="BM782" s="467"/>
    </row>
    <row r="783" spans="1:65" ht="30" customHeight="1" x14ac:dyDescent="0.3">
      <c r="A783" s="68"/>
      <c r="B783" s="465">
        <v>20200778</v>
      </c>
      <c r="C783" s="514" t="s">
        <v>6415</v>
      </c>
      <c r="D783" s="480" t="s">
        <v>6217</v>
      </c>
      <c r="E783" s="481">
        <v>44278</v>
      </c>
      <c r="F783" s="469" t="s">
        <v>2713</v>
      </c>
      <c r="G783" s="468" t="s">
        <v>116</v>
      </c>
      <c r="H783" s="469" t="s">
        <v>1500</v>
      </c>
      <c r="I783" s="468" t="s">
        <v>2522</v>
      </c>
      <c r="J783" s="482">
        <v>202103232829</v>
      </c>
      <c r="K783" s="483">
        <v>44274</v>
      </c>
      <c r="L783" s="479">
        <v>44228</v>
      </c>
      <c r="M783" s="469" t="s">
        <v>5956</v>
      </c>
      <c r="N783" s="469" t="s">
        <v>6214</v>
      </c>
      <c r="O783" s="513" t="s">
        <v>6215</v>
      </c>
      <c r="P783" s="513" t="s">
        <v>6221</v>
      </c>
      <c r="Q783" s="513" t="s">
        <v>6222</v>
      </c>
      <c r="R783" s="484">
        <v>123900</v>
      </c>
      <c r="S783" s="484">
        <v>123900</v>
      </c>
      <c r="T783" s="468" t="s">
        <v>2455</v>
      </c>
      <c r="U783" s="468"/>
      <c r="V783" s="468"/>
      <c r="W783" s="468" t="s">
        <v>121</v>
      </c>
      <c r="X783" s="513"/>
      <c r="Y783" s="486" t="s">
        <v>7290</v>
      </c>
      <c r="Z783" s="513" t="s">
        <v>7289</v>
      </c>
      <c r="AA783" s="467" t="s">
        <v>2454</v>
      </c>
      <c r="AB783" s="467"/>
      <c r="AC783" s="474"/>
      <c r="AD783" s="474" t="s">
        <v>2460</v>
      </c>
      <c r="AE783" s="474"/>
      <c r="AF783" s="474" t="s">
        <v>2462</v>
      </c>
      <c r="AG783" s="467" t="s">
        <v>2486</v>
      </c>
      <c r="AH783" s="474" t="s">
        <v>2710</v>
      </c>
      <c r="AI783" s="474" t="s">
        <v>2710</v>
      </c>
      <c r="AJ783" s="467"/>
      <c r="AK783" s="474"/>
      <c r="AL783" s="467"/>
      <c r="AM783" s="467" t="s">
        <v>6216</v>
      </c>
      <c r="AN783" s="467"/>
      <c r="AO783" s="474"/>
      <c r="AP783" s="476" t="s">
        <v>6754</v>
      </c>
      <c r="AQ783" s="467" t="s">
        <v>5640</v>
      </c>
      <c r="AR783" s="467" t="s">
        <v>6709</v>
      </c>
      <c r="AS783" s="467"/>
      <c r="AT783" s="467"/>
      <c r="AU783" s="474"/>
      <c r="AV783" s="474"/>
      <c r="AW783" s="474">
        <v>1</v>
      </c>
      <c r="AX783" s="474">
        <v>2</v>
      </c>
      <c r="AY783" s="474">
        <v>1</v>
      </c>
      <c r="AZ783" s="474">
        <v>3</v>
      </c>
      <c r="BA783" s="477">
        <v>3</v>
      </c>
      <c r="BB783" s="478"/>
      <c r="BC783" s="474"/>
      <c r="BD783" s="467"/>
      <c r="BE783" s="467"/>
      <c r="BF783" s="467"/>
      <c r="BG783" s="470"/>
      <c r="BH783" s="467"/>
      <c r="BI783" s="467"/>
      <c r="BJ783" s="467"/>
      <c r="BK783" s="467"/>
      <c r="BL783" s="467"/>
      <c r="BM783" s="467"/>
    </row>
    <row r="784" spans="1:65" ht="30" customHeight="1" x14ac:dyDescent="0.3">
      <c r="A784" s="68"/>
      <c r="B784" s="465">
        <v>20200779</v>
      </c>
      <c r="C784" s="514" t="s">
        <v>6416</v>
      </c>
      <c r="D784" s="480" t="s">
        <v>3583</v>
      </c>
      <c r="E784" s="481">
        <v>44277</v>
      </c>
      <c r="F784" s="469" t="s">
        <v>2632</v>
      </c>
      <c r="G784" s="468" t="s">
        <v>116</v>
      </c>
      <c r="H784" s="469" t="s">
        <v>2585</v>
      </c>
      <c r="I784" s="468" t="s">
        <v>119</v>
      </c>
      <c r="J784" s="482" t="s">
        <v>7272</v>
      </c>
      <c r="K784" s="483">
        <v>44277</v>
      </c>
      <c r="L784" s="479"/>
      <c r="M784" s="469" t="s">
        <v>2582</v>
      </c>
      <c r="N784" s="469" t="s">
        <v>2624</v>
      </c>
      <c r="O784" s="513" t="s">
        <v>6227</v>
      </c>
      <c r="P784" s="513" t="s">
        <v>6228</v>
      </c>
      <c r="Q784" s="513" t="s">
        <v>6229</v>
      </c>
      <c r="R784" s="484">
        <v>42000</v>
      </c>
      <c r="S784" s="484">
        <v>0</v>
      </c>
      <c r="T784" s="468" t="s">
        <v>2712</v>
      </c>
      <c r="U784" s="468"/>
      <c r="V784" s="468"/>
      <c r="W784" s="468" t="s">
        <v>120</v>
      </c>
      <c r="X784" s="513"/>
      <c r="Y784" s="486" t="s">
        <v>2528</v>
      </c>
      <c r="Z784" s="513" t="s">
        <v>6397</v>
      </c>
      <c r="AA784" s="467" t="s">
        <v>2454</v>
      </c>
      <c r="AB784" s="467" t="s">
        <v>6525</v>
      </c>
      <c r="AC784" s="474"/>
      <c r="AD784" s="474" t="s">
        <v>2450</v>
      </c>
      <c r="AE784" s="474"/>
      <c r="AF784" s="474" t="s">
        <v>2462</v>
      </c>
      <c r="AG784" s="467" t="s">
        <v>2490</v>
      </c>
      <c r="AH784" s="474" t="s">
        <v>2452</v>
      </c>
      <c r="AI784" s="474" t="s">
        <v>2452</v>
      </c>
      <c r="AJ784" s="467"/>
      <c r="AK784" s="474"/>
      <c r="AL784" s="467"/>
      <c r="AM784" s="467" t="s">
        <v>6396</v>
      </c>
      <c r="AN784" s="467"/>
      <c r="AO784" s="474"/>
      <c r="AP784" s="476" t="s">
        <v>6225</v>
      </c>
      <c r="AQ784" s="467" t="s">
        <v>5637</v>
      </c>
      <c r="AR784" s="501">
        <v>44283</v>
      </c>
      <c r="AS784" s="467" t="s">
        <v>6226</v>
      </c>
      <c r="AT784" s="467" t="s">
        <v>5637</v>
      </c>
      <c r="AU784" s="478">
        <v>44305</v>
      </c>
      <c r="AV784" s="474"/>
      <c r="AW784" s="474">
        <v>1</v>
      </c>
      <c r="AX784" s="474">
        <v>1</v>
      </c>
      <c r="AY784" s="474">
        <v>1</v>
      </c>
      <c r="AZ784" s="474">
        <v>3</v>
      </c>
      <c r="BA784" s="477">
        <v>1</v>
      </c>
      <c r="BB784" s="478"/>
      <c r="BC784" s="474"/>
      <c r="BD784" s="467"/>
      <c r="BE784" s="467"/>
      <c r="BF784" s="467"/>
      <c r="BG784" s="470"/>
      <c r="BH784" s="467"/>
      <c r="BI784" s="467"/>
      <c r="BJ784" s="467"/>
      <c r="BK784" s="467"/>
      <c r="BL784" s="467"/>
      <c r="BM784" s="467"/>
    </row>
    <row r="785" spans="1:65" ht="30" customHeight="1" x14ac:dyDescent="0.3">
      <c r="A785" s="68"/>
      <c r="B785" s="465">
        <v>20200780</v>
      </c>
      <c r="C785" s="514" t="s">
        <v>6230</v>
      </c>
      <c r="D785" s="480" t="s">
        <v>6400</v>
      </c>
      <c r="E785" s="481">
        <v>44277</v>
      </c>
      <c r="F785" s="469" t="s">
        <v>2632</v>
      </c>
      <c r="G785" s="468" t="s">
        <v>116</v>
      </c>
      <c r="H785" s="469" t="s">
        <v>2585</v>
      </c>
      <c r="I785" s="468" t="s">
        <v>2479</v>
      </c>
      <c r="J785" s="482" t="s">
        <v>7273</v>
      </c>
      <c r="K785" s="483">
        <v>44277</v>
      </c>
      <c r="L785" s="479"/>
      <c r="M785" s="513" t="s">
        <v>6231</v>
      </c>
      <c r="N785" s="513" t="s">
        <v>6231</v>
      </c>
      <c r="O785" s="513" t="s">
        <v>6232</v>
      </c>
      <c r="P785" s="513" t="s">
        <v>6233</v>
      </c>
      <c r="Q785" s="513" t="s">
        <v>6234</v>
      </c>
      <c r="R785" s="484">
        <v>7560</v>
      </c>
      <c r="S785" s="484">
        <v>0</v>
      </c>
      <c r="T785" s="468" t="s">
        <v>2455</v>
      </c>
      <c r="U785" s="468"/>
      <c r="V785" s="468"/>
      <c r="W785" s="468" t="s">
        <v>120</v>
      </c>
      <c r="X785" s="513"/>
      <c r="Y785" s="486" t="s">
        <v>3141</v>
      </c>
      <c r="Z785" s="513" t="s">
        <v>6748</v>
      </c>
      <c r="AA785" s="467" t="s">
        <v>6742</v>
      </c>
      <c r="AB785" s="467"/>
      <c r="AC785" s="474"/>
      <c r="AD785" s="474" t="s">
        <v>6739</v>
      </c>
      <c r="AE785" s="474"/>
      <c r="AF785" s="474" t="s">
        <v>6740</v>
      </c>
      <c r="AG785" s="467" t="s">
        <v>6747</v>
      </c>
      <c r="AH785" s="474" t="s">
        <v>2452</v>
      </c>
      <c r="AI785" s="474" t="s">
        <v>2452</v>
      </c>
      <c r="AJ785" s="467"/>
      <c r="AK785" s="474"/>
      <c r="AL785" s="467"/>
      <c r="AM785" s="467" t="s">
        <v>6399</v>
      </c>
      <c r="AN785" s="467"/>
      <c r="AO785" s="474"/>
      <c r="AP785" s="476" t="s">
        <v>6398</v>
      </c>
      <c r="AQ785" s="467" t="s">
        <v>5637</v>
      </c>
      <c r="AR785" s="501" t="s">
        <v>6701</v>
      </c>
      <c r="AS785" s="467"/>
      <c r="AT785" s="467"/>
      <c r="AU785" s="474"/>
      <c r="AV785" s="474"/>
      <c r="AW785" s="474">
        <v>1</v>
      </c>
      <c r="AX785" s="474">
        <v>1</v>
      </c>
      <c r="AY785" s="474">
        <v>1</v>
      </c>
      <c r="AZ785" s="474">
        <v>3</v>
      </c>
      <c r="BA785" s="477">
        <v>1</v>
      </c>
      <c r="BB785" s="478"/>
      <c r="BC785" s="474"/>
      <c r="BD785" s="467"/>
      <c r="BE785" s="467"/>
      <c r="BF785" s="467"/>
      <c r="BG785" s="470"/>
      <c r="BH785" s="467"/>
      <c r="BI785" s="467"/>
      <c r="BJ785" s="467"/>
      <c r="BK785" s="467"/>
      <c r="BL785" s="467"/>
      <c r="BM785" s="467"/>
    </row>
    <row r="786" spans="1:65" ht="30" customHeight="1" x14ac:dyDescent="0.3">
      <c r="A786" s="68"/>
      <c r="B786" s="465">
        <v>20200781</v>
      </c>
      <c r="C786" s="514" t="s">
        <v>6235</v>
      </c>
      <c r="D786" s="480" t="s">
        <v>3583</v>
      </c>
      <c r="E786" s="481">
        <v>44277</v>
      </c>
      <c r="F786" s="469" t="s">
        <v>2632</v>
      </c>
      <c r="G786" s="468" t="s">
        <v>116</v>
      </c>
      <c r="H786" s="469" t="s">
        <v>2585</v>
      </c>
      <c r="I786" s="468" t="s">
        <v>2479</v>
      </c>
      <c r="J786" s="482">
        <v>202103222807</v>
      </c>
      <c r="K786" s="483">
        <v>44277</v>
      </c>
      <c r="L786" s="479"/>
      <c r="M786" s="469" t="s">
        <v>2624</v>
      </c>
      <c r="N786" s="469" t="s">
        <v>2582</v>
      </c>
      <c r="O786" s="513" t="s">
        <v>6236</v>
      </c>
      <c r="P786" s="513" t="s">
        <v>6237</v>
      </c>
      <c r="Q786" s="513" t="s">
        <v>6238</v>
      </c>
      <c r="R786" s="484">
        <v>2110000</v>
      </c>
      <c r="S786" s="484">
        <v>0</v>
      </c>
      <c r="T786" s="468" t="s">
        <v>2455</v>
      </c>
      <c r="U786" s="468"/>
      <c r="V786" s="468"/>
      <c r="W786" s="468" t="s">
        <v>120</v>
      </c>
      <c r="X786" s="513"/>
      <c r="Y786" s="486" t="s">
        <v>7374</v>
      </c>
      <c r="Z786" s="513" t="s">
        <v>7375</v>
      </c>
      <c r="AA786" s="467" t="s">
        <v>2454</v>
      </c>
      <c r="AB786" s="467"/>
      <c r="AC786" s="474"/>
      <c r="AD786" s="474" t="s">
        <v>2485</v>
      </c>
      <c r="AE786" s="474"/>
      <c r="AF786" s="474" t="s">
        <v>2462</v>
      </c>
      <c r="AG786" s="467" t="s">
        <v>2490</v>
      </c>
      <c r="AH786" s="474" t="s">
        <v>2710</v>
      </c>
      <c r="AI786" s="474" t="s">
        <v>2710</v>
      </c>
      <c r="AJ786" s="467"/>
      <c r="AK786" s="474"/>
      <c r="AL786" s="467"/>
      <c r="AM786" s="467" t="s">
        <v>7376</v>
      </c>
      <c r="AN786" s="467"/>
      <c r="AO786" s="474"/>
      <c r="AP786" s="476" t="s">
        <v>6401</v>
      </c>
      <c r="AQ786" s="467" t="s">
        <v>5889</v>
      </c>
      <c r="AR786" s="501" t="s">
        <v>6709</v>
      </c>
      <c r="AS786" s="467"/>
      <c r="AT786" s="467"/>
      <c r="AU786" s="474"/>
      <c r="AV786" s="474"/>
      <c r="AW786" s="474">
        <v>1</v>
      </c>
      <c r="AX786" s="474">
        <v>3</v>
      </c>
      <c r="AY786" s="474">
        <v>1</v>
      </c>
      <c r="AZ786" s="474">
        <v>3</v>
      </c>
      <c r="BA786" s="477">
        <v>1</v>
      </c>
      <c r="BB786" s="478"/>
      <c r="BC786" s="474"/>
      <c r="BD786" s="467"/>
      <c r="BE786" s="467"/>
      <c r="BF786" s="467"/>
      <c r="BG786" s="470"/>
      <c r="BH786" s="467"/>
      <c r="BI786" s="467"/>
      <c r="BJ786" s="467"/>
      <c r="BK786" s="467"/>
      <c r="BL786" s="467"/>
      <c r="BM786" s="467"/>
    </row>
    <row r="787" spans="1:65" ht="30" customHeight="1" x14ac:dyDescent="0.3">
      <c r="A787" s="68"/>
      <c r="B787" s="465">
        <v>20200782</v>
      </c>
      <c r="C787" s="514" t="s">
        <v>6418</v>
      </c>
      <c r="D787" s="480" t="s">
        <v>6405</v>
      </c>
      <c r="E787" s="481">
        <v>44277</v>
      </c>
      <c r="F787" s="469" t="s">
        <v>2632</v>
      </c>
      <c r="G787" s="468" t="s">
        <v>116</v>
      </c>
      <c r="H787" s="469" t="s">
        <v>2585</v>
      </c>
      <c r="I787" s="468" t="s">
        <v>2491</v>
      </c>
      <c r="J787" s="482" t="s">
        <v>7274</v>
      </c>
      <c r="K787" s="483">
        <v>44277</v>
      </c>
      <c r="L787" s="479"/>
      <c r="M787" s="469" t="s">
        <v>2624</v>
      </c>
      <c r="N787" s="469" t="s">
        <v>2582</v>
      </c>
      <c r="O787" s="513" t="s">
        <v>6239</v>
      </c>
      <c r="P787" s="513" t="s">
        <v>6240</v>
      </c>
      <c r="Q787" s="513" t="s">
        <v>6241</v>
      </c>
      <c r="R787" s="484">
        <v>294080</v>
      </c>
      <c r="S787" s="484">
        <v>0</v>
      </c>
      <c r="T787" s="468" t="s">
        <v>2455</v>
      </c>
      <c r="U787" s="468"/>
      <c r="V787" s="468"/>
      <c r="W787" s="468" t="s">
        <v>120</v>
      </c>
      <c r="X787" s="513"/>
      <c r="Y787" s="486" t="s">
        <v>3141</v>
      </c>
      <c r="Z787" s="513" t="s">
        <v>6750</v>
      </c>
      <c r="AA787" s="467" t="s">
        <v>2454</v>
      </c>
      <c r="AB787" s="467" t="s">
        <v>6404</v>
      </c>
      <c r="AC787" s="474"/>
      <c r="AD787" s="474" t="s">
        <v>2460</v>
      </c>
      <c r="AE787" s="474"/>
      <c r="AF787" s="474" t="s">
        <v>2462</v>
      </c>
      <c r="AG787" s="467" t="s">
        <v>2451</v>
      </c>
      <c r="AH787" s="474" t="s">
        <v>2452</v>
      </c>
      <c r="AI787" s="474" t="s">
        <v>2452</v>
      </c>
      <c r="AJ787" s="467"/>
      <c r="AK787" s="474"/>
      <c r="AL787" s="467"/>
      <c r="AM787" s="467" t="s">
        <v>6403</v>
      </c>
      <c r="AN787" s="467"/>
      <c r="AO787" s="474"/>
      <c r="AP787" s="476" t="s">
        <v>6402</v>
      </c>
      <c r="AQ787" s="467" t="s">
        <v>5637</v>
      </c>
      <c r="AR787" s="501" t="s">
        <v>6701</v>
      </c>
      <c r="AS787" s="467" t="s">
        <v>6406</v>
      </c>
      <c r="AT787" s="467" t="s">
        <v>5637</v>
      </c>
      <c r="AU787" s="474" t="s">
        <v>6308</v>
      </c>
      <c r="AV787" s="474"/>
      <c r="AW787" s="474">
        <v>1</v>
      </c>
      <c r="AX787" s="474">
        <v>2</v>
      </c>
      <c r="AY787" s="474">
        <v>1</v>
      </c>
      <c r="AZ787" s="474">
        <v>3</v>
      </c>
      <c r="BA787" s="477">
        <v>2</v>
      </c>
      <c r="BB787" s="478"/>
      <c r="BC787" s="474"/>
      <c r="BD787" s="467"/>
      <c r="BE787" s="467"/>
      <c r="BF787" s="467"/>
      <c r="BG787" s="470"/>
      <c r="BH787" s="467"/>
      <c r="BI787" s="467"/>
      <c r="BJ787" s="467"/>
      <c r="BK787" s="467"/>
      <c r="BL787" s="467"/>
      <c r="BM787" s="467"/>
    </row>
    <row r="788" spans="1:65" ht="30" customHeight="1" x14ac:dyDescent="0.3">
      <c r="A788" s="68"/>
      <c r="B788" s="465">
        <v>20200783</v>
      </c>
      <c r="C788" s="514" t="s">
        <v>6242</v>
      </c>
      <c r="D788" s="480" t="s">
        <v>6411</v>
      </c>
      <c r="E788" s="481">
        <v>44277</v>
      </c>
      <c r="F788" s="469" t="s">
        <v>2632</v>
      </c>
      <c r="G788" s="468" t="s">
        <v>116</v>
      </c>
      <c r="H788" s="469" t="s">
        <v>2585</v>
      </c>
      <c r="I788" s="468" t="s">
        <v>2479</v>
      </c>
      <c r="J788" s="482" t="s">
        <v>7275</v>
      </c>
      <c r="K788" s="483">
        <v>44270</v>
      </c>
      <c r="L788" s="479"/>
      <c r="M788" s="513" t="s">
        <v>6243</v>
      </c>
      <c r="N788" s="513" t="s">
        <v>6243</v>
      </c>
      <c r="O788" s="513" t="s">
        <v>6244</v>
      </c>
      <c r="P788" s="513" t="s">
        <v>6228</v>
      </c>
      <c r="Q788" s="513" t="s">
        <v>6245</v>
      </c>
      <c r="R788" s="484">
        <v>4140</v>
      </c>
      <c r="S788" s="484">
        <v>0</v>
      </c>
      <c r="T788" s="468" t="s">
        <v>2455</v>
      </c>
      <c r="U788" s="468"/>
      <c r="V788" s="468"/>
      <c r="W788" s="468" t="s">
        <v>120</v>
      </c>
      <c r="X788" s="513"/>
      <c r="Y788" s="486" t="s">
        <v>3141</v>
      </c>
      <c r="Z788" s="513" t="s">
        <v>6751</v>
      </c>
      <c r="AA788" s="467" t="s">
        <v>6742</v>
      </c>
      <c r="AB788" s="467" t="s">
        <v>6752</v>
      </c>
      <c r="AC788" s="474"/>
      <c r="AD788" s="474" t="s">
        <v>6739</v>
      </c>
      <c r="AE788" s="474"/>
      <c r="AF788" s="474" t="s">
        <v>6740</v>
      </c>
      <c r="AG788" s="467" t="s">
        <v>6749</v>
      </c>
      <c r="AH788" s="474" t="s">
        <v>2452</v>
      </c>
      <c r="AI788" s="474" t="s">
        <v>2452</v>
      </c>
      <c r="AJ788" s="467"/>
      <c r="AK788" s="474"/>
      <c r="AL788" s="467"/>
      <c r="AM788" s="467" t="s">
        <v>6410</v>
      </c>
      <c r="AN788" s="467"/>
      <c r="AO788" s="474"/>
      <c r="AP788" s="476" t="s">
        <v>6407</v>
      </c>
      <c r="AQ788" s="467" t="s">
        <v>5637</v>
      </c>
      <c r="AR788" s="501" t="s">
        <v>6701</v>
      </c>
      <c r="AS788" s="467" t="s">
        <v>6408</v>
      </c>
      <c r="AT788" s="467" t="s">
        <v>6409</v>
      </c>
      <c r="AU788" s="474"/>
      <c r="AV788" s="474"/>
      <c r="AW788" s="474">
        <v>1</v>
      </c>
      <c r="AX788" s="474">
        <v>1</v>
      </c>
      <c r="AY788" s="474">
        <v>1</v>
      </c>
      <c r="AZ788" s="474">
        <v>3</v>
      </c>
      <c r="BA788" s="477">
        <v>2</v>
      </c>
      <c r="BB788" s="478"/>
      <c r="BC788" s="474"/>
      <c r="BD788" s="467"/>
      <c r="BE788" s="467"/>
      <c r="BF788" s="467"/>
      <c r="BG788" s="470"/>
      <c r="BH788" s="467"/>
      <c r="BI788" s="467"/>
      <c r="BJ788" s="467"/>
      <c r="BK788" s="467"/>
      <c r="BL788" s="467"/>
      <c r="BM788" s="467"/>
    </row>
    <row r="789" spans="1:65" ht="30" customHeight="1" x14ac:dyDescent="0.3">
      <c r="A789" s="68"/>
      <c r="B789" s="465">
        <v>20200784</v>
      </c>
      <c r="C789" s="514" t="s">
        <v>6419</v>
      </c>
      <c r="D789" s="480"/>
      <c r="E789" s="481">
        <v>44277</v>
      </c>
      <c r="F789" s="469" t="s">
        <v>2632</v>
      </c>
      <c r="G789" s="468" t="s">
        <v>116</v>
      </c>
      <c r="H789" s="469" t="s">
        <v>2585</v>
      </c>
      <c r="I789" s="468" t="s">
        <v>119</v>
      </c>
      <c r="J789" s="482">
        <v>202103222802</v>
      </c>
      <c r="K789" s="483">
        <v>44277</v>
      </c>
      <c r="L789" s="479"/>
      <c r="M789" s="469" t="s">
        <v>2586</v>
      </c>
      <c r="N789" s="469" t="s">
        <v>2582</v>
      </c>
      <c r="O789" s="513" t="s">
        <v>6246</v>
      </c>
      <c r="P789" s="513" t="s">
        <v>6228</v>
      </c>
      <c r="Q789" s="513" t="s">
        <v>6247</v>
      </c>
      <c r="R789" s="484">
        <v>0</v>
      </c>
      <c r="S789" s="484">
        <v>0</v>
      </c>
      <c r="T789" s="468" t="s">
        <v>2484</v>
      </c>
      <c r="U789" s="468"/>
      <c r="V789" s="468"/>
      <c r="W789" s="468" t="s">
        <v>120</v>
      </c>
      <c r="X789" s="513"/>
      <c r="Y789" s="486" t="s">
        <v>2528</v>
      </c>
      <c r="Z789" s="513" t="s">
        <v>7292</v>
      </c>
      <c r="AA789" s="467" t="s">
        <v>2454</v>
      </c>
      <c r="AB789" s="467"/>
      <c r="AC789" s="474"/>
      <c r="AD789" s="474" t="s">
        <v>2450</v>
      </c>
      <c r="AE789" s="474" t="s">
        <v>2461</v>
      </c>
      <c r="AF789" s="474" t="s">
        <v>2462</v>
      </c>
      <c r="AG789" s="467" t="s">
        <v>2490</v>
      </c>
      <c r="AH789" s="474" t="s">
        <v>2452</v>
      </c>
      <c r="AI789" s="474" t="s">
        <v>2452</v>
      </c>
      <c r="AJ789" s="467"/>
      <c r="AK789" s="474"/>
      <c r="AL789" s="467"/>
      <c r="AM789" s="467" t="s">
        <v>4780</v>
      </c>
      <c r="AN789" s="467"/>
      <c r="AO789" s="474"/>
      <c r="AP789" s="476" t="s">
        <v>6275</v>
      </c>
      <c r="AQ789" s="467" t="s">
        <v>6276</v>
      </c>
      <c r="AR789" s="501">
        <v>44278</v>
      </c>
      <c r="AS789" s="467" t="s">
        <v>6273</v>
      </c>
      <c r="AT789" s="467" t="s">
        <v>6274</v>
      </c>
      <c r="AU789" s="474" t="s">
        <v>6277</v>
      </c>
      <c r="AV789" s="474"/>
      <c r="AW789" s="474">
        <v>1</v>
      </c>
      <c r="AX789" s="474">
        <v>1</v>
      </c>
      <c r="AY789" s="474">
        <v>1</v>
      </c>
      <c r="AZ789" s="474">
        <v>3</v>
      </c>
      <c r="BA789" s="477">
        <v>1</v>
      </c>
      <c r="BB789" s="478"/>
      <c r="BC789" s="474"/>
      <c r="BD789" s="467"/>
      <c r="BE789" s="467"/>
      <c r="BF789" s="467"/>
      <c r="BG789" s="470"/>
      <c r="BH789" s="467"/>
      <c r="BI789" s="467"/>
      <c r="BJ789" s="467"/>
      <c r="BK789" s="467"/>
      <c r="BL789" s="467"/>
      <c r="BM789" s="467"/>
    </row>
    <row r="790" spans="1:65" ht="30" customHeight="1" x14ac:dyDescent="0.3">
      <c r="A790" s="68"/>
      <c r="B790" s="465">
        <v>20200785</v>
      </c>
      <c r="C790" s="514" t="s">
        <v>6420</v>
      </c>
      <c r="D790" s="480" t="s">
        <v>6269</v>
      </c>
      <c r="E790" s="481">
        <v>44279</v>
      </c>
      <c r="F790" s="469" t="s">
        <v>3176</v>
      </c>
      <c r="G790" s="468" t="s">
        <v>116</v>
      </c>
      <c r="H790" s="469" t="s">
        <v>1500</v>
      </c>
      <c r="I790" s="468" t="s">
        <v>2477</v>
      </c>
      <c r="J790" s="482">
        <v>202103243090</v>
      </c>
      <c r="K790" s="483">
        <v>44279</v>
      </c>
      <c r="L790" s="479">
        <v>44197</v>
      </c>
      <c r="M790" s="469" t="s">
        <v>6224</v>
      </c>
      <c r="N790" s="469" t="s">
        <v>2582</v>
      </c>
      <c r="O790" s="513" t="s">
        <v>6248</v>
      </c>
      <c r="P790" s="513" t="s">
        <v>6249</v>
      </c>
      <c r="Q790" s="513" t="s">
        <v>6250</v>
      </c>
      <c r="R790" s="484">
        <v>1200</v>
      </c>
      <c r="S790" s="484">
        <v>1200</v>
      </c>
      <c r="T790" s="468" t="s">
        <v>2455</v>
      </c>
      <c r="U790" s="468" t="s">
        <v>3595</v>
      </c>
      <c r="V790" s="468"/>
      <c r="W790" s="468" t="s">
        <v>120</v>
      </c>
      <c r="X790" s="513"/>
      <c r="Y790" s="486" t="s">
        <v>2528</v>
      </c>
      <c r="Z790" s="513" t="s">
        <v>7293</v>
      </c>
      <c r="AA790" s="467" t="s">
        <v>2518</v>
      </c>
      <c r="AB790" s="467" t="s">
        <v>6412</v>
      </c>
      <c r="AC790" s="474"/>
      <c r="AD790" s="474" t="s">
        <v>2450</v>
      </c>
      <c r="AE790" s="474"/>
      <c r="AF790" s="474" t="s">
        <v>2458</v>
      </c>
      <c r="AG790" s="467" t="s">
        <v>2490</v>
      </c>
      <c r="AH790" s="474" t="s">
        <v>2452</v>
      </c>
      <c r="AI790" s="474" t="s">
        <v>2452</v>
      </c>
      <c r="AJ790" s="467"/>
      <c r="AK790" s="474"/>
      <c r="AL790" s="467"/>
      <c r="AM790" s="467" t="s">
        <v>6270</v>
      </c>
      <c r="AN790" s="467"/>
      <c r="AO790" s="474"/>
      <c r="AP790" s="476" t="s">
        <v>6271</v>
      </c>
      <c r="AQ790" s="467" t="s">
        <v>5195</v>
      </c>
      <c r="AR790" s="501">
        <v>44279</v>
      </c>
      <c r="AS790" s="467" t="s">
        <v>6272</v>
      </c>
      <c r="AT790" s="467" t="s">
        <v>5640</v>
      </c>
      <c r="AU790" s="478">
        <v>44279</v>
      </c>
      <c r="AV790" s="474"/>
      <c r="AW790" s="474">
        <v>1</v>
      </c>
      <c r="AX790" s="474">
        <v>1</v>
      </c>
      <c r="AY790" s="474">
        <v>1</v>
      </c>
      <c r="AZ790" s="474">
        <v>1</v>
      </c>
      <c r="BA790" s="477">
        <v>1</v>
      </c>
      <c r="BB790" s="478"/>
      <c r="BC790" s="474"/>
      <c r="BD790" s="467"/>
      <c r="BE790" s="467"/>
      <c r="BF790" s="467"/>
      <c r="BG790" s="470"/>
      <c r="BH790" s="467"/>
      <c r="BI790" s="467"/>
      <c r="BJ790" s="467"/>
      <c r="BK790" s="467"/>
      <c r="BL790" s="467"/>
      <c r="BM790" s="467"/>
    </row>
    <row r="791" spans="1:65" ht="30" customHeight="1" x14ac:dyDescent="0.3">
      <c r="A791" s="68"/>
      <c r="B791" s="465">
        <v>20200786</v>
      </c>
      <c r="C791" s="514" t="s">
        <v>6421</v>
      </c>
      <c r="D791" s="480" t="s">
        <v>2613</v>
      </c>
      <c r="E791" s="481">
        <v>44280</v>
      </c>
      <c r="F791" s="469" t="s">
        <v>2770</v>
      </c>
      <c r="G791" s="468" t="s">
        <v>116</v>
      </c>
      <c r="H791" s="469" t="s">
        <v>1500</v>
      </c>
      <c r="I791" s="468" t="s">
        <v>2449</v>
      </c>
      <c r="J791" s="482">
        <v>202103253382</v>
      </c>
      <c r="K791" s="483">
        <v>44280</v>
      </c>
      <c r="L791" s="479">
        <v>44228</v>
      </c>
      <c r="M791" s="469" t="s">
        <v>2582</v>
      </c>
      <c r="N791" s="469" t="s">
        <v>3581</v>
      </c>
      <c r="O791" s="513" t="s">
        <v>6278</v>
      </c>
      <c r="P791" s="513" t="s">
        <v>6325</v>
      </c>
      <c r="Q791" s="513" t="s">
        <v>6279</v>
      </c>
      <c r="R791" s="484">
        <v>98936</v>
      </c>
      <c r="S791" s="484">
        <v>98936</v>
      </c>
      <c r="T791" s="468" t="s">
        <v>2501</v>
      </c>
      <c r="U791" s="468"/>
      <c r="V791" s="468"/>
      <c r="W791" s="468" t="s">
        <v>120</v>
      </c>
      <c r="X791" s="513"/>
      <c r="Y791" s="486" t="s">
        <v>2528</v>
      </c>
      <c r="Z791" s="513" t="s">
        <v>7295</v>
      </c>
      <c r="AA791" s="467" t="s">
        <v>2518</v>
      </c>
      <c r="AB791" s="467" t="s">
        <v>7294</v>
      </c>
      <c r="AC791" s="474"/>
      <c r="AD791" s="474" t="s">
        <v>2450</v>
      </c>
      <c r="AE791" s="474" t="s">
        <v>2461</v>
      </c>
      <c r="AF791" s="474" t="s">
        <v>2458</v>
      </c>
      <c r="AG791" s="467" t="s">
        <v>2451</v>
      </c>
      <c r="AH791" s="474" t="s">
        <v>2452</v>
      </c>
      <c r="AI791" s="474" t="s">
        <v>2452</v>
      </c>
      <c r="AJ791" s="467"/>
      <c r="AK791" s="474"/>
      <c r="AL791" s="467"/>
      <c r="AM791" s="467" t="s">
        <v>7505</v>
      </c>
      <c r="AN791" s="467"/>
      <c r="AO791" s="474"/>
      <c r="AP791" s="476" t="s">
        <v>6326</v>
      </c>
      <c r="AQ791" s="467" t="s">
        <v>6327</v>
      </c>
      <c r="AR791" s="467" t="s">
        <v>6324</v>
      </c>
      <c r="AS791" s="467" t="s">
        <v>6328</v>
      </c>
      <c r="AT791" s="467" t="s">
        <v>5796</v>
      </c>
      <c r="AU791" s="478">
        <v>44286</v>
      </c>
      <c r="AV791" s="474"/>
      <c r="AW791" s="474">
        <v>1</v>
      </c>
      <c r="AX791" s="474">
        <v>1</v>
      </c>
      <c r="AY791" s="474">
        <v>1</v>
      </c>
      <c r="AZ791" s="474">
        <v>1</v>
      </c>
      <c r="BA791" s="477">
        <v>2</v>
      </c>
      <c r="BB791" s="478"/>
      <c r="BC791" s="474"/>
      <c r="BD791" s="467"/>
      <c r="BE791" s="467"/>
      <c r="BF791" s="467"/>
      <c r="BG791" s="470"/>
      <c r="BH791" s="467"/>
      <c r="BI791" s="467"/>
      <c r="BJ791" s="467"/>
      <c r="BK791" s="467"/>
      <c r="BL791" s="467"/>
      <c r="BM791" s="467"/>
    </row>
    <row r="792" spans="1:65" ht="30" customHeight="1" x14ac:dyDescent="0.3">
      <c r="A792" s="68"/>
      <c r="B792" s="465">
        <v>20200787</v>
      </c>
      <c r="C792" s="514" t="s">
        <v>6422</v>
      </c>
      <c r="D792" s="480" t="s">
        <v>6322</v>
      </c>
      <c r="E792" s="481">
        <v>44280</v>
      </c>
      <c r="F792" s="469" t="s">
        <v>2713</v>
      </c>
      <c r="G792" s="468" t="s">
        <v>116</v>
      </c>
      <c r="H792" s="469" t="s">
        <v>1500</v>
      </c>
      <c r="I792" s="468" t="s">
        <v>2477</v>
      </c>
      <c r="J792" s="482" t="s">
        <v>7276</v>
      </c>
      <c r="K792" s="483">
        <v>44278</v>
      </c>
      <c r="L792" s="479"/>
      <c r="M792" s="469" t="s">
        <v>3170</v>
      </c>
      <c r="N792" s="469" t="s">
        <v>6280</v>
      </c>
      <c r="O792" s="513" t="s">
        <v>6281</v>
      </c>
      <c r="P792" s="513"/>
      <c r="Q792" s="513" t="s">
        <v>6282</v>
      </c>
      <c r="R792" s="484">
        <v>0</v>
      </c>
      <c r="S792" s="484">
        <v>0</v>
      </c>
      <c r="T792" s="468" t="s">
        <v>4575</v>
      </c>
      <c r="U792" s="468" t="s">
        <v>6643</v>
      </c>
      <c r="V792" s="468"/>
      <c r="W792" s="468" t="s">
        <v>6378</v>
      </c>
      <c r="X792" s="513"/>
      <c r="Y792" s="486" t="s">
        <v>2528</v>
      </c>
      <c r="Z792" s="513" t="s">
        <v>6283</v>
      </c>
      <c r="AA792" s="467" t="s">
        <v>6417</v>
      </c>
      <c r="AB792" s="467"/>
      <c r="AC792" s="474"/>
      <c r="AD792" s="474" t="s">
        <v>6393</v>
      </c>
      <c r="AE792" s="474"/>
      <c r="AF792" s="474" t="s">
        <v>6395</v>
      </c>
      <c r="AG792" s="467" t="s">
        <v>6394</v>
      </c>
      <c r="AH792" s="474" t="s">
        <v>2452</v>
      </c>
      <c r="AI792" s="474" t="s">
        <v>2452</v>
      </c>
      <c r="AJ792" s="467"/>
      <c r="AK792" s="474"/>
      <c r="AL792" s="467"/>
      <c r="AM792" s="467" t="s">
        <v>6413</v>
      </c>
      <c r="AN792" s="467"/>
      <c r="AO792" s="474"/>
      <c r="AP792" s="476" t="s">
        <v>6323</v>
      </c>
      <c r="AQ792" s="467" t="s">
        <v>5640</v>
      </c>
      <c r="AR792" s="467" t="s">
        <v>6308</v>
      </c>
      <c r="AS792" s="467"/>
      <c r="AT792" s="467"/>
      <c r="AU792" s="474"/>
      <c r="AV792" s="474"/>
      <c r="AW792" s="474">
        <v>1</v>
      </c>
      <c r="AX792" s="474">
        <v>1</v>
      </c>
      <c r="AY792" s="474">
        <v>1</v>
      </c>
      <c r="AZ792" s="474">
        <v>3</v>
      </c>
      <c r="BA792" s="477">
        <v>2</v>
      </c>
      <c r="BB792" s="478"/>
      <c r="BC792" s="474"/>
      <c r="BD792" s="467"/>
      <c r="BE792" s="467"/>
      <c r="BF792" s="467"/>
      <c r="BG792" s="470"/>
      <c r="BH792" s="467"/>
      <c r="BI792" s="467"/>
      <c r="BJ792" s="467"/>
      <c r="BK792" s="467"/>
      <c r="BL792" s="467"/>
      <c r="BM792" s="467"/>
    </row>
    <row r="793" spans="1:65" ht="30" customHeight="1" x14ac:dyDescent="0.3">
      <c r="B793" s="465">
        <v>20200788</v>
      </c>
      <c r="C793" s="514" t="s">
        <v>6423</v>
      </c>
      <c r="D793" s="480" t="s">
        <v>3796</v>
      </c>
      <c r="E793" s="481">
        <v>44280</v>
      </c>
      <c r="F793" s="469" t="s">
        <v>2713</v>
      </c>
      <c r="G793" s="468" t="s">
        <v>116</v>
      </c>
      <c r="H793" s="469" t="s">
        <v>2585</v>
      </c>
      <c r="I793" s="468" t="s">
        <v>119</v>
      </c>
      <c r="J793" s="482" t="s">
        <v>7277</v>
      </c>
      <c r="K793" s="483">
        <v>44279</v>
      </c>
      <c r="L793" s="479"/>
      <c r="M793" s="469" t="s">
        <v>6284</v>
      </c>
      <c r="N793" s="469" t="s">
        <v>3170</v>
      </c>
      <c r="O793" s="513" t="s">
        <v>6285</v>
      </c>
      <c r="P793" s="513" t="s">
        <v>6320</v>
      </c>
      <c r="Q793" s="513" t="s">
        <v>6286</v>
      </c>
      <c r="R793" s="484">
        <v>4535080</v>
      </c>
      <c r="S793" s="484">
        <v>0</v>
      </c>
      <c r="T793" s="468" t="s">
        <v>2455</v>
      </c>
      <c r="U793" s="468"/>
      <c r="V793" s="468"/>
      <c r="W793" s="468" t="s">
        <v>120</v>
      </c>
      <c r="X793" s="513" t="s">
        <v>2634</v>
      </c>
      <c r="Y793" s="486" t="s">
        <v>2528</v>
      </c>
      <c r="Z793" s="513" t="s">
        <v>6287</v>
      </c>
      <c r="AA793" s="467" t="s">
        <v>2518</v>
      </c>
      <c r="AB793" s="467"/>
      <c r="AC793" s="474"/>
      <c r="AD793" s="474" t="s">
        <v>2485</v>
      </c>
      <c r="AE793" s="474"/>
      <c r="AF793" s="474" t="s">
        <v>2458</v>
      </c>
      <c r="AG793" s="467" t="s">
        <v>2490</v>
      </c>
      <c r="AH793" s="474" t="s">
        <v>2710</v>
      </c>
      <c r="AI793" s="474" t="s">
        <v>2710</v>
      </c>
      <c r="AJ793" s="467"/>
      <c r="AK793" s="474"/>
      <c r="AL793" s="467"/>
      <c r="AM793" s="467" t="s">
        <v>6414</v>
      </c>
      <c r="AN793" s="467"/>
      <c r="AO793" s="474"/>
      <c r="AP793" s="476" t="s">
        <v>6321</v>
      </c>
      <c r="AQ793" s="467" t="s">
        <v>5640</v>
      </c>
      <c r="AR793" s="501">
        <v>44285</v>
      </c>
      <c r="AS793" s="467"/>
      <c r="AT793" s="467"/>
      <c r="AU793" s="474"/>
      <c r="AV793" s="474"/>
      <c r="AW793" s="474">
        <v>1</v>
      </c>
      <c r="AX793" s="474">
        <v>3</v>
      </c>
      <c r="AY793" s="474">
        <v>1</v>
      </c>
      <c r="AZ793" s="474">
        <v>1</v>
      </c>
      <c r="BA793" s="477">
        <v>1</v>
      </c>
      <c r="BB793" s="478"/>
      <c r="BC793" s="474"/>
      <c r="BD793" s="467"/>
      <c r="BE793" s="467"/>
      <c r="BF793" s="467"/>
      <c r="BG793" s="470"/>
      <c r="BH793" s="467"/>
      <c r="BI793" s="467"/>
      <c r="BJ793" s="467"/>
      <c r="BK793" s="467"/>
      <c r="BL793" s="467"/>
      <c r="BM793" s="467"/>
    </row>
    <row r="794" spans="1:65" ht="30" customHeight="1" x14ac:dyDescent="0.3">
      <c r="B794" s="465">
        <v>20200789</v>
      </c>
      <c r="C794" s="514" t="s">
        <v>8110</v>
      </c>
      <c r="D794" s="480" t="s">
        <v>6318</v>
      </c>
      <c r="E794" s="481">
        <v>44280</v>
      </c>
      <c r="F794" s="469" t="s">
        <v>2713</v>
      </c>
      <c r="G794" s="468" t="s">
        <v>116</v>
      </c>
      <c r="H794" s="469" t="s">
        <v>1500</v>
      </c>
      <c r="I794" s="468" t="s">
        <v>9245</v>
      </c>
      <c r="J794" s="482" t="s">
        <v>7278</v>
      </c>
      <c r="K794" s="483">
        <v>44279</v>
      </c>
      <c r="L794" s="479">
        <v>43525</v>
      </c>
      <c r="M794" s="469" t="s">
        <v>6288</v>
      </c>
      <c r="N794" s="469" t="s">
        <v>6289</v>
      </c>
      <c r="O794" s="513" t="s">
        <v>6290</v>
      </c>
      <c r="P794" s="513" t="s">
        <v>6317</v>
      </c>
      <c r="Q794" s="513" t="s">
        <v>6291</v>
      </c>
      <c r="R794" s="484">
        <v>17700</v>
      </c>
      <c r="S794" s="484">
        <v>17700</v>
      </c>
      <c r="T794" s="468" t="s">
        <v>2501</v>
      </c>
      <c r="U794" s="468"/>
      <c r="V794" s="468"/>
      <c r="W794" s="468" t="s">
        <v>120</v>
      </c>
      <c r="X794" s="513" t="s">
        <v>6311</v>
      </c>
      <c r="Y794" s="486" t="s">
        <v>3141</v>
      </c>
      <c r="Z794" s="513" t="s">
        <v>6755</v>
      </c>
      <c r="AA794" s="467" t="s">
        <v>2518</v>
      </c>
      <c r="AB794" s="467" t="s">
        <v>6757</v>
      </c>
      <c r="AC794" s="474"/>
      <c r="AD794" s="474" t="s">
        <v>2450</v>
      </c>
      <c r="AE794" s="474" t="s">
        <v>2461</v>
      </c>
      <c r="AF794" s="474" t="s">
        <v>2458</v>
      </c>
      <c r="AG794" s="467" t="s">
        <v>2490</v>
      </c>
      <c r="AH794" s="474" t="s">
        <v>2452</v>
      </c>
      <c r="AI794" s="474" t="s">
        <v>2452</v>
      </c>
      <c r="AJ794" s="467"/>
      <c r="AK794" s="474"/>
      <c r="AL794" s="467"/>
      <c r="AM794" s="467"/>
      <c r="AN794" s="467"/>
      <c r="AO794" s="474"/>
      <c r="AP794" s="476" t="s">
        <v>6756</v>
      </c>
      <c r="AQ794" s="467" t="s">
        <v>5640</v>
      </c>
      <c r="AR794" s="467" t="s">
        <v>6709</v>
      </c>
      <c r="AS794" s="467" t="s">
        <v>6319</v>
      </c>
      <c r="AT794" s="467" t="s">
        <v>5640</v>
      </c>
      <c r="AU794" s="478">
        <v>44285</v>
      </c>
      <c r="AV794" s="474"/>
      <c r="AW794" s="474">
        <v>1</v>
      </c>
      <c r="AX794" s="474">
        <v>1</v>
      </c>
      <c r="AY794" s="474">
        <v>1</v>
      </c>
      <c r="AZ794" s="474">
        <v>1</v>
      </c>
      <c r="BA794" s="477">
        <v>1</v>
      </c>
      <c r="BB794" s="478"/>
      <c r="BC794" s="474"/>
      <c r="BD794" s="467"/>
      <c r="BE794" s="467"/>
      <c r="BF794" s="467"/>
      <c r="BG794" s="470"/>
      <c r="BH794" s="467"/>
      <c r="BI794" s="467"/>
      <c r="BJ794" s="467"/>
      <c r="BK794" s="467"/>
      <c r="BL794" s="467"/>
      <c r="BM794" s="467"/>
    </row>
    <row r="795" spans="1:65" ht="30" customHeight="1" x14ac:dyDescent="0.3">
      <c r="B795" s="465">
        <v>20200790</v>
      </c>
      <c r="C795" s="514" t="s">
        <v>6292</v>
      </c>
      <c r="D795" s="480" t="s">
        <v>6314</v>
      </c>
      <c r="E795" s="481">
        <v>44280</v>
      </c>
      <c r="F795" s="469" t="s">
        <v>2713</v>
      </c>
      <c r="G795" s="468" t="s">
        <v>116</v>
      </c>
      <c r="H795" s="469" t="s">
        <v>2585</v>
      </c>
      <c r="I795" s="468" t="s">
        <v>2522</v>
      </c>
      <c r="J795" s="482" t="s">
        <v>7279</v>
      </c>
      <c r="K795" s="483">
        <v>44276</v>
      </c>
      <c r="L795" s="479">
        <v>44256</v>
      </c>
      <c r="M795" s="469" t="s">
        <v>2582</v>
      </c>
      <c r="N795" s="469" t="s">
        <v>6293</v>
      </c>
      <c r="O795" s="513" t="s">
        <v>5518</v>
      </c>
      <c r="P795" s="513" t="s">
        <v>6313</v>
      </c>
      <c r="Q795" s="513" t="s">
        <v>6294</v>
      </c>
      <c r="R795" s="484">
        <v>34200</v>
      </c>
      <c r="S795" s="484">
        <v>0</v>
      </c>
      <c r="T795" s="468" t="s">
        <v>2455</v>
      </c>
      <c r="U795" s="468"/>
      <c r="V795" s="468"/>
      <c r="W795" s="468" t="s">
        <v>120</v>
      </c>
      <c r="X795" s="513" t="s">
        <v>6315</v>
      </c>
      <c r="Y795" s="486" t="s">
        <v>3141</v>
      </c>
      <c r="Z795" s="513" t="s">
        <v>6759</v>
      </c>
      <c r="AA795" s="467" t="s">
        <v>2518</v>
      </c>
      <c r="AB795" s="467" t="s">
        <v>6758</v>
      </c>
      <c r="AC795" s="474"/>
      <c r="AD795" s="474" t="s">
        <v>2450</v>
      </c>
      <c r="AE795" s="474"/>
      <c r="AF795" s="474" t="s">
        <v>2458</v>
      </c>
      <c r="AG795" s="467" t="s">
        <v>2486</v>
      </c>
      <c r="AH795" s="474" t="s">
        <v>2452</v>
      </c>
      <c r="AI795" s="474" t="s">
        <v>2452</v>
      </c>
      <c r="AJ795" s="467"/>
      <c r="AK795" s="474"/>
      <c r="AL795" s="467"/>
      <c r="AM795" s="467"/>
      <c r="AN795" s="467"/>
      <c r="AO795" s="474"/>
      <c r="AP795" s="476" t="s">
        <v>6760</v>
      </c>
      <c r="AQ795" s="467" t="s">
        <v>5640</v>
      </c>
      <c r="AR795" s="467" t="s">
        <v>6709</v>
      </c>
      <c r="AS795" s="467" t="s">
        <v>6316</v>
      </c>
      <c r="AT795" s="467" t="s">
        <v>5640</v>
      </c>
      <c r="AU795" s="478">
        <v>44285</v>
      </c>
      <c r="AV795" s="474"/>
      <c r="AW795" s="474">
        <v>1</v>
      </c>
      <c r="AX795" s="474">
        <v>1</v>
      </c>
      <c r="AY795" s="474">
        <v>1</v>
      </c>
      <c r="AZ795" s="474">
        <v>1</v>
      </c>
      <c r="BA795" s="477">
        <v>3</v>
      </c>
      <c r="BB795" s="478"/>
      <c r="BC795" s="474"/>
      <c r="BD795" s="467"/>
      <c r="BE795" s="467"/>
      <c r="BF795" s="467"/>
      <c r="BG795" s="470"/>
      <c r="BH795" s="467"/>
      <c r="BI795" s="467"/>
      <c r="BJ795" s="467"/>
      <c r="BK795" s="467"/>
      <c r="BL795" s="467"/>
      <c r="BM795" s="467"/>
    </row>
    <row r="796" spans="1:65" ht="30" customHeight="1" x14ac:dyDescent="0.3">
      <c r="B796" s="465">
        <v>20200791</v>
      </c>
      <c r="C796" s="514" t="s">
        <v>6295</v>
      </c>
      <c r="D796" s="480" t="s">
        <v>6310</v>
      </c>
      <c r="E796" s="481">
        <v>44280</v>
      </c>
      <c r="F796" s="469" t="s">
        <v>2713</v>
      </c>
      <c r="G796" s="468" t="s">
        <v>116</v>
      </c>
      <c r="H796" s="469" t="s">
        <v>2585</v>
      </c>
      <c r="I796" s="468" t="s">
        <v>2522</v>
      </c>
      <c r="J796" s="482">
        <v>202103253174</v>
      </c>
      <c r="K796" s="483">
        <v>44275</v>
      </c>
      <c r="L796" s="479">
        <v>44256</v>
      </c>
      <c r="M796" s="469" t="s">
        <v>2586</v>
      </c>
      <c r="N796" s="469" t="s">
        <v>6296</v>
      </c>
      <c r="O796" s="513" t="s">
        <v>6297</v>
      </c>
      <c r="P796" s="513" t="s">
        <v>6309</v>
      </c>
      <c r="Q796" s="513" t="s">
        <v>6298</v>
      </c>
      <c r="R796" s="484">
        <v>1027614</v>
      </c>
      <c r="S796" s="484">
        <v>0</v>
      </c>
      <c r="T796" s="468" t="s">
        <v>2484</v>
      </c>
      <c r="U796" s="468"/>
      <c r="V796" s="468"/>
      <c r="W796" s="468" t="s">
        <v>120</v>
      </c>
      <c r="X796" s="513" t="s">
        <v>6311</v>
      </c>
      <c r="Y796" s="486" t="s">
        <v>2528</v>
      </c>
      <c r="Z796" s="513" t="s">
        <v>7298</v>
      </c>
      <c r="AA796" s="467" t="s">
        <v>2518</v>
      </c>
      <c r="AB796" s="467" t="s">
        <v>7296</v>
      </c>
      <c r="AC796" s="474"/>
      <c r="AD796" s="474" t="s">
        <v>2485</v>
      </c>
      <c r="AE796" s="474"/>
      <c r="AF796" s="474" t="s">
        <v>2458</v>
      </c>
      <c r="AG796" s="467" t="s">
        <v>2486</v>
      </c>
      <c r="AH796" s="474" t="s">
        <v>2710</v>
      </c>
      <c r="AI796" s="474" t="s">
        <v>2710</v>
      </c>
      <c r="AJ796" s="467"/>
      <c r="AK796" s="474"/>
      <c r="AL796" s="467"/>
      <c r="AM796" s="467"/>
      <c r="AN796" s="467"/>
      <c r="AO796" s="474"/>
      <c r="AP796" s="476" t="s">
        <v>7297</v>
      </c>
      <c r="AQ796" s="467" t="s">
        <v>2455</v>
      </c>
      <c r="AR796" s="501">
        <v>44284</v>
      </c>
      <c r="AS796" s="467" t="s">
        <v>6312</v>
      </c>
      <c r="AT796" s="467" t="s">
        <v>5640</v>
      </c>
      <c r="AU796" s="478">
        <v>44285</v>
      </c>
      <c r="AV796" s="474"/>
      <c r="AW796" s="474">
        <v>1</v>
      </c>
      <c r="AX796" s="474">
        <v>3</v>
      </c>
      <c r="AY796" s="474">
        <v>1</v>
      </c>
      <c r="AZ796" s="474">
        <v>1</v>
      </c>
      <c r="BA796" s="477">
        <v>3</v>
      </c>
      <c r="BB796" s="478"/>
      <c r="BC796" s="474"/>
      <c r="BD796" s="467"/>
      <c r="BE796" s="467"/>
      <c r="BF796" s="467"/>
      <c r="BG796" s="470"/>
      <c r="BH796" s="467"/>
      <c r="BI796" s="467"/>
      <c r="BJ796" s="467"/>
      <c r="BK796" s="467"/>
      <c r="BL796" s="467"/>
      <c r="BM796" s="467"/>
    </row>
    <row r="797" spans="1:65" ht="30" customHeight="1" x14ac:dyDescent="0.3">
      <c r="B797" s="465">
        <v>20200792</v>
      </c>
      <c r="C797" s="514" t="s">
        <v>6299</v>
      </c>
      <c r="D797" s="480" t="s">
        <v>6304</v>
      </c>
      <c r="E797" s="481">
        <v>44281</v>
      </c>
      <c r="F797" s="469" t="s">
        <v>2713</v>
      </c>
      <c r="G797" s="468" t="s">
        <v>116</v>
      </c>
      <c r="H797" s="469" t="s">
        <v>2585</v>
      </c>
      <c r="I797" s="468" t="s">
        <v>2479</v>
      </c>
      <c r="J797" s="482">
        <v>202103263577</v>
      </c>
      <c r="K797" s="483">
        <v>44281</v>
      </c>
      <c r="L797" s="479"/>
      <c r="M797" s="469" t="s">
        <v>6302</v>
      </c>
      <c r="N797" s="469" t="s">
        <v>2582</v>
      </c>
      <c r="O797" s="513" t="s">
        <v>6300</v>
      </c>
      <c r="P797" s="513" t="s">
        <v>6303</v>
      </c>
      <c r="Q797" s="513" t="s">
        <v>6301</v>
      </c>
      <c r="R797" s="484">
        <v>0</v>
      </c>
      <c r="S797" s="484">
        <v>0</v>
      </c>
      <c r="T797" s="468" t="s">
        <v>2455</v>
      </c>
      <c r="U797" s="468"/>
      <c r="V797" s="468"/>
      <c r="W797" s="468" t="s">
        <v>120</v>
      </c>
      <c r="X797" s="513"/>
      <c r="Y797" s="486" t="s">
        <v>2528</v>
      </c>
      <c r="Z797" s="513" t="s">
        <v>7300</v>
      </c>
      <c r="AA797" s="467" t="s">
        <v>2518</v>
      </c>
      <c r="AB797" s="467" t="s">
        <v>7299</v>
      </c>
      <c r="AC797" s="474"/>
      <c r="AD797" s="474" t="s">
        <v>2450</v>
      </c>
      <c r="AE797" s="474"/>
      <c r="AF797" s="474" t="s">
        <v>2458</v>
      </c>
      <c r="AG797" s="467" t="s">
        <v>2490</v>
      </c>
      <c r="AH797" s="474" t="s">
        <v>2452</v>
      </c>
      <c r="AI797" s="474" t="s">
        <v>2452</v>
      </c>
      <c r="AJ797" s="467"/>
      <c r="AK797" s="474"/>
      <c r="AL797" s="467"/>
      <c r="AM797" s="467"/>
      <c r="AN797" s="467"/>
      <c r="AO797" s="474"/>
      <c r="AP797" s="476" t="s">
        <v>6305</v>
      </c>
      <c r="AQ797" s="467" t="s">
        <v>5640</v>
      </c>
      <c r="AR797" s="501">
        <v>44281</v>
      </c>
      <c r="AS797" s="467" t="s">
        <v>6306</v>
      </c>
      <c r="AT797" s="467" t="s">
        <v>6307</v>
      </c>
      <c r="AU797" s="474" t="s">
        <v>6308</v>
      </c>
      <c r="AV797" s="474"/>
      <c r="AW797" s="474">
        <v>1</v>
      </c>
      <c r="AX797" s="474">
        <v>1</v>
      </c>
      <c r="AY797" s="474">
        <v>1</v>
      </c>
      <c r="AZ797" s="474">
        <v>1</v>
      </c>
      <c r="BA797" s="477">
        <v>1</v>
      </c>
      <c r="BB797" s="478"/>
      <c r="BC797" s="474"/>
      <c r="BD797" s="467"/>
      <c r="BE797" s="467"/>
      <c r="BF797" s="467"/>
      <c r="BG797" s="470"/>
      <c r="BH797" s="467"/>
      <c r="BI797" s="467"/>
      <c r="BJ797" s="467"/>
      <c r="BK797" s="467"/>
      <c r="BL797" s="467"/>
      <c r="BM797" s="467"/>
    </row>
    <row r="798" spans="1:65" ht="30" customHeight="1" x14ac:dyDescent="0.3">
      <c r="B798" s="465">
        <v>20200793</v>
      </c>
      <c r="C798" s="514" t="s">
        <v>6330</v>
      </c>
      <c r="D798" s="480" t="s">
        <v>6331</v>
      </c>
      <c r="E798" s="481">
        <v>44284</v>
      </c>
      <c r="F798" s="469" t="s">
        <v>2494</v>
      </c>
      <c r="G798" s="468" t="s">
        <v>116</v>
      </c>
      <c r="H798" s="469" t="s">
        <v>2585</v>
      </c>
      <c r="I798" s="468" t="s">
        <v>2479</v>
      </c>
      <c r="J798" s="482">
        <v>202103293759</v>
      </c>
      <c r="K798" s="483">
        <v>44284</v>
      </c>
      <c r="L798" s="479">
        <v>80415</v>
      </c>
      <c r="M798" s="469" t="s">
        <v>6334</v>
      </c>
      <c r="N798" s="469" t="s">
        <v>2586</v>
      </c>
      <c r="O798" s="513" t="s">
        <v>6332</v>
      </c>
      <c r="P798" s="513"/>
      <c r="Q798" s="513" t="s">
        <v>6333</v>
      </c>
      <c r="R798" s="484">
        <v>9374430</v>
      </c>
      <c r="S798" s="484">
        <v>0</v>
      </c>
      <c r="T798" s="468" t="s">
        <v>2455</v>
      </c>
      <c r="U798" s="468"/>
      <c r="V798" s="468"/>
      <c r="W798" s="468" t="s">
        <v>120</v>
      </c>
      <c r="X798" s="513" t="s">
        <v>2634</v>
      </c>
      <c r="Y798" s="486" t="s">
        <v>2528</v>
      </c>
      <c r="Z798" s="513" t="s">
        <v>7302</v>
      </c>
      <c r="AA798" s="467" t="s">
        <v>2454</v>
      </c>
      <c r="AB798" s="467" t="s">
        <v>7301</v>
      </c>
      <c r="AC798" s="474"/>
      <c r="AD798" s="474" t="s">
        <v>2485</v>
      </c>
      <c r="AE798" s="474"/>
      <c r="AF798" s="474" t="s">
        <v>2458</v>
      </c>
      <c r="AG798" s="467" t="s">
        <v>2486</v>
      </c>
      <c r="AH798" s="474" t="s">
        <v>2710</v>
      </c>
      <c r="AI798" s="474" t="s">
        <v>2710</v>
      </c>
      <c r="AJ798" s="467"/>
      <c r="AK798" s="474"/>
      <c r="AL798" s="467"/>
      <c r="AM798" s="467" t="s">
        <v>6524</v>
      </c>
      <c r="AN798" s="467"/>
      <c r="AO798" s="474"/>
      <c r="AP798" s="476" t="s">
        <v>7303</v>
      </c>
      <c r="AQ798" s="467" t="s">
        <v>5640</v>
      </c>
      <c r="AR798" s="467" t="s">
        <v>6308</v>
      </c>
      <c r="AS798" s="467" t="s">
        <v>7304</v>
      </c>
      <c r="AT798" s="467" t="s">
        <v>6341</v>
      </c>
      <c r="AU798" s="478">
        <v>44286</v>
      </c>
      <c r="AV798" s="474"/>
      <c r="AW798" s="474">
        <v>1</v>
      </c>
      <c r="AX798" s="474">
        <v>3</v>
      </c>
      <c r="AY798" s="474">
        <v>1</v>
      </c>
      <c r="AZ798" s="474">
        <v>1</v>
      </c>
      <c r="BA798" s="477">
        <v>3</v>
      </c>
      <c r="BB798" s="478"/>
      <c r="BC798" s="474"/>
      <c r="BD798" s="467"/>
      <c r="BE798" s="467"/>
      <c r="BF798" s="467"/>
      <c r="BG798" s="470"/>
      <c r="BH798" s="467"/>
      <c r="BI798" s="467"/>
      <c r="BJ798" s="467"/>
      <c r="BK798" s="467"/>
      <c r="BL798" s="467"/>
      <c r="BM798" s="467"/>
    </row>
    <row r="799" spans="1:65" ht="30" customHeight="1" x14ac:dyDescent="0.3">
      <c r="B799" s="465">
        <v>20200794</v>
      </c>
      <c r="C799" s="514" t="s">
        <v>6337</v>
      </c>
      <c r="D799" s="480" t="s">
        <v>3583</v>
      </c>
      <c r="E799" s="481">
        <v>44284</v>
      </c>
      <c r="F799" s="469" t="s">
        <v>2632</v>
      </c>
      <c r="G799" s="468" t="s">
        <v>116</v>
      </c>
      <c r="H799" s="469" t="s">
        <v>2585</v>
      </c>
      <c r="I799" s="468" t="s">
        <v>2491</v>
      </c>
      <c r="J799" s="482">
        <v>202103293739</v>
      </c>
      <c r="K799" s="483">
        <v>44284</v>
      </c>
      <c r="L799" s="479"/>
      <c r="M799" s="469" t="s">
        <v>2586</v>
      </c>
      <c r="N799" s="469" t="s">
        <v>6338</v>
      </c>
      <c r="O799" s="513" t="s">
        <v>6339</v>
      </c>
      <c r="P799" s="513" t="s">
        <v>6360</v>
      </c>
      <c r="Q799" s="513" t="s">
        <v>6340</v>
      </c>
      <c r="R799" s="484">
        <v>483000</v>
      </c>
      <c r="S799" s="484">
        <v>0</v>
      </c>
      <c r="T799" s="468" t="s">
        <v>2484</v>
      </c>
      <c r="U799" s="468"/>
      <c r="V799" s="468"/>
      <c r="W799" s="468" t="s">
        <v>120</v>
      </c>
      <c r="X799" s="513"/>
      <c r="Y799" s="486" t="s">
        <v>2528</v>
      </c>
      <c r="Z799" s="513" t="s">
        <v>7306</v>
      </c>
      <c r="AA799" s="467" t="s">
        <v>2454</v>
      </c>
      <c r="AB799" s="467" t="s">
        <v>7305</v>
      </c>
      <c r="AC799" s="474"/>
      <c r="AD799" s="474" t="s">
        <v>2460</v>
      </c>
      <c r="AE799" s="474"/>
      <c r="AF799" s="474" t="s">
        <v>2458</v>
      </c>
      <c r="AG799" s="467" t="s">
        <v>2451</v>
      </c>
      <c r="AH799" s="474" t="s">
        <v>2452</v>
      </c>
      <c r="AI799" s="474" t="s">
        <v>2452</v>
      </c>
      <c r="AJ799" s="467"/>
      <c r="AK799" s="474"/>
      <c r="AL799" s="467"/>
      <c r="AM799" s="467"/>
      <c r="AN799" s="467"/>
      <c r="AO799" s="474"/>
      <c r="AP799" s="476" t="s">
        <v>6335</v>
      </c>
      <c r="AQ799" s="467" t="s">
        <v>5637</v>
      </c>
      <c r="AR799" s="501">
        <v>44286</v>
      </c>
      <c r="AS799" s="467" t="s">
        <v>6336</v>
      </c>
      <c r="AT799" s="467" t="s">
        <v>6342</v>
      </c>
      <c r="AU799" s="478">
        <v>44286</v>
      </c>
      <c r="AV799" s="474"/>
      <c r="AW799" s="474">
        <v>1</v>
      </c>
      <c r="AX799" s="474">
        <v>2</v>
      </c>
      <c r="AY799" s="474">
        <v>1</v>
      </c>
      <c r="AZ799" s="474">
        <v>1</v>
      </c>
      <c r="BA799" s="477">
        <v>2</v>
      </c>
      <c r="BB799" s="478"/>
      <c r="BC799" s="474"/>
      <c r="BD799" s="467"/>
      <c r="BE799" s="467"/>
      <c r="BF799" s="467"/>
      <c r="BG799" s="470"/>
      <c r="BH799" s="467"/>
      <c r="BI799" s="467"/>
      <c r="BJ799" s="467"/>
      <c r="BK799" s="467"/>
      <c r="BL799" s="467"/>
      <c r="BM799" s="467"/>
    </row>
    <row r="800" spans="1:65" ht="30" customHeight="1" x14ac:dyDescent="0.3">
      <c r="B800" s="465">
        <v>20200795</v>
      </c>
      <c r="C800" s="514" t="s">
        <v>6344</v>
      </c>
      <c r="D800" s="480" t="s">
        <v>2603</v>
      </c>
      <c r="E800" s="481">
        <v>44286</v>
      </c>
      <c r="F800" s="469" t="s">
        <v>2604</v>
      </c>
      <c r="G800" s="468" t="s">
        <v>116</v>
      </c>
      <c r="H800" s="469" t="s">
        <v>2585</v>
      </c>
      <c r="I800" s="468" t="s">
        <v>119</v>
      </c>
      <c r="J800" s="482">
        <v>202103314126</v>
      </c>
      <c r="K800" s="483">
        <v>44286</v>
      </c>
      <c r="L800" s="479"/>
      <c r="M800" s="469" t="s">
        <v>2586</v>
      </c>
      <c r="N800" s="469" t="s">
        <v>2587</v>
      </c>
      <c r="O800" s="513" t="s">
        <v>6345</v>
      </c>
      <c r="P800" s="513" t="s">
        <v>6346</v>
      </c>
      <c r="Q800" s="513" t="s">
        <v>7370</v>
      </c>
      <c r="R800" s="484">
        <v>0</v>
      </c>
      <c r="S800" s="484">
        <v>0</v>
      </c>
      <c r="T800" s="468" t="s">
        <v>2484</v>
      </c>
      <c r="U800" s="468"/>
      <c r="V800" s="468"/>
      <c r="W800" s="468" t="s">
        <v>121</v>
      </c>
      <c r="X800" s="513" t="s">
        <v>6343</v>
      </c>
      <c r="Y800" s="486" t="s">
        <v>2528</v>
      </c>
      <c r="Z800" s="513" t="s">
        <v>6355</v>
      </c>
      <c r="AA800" s="467" t="s">
        <v>2454</v>
      </c>
      <c r="AB800" s="467" t="s">
        <v>7307</v>
      </c>
      <c r="AC800" s="474"/>
      <c r="AD800" s="474" t="s">
        <v>2450</v>
      </c>
      <c r="AE800" s="474" t="s">
        <v>2461</v>
      </c>
      <c r="AF800" s="474" t="s">
        <v>2462</v>
      </c>
      <c r="AG800" s="467" t="s">
        <v>2490</v>
      </c>
      <c r="AH800" s="474" t="s">
        <v>2452</v>
      </c>
      <c r="AI800" s="474" t="s">
        <v>2452</v>
      </c>
      <c r="AJ800" s="467"/>
      <c r="AK800" s="474"/>
      <c r="AL800" s="467"/>
      <c r="AM800" s="467" t="s">
        <v>7493</v>
      </c>
      <c r="AN800" s="467"/>
      <c r="AO800" s="474"/>
      <c r="AP800" s="476" t="s">
        <v>6353</v>
      </c>
      <c r="AQ800" s="467" t="s">
        <v>6268</v>
      </c>
      <c r="AR800" s="501">
        <v>44286</v>
      </c>
      <c r="AS800" s="467" t="s">
        <v>6354</v>
      </c>
      <c r="AT800" s="467" t="s">
        <v>6268</v>
      </c>
      <c r="AU800" s="474" t="s">
        <v>6352</v>
      </c>
      <c r="AV800" s="474"/>
      <c r="AW800" s="474">
        <v>1</v>
      </c>
      <c r="AX800" s="474">
        <v>1</v>
      </c>
      <c r="AY800" s="474">
        <v>1</v>
      </c>
      <c r="AZ800" s="474">
        <v>3</v>
      </c>
      <c r="BA800" s="477">
        <v>1</v>
      </c>
      <c r="BB800" s="478"/>
      <c r="BC800" s="474"/>
      <c r="BD800" s="467"/>
      <c r="BE800" s="467"/>
      <c r="BF800" s="467"/>
      <c r="BG800" s="470"/>
      <c r="BH800" s="467"/>
      <c r="BI800" s="467"/>
      <c r="BJ800" s="467"/>
      <c r="BK800" s="467"/>
      <c r="BL800" s="467"/>
      <c r="BM800" s="467"/>
    </row>
    <row r="801" spans="2:65" ht="30" customHeight="1" x14ac:dyDescent="0.3">
      <c r="B801" s="465">
        <v>20200796</v>
      </c>
      <c r="C801" s="514" t="s">
        <v>6347</v>
      </c>
      <c r="D801" s="480" t="s">
        <v>4005</v>
      </c>
      <c r="E801" s="481">
        <v>44286</v>
      </c>
      <c r="F801" s="469" t="s">
        <v>2494</v>
      </c>
      <c r="G801" s="468" t="s">
        <v>116</v>
      </c>
      <c r="H801" s="469" t="s">
        <v>2585</v>
      </c>
      <c r="I801" s="468" t="s">
        <v>119</v>
      </c>
      <c r="J801" s="482">
        <v>202103314115</v>
      </c>
      <c r="K801" s="483">
        <v>44281</v>
      </c>
      <c r="L801" s="479"/>
      <c r="M801" s="469" t="s">
        <v>6329</v>
      </c>
      <c r="N801" s="469" t="s">
        <v>2582</v>
      </c>
      <c r="O801" s="513" t="s">
        <v>6348</v>
      </c>
      <c r="P801" s="513" t="s">
        <v>6356</v>
      </c>
      <c r="Q801" s="513" t="s">
        <v>6349</v>
      </c>
      <c r="R801" s="484">
        <v>0</v>
      </c>
      <c r="S801" s="484">
        <v>0</v>
      </c>
      <c r="T801" s="468" t="s">
        <v>2455</v>
      </c>
      <c r="U801" s="468"/>
      <c r="V801" s="468"/>
      <c r="W801" s="468" t="s">
        <v>120</v>
      </c>
      <c r="X801" s="513" t="s">
        <v>2634</v>
      </c>
      <c r="Y801" s="486" t="s">
        <v>2528</v>
      </c>
      <c r="Z801" s="513" t="s">
        <v>6350</v>
      </c>
      <c r="AA801" s="467" t="s">
        <v>2454</v>
      </c>
      <c r="AB801" s="467" t="s">
        <v>7308</v>
      </c>
      <c r="AC801" s="474"/>
      <c r="AD801" s="474" t="s">
        <v>2450</v>
      </c>
      <c r="AE801" s="474" t="s">
        <v>2461</v>
      </c>
      <c r="AF801" s="474" t="s">
        <v>2462</v>
      </c>
      <c r="AG801" s="467" t="s">
        <v>2490</v>
      </c>
      <c r="AH801" s="474" t="s">
        <v>2452</v>
      </c>
      <c r="AI801" s="474" t="s">
        <v>2452</v>
      </c>
      <c r="AJ801" s="467"/>
      <c r="AK801" s="474"/>
      <c r="AL801" s="467"/>
      <c r="AM801" s="467" t="s">
        <v>7495</v>
      </c>
      <c r="AN801" s="467"/>
      <c r="AO801" s="474"/>
      <c r="AP801" s="476" t="s">
        <v>6357</v>
      </c>
      <c r="AQ801" s="467" t="s">
        <v>6358</v>
      </c>
      <c r="AR801" s="501">
        <v>44286</v>
      </c>
      <c r="AS801" s="467" t="s">
        <v>6359</v>
      </c>
      <c r="AT801" s="467" t="s">
        <v>6341</v>
      </c>
      <c r="AU801" s="474" t="s">
        <v>6351</v>
      </c>
      <c r="AV801" s="474"/>
      <c r="AW801" s="474">
        <v>1</v>
      </c>
      <c r="AX801" s="474">
        <v>1</v>
      </c>
      <c r="AY801" s="474">
        <v>1</v>
      </c>
      <c r="AZ801" s="474">
        <v>3</v>
      </c>
      <c r="BA801" s="477">
        <v>1</v>
      </c>
      <c r="BB801" s="478"/>
      <c r="BC801" s="474"/>
      <c r="BD801" s="467"/>
      <c r="BE801" s="467"/>
      <c r="BF801" s="467"/>
      <c r="BG801" s="470"/>
      <c r="BH801" s="467"/>
      <c r="BI801" s="467"/>
      <c r="BJ801" s="467"/>
      <c r="BK801" s="467"/>
      <c r="BL801" s="467"/>
      <c r="BM801" s="467"/>
    </row>
    <row r="802" spans="2:65" ht="30" customHeight="1" x14ac:dyDescent="0.3">
      <c r="B802" s="465">
        <v>20200797</v>
      </c>
      <c r="C802" s="514" t="s">
        <v>6373</v>
      </c>
      <c r="D802" s="480" t="s">
        <v>4954</v>
      </c>
      <c r="E802" s="481">
        <v>44287</v>
      </c>
      <c r="F802" s="469" t="s">
        <v>2642</v>
      </c>
      <c r="G802" s="468" t="s">
        <v>116</v>
      </c>
      <c r="H802" s="469" t="s">
        <v>2585</v>
      </c>
      <c r="I802" s="468" t="s">
        <v>2479</v>
      </c>
      <c r="J802" s="482" t="s">
        <v>7280</v>
      </c>
      <c r="K802" s="483">
        <v>44287</v>
      </c>
      <c r="L802" s="479">
        <v>44287</v>
      </c>
      <c r="M802" s="469" t="s">
        <v>2586</v>
      </c>
      <c r="N802" s="469" t="s">
        <v>4955</v>
      </c>
      <c r="O802" s="513" t="s">
        <v>4866</v>
      </c>
      <c r="P802" s="513" t="s">
        <v>6366</v>
      </c>
      <c r="Q802" s="513" t="s">
        <v>6367</v>
      </c>
      <c r="R802" s="484">
        <v>32342</v>
      </c>
      <c r="S802" s="484">
        <v>0</v>
      </c>
      <c r="T802" s="468" t="s">
        <v>6736</v>
      </c>
      <c r="U802" s="468"/>
      <c r="V802" s="468"/>
      <c r="W802" s="468" t="s">
        <v>120</v>
      </c>
      <c r="X802" s="513"/>
      <c r="Y802" s="486" t="s">
        <v>3141</v>
      </c>
      <c r="Z802" s="513" t="s">
        <v>6741</v>
      </c>
      <c r="AA802" s="467" t="s">
        <v>6742</v>
      </c>
      <c r="AB802" s="467" t="s">
        <v>6738</v>
      </c>
      <c r="AC802" s="474"/>
      <c r="AD802" s="474" t="s">
        <v>6739</v>
      </c>
      <c r="AE802" s="474"/>
      <c r="AF802" s="474" t="s">
        <v>6740</v>
      </c>
      <c r="AG802" s="467" t="s">
        <v>6735</v>
      </c>
      <c r="AH802" s="474" t="s">
        <v>2452</v>
      </c>
      <c r="AI802" s="474" t="s">
        <v>2452</v>
      </c>
      <c r="AJ802" s="467"/>
      <c r="AK802" s="474"/>
      <c r="AL802" s="467"/>
      <c r="AM802" s="467" t="s">
        <v>6380</v>
      </c>
      <c r="AN802" s="467"/>
      <c r="AO802" s="474"/>
      <c r="AP802" s="476" t="s">
        <v>6743</v>
      </c>
      <c r="AQ802" s="467" t="s">
        <v>6744</v>
      </c>
      <c r="AR802" s="501" t="s">
        <v>6701</v>
      </c>
      <c r="AS802" s="467" t="s">
        <v>6745</v>
      </c>
      <c r="AT802" s="467" t="s">
        <v>6746</v>
      </c>
      <c r="AU802" s="474" t="s">
        <v>6737</v>
      </c>
      <c r="AV802" s="474"/>
      <c r="AW802" s="474">
        <v>1</v>
      </c>
      <c r="AX802" s="474">
        <v>1</v>
      </c>
      <c r="AY802" s="474">
        <v>1</v>
      </c>
      <c r="AZ802" s="474">
        <v>3</v>
      </c>
      <c r="BA802" s="477">
        <v>3</v>
      </c>
      <c r="BB802" s="478"/>
      <c r="BC802" s="474"/>
      <c r="BD802" s="467"/>
      <c r="BE802" s="467"/>
      <c r="BF802" s="467"/>
      <c r="BG802" s="470"/>
      <c r="BH802" s="467"/>
      <c r="BI802" s="467"/>
      <c r="BJ802" s="467"/>
      <c r="BK802" s="467"/>
      <c r="BL802" s="467"/>
      <c r="BM802" s="467"/>
    </row>
    <row r="803" spans="2:65" ht="30" customHeight="1" x14ac:dyDescent="0.3">
      <c r="B803" s="465">
        <v>20200798</v>
      </c>
      <c r="C803" s="514" t="s">
        <v>6374</v>
      </c>
      <c r="D803" s="480" t="s">
        <v>6382</v>
      </c>
      <c r="E803" s="481">
        <v>44287</v>
      </c>
      <c r="F803" s="469" t="s">
        <v>2494</v>
      </c>
      <c r="G803" s="468" t="s">
        <v>116</v>
      </c>
      <c r="H803" s="469" t="s">
        <v>2585</v>
      </c>
      <c r="I803" s="468" t="s">
        <v>119</v>
      </c>
      <c r="J803" s="482">
        <v>202104010085</v>
      </c>
      <c r="K803" s="483">
        <v>44287</v>
      </c>
      <c r="L803" s="479"/>
      <c r="M803" s="469" t="s">
        <v>6363</v>
      </c>
      <c r="N803" s="469" t="s">
        <v>3581</v>
      </c>
      <c r="O803" s="513" t="s">
        <v>6368</v>
      </c>
      <c r="P803" s="513" t="s">
        <v>7346</v>
      </c>
      <c r="Q803" s="513" t="s">
        <v>6698</v>
      </c>
      <c r="R803" s="484">
        <v>0</v>
      </c>
      <c r="S803" s="484">
        <v>0</v>
      </c>
      <c r="T803" s="468" t="s">
        <v>2484</v>
      </c>
      <c r="U803" s="468"/>
      <c r="V803" s="468"/>
      <c r="W803" s="468" t="s">
        <v>120</v>
      </c>
      <c r="X803" s="513"/>
      <c r="Y803" s="486" t="s">
        <v>2528</v>
      </c>
      <c r="Z803" s="513" t="s">
        <v>7368</v>
      </c>
      <c r="AA803" s="467" t="s">
        <v>2454</v>
      </c>
      <c r="AB803" s="467"/>
      <c r="AC803" s="474"/>
      <c r="AD803" s="474" t="s">
        <v>2450</v>
      </c>
      <c r="AE803" s="474" t="s">
        <v>2461</v>
      </c>
      <c r="AF803" s="474" t="s">
        <v>2462</v>
      </c>
      <c r="AG803" s="467" t="s">
        <v>2490</v>
      </c>
      <c r="AH803" s="474" t="s">
        <v>2452</v>
      </c>
      <c r="AI803" s="474" t="s">
        <v>2452</v>
      </c>
      <c r="AJ803" s="467"/>
      <c r="AK803" s="474"/>
      <c r="AL803" s="467"/>
      <c r="AM803" s="467" t="s">
        <v>6379</v>
      </c>
      <c r="AN803" s="467"/>
      <c r="AO803" s="474"/>
      <c r="AP803" s="476" t="s">
        <v>6522</v>
      </c>
      <c r="AQ803" s="467" t="s">
        <v>6523</v>
      </c>
      <c r="AR803" s="501">
        <v>44292</v>
      </c>
      <c r="AS803" s="467" t="s">
        <v>6519</v>
      </c>
      <c r="AT803" s="467" t="s">
        <v>6520</v>
      </c>
      <c r="AU803" s="474" t="s">
        <v>6521</v>
      </c>
      <c r="AV803" s="474"/>
      <c r="AW803" s="474">
        <v>1</v>
      </c>
      <c r="AX803" s="474">
        <v>1</v>
      </c>
      <c r="AY803" s="474">
        <v>1</v>
      </c>
      <c r="AZ803" s="474">
        <v>3</v>
      </c>
      <c r="BA803" s="477">
        <v>1</v>
      </c>
      <c r="BB803" s="478"/>
      <c r="BC803" s="474"/>
      <c r="BD803" s="467"/>
      <c r="BE803" s="467"/>
      <c r="BF803" s="467"/>
      <c r="BG803" s="470"/>
      <c r="BH803" s="467"/>
      <c r="BI803" s="467"/>
      <c r="BJ803" s="467"/>
      <c r="BK803" s="467"/>
      <c r="BL803" s="467"/>
      <c r="BM803" s="467"/>
    </row>
    <row r="804" spans="2:65" ht="30" customHeight="1" x14ac:dyDescent="0.3">
      <c r="B804" s="465">
        <v>20200799</v>
      </c>
      <c r="C804" s="514" t="s">
        <v>6376</v>
      </c>
      <c r="D804" s="480" t="s">
        <v>6390</v>
      </c>
      <c r="E804" s="481">
        <v>44288</v>
      </c>
      <c r="F804" s="469" t="s">
        <v>2642</v>
      </c>
      <c r="G804" s="468" t="s">
        <v>116</v>
      </c>
      <c r="H804" s="469" t="s">
        <v>2585</v>
      </c>
      <c r="I804" s="468" t="s">
        <v>6377</v>
      </c>
      <c r="J804" s="482" t="s">
        <v>7281</v>
      </c>
      <c r="K804" s="483">
        <v>44288</v>
      </c>
      <c r="L804" s="479"/>
      <c r="M804" s="469" t="s">
        <v>6364</v>
      </c>
      <c r="N804" s="469" t="s">
        <v>2586</v>
      </c>
      <c r="O804" s="513" t="s">
        <v>6369</v>
      </c>
      <c r="P804" s="513" t="s">
        <v>6370</v>
      </c>
      <c r="Q804" s="513" t="s">
        <v>6371</v>
      </c>
      <c r="R804" s="484" t="s">
        <v>2691</v>
      </c>
      <c r="S804" s="484" t="s">
        <v>2691</v>
      </c>
      <c r="T804" s="468" t="s">
        <v>348</v>
      </c>
      <c r="U804" s="468"/>
      <c r="V804" s="468"/>
      <c r="W804" s="468" t="s">
        <v>6378</v>
      </c>
      <c r="X804" s="513"/>
      <c r="Y804" s="486" t="s">
        <v>3141</v>
      </c>
      <c r="Z804" s="513" t="s">
        <v>6391</v>
      </c>
      <c r="AA804" s="467" t="s">
        <v>159</v>
      </c>
      <c r="AB804" s="467" t="s">
        <v>6389</v>
      </c>
      <c r="AC804" s="474"/>
      <c r="AD804" s="474" t="s">
        <v>227</v>
      </c>
      <c r="AE804" s="474"/>
      <c r="AF804" s="474" t="s">
        <v>235</v>
      </c>
      <c r="AG804" s="467" t="s">
        <v>238</v>
      </c>
      <c r="AH804" s="474" t="s">
        <v>6381</v>
      </c>
      <c r="AI804" s="474" t="s">
        <v>6381</v>
      </c>
      <c r="AJ804" s="467"/>
      <c r="AK804" s="474"/>
      <c r="AL804" s="467"/>
      <c r="AM804" s="467" t="s">
        <v>6383</v>
      </c>
      <c r="AN804" s="467"/>
      <c r="AO804" s="474"/>
      <c r="AP804" s="476" t="s">
        <v>6386</v>
      </c>
      <c r="AQ804" s="467" t="s">
        <v>6385</v>
      </c>
      <c r="AR804" s="467" t="s">
        <v>6384</v>
      </c>
      <c r="AS804" s="467" t="s">
        <v>6388</v>
      </c>
      <c r="AT804" s="467" t="s">
        <v>6385</v>
      </c>
      <c r="AU804" s="474" t="s">
        <v>6387</v>
      </c>
      <c r="AV804" s="474"/>
      <c r="AW804" s="474">
        <v>1</v>
      </c>
      <c r="AX804" s="474">
        <v>1</v>
      </c>
      <c r="AY804" s="474">
        <v>1</v>
      </c>
      <c r="AZ804" s="474">
        <v>1</v>
      </c>
      <c r="BA804" s="477">
        <v>1</v>
      </c>
      <c r="BB804" s="478"/>
      <c r="BC804" s="474"/>
      <c r="BD804" s="467"/>
      <c r="BE804" s="467"/>
      <c r="BF804" s="467"/>
      <c r="BG804" s="470"/>
      <c r="BH804" s="467"/>
      <c r="BI804" s="467"/>
      <c r="BJ804" s="467"/>
      <c r="BK804" s="467"/>
      <c r="BL804" s="467"/>
      <c r="BM804" s="467"/>
    </row>
    <row r="805" spans="2:65" ht="30" customHeight="1" x14ac:dyDescent="0.3">
      <c r="B805" s="465">
        <v>20200800</v>
      </c>
      <c r="C805" s="514" t="s">
        <v>6375</v>
      </c>
      <c r="D805" s="480" t="s">
        <v>119</v>
      </c>
      <c r="E805" s="481">
        <v>44290</v>
      </c>
      <c r="F805" s="469" t="s">
        <v>2632</v>
      </c>
      <c r="G805" s="468" t="s">
        <v>116</v>
      </c>
      <c r="H805" s="469" t="s">
        <v>2585</v>
      </c>
      <c r="I805" s="468" t="s">
        <v>119</v>
      </c>
      <c r="J805" s="482">
        <v>202104040317</v>
      </c>
      <c r="K805" s="483">
        <v>44290</v>
      </c>
      <c r="L805" s="479"/>
      <c r="M805" s="469" t="s">
        <v>2582</v>
      </c>
      <c r="N805" s="469" t="s">
        <v>6365</v>
      </c>
      <c r="O805" s="513" t="s">
        <v>6372</v>
      </c>
      <c r="P805" s="513" t="s">
        <v>7345</v>
      </c>
      <c r="Q805" s="513" t="s">
        <v>7371</v>
      </c>
      <c r="R805" s="484">
        <v>0</v>
      </c>
      <c r="S805" s="484">
        <v>0</v>
      </c>
      <c r="T805" s="468" t="s">
        <v>2712</v>
      </c>
      <c r="U805" s="468"/>
      <c r="V805" s="468"/>
      <c r="W805" s="468" t="s">
        <v>121</v>
      </c>
      <c r="X805" s="513"/>
      <c r="Y805" s="486" t="s">
        <v>2528</v>
      </c>
      <c r="Z805" s="513" t="s">
        <v>6392</v>
      </c>
      <c r="AA805" s="467" t="s">
        <v>2454</v>
      </c>
      <c r="AB805" s="467" t="s">
        <v>6697</v>
      </c>
      <c r="AC805" s="474"/>
      <c r="AD805" s="474" t="s">
        <v>2450</v>
      </c>
      <c r="AE805" s="474"/>
      <c r="AF805" s="474" t="s">
        <v>2458</v>
      </c>
      <c r="AG805" s="467" t="s">
        <v>2490</v>
      </c>
      <c r="AH805" s="474" t="s">
        <v>2452</v>
      </c>
      <c r="AI805" s="474" t="s">
        <v>2452</v>
      </c>
      <c r="AJ805" s="467"/>
      <c r="AK805" s="474"/>
      <c r="AL805" s="467"/>
      <c r="AM805" s="467" t="s">
        <v>7496</v>
      </c>
      <c r="AN805" s="467"/>
      <c r="AO805" s="474"/>
      <c r="AP805" s="476" t="s">
        <v>6694</v>
      </c>
      <c r="AQ805" s="467" t="s">
        <v>4655</v>
      </c>
      <c r="AR805" s="467" t="s">
        <v>6695</v>
      </c>
      <c r="AS805" s="467" t="s">
        <v>6696</v>
      </c>
      <c r="AT805" s="467" t="s">
        <v>6052</v>
      </c>
      <c r="AU805" s="478">
        <v>44302</v>
      </c>
      <c r="AV805" s="474"/>
      <c r="AW805" s="474">
        <v>1</v>
      </c>
      <c r="AX805" s="474">
        <v>1</v>
      </c>
      <c r="AY805" s="474">
        <v>1</v>
      </c>
      <c r="AZ805" s="474">
        <v>1</v>
      </c>
      <c r="BA805" s="477">
        <v>1</v>
      </c>
      <c r="BB805" s="478"/>
      <c r="BC805" s="474"/>
      <c r="BD805" s="467"/>
      <c r="BE805" s="467"/>
      <c r="BF805" s="467"/>
      <c r="BG805" s="470"/>
      <c r="BH805" s="467"/>
      <c r="BI805" s="467"/>
      <c r="BJ805" s="467"/>
      <c r="BK805" s="467"/>
      <c r="BL805" s="467"/>
      <c r="BM805" s="467"/>
    </row>
    <row r="806" spans="2:65" ht="30" customHeight="1" x14ac:dyDescent="0.3">
      <c r="B806" s="465">
        <v>20200801</v>
      </c>
      <c r="C806" s="514" t="s">
        <v>6436</v>
      </c>
      <c r="D806" s="480" t="s">
        <v>6427</v>
      </c>
      <c r="E806" s="481">
        <v>44291</v>
      </c>
      <c r="F806" s="469" t="s">
        <v>2713</v>
      </c>
      <c r="G806" s="468" t="s">
        <v>116</v>
      </c>
      <c r="H806" s="469" t="s">
        <v>2585</v>
      </c>
      <c r="I806" s="468" t="s">
        <v>4394</v>
      </c>
      <c r="J806" s="482" t="s">
        <v>7282</v>
      </c>
      <c r="K806" s="483">
        <v>44291</v>
      </c>
      <c r="L806" s="479">
        <v>44256</v>
      </c>
      <c r="M806" s="469" t="s">
        <v>3170</v>
      </c>
      <c r="N806" s="469" t="s">
        <v>6428</v>
      </c>
      <c r="O806" s="513" t="s">
        <v>6429</v>
      </c>
      <c r="P806" s="513" t="s">
        <v>2634</v>
      </c>
      <c r="Q806" s="513" t="s">
        <v>6430</v>
      </c>
      <c r="R806" s="484">
        <v>12</v>
      </c>
      <c r="S806" s="484">
        <v>12</v>
      </c>
      <c r="T806" s="468" t="s">
        <v>6753</v>
      </c>
      <c r="U806" s="468"/>
      <c r="V806" s="468"/>
      <c r="W806" s="468" t="s">
        <v>6710</v>
      </c>
      <c r="X806" s="513" t="s">
        <v>6762</v>
      </c>
      <c r="Y806" s="486" t="s">
        <v>3141</v>
      </c>
      <c r="Z806" s="513" t="s">
        <v>6761</v>
      </c>
      <c r="AA806" s="467" t="s">
        <v>6742</v>
      </c>
      <c r="AB806" s="467"/>
      <c r="AC806" s="474"/>
      <c r="AD806" s="474" t="s">
        <v>6739</v>
      </c>
      <c r="AE806" s="474"/>
      <c r="AF806" s="474" t="s">
        <v>6740</v>
      </c>
      <c r="AG806" s="467" t="s">
        <v>6735</v>
      </c>
      <c r="AH806" s="474" t="s">
        <v>2452</v>
      </c>
      <c r="AI806" s="474" t="s">
        <v>2452</v>
      </c>
      <c r="AJ806" s="467"/>
      <c r="AK806" s="474"/>
      <c r="AL806" s="467"/>
      <c r="AM806" s="467" t="s">
        <v>6763</v>
      </c>
      <c r="AN806" s="467"/>
      <c r="AO806" s="474"/>
      <c r="AP806" s="476" t="s">
        <v>6761</v>
      </c>
      <c r="AQ806" s="467" t="s">
        <v>5640</v>
      </c>
      <c r="AR806" s="467" t="s">
        <v>6701</v>
      </c>
      <c r="AS806" s="467"/>
      <c r="AT806" s="467"/>
      <c r="AU806" s="474"/>
      <c r="AV806" s="474"/>
      <c r="AW806" s="474">
        <v>1</v>
      </c>
      <c r="AX806" s="474">
        <v>1</v>
      </c>
      <c r="AY806" s="474">
        <v>1</v>
      </c>
      <c r="AZ806" s="474">
        <v>3</v>
      </c>
      <c r="BA806" s="477">
        <v>3</v>
      </c>
      <c r="BB806" s="478"/>
      <c r="BC806" s="474"/>
      <c r="BD806" s="467"/>
      <c r="BE806" s="467"/>
      <c r="BF806" s="467"/>
      <c r="BG806" s="470"/>
      <c r="BH806" s="467"/>
      <c r="BI806" s="467"/>
      <c r="BJ806" s="467"/>
      <c r="BK806" s="467"/>
      <c r="BL806" s="467"/>
      <c r="BM806" s="467"/>
    </row>
    <row r="807" spans="2:65" ht="30" customHeight="1" x14ac:dyDescent="0.3">
      <c r="B807" s="465">
        <v>20200802</v>
      </c>
      <c r="C807" s="514" t="s">
        <v>6431</v>
      </c>
      <c r="D807" s="480" t="s">
        <v>6318</v>
      </c>
      <c r="E807" s="481">
        <v>44291</v>
      </c>
      <c r="F807" s="469" t="s">
        <v>2713</v>
      </c>
      <c r="G807" s="468" t="s">
        <v>116</v>
      </c>
      <c r="H807" s="469" t="s">
        <v>2585</v>
      </c>
      <c r="I807" s="468" t="s">
        <v>119</v>
      </c>
      <c r="J807" s="482">
        <v>202104050447</v>
      </c>
      <c r="K807" s="483">
        <v>44291</v>
      </c>
      <c r="L807" s="479"/>
      <c r="M807" s="469" t="s">
        <v>4080</v>
      </c>
      <c r="N807" s="469" t="s">
        <v>2586</v>
      </c>
      <c r="O807" s="513" t="s">
        <v>6432</v>
      </c>
      <c r="P807" s="513" t="s">
        <v>7310</v>
      </c>
      <c r="Q807" s="513" t="s">
        <v>7372</v>
      </c>
      <c r="R807" s="484">
        <v>0</v>
      </c>
      <c r="S807" s="484">
        <v>0</v>
      </c>
      <c r="T807" s="468" t="s">
        <v>2712</v>
      </c>
      <c r="U807" s="468"/>
      <c r="V807" s="468"/>
      <c r="W807" s="468" t="s">
        <v>120</v>
      </c>
      <c r="X807" s="513"/>
      <c r="Y807" s="486" t="s">
        <v>2528</v>
      </c>
      <c r="Z807" s="513" t="s">
        <v>7311</v>
      </c>
      <c r="AA807" s="467" t="s">
        <v>2454</v>
      </c>
      <c r="AB807" s="467"/>
      <c r="AC807" s="474"/>
      <c r="AD807" s="474" t="s">
        <v>2450</v>
      </c>
      <c r="AE807" s="474"/>
      <c r="AF807" s="474" t="s">
        <v>2462</v>
      </c>
      <c r="AG807" s="467" t="s">
        <v>2451</v>
      </c>
      <c r="AH807" s="474" t="s">
        <v>2452</v>
      </c>
      <c r="AI807" s="474" t="s">
        <v>2452</v>
      </c>
      <c r="AJ807" s="467"/>
      <c r="AK807" s="474"/>
      <c r="AL807" s="467"/>
      <c r="AM807" s="467" t="s">
        <v>6693</v>
      </c>
      <c r="AN807" s="467"/>
      <c r="AO807" s="474"/>
      <c r="AP807" s="476" t="s">
        <v>6518</v>
      </c>
      <c r="AQ807" s="467" t="s">
        <v>5640</v>
      </c>
      <c r="AR807" s="501">
        <v>44295</v>
      </c>
      <c r="AS807" s="467"/>
      <c r="AT807" s="467"/>
      <c r="AU807" s="474"/>
      <c r="AV807" s="474"/>
      <c r="AW807" s="474">
        <v>1</v>
      </c>
      <c r="AX807" s="474">
        <v>1</v>
      </c>
      <c r="AY807" s="474">
        <v>1</v>
      </c>
      <c r="AZ807" s="474">
        <v>3</v>
      </c>
      <c r="BA807" s="477">
        <v>2</v>
      </c>
      <c r="BB807" s="478"/>
      <c r="BC807" s="474"/>
      <c r="BD807" s="467"/>
      <c r="BE807" s="467"/>
      <c r="BF807" s="467"/>
      <c r="BG807" s="470"/>
      <c r="BH807" s="467"/>
      <c r="BI807" s="467"/>
      <c r="BJ807" s="467"/>
      <c r="BK807" s="467"/>
      <c r="BL807" s="467"/>
      <c r="BM807" s="467"/>
    </row>
    <row r="808" spans="2:65" ht="30" customHeight="1" x14ac:dyDescent="0.3">
      <c r="B808" s="465">
        <v>20200803</v>
      </c>
      <c r="C808" s="514" t="s">
        <v>6433</v>
      </c>
      <c r="D808" s="480" t="s">
        <v>3517</v>
      </c>
      <c r="E808" s="481">
        <v>44291</v>
      </c>
      <c r="F808" s="469" t="s">
        <v>2713</v>
      </c>
      <c r="G808" s="468" t="s">
        <v>116</v>
      </c>
      <c r="H808" s="469" t="s">
        <v>2585</v>
      </c>
      <c r="I808" s="468" t="s">
        <v>4394</v>
      </c>
      <c r="J808" s="482">
        <v>202104050407</v>
      </c>
      <c r="K808" s="483">
        <v>44291</v>
      </c>
      <c r="L808" s="479"/>
      <c r="M808" s="469" t="s">
        <v>2582</v>
      </c>
      <c r="N808" s="469" t="s">
        <v>6434</v>
      </c>
      <c r="O808" s="513" t="s">
        <v>5519</v>
      </c>
      <c r="P808" s="513" t="s">
        <v>2817</v>
      </c>
      <c r="Q808" s="513" t="s">
        <v>6435</v>
      </c>
      <c r="R808" s="484">
        <v>6315</v>
      </c>
      <c r="S808" s="484">
        <v>6315</v>
      </c>
      <c r="T808" s="468" t="s">
        <v>2712</v>
      </c>
      <c r="U808" s="468"/>
      <c r="V808" s="468"/>
      <c r="W808" s="468" t="s">
        <v>120</v>
      </c>
      <c r="X808" s="513" t="s">
        <v>7312</v>
      </c>
      <c r="Y808" s="486" t="s">
        <v>7290</v>
      </c>
      <c r="Z808" s="513" t="s">
        <v>6765</v>
      </c>
      <c r="AA808" s="467" t="s">
        <v>2454</v>
      </c>
      <c r="AB808" s="467"/>
      <c r="AC808" s="474"/>
      <c r="AD808" s="474" t="s">
        <v>2450</v>
      </c>
      <c r="AE808" s="474"/>
      <c r="AF808" s="474" t="s">
        <v>2462</v>
      </c>
      <c r="AG808" s="467" t="s">
        <v>2486</v>
      </c>
      <c r="AH808" s="474" t="s">
        <v>2452</v>
      </c>
      <c r="AI808" s="474" t="s">
        <v>2452</v>
      </c>
      <c r="AJ808" s="467"/>
      <c r="AK808" s="474"/>
      <c r="AL808" s="467"/>
      <c r="AM808" s="467" t="s">
        <v>6764</v>
      </c>
      <c r="AN808" s="467"/>
      <c r="AO808" s="474"/>
      <c r="AP808" s="476" t="s">
        <v>6765</v>
      </c>
      <c r="AQ808" s="467" t="s">
        <v>5640</v>
      </c>
      <c r="AR808" s="467" t="s">
        <v>7291</v>
      </c>
      <c r="AS808" s="467"/>
      <c r="AT808" s="467"/>
      <c r="AU808" s="474"/>
      <c r="AV808" s="474"/>
      <c r="AW808" s="474">
        <v>1</v>
      </c>
      <c r="AX808" s="474">
        <v>1</v>
      </c>
      <c r="AY808" s="474">
        <v>1</v>
      </c>
      <c r="AZ808" s="474">
        <v>3</v>
      </c>
      <c r="BA808" s="477">
        <v>3</v>
      </c>
      <c r="BB808" s="478"/>
      <c r="BC808" s="474"/>
      <c r="BD808" s="467"/>
      <c r="BE808" s="467"/>
      <c r="BF808" s="467"/>
      <c r="BG808" s="470"/>
      <c r="BH808" s="467"/>
      <c r="BI808" s="467"/>
      <c r="BJ808" s="467"/>
      <c r="BK808" s="467"/>
      <c r="BL808" s="467"/>
      <c r="BM808" s="467"/>
    </row>
    <row r="809" spans="2:65" ht="30" customHeight="1" x14ac:dyDescent="0.3">
      <c r="B809" s="465">
        <v>20200804</v>
      </c>
      <c r="C809" s="514" t="s">
        <v>7369</v>
      </c>
      <c r="D809" s="480" t="s">
        <v>4719</v>
      </c>
      <c r="E809" s="481">
        <v>44292</v>
      </c>
      <c r="F809" s="469" t="s">
        <v>2713</v>
      </c>
      <c r="G809" s="468" t="s">
        <v>116</v>
      </c>
      <c r="H809" s="469" t="s">
        <v>2585</v>
      </c>
      <c r="I809" s="468" t="s">
        <v>2449</v>
      </c>
      <c r="J809" s="482">
        <v>202104060758</v>
      </c>
      <c r="K809" s="483">
        <v>44288</v>
      </c>
      <c r="L809" s="479">
        <v>44256</v>
      </c>
      <c r="M809" s="469" t="s">
        <v>2582</v>
      </c>
      <c r="N809" s="469" t="s">
        <v>4720</v>
      </c>
      <c r="O809" s="513" t="s">
        <v>6439</v>
      </c>
      <c r="P809" s="513" t="s">
        <v>7313</v>
      </c>
      <c r="Q809" s="513" t="s">
        <v>6440</v>
      </c>
      <c r="R809" s="484">
        <v>369946</v>
      </c>
      <c r="S809" s="484">
        <v>0</v>
      </c>
      <c r="T809" s="468" t="s">
        <v>2712</v>
      </c>
      <c r="U809" s="468"/>
      <c r="V809" s="468"/>
      <c r="W809" s="468" t="s">
        <v>120</v>
      </c>
      <c r="X809" s="513"/>
      <c r="Y809" s="486" t="s">
        <v>2528</v>
      </c>
      <c r="Z809" s="513" t="s">
        <v>6441</v>
      </c>
      <c r="AA809" s="467" t="s">
        <v>2454</v>
      </c>
      <c r="AB809" s="467"/>
      <c r="AC809" s="474"/>
      <c r="AD809" s="474" t="s">
        <v>2460</v>
      </c>
      <c r="AE809" s="474"/>
      <c r="AF809" s="474" t="s">
        <v>2462</v>
      </c>
      <c r="AG809" s="467" t="s">
        <v>2486</v>
      </c>
      <c r="AH809" s="474" t="s">
        <v>2710</v>
      </c>
      <c r="AI809" s="474" t="s">
        <v>2710</v>
      </c>
      <c r="AJ809" s="467"/>
      <c r="AK809" s="474"/>
      <c r="AL809" s="467"/>
      <c r="AM809" s="467" t="s">
        <v>7309</v>
      </c>
      <c r="AN809" s="467"/>
      <c r="AO809" s="474"/>
      <c r="AP809" s="476" t="s">
        <v>6437</v>
      </c>
      <c r="AQ809" s="467" t="s">
        <v>5640</v>
      </c>
      <c r="AR809" s="501">
        <v>44294</v>
      </c>
      <c r="AS809" s="467" t="s">
        <v>6438</v>
      </c>
      <c r="AT809" s="467" t="s">
        <v>4680</v>
      </c>
      <c r="AU809" s="474" t="s">
        <v>6442</v>
      </c>
      <c r="AV809" s="474"/>
      <c r="AW809" s="474">
        <v>1</v>
      </c>
      <c r="AX809" s="474">
        <v>2</v>
      </c>
      <c r="AY809" s="474">
        <v>1</v>
      </c>
      <c r="AZ809" s="474">
        <v>3</v>
      </c>
      <c r="BA809" s="477">
        <v>3</v>
      </c>
      <c r="BB809" s="478"/>
      <c r="BC809" s="474"/>
      <c r="BD809" s="467"/>
      <c r="BE809" s="467"/>
      <c r="BF809" s="467"/>
      <c r="BG809" s="470"/>
      <c r="BH809" s="467"/>
      <c r="BI809" s="467"/>
      <c r="BJ809" s="467"/>
      <c r="BK809" s="467"/>
      <c r="BL809" s="467"/>
      <c r="BM809" s="467"/>
    </row>
    <row r="810" spans="2:65" ht="30" customHeight="1" x14ac:dyDescent="0.3">
      <c r="B810" s="465">
        <v>20200805</v>
      </c>
      <c r="C810" s="514" t="s">
        <v>6443</v>
      </c>
      <c r="D810" s="480" t="s">
        <v>4125</v>
      </c>
      <c r="E810" s="481">
        <v>44292</v>
      </c>
      <c r="F810" s="469" t="s">
        <v>2713</v>
      </c>
      <c r="G810" s="468" t="s">
        <v>116</v>
      </c>
      <c r="H810" s="469" t="s">
        <v>1500</v>
      </c>
      <c r="I810" s="468" t="s">
        <v>4394</v>
      </c>
      <c r="J810" s="482">
        <v>202104060757</v>
      </c>
      <c r="K810" s="483">
        <v>44291</v>
      </c>
      <c r="L810" s="479">
        <v>44228</v>
      </c>
      <c r="M810" s="469" t="s">
        <v>2582</v>
      </c>
      <c r="N810" s="469" t="s">
        <v>4130</v>
      </c>
      <c r="O810" s="513" t="s">
        <v>5519</v>
      </c>
      <c r="P810" s="513" t="s">
        <v>7315</v>
      </c>
      <c r="Q810" s="513" t="s">
        <v>6444</v>
      </c>
      <c r="R810" s="484">
        <v>27430</v>
      </c>
      <c r="S810" s="484">
        <v>27430</v>
      </c>
      <c r="T810" s="468" t="s">
        <v>8453</v>
      </c>
      <c r="U810" s="468"/>
      <c r="V810" s="468"/>
      <c r="W810" s="468" t="s">
        <v>120</v>
      </c>
      <c r="X810" s="513"/>
      <c r="Y810" s="486" t="s">
        <v>2528</v>
      </c>
      <c r="Z810" s="513" t="s">
        <v>6445</v>
      </c>
      <c r="AA810" s="467" t="s">
        <v>2454</v>
      </c>
      <c r="AB810" s="467"/>
      <c r="AC810" s="474"/>
      <c r="AD810" s="474" t="s">
        <v>2450</v>
      </c>
      <c r="AE810" s="474" t="s">
        <v>2461</v>
      </c>
      <c r="AF810" s="474" t="s">
        <v>2462</v>
      </c>
      <c r="AG810" s="467" t="s">
        <v>2516</v>
      </c>
      <c r="AH810" s="474" t="s">
        <v>2452</v>
      </c>
      <c r="AI810" s="474" t="s">
        <v>2452</v>
      </c>
      <c r="AJ810" s="467"/>
      <c r="AK810" s="474"/>
      <c r="AL810" s="467"/>
      <c r="AM810" s="467" t="s">
        <v>7314</v>
      </c>
      <c r="AN810" s="467"/>
      <c r="AO810" s="474"/>
      <c r="AP810" s="476" t="s">
        <v>6515</v>
      </c>
      <c r="AQ810" s="467" t="s">
        <v>5640</v>
      </c>
      <c r="AR810" s="501">
        <v>44294</v>
      </c>
      <c r="AS810" s="467" t="s">
        <v>6516</v>
      </c>
      <c r="AT810" s="467" t="s">
        <v>4680</v>
      </c>
      <c r="AU810" s="474" t="s">
        <v>6442</v>
      </c>
      <c r="AV810" s="474"/>
      <c r="AW810" s="474">
        <v>1</v>
      </c>
      <c r="AX810" s="474">
        <v>1</v>
      </c>
      <c r="AY810" s="474">
        <v>1</v>
      </c>
      <c r="AZ810" s="474">
        <v>3</v>
      </c>
      <c r="BA810" s="477">
        <v>4</v>
      </c>
      <c r="BB810" s="478"/>
      <c r="BC810" s="474"/>
      <c r="BD810" s="467"/>
      <c r="BE810" s="467"/>
      <c r="BF810" s="467"/>
      <c r="BG810" s="470"/>
      <c r="BH810" s="467"/>
      <c r="BI810" s="467"/>
      <c r="BJ810" s="467"/>
      <c r="BK810" s="467"/>
      <c r="BL810" s="467"/>
      <c r="BM810" s="467"/>
    </row>
    <row r="811" spans="2:65" ht="30" customHeight="1" x14ac:dyDescent="0.3">
      <c r="B811" s="465">
        <v>20200806</v>
      </c>
      <c r="C811" s="514" t="s">
        <v>6446</v>
      </c>
      <c r="D811" s="480"/>
      <c r="E811" s="481">
        <v>44292</v>
      </c>
      <c r="F811" s="469" t="s">
        <v>2696</v>
      </c>
      <c r="G811" s="468" t="s">
        <v>116</v>
      </c>
      <c r="H811" s="469" t="s">
        <v>2585</v>
      </c>
      <c r="I811" s="468" t="s">
        <v>119</v>
      </c>
      <c r="J811" s="482">
        <v>202104060748</v>
      </c>
      <c r="K811" s="483">
        <v>44290</v>
      </c>
      <c r="L811" s="479"/>
      <c r="M811" s="469" t="s">
        <v>2582</v>
      </c>
      <c r="N811" s="469" t="s">
        <v>6424</v>
      </c>
      <c r="O811" s="513" t="s">
        <v>6447</v>
      </c>
      <c r="P811" s="513" t="s">
        <v>7316</v>
      </c>
      <c r="Q811" s="513" t="s">
        <v>7373</v>
      </c>
      <c r="R811" s="484">
        <v>0</v>
      </c>
      <c r="S811" s="484">
        <v>0</v>
      </c>
      <c r="T811" s="468" t="s">
        <v>2712</v>
      </c>
      <c r="U811" s="468"/>
      <c r="V811" s="468"/>
      <c r="W811" s="468" t="s">
        <v>120</v>
      </c>
      <c r="X811" s="513"/>
      <c r="Y811" s="486" t="s">
        <v>2528</v>
      </c>
      <c r="Z811" s="513" t="s">
        <v>6448</v>
      </c>
      <c r="AA811" s="467" t="s">
        <v>2454</v>
      </c>
      <c r="AB811" s="467" t="s">
        <v>6691</v>
      </c>
      <c r="AC811" s="474"/>
      <c r="AD811" s="474" t="s">
        <v>2450</v>
      </c>
      <c r="AE811" s="474"/>
      <c r="AF811" s="474" t="s">
        <v>2462</v>
      </c>
      <c r="AG811" s="467" t="s">
        <v>2490</v>
      </c>
      <c r="AH811" s="474" t="s">
        <v>2452</v>
      </c>
      <c r="AI811" s="474" t="s">
        <v>2452</v>
      </c>
      <c r="AJ811" s="467"/>
      <c r="AK811" s="474"/>
      <c r="AL811" s="467"/>
      <c r="AM811" s="467" t="s">
        <v>6692</v>
      </c>
      <c r="AN811" s="467"/>
      <c r="AO811" s="474"/>
      <c r="AP811" s="476" t="s">
        <v>6511</v>
      </c>
      <c r="AQ811" s="467" t="s">
        <v>6512</v>
      </c>
      <c r="AR811" s="501">
        <v>44291</v>
      </c>
      <c r="AS811" s="467" t="s">
        <v>6513</v>
      </c>
      <c r="AT811" s="467" t="s">
        <v>6514</v>
      </c>
      <c r="AU811" s="474" t="s">
        <v>6510</v>
      </c>
      <c r="AV811" s="474"/>
      <c r="AW811" s="474">
        <v>1</v>
      </c>
      <c r="AX811" s="474">
        <v>1</v>
      </c>
      <c r="AY811" s="474">
        <v>1</v>
      </c>
      <c r="AZ811" s="474">
        <v>3</v>
      </c>
      <c r="BA811" s="477">
        <v>1</v>
      </c>
      <c r="BB811" s="478"/>
      <c r="BC811" s="474"/>
      <c r="BD811" s="467"/>
      <c r="BE811" s="467"/>
      <c r="BF811" s="467"/>
      <c r="BG811" s="470"/>
      <c r="BH811" s="467"/>
      <c r="BI811" s="467"/>
      <c r="BJ811" s="467"/>
      <c r="BK811" s="467"/>
      <c r="BL811" s="467"/>
      <c r="BM811" s="467"/>
    </row>
    <row r="812" spans="2:65" ht="30" customHeight="1" x14ac:dyDescent="0.3">
      <c r="B812" s="465">
        <v>20200807</v>
      </c>
      <c r="C812" s="514" t="s">
        <v>6450</v>
      </c>
      <c r="D812" s="480" t="s">
        <v>6502</v>
      </c>
      <c r="E812" s="481">
        <v>44293</v>
      </c>
      <c r="F812" s="469" t="s">
        <v>2632</v>
      </c>
      <c r="G812" s="468" t="s">
        <v>116</v>
      </c>
      <c r="H812" s="469" t="s">
        <v>2585</v>
      </c>
      <c r="I812" s="468" t="s">
        <v>6487</v>
      </c>
      <c r="J812" s="482" t="s">
        <v>7283</v>
      </c>
      <c r="K812" s="483">
        <v>44293</v>
      </c>
      <c r="L812" s="479"/>
      <c r="M812" s="469" t="s">
        <v>2586</v>
      </c>
      <c r="N812" s="469" t="s">
        <v>2624</v>
      </c>
      <c r="O812" s="513" t="s">
        <v>6451</v>
      </c>
      <c r="P812" s="513" t="s">
        <v>6452</v>
      </c>
      <c r="Q812" s="513" t="s">
        <v>6453</v>
      </c>
      <c r="R812" s="484">
        <v>392193</v>
      </c>
      <c r="S812" s="484">
        <v>0</v>
      </c>
      <c r="T812" s="468" t="s">
        <v>145</v>
      </c>
      <c r="U812" s="468"/>
      <c r="V812" s="468"/>
      <c r="W812" s="468" t="s">
        <v>146</v>
      </c>
      <c r="X812" s="513"/>
      <c r="Y812" s="486" t="s">
        <v>3141</v>
      </c>
      <c r="Z812" s="513" t="s">
        <v>6454</v>
      </c>
      <c r="AA812" s="467" t="s">
        <v>153</v>
      </c>
      <c r="AB812" s="467" t="s">
        <v>6449</v>
      </c>
      <c r="AC812" s="474"/>
      <c r="AD812" s="474" t="s">
        <v>228</v>
      </c>
      <c r="AE812" s="474"/>
      <c r="AF812" s="474" t="s">
        <v>235</v>
      </c>
      <c r="AG812" s="467" t="s">
        <v>239</v>
      </c>
      <c r="AH812" s="474" t="s">
        <v>6480</v>
      </c>
      <c r="AI812" s="474" t="s">
        <v>6480</v>
      </c>
      <c r="AJ812" s="467"/>
      <c r="AK812" s="474"/>
      <c r="AL812" s="467"/>
      <c r="AM812" s="467" t="s">
        <v>6532</v>
      </c>
      <c r="AN812" s="467"/>
      <c r="AO812" s="474"/>
      <c r="AP812" s="476" t="s">
        <v>6503</v>
      </c>
      <c r="AQ812" s="467" t="s">
        <v>6490</v>
      </c>
      <c r="AR812" s="501">
        <v>44293</v>
      </c>
      <c r="AS812" s="467" t="s">
        <v>6491</v>
      </c>
      <c r="AT812" s="467" t="s">
        <v>6492</v>
      </c>
      <c r="AU812" s="474" t="s">
        <v>6486</v>
      </c>
      <c r="AV812" s="474"/>
      <c r="AW812" s="474">
        <v>1</v>
      </c>
      <c r="AX812" s="474">
        <v>2</v>
      </c>
      <c r="AY812" s="474">
        <v>1</v>
      </c>
      <c r="AZ812" s="474">
        <v>1</v>
      </c>
      <c r="BA812" s="477">
        <v>2</v>
      </c>
      <c r="BB812" s="478"/>
      <c r="BC812" s="474"/>
      <c r="BD812" s="467"/>
      <c r="BE812" s="467"/>
      <c r="BF812" s="467"/>
      <c r="BG812" s="470"/>
      <c r="BH812" s="467"/>
      <c r="BI812" s="467"/>
      <c r="BJ812" s="467"/>
      <c r="BK812" s="467"/>
      <c r="BL812" s="467"/>
      <c r="BM812" s="467"/>
    </row>
    <row r="813" spans="2:65" ht="30" customHeight="1" x14ac:dyDescent="0.3">
      <c r="B813" s="465">
        <v>20200808</v>
      </c>
      <c r="C813" s="514" t="s">
        <v>6456</v>
      </c>
      <c r="D813" s="480" t="s">
        <v>6498</v>
      </c>
      <c r="E813" s="481">
        <v>44293</v>
      </c>
      <c r="F813" s="469" t="s">
        <v>2494</v>
      </c>
      <c r="G813" s="468" t="s">
        <v>116</v>
      </c>
      <c r="H813" s="469" t="s">
        <v>2585</v>
      </c>
      <c r="I813" s="468" t="s">
        <v>6497</v>
      </c>
      <c r="J813" s="482" t="s">
        <v>7284</v>
      </c>
      <c r="K813" s="483">
        <v>44292</v>
      </c>
      <c r="L813" s="479"/>
      <c r="M813" s="469" t="s">
        <v>6425</v>
      </c>
      <c r="N813" s="469" t="s">
        <v>2586</v>
      </c>
      <c r="O813" s="513" t="s">
        <v>6457</v>
      </c>
      <c r="P813" s="513" t="s">
        <v>6458</v>
      </c>
      <c r="Q813" s="513" t="s">
        <v>6459</v>
      </c>
      <c r="R813" s="484">
        <v>0</v>
      </c>
      <c r="S813" s="484">
        <v>0</v>
      </c>
      <c r="T813" s="468" t="s">
        <v>6504</v>
      </c>
      <c r="U813" s="468"/>
      <c r="V813" s="468"/>
      <c r="W813" s="468" t="s">
        <v>6482</v>
      </c>
      <c r="X813" s="513"/>
      <c r="Y813" s="486" t="s">
        <v>6505</v>
      </c>
      <c r="Z813" s="513" t="s">
        <v>6460</v>
      </c>
      <c r="AA813" s="467" t="s">
        <v>6508</v>
      </c>
      <c r="AB813" s="467" t="s">
        <v>6455</v>
      </c>
      <c r="AC813" s="474"/>
      <c r="AD813" s="474" t="s">
        <v>6481</v>
      </c>
      <c r="AE813" s="474" t="s">
        <v>6509</v>
      </c>
      <c r="AF813" s="474" t="s">
        <v>6507</v>
      </c>
      <c r="AG813" s="467" t="s">
        <v>6506</v>
      </c>
      <c r="AH813" s="474" t="s">
        <v>6480</v>
      </c>
      <c r="AI813" s="474" t="s">
        <v>6480</v>
      </c>
      <c r="AJ813" s="467"/>
      <c r="AK813" s="474"/>
      <c r="AL813" s="467"/>
      <c r="AM813" s="467" t="s">
        <v>6533</v>
      </c>
      <c r="AN813" s="467"/>
      <c r="AO813" s="474"/>
      <c r="AP813" s="476" t="s">
        <v>6499</v>
      </c>
      <c r="AQ813" s="467" t="s">
        <v>6500</v>
      </c>
      <c r="AR813" s="501">
        <v>44293</v>
      </c>
      <c r="AS813" s="467" t="s">
        <v>6501</v>
      </c>
      <c r="AT813" s="467" t="s">
        <v>6500</v>
      </c>
      <c r="AU813" s="478">
        <v>44295</v>
      </c>
      <c r="AV813" s="474"/>
      <c r="AW813" s="474">
        <v>1</v>
      </c>
      <c r="AX813" s="474">
        <v>1</v>
      </c>
      <c r="AY813" s="474">
        <v>1</v>
      </c>
      <c r="AZ813" s="474">
        <v>3</v>
      </c>
      <c r="BA813" s="477">
        <v>1</v>
      </c>
      <c r="BB813" s="478"/>
      <c r="BC813" s="474"/>
      <c r="BD813" s="467"/>
      <c r="BE813" s="467"/>
      <c r="BF813" s="467"/>
      <c r="BG813" s="470"/>
      <c r="BH813" s="467"/>
      <c r="BI813" s="467"/>
      <c r="BJ813" s="467"/>
      <c r="BK813" s="467"/>
      <c r="BL813" s="467"/>
      <c r="BM813" s="467"/>
    </row>
    <row r="814" spans="2:65" ht="30" customHeight="1" x14ac:dyDescent="0.3">
      <c r="B814" s="465">
        <v>20200809</v>
      </c>
      <c r="C814" s="514" t="s">
        <v>6462</v>
      </c>
      <c r="D814" s="480" t="s">
        <v>6494</v>
      </c>
      <c r="E814" s="481">
        <v>44293</v>
      </c>
      <c r="F814" s="469" t="s">
        <v>2632</v>
      </c>
      <c r="G814" s="468" t="s">
        <v>116</v>
      </c>
      <c r="H814" s="469" t="s">
        <v>2585</v>
      </c>
      <c r="I814" s="468" t="s">
        <v>6487</v>
      </c>
      <c r="J814" s="482" t="s">
        <v>7285</v>
      </c>
      <c r="K814" s="483">
        <v>44293</v>
      </c>
      <c r="L814" s="479"/>
      <c r="M814" s="469" t="s">
        <v>2624</v>
      </c>
      <c r="N814" s="469" t="s">
        <v>2582</v>
      </c>
      <c r="O814" s="513" t="s">
        <v>6463</v>
      </c>
      <c r="P814" s="513" t="s">
        <v>6464</v>
      </c>
      <c r="Q814" s="513" t="s">
        <v>6465</v>
      </c>
      <c r="R814" s="484">
        <v>0</v>
      </c>
      <c r="S814" s="484">
        <v>0</v>
      </c>
      <c r="T814" s="468" t="s">
        <v>6483</v>
      </c>
      <c r="U814" s="468"/>
      <c r="V814" s="468"/>
      <c r="W814" s="468" t="s">
        <v>6482</v>
      </c>
      <c r="X814" s="513"/>
      <c r="Y814" s="486" t="s">
        <v>6505</v>
      </c>
      <c r="Z814" s="513" t="s">
        <v>6466</v>
      </c>
      <c r="AA814" s="467" t="s">
        <v>6508</v>
      </c>
      <c r="AB814" s="467" t="s">
        <v>6461</v>
      </c>
      <c r="AC814" s="474"/>
      <c r="AD814" s="474" t="s">
        <v>6481</v>
      </c>
      <c r="AE814" s="474"/>
      <c r="AF814" s="474" t="s">
        <v>6507</v>
      </c>
      <c r="AG814" s="467" t="s">
        <v>6506</v>
      </c>
      <c r="AH814" s="474" t="s">
        <v>6480</v>
      </c>
      <c r="AI814" s="474" t="s">
        <v>6480</v>
      </c>
      <c r="AJ814" s="467"/>
      <c r="AK814" s="474"/>
      <c r="AL814" s="467"/>
      <c r="AM814" s="467" t="s">
        <v>6534</v>
      </c>
      <c r="AN814" s="467"/>
      <c r="AO814" s="474"/>
      <c r="AP814" s="476" t="s">
        <v>6495</v>
      </c>
      <c r="AQ814" s="467" t="s">
        <v>6490</v>
      </c>
      <c r="AR814" s="501">
        <v>44293</v>
      </c>
      <c r="AS814" s="467" t="s">
        <v>6496</v>
      </c>
      <c r="AT814" s="467" t="s">
        <v>6490</v>
      </c>
      <c r="AU814" s="474" t="s">
        <v>6493</v>
      </c>
      <c r="AV814" s="474"/>
      <c r="AW814" s="474">
        <v>1</v>
      </c>
      <c r="AX814" s="474">
        <v>1</v>
      </c>
      <c r="AY814" s="474">
        <v>1</v>
      </c>
      <c r="AZ814" s="474">
        <v>3</v>
      </c>
      <c r="BA814" s="477">
        <v>1</v>
      </c>
      <c r="BB814" s="478"/>
      <c r="BC814" s="474"/>
      <c r="BD814" s="467"/>
      <c r="BE814" s="467"/>
      <c r="BF814" s="467"/>
      <c r="BG814" s="470"/>
      <c r="BH814" s="467"/>
      <c r="BI814" s="467"/>
      <c r="BJ814" s="467"/>
      <c r="BK814" s="467"/>
      <c r="BL814" s="467"/>
      <c r="BM814" s="467"/>
    </row>
    <row r="815" spans="2:65" ht="30" customHeight="1" x14ac:dyDescent="0.3">
      <c r="B815" s="465">
        <v>20200810</v>
      </c>
      <c r="C815" s="514" t="s">
        <v>6468</v>
      </c>
      <c r="D815" s="480" t="s">
        <v>6488</v>
      </c>
      <c r="E815" s="481">
        <v>44294</v>
      </c>
      <c r="F815" s="469" t="s">
        <v>2632</v>
      </c>
      <c r="G815" s="468" t="s">
        <v>116</v>
      </c>
      <c r="H815" s="469" t="s">
        <v>2585</v>
      </c>
      <c r="I815" s="468" t="s">
        <v>2491</v>
      </c>
      <c r="J815" s="482">
        <v>202104081134</v>
      </c>
      <c r="K815" s="483">
        <v>44294</v>
      </c>
      <c r="L815" s="479"/>
      <c r="M815" s="469" t="s">
        <v>2586</v>
      </c>
      <c r="N815" s="469" t="s">
        <v>2624</v>
      </c>
      <c r="O815" s="513" t="s">
        <v>6469</v>
      </c>
      <c r="P815" s="513" t="s">
        <v>6470</v>
      </c>
      <c r="Q815" s="513" t="s">
        <v>6471</v>
      </c>
      <c r="R815" s="484">
        <v>461430</v>
      </c>
      <c r="S815" s="484">
        <v>0</v>
      </c>
      <c r="T815" s="468" t="s">
        <v>2484</v>
      </c>
      <c r="U815" s="468"/>
      <c r="V815" s="468"/>
      <c r="W815" s="468" t="s">
        <v>120</v>
      </c>
      <c r="X815" s="513"/>
      <c r="Y815" s="486" t="s">
        <v>2528</v>
      </c>
      <c r="Z815" s="513" t="s">
        <v>6472</v>
      </c>
      <c r="AA815" s="467" t="s">
        <v>2454</v>
      </c>
      <c r="AB815" s="467" t="s">
        <v>7546</v>
      </c>
      <c r="AC815" s="474"/>
      <c r="AD815" s="474" t="s">
        <v>2460</v>
      </c>
      <c r="AE815" s="474"/>
      <c r="AF815" s="474" t="s">
        <v>2458</v>
      </c>
      <c r="AG815" s="467" t="s">
        <v>2451</v>
      </c>
      <c r="AH815" s="474" t="s">
        <v>2452</v>
      </c>
      <c r="AI815" s="474" t="s">
        <v>2452</v>
      </c>
      <c r="AJ815" s="467"/>
      <c r="AK815" s="474"/>
      <c r="AL815" s="467"/>
      <c r="AM815" s="467" t="s">
        <v>7497</v>
      </c>
      <c r="AN815" s="467"/>
      <c r="AO815" s="474"/>
      <c r="AP815" s="476" t="s">
        <v>6489</v>
      </c>
      <c r="AQ815" s="467" t="s">
        <v>5637</v>
      </c>
      <c r="AR815" s="501">
        <v>44294</v>
      </c>
      <c r="AS815" s="467" t="s">
        <v>6491</v>
      </c>
      <c r="AT815" s="467" t="s">
        <v>6492</v>
      </c>
      <c r="AU815" s="474" t="s">
        <v>6486</v>
      </c>
      <c r="AV815" s="474"/>
      <c r="AW815" s="474">
        <v>1</v>
      </c>
      <c r="AX815" s="474">
        <v>2</v>
      </c>
      <c r="AY815" s="474">
        <v>1</v>
      </c>
      <c r="AZ815" s="474">
        <v>1</v>
      </c>
      <c r="BA815" s="477">
        <v>2</v>
      </c>
      <c r="BB815" s="478"/>
      <c r="BC815" s="474"/>
      <c r="BD815" s="467"/>
      <c r="BE815" s="467"/>
      <c r="BF815" s="467"/>
      <c r="BG815" s="470"/>
      <c r="BH815" s="467"/>
      <c r="BI815" s="467"/>
      <c r="BJ815" s="467"/>
      <c r="BK815" s="467"/>
      <c r="BL815" s="467"/>
      <c r="BM815" s="467"/>
    </row>
    <row r="816" spans="2:65" ht="30" customHeight="1" x14ac:dyDescent="0.3">
      <c r="B816" s="465">
        <v>20200811</v>
      </c>
      <c r="C816" s="514" t="s">
        <v>6473</v>
      </c>
      <c r="D816" s="480" t="s">
        <v>3622</v>
      </c>
      <c r="E816" s="481">
        <v>44294</v>
      </c>
      <c r="F816" s="469" t="s">
        <v>2713</v>
      </c>
      <c r="G816" s="468" t="s">
        <v>116</v>
      </c>
      <c r="H816" s="469" t="s">
        <v>1500</v>
      </c>
      <c r="I816" s="468" t="s">
        <v>2477</v>
      </c>
      <c r="J816" s="482">
        <v>202104081110</v>
      </c>
      <c r="K816" s="483">
        <v>44286</v>
      </c>
      <c r="L816" s="479">
        <v>44166</v>
      </c>
      <c r="M816" s="469" t="s">
        <v>6474</v>
      </c>
      <c r="N816" s="469" t="s">
        <v>2582</v>
      </c>
      <c r="O816" s="513" t="s">
        <v>6475</v>
      </c>
      <c r="P816" s="513" t="s">
        <v>7318</v>
      </c>
      <c r="Q816" s="513" t="s">
        <v>7317</v>
      </c>
      <c r="R816" s="484">
        <v>272510</v>
      </c>
      <c r="S816" s="484">
        <v>272510</v>
      </c>
      <c r="T816" s="468" t="s">
        <v>2455</v>
      </c>
      <c r="U816" s="468"/>
      <c r="V816" s="468"/>
      <c r="W816" s="468" t="s">
        <v>120</v>
      </c>
      <c r="X816" s="513"/>
      <c r="Y816" s="486" t="s">
        <v>2528</v>
      </c>
      <c r="Z816" s="513" t="s">
        <v>6766</v>
      </c>
      <c r="AA816" s="467" t="s">
        <v>2454</v>
      </c>
      <c r="AB816" s="467" t="s">
        <v>6484</v>
      </c>
      <c r="AC816" s="474"/>
      <c r="AD816" s="474" t="s">
        <v>2460</v>
      </c>
      <c r="AE816" s="474"/>
      <c r="AF816" s="474" t="s">
        <v>235</v>
      </c>
      <c r="AG816" s="467" t="s">
        <v>2451</v>
      </c>
      <c r="AH816" s="474" t="s">
        <v>2452</v>
      </c>
      <c r="AI816" s="474" t="s">
        <v>2452</v>
      </c>
      <c r="AJ816" s="467"/>
      <c r="AK816" s="474"/>
      <c r="AL816" s="467"/>
      <c r="AM816" s="467" t="s">
        <v>6684</v>
      </c>
      <c r="AN816" s="467"/>
      <c r="AO816" s="474"/>
      <c r="AP816" s="476" t="s">
        <v>6767</v>
      </c>
      <c r="AQ816" s="467" t="s">
        <v>6040</v>
      </c>
      <c r="AR816" s="467" t="s">
        <v>6709</v>
      </c>
      <c r="AS816" s="467" t="s">
        <v>6484</v>
      </c>
      <c r="AT816" s="467" t="s">
        <v>6040</v>
      </c>
      <c r="AU816" s="474" t="s">
        <v>6485</v>
      </c>
      <c r="AV816" s="474"/>
      <c r="AW816" s="474">
        <v>1</v>
      </c>
      <c r="AX816" s="474">
        <v>2</v>
      </c>
      <c r="AY816" s="474">
        <v>1</v>
      </c>
      <c r="AZ816" s="474">
        <v>1</v>
      </c>
      <c r="BA816" s="477">
        <v>2</v>
      </c>
      <c r="BB816" s="478"/>
      <c r="BC816" s="474"/>
      <c r="BD816" s="467"/>
      <c r="BE816" s="467"/>
      <c r="BF816" s="467"/>
      <c r="BG816" s="470"/>
      <c r="BH816" s="467"/>
      <c r="BI816" s="467"/>
      <c r="BJ816" s="467"/>
      <c r="BK816" s="467"/>
      <c r="BL816" s="467"/>
      <c r="BM816" s="467"/>
    </row>
    <row r="817" spans="2:65" ht="30" customHeight="1" x14ac:dyDescent="0.3">
      <c r="B817" s="465">
        <v>20200812</v>
      </c>
      <c r="C817" s="514" t="s">
        <v>6478</v>
      </c>
      <c r="D817" s="480" t="s">
        <v>3276</v>
      </c>
      <c r="E817" s="481">
        <v>44294</v>
      </c>
      <c r="F817" s="469" t="s">
        <v>3176</v>
      </c>
      <c r="G817" s="468" t="s">
        <v>116</v>
      </c>
      <c r="H817" s="469" t="s">
        <v>1500</v>
      </c>
      <c r="I817" s="468" t="s">
        <v>2477</v>
      </c>
      <c r="J817" s="482">
        <v>202104081085</v>
      </c>
      <c r="K817" s="483">
        <v>44294</v>
      </c>
      <c r="L817" s="479">
        <v>44256</v>
      </c>
      <c r="M817" s="469" t="s">
        <v>6426</v>
      </c>
      <c r="N817" s="469" t="s">
        <v>2582</v>
      </c>
      <c r="O817" s="513" t="s">
        <v>6476</v>
      </c>
      <c r="P817" s="513" t="s">
        <v>7344</v>
      </c>
      <c r="Q817" s="513" t="s">
        <v>6477</v>
      </c>
      <c r="R817" s="484">
        <v>28014</v>
      </c>
      <c r="S817" s="484">
        <v>28014</v>
      </c>
      <c r="T817" s="468" t="s">
        <v>2455</v>
      </c>
      <c r="U817" s="468"/>
      <c r="V817" s="468"/>
      <c r="W817" s="468" t="s">
        <v>120</v>
      </c>
      <c r="X817" s="513"/>
      <c r="Y817" s="486" t="s">
        <v>2528</v>
      </c>
      <c r="Z817" s="513" t="s">
        <v>7365</v>
      </c>
      <c r="AA817" s="467" t="s">
        <v>2454</v>
      </c>
      <c r="AB817" s="467" t="s">
        <v>7364</v>
      </c>
      <c r="AC817" s="474"/>
      <c r="AD817" s="474" t="s">
        <v>2450</v>
      </c>
      <c r="AE817" s="474"/>
      <c r="AF817" s="474" t="s">
        <v>2458</v>
      </c>
      <c r="AG817" s="467" t="s">
        <v>2451</v>
      </c>
      <c r="AH817" s="474" t="s">
        <v>2452</v>
      </c>
      <c r="AI817" s="474" t="s">
        <v>2452</v>
      </c>
      <c r="AJ817" s="467"/>
      <c r="AK817" s="474"/>
      <c r="AL817" s="467"/>
      <c r="AM817" s="467" t="s">
        <v>7367</v>
      </c>
      <c r="AN817" s="467"/>
      <c r="AO817" s="474"/>
      <c r="AP817" s="476" t="s">
        <v>7366</v>
      </c>
      <c r="AQ817" s="467" t="s">
        <v>5195</v>
      </c>
      <c r="AR817" s="501">
        <v>44294</v>
      </c>
      <c r="AS817" s="467" t="s">
        <v>6479</v>
      </c>
      <c r="AT817" s="467" t="s">
        <v>5195</v>
      </c>
      <c r="AU817" s="478">
        <v>44302</v>
      </c>
      <c r="AV817" s="474"/>
      <c r="AW817" s="474">
        <v>1</v>
      </c>
      <c r="AX817" s="474">
        <v>1</v>
      </c>
      <c r="AY817" s="474">
        <v>1</v>
      </c>
      <c r="AZ817" s="474">
        <v>1</v>
      </c>
      <c r="BA817" s="477">
        <v>2</v>
      </c>
      <c r="BB817" s="478"/>
      <c r="BC817" s="474"/>
      <c r="BD817" s="467"/>
      <c r="BE817" s="467"/>
      <c r="BF817" s="467"/>
      <c r="BG817" s="470"/>
      <c r="BH817" s="467"/>
      <c r="BI817" s="467"/>
      <c r="BJ817" s="467"/>
      <c r="BK817" s="467"/>
      <c r="BL817" s="467"/>
      <c r="BM817" s="467"/>
    </row>
    <row r="818" spans="2:65" ht="30" customHeight="1" x14ac:dyDescent="0.3">
      <c r="B818" s="465">
        <v>20200813</v>
      </c>
      <c r="C818" s="514" t="s">
        <v>7417</v>
      </c>
      <c r="D818" s="480" t="s">
        <v>6565</v>
      </c>
      <c r="E818" s="481">
        <v>44295</v>
      </c>
      <c r="F818" s="469" t="s">
        <v>2713</v>
      </c>
      <c r="G818" s="468" t="s">
        <v>116</v>
      </c>
      <c r="H818" s="469" t="s">
        <v>1500</v>
      </c>
      <c r="I818" s="468" t="s">
        <v>4394</v>
      </c>
      <c r="J818" s="482">
        <v>202104091380</v>
      </c>
      <c r="K818" s="483">
        <v>44294</v>
      </c>
      <c r="L818" s="479">
        <v>44256</v>
      </c>
      <c r="M818" s="469" t="s">
        <v>5956</v>
      </c>
      <c r="N818" s="469" t="s">
        <v>6559</v>
      </c>
      <c r="O818" s="513" t="s">
        <v>6566</v>
      </c>
      <c r="P818" s="513" t="s">
        <v>6639</v>
      </c>
      <c r="Q818" s="513" t="s">
        <v>6567</v>
      </c>
      <c r="R818" s="526">
        <v>21600</v>
      </c>
      <c r="S818" s="484">
        <v>21600</v>
      </c>
      <c r="T818" s="468" t="s">
        <v>8453</v>
      </c>
      <c r="U818" s="468"/>
      <c r="V818" s="468"/>
      <c r="W818" s="468" t="s">
        <v>120</v>
      </c>
      <c r="X818" s="513"/>
      <c r="Y818" s="486" t="s">
        <v>2528</v>
      </c>
      <c r="Z818" s="513" t="s">
        <v>7320</v>
      </c>
      <c r="AA818" s="467" t="s">
        <v>2454</v>
      </c>
      <c r="AB818" s="467"/>
      <c r="AC818" s="474"/>
      <c r="AD818" s="474" t="s">
        <v>7321</v>
      </c>
      <c r="AE818" s="474"/>
      <c r="AF818" s="474" t="s">
        <v>7319</v>
      </c>
      <c r="AG818" s="467" t="s">
        <v>7322</v>
      </c>
      <c r="AH818" s="474" t="s">
        <v>2452</v>
      </c>
      <c r="AI818" s="474" t="s">
        <v>2452</v>
      </c>
      <c r="AJ818" s="467"/>
      <c r="AK818" s="474"/>
      <c r="AL818" s="467"/>
      <c r="AM818" s="467" t="s">
        <v>6638</v>
      </c>
      <c r="AN818" s="467"/>
      <c r="AO818" s="474"/>
      <c r="AP818" s="476" t="s">
        <v>6607</v>
      </c>
      <c r="AQ818" s="467" t="s">
        <v>5640</v>
      </c>
      <c r="AR818" s="467" t="s">
        <v>6586</v>
      </c>
      <c r="AS818" s="467" t="s">
        <v>6608</v>
      </c>
      <c r="AT818" s="467" t="s">
        <v>4680</v>
      </c>
      <c r="AU818" s="474" t="s">
        <v>6442</v>
      </c>
      <c r="AV818" s="474"/>
      <c r="AW818" s="474">
        <v>1</v>
      </c>
      <c r="AX818" s="474">
        <v>1</v>
      </c>
      <c r="AY818" s="474">
        <v>1</v>
      </c>
      <c r="AZ818" s="474">
        <v>3</v>
      </c>
      <c r="BA818" s="477">
        <v>4</v>
      </c>
      <c r="BB818" s="478"/>
      <c r="BC818" s="474"/>
      <c r="BD818" s="467"/>
      <c r="BE818" s="467"/>
      <c r="BF818" s="467"/>
      <c r="BG818" s="470"/>
      <c r="BH818" s="467"/>
      <c r="BI818" s="467"/>
      <c r="BJ818" s="467"/>
      <c r="BK818" s="467"/>
      <c r="BL818" s="467"/>
      <c r="BM818" s="467"/>
    </row>
    <row r="819" spans="2:65" ht="30" customHeight="1" x14ac:dyDescent="0.3">
      <c r="B819" s="465">
        <v>20200814</v>
      </c>
      <c r="C819" s="514" t="s">
        <v>6612</v>
      </c>
      <c r="D819" s="480" t="s">
        <v>6568</v>
      </c>
      <c r="E819" s="481">
        <v>44298</v>
      </c>
      <c r="F819" s="469" t="s">
        <v>2770</v>
      </c>
      <c r="G819" s="468" t="s">
        <v>116</v>
      </c>
      <c r="H819" s="469" t="s">
        <v>1500</v>
      </c>
      <c r="I819" s="468" t="s">
        <v>2491</v>
      </c>
      <c r="J819" s="482">
        <v>202104121506</v>
      </c>
      <c r="K819" s="483">
        <v>44291</v>
      </c>
      <c r="L819" s="479">
        <v>44166</v>
      </c>
      <c r="M819" s="469" t="s">
        <v>6560</v>
      </c>
      <c r="N819" s="469" t="s">
        <v>5356</v>
      </c>
      <c r="O819" s="513" t="s">
        <v>6569</v>
      </c>
      <c r="P819" s="513" t="s">
        <v>6570</v>
      </c>
      <c r="Q819" s="513" t="s">
        <v>6636</v>
      </c>
      <c r="R819" s="526">
        <v>1763460</v>
      </c>
      <c r="S819" s="484">
        <v>1763460</v>
      </c>
      <c r="T819" s="468" t="s">
        <v>2455</v>
      </c>
      <c r="U819" s="468"/>
      <c r="V819" s="468"/>
      <c r="W819" s="468" t="s">
        <v>120</v>
      </c>
      <c r="X819" s="513"/>
      <c r="Y819" s="486" t="s">
        <v>7492</v>
      </c>
      <c r="Z819" s="513" t="s">
        <v>6768</v>
      </c>
      <c r="AA819" s="467" t="s">
        <v>2454</v>
      </c>
      <c r="AB819" s="467" t="s">
        <v>7506</v>
      </c>
      <c r="AC819" s="474"/>
      <c r="AD819" s="474" t="s">
        <v>2485</v>
      </c>
      <c r="AE819" s="474"/>
      <c r="AF819" s="474" t="s">
        <v>2462</v>
      </c>
      <c r="AG819" s="467" t="s">
        <v>2451</v>
      </c>
      <c r="AH819" s="474" t="s">
        <v>2710</v>
      </c>
      <c r="AI819" s="474" t="s">
        <v>2710</v>
      </c>
      <c r="AJ819" s="467"/>
      <c r="AK819" s="474"/>
      <c r="AL819" s="467"/>
      <c r="AM819" s="467" t="s">
        <v>7507</v>
      </c>
      <c r="AN819" s="467"/>
      <c r="AO819" s="474"/>
      <c r="AP819" s="476" t="s">
        <v>6769</v>
      </c>
      <c r="AQ819" s="467" t="s">
        <v>5796</v>
      </c>
      <c r="AR819" s="501" t="s">
        <v>7498</v>
      </c>
      <c r="AS819" s="467" t="s">
        <v>6637</v>
      </c>
      <c r="AT819" s="467" t="s">
        <v>5796</v>
      </c>
      <c r="AU819" s="474" t="s">
        <v>6606</v>
      </c>
      <c r="AV819" s="474"/>
      <c r="AW819" s="474">
        <v>1</v>
      </c>
      <c r="AX819" s="474">
        <v>3</v>
      </c>
      <c r="AY819" s="474">
        <v>1</v>
      </c>
      <c r="AZ819" s="474">
        <v>3</v>
      </c>
      <c r="BA819" s="477">
        <v>2</v>
      </c>
      <c r="BB819" s="478"/>
      <c r="BC819" s="474"/>
      <c r="BD819" s="467"/>
      <c r="BE819" s="467"/>
      <c r="BF819" s="467"/>
      <c r="BG819" s="470"/>
      <c r="BH819" s="467"/>
      <c r="BI819" s="467"/>
      <c r="BJ819" s="467"/>
      <c r="BK819" s="467"/>
      <c r="BL819" s="467"/>
      <c r="BM819" s="467"/>
    </row>
    <row r="820" spans="2:65" ht="30" customHeight="1" x14ac:dyDescent="0.3">
      <c r="B820" s="465">
        <v>20200815</v>
      </c>
      <c r="C820" s="514" t="s">
        <v>6613</v>
      </c>
      <c r="D820" s="480" t="s">
        <v>6600</v>
      </c>
      <c r="E820" s="481">
        <v>44298</v>
      </c>
      <c r="F820" s="469" t="s">
        <v>2770</v>
      </c>
      <c r="G820" s="468" t="s">
        <v>116</v>
      </c>
      <c r="H820" s="469" t="s">
        <v>2585</v>
      </c>
      <c r="I820" s="468" t="s">
        <v>2477</v>
      </c>
      <c r="J820" s="482">
        <v>202104121472</v>
      </c>
      <c r="K820" s="483">
        <v>44298</v>
      </c>
      <c r="L820" s="479">
        <v>44287</v>
      </c>
      <c r="M820" s="469" t="s">
        <v>2582</v>
      </c>
      <c r="N820" s="469" t="s">
        <v>2582</v>
      </c>
      <c r="O820" s="513" t="s">
        <v>6571</v>
      </c>
      <c r="P820" s="513" t="s">
        <v>6635</v>
      </c>
      <c r="Q820" s="513" t="s">
        <v>6572</v>
      </c>
      <c r="R820" s="526">
        <v>909091</v>
      </c>
      <c r="S820" s="484">
        <v>0</v>
      </c>
      <c r="T820" s="468" t="s">
        <v>8007</v>
      </c>
      <c r="U820" s="468"/>
      <c r="V820" s="468"/>
      <c r="W820" s="468" t="s">
        <v>120</v>
      </c>
      <c r="X820" s="513"/>
      <c r="Y820" s="486" t="s">
        <v>3141</v>
      </c>
      <c r="Z820" s="513" t="s">
        <v>8008</v>
      </c>
      <c r="AA820" s="467" t="s">
        <v>2454</v>
      </c>
      <c r="AB820" s="467" t="s">
        <v>8009</v>
      </c>
      <c r="AC820" s="474"/>
      <c r="AD820" s="474" t="s">
        <v>8010</v>
      </c>
      <c r="AE820" s="474"/>
      <c r="AF820" s="474" t="s">
        <v>8012</v>
      </c>
      <c r="AG820" s="467" t="s">
        <v>8011</v>
      </c>
      <c r="AH820" s="474" t="s">
        <v>2452</v>
      </c>
      <c r="AI820" s="474" t="s">
        <v>2452</v>
      </c>
      <c r="AJ820" s="467"/>
      <c r="AK820" s="474"/>
      <c r="AL820" s="467"/>
      <c r="AM820" s="467" t="s">
        <v>6634</v>
      </c>
      <c r="AN820" s="467"/>
      <c r="AO820" s="474"/>
      <c r="AP820" s="476" t="s">
        <v>6601</v>
      </c>
      <c r="AQ820" s="467" t="s">
        <v>6602</v>
      </c>
      <c r="AR820" s="467" t="s">
        <v>6709</v>
      </c>
      <c r="AS820" s="467" t="s">
        <v>6603</v>
      </c>
      <c r="AT820" s="467" t="s">
        <v>6604</v>
      </c>
      <c r="AU820" s="474" t="s">
        <v>6605</v>
      </c>
      <c r="AV820" s="474"/>
      <c r="AW820" s="474">
        <v>1</v>
      </c>
      <c r="AX820" s="474">
        <v>2</v>
      </c>
      <c r="AY820" s="474">
        <v>1</v>
      </c>
      <c r="AZ820" s="474">
        <v>1</v>
      </c>
      <c r="BA820" s="477">
        <v>1</v>
      </c>
      <c r="BB820" s="478"/>
      <c r="BC820" s="474"/>
      <c r="BD820" s="467"/>
      <c r="BE820" s="467"/>
      <c r="BF820" s="467"/>
      <c r="BG820" s="470"/>
      <c r="BH820" s="467"/>
      <c r="BI820" s="467"/>
      <c r="BJ820" s="467"/>
      <c r="BK820" s="467"/>
      <c r="BL820" s="467"/>
      <c r="BM820" s="467"/>
    </row>
    <row r="821" spans="2:65" ht="30" customHeight="1" x14ac:dyDescent="0.3">
      <c r="B821" s="465">
        <v>20200816</v>
      </c>
      <c r="C821" s="514" t="s">
        <v>7416</v>
      </c>
      <c r="D821" s="480" t="s">
        <v>5669</v>
      </c>
      <c r="E821" s="481">
        <v>44298</v>
      </c>
      <c r="F821" s="469" t="s">
        <v>2713</v>
      </c>
      <c r="G821" s="468" t="s">
        <v>116</v>
      </c>
      <c r="H821" s="469" t="s">
        <v>2585</v>
      </c>
      <c r="I821" s="468" t="s">
        <v>4394</v>
      </c>
      <c r="J821" s="482">
        <v>202104121426</v>
      </c>
      <c r="K821" s="483">
        <v>44298</v>
      </c>
      <c r="L821" s="479">
        <v>44287</v>
      </c>
      <c r="M821" s="469" t="s">
        <v>5956</v>
      </c>
      <c r="N821" s="469" t="s">
        <v>6561</v>
      </c>
      <c r="O821" s="513" t="s">
        <v>6068</v>
      </c>
      <c r="P821" s="513" t="s">
        <v>6633</v>
      </c>
      <c r="Q821" s="513" t="s">
        <v>6573</v>
      </c>
      <c r="R821" s="527">
        <v>720</v>
      </c>
      <c r="S821" s="484">
        <v>0</v>
      </c>
      <c r="T821" s="468" t="s">
        <v>8453</v>
      </c>
      <c r="U821" s="468"/>
      <c r="V821" s="468"/>
      <c r="W821" s="468" t="s">
        <v>120</v>
      </c>
      <c r="X821" s="513"/>
      <c r="Y821" s="486" t="s">
        <v>2528</v>
      </c>
      <c r="Z821" s="513" t="s">
        <v>7325</v>
      </c>
      <c r="AA821" s="467" t="s">
        <v>2454</v>
      </c>
      <c r="AB821" s="467"/>
      <c r="AC821" s="474"/>
      <c r="AD821" s="474" t="s">
        <v>7321</v>
      </c>
      <c r="AE821" s="474"/>
      <c r="AF821" s="474" t="s">
        <v>7319</v>
      </c>
      <c r="AG821" s="467" t="s">
        <v>7322</v>
      </c>
      <c r="AH821" s="474" t="s">
        <v>2452</v>
      </c>
      <c r="AI821" s="474" t="s">
        <v>2452</v>
      </c>
      <c r="AJ821" s="467"/>
      <c r="AK821" s="474"/>
      <c r="AL821" s="467"/>
      <c r="AM821" s="467" t="s">
        <v>6632</v>
      </c>
      <c r="AN821" s="467"/>
      <c r="AO821" s="474"/>
      <c r="AP821" s="476" t="s">
        <v>6598</v>
      </c>
      <c r="AQ821" s="467" t="s">
        <v>5640</v>
      </c>
      <c r="AR821" s="467" t="s">
        <v>6586</v>
      </c>
      <c r="AS821" s="467" t="s">
        <v>6599</v>
      </c>
      <c r="AT821" s="467" t="s">
        <v>4680</v>
      </c>
      <c r="AU821" s="474" t="s">
        <v>6442</v>
      </c>
      <c r="AV821" s="474"/>
      <c r="AW821" s="474">
        <v>1</v>
      </c>
      <c r="AX821" s="474">
        <v>1</v>
      </c>
      <c r="AY821" s="474">
        <v>1</v>
      </c>
      <c r="AZ821" s="474">
        <v>3</v>
      </c>
      <c r="BA821" s="477">
        <v>4</v>
      </c>
      <c r="BB821" s="478"/>
      <c r="BC821" s="474"/>
      <c r="BD821" s="467"/>
      <c r="BE821" s="467"/>
      <c r="BF821" s="467"/>
      <c r="BG821" s="470"/>
      <c r="BH821" s="467"/>
      <c r="BI821" s="467"/>
      <c r="BJ821" s="467"/>
      <c r="BK821" s="467"/>
      <c r="BL821" s="467"/>
      <c r="BM821" s="467"/>
    </row>
    <row r="822" spans="2:65" ht="30" customHeight="1" x14ac:dyDescent="0.3">
      <c r="B822" s="465">
        <v>20200817</v>
      </c>
      <c r="C822" s="514" t="s">
        <v>6614</v>
      </c>
      <c r="D822" s="480" t="s">
        <v>3897</v>
      </c>
      <c r="E822" s="481">
        <v>44299</v>
      </c>
      <c r="F822" s="469" t="s">
        <v>2713</v>
      </c>
      <c r="G822" s="468" t="s">
        <v>116</v>
      </c>
      <c r="H822" s="469" t="s">
        <v>2585</v>
      </c>
      <c r="I822" s="468" t="s">
        <v>2477</v>
      </c>
      <c r="J822" s="482">
        <v>202104131564</v>
      </c>
      <c r="K822" s="483">
        <v>44299</v>
      </c>
      <c r="L822" s="479">
        <v>44256</v>
      </c>
      <c r="M822" s="469" t="s">
        <v>6058</v>
      </c>
      <c r="N822" s="469" t="s">
        <v>6562</v>
      </c>
      <c r="O822" s="513" t="s">
        <v>6574</v>
      </c>
      <c r="P822" s="513" t="s">
        <v>6630</v>
      </c>
      <c r="Q822" s="513" t="s">
        <v>6575</v>
      </c>
      <c r="R822" s="527">
        <v>0</v>
      </c>
      <c r="S822" s="484">
        <v>0</v>
      </c>
      <c r="T822" s="468" t="s">
        <v>7499</v>
      </c>
      <c r="U822" s="468"/>
      <c r="V822" s="468"/>
      <c r="W822" s="468" t="s">
        <v>120</v>
      </c>
      <c r="X822" s="513"/>
      <c r="Y822" s="486" t="s">
        <v>2528</v>
      </c>
      <c r="Z822" s="513" t="s">
        <v>6597</v>
      </c>
      <c r="AA822" s="467" t="s">
        <v>2454</v>
      </c>
      <c r="AB822" s="467" t="s">
        <v>7500</v>
      </c>
      <c r="AC822" s="474"/>
      <c r="AD822" s="474" t="s">
        <v>7501</v>
      </c>
      <c r="AE822" s="474" t="s">
        <v>7494</v>
      </c>
      <c r="AF822" s="474" t="s">
        <v>7503</v>
      </c>
      <c r="AG822" s="467" t="s">
        <v>7502</v>
      </c>
      <c r="AH822" s="474" t="s">
        <v>2452</v>
      </c>
      <c r="AI822" s="474" t="s">
        <v>2452</v>
      </c>
      <c r="AJ822" s="467"/>
      <c r="AK822" s="474"/>
      <c r="AL822" s="467"/>
      <c r="AM822" s="467" t="s">
        <v>7504</v>
      </c>
      <c r="AN822" s="467"/>
      <c r="AO822" s="474"/>
      <c r="AP822" s="476" t="s">
        <v>6631</v>
      </c>
      <c r="AQ822" s="467" t="s">
        <v>5640</v>
      </c>
      <c r="AR822" s="467" t="s">
        <v>6586</v>
      </c>
      <c r="AS822" s="467" t="s">
        <v>6629</v>
      </c>
      <c r="AT822" s="467" t="s">
        <v>5640</v>
      </c>
      <c r="AU822" s="474" t="s">
        <v>6586</v>
      </c>
      <c r="AV822" s="474"/>
      <c r="AW822" s="474">
        <v>1</v>
      </c>
      <c r="AX822" s="474">
        <v>1</v>
      </c>
      <c r="AY822" s="474">
        <v>1</v>
      </c>
      <c r="AZ822" s="474">
        <v>1</v>
      </c>
      <c r="BA822" s="477">
        <v>2</v>
      </c>
      <c r="BB822" s="478"/>
      <c r="BC822" s="474"/>
      <c r="BD822" s="467"/>
      <c r="BE822" s="467"/>
      <c r="BF822" s="467"/>
      <c r="BG822" s="470"/>
      <c r="BH822" s="467"/>
      <c r="BI822" s="467"/>
      <c r="BJ822" s="467"/>
      <c r="BK822" s="467"/>
      <c r="BL822" s="467"/>
      <c r="BM822" s="467"/>
    </row>
    <row r="823" spans="2:65" ht="30" customHeight="1" x14ac:dyDescent="0.3">
      <c r="B823" s="465">
        <v>20200818</v>
      </c>
      <c r="C823" s="514" t="s">
        <v>7415</v>
      </c>
      <c r="D823" s="480" t="s">
        <v>6578</v>
      </c>
      <c r="E823" s="481">
        <v>44300</v>
      </c>
      <c r="F823" s="469" t="s">
        <v>2713</v>
      </c>
      <c r="G823" s="468" t="s">
        <v>116</v>
      </c>
      <c r="H823" s="469" t="s">
        <v>1500</v>
      </c>
      <c r="I823" s="468" t="s">
        <v>2522</v>
      </c>
      <c r="J823" s="482">
        <v>202104141695</v>
      </c>
      <c r="K823" s="483">
        <v>44299</v>
      </c>
      <c r="L823" s="479">
        <v>44256</v>
      </c>
      <c r="M823" s="469" t="s">
        <v>3581</v>
      </c>
      <c r="N823" s="469" t="s">
        <v>2582</v>
      </c>
      <c r="O823" s="513" t="s">
        <v>6576</v>
      </c>
      <c r="P823" s="513" t="s">
        <v>6628</v>
      </c>
      <c r="Q823" s="513" t="s">
        <v>6577</v>
      </c>
      <c r="R823" s="526">
        <v>2746200</v>
      </c>
      <c r="S823" s="484">
        <v>2746200</v>
      </c>
      <c r="T823" s="468" t="s">
        <v>2455</v>
      </c>
      <c r="U823" s="468"/>
      <c r="V823" s="468"/>
      <c r="W823" s="468" t="s">
        <v>120</v>
      </c>
      <c r="X823" s="513"/>
      <c r="Y823" s="486" t="s">
        <v>7290</v>
      </c>
      <c r="Z823" s="513" t="s">
        <v>6770</v>
      </c>
      <c r="AA823" s="467" t="s">
        <v>2454</v>
      </c>
      <c r="AB823" s="467" t="s">
        <v>7327</v>
      </c>
      <c r="AC823" s="474"/>
      <c r="AD823" s="474" t="s">
        <v>2485</v>
      </c>
      <c r="AE823" s="474"/>
      <c r="AF823" s="474" t="s">
        <v>2458</v>
      </c>
      <c r="AG823" s="467" t="s">
        <v>2451</v>
      </c>
      <c r="AH823" s="474" t="s">
        <v>2710</v>
      </c>
      <c r="AI823" s="474" t="s">
        <v>2710</v>
      </c>
      <c r="AJ823" s="467"/>
      <c r="AK823" s="474"/>
      <c r="AL823" s="467"/>
      <c r="AM823" s="467" t="s">
        <v>6627</v>
      </c>
      <c r="AN823" s="467"/>
      <c r="AO823" s="474"/>
      <c r="AP823" s="476" t="s">
        <v>6771</v>
      </c>
      <c r="AQ823" s="467" t="s">
        <v>5640</v>
      </c>
      <c r="AR823" s="501" t="s">
        <v>7291</v>
      </c>
      <c r="AS823" s="467" t="s">
        <v>7326</v>
      </c>
      <c r="AT823" s="467" t="s">
        <v>6609</v>
      </c>
      <c r="AU823" s="474" t="s">
        <v>6610</v>
      </c>
      <c r="AV823" s="474"/>
      <c r="AW823" s="474">
        <v>1</v>
      </c>
      <c r="AX823" s="474">
        <v>3</v>
      </c>
      <c r="AY823" s="474">
        <v>1</v>
      </c>
      <c r="AZ823" s="474">
        <v>1</v>
      </c>
      <c r="BA823" s="477">
        <v>2</v>
      </c>
      <c r="BB823" s="478"/>
      <c r="BC823" s="474"/>
      <c r="BD823" s="467"/>
      <c r="BE823" s="467"/>
      <c r="BF823" s="467"/>
      <c r="BG823" s="470"/>
      <c r="BH823" s="467"/>
      <c r="BI823" s="467"/>
      <c r="BJ823" s="467"/>
      <c r="BK823" s="467"/>
      <c r="BL823" s="467"/>
      <c r="BM823" s="467"/>
    </row>
    <row r="824" spans="2:65" ht="30" customHeight="1" x14ac:dyDescent="0.3">
      <c r="B824" s="465">
        <v>20200819</v>
      </c>
      <c r="C824" s="514" t="s">
        <v>6615</v>
      </c>
      <c r="D824" s="480" t="s">
        <v>6579</v>
      </c>
      <c r="E824" s="481">
        <v>44301</v>
      </c>
      <c r="F824" s="469" t="s">
        <v>2713</v>
      </c>
      <c r="G824" s="468" t="s">
        <v>116</v>
      </c>
      <c r="H824" s="469" t="s">
        <v>2585</v>
      </c>
      <c r="I824" s="468" t="s">
        <v>2474</v>
      </c>
      <c r="J824" s="482" t="s">
        <v>7286</v>
      </c>
      <c r="K824" s="483">
        <v>44301</v>
      </c>
      <c r="L824" s="479">
        <v>44256</v>
      </c>
      <c r="M824" s="469" t="s">
        <v>6058</v>
      </c>
      <c r="N824" s="469" t="s">
        <v>6563</v>
      </c>
      <c r="O824" s="513" t="s">
        <v>6580</v>
      </c>
      <c r="P824" s="513" t="s">
        <v>6625</v>
      </c>
      <c r="Q824" s="513" t="s">
        <v>6581</v>
      </c>
      <c r="R824" s="527">
        <v>4200</v>
      </c>
      <c r="S824" s="484">
        <v>0</v>
      </c>
      <c r="T824" s="468" t="s">
        <v>145</v>
      </c>
      <c r="U824" s="468"/>
      <c r="V824" s="468"/>
      <c r="W824" s="468" t="s">
        <v>120</v>
      </c>
      <c r="X824" s="513"/>
      <c r="Y824" s="486" t="s">
        <v>2528</v>
      </c>
      <c r="Z824" s="513" t="s">
        <v>6596</v>
      </c>
      <c r="AA824" s="467" t="s">
        <v>2454</v>
      </c>
      <c r="AB824" s="467" t="s">
        <v>6626</v>
      </c>
      <c r="AC824" s="474"/>
      <c r="AD824" s="474" t="s">
        <v>227</v>
      </c>
      <c r="AE824" s="474"/>
      <c r="AF824" s="474" t="s">
        <v>235</v>
      </c>
      <c r="AG824" s="467" t="s">
        <v>238</v>
      </c>
      <c r="AH824" s="474" t="s">
        <v>2452</v>
      </c>
      <c r="AI824" s="474" t="s">
        <v>2452</v>
      </c>
      <c r="AJ824" s="467"/>
      <c r="AK824" s="474"/>
      <c r="AL824" s="467"/>
      <c r="AM824" s="467" t="s">
        <v>6624</v>
      </c>
      <c r="AN824" s="467"/>
      <c r="AO824" s="474"/>
      <c r="AP824" s="476" t="s">
        <v>6593</v>
      </c>
      <c r="AQ824" s="467" t="s">
        <v>5640</v>
      </c>
      <c r="AR824" s="467" t="s">
        <v>6586</v>
      </c>
      <c r="AS824" s="467" t="s">
        <v>6594</v>
      </c>
      <c r="AT824" s="467" t="s">
        <v>6040</v>
      </c>
      <c r="AU824" s="474" t="s">
        <v>6595</v>
      </c>
      <c r="AV824" s="474"/>
      <c r="AW824" s="474">
        <v>1</v>
      </c>
      <c r="AX824" s="474">
        <v>1</v>
      </c>
      <c r="AY824" s="474">
        <v>1</v>
      </c>
      <c r="AZ824" s="474">
        <v>1</v>
      </c>
      <c r="BA824" s="477">
        <v>1</v>
      </c>
      <c r="BB824" s="478"/>
      <c r="BC824" s="474"/>
      <c r="BD824" s="467"/>
      <c r="BE824" s="467"/>
      <c r="BF824" s="467"/>
      <c r="BG824" s="470"/>
      <c r="BH824" s="467"/>
      <c r="BI824" s="467"/>
      <c r="BJ824" s="467"/>
      <c r="BK824" s="467"/>
      <c r="BL824" s="467"/>
      <c r="BM824" s="467"/>
    </row>
    <row r="825" spans="2:65" ht="30" customHeight="1" x14ac:dyDescent="0.3">
      <c r="B825" s="465">
        <v>20200820</v>
      </c>
      <c r="C825" s="514" t="s">
        <v>6582</v>
      </c>
      <c r="D825" s="480" t="s">
        <v>6590</v>
      </c>
      <c r="E825" s="481">
        <v>44302</v>
      </c>
      <c r="F825" s="469" t="s">
        <v>3176</v>
      </c>
      <c r="G825" s="468" t="s">
        <v>116</v>
      </c>
      <c r="H825" s="469" t="s">
        <v>2585</v>
      </c>
      <c r="I825" s="468" t="s">
        <v>2477</v>
      </c>
      <c r="J825" s="482">
        <v>202104161970</v>
      </c>
      <c r="K825" s="483">
        <v>44302</v>
      </c>
      <c r="L825" s="479"/>
      <c r="M825" s="469" t="s">
        <v>2694</v>
      </c>
      <c r="N825" s="469" t="s">
        <v>6564</v>
      </c>
      <c r="O825" s="513" t="s">
        <v>6583</v>
      </c>
      <c r="P825" s="513" t="s">
        <v>6584</v>
      </c>
      <c r="Q825" s="513" t="s">
        <v>7329</v>
      </c>
      <c r="R825" s="527">
        <v>0</v>
      </c>
      <c r="S825" s="484">
        <v>0</v>
      </c>
      <c r="T825" s="468" t="s">
        <v>7328</v>
      </c>
      <c r="U825" s="468"/>
      <c r="V825" s="468"/>
      <c r="W825" s="468" t="s">
        <v>120</v>
      </c>
      <c r="X825" s="513"/>
      <c r="Y825" s="486" t="s">
        <v>2528</v>
      </c>
      <c r="Z825" s="513" t="s">
        <v>6592</v>
      </c>
      <c r="AA825" s="467" t="s">
        <v>2454</v>
      </c>
      <c r="AB825" s="467"/>
      <c r="AC825" s="474"/>
      <c r="AD825" s="474" t="s">
        <v>7321</v>
      </c>
      <c r="AE825" s="474"/>
      <c r="AF825" s="474" t="s">
        <v>7319</v>
      </c>
      <c r="AG825" s="467" t="s">
        <v>7330</v>
      </c>
      <c r="AH825" s="474" t="s">
        <v>2452</v>
      </c>
      <c r="AI825" s="474" t="s">
        <v>2452</v>
      </c>
      <c r="AJ825" s="467"/>
      <c r="AK825" s="474"/>
      <c r="AL825" s="467"/>
      <c r="AM825" s="467" t="s">
        <v>6690</v>
      </c>
      <c r="AN825" s="467"/>
      <c r="AO825" s="474"/>
      <c r="AP825" s="476" t="s">
        <v>6591</v>
      </c>
      <c r="AQ825" s="467" t="s">
        <v>5195</v>
      </c>
      <c r="AR825" s="467" t="s">
        <v>6586</v>
      </c>
      <c r="AS825" s="467"/>
      <c r="AT825" s="467"/>
      <c r="AU825" s="474"/>
      <c r="AV825" s="474"/>
      <c r="AW825" s="474">
        <v>1</v>
      </c>
      <c r="AX825" s="474">
        <v>1</v>
      </c>
      <c r="AY825" s="474">
        <v>1</v>
      </c>
      <c r="AZ825" s="474">
        <v>3</v>
      </c>
      <c r="BA825" s="477">
        <v>3</v>
      </c>
      <c r="BB825" s="478"/>
      <c r="BC825" s="474"/>
      <c r="BD825" s="467"/>
      <c r="BE825" s="467"/>
      <c r="BF825" s="467"/>
      <c r="BG825" s="470"/>
      <c r="BH825" s="467"/>
      <c r="BI825" s="467"/>
      <c r="BJ825" s="467"/>
      <c r="BK825" s="467"/>
      <c r="BL825" s="467"/>
      <c r="BM825" s="467"/>
    </row>
    <row r="826" spans="2:65" ht="30" customHeight="1" x14ac:dyDescent="0.3">
      <c r="B826" s="465">
        <v>20200821</v>
      </c>
      <c r="C826" s="514" t="s">
        <v>6616</v>
      </c>
      <c r="D826" s="480" t="s">
        <v>6589</v>
      </c>
      <c r="E826" s="481">
        <v>44304</v>
      </c>
      <c r="F826" s="469" t="s">
        <v>2632</v>
      </c>
      <c r="G826" s="468" t="s">
        <v>116</v>
      </c>
      <c r="H826" s="469" t="s">
        <v>2585</v>
      </c>
      <c r="I826" s="468" t="s">
        <v>2491</v>
      </c>
      <c r="J826" s="482" t="s">
        <v>7287</v>
      </c>
      <c r="K826" s="483">
        <v>44304</v>
      </c>
      <c r="L826" s="479">
        <v>44287</v>
      </c>
      <c r="M826" s="469" t="s">
        <v>2624</v>
      </c>
      <c r="N826" s="469" t="s">
        <v>2582</v>
      </c>
      <c r="O826" s="513" t="s">
        <v>6585</v>
      </c>
      <c r="P826" s="513" t="s">
        <v>6617</v>
      </c>
      <c r="Q826" s="513" t="s">
        <v>6619</v>
      </c>
      <c r="R826" s="526">
        <v>126650</v>
      </c>
      <c r="S826" s="484">
        <v>0</v>
      </c>
      <c r="T826" s="468" t="s">
        <v>348</v>
      </c>
      <c r="U826" s="468"/>
      <c r="V826" s="468"/>
      <c r="W826" s="468" t="s">
        <v>120</v>
      </c>
      <c r="X826" s="513"/>
      <c r="Y826" s="486" t="s">
        <v>2528</v>
      </c>
      <c r="Z826" s="513" t="s">
        <v>6588</v>
      </c>
      <c r="AA826" s="467" t="s">
        <v>6620</v>
      </c>
      <c r="AB826" s="467" t="s">
        <v>6587</v>
      </c>
      <c r="AC826" s="474"/>
      <c r="AD826" s="474" t="s">
        <v>228</v>
      </c>
      <c r="AE826" s="474"/>
      <c r="AF826" s="474" t="s">
        <v>235</v>
      </c>
      <c r="AG826" s="467" t="s">
        <v>239</v>
      </c>
      <c r="AH826" s="474" t="s">
        <v>2452</v>
      </c>
      <c r="AI826" s="474" t="s">
        <v>2452</v>
      </c>
      <c r="AJ826" s="467"/>
      <c r="AK826" s="474"/>
      <c r="AL826" s="467"/>
      <c r="AM826" s="467" t="s">
        <v>6623</v>
      </c>
      <c r="AN826" s="467"/>
      <c r="AO826" s="474"/>
      <c r="AP826" s="476" t="s">
        <v>6621</v>
      </c>
      <c r="AQ826" s="467" t="s">
        <v>6622</v>
      </c>
      <c r="AR826" s="467" t="s">
        <v>6611</v>
      </c>
      <c r="AS826" s="467" t="s">
        <v>6618</v>
      </c>
      <c r="AT826" s="467" t="s">
        <v>6622</v>
      </c>
      <c r="AU826" s="478">
        <v>44307</v>
      </c>
      <c r="AV826" s="474"/>
      <c r="AW826" s="474">
        <v>1</v>
      </c>
      <c r="AX826" s="474">
        <v>2</v>
      </c>
      <c r="AY826" s="474">
        <v>1</v>
      </c>
      <c r="AZ826" s="474">
        <v>1</v>
      </c>
      <c r="BA826" s="477">
        <v>2</v>
      </c>
      <c r="BB826" s="478"/>
      <c r="BC826" s="474"/>
      <c r="BD826" s="467"/>
      <c r="BE826" s="467"/>
      <c r="BF826" s="467"/>
      <c r="BG826" s="470"/>
      <c r="BH826" s="467"/>
      <c r="BI826" s="467"/>
      <c r="BJ826" s="467"/>
      <c r="BK826" s="467"/>
      <c r="BL826" s="467"/>
      <c r="BM826" s="467"/>
    </row>
    <row r="827" spans="2:65" ht="30" customHeight="1" x14ac:dyDescent="0.3">
      <c r="B827" s="465">
        <v>20200822</v>
      </c>
      <c r="C827" s="514" t="s">
        <v>6649</v>
      </c>
      <c r="D827" s="480" t="s">
        <v>6651</v>
      </c>
      <c r="E827" s="481">
        <v>44305</v>
      </c>
      <c r="F827" s="469" t="s">
        <v>3658</v>
      </c>
      <c r="G827" s="468" t="s">
        <v>116</v>
      </c>
      <c r="H827" s="469" t="s">
        <v>1500</v>
      </c>
      <c r="I827" s="468" t="s">
        <v>119</v>
      </c>
      <c r="J827" s="482">
        <v>202104192268</v>
      </c>
      <c r="K827" s="483">
        <v>44305</v>
      </c>
      <c r="L827" s="479"/>
      <c r="M827" s="469" t="s">
        <v>2582</v>
      </c>
      <c r="N827" s="469" t="s">
        <v>6645</v>
      </c>
      <c r="O827" s="513" t="s">
        <v>6663</v>
      </c>
      <c r="P827" s="513" t="s">
        <v>6664</v>
      </c>
      <c r="Q827" s="513" t="s">
        <v>7332</v>
      </c>
      <c r="R827" s="527">
        <v>0</v>
      </c>
      <c r="S827" s="484">
        <v>0</v>
      </c>
      <c r="T827" s="468" t="s">
        <v>2484</v>
      </c>
      <c r="U827" s="468"/>
      <c r="V827" s="468"/>
      <c r="W827" s="468" t="s">
        <v>120</v>
      </c>
      <c r="X827" s="513"/>
      <c r="Y827" s="486"/>
      <c r="Z827" s="513" t="s">
        <v>6665</v>
      </c>
      <c r="AA827" s="467" t="s">
        <v>2454</v>
      </c>
      <c r="AB827" s="467" t="s">
        <v>7508</v>
      </c>
      <c r="AC827" s="474"/>
      <c r="AD827" s="474" t="s">
        <v>2450</v>
      </c>
      <c r="AE827" s="474" t="s">
        <v>2461</v>
      </c>
      <c r="AF827" s="474" t="s">
        <v>2458</v>
      </c>
      <c r="AG827" s="467" t="s">
        <v>2451</v>
      </c>
      <c r="AH827" s="474" t="s">
        <v>2452</v>
      </c>
      <c r="AI827" s="474" t="s">
        <v>2452</v>
      </c>
      <c r="AJ827" s="467"/>
      <c r="AK827" s="474"/>
      <c r="AL827" s="467"/>
      <c r="AM827" s="467" t="s">
        <v>6657</v>
      </c>
      <c r="AN827" s="467"/>
      <c r="AO827" s="474"/>
      <c r="AP827" s="476" t="s">
        <v>6661</v>
      </c>
      <c r="AQ827" s="467" t="s">
        <v>6660</v>
      </c>
      <c r="AR827" s="467" t="s">
        <v>6659</v>
      </c>
      <c r="AS827" s="467" t="s">
        <v>6658</v>
      </c>
      <c r="AT827" s="467" t="s">
        <v>4680</v>
      </c>
      <c r="AU827" s="474" t="s">
        <v>6442</v>
      </c>
      <c r="AV827" s="474"/>
      <c r="AW827" s="474">
        <v>1</v>
      </c>
      <c r="AX827" s="474">
        <v>1</v>
      </c>
      <c r="AY827" s="474">
        <v>1</v>
      </c>
      <c r="AZ827" s="474">
        <v>1</v>
      </c>
      <c r="BA827" s="477">
        <v>2</v>
      </c>
      <c r="BB827" s="478"/>
      <c r="BC827" s="474"/>
      <c r="BD827" s="467"/>
      <c r="BE827" s="467"/>
      <c r="BF827" s="467"/>
      <c r="BG827" s="470"/>
      <c r="BH827" s="467"/>
      <c r="BI827" s="467"/>
      <c r="BJ827" s="467"/>
      <c r="BK827" s="467"/>
      <c r="BL827" s="467"/>
      <c r="BM827" s="467"/>
    </row>
    <row r="828" spans="2:65" ht="30" customHeight="1" x14ac:dyDescent="0.3">
      <c r="B828" s="465">
        <v>20200823</v>
      </c>
      <c r="C828" s="514" t="s">
        <v>7414</v>
      </c>
      <c r="D828" s="480" t="s">
        <v>5669</v>
      </c>
      <c r="E828" s="481">
        <v>44305</v>
      </c>
      <c r="F828" s="469" t="s">
        <v>2713</v>
      </c>
      <c r="G828" s="468" t="s">
        <v>116</v>
      </c>
      <c r="H828" s="469" t="s">
        <v>2585</v>
      </c>
      <c r="I828" s="468" t="s">
        <v>4394</v>
      </c>
      <c r="J828" s="482">
        <v>202104192251</v>
      </c>
      <c r="K828" s="483">
        <v>44303</v>
      </c>
      <c r="L828" s="479">
        <v>44287</v>
      </c>
      <c r="M828" s="469" t="s">
        <v>5956</v>
      </c>
      <c r="N828" s="469" t="s">
        <v>6561</v>
      </c>
      <c r="O828" s="513" t="s">
        <v>6068</v>
      </c>
      <c r="P828" s="513" t="s">
        <v>6667</v>
      </c>
      <c r="Q828" s="513" t="s">
        <v>6668</v>
      </c>
      <c r="R828" s="526">
        <v>12960</v>
      </c>
      <c r="S828" s="484">
        <v>0</v>
      </c>
      <c r="T828" s="468" t="s">
        <v>8453</v>
      </c>
      <c r="U828" s="468"/>
      <c r="V828" s="468"/>
      <c r="W828" s="468" t="s">
        <v>120</v>
      </c>
      <c r="X828" s="513"/>
      <c r="Y828" s="486" t="s">
        <v>3141</v>
      </c>
      <c r="Z828" s="469" t="s">
        <v>8055</v>
      </c>
      <c r="AA828" s="467" t="s">
        <v>2454</v>
      </c>
      <c r="AB828" s="467"/>
      <c r="AC828" s="474"/>
      <c r="AD828" s="474" t="s">
        <v>2450</v>
      </c>
      <c r="AE828" s="474"/>
      <c r="AF828" s="474" t="s">
        <v>2462</v>
      </c>
      <c r="AG828" s="467" t="s">
        <v>2516</v>
      </c>
      <c r="AH828" s="474" t="s">
        <v>2452</v>
      </c>
      <c r="AI828" s="474" t="s">
        <v>2452</v>
      </c>
      <c r="AJ828" s="467"/>
      <c r="AK828" s="474"/>
      <c r="AL828" s="467"/>
      <c r="AM828" s="467" t="s">
        <v>6632</v>
      </c>
      <c r="AN828" s="467"/>
      <c r="AO828" s="474"/>
      <c r="AP828" s="476" t="s">
        <v>8055</v>
      </c>
      <c r="AQ828" s="467" t="s">
        <v>5640</v>
      </c>
      <c r="AR828" s="467" t="s">
        <v>6709</v>
      </c>
      <c r="AS828" s="467" t="s">
        <v>6666</v>
      </c>
      <c r="AT828" s="467" t="s">
        <v>4680</v>
      </c>
      <c r="AU828" s="474" t="s">
        <v>6442</v>
      </c>
      <c r="AV828" s="474"/>
      <c r="AW828" s="474">
        <v>1</v>
      </c>
      <c r="AX828" s="474">
        <v>1</v>
      </c>
      <c r="AY828" s="474">
        <v>1</v>
      </c>
      <c r="AZ828" s="474">
        <v>3</v>
      </c>
      <c r="BA828" s="477">
        <v>4</v>
      </c>
      <c r="BB828" s="478"/>
      <c r="BC828" s="474"/>
      <c r="BD828" s="467"/>
      <c r="BE828" s="467"/>
      <c r="BF828" s="467"/>
      <c r="BG828" s="470"/>
      <c r="BH828" s="467"/>
      <c r="BI828" s="467"/>
      <c r="BJ828" s="467"/>
      <c r="BK828" s="467"/>
      <c r="BL828" s="467"/>
      <c r="BM828" s="467"/>
    </row>
    <row r="829" spans="2:65" ht="30" customHeight="1" x14ac:dyDescent="0.3">
      <c r="B829" s="465">
        <v>20200824</v>
      </c>
      <c r="C829" s="514" t="s">
        <v>6650</v>
      </c>
      <c r="D829" s="480" t="s">
        <v>6652</v>
      </c>
      <c r="E829" s="481">
        <v>44305</v>
      </c>
      <c r="F829" s="469" t="s">
        <v>6675</v>
      </c>
      <c r="G829" s="468" t="s">
        <v>6662</v>
      </c>
      <c r="H829" s="469" t="s">
        <v>2585</v>
      </c>
      <c r="I829" s="468" t="s">
        <v>6654</v>
      </c>
      <c r="J829" s="482" t="s">
        <v>7288</v>
      </c>
      <c r="K829" s="483">
        <v>44302</v>
      </c>
      <c r="L829" s="479"/>
      <c r="M829" s="469" t="s">
        <v>4955</v>
      </c>
      <c r="N829" s="469" t="s">
        <v>2586</v>
      </c>
      <c r="O829" s="513" t="s">
        <v>6676</v>
      </c>
      <c r="P829" s="513" t="s">
        <v>6677</v>
      </c>
      <c r="Q829" s="513" t="s">
        <v>6678</v>
      </c>
      <c r="R829" s="527">
        <v>0</v>
      </c>
      <c r="S829" s="484">
        <v>0</v>
      </c>
      <c r="T829" s="468" t="s">
        <v>348</v>
      </c>
      <c r="U829" s="468"/>
      <c r="V829" s="468"/>
      <c r="W829" s="468" t="s">
        <v>146</v>
      </c>
      <c r="X829" s="513"/>
      <c r="Y829" s="486" t="s">
        <v>3141</v>
      </c>
      <c r="Z829" s="513" t="s">
        <v>6679</v>
      </c>
      <c r="AA829" s="467" t="s">
        <v>153</v>
      </c>
      <c r="AB829" s="467" t="s">
        <v>6674</v>
      </c>
      <c r="AC829" s="474"/>
      <c r="AD829" s="474" t="s">
        <v>227</v>
      </c>
      <c r="AE829" s="474"/>
      <c r="AF829" s="474" t="s">
        <v>235</v>
      </c>
      <c r="AG829" s="467" t="s">
        <v>239</v>
      </c>
      <c r="AH829" s="474" t="s">
        <v>154</v>
      </c>
      <c r="AI829" s="474" t="s">
        <v>154</v>
      </c>
      <c r="AJ829" s="467"/>
      <c r="AK829" s="474"/>
      <c r="AL829" s="467"/>
      <c r="AM829" s="467" t="s">
        <v>6646</v>
      </c>
      <c r="AN829" s="467"/>
      <c r="AO829" s="474"/>
      <c r="AP829" s="476" t="s">
        <v>6673</v>
      </c>
      <c r="AQ829" s="467" t="s">
        <v>6385</v>
      </c>
      <c r="AR829" s="467" t="s">
        <v>6672</v>
      </c>
      <c r="AS829" s="467" t="s">
        <v>6671</v>
      </c>
      <c r="AT829" s="467" t="s">
        <v>6670</v>
      </c>
      <c r="AU829" s="474" t="s">
        <v>6669</v>
      </c>
      <c r="AV829" s="474"/>
      <c r="AW829" s="474">
        <v>1</v>
      </c>
      <c r="AX829" s="474">
        <v>1</v>
      </c>
      <c r="AY829" s="474">
        <v>1</v>
      </c>
      <c r="AZ829" s="474">
        <v>1</v>
      </c>
      <c r="BA829" s="477">
        <v>2</v>
      </c>
      <c r="BB829" s="478"/>
      <c r="BC829" s="474"/>
      <c r="BD829" s="467"/>
      <c r="BE829" s="467"/>
      <c r="BF829" s="467"/>
      <c r="BG829" s="470"/>
      <c r="BH829" s="467"/>
      <c r="BI829" s="467"/>
      <c r="BJ829" s="467"/>
      <c r="BK829" s="467"/>
      <c r="BL829" s="467"/>
      <c r="BM829" s="467"/>
    </row>
    <row r="830" spans="2:65" ht="30" customHeight="1" x14ac:dyDescent="0.3">
      <c r="B830" s="465">
        <v>20200825</v>
      </c>
      <c r="C830" s="514" t="s">
        <v>6655</v>
      </c>
      <c r="D830" s="480"/>
      <c r="E830" s="481">
        <v>44305</v>
      </c>
      <c r="F830" s="469" t="s">
        <v>2609</v>
      </c>
      <c r="G830" s="468" t="s">
        <v>116</v>
      </c>
      <c r="H830" s="469" t="s">
        <v>2585</v>
      </c>
      <c r="I830" s="468" t="s">
        <v>4904</v>
      </c>
      <c r="J830" s="482">
        <v>202104192137</v>
      </c>
      <c r="K830" s="483">
        <v>44303</v>
      </c>
      <c r="L830" s="479">
        <v>44287</v>
      </c>
      <c r="M830" s="469" t="s">
        <v>4355</v>
      </c>
      <c r="N830" s="469" t="s">
        <v>6647</v>
      </c>
      <c r="O830" s="513" t="s">
        <v>6681</v>
      </c>
      <c r="P830" s="513" t="s">
        <v>6682</v>
      </c>
      <c r="Q830" s="513" t="s">
        <v>6683</v>
      </c>
      <c r="R830" s="527">
        <v>0</v>
      </c>
      <c r="S830" s="484">
        <v>0</v>
      </c>
      <c r="T830" s="468" t="s">
        <v>7338</v>
      </c>
      <c r="U830" s="468"/>
      <c r="V830" s="468"/>
      <c r="W830" s="468" t="s">
        <v>7337</v>
      </c>
      <c r="X830" s="513"/>
      <c r="Y830" s="486" t="s">
        <v>7290</v>
      </c>
      <c r="Z830" s="469" t="s">
        <v>6680</v>
      </c>
      <c r="AA830" s="467" t="s">
        <v>7339</v>
      </c>
      <c r="AB830" s="467" t="s">
        <v>7342</v>
      </c>
      <c r="AC830" s="474"/>
      <c r="AD830" s="474" t="s">
        <v>7321</v>
      </c>
      <c r="AE830" s="474"/>
      <c r="AF830" s="474" t="s">
        <v>7323</v>
      </c>
      <c r="AG830" s="467" t="s">
        <v>7331</v>
      </c>
      <c r="AH830" s="474" t="s">
        <v>7343</v>
      </c>
      <c r="AI830" s="474" t="s">
        <v>7343</v>
      </c>
      <c r="AJ830" s="467"/>
      <c r="AK830" s="474"/>
      <c r="AL830" s="467"/>
      <c r="AM830" s="467" t="s">
        <v>7336</v>
      </c>
      <c r="AN830" s="467"/>
      <c r="AO830" s="474"/>
      <c r="AP830" s="476" t="s">
        <v>7340</v>
      </c>
      <c r="AQ830" s="467" t="s">
        <v>7341</v>
      </c>
      <c r="AR830" s="467" t="s">
        <v>7324</v>
      </c>
      <c r="AS830" s="467" t="s">
        <v>7333</v>
      </c>
      <c r="AT830" s="467" t="s">
        <v>7334</v>
      </c>
      <c r="AU830" s="474" t="s">
        <v>7335</v>
      </c>
      <c r="AV830" s="474"/>
      <c r="AW830" s="474">
        <v>1</v>
      </c>
      <c r="AX830" s="474">
        <v>1</v>
      </c>
      <c r="AY830" s="474">
        <v>1</v>
      </c>
      <c r="AZ830" s="474">
        <v>1</v>
      </c>
      <c r="BA830" s="477">
        <v>2</v>
      </c>
      <c r="BB830" s="478"/>
      <c r="BC830" s="474"/>
      <c r="BD830" s="467"/>
      <c r="BE830" s="467"/>
      <c r="BF830" s="467"/>
      <c r="BG830" s="470"/>
      <c r="BH830" s="467"/>
      <c r="BI830" s="467"/>
      <c r="BJ830" s="467"/>
      <c r="BK830" s="467"/>
      <c r="BL830" s="467"/>
      <c r="BM830" s="467"/>
    </row>
    <row r="831" spans="2:65" ht="30" customHeight="1" x14ac:dyDescent="0.3">
      <c r="B831" s="465">
        <v>20200826</v>
      </c>
      <c r="C831" s="514" t="s">
        <v>6656</v>
      </c>
      <c r="D831" s="480" t="s">
        <v>6653</v>
      </c>
      <c r="E831" s="481">
        <v>44305</v>
      </c>
      <c r="F831" s="469" t="s">
        <v>2713</v>
      </c>
      <c r="G831" s="468" t="s">
        <v>116</v>
      </c>
      <c r="H831" s="469" t="s">
        <v>2585</v>
      </c>
      <c r="I831" s="468" t="s">
        <v>2479</v>
      </c>
      <c r="J831" s="482">
        <v>202104192127</v>
      </c>
      <c r="K831" s="483">
        <v>44302</v>
      </c>
      <c r="L831" s="479">
        <v>44287</v>
      </c>
      <c r="M831" s="469" t="s">
        <v>5956</v>
      </c>
      <c r="N831" s="469" t="s">
        <v>6648</v>
      </c>
      <c r="O831" s="513" t="s">
        <v>6687</v>
      </c>
      <c r="P831" s="513" t="s">
        <v>6688</v>
      </c>
      <c r="Q831" s="513" t="s">
        <v>6689</v>
      </c>
      <c r="R831" s="526">
        <v>1450710</v>
      </c>
      <c r="S831" s="484">
        <v>0</v>
      </c>
      <c r="T831" s="468" t="s">
        <v>2455</v>
      </c>
      <c r="U831" s="468"/>
      <c r="V831" s="468"/>
      <c r="W831" s="468" t="s">
        <v>120</v>
      </c>
      <c r="X831" s="513"/>
      <c r="Y831" s="486" t="s">
        <v>3141</v>
      </c>
      <c r="Z831" s="469" t="s">
        <v>8055</v>
      </c>
      <c r="AA831" s="467" t="s">
        <v>2454</v>
      </c>
      <c r="AB831" s="467" t="s">
        <v>6686</v>
      </c>
      <c r="AC831" s="474"/>
      <c r="AD831" s="474" t="s">
        <v>2485</v>
      </c>
      <c r="AE831" s="474"/>
      <c r="AF831" s="474" t="s">
        <v>2458</v>
      </c>
      <c r="AG831" s="467" t="s">
        <v>2486</v>
      </c>
      <c r="AH831" s="474" t="s">
        <v>2710</v>
      </c>
      <c r="AI831" s="474" t="s">
        <v>2710</v>
      </c>
      <c r="AJ831" s="467"/>
      <c r="AK831" s="474"/>
      <c r="AL831" s="467"/>
      <c r="AM831" s="467" t="s">
        <v>6684</v>
      </c>
      <c r="AN831" s="467"/>
      <c r="AO831" s="474" t="s">
        <v>3141</v>
      </c>
      <c r="AP831" s="476" t="s">
        <v>8055</v>
      </c>
      <c r="AQ831" s="467" t="s">
        <v>5640</v>
      </c>
      <c r="AR831" s="467" t="s">
        <v>6586</v>
      </c>
      <c r="AS831" s="467" t="s">
        <v>6686</v>
      </c>
      <c r="AT831" s="467" t="s">
        <v>6685</v>
      </c>
      <c r="AU831" s="474" t="s">
        <v>6586</v>
      </c>
      <c r="AV831" s="474"/>
      <c r="AW831" s="474">
        <v>1</v>
      </c>
      <c r="AX831" s="474">
        <v>3</v>
      </c>
      <c r="AY831" s="474">
        <v>1</v>
      </c>
      <c r="AZ831" s="474">
        <v>1</v>
      </c>
      <c r="BA831" s="477">
        <v>3</v>
      </c>
      <c r="BB831" s="478"/>
      <c r="BC831" s="474"/>
      <c r="BD831" s="467"/>
      <c r="BE831" s="467"/>
      <c r="BF831" s="467"/>
      <c r="BG831" s="470"/>
      <c r="BH831" s="467"/>
      <c r="BI831" s="467"/>
      <c r="BJ831" s="467"/>
      <c r="BK831" s="467"/>
      <c r="BL831" s="467"/>
      <c r="BM831" s="467"/>
    </row>
    <row r="832" spans="2:65" ht="30" customHeight="1" x14ac:dyDescent="0.3">
      <c r="B832" s="465">
        <v>20200827</v>
      </c>
      <c r="C832" s="514" t="s">
        <v>6704</v>
      </c>
      <c r="D832" s="480" t="s">
        <v>6729</v>
      </c>
      <c r="E832" s="481">
        <v>44307</v>
      </c>
      <c r="F832" s="469" t="s">
        <v>2632</v>
      </c>
      <c r="G832" s="468" t="s">
        <v>116</v>
      </c>
      <c r="H832" s="469" t="s">
        <v>2585</v>
      </c>
      <c r="I832" s="468" t="s">
        <v>2479</v>
      </c>
      <c r="J832" s="482">
        <v>202104212577</v>
      </c>
      <c r="K832" s="483">
        <v>44307</v>
      </c>
      <c r="L832" s="479"/>
      <c r="M832" s="469" t="s">
        <v>3581</v>
      </c>
      <c r="N832" s="469" t="s">
        <v>2582</v>
      </c>
      <c r="O832" s="513" t="s">
        <v>7610</v>
      </c>
      <c r="P832" s="513" t="s">
        <v>7547</v>
      </c>
      <c r="Q832" s="513" t="s">
        <v>7548</v>
      </c>
      <c r="R832" s="526">
        <v>0</v>
      </c>
      <c r="S832" s="484">
        <v>0</v>
      </c>
      <c r="T832" s="468" t="s">
        <v>2455</v>
      </c>
      <c r="U832" s="468"/>
      <c r="V832" s="468"/>
      <c r="W832" s="468" t="s">
        <v>120</v>
      </c>
      <c r="X832" s="513"/>
      <c r="Y832" s="486" t="s">
        <v>2528</v>
      </c>
      <c r="Z832" s="513" t="s">
        <v>7611</v>
      </c>
      <c r="AA832" s="467" t="s">
        <v>2454</v>
      </c>
      <c r="AB832" s="467"/>
      <c r="AC832" s="474"/>
      <c r="AD832" s="474" t="s">
        <v>2450</v>
      </c>
      <c r="AE832" s="474"/>
      <c r="AF832" s="474" t="s">
        <v>2458</v>
      </c>
      <c r="AG832" s="467" t="s">
        <v>2451</v>
      </c>
      <c r="AH832" s="474" t="s">
        <v>2452</v>
      </c>
      <c r="AI832" s="474" t="s">
        <v>2452</v>
      </c>
      <c r="AJ832" s="467"/>
      <c r="AK832" s="474"/>
      <c r="AL832" s="467"/>
      <c r="AM832" s="467" t="s">
        <v>6728</v>
      </c>
      <c r="AN832" s="467"/>
      <c r="AO832" s="474"/>
      <c r="AP832" s="476" t="s">
        <v>6730</v>
      </c>
      <c r="AQ832" s="467" t="s">
        <v>6731</v>
      </c>
      <c r="AR832" s="467" t="s">
        <v>6709</v>
      </c>
      <c r="AS832" s="467" t="s">
        <v>6732</v>
      </c>
      <c r="AT832" s="467" t="s">
        <v>6733</v>
      </c>
      <c r="AU832" s="474" t="s">
        <v>6734</v>
      </c>
      <c r="AV832" s="474"/>
      <c r="AW832" s="474">
        <v>1</v>
      </c>
      <c r="AX832" s="474">
        <v>1</v>
      </c>
      <c r="AY832" s="474">
        <v>1</v>
      </c>
      <c r="AZ832" s="474">
        <v>1</v>
      </c>
      <c r="BA832" s="477">
        <v>2</v>
      </c>
      <c r="BB832" s="478"/>
      <c r="BC832" s="474"/>
      <c r="BD832" s="467"/>
      <c r="BE832" s="467"/>
      <c r="BF832" s="467"/>
      <c r="BG832" s="470"/>
      <c r="BH832" s="467"/>
      <c r="BI832" s="467"/>
      <c r="BJ832" s="467"/>
      <c r="BK832" s="467"/>
      <c r="BL832" s="467"/>
      <c r="BM832" s="467"/>
    </row>
    <row r="833" spans="2:65" ht="30" customHeight="1" x14ac:dyDescent="0.3">
      <c r="B833" s="465">
        <v>20200828</v>
      </c>
      <c r="C833" s="514" t="s">
        <v>6705</v>
      </c>
      <c r="D833" s="480" t="s">
        <v>6727</v>
      </c>
      <c r="E833" s="481">
        <v>44308</v>
      </c>
      <c r="F833" s="469" t="s">
        <v>3082</v>
      </c>
      <c r="G833" s="468" t="s">
        <v>116</v>
      </c>
      <c r="H833" s="469" t="s">
        <v>1500</v>
      </c>
      <c r="I833" s="468" t="s">
        <v>2481</v>
      </c>
      <c r="J833" s="482">
        <v>202104222734</v>
      </c>
      <c r="K833" s="483">
        <v>44306</v>
      </c>
      <c r="L833" s="479">
        <v>44256</v>
      </c>
      <c r="M833" s="469" t="s">
        <v>2586</v>
      </c>
      <c r="N833" s="469" t="s">
        <v>6699</v>
      </c>
      <c r="O833" s="513" t="s">
        <v>7614</v>
      </c>
      <c r="P833" s="513" t="s">
        <v>6725</v>
      </c>
      <c r="Q833" s="513" t="s">
        <v>7615</v>
      </c>
      <c r="R833" s="526">
        <v>19382977</v>
      </c>
      <c r="S833" s="484">
        <v>19382977</v>
      </c>
      <c r="T833" s="468" t="s">
        <v>7612</v>
      </c>
      <c r="U833" s="468"/>
      <c r="V833" s="468"/>
      <c r="W833" s="468" t="s">
        <v>120</v>
      </c>
      <c r="X833" s="513"/>
      <c r="Y833" s="486" t="s">
        <v>7613</v>
      </c>
      <c r="Z833" s="513" t="s">
        <v>6723</v>
      </c>
      <c r="AA833" s="467" t="s">
        <v>7616</v>
      </c>
      <c r="AB833" s="467" t="s">
        <v>7617</v>
      </c>
      <c r="AC833" s="474"/>
      <c r="AD833" s="474" t="s">
        <v>7618</v>
      </c>
      <c r="AE833" s="474"/>
      <c r="AF833" s="474" t="s">
        <v>7620</v>
      </c>
      <c r="AG833" s="467" t="s">
        <v>7619</v>
      </c>
      <c r="AH833" s="474" t="s">
        <v>3087</v>
      </c>
      <c r="AI833" s="474" t="s">
        <v>3087</v>
      </c>
      <c r="AJ833" s="467"/>
      <c r="AK833" s="474"/>
      <c r="AL833" s="467"/>
      <c r="AM833" s="467" t="s">
        <v>6724</v>
      </c>
      <c r="AN833" s="467"/>
      <c r="AO833" s="474"/>
      <c r="AP833" s="476" t="s">
        <v>6723</v>
      </c>
      <c r="AQ833" s="467" t="s">
        <v>5889</v>
      </c>
      <c r="AR833" s="467" t="s">
        <v>6709</v>
      </c>
      <c r="AS833" s="467" t="s">
        <v>6726</v>
      </c>
      <c r="AT833" s="467" t="s">
        <v>5889</v>
      </c>
      <c r="AU833" s="478">
        <v>44314</v>
      </c>
      <c r="AV833" s="474"/>
      <c r="AW833" s="474">
        <v>1</v>
      </c>
      <c r="AX833" s="474">
        <v>4</v>
      </c>
      <c r="AY833" s="474">
        <v>1</v>
      </c>
      <c r="AZ833" s="474">
        <v>3</v>
      </c>
      <c r="BA833" s="477">
        <v>1</v>
      </c>
      <c r="BB833" s="478"/>
      <c r="BC833" s="474"/>
      <c r="BD833" s="467"/>
      <c r="BE833" s="467"/>
      <c r="BF833" s="467"/>
      <c r="BG833" s="470"/>
      <c r="BH833" s="467"/>
      <c r="BI833" s="467"/>
      <c r="BJ833" s="467"/>
      <c r="BK833" s="467"/>
      <c r="BL833" s="467"/>
      <c r="BM833" s="467"/>
    </row>
    <row r="834" spans="2:65" ht="30" customHeight="1" x14ac:dyDescent="0.3">
      <c r="B834" s="465">
        <v>20200829</v>
      </c>
      <c r="C834" s="514" t="s">
        <v>6706</v>
      </c>
      <c r="D834" s="480" t="s">
        <v>6721</v>
      </c>
      <c r="E834" s="481">
        <v>44309</v>
      </c>
      <c r="F834" s="469" t="s">
        <v>2713</v>
      </c>
      <c r="G834" s="468" t="s">
        <v>116</v>
      </c>
      <c r="H834" s="469" t="s">
        <v>2585</v>
      </c>
      <c r="I834" s="468" t="s">
        <v>2479</v>
      </c>
      <c r="J834" s="482">
        <v>202104232898</v>
      </c>
      <c r="K834" s="483">
        <v>44309</v>
      </c>
      <c r="L834" s="479"/>
      <c r="M834" s="469" t="s">
        <v>6700</v>
      </c>
      <c r="N834" s="469" t="s">
        <v>5956</v>
      </c>
      <c r="O834" s="513" t="s">
        <v>6702</v>
      </c>
      <c r="P834" s="513" t="s">
        <v>6719</v>
      </c>
      <c r="Q834" s="513" t="s">
        <v>6703</v>
      </c>
      <c r="R834" s="527">
        <v>0</v>
      </c>
      <c r="S834" s="484">
        <v>0</v>
      </c>
      <c r="T834" s="468" t="s">
        <v>2455</v>
      </c>
      <c r="U834" s="468"/>
      <c r="V834" s="468"/>
      <c r="W834" s="468" t="s">
        <v>120</v>
      </c>
      <c r="X834" s="513"/>
      <c r="Y834" s="486" t="s">
        <v>7613</v>
      </c>
      <c r="Z834" s="513" t="s">
        <v>7621</v>
      </c>
      <c r="AA834" s="467" t="s">
        <v>7616</v>
      </c>
      <c r="AB834" s="467"/>
      <c r="AC834" s="474"/>
      <c r="AD834" s="474" t="s">
        <v>7622</v>
      </c>
      <c r="AE834" s="474"/>
      <c r="AF834" s="474" t="s">
        <v>7623</v>
      </c>
      <c r="AG834" s="467" t="s">
        <v>7619</v>
      </c>
      <c r="AH834" s="474" t="s">
        <v>2452</v>
      </c>
      <c r="AI834" s="474" t="s">
        <v>2452</v>
      </c>
      <c r="AJ834" s="467"/>
      <c r="AK834" s="474"/>
      <c r="AL834" s="467"/>
      <c r="AM834" s="467" t="s">
        <v>6718</v>
      </c>
      <c r="AN834" s="467"/>
      <c r="AO834" s="474"/>
      <c r="AP834" s="476" t="s">
        <v>6708</v>
      </c>
      <c r="AQ834" s="467" t="s">
        <v>6722</v>
      </c>
      <c r="AR834" s="467" t="s">
        <v>6709</v>
      </c>
      <c r="AS834" s="467" t="s">
        <v>6720</v>
      </c>
      <c r="AT834" s="467" t="s">
        <v>5640</v>
      </c>
      <c r="AU834" s="474" t="s">
        <v>6709</v>
      </c>
      <c r="AV834" s="474"/>
      <c r="AW834" s="474">
        <v>1</v>
      </c>
      <c r="AX834" s="474">
        <v>1</v>
      </c>
      <c r="AY834" s="474">
        <v>1</v>
      </c>
      <c r="AZ834" s="474">
        <v>1</v>
      </c>
      <c r="BA834" s="477">
        <v>1</v>
      </c>
      <c r="BB834" s="478"/>
      <c r="BC834" s="474"/>
      <c r="BD834" s="467"/>
      <c r="BE834" s="467"/>
      <c r="BF834" s="467"/>
      <c r="BG834" s="470"/>
      <c r="BH834" s="467"/>
      <c r="BI834" s="467"/>
      <c r="BJ834" s="467"/>
      <c r="BK834" s="467"/>
      <c r="BL834" s="467"/>
      <c r="BM834" s="467"/>
    </row>
    <row r="835" spans="2:65" ht="30" customHeight="1" x14ac:dyDescent="0.3">
      <c r="B835" s="465">
        <v>20200830</v>
      </c>
      <c r="C835" s="514" t="s">
        <v>6707</v>
      </c>
      <c r="D835" s="480" t="s">
        <v>6713</v>
      </c>
      <c r="E835" s="481">
        <v>44313</v>
      </c>
      <c r="F835" s="469" t="s">
        <v>2770</v>
      </c>
      <c r="G835" s="468" t="s">
        <v>116</v>
      </c>
      <c r="H835" s="469" t="s">
        <v>1500</v>
      </c>
      <c r="I835" s="468" t="s">
        <v>2491</v>
      </c>
      <c r="J835" s="482">
        <v>202104273508</v>
      </c>
      <c r="K835" s="483">
        <v>44313</v>
      </c>
      <c r="L835" s="479"/>
      <c r="M835" s="469" t="s">
        <v>2582</v>
      </c>
      <c r="N835" s="469" t="s">
        <v>2624</v>
      </c>
      <c r="O835" s="513" t="s">
        <v>5263</v>
      </c>
      <c r="P835" s="513" t="s">
        <v>6712</v>
      </c>
      <c r="Q835" s="513" t="s">
        <v>7697</v>
      </c>
      <c r="R835" s="527">
        <v>770529</v>
      </c>
      <c r="S835" s="484">
        <v>770529</v>
      </c>
      <c r="T835" s="468" t="s">
        <v>2501</v>
      </c>
      <c r="U835" s="468"/>
      <c r="V835" s="468"/>
      <c r="W835" s="468" t="s">
        <v>120</v>
      </c>
      <c r="X835" s="513"/>
      <c r="Y835" s="486" t="s">
        <v>2528</v>
      </c>
      <c r="Z835" s="513" t="s">
        <v>7363</v>
      </c>
      <c r="AA835" s="467" t="s">
        <v>2454</v>
      </c>
      <c r="AB835" s="467" t="s">
        <v>6717</v>
      </c>
      <c r="AC835" s="474"/>
      <c r="AD835" s="474" t="s">
        <v>2460</v>
      </c>
      <c r="AE835" s="474" t="s">
        <v>2461</v>
      </c>
      <c r="AF835" s="474" t="s">
        <v>2462</v>
      </c>
      <c r="AG835" s="467" t="s">
        <v>2486</v>
      </c>
      <c r="AH835" s="474" t="s">
        <v>2710</v>
      </c>
      <c r="AI835" s="474" t="s">
        <v>2710</v>
      </c>
      <c r="AJ835" s="467"/>
      <c r="AK835" s="474"/>
      <c r="AL835" s="467"/>
      <c r="AM835" s="467" t="s">
        <v>6711</v>
      </c>
      <c r="AN835" s="467"/>
      <c r="AO835" s="474"/>
      <c r="AP835" s="476" t="s">
        <v>6714</v>
      </c>
      <c r="AQ835" s="467" t="s">
        <v>6715</v>
      </c>
      <c r="AR835" s="467" t="s">
        <v>6716</v>
      </c>
      <c r="AS835" s="467" t="s">
        <v>6717</v>
      </c>
      <c r="AT835" s="467" t="s">
        <v>7653</v>
      </c>
      <c r="AU835" s="474" t="s">
        <v>6442</v>
      </c>
      <c r="AV835" s="474"/>
      <c r="AW835" s="474">
        <v>1</v>
      </c>
      <c r="AX835" s="474">
        <v>2</v>
      </c>
      <c r="AY835" s="474">
        <v>1</v>
      </c>
      <c r="AZ835" s="474">
        <v>3</v>
      </c>
      <c r="BA835" s="477">
        <v>3</v>
      </c>
      <c r="BB835" s="478"/>
      <c r="BC835" s="474"/>
      <c r="BD835" s="467"/>
      <c r="BE835" s="467"/>
      <c r="BF835" s="467"/>
      <c r="BG835" s="470"/>
      <c r="BH835" s="467"/>
      <c r="BI835" s="467"/>
      <c r="BJ835" s="467"/>
      <c r="BK835" s="467"/>
      <c r="BL835" s="467"/>
      <c r="BM835" s="467"/>
    </row>
    <row r="836" spans="2:65" ht="30" customHeight="1" x14ac:dyDescent="0.3">
      <c r="B836" s="465">
        <v>20200831</v>
      </c>
      <c r="C836" s="514" t="s">
        <v>7353</v>
      </c>
      <c r="D836" s="480" t="s">
        <v>7349</v>
      </c>
      <c r="E836" s="481">
        <v>44314</v>
      </c>
      <c r="F836" s="469" t="s">
        <v>2604</v>
      </c>
      <c r="G836" s="468" t="s">
        <v>116</v>
      </c>
      <c r="H836" s="469" t="s">
        <v>1500</v>
      </c>
      <c r="I836" s="468" t="s">
        <v>2449</v>
      </c>
      <c r="J836" s="503">
        <v>202104283694</v>
      </c>
      <c r="K836" s="483">
        <v>44314</v>
      </c>
      <c r="L836" s="479">
        <v>44105</v>
      </c>
      <c r="M836" s="469" t="s">
        <v>2582</v>
      </c>
      <c r="N836" s="469" t="s">
        <v>7347</v>
      </c>
      <c r="O836" s="513" t="s">
        <v>7354</v>
      </c>
      <c r="P836" s="513" t="s">
        <v>7355</v>
      </c>
      <c r="Q836" s="513" t="s">
        <v>7550</v>
      </c>
      <c r="R836" s="526">
        <v>32410</v>
      </c>
      <c r="S836" s="484">
        <v>32410</v>
      </c>
      <c r="T836" s="468" t="s">
        <v>2484</v>
      </c>
      <c r="U836" s="468"/>
      <c r="V836" s="468"/>
      <c r="W836" s="468" t="s">
        <v>120</v>
      </c>
      <c r="X836" s="513" t="s">
        <v>7356</v>
      </c>
      <c r="Y836" s="486" t="s">
        <v>3141</v>
      </c>
      <c r="Z836" s="513" t="s">
        <v>8036</v>
      </c>
      <c r="AA836" s="467" t="s">
        <v>2454</v>
      </c>
      <c r="AB836" s="467" t="s">
        <v>7719</v>
      </c>
      <c r="AC836" s="474"/>
      <c r="AD836" s="474" t="s">
        <v>2450</v>
      </c>
      <c r="AE836" s="474"/>
      <c r="AF836" s="474" t="s">
        <v>2462</v>
      </c>
      <c r="AG836" s="467" t="s">
        <v>2451</v>
      </c>
      <c r="AH836" s="474" t="s">
        <v>2452</v>
      </c>
      <c r="AI836" s="474" t="s">
        <v>2452</v>
      </c>
      <c r="AJ836" s="467"/>
      <c r="AK836" s="474"/>
      <c r="AL836" s="467"/>
      <c r="AM836" s="467" t="s">
        <v>7356</v>
      </c>
      <c r="AN836" s="467"/>
      <c r="AO836" s="474"/>
      <c r="AP836" s="476" t="s">
        <v>7675</v>
      </c>
      <c r="AQ836" s="467" t="s">
        <v>6268</v>
      </c>
      <c r="AR836" s="501" t="s">
        <v>6701</v>
      </c>
      <c r="AS836" s="467" t="s">
        <v>7551</v>
      </c>
      <c r="AT836" s="467" t="s">
        <v>7552</v>
      </c>
      <c r="AU836" s="474" t="s">
        <v>7549</v>
      </c>
      <c r="AV836" s="474"/>
      <c r="AW836" s="474">
        <v>1</v>
      </c>
      <c r="AX836" s="474">
        <v>1</v>
      </c>
      <c r="AY836" s="474">
        <v>1</v>
      </c>
      <c r="AZ836" s="474">
        <v>3</v>
      </c>
      <c r="BA836" s="477">
        <v>2</v>
      </c>
      <c r="BB836" s="478"/>
      <c r="BC836" s="474"/>
      <c r="BD836" s="467"/>
      <c r="BE836" s="467"/>
      <c r="BF836" s="467"/>
      <c r="BG836" s="470"/>
      <c r="BH836" s="467"/>
      <c r="BI836" s="467"/>
      <c r="BJ836" s="467"/>
      <c r="BK836" s="467"/>
      <c r="BL836" s="467"/>
      <c r="BM836" s="467"/>
    </row>
    <row r="837" spans="2:65" ht="30" customHeight="1" x14ac:dyDescent="0.3">
      <c r="B837" s="465">
        <v>20200832</v>
      </c>
      <c r="C837" s="514" t="s">
        <v>7352</v>
      </c>
      <c r="D837" s="480" t="s">
        <v>7350</v>
      </c>
      <c r="E837" s="481">
        <v>44314</v>
      </c>
      <c r="F837" s="469" t="s">
        <v>2604</v>
      </c>
      <c r="G837" s="468" t="s">
        <v>116</v>
      </c>
      <c r="H837" s="469" t="s">
        <v>1500</v>
      </c>
      <c r="I837" s="468" t="s">
        <v>2449</v>
      </c>
      <c r="J837" s="503">
        <v>202104283693</v>
      </c>
      <c r="K837" s="483">
        <v>44314</v>
      </c>
      <c r="L837" s="479">
        <v>44228</v>
      </c>
      <c r="M837" s="469" t="s">
        <v>2582</v>
      </c>
      <c r="N837" s="469" t="s">
        <v>7348</v>
      </c>
      <c r="O837" s="513" t="s">
        <v>7360</v>
      </c>
      <c r="P837" s="513" t="s">
        <v>7355</v>
      </c>
      <c r="Q837" s="513" t="s">
        <v>7361</v>
      </c>
      <c r="R837" s="526">
        <v>550396</v>
      </c>
      <c r="S837" s="484">
        <v>550396</v>
      </c>
      <c r="T837" s="468" t="s">
        <v>2455</v>
      </c>
      <c r="U837" s="468"/>
      <c r="V837" s="468"/>
      <c r="W837" s="468" t="s">
        <v>120</v>
      </c>
      <c r="X837" s="513" t="s">
        <v>7357</v>
      </c>
      <c r="Y837" s="486" t="s">
        <v>2528</v>
      </c>
      <c r="Z837" s="513" t="s">
        <v>7721</v>
      </c>
      <c r="AA837" s="467" t="s">
        <v>2454</v>
      </c>
      <c r="AB837" s="467" t="s">
        <v>7720</v>
      </c>
      <c r="AC837" s="474"/>
      <c r="AD837" s="474" t="s">
        <v>2460</v>
      </c>
      <c r="AE837" s="474"/>
      <c r="AF837" s="474" t="s">
        <v>2462</v>
      </c>
      <c r="AG837" s="467" t="s">
        <v>2451</v>
      </c>
      <c r="AH837" s="474" t="s">
        <v>2452</v>
      </c>
      <c r="AI837" s="474" t="s">
        <v>2452</v>
      </c>
      <c r="AJ837" s="467"/>
      <c r="AK837" s="474"/>
      <c r="AL837" s="467"/>
      <c r="AM837" s="467" t="s">
        <v>7357</v>
      </c>
      <c r="AN837" s="467"/>
      <c r="AO837" s="474"/>
      <c r="AP837" s="476" t="s">
        <v>7359</v>
      </c>
      <c r="AQ837" s="467" t="s">
        <v>6268</v>
      </c>
      <c r="AR837" s="467" t="s">
        <v>6709</v>
      </c>
      <c r="AS837" s="467" t="s">
        <v>7574</v>
      </c>
      <c r="AT837" s="467" t="s">
        <v>7552</v>
      </c>
      <c r="AU837" s="474" t="s">
        <v>7549</v>
      </c>
      <c r="AV837" s="474"/>
      <c r="AW837" s="474">
        <v>1</v>
      </c>
      <c r="AX837" s="474">
        <v>2</v>
      </c>
      <c r="AY837" s="474">
        <v>1</v>
      </c>
      <c r="AZ837" s="474">
        <v>3</v>
      </c>
      <c r="BA837" s="477">
        <v>2</v>
      </c>
      <c r="BB837" s="478"/>
      <c r="BC837" s="474"/>
      <c r="BD837" s="467"/>
      <c r="BE837" s="467"/>
      <c r="BF837" s="467"/>
      <c r="BG837" s="470"/>
      <c r="BH837" s="467"/>
      <c r="BI837" s="467"/>
      <c r="BJ837" s="467"/>
      <c r="BK837" s="467"/>
      <c r="BL837" s="467"/>
      <c r="BM837" s="467"/>
    </row>
    <row r="838" spans="2:65" ht="30" customHeight="1" x14ac:dyDescent="0.3">
      <c r="B838" s="465">
        <v>20200833</v>
      </c>
      <c r="C838" s="514" t="s">
        <v>7378</v>
      </c>
      <c r="D838" s="480"/>
      <c r="E838" s="481">
        <v>44316</v>
      </c>
      <c r="F838" s="469" t="s">
        <v>2696</v>
      </c>
      <c r="G838" s="468" t="s">
        <v>116</v>
      </c>
      <c r="H838" s="469" t="s">
        <v>2585</v>
      </c>
      <c r="I838" s="468" t="s">
        <v>119</v>
      </c>
      <c r="J838" s="528">
        <v>202104303875</v>
      </c>
      <c r="K838" s="483">
        <v>44316</v>
      </c>
      <c r="L838" s="479"/>
      <c r="M838" s="469" t="s">
        <v>7377</v>
      </c>
      <c r="N838" s="469" t="s">
        <v>6424</v>
      </c>
      <c r="O838" s="513" t="s">
        <v>7379</v>
      </c>
      <c r="P838" s="513" t="s">
        <v>7380</v>
      </c>
      <c r="Q838" s="513" t="s">
        <v>7381</v>
      </c>
      <c r="R838" s="526">
        <v>0</v>
      </c>
      <c r="S838" s="484">
        <v>0</v>
      </c>
      <c r="T838" s="468" t="s">
        <v>2712</v>
      </c>
      <c r="U838" s="468"/>
      <c r="V838" s="468"/>
      <c r="W838" s="468" t="s">
        <v>120</v>
      </c>
      <c r="X838" s="513"/>
      <c r="Y838" s="486" t="s">
        <v>2528</v>
      </c>
      <c r="Z838" s="513" t="s">
        <v>7624</v>
      </c>
      <c r="AA838" s="467" t="s">
        <v>2454</v>
      </c>
      <c r="AB838" s="467" t="s">
        <v>7625</v>
      </c>
      <c r="AC838" s="474"/>
      <c r="AD838" s="474" t="s">
        <v>2450</v>
      </c>
      <c r="AE838" s="474"/>
      <c r="AF838" s="474" t="s">
        <v>2462</v>
      </c>
      <c r="AG838" s="467" t="s">
        <v>2516</v>
      </c>
      <c r="AH838" s="474" t="s">
        <v>2452</v>
      </c>
      <c r="AI838" s="474" t="s">
        <v>2452</v>
      </c>
      <c r="AJ838" s="467"/>
      <c r="AK838" s="474"/>
      <c r="AL838" s="467"/>
      <c r="AM838" s="467" t="s">
        <v>7400</v>
      </c>
      <c r="AN838" s="467"/>
      <c r="AO838" s="474"/>
      <c r="AP838" s="476" t="s">
        <v>7402</v>
      </c>
      <c r="AQ838" s="467" t="s">
        <v>7399</v>
      </c>
      <c r="AR838" s="467" t="s">
        <v>7404</v>
      </c>
      <c r="AS838" s="467" t="s">
        <v>7403</v>
      </c>
      <c r="AT838" s="467" t="s">
        <v>6052</v>
      </c>
      <c r="AU838" s="478" t="s">
        <v>6709</v>
      </c>
      <c r="AV838" s="474"/>
      <c r="AW838" s="474">
        <v>1</v>
      </c>
      <c r="AX838" s="474">
        <v>1</v>
      </c>
      <c r="AY838" s="474">
        <v>1</v>
      </c>
      <c r="AZ838" s="474">
        <v>3</v>
      </c>
      <c r="BA838" s="477">
        <v>4</v>
      </c>
      <c r="BB838" s="478"/>
      <c r="BC838" s="474"/>
      <c r="BD838" s="467"/>
      <c r="BE838" s="467"/>
      <c r="BF838" s="467"/>
      <c r="BG838" s="470"/>
      <c r="BH838" s="467"/>
      <c r="BI838" s="467"/>
      <c r="BJ838" s="467"/>
      <c r="BK838" s="467"/>
      <c r="BL838" s="467"/>
      <c r="BM838" s="467"/>
    </row>
    <row r="839" spans="2:65" ht="30" customHeight="1" x14ac:dyDescent="0.3">
      <c r="B839" s="465">
        <v>20200834</v>
      </c>
      <c r="C839" s="514" t="s">
        <v>7413</v>
      </c>
      <c r="D839" s="480" t="s">
        <v>7401</v>
      </c>
      <c r="E839" s="481">
        <v>44316</v>
      </c>
      <c r="F839" s="469" t="s">
        <v>2713</v>
      </c>
      <c r="G839" s="468" t="s">
        <v>116</v>
      </c>
      <c r="H839" s="469" t="s">
        <v>2585</v>
      </c>
      <c r="I839" s="468" t="s">
        <v>4394</v>
      </c>
      <c r="J839" s="528">
        <v>202104303846</v>
      </c>
      <c r="K839" s="483">
        <v>44308</v>
      </c>
      <c r="L839" s="479">
        <v>44287</v>
      </c>
      <c r="M839" s="469" t="s">
        <v>2582</v>
      </c>
      <c r="N839" s="469" t="s">
        <v>7382</v>
      </c>
      <c r="O839" s="513" t="s">
        <v>5558</v>
      </c>
      <c r="P839" s="513" t="s">
        <v>7553</v>
      </c>
      <c r="Q839" s="513" t="s">
        <v>7383</v>
      </c>
      <c r="R839" s="526">
        <v>27552</v>
      </c>
      <c r="S839" s="484">
        <v>0</v>
      </c>
      <c r="T839" s="468" t="s">
        <v>8453</v>
      </c>
      <c r="U839" s="468"/>
      <c r="V839" s="468"/>
      <c r="W839" s="468" t="s">
        <v>120</v>
      </c>
      <c r="X839" s="513"/>
      <c r="Y839" s="486" t="s">
        <v>7711</v>
      </c>
      <c r="Z839" s="513" t="s">
        <v>6760</v>
      </c>
      <c r="AA839" s="467" t="s">
        <v>2470</v>
      </c>
      <c r="AB839" s="467" t="s">
        <v>7712</v>
      </c>
      <c r="AC839" s="474"/>
      <c r="AD839" s="474" t="s">
        <v>2450</v>
      </c>
      <c r="AE839" s="474"/>
      <c r="AF839" s="474" t="s">
        <v>2462</v>
      </c>
      <c r="AG839" s="467" t="s">
        <v>2486</v>
      </c>
      <c r="AH839" s="474" t="s">
        <v>2452</v>
      </c>
      <c r="AI839" s="474" t="s">
        <v>2452</v>
      </c>
      <c r="AJ839" s="467"/>
      <c r="AK839" s="474"/>
      <c r="AL839" s="467"/>
      <c r="AM839" s="467" t="s">
        <v>6684</v>
      </c>
      <c r="AN839" s="467"/>
      <c r="AO839" s="474"/>
      <c r="AP839" s="476" t="s">
        <v>6760</v>
      </c>
      <c r="AQ839" s="467" t="s">
        <v>5640</v>
      </c>
      <c r="AR839" s="501" t="s">
        <v>7713</v>
      </c>
      <c r="AS839" s="467" t="s">
        <v>7712</v>
      </c>
      <c r="AT839" s="467" t="s">
        <v>5096</v>
      </c>
      <c r="AU839" s="478">
        <v>44363</v>
      </c>
      <c r="AV839" s="474"/>
      <c r="AW839" s="474">
        <v>1</v>
      </c>
      <c r="AX839" s="474">
        <v>1</v>
      </c>
      <c r="AY839" s="474">
        <v>1</v>
      </c>
      <c r="AZ839" s="474">
        <v>3</v>
      </c>
      <c r="BA839" s="477">
        <v>3</v>
      </c>
      <c r="BB839" s="478"/>
      <c r="BC839" s="474"/>
      <c r="BD839" s="467"/>
      <c r="BE839" s="467"/>
      <c r="BF839" s="467"/>
      <c r="BG839" s="470"/>
      <c r="BH839" s="467"/>
      <c r="BI839" s="467"/>
      <c r="BJ839" s="467"/>
      <c r="BK839" s="467"/>
      <c r="BL839" s="467"/>
      <c r="BM839" s="467"/>
    </row>
    <row r="840" spans="2:65" ht="30" customHeight="1" x14ac:dyDescent="0.3">
      <c r="B840" s="465">
        <v>20200835</v>
      </c>
      <c r="C840" s="514" t="s">
        <v>7412</v>
      </c>
      <c r="D840" s="480" t="s">
        <v>5669</v>
      </c>
      <c r="E840" s="481">
        <v>44316</v>
      </c>
      <c r="F840" s="469" t="s">
        <v>2713</v>
      </c>
      <c r="G840" s="468" t="s">
        <v>116</v>
      </c>
      <c r="H840" s="469" t="s">
        <v>2585</v>
      </c>
      <c r="I840" s="468" t="s">
        <v>4394</v>
      </c>
      <c r="J840" s="528">
        <v>202104303844</v>
      </c>
      <c r="K840" s="483">
        <v>44316</v>
      </c>
      <c r="L840" s="479">
        <v>44287</v>
      </c>
      <c r="M840" s="469" t="s">
        <v>2582</v>
      </c>
      <c r="N840" s="469" t="s">
        <v>7384</v>
      </c>
      <c r="O840" s="513" t="s">
        <v>5558</v>
      </c>
      <c r="P840" s="513" t="s">
        <v>7385</v>
      </c>
      <c r="Q840" s="513" t="s">
        <v>7386</v>
      </c>
      <c r="R840" s="526">
        <v>60</v>
      </c>
      <c r="S840" s="484">
        <v>0</v>
      </c>
      <c r="T840" s="468" t="s">
        <v>8453</v>
      </c>
      <c r="U840" s="468"/>
      <c r="V840" s="468"/>
      <c r="W840" s="468" t="s">
        <v>120</v>
      </c>
      <c r="X840" s="513"/>
      <c r="Y840" s="486" t="s">
        <v>3141</v>
      </c>
      <c r="Z840" s="513" t="s">
        <v>7676</v>
      </c>
      <c r="AA840" s="467" t="s">
        <v>2470</v>
      </c>
      <c r="AB840" s="467" t="s">
        <v>7712</v>
      </c>
      <c r="AC840" s="474"/>
      <c r="AD840" s="474" t="s">
        <v>2450</v>
      </c>
      <c r="AE840" s="474"/>
      <c r="AF840" s="474" t="s">
        <v>2462</v>
      </c>
      <c r="AG840" s="467" t="s">
        <v>2516</v>
      </c>
      <c r="AH840" s="474" t="s">
        <v>2452</v>
      </c>
      <c r="AI840" s="474" t="s">
        <v>2452</v>
      </c>
      <c r="AJ840" s="467"/>
      <c r="AK840" s="474"/>
      <c r="AL840" s="467"/>
      <c r="AM840" s="467" t="s">
        <v>7554</v>
      </c>
      <c r="AN840" s="467"/>
      <c r="AO840" s="474"/>
      <c r="AP840" s="476" t="s">
        <v>7676</v>
      </c>
      <c r="AQ840" s="467" t="s">
        <v>5640</v>
      </c>
      <c r="AR840" s="501" t="s">
        <v>6701</v>
      </c>
      <c r="AS840" s="467" t="s">
        <v>7712</v>
      </c>
      <c r="AT840" s="467" t="s">
        <v>5096</v>
      </c>
      <c r="AU840" s="478">
        <v>44363</v>
      </c>
      <c r="AV840" s="474"/>
      <c r="AW840" s="474">
        <v>1</v>
      </c>
      <c r="AX840" s="474">
        <v>1</v>
      </c>
      <c r="AY840" s="474">
        <v>1</v>
      </c>
      <c r="AZ840" s="474">
        <v>3</v>
      </c>
      <c r="BA840" s="477">
        <v>4</v>
      </c>
      <c r="BB840" s="478"/>
      <c r="BC840" s="474"/>
      <c r="BD840" s="467"/>
      <c r="BE840" s="467"/>
      <c r="BF840" s="467"/>
      <c r="BG840" s="470"/>
      <c r="BH840" s="467"/>
      <c r="BI840" s="467"/>
      <c r="BJ840" s="467"/>
      <c r="BK840" s="467"/>
      <c r="BL840" s="467"/>
      <c r="BM840" s="467"/>
    </row>
    <row r="841" spans="2:65" ht="30" customHeight="1" x14ac:dyDescent="0.3">
      <c r="B841" s="465">
        <v>20200836</v>
      </c>
      <c r="C841" s="514" t="s">
        <v>7388</v>
      </c>
      <c r="D841" s="480" t="s">
        <v>7387</v>
      </c>
      <c r="E841" s="481">
        <v>44320</v>
      </c>
      <c r="F841" s="469" t="s">
        <v>2713</v>
      </c>
      <c r="G841" s="468" t="s">
        <v>116</v>
      </c>
      <c r="H841" s="469" t="s">
        <v>1500</v>
      </c>
      <c r="I841" s="468" t="s">
        <v>2479</v>
      </c>
      <c r="J841" s="528">
        <v>202105040022</v>
      </c>
      <c r="K841" s="483">
        <v>44316</v>
      </c>
      <c r="L841" s="479">
        <v>44256</v>
      </c>
      <c r="M841" s="469" t="s">
        <v>7389</v>
      </c>
      <c r="N841" s="469" t="s">
        <v>2582</v>
      </c>
      <c r="O841" s="513" t="s">
        <v>7390</v>
      </c>
      <c r="P841" s="513" t="s">
        <v>7626</v>
      </c>
      <c r="Q841" s="513" t="s">
        <v>7627</v>
      </c>
      <c r="R841" s="526">
        <v>559615</v>
      </c>
      <c r="S841" s="484">
        <v>559615</v>
      </c>
      <c r="T841" s="468" t="s">
        <v>2455</v>
      </c>
      <c r="U841" s="468"/>
      <c r="V841" s="468"/>
      <c r="W841" s="468" t="s">
        <v>120</v>
      </c>
      <c r="X841" s="513"/>
      <c r="Y841" s="486" t="s">
        <v>3141</v>
      </c>
      <c r="Z841" s="513" t="s">
        <v>8105</v>
      </c>
      <c r="AA841" s="467" t="s">
        <v>2454</v>
      </c>
      <c r="AB841" s="467" t="s">
        <v>8104</v>
      </c>
      <c r="AC841" s="474"/>
      <c r="AD841" s="474" t="s">
        <v>2460</v>
      </c>
      <c r="AE841" s="474"/>
      <c r="AF841" s="474" t="s">
        <v>2462</v>
      </c>
      <c r="AG841" s="467" t="s">
        <v>2451</v>
      </c>
      <c r="AH841" s="474" t="s">
        <v>2452</v>
      </c>
      <c r="AI841" s="474" t="s">
        <v>2452</v>
      </c>
      <c r="AJ841" s="467"/>
      <c r="AK841" s="474"/>
      <c r="AL841" s="467"/>
      <c r="AM841" s="467" t="s">
        <v>7677</v>
      </c>
      <c r="AN841" s="467"/>
      <c r="AO841" s="474"/>
      <c r="AP841" s="476" t="s">
        <v>8106</v>
      </c>
      <c r="AQ841" s="467" t="s">
        <v>5640</v>
      </c>
      <c r="AR841" s="501" t="s">
        <v>6701</v>
      </c>
      <c r="AS841" s="467" t="s">
        <v>8102</v>
      </c>
      <c r="AT841" s="467" t="s">
        <v>5640</v>
      </c>
      <c r="AU841" s="474" t="s">
        <v>8103</v>
      </c>
      <c r="AV841" s="474"/>
      <c r="AW841" s="474">
        <v>1</v>
      </c>
      <c r="AX841" s="474">
        <v>2</v>
      </c>
      <c r="AY841" s="474">
        <v>1</v>
      </c>
      <c r="AZ841" s="474">
        <v>3</v>
      </c>
      <c r="BA841" s="477">
        <v>2</v>
      </c>
      <c r="BB841" s="478"/>
      <c r="BC841" s="474"/>
      <c r="BD841" s="467"/>
      <c r="BE841" s="467"/>
      <c r="BF841" s="467"/>
      <c r="BG841" s="470"/>
      <c r="BH841" s="467"/>
      <c r="BI841" s="467"/>
      <c r="BJ841" s="467"/>
      <c r="BK841" s="467"/>
      <c r="BL841" s="467"/>
      <c r="BM841" s="467"/>
    </row>
    <row r="842" spans="2:65" ht="30" customHeight="1" x14ac:dyDescent="0.3">
      <c r="B842" s="465">
        <v>20200837</v>
      </c>
      <c r="C842" s="514" t="s">
        <v>7411</v>
      </c>
      <c r="D842" s="480" t="s">
        <v>4719</v>
      </c>
      <c r="E842" s="481">
        <v>44322</v>
      </c>
      <c r="F842" s="469" t="s">
        <v>2713</v>
      </c>
      <c r="G842" s="468" t="s">
        <v>116</v>
      </c>
      <c r="H842" s="469" t="s">
        <v>2585</v>
      </c>
      <c r="I842" s="468" t="s">
        <v>2449</v>
      </c>
      <c r="J842" s="528">
        <v>202105060271</v>
      </c>
      <c r="K842" s="483">
        <v>44322</v>
      </c>
      <c r="L842" s="479">
        <v>44287</v>
      </c>
      <c r="M842" s="469" t="s">
        <v>2582</v>
      </c>
      <c r="N842" s="469" t="s">
        <v>4720</v>
      </c>
      <c r="O842" s="513" t="s">
        <v>7391</v>
      </c>
      <c r="P842" s="513" t="s">
        <v>7392</v>
      </c>
      <c r="Q842" s="513" t="s">
        <v>7393</v>
      </c>
      <c r="R842" s="526">
        <v>270682</v>
      </c>
      <c r="S842" s="484">
        <v>0</v>
      </c>
      <c r="T842" s="468" t="s">
        <v>2712</v>
      </c>
      <c r="U842" s="468"/>
      <c r="V842" s="468"/>
      <c r="W842" s="468" t="s">
        <v>120</v>
      </c>
      <c r="X842" s="513"/>
      <c r="Y842" s="486" t="s">
        <v>3141</v>
      </c>
      <c r="Z842" s="513" t="s">
        <v>6760</v>
      </c>
      <c r="AA842" s="467" t="s">
        <v>2470</v>
      </c>
      <c r="AB842" s="467" t="s">
        <v>7678</v>
      </c>
      <c r="AC842" s="474"/>
      <c r="AD842" s="474" t="s">
        <v>2460</v>
      </c>
      <c r="AE842" s="474"/>
      <c r="AF842" s="474" t="s">
        <v>2462</v>
      </c>
      <c r="AG842" s="467" t="s">
        <v>2451</v>
      </c>
      <c r="AH842" s="474" t="s">
        <v>2452</v>
      </c>
      <c r="AI842" s="474" t="s">
        <v>2452</v>
      </c>
      <c r="AJ842" s="467"/>
      <c r="AK842" s="474"/>
      <c r="AL842" s="467"/>
      <c r="AM842" s="467" t="s">
        <v>7555</v>
      </c>
      <c r="AN842" s="467"/>
      <c r="AO842" s="474"/>
      <c r="AP842" s="476" t="s">
        <v>6760</v>
      </c>
      <c r="AQ842" s="467" t="s">
        <v>5640</v>
      </c>
      <c r="AR842" s="501" t="s">
        <v>6701</v>
      </c>
      <c r="AS842" s="467" t="s">
        <v>6666</v>
      </c>
      <c r="AT842" s="467" t="s">
        <v>4680</v>
      </c>
      <c r="AU842" s="474" t="s">
        <v>6442</v>
      </c>
      <c r="AV842" s="474"/>
      <c r="AW842" s="474">
        <v>1</v>
      </c>
      <c r="AX842" s="474">
        <v>2</v>
      </c>
      <c r="AY842" s="474">
        <v>1</v>
      </c>
      <c r="AZ842" s="474">
        <v>3</v>
      </c>
      <c r="BA842" s="477">
        <v>2</v>
      </c>
      <c r="BB842" s="478"/>
      <c r="BC842" s="474"/>
      <c r="BD842" s="467"/>
      <c r="BE842" s="467"/>
      <c r="BF842" s="467"/>
      <c r="BG842" s="470"/>
      <c r="BH842" s="467"/>
      <c r="BI842" s="467"/>
      <c r="BJ842" s="467"/>
      <c r="BK842" s="467"/>
      <c r="BL842" s="467"/>
      <c r="BM842" s="467"/>
    </row>
    <row r="843" spans="2:65" ht="30" customHeight="1" x14ac:dyDescent="0.3">
      <c r="B843" s="465">
        <v>20200838</v>
      </c>
      <c r="C843" s="514" t="s">
        <v>7410</v>
      </c>
      <c r="D843" s="480" t="s">
        <v>3517</v>
      </c>
      <c r="E843" s="481">
        <v>44322</v>
      </c>
      <c r="F843" s="469" t="s">
        <v>2713</v>
      </c>
      <c r="G843" s="468" t="s">
        <v>116</v>
      </c>
      <c r="H843" s="469" t="s">
        <v>2585</v>
      </c>
      <c r="I843" s="468" t="s">
        <v>4394</v>
      </c>
      <c r="J843" s="528">
        <v>202105060134</v>
      </c>
      <c r="K843" s="483">
        <v>44322</v>
      </c>
      <c r="L843" s="479">
        <v>44287</v>
      </c>
      <c r="M843" s="469" t="s">
        <v>2582</v>
      </c>
      <c r="N843" s="469" t="s">
        <v>6434</v>
      </c>
      <c r="O843" s="513" t="s">
        <v>7397</v>
      </c>
      <c r="P843" s="513" t="s">
        <v>7398</v>
      </c>
      <c r="Q843" s="513" t="s">
        <v>7396</v>
      </c>
      <c r="R843" s="526">
        <v>15688</v>
      </c>
      <c r="S843" s="484">
        <v>0</v>
      </c>
      <c r="T843" s="468" t="s">
        <v>8453</v>
      </c>
      <c r="U843" s="468"/>
      <c r="V843" s="468"/>
      <c r="W843" s="468" t="s">
        <v>120</v>
      </c>
      <c r="X843" s="513"/>
      <c r="Y843" s="486" t="s">
        <v>3141</v>
      </c>
      <c r="Z843" s="513" t="s">
        <v>7679</v>
      </c>
      <c r="AA843" s="467" t="s">
        <v>2470</v>
      </c>
      <c r="AB843" s="467" t="s">
        <v>7712</v>
      </c>
      <c r="AC843" s="474"/>
      <c r="AD843" s="474" t="s">
        <v>2450</v>
      </c>
      <c r="AE843" s="474"/>
      <c r="AF843" s="474" t="s">
        <v>2462</v>
      </c>
      <c r="AG843" s="467" t="s">
        <v>2516</v>
      </c>
      <c r="AH843" s="474" t="s">
        <v>2452</v>
      </c>
      <c r="AI843" s="474" t="s">
        <v>2452</v>
      </c>
      <c r="AJ843" s="467"/>
      <c r="AK843" s="474"/>
      <c r="AL843" s="467"/>
      <c r="AM843" s="467" t="s">
        <v>7556</v>
      </c>
      <c r="AN843" s="467"/>
      <c r="AO843" s="474"/>
      <c r="AP843" s="476" t="s">
        <v>7679</v>
      </c>
      <c r="AQ843" s="467" t="s">
        <v>5640</v>
      </c>
      <c r="AR843" s="501" t="s">
        <v>6701</v>
      </c>
      <c r="AS843" s="467" t="s">
        <v>7712</v>
      </c>
      <c r="AT843" s="467" t="s">
        <v>5096</v>
      </c>
      <c r="AU843" s="478">
        <v>44363</v>
      </c>
      <c r="AV843" s="474"/>
      <c r="AW843" s="474">
        <v>1</v>
      </c>
      <c r="AX843" s="474">
        <v>1</v>
      </c>
      <c r="AY843" s="474">
        <v>1</v>
      </c>
      <c r="AZ843" s="474">
        <v>3</v>
      </c>
      <c r="BA843" s="477">
        <v>4</v>
      </c>
      <c r="BB843" s="478"/>
      <c r="BC843" s="474"/>
      <c r="BD843" s="467"/>
      <c r="BE843" s="467"/>
      <c r="BF843" s="467"/>
      <c r="BG843" s="470"/>
      <c r="BH843" s="467"/>
      <c r="BI843" s="467"/>
      <c r="BJ843" s="467"/>
      <c r="BK843" s="467"/>
      <c r="BL843" s="467"/>
      <c r="BM843" s="467"/>
    </row>
    <row r="844" spans="2:65" ht="30" customHeight="1" x14ac:dyDescent="0.3">
      <c r="B844" s="465">
        <v>20200839</v>
      </c>
      <c r="C844" s="514" t="s">
        <v>7410</v>
      </c>
      <c r="D844" s="480" t="s">
        <v>3517</v>
      </c>
      <c r="E844" s="481">
        <v>44322</v>
      </c>
      <c r="F844" s="469" t="s">
        <v>2713</v>
      </c>
      <c r="G844" s="468" t="s">
        <v>116</v>
      </c>
      <c r="H844" s="469" t="s">
        <v>2585</v>
      </c>
      <c r="I844" s="468" t="s">
        <v>4394</v>
      </c>
      <c r="J844" s="528">
        <v>202105060132</v>
      </c>
      <c r="K844" s="483">
        <v>44322</v>
      </c>
      <c r="L844" s="479">
        <v>44287</v>
      </c>
      <c r="M844" s="469" t="s">
        <v>2582</v>
      </c>
      <c r="N844" s="469" t="s">
        <v>6434</v>
      </c>
      <c r="O844" s="513" t="s">
        <v>7394</v>
      </c>
      <c r="P844" s="513" t="s">
        <v>7395</v>
      </c>
      <c r="Q844" s="513" t="s">
        <v>7396</v>
      </c>
      <c r="R844" s="526">
        <v>24</v>
      </c>
      <c r="S844" s="484">
        <v>0</v>
      </c>
      <c r="T844" s="468" t="s">
        <v>8453</v>
      </c>
      <c r="U844" s="468"/>
      <c r="V844" s="468"/>
      <c r="W844" s="468" t="s">
        <v>120</v>
      </c>
      <c r="X844" s="513"/>
      <c r="Y844" s="486" t="s">
        <v>3141</v>
      </c>
      <c r="Z844" s="469" t="s">
        <v>6760</v>
      </c>
      <c r="AA844" s="467" t="s">
        <v>2470</v>
      </c>
      <c r="AB844" s="467" t="s">
        <v>7712</v>
      </c>
      <c r="AC844" s="474"/>
      <c r="AD844" s="474" t="s">
        <v>2450</v>
      </c>
      <c r="AE844" s="474"/>
      <c r="AF844" s="474" t="s">
        <v>2462</v>
      </c>
      <c r="AG844" s="467" t="s">
        <v>2516</v>
      </c>
      <c r="AH844" s="474" t="s">
        <v>2452</v>
      </c>
      <c r="AI844" s="474" t="s">
        <v>2452</v>
      </c>
      <c r="AJ844" s="467"/>
      <c r="AK844" s="474"/>
      <c r="AL844" s="467"/>
      <c r="AM844" s="467" t="s">
        <v>7556</v>
      </c>
      <c r="AN844" s="467"/>
      <c r="AO844" s="474"/>
      <c r="AP844" s="476" t="s">
        <v>6760</v>
      </c>
      <c r="AQ844" s="467" t="s">
        <v>5640</v>
      </c>
      <c r="AR844" s="501" t="s">
        <v>6701</v>
      </c>
      <c r="AS844" s="467" t="s">
        <v>7712</v>
      </c>
      <c r="AT844" s="467" t="s">
        <v>5096</v>
      </c>
      <c r="AU844" s="478">
        <v>44363</v>
      </c>
      <c r="AV844" s="474"/>
      <c r="AW844" s="474">
        <v>1</v>
      </c>
      <c r="AX844" s="474">
        <v>1</v>
      </c>
      <c r="AY844" s="474">
        <v>1</v>
      </c>
      <c r="AZ844" s="474">
        <v>3</v>
      </c>
      <c r="BA844" s="477">
        <v>4</v>
      </c>
      <c r="BB844" s="478"/>
      <c r="BC844" s="474"/>
      <c r="BD844" s="467"/>
      <c r="BE844" s="467"/>
      <c r="BF844" s="467"/>
      <c r="BG844" s="470"/>
      <c r="BH844" s="467"/>
      <c r="BI844" s="467"/>
      <c r="BJ844" s="467"/>
      <c r="BK844" s="467"/>
      <c r="BL844" s="467"/>
      <c r="BM844" s="467"/>
    </row>
    <row r="845" spans="2:65" ht="30" customHeight="1" x14ac:dyDescent="0.3">
      <c r="B845" s="465">
        <v>20200840</v>
      </c>
      <c r="C845" s="514" t="s">
        <v>7534</v>
      </c>
      <c r="D845" s="480" t="s">
        <v>4113</v>
      </c>
      <c r="E845" s="481">
        <v>44323</v>
      </c>
      <c r="F845" s="469" t="s">
        <v>3091</v>
      </c>
      <c r="G845" s="468" t="s">
        <v>116</v>
      </c>
      <c r="H845" s="469" t="s">
        <v>2585</v>
      </c>
      <c r="I845" s="468" t="s">
        <v>4904</v>
      </c>
      <c r="J845" s="503">
        <v>202105070316</v>
      </c>
      <c r="K845" s="483">
        <v>44309</v>
      </c>
      <c r="L845" s="479"/>
      <c r="M845" s="469" t="s">
        <v>2589</v>
      </c>
      <c r="N845" s="469" t="s">
        <v>3581</v>
      </c>
      <c r="O845" s="513" t="s">
        <v>7516</v>
      </c>
      <c r="P845" s="513" t="s">
        <v>7517</v>
      </c>
      <c r="Q845" s="513" t="s">
        <v>7628</v>
      </c>
      <c r="R845" s="526">
        <v>0</v>
      </c>
      <c r="S845" s="484">
        <v>0</v>
      </c>
      <c r="T845" s="468" t="s">
        <v>2501</v>
      </c>
      <c r="U845" s="468"/>
      <c r="V845" s="468"/>
      <c r="W845" s="468" t="s">
        <v>120</v>
      </c>
      <c r="X845" s="513"/>
      <c r="Y845" s="486" t="s">
        <v>7613</v>
      </c>
      <c r="Z845" s="513" t="s">
        <v>7629</v>
      </c>
      <c r="AA845" s="467" t="s">
        <v>2454</v>
      </c>
      <c r="AB845" s="467"/>
      <c r="AC845" s="474"/>
      <c r="AD845" s="474" t="s">
        <v>2450</v>
      </c>
      <c r="AE845" s="474"/>
      <c r="AF845" s="474" t="s">
        <v>2458</v>
      </c>
      <c r="AG845" s="467" t="s">
        <v>2451</v>
      </c>
      <c r="AH845" s="474" t="s">
        <v>2452</v>
      </c>
      <c r="AI845" s="474" t="s">
        <v>2452</v>
      </c>
      <c r="AJ845" s="467"/>
      <c r="AK845" s="474"/>
      <c r="AL845" s="467"/>
      <c r="AM845" s="467" t="s">
        <v>7557</v>
      </c>
      <c r="AN845" s="467"/>
      <c r="AO845" s="474"/>
      <c r="AP845" s="476" t="s">
        <v>7513</v>
      </c>
      <c r="AQ845" s="467" t="s">
        <v>7514</v>
      </c>
      <c r="AR845" s="467" t="s">
        <v>7515</v>
      </c>
      <c r="AS845" s="467" t="s">
        <v>7512</v>
      </c>
      <c r="AT845" s="467" t="s">
        <v>7533</v>
      </c>
      <c r="AU845" s="474" t="s">
        <v>6709</v>
      </c>
      <c r="AV845" s="474"/>
      <c r="AW845" s="474">
        <v>1</v>
      </c>
      <c r="AX845" s="474">
        <v>1</v>
      </c>
      <c r="AY845" s="474">
        <v>1</v>
      </c>
      <c r="AZ845" s="474">
        <v>1</v>
      </c>
      <c r="BA845" s="477">
        <v>2</v>
      </c>
      <c r="BB845" s="478"/>
      <c r="BC845" s="474"/>
      <c r="BD845" s="467"/>
      <c r="BE845" s="467"/>
      <c r="BF845" s="467"/>
      <c r="BG845" s="470"/>
      <c r="BH845" s="467"/>
      <c r="BI845" s="467"/>
      <c r="BJ845" s="467"/>
      <c r="BK845" s="467"/>
      <c r="BL845" s="467"/>
      <c r="BM845" s="467"/>
    </row>
    <row r="846" spans="2:65" ht="30" customHeight="1" x14ac:dyDescent="0.3">
      <c r="B846" s="465">
        <v>20200841</v>
      </c>
      <c r="C846" s="514" t="s">
        <v>7535</v>
      </c>
      <c r="D846" s="480" t="s">
        <v>7542</v>
      </c>
      <c r="E846" s="481">
        <v>44323</v>
      </c>
      <c r="F846" s="469" t="s">
        <v>3091</v>
      </c>
      <c r="G846" s="468" t="s">
        <v>116</v>
      </c>
      <c r="H846" s="469" t="s">
        <v>1500</v>
      </c>
      <c r="I846" s="468" t="s">
        <v>119</v>
      </c>
      <c r="J846" s="503">
        <v>202105070294</v>
      </c>
      <c r="K846" s="483">
        <v>44322</v>
      </c>
      <c r="L846" s="479"/>
      <c r="M846" s="469" t="s">
        <v>3581</v>
      </c>
      <c r="N846" s="469" t="s">
        <v>2582</v>
      </c>
      <c r="O846" s="513" t="s">
        <v>7518</v>
      </c>
      <c r="P846" s="513" t="s">
        <v>7519</v>
      </c>
      <c r="Q846" s="513" t="s">
        <v>7520</v>
      </c>
      <c r="R846" s="526">
        <v>0</v>
      </c>
      <c r="S846" s="484">
        <v>0</v>
      </c>
      <c r="T846" s="468" t="s">
        <v>2455</v>
      </c>
      <c r="U846" s="468"/>
      <c r="V846" s="468"/>
      <c r="W846" s="468" t="s">
        <v>120</v>
      </c>
      <c r="X846" s="513"/>
      <c r="Y846" s="486" t="s">
        <v>2528</v>
      </c>
      <c r="Z846" s="513" t="s">
        <v>7722</v>
      </c>
      <c r="AA846" s="467" t="s">
        <v>2454</v>
      </c>
      <c r="AB846" s="467"/>
      <c r="AC846" s="474"/>
      <c r="AD846" s="474" t="s">
        <v>2450</v>
      </c>
      <c r="AE846" s="474"/>
      <c r="AF846" s="474" t="s">
        <v>2462</v>
      </c>
      <c r="AG846" s="467" t="s">
        <v>2451</v>
      </c>
      <c r="AH846" s="474" t="s">
        <v>2452</v>
      </c>
      <c r="AI846" s="474" t="s">
        <v>2452</v>
      </c>
      <c r="AJ846" s="467"/>
      <c r="AK846" s="474"/>
      <c r="AL846" s="467"/>
      <c r="AM846" s="467" t="s">
        <v>7558</v>
      </c>
      <c r="AN846" s="467"/>
      <c r="AO846" s="474"/>
      <c r="AP846" s="476" t="s">
        <v>7543</v>
      </c>
      <c r="AQ846" s="467" t="s">
        <v>7544</v>
      </c>
      <c r="AR846" s="467" t="s">
        <v>7541</v>
      </c>
      <c r="AS846" s="467" t="s">
        <v>7545</v>
      </c>
      <c r="AT846" s="467" t="s">
        <v>6052</v>
      </c>
      <c r="AU846" s="474" t="s">
        <v>6709</v>
      </c>
      <c r="AV846" s="474"/>
      <c r="AW846" s="474">
        <v>1</v>
      </c>
      <c r="AX846" s="474">
        <v>1</v>
      </c>
      <c r="AY846" s="474">
        <v>1</v>
      </c>
      <c r="AZ846" s="474">
        <v>3</v>
      </c>
      <c r="BA846" s="477">
        <v>2</v>
      </c>
      <c r="BB846" s="478"/>
      <c r="BC846" s="474"/>
      <c r="BD846" s="467"/>
      <c r="BE846" s="467"/>
      <c r="BF846" s="467"/>
      <c r="BG846" s="470"/>
      <c r="BH846" s="467"/>
      <c r="BI846" s="467"/>
      <c r="BJ846" s="467"/>
      <c r="BK846" s="467"/>
      <c r="BL846" s="467"/>
      <c r="BM846" s="467"/>
    </row>
    <row r="847" spans="2:65" ht="30" customHeight="1" x14ac:dyDescent="0.3">
      <c r="B847" s="465">
        <v>20200842</v>
      </c>
      <c r="C847" s="514" t="s">
        <v>7536</v>
      </c>
      <c r="D847" s="480" t="s">
        <v>3135</v>
      </c>
      <c r="E847" s="481">
        <v>44326</v>
      </c>
      <c r="F847" s="469" t="s">
        <v>2632</v>
      </c>
      <c r="G847" s="468" t="s">
        <v>116</v>
      </c>
      <c r="H847" s="469" t="s">
        <v>1500</v>
      </c>
      <c r="I847" s="468" t="s">
        <v>2491</v>
      </c>
      <c r="J847" s="503">
        <v>202105100728</v>
      </c>
      <c r="K847" s="483">
        <v>44326</v>
      </c>
      <c r="L847" s="479">
        <v>44256</v>
      </c>
      <c r="M847" s="469" t="s">
        <v>2630</v>
      </c>
      <c r="N847" s="469" t="s">
        <v>2582</v>
      </c>
      <c r="O847" s="513" t="s">
        <v>7630</v>
      </c>
      <c r="P847" s="513" t="s">
        <v>7521</v>
      </c>
      <c r="Q847" s="513" t="s">
        <v>7522</v>
      </c>
      <c r="R847" s="526">
        <v>1628</v>
      </c>
      <c r="S847" s="484">
        <v>1295</v>
      </c>
      <c r="T847" s="468" t="s">
        <v>2455</v>
      </c>
      <c r="U847" s="468"/>
      <c r="V847" s="468"/>
      <c r="W847" s="468" t="s">
        <v>120</v>
      </c>
      <c r="X847" s="513"/>
      <c r="Y847" s="486" t="s">
        <v>3141</v>
      </c>
      <c r="Z847" s="513" t="s">
        <v>8006</v>
      </c>
      <c r="AA847" s="467" t="s">
        <v>2454</v>
      </c>
      <c r="AB847" s="467" t="s">
        <v>7560</v>
      </c>
      <c r="AC847" s="474"/>
      <c r="AD847" s="474" t="s">
        <v>2450</v>
      </c>
      <c r="AE847" s="474"/>
      <c r="AF847" s="474" t="s">
        <v>2462</v>
      </c>
      <c r="AG847" s="467" t="s">
        <v>2451</v>
      </c>
      <c r="AH847" s="474" t="s">
        <v>2452</v>
      </c>
      <c r="AI847" s="474" t="s">
        <v>2452</v>
      </c>
      <c r="AJ847" s="467"/>
      <c r="AK847" s="474"/>
      <c r="AL847" s="467"/>
      <c r="AM847" s="467" t="s">
        <v>7562</v>
      </c>
      <c r="AN847" s="467"/>
      <c r="AO847" s="474"/>
      <c r="AP847" s="476" t="s">
        <v>7680</v>
      </c>
      <c r="AQ847" s="467" t="s">
        <v>5637</v>
      </c>
      <c r="AR847" s="501" t="s">
        <v>6701</v>
      </c>
      <c r="AS847" s="467" t="s">
        <v>7560</v>
      </c>
      <c r="AT847" s="467" t="s">
        <v>7561</v>
      </c>
      <c r="AU847" s="474" t="s">
        <v>7559</v>
      </c>
      <c r="AV847" s="474"/>
      <c r="AW847" s="474">
        <v>1</v>
      </c>
      <c r="AX847" s="474">
        <v>1</v>
      </c>
      <c r="AY847" s="474">
        <v>1</v>
      </c>
      <c r="AZ847" s="474">
        <v>3</v>
      </c>
      <c r="BA847" s="477">
        <v>2</v>
      </c>
      <c r="BB847" s="478"/>
      <c r="BC847" s="474"/>
      <c r="BD847" s="467"/>
      <c r="BE847" s="467"/>
      <c r="BF847" s="467"/>
      <c r="BG847" s="470"/>
      <c r="BH847" s="467"/>
      <c r="BI847" s="467"/>
      <c r="BJ847" s="467"/>
      <c r="BK847" s="467"/>
      <c r="BL847" s="467"/>
      <c r="BM847" s="467"/>
    </row>
    <row r="848" spans="2:65" ht="30" customHeight="1" x14ac:dyDescent="0.3">
      <c r="B848" s="465">
        <v>20200843</v>
      </c>
      <c r="C848" s="514" t="s">
        <v>7538</v>
      </c>
      <c r="D848" s="480" t="s">
        <v>5669</v>
      </c>
      <c r="E848" s="481">
        <v>44326</v>
      </c>
      <c r="F848" s="469" t="s">
        <v>2713</v>
      </c>
      <c r="G848" s="468" t="s">
        <v>116</v>
      </c>
      <c r="H848" s="469" t="s">
        <v>2585</v>
      </c>
      <c r="I848" s="468" t="s">
        <v>4394</v>
      </c>
      <c r="J848" s="503">
        <v>202105100679</v>
      </c>
      <c r="K848" s="483">
        <v>44326</v>
      </c>
      <c r="L848" s="479">
        <v>44317</v>
      </c>
      <c r="M848" s="469" t="s">
        <v>5956</v>
      </c>
      <c r="N848" s="469" t="s">
        <v>6561</v>
      </c>
      <c r="O848" s="513" t="s">
        <v>6068</v>
      </c>
      <c r="P848" s="513" t="s">
        <v>7523</v>
      </c>
      <c r="Q848" s="513" t="s">
        <v>7524</v>
      </c>
      <c r="R848" s="526">
        <v>1800</v>
      </c>
      <c r="S848" s="484">
        <v>0</v>
      </c>
      <c r="T848" s="468" t="s">
        <v>8453</v>
      </c>
      <c r="U848" s="468"/>
      <c r="V848" s="468"/>
      <c r="W848" s="468" t="s">
        <v>120</v>
      </c>
      <c r="X848" s="513"/>
      <c r="Y848" s="486" t="s">
        <v>3141</v>
      </c>
      <c r="Z848" s="513" t="s">
        <v>7681</v>
      </c>
      <c r="AA848" s="467" t="s">
        <v>2470</v>
      </c>
      <c r="AB848" s="467" t="s">
        <v>7712</v>
      </c>
      <c r="AC848" s="474"/>
      <c r="AD848" s="474" t="s">
        <v>2450</v>
      </c>
      <c r="AE848" s="474"/>
      <c r="AF848" s="474" t="s">
        <v>2462</v>
      </c>
      <c r="AG848" s="467" t="s">
        <v>2516</v>
      </c>
      <c r="AH848" s="474" t="s">
        <v>2452</v>
      </c>
      <c r="AI848" s="474" t="s">
        <v>2452</v>
      </c>
      <c r="AJ848" s="467"/>
      <c r="AK848" s="474"/>
      <c r="AL848" s="467"/>
      <c r="AM848" s="467" t="s">
        <v>7563</v>
      </c>
      <c r="AN848" s="467"/>
      <c r="AO848" s="474"/>
      <c r="AP848" s="476" t="s">
        <v>7681</v>
      </c>
      <c r="AQ848" s="467" t="s">
        <v>5640</v>
      </c>
      <c r="AR848" s="501" t="s">
        <v>6701</v>
      </c>
      <c r="AS848" s="467" t="s">
        <v>7712</v>
      </c>
      <c r="AT848" s="467" t="s">
        <v>5096</v>
      </c>
      <c r="AU848" s="478">
        <v>44363</v>
      </c>
      <c r="AV848" s="474"/>
      <c r="AW848" s="474">
        <v>1</v>
      </c>
      <c r="AX848" s="474">
        <v>1</v>
      </c>
      <c r="AY848" s="474">
        <v>1</v>
      </c>
      <c r="AZ848" s="474">
        <v>3</v>
      </c>
      <c r="BA848" s="477">
        <v>4</v>
      </c>
      <c r="BB848" s="478"/>
      <c r="BC848" s="474"/>
      <c r="BD848" s="467"/>
      <c r="BE848" s="467"/>
      <c r="BF848" s="467"/>
      <c r="BG848" s="470"/>
      <c r="BH848" s="467"/>
      <c r="BI848" s="467"/>
      <c r="BJ848" s="467"/>
      <c r="BK848" s="467"/>
      <c r="BL848" s="467"/>
      <c r="BM848" s="467"/>
    </row>
    <row r="849" spans="2:65" ht="30" customHeight="1" x14ac:dyDescent="0.3">
      <c r="B849" s="465">
        <v>20200844</v>
      </c>
      <c r="C849" s="514" t="s">
        <v>7537</v>
      </c>
      <c r="D849" s="480" t="s">
        <v>7564</v>
      </c>
      <c r="E849" s="481">
        <v>44326</v>
      </c>
      <c r="F849" s="469" t="s">
        <v>2494</v>
      </c>
      <c r="G849" s="468" t="s">
        <v>116</v>
      </c>
      <c r="H849" s="469" t="s">
        <v>1500</v>
      </c>
      <c r="I849" s="468" t="s">
        <v>2449</v>
      </c>
      <c r="J849" s="503">
        <v>202105100543</v>
      </c>
      <c r="K849" s="483">
        <v>44326</v>
      </c>
      <c r="L849" s="479"/>
      <c r="M849" s="469" t="s">
        <v>2630</v>
      </c>
      <c r="N849" s="469" t="s">
        <v>4080</v>
      </c>
      <c r="O849" s="513" t="s">
        <v>7525</v>
      </c>
      <c r="P849" s="513" t="s">
        <v>7526</v>
      </c>
      <c r="Q849" s="513" t="s">
        <v>7527</v>
      </c>
      <c r="R849" s="526">
        <v>6245</v>
      </c>
      <c r="S849" s="484">
        <v>6245</v>
      </c>
      <c r="T849" s="468" t="s">
        <v>2501</v>
      </c>
      <c r="U849" s="468"/>
      <c r="V849" s="468"/>
      <c r="W849" s="468" t="s">
        <v>120</v>
      </c>
      <c r="X849" s="513"/>
      <c r="Y849" s="486" t="s">
        <v>7613</v>
      </c>
      <c r="Z849" s="513" t="s">
        <v>7596</v>
      </c>
      <c r="AA849" s="467" t="s">
        <v>2470</v>
      </c>
      <c r="AB849" s="467" t="s">
        <v>7566</v>
      </c>
      <c r="AC849" s="474"/>
      <c r="AD849" s="474" t="s">
        <v>2450</v>
      </c>
      <c r="AE849" s="474"/>
      <c r="AF849" s="474" t="s">
        <v>2462</v>
      </c>
      <c r="AG849" s="467" t="s">
        <v>2486</v>
      </c>
      <c r="AH849" s="474" t="s">
        <v>2452</v>
      </c>
      <c r="AI849" s="474" t="s">
        <v>2452</v>
      </c>
      <c r="AJ849" s="467"/>
      <c r="AK849" s="474"/>
      <c r="AL849" s="467"/>
      <c r="AM849" s="467" t="s">
        <v>7569</v>
      </c>
      <c r="AN849" s="467"/>
      <c r="AO849" s="474"/>
      <c r="AP849" s="476" t="s">
        <v>7565</v>
      </c>
      <c r="AQ849" s="467" t="s">
        <v>7567</v>
      </c>
      <c r="AR849" s="467" t="s">
        <v>7568</v>
      </c>
      <c r="AS849" s="467" t="s">
        <v>7566</v>
      </c>
      <c r="AT849" s="467" t="s">
        <v>5796</v>
      </c>
      <c r="AU849" s="474" t="s">
        <v>6442</v>
      </c>
      <c r="AV849" s="474"/>
      <c r="AW849" s="474">
        <v>1</v>
      </c>
      <c r="AX849" s="474">
        <v>1</v>
      </c>
      <c r="AY849" s="474">
        <v>1</v>
      </c>
      <c r="AZ849" s="474">
        <v>3</v>
      </c>
      <c r="BA849" s="477">
        <v>3</v>
      </c>
      <c r="BB849" s="478"/>
      <c r="BC849" s="474"/>
      <c r="BD849" s="467"/>
      <c r="BE849" s="467"/>
      <c r="BF849" s="467"/>
      <c r="BG849" s="470"/>
      <c r="BH849" s="467"/>
      <c r="BI849" s="467"/>
      <c r="BJ849" s="467"/>
      <c r="BK849" s="467"/>
      <c r="BL849" s="467"/>
      <c r="BM849" s="467"/>
    </row>
    <row r="850" spans="2:65" ht="30" customHeight="1" x14ac:dyDescent="0.3">
      <c r="B850" s="465">
        <v>20200845</v>
      </c>
      <c r="C850" s="514" t="s">
        <v>7539</v>
      </c>
      <c r="D850" s="480" t="s">
        <v>6427</v>
      </c>
      <c r="E850" s="481">
        <v>44326</v>
      </c>
      <c r="F850" s="469" t="s">
        <v>2713</v>
      </c>
      <c r="G850" s="468" t="s">
        <v>116</v>
      </c>
      <c r="H850" s="469" t="s">
        <v>2585</v>
      </c>
      <c r="I850" s="468" t="s">
        <v>4394</v>
      </c>
      <c r="J850" s="503">
        <v>202105100533</v>
      </c>
      <c r="K850" s="483">
        <v>44326</v>
      </c>
      <c r="L850" s="479">
        <v>44287</v>
      </c>
      <c r="M850" s="469" t="s">
        <v>5956</v>
      </c>
      <c r="N850" s="469" t="s">
        <v>7509</v>
      </c>
      <c r="O850" s="513" t="s">
        <v>6068</v>
      </c>
      <c r="P850" s="513" t="s">
        <v>7528</v>
      </c>
      <c r="Q850" s="513" t="s">
        <v>7529</v>
      </c>
      <c r="R850" s="526">
        <v>60</v>
      </c>
      <c r="S850" s="484">
        <v>0</v>
      </c>
      <c r="T850" s="468" t="s">
        <v>8453</v>
      </c>
      <c r="U850" s="468"/>
      <c r="V850" s="468"/>
      <c r="W850" s="468" t="s">
        <v>120</v>
      </c>
      <c r="X850" s="513"/>
      <c r="Y850" s="486" t="s">
        <v>3141</v>
      </c>
      <c r="Z850" s="513" t="s">
        <v>7682</v>
      </c>
      <c r="AA850" s="467" t="s">
        <v>7683</v>
      </c>
      <c r="AB850" s="467" t="s">
        <v>7678</v>
      </c>
      <c r="AC850" s="474"/>
      <c r="AD850" s="474" t="s">
        <v>7684</v>
      </c>
      <c r="AE850" s="474"/>
      <c r="AF850" s="474" t="s">
        <v>7686</v>
      </c>
      <c r="AG850" s="467" t="s">
        <v>7685</v>
      </c>
      <c r="AH850" s="474" t="s">
        <v>2452</v>
      </c>
      <c r="AI850" s="474" t="s">
        <v>2452</v>
      </c>
      <c r="AJ850" s="467"/>
      <c r="AK850" s="474"/>
      <c r="AL850" s="467"/>
      <c r="AM850" s="467" t="s">
        <v>7554</v>
      </c>
      <c r="AN850" s="467"/>
      <c r="AO850" s="474"/>
      <c r="AP850" s="476" t="s">
        <v>7682</v>
      </c>
      <c r="AQ850" s="467" t="s">
        <v>5640</v>
      </c>
      <c r="AR850" s="501" t="s">
        <v>6701</v>
      </c>
      <c r="AS850" s="467" t="s">
        <v>6666</v>
      </c>
      <c r="AT850" s="467" t="s">
        <v>4680</v>
      </c>
      <c r="AU850" s="474" t="s">
        <v>6442</v>
      </c>
      <c r="AV850" s="474"/>
      <c r="AW850" s="474">
        <v>1</v>
      </c>
      <c r="AX850" s="474">
        <v>1</v>
      </c>
      <c r="AY850" s="474">
        <v>1</v>
      </c>
      <c r="AZ850" s="474">
        <v>3</v>
      </c>
      <c r="BA850" s="477">
        <v>4</v>
      </c>
      <c r="BB850" s="478"/>
      <c r="BC850" s="474"/>
      <c r="BD850" s="467"/>
      <c r="BE850" s="467"/>
      <c r="BF850" s="467"/>
      <c r="BG850" s="470"/>
      <c r="BH850" s="467"/>
      <c r="BI850" s="467"/>
      <c r="BJ850" s="467"/>
      <c r="BK850" s="467"/>
      <c r="BL850" s="467"/>
      <c r="BM850" s="467"/>
    </row>
    <row r="851" spans="2:65" ht="30" customHeight="1" x14ac:dyDescent="0.3">
      <c r="B851" s="465">
        <v>20200846</v>
      </c>
      <c r="C851" s="514" t="s">
        <v>7540</v>
      </c>
      <c r="D851" s="480" t="s">
        <v>7570</v>
      </c>
      <c r="E851" s="481">
        <v>44328</v>
      </c>
      <c r="F851" s="469" t="s">
        <v>2494</v>
      </c>
      <c r="G851" s="468" t="s">
        <v>116</v>
      </c>
      <c r="H851" s="469" t="s">
        <v>1500</v>
      </c>
      <c r="I851" s="468" t="s">
        <v>2479</v>
      </c>
      <c r="J851" s="503">
        <v>202105121103</v>
      </c>
      <c r="K851" s="483">
        <v>44279</v>
      </c>
      <c r="L851" s="479">
        <v>44256</v>
      </c>
      <c r="M851" s="469" t="s">
        <v>7510</v>
      </c>
      <c r="N851" s="469" t="s">
        <v>7511</v>
      </c>
      <c r="O851" s="513" t="s">
        <v>7530</v>
      </c>
      <c r="P851" s="513" t="s">
        <v>7531</v>
      </c>
      <c r="Q851" s="513" t="s">
        <v>7532</v>
      </c>
      <c r="R851" s="526">
        <v>294480</v>
      </c>
      <c r="S851" s="484">
        <v>294480</v>
      </c>
      <c r="T851" s="468" t="s">
        <v>2712</v>
      </c>
      <c r="U851" s="468"/>
      <c r="V851" s="468"/>
      <c r="W851" s="468" t="s">
        <v>120</v>
      </c>
      <c r="X851" s="513"/>
      <c r="Y851" s="486" t="s">
        <v>3141</v>
      </c>
      <c r="Z851" s="513" t="s">
        <v>7631</v>
      </c>
      <c r="AA851" s="467" t="s">
        <v>2470</v>
      </c>
      <c r="AB851" s="467" t="s">
        <v>7632</v>
      </c>
      <c r="AC851" s="474"/>
      <c r="AD851" s="474" t="s">
        <v>2460</v>
      </c>
      <c r="AE851" s="474"/>
      <c r="AF851" s="474" t="s">
        <v>2462</v>
      </c>
      <c r="AG851" s="467" t="s">
        <v>2486</v>
      </c>
      <c r="AH851" s="474" t="s">
        <v>2710</v>
      </c>
      <c r="AI851" s="474" t="s">
        <v>2710</v>
      </c>
      <c r="AJ851" s="467"/>
      <c r="AK851" s="474"/>
      <c r="AL851" s="467"/>
      <c r="AM851" s="467" t="s">
        <v>7573</v>
      </c>
      <c r="AN851" s="467"/>
      <c r="AO851" s="474"/>
      <c r="AP851" s="476" t="s">
        <v>7571</v>
      </c>
      <c r="AQ851" s="467" t="s">
        <v>7572</v>
      </c>
      <c r="AR851" s="467" t="s">
        <v>7689</v>
      </c>
      <c r="AS851" s="467" t="s">
        <v>7687</v>
      </c>
      <c r="AT851" s="467" t="s">
        <v>7688</v>
      </c>
      <c r="AU851" s="478" t="s">
        <v>7761</v>
      </c>
      <c r="AV851" s="474"/>
      <c r="AW851" s="474">
        <v>1</v>
      </c>
      <c r="AX851" s="474">
        <v>2</v>
      </c>
      <c r="AY851" s="474">
        <v>1</v>
      </c>
      <c r="AZ851" s="474">
        <v>3</v>
      </c>
      <c r="BA851" s="477">
        <v>3</v>
      </c>
      <c r="BB851" s="478"/>
      <c r="BC851" s="474"/>
      <c r="BD851" s="467"/>
      <c r="BE851" s="467"/>
      <c r="BF851" s="467"/>
      <c r="BG851" s="470"/>
      <c r="BH851" s="467"/>
      <c r="BI851" s="467"/>
      <c r="BJ851" s="467"/>
      <c r="BK851" s="467"/>
      <c r="BL851" s="467"/>
      <c r="BM851" s="467"/>
    </row>
    <row r="852" spans="2:65" ht="30" customHeight="1" x14ac:dyDescent="0.3">
      <c r="B852" s="465">
        <v>20200847</v>
      </c>
      <c r="C852" s="514" t="s">
        <v>7577</v>
      </c>
      <c r="D852" s="480" t="s">
        <v>7580</v>
      </c>
      <c r="E852" s="481">
        <v>44333</v>
      </c>
      <c r="F852" s="469" t="s">
        <v>2770</v>
      </c>
      <c r="G852" s="468" t="s">
        <v>116</v>
      </c>
      <c r="H852" s="469" t="s">
        <v>1500</v>
      </c>
      <c r="I852" s="468" t="s">
        <v>2477</v>
      </c>
      <c r="J852" s="503">
        <v>202105171469</v>
      </c>
      <c r="K852" s="483">
        <v>44329</v>
      </c>
      <c r="L852" s="479">
        <v>44228</v>
      </c>
      <c r="M852" s="469" t="s">
        <v>2582</v>
      </c>
      <c r="N852" s="469" t="s">
        <v>3581</v>
      </c>
      <c r="O852" s="513" t="s">
        <v>7585</v>
      </c>
      <c r="P852" s="513" t="s">
        <v>7587</v>
      </c>
      <c r="Q852" s="513" t="s">
        <v>7586</v>
      </c>
      <c r="R852" s="526">
        <v>4000000</v>
      </c>
      <c r="S852" s="484">
        <v>4000000</v>
      </c>
      <c r="T852" s="468" t="s">
        <v>2501</v>
      </c>
      <c r="U852" s="468"/>
      <c r="V852" s="468"/>
      <c r="W852" s="468" t="s">
        <v>120</v>
      </c>
      <c r="X852" s="469"/>
      <c r="Y852" s="486" t="s">
        <v>8191</v>
      </c>
      <c r="Z852" s="469" t="s">
        <v>8192</v>
      </c>
      <c r="AA852" s="467" t="s">
        <v>2454</v>
      </c>
      <c r="AB852" s="467" t="s">
        <v>7581</v>
      </c>
      <c r="AC852" s="474"/>
      <c r="AD852" s="474" t="s">
        <v>2485</v>
      </c>
      <c r="AE852" s="474"/>
      <c r="AF852" s="474" t="s">
        <v>2462</v>
      </c>
      <c r="AG852" s="467" t="s">
        <v>2486</v>
      </c>
      <c r="AH852" s="474" t="s">
        <v>3087</v>
      </c>
      <c r="AI852" s="474" t="s">
        <v>3087</v>
      </c>
      <c r="AJ852" s="467"/>
      <c r="AK852" s="474"/>
      <c r="AL852" s="467"/>
      <c r="AM852" s="467" t="s">
        <v>7584</v>
      </c>
      <c r="AN852" s="467"/>
      <c r="AO852" s="474"/>
      <c r="AP852" s="476" t="s">
        <v>7583</v>
      </c>
      <c r="AQ852" s="467" t="s">
        <v>7582</v>
      </c>
      <c r="AR852" s="467" t="s">
        <v>7515</v>
      </c>
      <c r="AS852" s="467" t="s">
        <v>7581</v>
      </c>
      <c r="AT852" s="467" t="s">
        <v>5796</v>
      </c>
      <c r="AU852" s="474" t="s">
        <v>6442</v>
      </c>
      <c r="AV852" s="474"/>
      <c r="AW852" s="474">
        <v>1</v>
      </c>
      <c r="AX852" s="474">
        <v>3</v>
      </c>
      <c r="AY852" s="474">
        <v>1</v>
      </c>
      <c r="AZ852" s="474">
        <v>3</v>
      </c>
      <c r="BA852" s="477">
        <v>3</v>
      </c>
      <c r="BB852" s="478"/>
      <c r="BC852" s="474"/>
      <c r="BD852" s="467"/>
      <c r="BE852" s="467"/>
      <c r="BF852" s="467"/>
      <c r="BG852" s="470"/>
      <c r="BH852" s="467"/>
      <c r="BI852" s="467"/>
      <c r="BJ852" s="467"/>
      <c r="BK852" s="467"/>
      <c r="BL852" s="467"/>
      <c r="BM852" s="467"/>
    </row>
    <row r="853" spans="2:65" ht="30" customHeight="1" x14ac:dyDescent="0.3">
      <c r="B853" s="465">
        <v>20200848</v>
      </c>
      <c r="C853" s="514" t="s">
        <v>7578</v>
      </c>
      <c r="D853" s="480" t="s">
        <v>3610</v>
      </c>
      <c r="E853" s="481">
        <v>44333</v>
      </c>
      <c r="F853" s="469" t="s">
        <v>3176</v>
      </c>
      <c r="G853" s="468" t="s">
        <v>116</v>
      </c>
      <c r="H853" s="469" t="s">
        <v>2585</v>
      </c>
      <c r="I853" s="468" t="s">
        <v>2477</v>
      </c>
      <c r="J853" s="503">
        <v>202105171468</v>
      </c>
      <c r="K853" s="483">
        <v>44333</v>
      </c>
      <c r="L853" s="479"/>
      <c r="M853" s="469" t="s">
        <v>7575</v>
      </c>
      <c r="N853" s="469" t="s">
        <v>2582</v>
      </c>
      <c r="O853" s="513" t="s">
        <v>7588</v>
      </c>
      <c r="P853" s="513" t="s">
        <v>7589</v>
      </c>
      <c r="Q853" s="513" t="s">
        <v>7590</v>
      </c>
      <c r="R853" s="526">
        <v>0</v>
      </c>
      <c r="S853" s="484">
        <v>0</v>
      </c>
      <c r="T853" s="468" t="s">
        <v>7699</v>
      </c>
      <c r="U853" s="468"/>
      <c r="V853" s="468"/>
      <c r="W853" s="468" t="s">
        <v>120</v>
      </c>
      <c r="X853" s="469"/>
      <c r="Y853" s="486" t="s">
        <v>3141</v>
      </c>
      <c r="Z853" s="513" t="s">
        <v>7703</v>
      </c>
      <c r="AA853" s="467" t="s">
        <v>7704</v>
      </c>
      <c r="AB853" s="467" t="s">
        <v>7707</v>
      </c>
      <c r="AC853" s="474"/>
      <c r="AD853" s="474" t="s">
        <v>7698</v>
      </c>
      <c r="AE853" s="474"/>
      <c r="AF853" s="474" t="s">
        <v>7709</v>
      </c>
      <c r="AG853" s="467" t="s">
        <v>7708</v>
      </c>
      <c r="AH853" s="474" t="s">
        <v>7710</v>
      </c>
      <c r="AI853" s="474" t="s">
        <v>7710</v>
      </c>
      <c r="AJ853" s="467"/>
      <c r="AK853" s="474"/>
      <c r="AL853" s="467"/>
      <c r="AM853" s="467" t="s">
        <v>7591</v>
      </c>
      <c r="AN853" s="467"/>
      <c r="AO853" s="474"/>
      <c r="AP853" s="476" t="s">
        <v>7705</v>
      </c>
      <c r="AQ853" s="467" t="s">
        <v>7706</v>
      </c>
      <c r="AR853" s="467" t="s">
        <v>7702</v>
      </c>
      <c r="AS853" s="467" t="s">
        <v>7607</v>
      </c>
      <c r="AT853" s="467" t="s">
        <v>5796</v>
      </c>
      <c r="AU853" s="474" t="s">
        <v>7696</v>
      </c>
      <c r="AV853" s="474"/>
      <c r="AW853" s="474">
        <v>1</v>
      </c>
      <c r="AX853" s="474">
        <v>1</v>
      </c>
      <c r="AY853" s="474">
        <v>1</v>
      </c>
      <c r="AZ853" s="474">
        <v>3</v>
      </c>
      <c r="BA853" s="477">
        <v>3</v>
      </c>
      <c r="BB853" s="478"/>
      <c r="BC853" s="474"/>
      <c r="BD853" s="467"/>
      <c r="BE853" s="467"/>
      <c r="BF853" s="467"/>
      <c r="BG853" s="470"/>
      <c r="BH853" s="467"/>
      <c r="BI853" s="467"/>
      <c r="BJ853" s="467"/>
      <c r="BK853" s="467"/>
      <c r="BL853" s="467"/>
      <c r="BM853" s="467"/>
    </row>
    <row r="854" spans="2:65" ht="30" customHeight="1" x14ac:dyDescent="0.3">
      <c r="B854" s="465">
        <v>20200849</v>
      </c>
      <c r="C854" s="514" t="s">
        <v>7579</v>
      </c>
      <c r="D854" s="480" t="s">
        <v>6600</v>
      </c>
      <c r="E854" s="481">
        <v>44333</v>
      </c>
      <c r="F854" s="469" t="s">
        <v>2770</v>
      </c>
      <c r="G854" s="468" t="s">
        <v>116</v>
      </c>
      <c r="H854" s="469" t="s">
        <v>1500</v>
      </c>
      <c r="I854" s="468" t="s">
        <v>2477</v>
      </c>
      <c r="J854" s="503">
        <v>202105171426</v>
      </c>
      <c r="K854" s="483">
        <v>44330</v>
      </c>
      <c r="L854" s="479"/>
      <c r="M854" s="469" t="s">
        <v>2630</v>
      </c>
      <c r="N854" s="469" t="s">
        <v>7576</v>
      </c>
      <c r="O854" s="513" t="s">
        <v>7592</v>
      </c>
      <c r="P854" s="513" t="s">
        <v>7593</v>
      </c>
      <c r="Q854" s="513" t="s">
        <v>7594</v>
      </c>
      <c r="R854" s="526">
        <v>1000000</v>
      </c>
      <c r="S854" s="484">
        <v>1000000</v>
      </c>
      <c r="T854" s="468" t="s">
        <v>2501</v>
      </c>
      <c r="U854" s="468"/>
      <c r="V854" s="468"/>
      <c r="W854" s="468" t="s">
        <v>120</v>
      </c>
      <c r="X854" s="469"/>
      <c r="Y854" s="486"/>
      <c r="Z854" s="469" t="s">
        <v>7700</v>
      </c>
      <c r="AA854" s="467" t="s">
        <v>2454</v>
      </c>
      <c r="AB854" s="467" t="s">
        <v>7609</v>
      </c>
      <c r="AC854" s="474"/>
      <c r="AD854" s="474" t="s">
        <v>2450</v>
      </c>
      <c r="AE854" s="474"/>
      <c r="AF854" s="474" t="s">
        <v>2462</v>
      </c>
      <c r="AG854" s="467" t="s">
        <v>2486</v>
      </c>
      <c r="AH854" s="474" t="s">
        <v>2452</v>
      </c>
      <c r="AI854" s="474" t="s">
        <v>2452</v>
      </c>
      <c r="AJ854" s="467"/>
      <c r="AK854" s="474"/>
      <c r="AL854" s="467"/>
      <c r="AM854" s="467" t="s">
        <v>7595</v>
      </c>
      <c r="AN854" s="467"/>
      <c r="AO854" s="474"/>
      <c r="AP854" s="476" t="s">
        <v>7700</v>
      </c>
      <c r="AQ854" s="467" t="s">
        <v>7608</v>
      </c>
      <c r="AR854" s="467" t="s">
        <v>7701</v>
      </c>
      <c r="AS854" s="467" t="s">
        <v>7609</v>
      </c>
      <c r="AT854" s="467" t="s">
        <v>5796</v>
      </c>
      <c r="AU854" s="474" t="s">
        <v>6442</v>
      </c>
      <c r="AV854" s="474"/>
      <c r="AW854" s="474">
        <v>1</v>
      </c>
      <c r="AX854" s="474">
        <v>1</v>
      </c>
      <c r="AY854" s="474">
        <v>1</v>
      </c>
      <c r="AZ854" s="474">
        <v>3</v>
      </c>
      <c r="BA854" s="477">
        <v>3</v>
      </c>
      <c r="BB854" s="478"/>
      <c r="BC854" s="474"/>
      <c r="BD854" s="467"/>
      <c r="BE854" s="467"/>
      <c r="BF854" s="467"/>
      <c r="BG854" s="470"/>
      <c r="BH854" s="467"/>
      <c r="BI854" s="467"/>
      <c r="BJ854" s="467"/>
      <c r="BK854" s="467"/>
      <c r="BL854" s="467"/>
      <c r="BM854" s="467"/>
    </row>
    <row r="855" spans="2:65" ht="30" customHeight="1" x14ac:dyDescent="0.3">
      <c r="B855" s="465">
        <v>20200850</v>
      </c>
      <c r="C855" s="514" t="s">
        <v>7635</v>
      </c>
      <c r="D855" s="480" t="s">
        <v>7638</v>
      </c>
      <c r="E855" s="481">
        <v>44334</v>
      </c>
      <c r="F855" s="469" t="s">
        <v>2713</v>
      </c>
      <c r="G855" s="468" t="s">
        <v>116</v>
      </c>
      <c r="H855" s="469" t="s">
        <v>2585</v>
      </c>
      <c r="I855" s="468" t="s">
        <v>2477</v>
      </c>
      <c r="J855" s="503">
        <v>202105181656</v>
      </c>
      <c r="K855" s="483">
        <v>44334</v>
      </c>
      <c r="L855" s="479"/>
      <c r="M855" s="469" t="s">
        <v>6058</v>
      </c>
      <c r="N855" s="469" t="s">
        <v>7633</v>
      </c>
      <c r="O855" s="513" t="s">
        <v>7645</v>
      </c>
      <c r="P855" s="513" t="s">
        <v>7657</v>
      </c>
      <c r="Q855" s="513" t="s">
        <v>7659</v>
      </c>
      <c r="R855" s="526">
        <v>2455917</v>
      </c>
      <c r="S855" s="484">
        <v>0</v>
      </c>
      <c r="T855" s="468" t="s">
        <v>2484</v>
      </c>
      <c r="U855" s="468"/>
      <c r="V855" s="468"/>
      <c r="W855" s="468" t="s">
        <v>120</v>
      </c>
      <c r="X855" s="469"/>
      <c r="Y855" s="486" t="s">
        <v>2528</v>
      </c>
      <c r="Z855" s="513" t="s">
        <v>7714</v>
      </c>
      <c r="AA855" s="467" t="s">
        <v>2454</v>
      </c>
      <c r="AB855" s="467"/>
      <c r="AC855" s="474"/>
      <c r="AD855" s="474" t="s">
        <v>2485</v>
      </c>
      <c r="AE855" s="474"/>
      <c r="AF855" s="474" t="s">
        <v>2462</v>
      </c>
      <c r="AG855" s="467" t="s">
        <v>2490</v>
      </c>
      <c r="AH855" s="474" t="s">
        <v>2710</v>
      </c>
      <c r="AI855" s="474" t="s">
        <v>2710</v>
      </c>
      <c r="AJ855" s="467"/>
      <c r="AK855" s="474"/>
      <c r="AL855" s="467"/>
      <c r="AM855" s="467" t="s">
        <v>7658</v>
      </c>
      <c r="AN855" s="467"/>
      <c r="AO855" s="474"/>
      <c r="AP855" s="476" t="s">
        <v>7644</v>
      </c>
      <c r="AQ855" s="467" t="s">
        <v>7643</v>
      </c>
      <c r="AR855" s="467" t="s">
        <v>7660</v>
      </c>
      <c r="AS855" s="467" t="s">
        <v>7642</v>
      </c>
      <c r="AT855" s="467" t="s">
        <v>5347</v>
      </c>
      <c r="AU855" s="474" t="s">
        <v>6709</v>
      </c>
      <c r="AV855" s="474"/>
      <c r="AW855" s="474">
        <v>1</v>
      </c>
      <c r="AX855" s="474">
        <v>3</v>
      </c>
      <c r="AY855" s="474">
        <v>1</v>
      </c>
      <c r="AZ855" s="474">
        <v>3</v>
      </c>
      <c r="BA855" s="477">
        <v>1</v>
      </c>
      <c r="BB855" s="478"/>
      <c r="BC855" s="474"/>
      <c r="BD855" s="467"/>
      <c r="BE855" s="467"/>
      <c r="BF855" s="467"/>
      <c r="BG855" s="470"/>
      <c r="BH855" s="467"/>
      <c r="BI855" s="467"/>
      <c r="BJ855" s="467"/>
      <c r="BK855" s="467"/>
      <c r="BL855" s="467"/>
      <c r="BM855" s="467"/>
    </row>
    <row r="856" spans="2:65" ht="30" customHeight="1" x14ac:dyDescent="0.3">
      <c r="B856" s="465">
        <v>20200851</v>
      </c>
      <c r="C856" s="514" t="s">
        <v>7636</v>
      </c>
      <c r="D856" s="480" t="s">
        <v>7639</v>
      </c>
      <c r="E856" s="481">
        <v>44334</v>
      </c>
      <c r="F856" s="469" t="s">
        <v>2494</v>
      </c>
      <c r="G856" s="468" t="s">
        <v>116</v>
      </c>
      <c r="H856" s="469" t="s">
        <v>2585</v>
      </c>
      <c r="I856" s="468" t="s">
        <v>2477</v>
      </c>
      <c r="J856" s="503">
        <v>202105181604</v>
      </c>
      <c r="K856" s="483">
        <v>44334</v>
      </c>
      <c r="L856" s="479">
        <v>44287</v>
      </c>
      <c r="M856" s="469" t="s">
        <v>3581</v>
      </c>
      <c r="N856" s="469" t="s">
        <v>2582</v>
      </c>
      <c r="O856" s="513" t="s">
        <v>7646</v>
      </c>
      <c r="P856" s="513" t="s">
        <v>7647</v>
      </c>
      <c r="Q856" s="513" t="s">
        <v>7648</v>
      </c>
      <c r="R856" s="526">
        <v>642000</v>
      </c>
      <c r="S856" s="484">
        <v>0</v>
      </c>
      <c r="T856" s="468" t="s">
        <v>2455</v>
      </c>
      <c r="U856" s="468"/>
      <c r="V856" s="468"/>
      <c r="W856" s="468" t="s">
        <v>120</v>
      </c>
      <c r="X856" s="469"/>
      <c r="Y856" s="486" t="s">
        <v>2528</v>
      </c>
      <c r="Z856" s="513" t="s">
        <v>7715</v>
      </c>
      <c r="AA856" s="467" t="s">
        <v>2454</v>
      </c>
      <c r="AB856" s="467"/>
      <c r="AC856" s="474"/>
      <c r="AD856" s="474" t="s">
        <v>2460</v>
      </c>
      <c r="AE856" s="474"/>
      <c r="AF856" s="474" t="s">
        <v>2462</v>
      </c>
      <c r="AG856" s="467" t="s">
        <v>2486</v>
      </c>
      <c r="AH856" s="474" t="s">
        <v>2710</v>
      </c>
      <c r="AI856" s="474" t="s">
        <v>2710</v>
      </c>
      <c r="AJ856" s="467"/>
      <c r="AK856" s="474"/>
      <c r="AL856" s="467"/>
      <c r="AM856" s="467" t="s">
        <v>7641</v>
      </c>
      <c r="AN856" s="467"/>
      <c r="AO856" s="474"/>
      <c r="AP856" s="476" t="s">
        <v>7655</v>
      </c>
      <c r="AQ856" s="467" t="s">
        <v>7656</v>
      </c>
      <c r="AR856" s="467" t="s">
        <v>6709</v>
      </c>
      <c r="AS856" s="467" t="s">
        <v>7716</v>
      </c>
      <c r="AT856" s="467" t="s">
        <v>5096</v>
      </c>
      <c r="AU856" s="474" t="s">
        <v>6709</v>
      </c>
      <c r="AV856" s="474"/>
      <c r="AW856" s="474">
        <v>1</v>
      </c>
      <c r="AX856" s="474">
        <v>2</v>
      </c>
      <c r="AY856" s="474">
        <v>1</v>
      </c>
      <c r="AZ856" s="474">
        <v>3</v>
      </c>
      <c r="BA856" s="477">
        <v>3</v>
      </c>
      <c r="BB856" s="478"/>
      <c r="BC856" s="474"/>
      <c r="BD856" s="467"/>
      <c r="BE856" s="467"/>
      <c r="BF856" s="467"/>
      <c r="BG856" s="470"/>
      <c r="BH856" s="467"/>
      <c r="BI856" s="467"/>
      <c r="BJ856" s="467"/>
      <c r="BK856" s="467"/>
      <c r="BL856" s="467"/>
      <c r="BM856" s="467"/>
    </row>
    <row r="857" spans="2:65" ht="30" customHeight="1" x14ac:dyDescent="0.3">
      <c r="B857" s="465">
        <v>20200852</v>
      </c>
      <c r="C857" s="514" t="s">
        <v>7637</v>
      </c>
      <c r="D857" s="480" t="s">
        <v>7640</v>
      </c>
      <c r="E857" s="481">
        <v>44335</v>
      </c>
      <c r="F857" s="469" t="s">
        <v>2494</v>
      </c>
      <c r="G857" s="468" t="s">
        <v>116</v>
      </c>
      <c r="H857" s="469" t="s">
        <v>2585</v>
      </c>
      <c r="I857" s="468" t="s">
        <v>4394</v>
      </c>
      <c r="J857" s="503">
        <v>202105191809</v>
      </c>
      <c r="K857" s="483">
        <v>44333</v>
      </c>
      <c r="L857" s="479">
        <v>44317</v>
      </c>
      <c r="M857" s="469" t="s">
        <v>2630</v>
      </c>
      <c r="N857" s="469" t="s">
        <v>7634</v>
      </c>
      <c r="O857" s="513" t="s">
        <v>7649</v>
      </c>
      <c r="P857" s="513" t="s">
        <v>7650</v>
      </c>
      <c r="Q857" s="513" t="s">
        <v>7651</v>
      </c>
      <c r="R857" s="526">
        <v>240</v>
      </c>
      <c r="S857" s="484">
        <v>0</v>
      </c>
      <c r="T857" s="468" t="s">
        <v>8453</v>
      </c>
      <c r="U857" s="468"/>
      <c r="V857" s="468"/>
      <c r="W857" s="468" t="s">
        <v>120</v>
      </c>
      <c r="X857" s="469"/>
      <c r="Y857" s="486" t="s">
        <v>3141</v>
      </c>
      <c r="Z857" s="513" t="s">
        <v>8037</v>
      </c>
      <c r="AA857" s="467" t="s">
        <v>2470</v>
      </c>
      <c r="AB857" s="467"/>
      <c r="AC857" s="474"/>
      <c r="AD857" s="474" t="s">
        <v>2450</v>
      </c>
      <c r="AE857" s="474"/>
      <c r="AF857" s="474" t="s">
        <v>2462</v>
      </c>
      <c r="AG857" s="467" t="s">
        <v>2516</v>
      </c>
      <c r="AH857" s="474" t="s">
        <v>2452</v>
      </c>
      <c r="AI857" s="474" t="s">
        <v>2452</v>
      </c>
      <c r="AJ857" s="467"/>
      <c r="AK857" s="474"/>
      <c r="AL857" s="467"/>
      <c r="AM857" s="467" t="s">
        <v>7652</v>
      </c>
      <c r="AN857" s="467"/>
      <c r="AO857" s="474" t="s">
        <v>3141</v>
      </c>
      <c r="AP857" s="476" t="s">
        <v>8043</v>
      </c>
      <c r="AQ857" s="467" t="s">
        <v>7691</v>
      </c>
      <c r="AR857" s="467" t="s">
        <v>7515</v>
      </c>
      <c r="AS857" s="467" t="s">
        <v>7718</v>
      </c>
      <c r="AT857" s="467" t="s">
        <v>7692</v>
      </c>
      <c r="AU857" s="474" t="s">
        <v>7690</v>
      </c>
      <c r="AV857" s="474"/>
      <c r="AW857" s="474">
        <v>1</v>
      </c>
      <c r="AX857" s="474">
        <v>1</v>
      </c>
      <c r="AY857" s="474">
        <v>1</v>
      </c>
      <c r="AZ857" s="474">
        <v>3</v>
      </c>
      <c r="BA857" s="477">
        <v>4</v>
      </c>
      <c r="BB857" s="478"/>
      <c r="BC857" s="474"/>
      <c r="BD857" s="467"/>
      <c r="BE857" s="467"/>
      <c r="BF857" s="467"/>
      <c r="BG857" s="470"/>
      <c r="BH857" s="467"/>
      <c r="BI857" s="467"/>
      <c r="BJ857" s="467"/>
      <c r="BK857" s="467"/>
      <c r="BL857" s="467"/>
      <c r="BM857" s="467"/>
    </row>
    <row r="858" spans="2:65" ht="30" customHeight="1" x14ac:dyDescent="0.3">
      <c r="B858" s="465">
        <v>20200853</v>
      </c>
      <c r="C858" s="514" t="s">
        <v>7717</v>
      </c>
      <c r="D858" s="480"/>
      <c r="E858" s="481">
        <v>44336</v>
      </c>
      <c r="F858" s="469" t="s">
        <v>2713</v>
      </c>
      <c r="G858" s="468" t="s">
        <v>116</v>
      </c>
      <c r="H858" s="469" t="s">
        <v>1500</v>
      </c>
      <c r="I858" s="468" t="s">
        <v>2474</v>
      </c>
      <c r="J858" s="503">
        <v>202105201973</v>
      </c>
      <c r="K858" s="483">
        <v>44336</v>
      </c>
      <c r="L858" s="479">
        <v>44287</v>
      </c>
      <c r="M858" s="469" t="s">
        <v>6058</v>
      </c>
      <c r="N858" s="469" t="s">
        <v>7661</v>
      </c>
      <c r="O858" s="513" t="s">
        <v>7665</v>
      </c>
      <c r="P858" s="513" t="s">
        <v>7666</v>
      </c>
      <c r="Q858" s="513" t="s">
        <v>7667</v>
      </c>
      <c r="R858" s="526">
        <v>138800</v>
      </c>
      <c r="S858" s="484">
        <v>138800</v>
      </c>
      <c r="T858" s="468" t="s">
        <v>2484</v>
      </c>
      <c r="U858" s="468"/>
      <c r="V858" s="468"/>
      <c r="W858" s="468" t="s">
        <v>120</v>
      </c>
      <c r="X858" s="469"/>
      <c r="Y858" s="486" t="s">
        <v>3141</v>
      </c>
      <c r="Z858" s="513" t="s">
        <v>7694</v>
      </c>
      <c r="AA858" s="467" t="s">
        <v>2454</v>
      </c>
      <c r="AB858" s="467" t="s">
        <v>7693</v>
      </c>
      <c r="AC858" s="474"/>
      <c r="AD858" s="474" t="s">
        <v>2460</v>
      </c>
      <c r="AE858" s="474"/>
      <c r="AF858" s="474" t="s">
        <v>2458</v>
      </c>
      <c r="AG858" s="467" t="s">
        <v>2451</v>
      </c>
      <c r="AH858" s="474" t="s">
        <v>2452</v>
      </c>
      <c r="AI858" s="474" t="s">
        <v>2452</v>
      </c>
      <c r="AJ858" s="467"/>
      <c r="AK858" s="474"/>
      <c r="AL858" s="467"/>
      <c r="AM858" s="467" t="s">
        <v>7668</v>
      </c>
      <c r="AN858" s="467"/>
      <c r="AO858" s="474"/>
      <c r="AP858" s="476" t="s">
        <v>7695</v>
      </c>
      <c r="AQ858" s="467" t="s">
        <v>5640</v>
      </c>
      <c r="AR858" s="501" t="s">
        <v>6701</v>
      </c>
      <c r="AS858" s="467" t="s">
        <v>7663</v>
      </c>
      <c r="AT858" s="467" t="s">
        <v>5640</v>
      </c>
      <c r="AU858" s="478">
        <v>44357</v>
      </c>
      <c r="AV858" s="474"/>
      <c r="AW858" s="474">
        <v>1</v>
      </c>
      <c r="AX858" s="474">
        <v>2</v>
      </c>
      <c r="AY858" s="474">
        <v>1</v>
      </c>
      <c r="AZ858" s="474">
        <v>1</v>
      </c>
      <c r="BA858" s="477">
        <v>2</v>
      </c>
      <c r="BB858" s="478"/>
      <c r="BC858" s="474"/>
      <c r="BD858" s="467"/>
      <c r="BE858" s="467"/>
      <c r="BF858" s="467"/>
      <c r="BG858" s="470"/>
      <c r="BH858" s="467"/>
      <c r="BI858" s="467"/>
      <c r="BJ858" s="467"/>
      <c r="BK858" s="467"/>
      <c r="BL858" s="467"/>
      <c r="BM858" s="467"/>
    </row>
    <row r="859" spans="2:65" ht="30" customHeight="1" x14ac:dyDescent="0.3">
      <c r="B859" s="465">
        <v>20200854</v>
      </c>
      <c r="C859" s="514" t="s">
        <v>8109</v>
      </c>
      <c r="D859" s="480"/>
      <c r="E859" s="481">
        <v>44336</v>
      </c>
      <c r="F859" s="469" t="s">
        <v>2770</v>
      </c>
      <c r="G859" s="468" t="s">
        <v>116</v>
      </c>
      <c r="H859" s="469" t="s">
        <v>2585</v>
      </c>
      <c r="I859" s="468" t="s">
        <v>119</v>
      </c>
      <c r="J859" s="503">
        <v>202105201954</v>
      </c>
      <c r="K859" s="483">
        <v>44336</v>
      </c>
      <c r="L859" s="479"/>
      <c r="M859" s="469" t="s">
        <v>7662</v>
      </c>
      <c r="N859" s="469" t="s">
        <v>5356</v>
      </c>
      <c r="O859" s="513" t="s">
        <v>7669</v>
      </c>
      <c r="P859" s="513" t="s">
        <v>7670</v>
      </c>
      <c r="Q859" s="513" t="s">
        <v>7671</v>
      </c>
      <c r="R859" s="526">
        <v>1306818</v>
      </c>
      <c r="S859" s="484" t="s">
        <v>4355</v>
      </c>
      <c r="T859" s="468" t="s">
        <v>8007</v>
      </c>
      <c r="U859" s="468"/>
      <c r="V859" s="468"/>
      <c r="W859" s="468" t="s">
        <v>8015</v>
      </c>
      <c r="X859" s="469"/>
      <c r="Y859" s="486" t="s">
        <v>3141</v>
      </c>
      <c r="Z859" s="469" t="s">
        <v>8014</v>
      </c>
      <c r="AA859" s="467" t="s">
        <v>8016</v>
      </c>
      <c r="AB859" s="467" t="s">
        <v>8020</v>
      </c>
      <c r="AC859" s="474"/>
      <c r="AD859" s="474" t="s">
        <v>8021</v>
      </c>
      <c r="AE859" s="474"/>
      <c r="AF859" s="474" t="s">
        <v>8012</v>
      </c>
      <c r="AG859" s="467" t="s">
        <v>8011</v>
      </c>
      <c r="AH859" s="474" t="s">
        <v>8022</v>
      </c>
      <c r="AI859" s="474" t="s">
        <v>8022</v>
      </c>
      <c r="AJ859" s="467"/>
      <c r="AK859" s="474"/>
      <c r="AL859" s="467"/>
      <c r="AM859" s="467" t="s">
        <v>7672</v>
      </c>
      <c r="AN859" s="467"/>
      <c r="AO859" s="474"/>
      <c r="AP859" s="476" t="s">
        <v>8017</v>
      </c>
      <c r="AQ859" s="467" t="s">
        <v>8018</v>
      </c>
      <c r="AR859" s="467" t="s">
        <v>8019</v>
      </c>
      <c r="AS859" s="467" t="s">
        <v>8020</v>
      </c>
      <c r="AT859" s="467" t="s">
        <v>8018</v>
      </c>
      <c r="AU859" s="474" t="s">
        <v>8013</v>
      </c>
      <c r="AV859" s="474"/>
      <c r="AW859" s="474">
        <v>1</v>
      </c>
      <c r="AX859" s="474">
        <v>3</v>
      </c>
      <c r="AY859" s="474">
        <v>1</v>
      </c>
      <c r="AZ859" s="474">
        <v>1</v>
      </c>
      <c r="BA859" s="477">
        <v>1</v>
      </c>
      <c r="BB859" s="478"/>
      <c r="BC859" s="474"/>
      <c r="BD859" s="467"/>
      <c r="BE859" s="467"/>
      <c r="BF859" s="467"/>
      <c r="BG859" s="470"/>
      <c r="BH859" s="467"/>
      <c r="BI859" s="467"/>
      <c r="BJ859" s="467"/>
      <c r="BK859" s="467"/>
      <c r="BL859" s="467"/>
      <c r="BM859" s="467"/>
    </row>
    <row r="860" spans="2:65" ht="30" customHeight="1" x14ac:dyDescent="0.3">
      <c r="B860" s="465">
        <v>20200855</v>
      </c>
      <c r="C860" s="514" t="s">
        <v>7742</v>
      </c>
      <c r="D860" s="480" t="s">
        <v>7749</v>
      </c>
      <c r="E860" s="481">
        <v>44341</v>
      </c>
      <c r="F860" s="469" t="s">
        <v>2713</v>
      </c>
      <c r="G860" s="468" t="s">
        <v>116</v>
      </c>
      <c r="H860" s="469" t="s">
        <v>1500</v>
      </c>
      <c r="I860" s="468" t="s">
        <v>4394</v>
      </c>
      <c r="J860" s="503">
        <v>202105252501</v>
      </c>
      <c r="K860" s="483">
        <v>44337</v>
      </c>
      <c r="L860" s="479">
        <v>44287</v>
      </c>
      <c r="M860" s="469" t="s">
        <v>5956</v>
      </c>
      <c r="N860" s="469" t="s">
        <v>7723</v>
      </c>
      <c r="O860" s="513" t="s">
        <v>6068</v>
      </c>
      <c r="P860" s="513" t="s">
        <v>7725</v>
      </c>
      <c r="Q860" s="513" t="s">
        <v>7726</v>
      </c>
      <c r="R860" s="526">
        <v>150444</v>
      </c>
      <c r="S860" s="484">
        <v>150444</v>
      </c>
      <c r="T860" s="468" t="s">
        <v>8453</v>
      </c>
      <c r="U860" s="468"/>
      <c r="V860" s="468"/>
      <c r="W860" s="468" t="s">
        <v>120</v>
      </c>
      <c r="X860" s="513"/>
      <c r="Y860" s="486" t="s">
        <v>3141</v>
      </c>
      <c r="Z860" s="513" t="s">
        <v>6743</v>
      </c>
      <c r="AA860" s="467" t="s">
        <v>8016</v>
      </c>
      <c r="AB860" s="467"/>
      <c r="AC860" s="474"/>
      <c r="AD860" s="474" t="s">
        <v>2460</v>
      </c>
      <c r="AE860" s="474"/>
      <c r="AF860" s="474" t="s">
        <v>2462</v>
      </c>
      <c r="AG860" s="467" t="s">
        <v>2516</v>
      </c>
      <c r="AH860" s="474" t="s">
        <v>2710</v>
      </c>
      <c r="AI860" s="474" t="s">
        <v>2710</v>
      </c>
      <c r="AJ860" s="467"/>
      <c r="AK860" s="474"/>
      <c r="AL860" s="467"/>
      <c r="AM860" s="467" t="s">
        <v>7750</v>
      </c>
      <c r="AN860" s="467"/>
      <c r="AO860" s="474"/>
      <c r="AP860" s="476" t="s">
        <v>8038</v>
      </c>
      <c r="AQ860" s="467" t="s">
        <v>7656</v>
      </c>
      <c r="AR860" s="467" t="s">
        <v>6709</v>
      </c>
      <c r="AS860" s="467" t="s">
        <v>8040</v>
      </c>
      <c r="AT860" s="467" t="s">
        <v>8039</v>
      </c>
      <c r="AU860" s="474" t="s">
        <v>8041</v>
      </c>
      <c r="AV860" s="474"/>
      <c r="AW860" s="474">
        <v>1</v>
      </c>
      <c r="AX860" s="474">
        <v>2</v>
      </c>
      <c r="AY860" s="474">
        <v>1</v>
      </c>
      <c r="AZ860" s="474">
        <v>3</v>
      </c>
      <c r="BA860" s="477">
        <v>4</v>
      </c>
      <c r="BB860" s="478"/>
      <c r="BC860" s="474"/>
      <c r="BD860" s="467"/>
      <c r="BE860" s="467"/>
      <c r="BF860" s="467"/>
      <c r="BG860" s="470"/>
      <c r="BH860" s="467"/>
      <c r="BI860" s="467"/>
      <c r="BJ860" s="467"/>
      <c r="BK860" s="467"/>
      <c r="BL860" s="467"/>
      <c r="BM860" s="467"/>
    </row>
    <row r="861" spans="2:65" ht="30" customHeight="1" x14ac:dyDescent="0.3">
      <c r="B861" s="465">
        <v>20200856</v>
      </c>
      <c r="C861" s="514" t="s">
        <v>7743</v>
      </c>
      <c r="D861" s="480" t="s">
        <v>7753</v>
      </c>
      <c r="E861" s="481">
        <v>44341</v>
      </c>
      <c r="F861" s="469" t="s">
        <v>2713</v>
      </c>
      <c r="G861" s="468" t="s">
        <v>116</v>
      </c>
      <c r="H861" s="469" t="s">
        <v>2585</v>
      </c>
      <c r="I861" s="468" t="s">
        <v>2479</v>
      </c>
      <c r="J861" s="503">
        <v>202105252463</v>
      </c>
      <c r="K861" s="483">
        <v>44334</v>
      </c>
      <c r="L861" s="479">
        <v>44317</v>
      </c>
      <c r="M861" s="469" t="s">
        <v>5956</v>
      </c>
      <c r="N861" s="469" t="s">
        <v>7724</v>
      </c>
      <c r="O861" s="513" t="s">
        <v>7727</v>
      </c>
      <c r="P861" s="513" t="s">
        <v>7728</v>
      </c>
      <c r="Q861" s="513" t="s">
        <v>7729</v>
      </c>
      <c r="R861" s="526">
        <v>300</v>
      </c>
      <c r="S861" s="484">
        <v>0</v>
      </c>
      <c r="T861" s="468" t="s">
        <v>2455</v>
      </c>
      <c r="U861" s="468"/>
      <c r="V861" s="468"/>
      <c r="W861" s="468" t="s">
        <v>120</v>
      </c>
      <c r="X861" s="513"/>
      <c r="Y861" s="486" t="s">
        <v>3141</v>
      </c>
      <c r="Z861" s="513" t="s">
        <v>7679</v>
      </c>
      <c r="AA861" s="467" t="s">
        <v>2454</v>
      </c>
      <c r="AB861" s="467" t="s">
        <v>7752</v>
      </c>
      <c r="AC861" s="474"/>
      <c r="AD861" s="474" t="s">
        <v>2450</v>
      </c>
      <c r="AE861" s="474"/>
      <c r="AF861" s="474" t="s">
        <v>2458</v>
      </c>
      <c r="AG861" s="467" t="s">
        <v>2486</v>
      </c>
      <c r="AH861" s="474" t="s">
        <v>2452</v>
      </c>
      <c r="AI861" s="474" t="s">
        <v>2452</v>
      </c>
      <c r="AJ861" s="467"/>
      <c r="AK861" s="474"/>
      <c r="AL861" s="467"/>
      <c r="AM861" s="467" t="s">
        <v>7751</v>
      </c>
      <c r="AN861" s="467"/>
      <c r="AO861" s="474" t="s">
        <v>8030</v>
      </c>
      <c r="AP861" s="476" t="s">
        <v>7679</v>
      </c>
      <c r="AQ861" s="467" t="s">
        <v>5640</v>
      </c>
      <c r="AR861" s="501" t="s">
        <v>6701</v>
      </c>
      <c r="AS861" s="467" t="s">
        <v>7752</v>
      </c>
      <c r="AT861" s="467" t="s">
        <v>5347</v>
      </c>
      <c r="AU861" s="474" t="s">
        <v>6709</v>
      </c>
      <c r="AV861" s="474"/>
      <c r="AW861" s="474">
        <v>1</v>
      </c>
      <c r="AX861" s="474">
        <v>1</v>
      </c>
      <c r="AY861" s="474">
        <v>1</v>
      </c>
      <c r="AZ861" s="474">
        <v>1</v>
      </c>
      <c r="BA861" s="477">
        <v>3</v>
      </c>
      <c r="BB861" s="478"/>
      <c r="BC861" s="474"/>
      <c r="BD861" s="467"/>
      <c r="BE861" s="467"/>
      <c r="BF861" s="467"/>
      <c r="BG861" s="470"/>
      <c r="BH861" s="467"/>
      <c r="BI861" s="467"/>
      <c r="BJ861" s="467"/>
      <c r="BK861" s="467"/>
      <c r="BL861" s="467"/>
      <c r="BM861" s="467"/>
    </row>
    <row r="862" spans="2:65" ht="30" customHeight="1" x14ac:dyDescent="0.3">
      <c r="B862" s="465">
        <v>20200857</v>
      </c>
      <c r="C862" s="514" t="s">
        <v>7744</v>
      </c>
      <c r="D862" s="480" t="s">
        <v>5080</v>
      </c>
      <c r="E862" s="481">
        <v>44341</v>
      </c>
      <c r="F862" s="469" t="s">
        <v>2713</v>
      </c>
      <c r="G862" s="468" t="s">
        <v>116</v>
      </c>
      <c r="H862" s="469" t="s">
        <v>2585</v>
      </c>
      <c r="I862" s="468" t="s">
        <v>4394</v>
      </c>
      <c r="J862" s="503">
        <v>202105252451</v>
      </c>
      <c r="K862" s="483">
        <v>44336</v>
      </c>
      <c r="L862" s="479">
        <v>44317</v>
      </c>
      <c r="M862" s="469" t="s">
        <v>5956</v>
      </c>
      <c r="N862" s="469" t="s">
        <v>6061</v>
      </c>
      <c r="O862" s="513" t="s">
        <v>7730</v>
      </c>
      <c r="P862" s="513" t="s">
        <v>7731</v>
      </c>
      <c r="Q862" s="513" t="s">
        <v>7732</v>
      </c>
      <c r="R862" s="526">
        <v>240</v>
      </c>
      <c r="S862" s="484">
        <v>0</v>
      </c>
      <c r="T862" s="468" t="s">
        <v>8453</v>
      </c>
      <c r="U862" s="468"/>
      <c r="V862" s="468"/>
      <c r="W862" s="468" t="s">
        <v>120</v>
      </c>
      <c r="X862" s="513"/>
      <c r="Y862" s="486" t="s">
        <v>3141</v>
      </c>
      <c r="Z862" s="513" t="s">
        <v>8044</v>
      </c>
      <c r="AA862" s="467" t="s">
        <v>2518</v>
      </c>
      <c r="AB862" s="467"/>
      <c r="AC862" s="474"/>
      <c r="AD862" s="474" t="s">
        <v>8034</v>
      </c>
      <c r="AE862" s="474"/>
      <c r="AF862" s="474" t="s">
        <v>8012</v>
      </c>
      <c r="AG862" s="467" t="s">
        <v>8035</v>
      </c>
      <c r="AH862" s="474" t="s">
        <v>2452</v>
      </c>
      <c r="AI862" s="474" t="s">
        <v>2452</v>
      </c>
      <c r="AJ862" s="467"/>
      <c r="AK862" s="474"/>
      <c r="AL862" s="467"/>
      <c r="AM862" s="467" t="s">
        <v>7677</v>
      </c>
      <c r="AN862" s="467"/>
      <c r="AO862" s="474" t="s">
        <v>3141</v>
      </c>
      <c r="AP862" s="476" t="s">
        <v>8045</v>
      </c>
      <c r="AQ862" s="467" t="s">
        <v>5640</v>
      </c>
      <c r="AR862" s="501" t="s">
        <v>6701</v>
      </c>
      <c r="AS862" s="467" t="s">
        <v>7712</v>
      </c>
      <c r="AT862" s="467" t="s">
        <v>5096</v>
      </c>
      <c r="AU862" s="478" t="s">
        <v>6701</v>
      </c>
      <c r="AV862" s="474"/>
      <c r="AW862" s="474">
        <v>1</v>
      </c>
      <c r="AX862" s="474">
        <v>1</v>
      </c>
      <c r="AY862" s="474">
        <v>1</v>
      </c>
      <c r="AZ862" s="474">
        <v>1</v>
      </c>
      <c r="BA862" s="477">
        <v>4</v>
      </c>
      <c r="BB862" s="478"/>
      <c r="BC862" s="474"/>
      <c r="BD862" s="467"/>
      <c r="BE862" s="467"/>
      <c r="BF862" s="467"/>
      <c r="BG862" s="470"/>
      <c r="BH862" s="467"/>
      <c r="BI862" s="467"/>
      <c r="BJ862" s="467"/>
      <c r="BK862" s="467"/>
      <c r="BL862" s="467"/>
      <c r="BM862" s="467"/>
    </row>
    <row r="863" spans="2:65" ht="30" customHeight="1" x14ac:dyDescent="0.3">
      <c r="B863" s="465">
        <v>20200858</v>
      </c>
      <c r="C863" s="514" t="s">
        <v>7745</v>
      </c>
      <c r="D863" s="480" t="s">
        <v>5669</v>
      </c>
      <c r="E863" s="481">
        <v>44341</v>
      </c>
      <c r="F863" s="469" t="s">
        <v>2713</v>
      </c>
      <c r="G863" s="468" t="s">
        <v>116</v>
      </c>
      <c r="H863" s="469" t="s">
        <v>2585</v>
      </c>
      <c r="I863" s="468" t="s">
        <v>4394</v>
      </c>
      <c r="J863" s="503">
        <v>202105252429</v>
      </c>
      <c r="K863" s="483">
        <v>44338</v>
      </c>
      <c r="L863" s="479">
        <v>44317</v>
      </c>
      <c r="M863" s="469" t="s">
        <v>5956</v>
      </c>
      <c r="N863" s="469" t="s">
        <v>6561</v>
      </c>
      <c r="O863" s="513" t="s">
        <v>7730</v>
      </c>
      <c r="P863" s="513" t="s">
        <v>7733</v>
      </c>
      <c r="Q863" s="513" t="s">
        <v>7734</v>
      </c>
      <c r="R863" s="526">
        <v>3800</v>
      </c>
      <c r="S863" s="484">
        <v>0</v>
      </c>
      <c r="T863" s="468" t="s">
        <v>8453</v>
      </c>
      <c r="U863" s="468"/>
      <c r="V863" s="468"/>
      <c r="W863" s="468" t="s">
        <v>120</v>
      </c>
      <c r="X863" s="513"/>
      <c r="Y863" s="486" t="s">
        <v>3141</v>
      </c>
      <c r="Z863" s="513" t="s">
        <v>8046</v>
      </c>
      <c r="AA863" s="467" t="s">
        <v>2518</v>
      </c>
      <c r="AB863" s="467"/>
      <c r="AC863" s="474"/>
      <c r="AD863" s="474" t="s">
        <v>8034</v>
      </c>
      <c r="AE863" s="474"/>
      <c r="AF863" s="474" t="s">
        <v>8012</v>
      </c>
      <c r="AG863" s="467" t="s">
        <v>8035</v>
      </c>
      <c r="AH863" s="474" t="s">
        <v>2452</v>
      </c>
      <c r="AI863" s="474" t="s">
        <v>2452</v>
      </c>
      <c r="AJ863" s="467"/>
      <c r="AK863" s="474"/>
      <c r="AL863" s="467"/>
      <c r="AM863" s="467" t="s">
        <v>7677</v>
      </c>
      <c r="AN863" s="467"/>
      <c r="AO863" s="474" t="s">
        <v>3141</v>
      </c>
      <c r="AP863" s="476" t="s">
        <v>8047</v>
      </c>
      <c r="AQ863" s="467" t="s">
        <v>5640</v>
      </c>
      <c r="AR863" s="501" t="s">
        <v>6701</v>
      </c>
      <c r="AS863" s="467" t="s">
        <v>7712</v>
      </c>
      <c r="AT863" s="467" t="s">
        <v>5096</v>
      </c>
      <c r="AU863" s="478" t="s">
        <v>6701</v>
      </c>
      <c r="AV863" s="474"/>
      <c r="AW863" s="474">
        <v>1</v>
      </c>
      <c r="AX863" s="474">
        <v>1</v>
      </c>
      <c r="AY863" s="474">
        <v>1</v>
      </c>
      <c r="AZ863" s="474">
        <v>1</v>
      </c>
      <c r="BA863" s="477">
        <v>4</v>
      </c>
      <c r="BB863" s="478"/>
      <c r="BC863" s="474"/>
      <c r="BD863" s="467"/>
      <c r="BE863" s="467"/>
      <c r="BF863" s="467"/>
      <c r="BG863" s="470"/>
      <c r="BH863" s="467"/>
      <c r="BI863" s="467"/>
      <c r="BJ863" s="467"/>
      <c r="BK863" s="467"/>
      <c r="BL863" s="467"/>
      <c r="BM863" s="467"/>
    </row>
    <row r="864" spans="2:65" ht="30" customHeight="1" x14ac:dyDescent="0.3">
      <c r="B864" s="465">
        <v>20200859</v>
      </c>
      <c r="C864" s="514" t="s">
        <v>7746</v>
      </c>
      <c r="D864" s="480" t="s">
        <v>7755</v>
      </c>
      <c r="E864" s="481">
        <v>44342</v>
      </c>
      <c r="F864" s="469" t="s">
        <v>2632</v>
      </c>
      <c r="G864" s="468" t="s">
        <v>116</v>
      </c>
      <c r="H864" s="469" t="s">
        <v>2585</v>
      </c>
      <c r="I864" s="468" t="s">
        <v>2479</v>
      </c>
      <c r="J864" s="503">
        <v>202105262679</v>
      </c>
      <c r="K864" s="483">
        <v>44340</v>
      </c>
      <c r="L864" s="479"/>
      <c r="M864" s="469" t="s">
        <v>2586</v>
      </c>
      <c r="N864" s="469" t="s">
        <v>2766</v>
      </c>
      <c r="O864" s="513" t="s">
        <v>7735</v>
      </c>
      <c r="P864" s="513" t="s">
        <v>7736</v>
      </c>
      <c r="Q864" s="513" t="s">
        <v>7737</v>
      </c>
      <c r="R864" s="526">
        <v>0</v>
      </c>
      <c r="S864" s="484">
        <v>0</v>
      </c>
      <c r="T864" s="468" t="s">
        <v>8347</v>
      </c>
      <c r="U864" s="468"/>
      <c r="V864" s="468"/>
      <c r="W864" s="468" t="s">
        <v>120</v>
      </c>
      <c r="X864" s="513"/>
      <c r="Y864" s="486" t="s">
        <v>3141</v>
      </c>
      <c r="Z864" s="513" t="s">
        <v>8348</v>
      </c>
      <c r="AA864" s="467" t="s">
        <v>8318</v>
      </c>
      <c r="AB864" s="467" t="s">
        <v>8349</v>
      </c>
      <c r="AC864" s="474"/>
      <c r="AD864" s="474" t="s">
        <v>8322</v>
      </c>
      <c r="AE864" s="474"/>
      <c r="AF864" s="474" t="s">
        <v>8324</v>
      </c>
      <c r="AG864" s="467" t="s">
        <v>8350</v>
      </c>
      <c r="AH864" s="474" t="s">
        <v>2452</v>
      </c>
      <c r="AI864" s="474" t="s">
        <v>2452</v>
      </c>
      <c r="AJ864" s="467"/>
      <c r="AK864" s="474"/>
      <c r="AL864" s="467"/>
      <c r="AM864" s="467" t="s">
        <v>7754</v>
      </c>
      <c r="AN864" s="467"/>
      <c r="AO864" s="474"/>
      <c r="AP864" s="476" t="s">
        <v>7756</v>
      </c>
      <c r="AQ864" s="467" t="s">
        <v>7757</v>
      </c>
      <c r="AR864" s="467" t="s">
        <v>7758</v>
      </c>
      <c r="AS864" s="467" t="s">
        <v>4658</v>
      </c>
      <c r="AT864" s="467" t="s">
        <v>4658</v>
      </c>
      <c r="AU864" s="474" t="s">
        <v>4658</v>
      </c>
      <c r="AV864" s="474"/>
      <c r="AW864" s="474">
        <v>1</v>
      </c>
      <c r="AX864" s="474">
        <v>1</v>
      </c>
      <c r="AY864" s="474">
        <v>1</v>
      </c>
      <c r="AZ864" s="474">
        <v>3</v>
      </c>
      <c r="BA864" s="477">
        <v>2</v>
      </c>
      <c r="BB864" s="478"/>
      <c r="BC864" s="474"/>
      <c r="BD864" s="467"/>
      <c r="BE864" s="467"/>
      <c r="BF864" s="467"/>
      <c r="BG864" s="470"/>
      <c r="BH864" s="467"/>
      <c r="BI864" s="467"/>
      <c r="BJ864" s="467"/>
      <c r="BK864" s="467"/>
      <c r="BL864" s="467"/>
      <c r="BM864" s="467"/>
    </row>
    <row r="865" spans="2:65" ht="30" customHeight="1" x14ac:dyDescent="0.3">
      <c r="B865" s="465">
        <v>20200860</v>
      </c>
      <c r="C865" s="514" t="s">
        <v>7747</v>
      </c>
      <c r="D865" s="480" t="s">
        <v>5040</v>
      </c>
      <c r="E865" s="481">
        <v>44343</v>
      </c>
      <c r="F865" s="469" t="s">
        <v>2713</v>
      </c>
      <c r="G865" s="468" t="s">
        <v>116</v>
      </c>
      <c r="H865" s="469" t="s">
        <v>2585</v>
      </c>
      <c r="I865" s="468" t="s">
        <v>4394</v>
      </c>
      <c r="J865" s="503">
        <v>202105272787</v>
      </c>
      <c r="K865" s="483">
        <v>44343</v>
      </c>
      <c r="L865" s="479">
        <v>44317</v>
      </c>
      <c r="M865" s="469" t="s">
        <v>5956</v>
      </c>
      <c r="N865" s="469" t="s">
        <v>5958</v>
      </c>
      <c r="O865" s="513" t="s">
        <v>7730</v>
      </c>
      <c r="P865" s="513" t="s">
        <v>7738</v>
      </c>
      <c r="Q865" s="513" t="s">
        <v>7739</v>
      </c>
      <c r="R865" s="526">
        <v>180312</v>
      </c>
      <c r="S865" s="484">
        <v>0</v>
      </c>
      <c r="T865" s="468" t="s">
        <v>8453</v>
      </c>
      <c r="U865" s="468"/>
      <c r="V865" s="468"/>
      <c r="W865" s="468" t="s">
        <v>120</v>
      </c>
      <c r="X865" s="513"/>
      <c r="Y865" s="486" t="s">
        <v>3141</v>
      </c>
      <c r="Z865" s="513" t="s">
        <v>8048</v>
      </c>
      <c r="AA865" s="467" t="s">
        <v>2518</v>
      </c>
      <c r="AB865" s="467"/>
      <c r="AC865" s="474"/>
      <c r="AD865" s="474" t="s">
        <v>8010</v>
      </c>
      <c r="AE865" s="474"/>
      <c r="AF865" s="474" t="s">
        <v>8012</v>
      </c>
      <c r="AG865" s="467" t="s">
        <v>8035</v>
      </c>
      <c r="AH865" s="474" t="s">
        <v>2452</v>
      </c>
      <c r="AI865" s="474" t="s">
        <v>2452</v>
      </c>
      <c r="AJ865" s="467"/>
      <c r="AK865" s="474"/>
      <c r="AL865" s="467"/>
      <c r="AM865" s="467" t="s">
        <v>7759</v>
      </c>
      <c r="AN865" s="467"/>
      <c r="AO865" s="474" t="s">
        <v>3141</v>
      </c>
      <c r="AP865" s="476" t="s">
        <v>8049</v>
      </c>
      <c r="AQ865" s="467" t="s">
        <v>5640</v>
      </c>
      <c r="AR865" s="501" t="s">
        <v>6701</v>
      </c>
      <c r="AS865" s="467" t="s">
        <v>7712</v>
      </c>
      <c r="AT865" s="467" t="s">
        <v>5096</v>
      </c>
      <c r="AU865" s="478" t="s">
        <v>6701</v>
      </c>
      <c r="AV865" s="474"/>
      <c r="AW865" s="474">
        <v>1</v>
      </c>
      <c r="AX865" s="474">
        <v>2</v>
      </c>
      <c r="AY865" s="474">
        <v>1</v>
      </c>
      <c r="AZ865" s="474">
        <v>1</v>
      </c>
      <c r="BA865" s="477">
        <v>4</v>
      </c>
      <c r="BB865" s="478"/>
      <c r="BC865" s="474"/>
      <c r="BD865" s="467"/>
      <c r="BE865" s="467"/>
      <c r="BF865" s="467"/>
      <c r="BG865" s="470"/>
      <c r="BH865" s="467"/>
      <c r="BI865" s="467"/>
      <c r="BJ865" s="467"/>
      <c r="BK865" s="467"/>
      <c r="BL865" s="467"/>
      <c r="BM865" s="467"/>
    </row>
    <row r="866" spans="2:65" ht="30" customHeight="1" x14ac:dyDescent="0.3">
      <c r="B866" s="465">
        <v>20200861</v>
      </c>
      <c r="C866" s="514" t="s">
        <v>7745</v>
      </c>
      <c r="D866" s="480" t="s">
        <v>5669</v>
      </c>
      <c r="E866" s="481">
        <v>44343</v>
      </c>
      <c r="F866" s="469" t="s">
        <v>2713</v>
      </c>
      <c r="G866" s="468" t="s">
        <v>116</v>
      </c>
      <c r="H866" s="469" t="s">
        <v>2585</v>
      </c>
      <c r="I866" s="468" t="s">
        <v>4394</v>
      </c>
      <c r="J866" s="503">
        <v>202105272770</v>
      </c>
      <c r="K866" s="483">
        <v>44342</v>
      </c>
      <c r="L866" s="479">
        <v>44317</v>
      </c>
      <c r="M866" s="469" t="s">
        <v>5956</v>
      </c>
      <c r="N866" s="469" t="s">
        <v>6561</v>
      </c>
      <c r="O866" s="513" t="s">
        <v>6068</v>
      </c>
      <c r="P866" s="513" t="s">
        <v>7740</v>
      </c>
      <c r="Q866" s="513" t="s">
        <v>7741</v>
      </c>
      <c r="R866" s="526">
        <v>4256</v>
      </c>
      <c r="S866" s="484">
        <v>0</v>
      </c>
      <c r="T866" s="468" t="s">
        <v>8453</v>
      </c>
      <c r="U866" s="468"/>
      <c r="V866" s="468"/>
      <c r="W866" s="468" t="s">
        <v>120</v>
      </c>
      <c r="X866" s="513"/>
      <c r="Y866" s="486" t="s">
        <v>3141</v>
      </c>
      <c r="Z866" s="513" t="s">
        <v>7937</v>
      </c>
      <c r="AA866" s="467" t="s">
        <v>2518</v>
      </c>
      <c r="AB866" s="467"/>
      <c r="AC866" s="474"/>
      <c r="AD866" s="474" t="s">
        <v>8034</v>
      </c>
      <c r="AE866" s="474"/>
      <c r="AF866" s="474" t="s">
        <v>8012</v>
      </c>
      <c r="AG866" s="467" t="s">
        <v>8035</v>
      </c>
      <c r="AH866" s="474" t="s">
        <v>2452</v>
      </c>
      <c r="AI866" s="474" t="s">
        <v>2452</v>
      </c>
      <c r="AJ866" s="467"/>
      <c r="AK866" s="474"/>
      <c r="AL866" s="467"/>
      <c r="AM866" s="467" t="s">
        <v>7760</v>
      </c>
      <c r="AN866" s="467"/>
      <c r="AO866" s="474" t="s">
        <v>3141</v>
      </c>
      <c r="AP866" s="476" t="s">
        <v>7937</v>
      </c>
      <c r="AQ866" s="467" t="s">
        <v>5640</v>
      </c>
      <c r="AR866" s="501" t="s">
        <v>6701</v>
      </c>
      <c r="AS866" s="467" t="s">
        <v>7712</v>
      </c>
      <c r="AT866" s="467" t="s">
        <v>5096</v>
      </c>
      <c r="AU866" s="478" t="s">
        <v>6701</v>
      </c>
      <c r="AV866" s="474"/>
      <c r="AW866" s="474">
        <v>1</v>
      </c>
      <c r="AX866" s="474">
        <v>1</v>
      </c>
      <c r="AY866" s="474">
        <v>1</v>
      </c>
      <c r="AZ866" s="474">
        <v>1</v>
      </c>
      <c r="BA866" s="477">
        <v>4</v>
      </c>
      <c r="BB866" s="478"/>
      <c r="BC866" s="474"/>
      <c r="BD866" s="467"/>
      <c r="BE866" s="467"/>
      <c r="BF866" s="467"/>
      <c r="BG866" s="470"/>
      <c r="BH866" s="467"/>
      <c r="BI866" s="467"/>
      <c r="BJ866" s="467"/>
      <c r="BK866" s="467"/>
      <c r="BL866" s="467"/>
      <c r="BM866" s="467"/>
    </row>
    <row r="867" spans="2:65" ht="30" customHeight="1" x14ac:dyDescent="0.3">
      <c r="B867" s="465">
        <v>20200862</v>
      </c>
      <c r="C867" s="514" t="s">
        <v>7763</v>
      </c>
      <c r="D867" s="480" t="s">
        <v>6578</v>
      </c>
      <c r="E867" s="481">
        <v>44344</v>
      </c>
      <c r="F867" s="469" t="s">
        <v>2642</v>
      </c>
      <c r="G867" s="468" t="s">
        <v>116</v>
      </c>
      <c r="H867" s="469" t="s">
        <v>2585</v>
      </c>
      <c r="I867" s="468" t="s">
        <v>2522</v>
      </c>
      <c r="J867" s="503">
        <v>202105283057</v>
      </c>
      <c r="K867" s="483">
        <v>44344</v>
      </c>
      <c r="L867" s="479">
        <v>44317</v>
      </c>
      <c r="M867" s="469" t="s">
        <v>2582</v>
      </c>
      <c r="N867" s="469" t="s">
        <v>7762</v>
      </c>
      <c r="O867" s="513" t="s">
        <v>7765</v>
      </c>
      <c r="P867" s="513" t="s">
        <v>7766</v>
      </c>
      <c r="Q867" s="513" t="s">
        <v>7767</v>
      </c>
      <c r="R867" s="526">
        <v>285034</v>
      </c>
      <c r="S867" s="484">
        <v>0</v>
      </c>
      <c r="T867" s="468" t="s">
        <v>2455</v>
      </c>
      <c r="U867" s="468"/>
      <c r="V867" s="468"/>
      <c r="W867" s="468" t="s">
        <v>120</v>
      </c>
      <c r="X867" s="469"/>
      <c r="Y867" s="486" t="s">
        <v>8342</v>
      </c>
      <c r="Z867" s="513" t="s">
        <v>8399</v>
      </c>
      <c r="AA867" s="467" t="s">
        <v>2454</v>
      </c>
      <c r="AB867" s="467" t="s">
        <v>8403</v>
      </c>
      <c r="AC867" s="474"/>
      <c r="AD867" s="474"/>
      <c r="AE867" s="474"/>
      <c r="AF867" s="474" t="s">
        <v>2458</v>
      </c>
      <c r="AG867" s="467" t="s">
        <v>2486</v>
      </c>
      <c r="AH867" s="474" t="s">
        <v>2452</v>
      </c>
      <c r="AI867" s="474" t="s">
        <v>2452</v>
      </c>
      <c r="AJ867" s="467"/>
      <c r="AK867" s="474"/>
      <c r="AL867" s="467"/>
      <c r="AM867" s="467" t="s">
        <v>7768</v>
      </c>
      <c r="AN867" s="467"/>
      <c r="AO867" s="474"/>
      <c r="AP867" s="476" t="s">
        <v>8400</v>
      </c>
      <c r="AQ867" s="467" t="s">
        <v>8052</v>
      </c>
      <c r="AR867" s="467" t="s">
        <v>8401</v>
      </c>
      <c r="AS867" s="467" t="s">
        <v>8050</v>
      </c>
      <c r="AT867" s="467" t="s">
        <v>8053</v>
      </c>
      <c r="AU867" s="474" t="s">
        <v>8402</v>
      </c>
      <c r="AV867" s="474"/>
      <c r="AW867" s="474">
        <v>1</v>
      </c>
      <c r="AX867" s="474">
        <v>1</v>
      </c>
      <c r="AY867" s="474">
        <v>1</v>
      </c>
      <c r="AZ867" s="474">
        <v>1</v>
      </c>
      <c r="BA867" s="477">
        <v>3</v>
      </c>
      <c r="BB867" s="478"/>
      <c r="BC867" s="474"/>
      <c r="BD867" s="467"/>
      <c r="BE867" s="467"/>
      <c r="BF867" s="467"/>
      <c r="BG867" s="470"/>
      <c r="BH867" s="467"/>
      <c r="BI867" s="467"/>
      <c r="BJ867" s="467"/>
      <c r="BK867" s="467"/>
      <c r="BL867" s="467"/>
      <c r="BM867" s="467"/>
    </row>
    <row r="868" spans="2:65" ht="30" customHeight="1" x14ac:dyDescent="0.3">
      <c r="B868" s="465">
        <v>20200863</v>
      </c>
      <c r="C868" s="514" t="s">
        <v>7764</v>
      </c>
      <c r="D868" s="480" t="s">
        <v>6411</v>
      </c>
      <c r="E868" s="481">
        <v>44346</v>
      </c>
      <c r="F868" s="469" t="s">
        <v>2632</v>
      </c>
      <c r="G868" s="468" t="s">
        <v>116</v>
      </c>
      <c r="H868" s="469" t="s">
        <v>1500</v>
      </c>
      <c r="I868" s="468" t="s">
        <v>2491</v>
      </c>
      <c r="J868" s="503">
        <v>202105303105</v>
      </c>
      <c r="K868" s="483">
        <v>44346</v>
      </c>
      <c r="L868" s="479">
        <v>44287</v>
      </c>
      <c r="M868" s="469" t="s">
        <v>2624</v>
      </c>
      <c r="N868" s="469" t="s">
        <v>2582</v>
      </c>
      <c r="O868" s="513" t="s">
        <v>7770</v>
      </c>
      <c r="P868" s="513" t="s">
        <v>7771</v>
      </c>
      <c r="Q868" s="513" t="s">
        <v>7772</v>
      </c>
      <c r="R868" s="526">
        <v>109350</v>
      </c>
      <c r="S868" s="484">
        <v>109350</v>
      </c>
      <c r="T868" s="468" t="s">
        <v>2455</v>
      </c>
      <c r="U868" s="468"/>
      <c r="V868" s="468"/>
      <c r="W868" s="468" t="s">
        <v>120</v>
      </c>
      <c r="X868" s="469"/>
      <c r="Y868" s="486" t="s">
        <v>8204</v>
      </c>
      <c r="Z868" s="513" t="s">
        <v>8200</v>
      </c>
      <c r="AA868" s="467" t="s">
        <v>2454</v>
      </c>
      <c r="AB868" s="467" t="s">
        <v>7769</v>
      </c>
      <c r="AC868" s="474"/>
      <c r="AD868" s="474" t="s">
        <v>2460</v>
      </c>
      <c r="AE868" s="474"/>
      <c r="AF868" s="474" t="s">
        <v>2458</v>
      </c>
      <c r="AG868" s="467" t="s">
        <v>2451</v>
      </c>
      <c r="AH868" s="474" t="s">
        <v>2452</v>
      </c>
      <c r="AI868" s="474" t="s">
        <v>2452</v>
      </c>
      <c r="AJ868" s="467"/>
      <c r="AK868" s="474"/>
      <c r="AL868" s="467"/>
      <c r="AM868" s="467" t="s">
        <v>7773</v>
      </c>
      <c r="AN868" s="467"/>
      <c r="AO868" s="474"/>
      <c r="AP868" s="476" t="s">
        <v>8201</v>
      </c>
      <c r="AQ868" s="467" t="s">
        <v>7561</v>
      </c>
      <c r="AR868" s="467" t="s">
        <v>7515</v>
      </c>
      <c r="AS868" s="467" t="s">
        <v>8202</v>
      </c>
      <c r="AT868" s="467" t="s">
        <v>5637</v>
      </c>
      <c r="AU868" s="478" t="s">
        <v>8203</v>
      </c>
      <c r="AV868" s="474"/>
      <c r="AW868" s="474">
        <v>1</v>
      </c>
      <c r="AX868" s="474">
        <v>2</v>
      </c>
      <c r="AY868" s="474">
        <v>1</v>
      </c>
      <c r="AZ868" s="474">
        <v>1</v>
      </c>
      <c r="BA868" s="477">
        <v>2</v>
      </c>
      <c r="BB868" s="478"/>
      <c r="BC868" s="474"/>
      <c r="BD868" s="467"/>
      <c r="BE868" s="467"/>
      <c r="BF868" s="467"/>
      <c r="BG868" s="470"/>
      <c r="BH868" s="467"/>
      <c r="BI868" s="467"/>
      <c r="BJ868" s="467"/>
      <c r="BK868" s="467"/>
      <c r="BL868" s="467"/>
      <c r="BM868" s="467"/>
    </row>
    <row r="869" spans="2:65" ht="30" customHeight="1" x14ac:dyDescent="0.3">
      <c r="B869" s="465">
        <v>20200864</v>
      </c>
      <c r="C869" s="514" t="s">
        <v>7782</v>
      </c>
      <c r="D869" s="480" t="s">
        <v>2371</v>
      </c>
      <c r="E869" s="481">
        <v>44348</v>
      </c>
      <c r="F869" s="469" t="s">
        <v>2494</v>
      </c>
      <c r="G869" s="468" t="s">
        <v>116</v>
      </c>
      <c r="H869" s="469" t="s">
        <v>2585</v>
      </c>
      <c r="I869" s="468" t="s">
        <v>119</v>
      </c>
      <c r="J869" s="503">
        <v>202106010127</v>
      </c>
      <c r="K869" s="483">
        <v>44348</v>
      </c>
      <c r="L869" s="479"/>
      <c r="M869" s="469" t="s">
        <v>2586</v>
      </c>
      <c r="N869" s="469" t="s">
        <v>3581</v>
      </c>
      <c r="O869" s="513" t="s">
        <v>7793</v>
      </c>
      <c r="P869" s="513" t="s">
        <v>7794</v>
      </c>
      <c r="Q869" s="513" t="s">
        <v>7795</v>
      </c>
      <c r="R869" s="526">
        <v>0</v>
      </c>
      <c r="S869" s="484">
        <v>0</v>
      </c>
      <c r="T869" s="468" t="s">
        <v>2484</v>
      </c>
      <c r="U869" s="468"/>
      <c r="V869" s="468"/>
      <c r="W869" s="468" t="s">
        <v>120</v>
      </c>
      <c r="X869" s="469"/>
      <c r="Y869" s="486" t="s">
        <v>2528</v>
      </c>
      <c r="Z869" s="513" t="s">
        <v>7815</v>
      </c>
      <c r="AA869" s="467" t="s">
        <v>2518</v>
      </c>
      <c r="AB869" s="467"/>
      <c r="AC869" s="474"/>
      <c r="AD869" s="474" t="s">
        <v>2450</v>
      </c>
      <c r="AE869" s="474" t="s">
        <v>2461</v>
      </c>
      <c r="AF869" s="474" t="s">
        <v>2458</v>
      </c>
      <c r="AG869" s="467" t="s">
        <v>2451</v>
      </c>
      <c r="AH869" s="474" t="s">
        <v>2452</v>
      </c>
      <c r="AI869" s="474" t="s">
        <v>2452</v>
      </c>
      <c r="AJ869" s="467"/>
      <c r="AK869" s="474"/>
      <c r="AL869" s="467"/>
      <c r="AM869" s="467" t="s">
        <v>6383</v>
      </c>
      <c r="AN869" s="467"/>
      <c r="AO869" s="474" t="s">
        <v>12292</v>
      </c>
      <c r="AP869" s="476" t="s">
        <v>7790</v>
      </c>
      <c r="AQ869" s="467" t="s">
        <v>5096</v>
      </c>
      <c r="AR869" s="467" t="s">
        <v>6709</v>
      </c>
      <c r="AS869" s="467" t="s">
        <v>7791</v>
      </c>
      <c r="AT869" s="467" t="s">
        <v>5096</v>
      </c>
      <c r="AU869" s="474" t="s">
        <v>6709</v>
      </c>
      <c r="AV869" s="474"/>
      <c r="AW869" s="474">
        <v>1</v>
      </c>
      <c r="AX869" s="474">
        <v>1</v>
      </c>
      <c r="AY869" s="474">
        <v>1</v>
      </c>
      <c r="AZ869" s="474">
        <v>1</v>
      </c>
      <c r="BA869" s="477">
        <v>2</v>
      </c>
      <c r="BB869" s="478"/>
      <c r="BC869" s="474"/>
      <c r="BD869" s="467" t="s">
        <v>3141</v>
      </c>
      <c r="BE869" s="467"/>
      <c r="BF869" s="467"/>
      <c r="BG869" s="470"/>
      <c r="BH869" s="467"/>
      <c r="BI869" s="467"/>
      <c r="BJ869" s="467"/>
      <c r="BK869" s="467"/>
      <c r="BL869" s="467"/>
      <c r="BM869" s="467"/>
    </row>
    <row r="870" spans="2:65" ht="30" customHeight="1" x14ac:dyDescent="0.3">
      <c r="B870" s="465">
        <v>20200865</v>
      </c>
      <c r="C870" s="514" t="s">
        <v>7783</v>
      </c>
      <c r="D870" s="480"/>
      <c r="E870" s="481">
        <v>44348</v>
      </c>
      <c r="F870" s="469" t="s">
        <v>7801</v>
      </c>
      <c r="G870" s="468" t="s">
        <v>7792</v>
      </c>
      <c r="H870" s="469" t="s">
        <v>2585</v>
      </c>
      <c r="I870" s="468" t="s">
        <v>7781</v>
      </c>
      <c r="J870" s="503">
        <v>202106010118</v>
      </c>
      <c r="K870" s="483">
        <v>44345</v>
      </c>
      <c r="L870" s="479"/>
      <c r="M870" s="469" t="s">
        <v>2586</v>
      </c>
      <c r="N870" s="469" t="s">
        <v>5356</v>
      </c>
      <c r="O870" s="513" t="s">
        <v>7802</v>
      </c>
      <c r="P870" s="513" t="s">
        <v>7803</v>
      </c>
      <c r="Q870" s="469" t="s">
        <v>7804</v>
      </c>
      <c r="R870" s="526">
        <v>0</v>
      </c>
      <c r="S870" s="484">
        <v>0</v>
      </c>
      <c r="T870" s="468"/>
      <c r="U870" s="468"/>
      <c r="V870" s="468"/>
      <c r="W870" s="468" t="s">
        <v>7796</v>
      </c>
      <c r="X870" s="469"/>
      <c r="Y870" s="486"/>
      <c r="Z870" s="469" t="s">
        <v>7800</v>
      </c>
      <c r="AA870" s="467" t="s">
        <v>7813</v>
      </c>
      <c r="AB870" s="467" t="s">
        <v>7797</v>
      </c>
      <c r="AC870" s="474"/>
      <c r="AD870" s="474" t="s">
        <v>7810</v>
      </c>
      <c r="AE870" s="474"/>
      <c r="AF870" s="474" t="s">
        <v>7812</v>
      </c>
      <c r="AG870" s="467" t="s">
        <v>7811</v>
      </c>
      <c r="AH870" s="474" t="s">
        <v>7814</v>
      </c>
      <c r="AI870" s="474" t="s">
        <v>7814</v>
      </c>
      <c r="AJ870" s="467"/>
      <c r="AK870" s="474"/>
      <c r="AL870" s="467"/>
      <c r="AM870" s="467" t="s">
        <v>7805</v>
      </c>
      <c r="AN870" s="467"/>
      <c r="AO870" s="474"/>
      <c r="AP870" s="476" t="s">
        <v>7800</v>
      </c>
      <c r="AQ870" s="467" t="s">
        <v>6604</v>
      </c>
      <c r="AR870" s="467" t="s">
        <v>7799</v>
      </c>
      <c r="AS870" s="467" t="s">
        <v>7798</v>
      </c>
      <c r="AT870" s="467" t="s">
        <v>5796</v>
      </c>
      <c r="AU870" s="478">
        <v>44354</v>
      </c>
      <c r="AV870" s="474"/>
      <c r="AW870" s="474">
        <v>1</v>
      </c>
      <c r="AX870" s="474">
        <v>1</v>
      </c>
      <c r="AY870" s="474">
        <v>1</v>
      </c>
      <c r="AZ870" s="474">
        <v>1</v>
      </c>
      <c r="BA870" s="477">
        <v>2</v>
      </c>
      <c r="BB870" s="478"/>
      <c r="BC870" s="474"/>
      <c r="BD870" s="467"/>
      <c r="BE870" s="467"/>
      <c r="BF870" s="467"/>
      <c r="BG870" s="470"/>
      <c r="BH870" s="467"/>
      <c r="BI870" s="467"/>
      <c r="BJ870" s="467"/>
      <c r="BK870" s="467"/>
      <c r="BL870" s="467"/>
      <c r="BM870" s="467"/>
    </row>
    <row r="871" spans="2:65" ht="30" customHeight="1" x14ac:dyDescent="0.3">
      <c r="B871" s="465">
        <v>20200866</v>
      </c>
      <c r="C871" s="514" t="s">
        <v>7784</v>
      </c>
      <c r="D871" s="480" t="s">
        <v>4256</v>
      </c>
      <c r="E871" s="481">
        <v>44348</v>
      </c>
      <c r="F871" s="469" t="s">
        <v>2713</v>
      </c>
      <c r="G871" s="468" t="s">
        <v>116</v>
      </c>
      <c r="H871" s="469" t="s">
        <v>1500</v>
      </c>
      <c r="I871" s="468" t="s">
        <v>119</v>
      </c>
      <c r="J871" s="503">
        <v>202106010116</v>
      </c>
      <c r="K871" s="483">
        <v>44347</v>
      </c>
      <c r="L871" s="479"/>
      <c r="M871" s="469" t="s">
        <v>6058</v>
      </c>
      <c r="N871" s="469" t="s">
        <v>7776</v>
      </c>
      <c r="O871" s="513" t="s">
        <v>7806</v>
      </c>
      <c r="P871" s="513" t="s">
        <v>7807</v>
      </c>
      <c r="Q871" s="513" t="s">
        <v>7808</v>
      </c>
      <c r="R871" s="526">
        <v>0</v>
      </c>
      <c r="S871" s="484">
        <v>0</v>
      </c>
      <c r="T871" s="468" t="s">
        <v>2484</v>
      </c>
      <c r="U871" s="468"/>
      <c r="V871" s="468"/>
      <c r="W871" s="468" t="s">
        <v>120</v>
      </c>
      <c r="X871" s="469"/>
      <c r="Y871" s="486" t="s">
        <v>2528</v>
      </c>
      <c r="Z871" s="469" t="s">
        <v>8097</v>
      </c>
      <c r="AA871" s="467" t="s">
        <v>2518</v>
      </c>
      <c r="AB871" s="467" t="s">
        <v>8098</v>
      </c>
      <c r="AC871" s="474"/>
      <c r="AD871" s="474" t="s">
        <v>2450</v>
      </c>
      <c r="AE871" s="474"/>
      <c r="AF871" s="474" t="s">
        <v>2462</v>
      </c>
      <c r="AG871" s="467" t="s">
        <v>2490</v>
      </c>
      <c r="AH871" s="474" t="s">
        <v>2452</v>
      </c>
      <c r="AI871" s="474" t="s">
        <v>2452</v>
      </c>
      <c r="AJ871" s="467"/>
      <c r="AK871" s="474"/>
      <c r="AL871" s="467"/>
      <c r="AM871" s="467" t="s">
        <v>7809</v>
      </c>
      <c r="AN871" s="467"/>
      <c r="AO871" s="474"/>
      <c r="AP871" s="476" t="s">
        <v>8097</v>
      </c>
      <c r="AQ871" s="467" t="s">
        <v>7656</v>
      </c>
      <c r="AR871" s="467" t="s">
        <v>6716</v>
      </c>
      <c r="AS871" s="467" t="s">
        <v>8099</v>
      </c>
      <c r="AT871" s="467" t="s">
        <v>8100</v>
      </c>
      <c r="AU871" s="478" t="s">
        <v>8101</v>
      </c>
      <c r="AV871" s="474"/>
      <c r="AW871" s="474">
        <v>1</v>
      </c>
      <c r="AX871" s="474">
        <v>1</v>
      </c>
      <c r="AY871" s="474">
        <v>1</v>
      </c>
      <c r="AZ871" s="474">
        <v>3</v>
      </c>
      <c r="BA871" s="477">
        <v>1</v>
      </c>
      <c r="BB871" s="478"/>
      <c r="BC871" s="474"/>
      <c r="BD871" s="467"/>
      <c r="BE871" s="467"/>
      <c r="BF871" s="467"/>
      <c r="BG871" s="470"/>
      <c r="BH871" s="467"/>
      <c r="BI871" s="467"/>
      <c r="BJ871" s="467"/>
      <c r="BK871" s="467"/>
      <c r="BL871" s="467"/>
      <c r="BM871" s="467"/>
    </row>
    <row r="872" spans="2:65" ht="30" customHeight="1" x14ac:dyDescent="0.3">
      <c r="B872" s="465">
        <v>20200867</v>
      </c>
      <c r="C872" s="514" t="s">
        <v>7785</v>
      </c>
      <c r="D872" s="480"/>
      <c r="E872" s="481">
        <v>44348</v>
      </c>
      <c r="F872" s="469" t="s">
        <v>2696</v>
      </c>
      <c r="G872" s="468" t="s">
        <v>116</v>
      </c>
      <c r="H872" s="469" t="s">
        <v>2585</v>
      </c>
      <c r="I872" s="468" t="s">
        <v>7780</v>
      </c>
      <c r="J872" s="503">
        <v>202106010109</v>
      </c>
      <c r="K872" s="483">
        <v>44348</v>
      </c>
      <c r="L872" s="479"/>
      <c r="M872" s="469" t="s">
        <v>2630</v>
      </c>
      <c r="N872" s="469" t="s">
        <v>6424</v>
      </c>
      <c r="O872" s="513" t="s">
        <v>7816</v>
      </c>
      <c r="P872" s="513" t="s">
        <v>7817</v>
      </c>
      <c r="Q872" s="513" t="s">
        <v>7818</v>
      </c>
      <c r="R872" s="526">
        <v>0</v>
      </c>
      <c r="S872" s="484">
        <v>0</v>
      </c>
      <c r="T872" s="468" t="s">
        <v>2501</v>
      </c>
      <c r="U872" s="468"/>
      <c r="V872" s="468"/>
      <c r="W872" s="468" t="s">
        <v>120</v>
      </c>
      <c r="X872" s="469"/>
      <c r="Y872" s="486" t="s">
        <v>2528</v>
      </c>
      <c r="Z872" s="513" t="s">
        <v>8340</v>
      </c>
      <c r="AA872" s="467" t="s">
        <v>2454</v>
      </c>
      <c r="AB872" s="467" t="s">
        <v>8341</v>
      </c>
      <c r="AC872" s="474"/>
      <c r="AD872" s="474" t="s">
        <v>2450</v>
      </c>
      <c r="AE872" s="474"/>
      <c r="AF872" s="474" t="s">
        <v>2462</v>
      </c>
      <c r="AG872" s="467" t="s">
        <v>2451</v>
      </c>
      <c r="AH872" s="474" t="s">
        <v>2452</v>
      </c>
      <c r="AI872" s="474" t="s">
        <v>2452</v>
      </c>
      <c r="AJ872" s="467"/>
      <c r="AK872" s="474"/>
      <c r="AL872" s="467"/>
      <c r="AM872" s="467" t="s">
        <v>7819</v>
      </c>
      <c r="AN872" s="467"/>
      <c r="AO872" s="474"/>
      <c r="AP872" s="476" t="s">
        <v>8310</v>
      </c>
      <c r="AQ872" s="467" t="s">
        <v>6052</v>
      </c>
      <c r="AR872" s="467" t="s">
        <v>8309</v>
      </c>
      <c r="AS872" s="467" t="s">
        <v>7889</v>
      </c>
      <c r="AT872" s="467" t="s">
        <v>6052</v>
      </c>
      <c r="AU872" s="478">
        <v>44358</v>
      </c>
      <c r="AV872" s="474"/>
      <c r="AW872" s="474">
        <v>1</v>
      </c>
      <c r="AX872" s="474">
        <v>1</v>
      </c>
      <c r="AY872" s="474">
        <v>1</v>
      </c>
      <c r="AZ872" s="474">
        <v>3</v>
      </c>
      <c r="BA872" s="477">
        <v>2</v>
      </c>
      <c r="BB872" s="478"/>
      <c r="BC872" s="474"/>
      <c r="BD872" s="467"/>
      <c r="BE872" s="467"/>
      <c r="BF872" s="467"/>
      <c r="BG872" s="470"/>
      <c r="BH872" s="467"/>
      <c r="BI872" s="467"/>
      <c r="BJ872" s="467"/>
      <c r="BK872" s="467"/>
      <c r="BL872" s="467"/>
      <c r="BM872" s="467"/>
    </row>
    <row r="873" spans="2:65" ht="30" customHeight="1" x14ac:dyDescent="0.3">
      <c r="B873" s="465">
        <v>20200868</v>
      </c>
      <c r="C873" s="514" t="s">
        <v>7786</v>
      </c>
      <c r="D873" s="480"/>
      <c r="E873" s="481">
        <v>44348</v>
      </c>
      <c r="F873" s="469" t="s">
        <v>2696</v>
      </c>
      <c r="G873" s="468" t="s">
        <v>116</v>
      </c>
      <c r="H873" s="469" t="s">
        <v>2585</v>
      </c>
      <c r="I873" s="468" t="s">
        <v>7780</v>
      </c>
      <c r="J873" s="503">
        <v>202106010106</v>
      </c>
      <c r="K873" s="483">
        <v>44348</v>
      </c>
      <c r="L873" s="479"/>
      <c r="M873" s="469" t="s">
        <v>2630</v>
      </c>
      <c r="N873" s="469" t="s">
        <v>7777</v>
      </c>
      <c r="O873" s="513" t="s">
        <v>7820</v>
      </c>
      <c r="P873" s="513" t="s">
        <v>7821</v>
      </c>
      <c r="Q873" s="513" t="s">
        <v>7822</v>
      </c>
      <c r="R873" s="526">
        <v>0</v>
      </c>
      <c r="S873" s="484">
        <v>0</v>
      </c>
      <c r="T873" s="468" t="s">
        <v>2501</v>
      </c>
      <c r="U873" s="468"/>
      <c r="V873" s="468"/>
      <c r="W873" s="468" t="s">
        <v>120</v>
      </c>
      <c r="X873" s="469"/>
      <c r="Y873" s="486" t="s">
        <v>2528</v>
      </c>
      <c r="Z873" s="469" t="s">
        <v>8344</v>
      </c>
      <c r="AA873" s="467" t="s">
        <v>2454</v>
      </c>
      <c r="AB873" s="467" t="s">
        <v>8343</v>
      </c>
      <c r="AC873" s="474"/>
      <c r="AD873" s="474" t="s">
        <v>2450</v>
      </c>
      <c r="AE873" s="474"/>
      <c r="AF873" s="474" t="s">
        <v>2462</v>
      </c>
      <c r="AG873" s="467" t="s">
        <v>2451</v>
      </c>
      <c r="AH873" s="474" t="s">
        <v>2452</v>
      </c>
      <c r="AI873" s="474" t="s">
        <v>2452</v>
      </c>
      <c r="AJ873" s="467"/>
      <c r="AK873" s="474"/>
      <c r="AL873" s="467"/>
      <c r="AM873" s="467" t="s">
        <v>7823</v>
      </c>
      <c r="AN873" s="467"/>
      <c r="AO873" s="474"/>
      <c r="AP873" s="476" t="s">
        <v>8311</v>
      </c>
      <c r="AQ873" s="467" t="s">
        <v>8312</v>
      </c>
      <c r="AR873" s="467" t="s">
        <v>8314</v>
      </c>
      <c r="AS873" s="467" t="s">
        <v>8313</v>
      </c>
      <c r="AT873" s="467" t="s">
        <v>6052</v>
      </c>
      <c r="AU873" s="478">
        <v>44358</v>
      </c>
      <c r="AV873" s="474"/>
      <c r="AW873" s="474">
        <v>1</v>
      </c>
      <c r="AX873" s="474">
        <v>1</v>
      </c>
      <c r="AY873" s="474">
        <v>1</v>
      </c>
      <c r="AZ873" s="474">
        <v>3</v>
      </c>
      <c r="BA873" s="477">
        <v>2</v>
      </c>
      <c r="BB873" s="478"/>
      <c r="BC873" s="474"/>
      <c r="BD873" s="467"/>
      <c r="BE873" s="467"/>
      <c r="BF873" s="467"/>
      <c r="BG873" s="470"/>
      <c r="BH873" s="467"/>
      <c r="BI873" s="467"/>
      <c r="BJ873" s="467"/>
      <c r="BK873" s="467"/>
      <c r="BL873" s="467"/>
      <c r="BM873" s="467"/>
    </row>
    <row r="874" spans="2:65" ht="30" customHeight="1" x14ac:dyDescent="0.3">
      <c r="B874" s="465">
        <v>20200869</v>
      </c>
      <c r="C874" s="514" t="s">
        <v>7787</v>
      </c>
      <c r="D874" s="480"/>
      <c r="E874" s="481">
        <v>44348</v>
      </c>
      <c r="F874" s="469" t="s">
        <v>2696</v>
      </c>
      <c r="G874" s="468" t="s">
        <v>116</v>
      </c>
      <c r="H874" s="469" t="s">
        <v>2585</v>
      </c>
      <c r="I874" s="468" t="s">
        <v>7780</v>
      </c>
      <c r="J874" s="503">
        <v>202106010102</v>
      </c>
      <c r="K874" s="483">
        <v>44348</v>
      </c>
      <c r="L874" s="479"/>
      <c r="M874" s="469" t="s">
        <v>2630</v>
      </c>
      <c r="N874" s="469" t="s">
        <v>7777</v>
      </c>
      <c r="O874" s="513" t="s">
        <v>7824</v>
      </c>
      <c r="P874" s="513" t="s">
        <v>7825</v>
      </c>
      <c r="Q874" s="513" t="s">
        <v>7818</v>
      </c>
      <c r="R874" s="526">
        <v>0</v>
      </c>
      <c r="S874" s="484">
        <v>0</v>
      </c>
      <c r="T874" s="468" t="s">
        <v>2501</v>
      </c>
      <c r="U874" s="468"/>
      <c r="V874" s="468"/>
      <c r="W874" s="468" t="s">
        <v>120</v>
      </c>
      <c r="X874" s="469"/>
      <c r="Y874" s="486" t="s">
        <v>2528</v>
      </c>
      <c r="Z874" s="513" t="s">
        <v>8345</v>
      </c>
      <c r="AA874" s="467" t="s">
        <v>2454</v>
      </c>
      <c r="AB874" s="467" t="s">
        <v>8346</v>
      </c>
      <c r="AC874" s="474"/>
      <c r="AD874" s="474" t="s">
        <v>2450</v>
      </c>
      <c r="AE874" s="474"/>
      <c r="AF874" s="474" t="s">
        <v>2462</v>
      </c>
      <c r="AG874" s="467" t="s">
        <v>2451</v>
      </c>
      <c r="AH874" s="474" t="s">
        <v>2452</v>
      </c>
      <c r="AI874" s="474" t="s">
        <v>2452</v>
      </c>
      <c r="AJ874" s="467"/>
      <c r="AK874" s="474"/>
      <c r="AL874" s="467"/>
      <c r="AM874" s="467" t="s">
        <v>7826</v>
      </c>
      <c r="AN874" s="467"/>
      <c r="AO874" s="474"/>
      <c r="AP874" s="476" t="s">
        <v>8315</v>
      </c>
      <c r="AQ874" s="467" t="s">
        <v>8312</v>
      </c>
      <c r="AR874" s="467" t="s">
        <v>8314</v>
      </c>
      <c r="AS874" s="467" t="s">
        <v>8316</v>
      </c>
      <c r="AT874" s="467" t="s">
        <v>6052</v>
      </c>
      <c r="AU874" s="478">
        <v>44358</v>
      </c>
      <c r="AV874" s="474"/>
      <c r="AW874" s="474">
        <v>1</v>
      </c>
      <c r="AX874" s="474">
        <v>1</v>
      </c>
      <c r="AY874" s="474">
        <v>1</v>
      </c>
      <c r="AZ874" s="474">
        <v>3</v>
      </c>
      <c r="BA874" s="477">
        <v>2</v>
      </c>
      <c r="BB874" s="478"/>
      <c r="BC874" s="474"/>
      <c r="BD874" s="467"/>
      <c r="BE874" s="467"/>
      <c r="BF874" s="467"/>
      <c r="BG874" s="470"/>
      <c r="BH874" s="467"/>
      <c r="BI874" s="467"/>
      <c r="BJ874" s="467"/>
      <c r="BK874" s="467"/>
      <c r="BL874" s="467"/>
      <c r="BM874" s="467"/>
    </row>
    <row r="875" spans="2:65" ht="30" customHeight="1" x14ac:dyDescent="0.3">
      <c r="B875" s="465">
        <v>20200870</v>
      </c>
      <c r="C875" s="514" t="s">
        <v>7788</v>
      </c>
      <c r="D875" s="480" t="s">
        <v>6322</v>
      </c>
      <c r="E875" s="481">
        <v>44348</v>
      </c>
      <c r="F875" s="469" t="s">
        <v>2713</v>
      </c>
      <c r="G875" s="468" t="s">
        <v>116</v>
      </c>
      <c r="H875" s="469" t="s">
        <v>1500</v>
      </c>
      <c r="I875" s="468" t="s">
        <v>2466</v>
      </c>
      <c r="J875" s="503">
        <v>202106010099</v>
      </c>
      <c r="K875" s="483">
        <v>44348</v>
      </c>
      <c r="L875" s="479">
        <v>44044</v>
      </c>
      <c r="M875" s="469" t="s">
        <v>6058</v>
      </c>
      <c r="N875" s="469" t="s">
        <v>7778</v>
      </c>
      <c r="O875" s="513" t="s">
        <v>7827</v>
      </c>
      <c r="P875" s="513" t="s">
        <v>7828</v>
      </c>
      <c r="Q875" s="513" t="s">
        <v>7829</v>
      </c>
      <c r="R875" s="526">
        <v>8950</v>
      </c>
      <c r="S875" s="484">
        <v>8950</v>
      </c>
      <c r="T875" s="468" t="s">
        <v>2484</v>
      </c>
      <c r="U875" s="468"/>
      <c r="V875" s="468"/>
      <c r="W875" s="468" t="s">
        <v>120</v>
      </c>
      <c r="X875" s="469"/>
      <c r="Y875" s="486" t="s">
        <v>2528</v>
      </c>
      <c r="Z875" s="513" t="s">
        <v>8023</v>
      </c>
      <c r="AA875" s="467" t="s">
        <v>2518</v>
      </c>
      <c r="AB875" s="467" t="s">
        <v>8024</v>
      </c>
      <c r="AC875" s="474"/>
      <c r="AD875" s="474" t="s">
        <v>2450</v>
      </c>
      <c r="AE875" s="474"/>
      <c r="AF875" s="474" t="s">
        <v>2458</v>
      </c>
      <c r="AG875" s="467" t="s">
        <v>2451</v>
      </c>
      <c r="AH875" s="474" t="s">
        <v>2452</v>
      </c>
      <c r="AI875" s="474" t="s">
        <v>2452</v>
      </c>
      <c r="AJ875" s="467"/>
      <c r="AK875" s="474"/>
      <c r="AL875" s="467"/>
      <c r="AM875" s="467" t="s">
        <v>7830</v>
      </c>
      <c r="AN875" s="467"/>
      <c r="AO875" s="474"/>
      <c r="AP875" s="476" t="s">
        <v>8025</v>
      </c>
      <c r="AQ875" s="467" t="s">
        <v>7656</v>
      </c>
      <c r="AR875" s="467" t="s">
        <v>6716</v>
      </c>
      <c r="AS875" s="467" t="s">
        <v>8027</v>
      </c>
      <c r="AT875" s="467" t="s">
        <v>8026</v>
      </c>
      <c r="AU875" s="474" t="s">
        <v>8028</v>
      </c>
      <c r="AV875" s="474"/>
      <c r="AW875" s="474">
        <v>1</v>
      </c>
      <c r="AX875" s="474">
        <v>1</v>
      </c>
      <c r="AY875" s="474">
        <v>1</v>
      </c>
      <c r="AZ875" s="474">
        <v>1</v>
      </c>
      <c r="BA875" s="477">
        <v>2</v>
      </c>
      <c r="BB875" s="478"/>
      <c r="BC875" s="474"/>
      <c r="BD875" s="467"/>
      <c r="BE875" s="467"/>
      <c r="BF875" s="467"/>
      <c r="BG875" s="470"/>
      <c r="BH875" s="467"/>
      <c r="BI875" s="467"/>
      <c r="BJ875" s="467"/>
      <c r="BK875" s="467"/>
      <c r="BL875" s="467"/>
      <c r="BM875" s="467"/>
    </row>
    <row r="876" spans="2:65" ht="30" customHeight="1" x14ac:dyDescent="0.3">
      <c r="B876" s="465">
        <v>20200871</v>
      </c>
      <c r="C876" s="514" t="s">
        <v>7789</v>
      </c>
      <c r="D876" s="480" t="s">
        <v>4406</v>
      </c>
      <c r="E876" s="481">
        <v>44348</v>
      </c>
      <c r="F876" s="469" t="s">
        <v>2713</v>
      </c>
      <c r="G876" s="468" t="s">
        <v>116</v>
      </c>
      <c r="H876" s="469" t="s">
        <v>2585</v>
      </c>
      <c r="I876" s="468" t="s">
        <v>4394</v>
      </c>
      <c r="J876" s="503">
        <v>202106010071</v>
      </c>
      <c r="K876" s="483">
        <v>44347</v>
      </c>
      <c r="L876" s="479">
        <v>44317</v>
      </c>
      <c r="M876" s="469" t="s">
        <v>5956</v>
      </c>
      <c r="N876" s="469" t="s">
        <v>7779</v>
      </c>
      <c r="O876" s="513" t="s">
        <v>7730</v>
      </c>
      <c r="P876" s="513" t="s">
        <v>7831</v>
      </c>
      <c r="Q876" s="513" t="s">
        <v>7832</v>
      </c>
      <c r="R876" s="526">
        <v>600</v>
      </c>
      <c r="S876" s="484">
        <v>0</v>
      </c>
      <c r="T876" s="468" t="s">
        <v>8453</v>
      </c>
      <c r="U876" s="468"/>
      <c r="V876" s="468"/>
      <c r="W876" s="468" t="s">
        <v>120</v>
      </c>
      <c r="X876" s="469"/>
      <c r="Y876" s="486" t="s">
        <v>12292</v>
      </c>
      <c r="Z876" s="513" t="s">
        <v>7937</v>
      </c>
      <c r="AA876" s="467" t="s">
        <v>2454</v>
      </c>
      <c r="AB876" s="467"/>
      <c r="AC876" s="474"/>
      <c r="AD876" s="474" t="s">
        <v>2450</v>
      </c>
      <c r="AE876" s="474"/>
      <c r="AF876" s="474" t="s">
        <v>2458</v>
      </c>
      <c r="AG876" s="467" t="s">
        <v>2516</v>
      </c>
      <c r="AH876" s="474" t="s">
        <v>2452</v>
      </c>
      <c r="AI876" s="474" t="s">
        <v>2452</v>
      </c>
      <c r="AJ876" s="467"/>
      <c r="AK876" s="474"/>
      <c r="AL876" s="467"/>
      <c r="AM876" s="467" t="s">
        <v>7759</v>
      </c>
      <c r="AN876" s="467"/>
      <c r="AO876" s="474" t="s">
        <v>2528</v>
      </c>
      <c r="AP876" s="476" t="s">
        <v>6760</v>
      </c>
      <c r="AQ876" s="467" t="s">
        <v>5640</v>
      </c>
      <c r="AR876" s="501" t="s">
        <v>12293</v>
      </c>
      <c r="AS876" s="467" t="s">
        <v>8029</v>
      </c>
      <c r="AT876" s="467" t="s">
        <v>5096</v>
      </c>
      <c r="AU876" s="474" t="s">
        <v>6709</v>
      </c>
      <c r="AV876" s="474"/>
      <c r="AW876" s="474">
        <v>1</v>
      </c>
      <c r="AX876" s="474">
        <v>1</v>
      </c>
      <c r="AY876" s="474">
        <v>1</v>
      </c>
      <c r="AZ876" s="474">
        <v>1</v>
      </c>
      <c r="BA876" s="477">
        <v>4</v>
      </c>
      <c r="BB876" s="478"/>
      <c r="BC876" s="474"/>
      <c r="BD876" s="467" t="s">
        <v>3141</v>
      </c>
      <c r="BE876" s="467"/>
      <c r="BF876" s="467"/>
      <c r="BG876" s="470"/>
      <c r="BH876" s="467"/>
      <c r="BI876" s="467"/>
      <c r="BJ876" s="467"/>
      <c r="BK876" s="467"/>
      <c r="BL876" s="467"/>
      <c r="BM876" s="467"/>
    </row>
    <row r="877" spans="2:65" ht="30" customHeight="1" x14ac:dyDescent="0.3">
      <c r="B877" s="465">
        <v>20200872</v>
      </c>
      <c r="C877" s="514" t="s">
        <v>7862</v>
      </c>
      <c r="D877" s="480" t="s">
        <v>7871</v>
      </c>
      <c r="E877" s="481">
        <v>44349</v>
      </c>
      <c r="F877" s="469" t="s">
        <v>2770</v>
      </c>
      <c r="G877" s="468" t="s">
        <v>116</v>
      </c>
      <c r="H877" s="469" t="s">
        <v>1500</v>
      </c>
      <c r="I877" s="468" t="s">
        <v>2449</v>
      </c>
      <c r="J877" s="503">
        <v>202106020218</v>
      </c>
      <c r="K877" s="483">
        <v>44349</v>
      </c>
      <c r="L877" s="479">
        <v>44075</v>
      </c>
      <c r="M877" s="469" t="s">
        <v>2624</v>
      </c>
      <c r="N877" s="469" t="s">
        <v>5356</v>
      </c>
      <c r="O877" s="513" t="s">
        <v>7840</v>
      </c>
      <c r="P877" s="513" t="s">
        <v>7869</v>
      </c>
      <c r="Q877" s="513" t="s">
        <v>7841</v>
      </c>
      <c r="R877" s="526">
        <v>10079</v>
      </c>
      <c r="S877" s="484">
        <v>10079</v>
      </c>
      <c r="T877" s="468" t="s">
        <v>8339</v>
      </c>
      <c r="U877" s="468"/>
      <c r="V877" s="468"/>
      <c r="W877" s="468" t="s">
        <v>120</v>
      </c>
      <c r="X877" s="513"/>
      <c r="Y877" s="486" t="s">
        <v>2528</v>
      </c>
      <c r="Z877" s="513" t="s">
        <v>8405</v>
      </c>
      <c r="AA877" s="467" t="s">
        <v>8318</v>
      </c>
      <c r="AB877" s="467" t="s">
        <v>8404</v>
      </c>
      <c r="AC877" s="474"/>
      <c r="AD877" s="474" t="s">
        <v>8322</v>
      </c>
      <c r="AE877" s="474"/>
      <c r="AF877" s="474" t="s">
        <v>8324</v>
      </c>
      <c r="AG877" s="467" t="s">
        <v>8396</v>
      </c>
      <c r="AH877" s="474" t="s">
        <v>2452</v>
      </c>
      <c r="AI877" s="474" t="s">
        <v>2452</v>
      </c>
      <c r="AJ877" s="467"/>
      <c r="AK877" s="474"/>
      <c r="AL877" s="467"/>
      <c r="AM877" s="467"/>
      <c r="AN877" s="467"/>
      <c r="AO877" s="474" t="s">
        <v>2528</v>
      </c>
      <c r="AP877" s="476" t="s">
        <v>7872</v>
      </c>
      <c r="AQ877" s="467" t="s">
        <v>6604</v>
      </c>
      <c r="AR877" s="467" t="s">
        <v>7873</v>
      </c>
      <c r="AS877" s="467" t="s">
        <v>7870</v>
      </c>
      <c r="AT877" s="467" t="s">
        <v>7874</v>
      </c>
      <c r="AU877" s="474" t="s">
        <v>12332</v>
      </c>
      <c r="AV877" s="474"/>
      <c r="AW877" s="474">
        <v>1</v>
      </c>
      <c r="AX877" s="474">
        <v>1</v>
      </c>
      <c r="AY877" s="474">
        <v>1</v>
      </c>
      <c r="AZ877" s="474">
        <v>3</v>
      </c>
      <c r="BA877" s="477">
        <v>3</v>
      </c>
      <c r="BB877" s="478"/>
      <c r="BC877" s="474"/>
      <c r="BD877" s="467" t="s">
        <v>2528</v>
      </c>
      <c r="BE877" s="467" t="s">
        <v>6586</v>
      </c>
      <c r="BF877" s="467"/>
      <c r="BG877" s="470"/>
      <c r="BH877" s="467"/>
      <c r="BI877" s="467"/>
      <c r="BJ877" s="467"/>
      <c r="BK877" s="467"/>
      <c r="BL877" s="467"/>
      <c r="BM877" s="467"/>
    </row>
    <row r="878" spans="2:65" ht="30" customHeight="1" x14ac:dyDescent="0.3">
      <c r="B878" s="465">
        <v>20200873</v>
      </c>
      <c r="C878" s="514" t="s">
        <v>7863</v>
      </c>
      <c r="D878" s="480" t="s">
        <v>7877</v>
      </c>
      <c r="E878" s="481">
        <v>44349</v>
      </c>
      <c r="F878" s="469" t="s">
        <v>2642</v>
      </c>
      <c r="G878" s="468" t="s">
        <v>116</v>
      </c>
      <c r="H878" s="469" t="s">
        <v>2585</v>
      </c>
      <c r="I878" s="468" t="s">
        <v>2479</v>
      </c>
      <c r="J878" s="503">
        <v>202106020188</v>
      </c>
      <c r="K878" s="483">
        <v>44349</v>
      </c>
      <c r="L878" s="479"/>
      <c r="M878" s="469" t="s">
        <v>3681</v>
      </c>
      <c r="N878" s="469" t="s">
        <v>2586</v>
      </c>
      <c r="O878" s="513" t="s">
        <v>7842</v>
      </c>
      <c r="P878" s="513" t="s">
        <v>7843</v>
      </c>
      <c r="Q878" s="513" t="s">
        <v>7844</v>
      </c>
      <c r="R878" s="526">
        <v>0</v>
      </c>
      <c r="S878" s="484">
        <v>0</v>
      </c>
      <c r="T878" s="468" t="s">
        <v>8073</v>
      </c>
      <c r="U878" s="468"/>
      <c r="V878" s="468"/>
      <c r="W878" s="468" t="s">
        <v>120</v>
      </c>
      <c r="X878" s="513"/>
      <c r="Y878" s="486" t="s">
        <v>2528</v>
      </c>
      <c r="Z878" s="513" t="s">
        <v>8074</v>
      </c>
      <c r="AA878" s="467" t="s">
        <v>8075</v>
      </c>
      <c r="AB878" s="467" t="s">
        <v>8077</v>
      </c>
      <c r="AC878" s="474"/>
      <c r="AD878" s="474" t="s">
        <v>8078</v>
      </c>
      <c r="AE878" s="474"/>
      <c r="AF878" s="474" t="s">
        <v>8080</v>
      </c>
      <c r="AG878" s="467" t="s">
        <v>8079</v>
      </c>
      <c r="AH878" s="474" t="s">
        <v>2452</v>
      </c>
      <c r="AI878" s="474" t="s">
        <v>2452</v>
      </c>
      <c r="AJ878" s="467"/>
      <c r="AK878" s="474"/>
      <c r="AL878" s="467"/>
      <c r="AM878" s="467" t="s">
        <v>7881</v>
      </c>
      <c r="AN878" s="467"/>
      <c r="AO878" s="474"/>
      <c r="AP878" s="476" t="s">
        <v>7876</v>
      </c>
      <c r="AQ878" s="467" t="s">
        <v>7878</v>
      </c>
      <c r="AR878" s="467" t="s">
        <v>7515</v>
      </c>
      <c r="AS878" s="467" t="s">
        <v>8076</v>
      </c>
      <c r="AT878" s="467" t="s">
        <v>7879</v>
      </c>
      <c r="AU878" s="474" t="s">
        <v>7880</v>
      </c>
      <c r="AV878" s="474"/>
      <c r="AW878" s="474">
        <v>1</v>
      </c>
      <c r="AX878" s="474">
        <v>1</v>
      </c>
      <c r="AY878" s="474">
        <v>1</v>
      </c>
      <c r="AZ878" s="474">
        <v>1</v>
      </c>
      <c r="BA878" s="477">
        <v>4</v>
      </c>
      <c r="BB878" s="478"/>
      <c r="BC878" s="474"/>
      <c r="BD878" s="467"/>
      <c r="BE878" s="467"/>
      <c r="BF878" s="467"/>
      <c r="BG878" s="470"/>
      <c r="BH878" s="467"/>
      <c r="BI878" s="467"/>
      <c r="BJ878" s="467"/>
      <c r="BK878" s="467"/>
      <c r="BL878" s="467"/>
      <c r="BM878" s="467"/>
    </row>
    <row r="879" spans="2:65" ht="30" customHeight="1" x14ac:dyDescent="0.3">
      <c r="B879" s="465">
        <v>20200874</v>
      </c>
      <c r="C879" s="514" t="s">
        <v>8397</v>
      </c>
      <c r="D879" s="480" t="s">
        <v>4719</v>
      </c>
      <c r="E879" s="481">
        <v>44350</v>
      </c>
      <c r="F879" s="469" t="s">
        <v>2713</v>
      </c>
      <c r="G879" s="468" t="s">
        <v>116</v>
      </c>
      <c r="H879" s="469" t="s">
        <v>2585</v>
      </c>
      <c r="I879" s="468" t="s">
        <v>2449</v>
      </c>
      <c r="J879" s="503">
        <v>202106030430</v>
      </c>
      <c r="K879" s="483">
        <v>44349</v>
      </c>
      <c r="L879" s="479">
        <v>44317</v>
      </c>
      <c r="M879" s="469" t="s">
        <v>5956</v>
      </c>
      <c r="N879" s="469" t="s">
        <v>7833</v>
      </c>
      <c r="O879" s="513" t="s">
        <v>7845</v>
      </c>
      <c r="P879" s="513" t="s">
        <v>7846</v>
      </c>
      <c r="Q879" s="513" t="s">
        <v>7847</v>
      </c>
      <c r="R879" s="526">
        <v>112420</v>
      </c>
      <c r="S879" s="484">
        <v>0</v>
      </c>
      <c r="T879" s="468" t="s">
        <v>2712</v>
      </c>
      <c r="U879" s="468"/>
      <c r="V879" s="468"/>
      <c r="W879" s="468" t="s">
        <v>120</v>
      </c>
      <c r="X879" s="513"/>
      <c r="Y879" s="486" t="s">
        <v>2528</v>
      </c>
      <c r="Z879" s="513" t="s">
        <v>7932</v>
      </c>
      <c r="AA879" s="467" t="s">
        <v>2518</v>
      </c>
      <c r="AB879" s="467" t="s">
        <v>8398</v>
      </c>
      <c r="AC879" s="474"/>
      <c r="AD879" s="474" t="s">
        <v>2460</v>
      </c>
      <c r="AE879" s="474"/>
      <c r="AF879" s="474" t="s">
        <v>2462</v>
      </c>
      <c r="AG879" s="467" t="s">
        <v>2516</v>
      </c>
      <c r="AH879" s="474" t="s">
        <v>2710</v>
      </c>
      <c r="AI879" s="474" t="s">
        <v>2710</v>
      </c>
      <c r="AJ879" s="467"/>
      <c r="AK879" s="474"/>
      <c r="AL879" s="467"/>
      <c r="AM879" s="467" t="s">
        <v>7882</v>
      </c>
      <c r="AN879" s="467"/>
      <c r="AO879" s="474"/>
      <c r="AP879" s="476" t="s">
        <v>7932</v>
      </c>
      <c r="AQ879" s="467" t="s">
        <v>7656</v>
      </c>
      <c r="AR879" s="467" t="s">
        <v>6716</v>
      </c>
      <c r="AS879" s="467" t="s">
        <v>8096</v>
      </c>
      <c r="AT879" s="467" t="s">
        <v>8003</v>
      </c>
      <c r="AU879" s="474" t="s">
        <v>4658</v>
      </c>
      <c r="AV879" s="474"/>
      <c r="AW879" s="474">
        <v>1</v>
      </c>
      <c r="AX879" s="474">
        <v>2</v>
      </c>
      <c r="AY879" s="474">
        <v>1</v>
      </c>
      <c r="AZ879" s="474">
        <v>3</v>
      </c>
      <c r="BA879" s="477">
        <v>4</v>
      </c>
      <c r="BB879" s="478"/>
      <c r="BC879" s="474"/>
      <c r="BD879" s="467"/>
      <c r="BE879" s="467"/>
      <c r="BF879" s="467"/>
      <c r="BG879" s="470"/>
      <c r="BH879" s="467"/>
      <c r="BI879" s="467"/>
      <c r="BJ879" s="467"/>
      <c r="BK879" s="467"/>
      <c r="BL879" s="467"/>
      <c r="BM879" s="467"/>
    </row>
    <row r="880" spans="2:65" ht="30" customHeight="1" x14ac:dyDescent="0.3">
      <c r="B880" s="465">
        <v>20200875</v>
      </c>
      <c r="C880" s="514" t="s">
        <v>7864</v>
      </c>
      <c r="D880" s="480" t="s">
        <v>3517</v>
      </c>
      <c r="E880" s="481">
        <v>44350</v>
      </c>
      <c r="F880" s="469" t="s">
        <v>2713</v>
      </c>
      <c r="G880" s="468" t="s">
        <v>116</v>
      </c>
      <c r="H880" s="469" t="s">
        <v>2585</v>
      </c>
      <c r="I880" s="468" t="s">
        <v>4394</v>
      </c>
      <c r="J880" s="503">
        <v>202106030422</v>
      </c>
      <c r="K880" s="483">
        <v>44338</v>
      </c>
      <c r="L880" s="479">
        <v>44317</v>
      </c>
      <c r="M880" s="469" t="s">
        <v>5956</v>
      </c>
      <c r="N880" s="469" t="s">
        <v>7834</v>
      </c>
      <c r="O880" s="513" t="s">
        <v>6068</v>
      </c>
      <c r="P880" s="513" t="s">
        <v>7848</v>
      </c>
      <c r="Q880" s="513" t="s">
        <v>7849</v>
      </c>
      <c r="R880" s="526">
        <v>5629</v>
      </c>
      <c r="S880" s="484">
        <v>5629</v>
      </c>
      <c r="T880" s="468" t="s">
        <v>8453</v>
      </c>
      <c r="U880" s="468"/>
      <c r="V880" s="468"/>
      <c r="W880" s="468" t="s">
        <v>120</v>
      </c>
      <c r="X880" s="513"/>
      <c r="Y880" s="486" t="s">
        <v>12292</v>
      </c>
      <c r="Z880" s="513" t="s">
        <v>7937</v>
      </c>
      <c r="AA880" s="467" t="s">
        <v>2518</v>
      </c>
      <c r="AB880" s="467"/>
      <c r="AC880" s="474"/>
      <c r="AD880" s="474" t="s">
        <v>2450</v>
      </c>
      <c r="AE880" s="474"/>
      <c r="AF880" s="474" t="s">
        <v>2458</v>
      </c>
      <c r="AG880" s="467" t="s">
        <v>2516</v>
      </c>
      <c r="AH880" s="474" t="s">
        <v>2452</v>
      </c>
      <c r="AI880" s="474" t="s">
        <v>2452</v>
      </c>
      <c r="AJ880" s="467"/>
      <c r="AK880" s="474"/>
      <c r="AL880" s="467"/>
      <c r="AM880" s="467" t="s">
        <v>7759</v>
      </c>
      <c r="AN880" s="467"/>
      <c r="AO880" s="474" t="s">
        <v>2528</v>
      </c>
      <c r="AP880" s="476" t="s">
        <v>6760</v>
      </c>
      <c r="AQ880" s="467" t="s">
        <v>5640</v>
      </c>
      <c r="AR880" s="501" t="s">
        <v>12293</v>
      </c>
      <c r="AS880" s="467" t="s">
        <v>7712</v>
      </c>
      <c r="AT880" s="467" t="s">
        <v>5096</v>
      </c>
      <c r="AU880" s="478" t="s">
        <v>6709</v>
      </c>
      <c r="AV880" s="474"/>
      <c r="AW880" s="474">
        <v>1</v>
      </c>
      <c r="AX880" s="474">
        <v>1</v>
      </c>
      <c r="AY880" s="474">
        <v>1</v>
      </c>
      <c r="AZ880" s="474">
        <v>1</v>
      </c>
      <c r="BA880" s="477">
        <v>4</v>
      </c>
      <c r="BB880" s="478"/>
      <c r="BC880" s="474"/>
      <c r="BD880" s="467" t="s">
        <v>3141</v>
      </c>
      <c r="BE880" s="467"/>
      <c r="BF880" s="467"/>
      <c r="BG880" s="470"/>
      <c r="BH880" s="467"/>
      <c r="BI880" s="467"/>
      <c r="BJ880" s="467"/>
      <c r="BK880" s="467"/>
      <c r="BL880" s="467"/>
      <c r="BM880" s="467"/>
    </row>
    <row r="881" spans="2:65" ht="30" customHeight="1" x14ac:dyDescent="0.3">
      <c r="B881" s="465">
        <v>20200876</v>
      </c>
      <c r="C881" s="514" t="s">
        <v>7865</v>
      </c>
      <c r="D881" s="480" t="s">
        <v>7885</v>
      </c>
      <c r="E881" s="481">
        <v>44351</v>
      </c>
      <c r="F881" s="469" t="s">
        <v>3082</v>
      </c>
      <c r="G881" s="468" t="s">
        <v>116</v>
      </c>
      <c r="H881" s="469" t="s">
        <v>2585</v>
      </c>
      <c r="I881" s="468" t="s">
        <v>7884</v>
      </c>
      <c r="J881" s="503">
        <v>202106040664</v>
      </c>
      <c r="K881" s="483">
        <v>44351</v>
      </c>
      <c r="L881" s="479"/>
      <c r="M881" s="469" t="s">
        <v>2586</v>
      </c>
      <c r="N881" s="469" t="s">
        <v>3681</v>
      </c>
      <c r="O881" s="513" t="s">
        <v>7850</v>
      </c>
      <c r="P881" s="513" t="s">
        <v>7851</v>
      </c>
      <c r="Q881" s="513" t="s">
        <v>7852</v>
      </c>
      <c r="R881" s="526">
        <v>810116</v>
      </c>
      <c r="S881" s="484">
        <v>0</v>
      </c>
      <c r="T881" s="468" t="s">
        <v>145</v>
      </c>
      <c r="U881" s="468"/>
      <c r="V881" s="468"/>
      <c r="W881" s="468" t="s">
        <v>120</v>
      </c>
      <c r="X881" s="513"/>
      <c r="Y881" s="486" t="s">
        <v>2528</v>
      </c>
      <c r="Z881" s="513" t="s">
        <v>7886</v>
      </c>
      <c r="AA881" s="467" t="s">
        <v>153</v>
      </c>
      <c r="AB881" s="467" t="s">
        <v>7906</v>
      </c>
      <c r="AC881" s="474"/>
      <c r="AD881" s="474" t="s">
        <v>228</v>
      </c>
      <c r="AE881" s="474"/>
      <c r="AF881" s="474" t="s">
        <v>235</v>
      </c>
      <c r="AG881" s="467" t="s">
        <v>239</v>
      </c>
      <c r="AH881" s="474" t="s">
        <v>7875</v>
      </c>
      <c r="AI881" s="474" t="s">
        <v>7875</v>
      </c>
      <c r="AJ881" s="467"/>
      <c r="AK881" s="474"/>
      <c r="AL881" s="467"/>
      <c r="AM881" s="467" t="s">
        <v>7883</v>
      </c>
      <c r="AN881" s="467"/>
      <c r="AO881" s="474"/>
      <c r="AP881" s="476" t="s">
        <v>7887</v>
      </c>
      <c r="AQ881" s="467" t="s">
        <v>7888</v>
      </c>
      <c r="AR881" s="467" t="s">
        <v>6709</v>
      </c>
      <c r="AS881" s="467" t="s">
        <v>7889</v>
      </c>
      <c r="AT881" s="467" t="s">
        <v>5637</v>
      </c>
      <c r="AU881" s="474" t="s">
        <v>7748</v>
      </c>
      <c r="AV881" s="474"/>
      <c r="AW881" s="474">
        <v>1</v>
      </c>
      <c r="AX881" s="474">
        <v>2</v>
      </c>
      <c r="AY881" s="474">
        <v>1</v>
      </c>
      <c r="AZ881" s="474">
        <v>1</v>
      </c>
      <c r="BA881" s="477">
        <v>2</v>
      </c>
      <c r="BB881" s="478"/>
      <c r="BC881" s="474"/>
      <c r="BD881" s="467"/>
      <c r="BE881" s="467"/>
      <c r="BF881" s="467"/>
      <c r="BG881" s="470"/>
      <c r="BH881" s="467"/>
      <c r="BI881" s="467"/>
      <c r="BJ881" s="467"/>
      <c r="BK881" s="467"/>
      <c r="BL881" s="467"/>
      <c r="BM881" s="467"/>
    </row>
    <row r="882" spans="2:65" ht="30" customHeight="1" x14ac:dyDescent="0.3">
      <c r="B882" s="465">
        <v>20200877</v>
      </c>
      <c r="C882" s="514" t="s">
        <v>7866</v>
      </c>
      <c r="D882" s="480" t="s">
        <v>7893</v>
      </c>
      <c r="E882" s="481">
        <v>44351</v>
      </c>
      <c r="F882" s="469" t="s">
        <v>3658</v>
      </c>
      <c r="G882" s="468" t="s">
        <v>116</v>
      </c>
      <c r="H882" s="469" t="s">
        <v>1500</v>
      </c>
      <c r="I882" s="468" t="s">
        <v>119</v>
      </c>
      <c r="J882" s="503">
        <v>202106040644</v>
      </c>
      <c r="K882" s="483">
        <v>44351</v>
      </c>
      <c r="L882" s="479"/>
      <c r="M882" s="469" t="s">
        <v>2619</v>
      </c>
      <c r="N882" s="469" t="s">
        <v>7835</v>
      </c>
      <c r="O882" s="513" t="s">
        <v>7853</v>
      </c>
      <c r="P882" s="513" t="s">
        <v>7854</v>
      </c>
      <c r="Q882" s="513" t="s">
        <v>7855</v>
      </c>
      <c r="R882" s="526">
        <v>0</v>
      </c>
      <c r="S882" s="484">
        <v>0</v>
      </c>
      <c r="T882" s="468" t="s">
        <v>8651</v>
      </c>
      <c r="U882" s="468"/>
      <c r="V882" s="468"/>
      <c r="W882" s="468" t="s">
        <v>120</v>
      </c>
      <c r="X882" s="513"/>
      <c r="Y882" s="486" t="s">
        <v>2528</v>
      </c>
      <c r="Z882" s="513" t="s">
        <v>7892</v>
      </c>
      <c r="AA882" s="467" t="s">
        <v>8652</v>
      </c>
      <c r="AB882" s="467" t="s">
        <v>8653</v>
      </c>
      <c r="AC882" s="474"/>
      <c r="AD882" s="474" t="s">
        <v>8654</v>
      </c>
      <c r="AE882" s="474" t="s">
        <v>8655</v>
      </c>
      <c r="AF882" s="474" t="s">
        <v>8657</v>
      </c>
      <c r="AG882" s="467" t="s">
        <v>8656</v>
      </c>
      <c r="AH882" s="474" t="s">
        <v>2452</v>
      </c>
      <c r="AI882" s="474" t="s">
        <v>2452</v>
      </c>
      <c r="AJ882" s="467"/>
      <c r="AK882" s="474"/>
      <c r="AL882" s="467"/>
      <c r="AM882" s="467" t="s">
        <v>7890</v>
      </c>
      <c r="AN882" s="467"/>
      <c r="AO882" s="474"/>
      <c r="AP882" s="476" t="s">
        <v>7892</v>
      </c>
      <c r="AQ882" s="467" t="s">
        <v>7894</v>
      </c>
      <c r="AR882" s="467" t="s">
        <v>6716</v>
      </c>
      <c r="AS882" s="467" t="s">
        <v>7891</v>
      </c>
      <c r="AT882" s="467" t="s">
        <v>7895</v>
      </c>
      <c r="AU882" s="474" t="s">
        <v>8650</v>
      </c>
      <c r="AV882" s="474"/>
      <c r="AW882" s="474">
        <v>1</v>
      </c>
      <c r="AX882" s="474">
        <v>1</v>
      </c>
      <c r="AY882" s="474">
        <v>1</v>
      </c>
      <c r="AZ882" s="474">
        <v>1</v>
      </c>
      <c r="BA882" s="477">
        <v>2</v>
      </c>
      <c r="BB882" s="478"/>
      <c r="BC882" s="474"/>
      <c r="BD882" s="467"/>
      <c r="BE882" s="467" t="s">
        <v>12326</v>
      </c>
      <c r="BF882" s="467"/>
      <c r="BG882" s="470"/>
      <c r="BH882" s="467"/>
      <c r="BI882" s="467"/>
      <c r="BJ882" s="467"/>
      <c r="BK882" s="467"/>
      <c r="BL882" s="467"/>
      <c r="BM882" s="467"/>
    </row>
    <row r="883" spans="2:65" ht="30" customHeight="1" x14ac:dyDescent="0.3">
      <c r="B883" s="465">
        <v>20200878</v>
      </c>
      <c r="C883" s="514" t="s">
        <v>7867</v>
      </c>
      <c r="D883" s="480" t="s">
        <v>119</v>
      </c>
      <c r="E883" s="481">
        <v>44351</v>
      </c>
      <c r="F883" s="469" t="s">
        <v>3176</v>
      </c>
      <c r="G883" s="468" t="s">
        <v>116</v>
      </c>
      <c r="H883" s="469" t="s">
        <v>1500</v>
      </c>
      <c r="I883" s="468" t="s">
        <v>119</v>
      </c>
      <c r="J883" s="503">
        <v>202106040606</v>
      </c>
      <c r="K883" s="483">
        <v>44351</v>
      </c>
      <c r="L883" s="479">
        <v>44287</v>
      </c>
      <c r="M883" s="469" t="s">
        <v>7836</v>
      </c>
      <c r="N883" s="469" t="s">
        <v>7837</v>
      </c>
      <c r="O883" s="513" t="s">
        <v>7856</v>
      </c>
      <c r="P883" s="513" t="s">
        <v>7897</v>
      </c>
      <c r="Q883" s="513" t="s">
        <v>7857</v>
      </c>
      <c r="R883" s="526">
        <v>0</v>
      </c>
      <c r="S883" s="484">
        <v>0</v>
      </c>
      <c r="T883" s="468" t="s">
        <v>8193</v>
      </c>
      <c r="U883" s="468"/>
      <c r="V883" s="468"/>
      <c r="W883" s="468" t="s">
        <v>120</v>
      </c>
      <c r="X883" s="513"/>
      <c r="Y883" s="486" t="s">
        <v>2528</v>
      </c>
      <c r="Z883" s="513" t="s">
        <v>7898</v>
      </c>
      <c r="AA883" s="467" t="s">
        <v>8195</v>
      </c>
      <c r="AB883" s="467" t="s">
        <v>8194</v>
      </c>
      <c r="AC883" s="474"/>
      <c r="AD883" s="474" t="s">
        <v>8196</v>
      </c>
      <c r="AE883" s="474" t="s">
        <v>8197</v>
      </c>
      <c r="AF883" s="474" t="s">
        <v>8199</v>
      </c>
      <c r="AG883" s="467" t="s">
        <v>8198</v>
      </c>
      <c r="AH883" s="474" t="s">
        <v>2452</v>
      </c>
      <c r="AI883" s="474" t="s">
        <v>2452</v>
      </c>
      <c r="AJ883" s="467"/>
      <c r="AK883" s="474"/>
      <c r="AL883" s="467"/>
      <c r="AM883" s="467" t="s">
        <v>7896</v>
      </c>
      <c r="AN883" s="467"/>
      <c r="AO883" s="474" t="s">
        <v>12292</v>
      </c>
      <c r="AP883" s="476" t="s">
        <v>7898</v>
      </c>
      <c r="AQ883" s="467" t="s">
        <v>5195</v>
      </c>
      <c r="AR883" s="467" t="s">
        <v>6709</v>
      </c>
      <c r="AS883" s="467" t="s">
        <v>7899</v>
      </c>
      <c r="AT883" s="467" t="s">
        <v>5096</v>
      </c>
      <c r="AU883" s="474" t="s">
        <v>6709</v>
      </c>
      <c r="AV883" s="474"/>
      <c r="AW883" s="474">
        <v>1</v>
      </c>
      <c r="AX883" s="474">
        <v>1</v>
      </c>
      <c r="AY883" s="474">
        <v>1</v>
      </c>
      <c r="AZ883" s="474">
        <v>3</v>
      </c>
      <c r="BA883" s="477">
        <v>2</v>
      </c>
      <c r="BB883" s="478"/>
      <c r="BC883" s="474"/>
      <c r="BD883" s="467" t="s">
        <v>3141</v>
      </c>
      <c r="BE883" s="467"/>
      <c r="BF883" s="467"/>
      <c r="BG883" s="470"/>
      <c r="BH883" s="467"/>
      <c r="BI883" s="467"/>
      <c r="BJ883" s="467"/>
      <c r="BK883" s="467"/>
      <c r="BL883" s="467"/>
      <c r="BM883" s="467"/>
    </row>
    <row r="884" spans="2:65" ht="30" customHeight="1" x14ac:dyDescent="0.3">
      <c r="B884" s="465">
        <v>20200879</v>
      </c>
      <c r="C884" s="514" t="s">
        <v>8108</v>
      </c>
      <c r="D884" s="480" t="s">
        <v>7902</v>
      </c>
      <c r="E884" s="481">
        <v>44351</v>
      </c>
      <c r="F884" s="469" t="s">
        <v>2713</v>
      </c>
      <c r="G884" s="468" t="s">
        <v>116</v>
      </c>
      <c r="H884" s="469" t="s">
        <v>2585</v>
      </c>
      <c r="I884" s="468" t="s">
        <v>2491</v>
      </c>
      <c r="J884" s="503">
        <v>202106040591</v>
      </c>
      <c r="K884" s="483">
        <v>44351</v>
      </c>
      <c r="L884" s="479">
        <v>44317</v>
      </c>
      <c r="M884" s="469" t="s">
        <v>7838</v>
      </c>
      <c r="N884" s="469" t="s">
        <v>5956</v>
      </c>
      <c r="O884" s="513" t="s">
        <v>7858</v>
      </c>
      <c r="P884" s="513" t="s">
        <v>7901</v>
      </c>
      <c r="Q884" s="513" t="s">
        <v>7859</v>
      </c>
      <c r="R884" s="526">
        <v>420000</v>
      </c>
      <c r="S884" s="484">
        <v>420000</v>
      </c>
      <c r="T884" s="468" t="s">
        <v>2455</v>
      </c>
      <c r="U884" s="468"/>
      <c r="V884" s="468"/>
      <c r="W884" s="468" t="s">
        <v>120</v>
      </c>
      <c r="X884" s="513"/>
      <c r="Y884" s="486" t="s">
        <v>12292</v>
      </c>
      <c r="Z884" s="513" t="s">
        <v>8095</v>
      </c>
      <c r="AA884" s="467" t="s">
        <v>2518</v>
      </c>
      <c r="AB884" s="467"/>
      <c r="AC884" s="474"/>
      <c r="AD884" s="474" t="s">
        <v>2460</v>
      </c>
      <c r="AE884" s="474"/>
      <c r="AF884" s="474" t="s">
        <v>2458</v>
      </c>
      <c r="AG884" s="467" t="s">
        <v>2451</v>
      </c>
      <c r="AH884" s="474" t="s">
        <v>2452</v>
      </c>
      <c r="AI884" s="474" t="s">
        <v>2452</v>
      </c>
      <c r="AJ884" s="467"/>
      <c r="AK884" s="474"/>
      <c r="AL884" s="467"/>
      <c r="AM884" s="467" t="s">
        <v>7900</v>
      </c>
      <c r="AN884" s="467"/>
      <c r="AO884" s="474" t="s">
        <v>2528</v>
      </c>
      <c r="AP884" s="476" t="s">
        <v>8094</v>
      </c>
      <c r="AQ884" s="467" t="s">
        <v>6040</v>
      </c>
      <c r="AR884" s="467" t="s">
        <v>7515</v>
      </c>
      <c r="AS884" s="467" t="s">
        <v>7903</v>
      </c>
      <c r="AT884" s="467" t="s">
        <v>5640</v>
      </c>
      <c r="AU884" s="474" t="s">
        <v>6709</v>
      </c>
      <c r="AV884" s="474"/>
      <c r="AW884" s="474">
        <v>1</v>
      </c>
      <c r="AX884" s="474">
        <v>2</v>
      </c>
      <c r="AY884" s="474">
        <v>1</v>
      </c>
      <c r="AZ884" s="474">
        <v>1</v>
      </c>
      <c r="BA884" s="477">
        <v>2</v>
      </c>
      <c r="BB884" s="478"/>
      <c r="BC884" s="474"/>
      <c r="BD884" s="467" t="s">
        <v>3141</v>
      </c>
      <c r="BE884" s="467"/>
      <c r="BF884" s="467"/>
      <c r="BG884" s="470"/>
      <c r="BH884" s="467"/>
      <c r="BI884" s="467"/>
      <c r="BJ884" s="467"/>
      <c r="BK884" s="467"/>
      <c r="BL884" s="467"/>
      <c r="BM884" s="467"/>
    </row>
    <row r="885" spans="2:65" ht="30" customHeight="1" x14ac:dyDescent="0.3">
      <c r="B885" s="465">
        <v>20200880</v>
      </c>
      <c r="C885" s="514" t="s">
        <v>7868</v>
      </c>
      <c r="D885" s="480" t="s">
        <v>4265</v>
      </c>
      <c r="E885" s="481">
        <v>44351</v>
      </c>
      <c r="F885" s="469" t="s">
        <v>2713</v>
      </c>
      <c r="G885" s="468" t="s">
        <v>116</v>
      </c>
      <c r="H885" s="469" t="s">
        <v>2585</v>
      </c>
      <c r="I885" s="468" t="s">
        <v>2466</v>
      </c>
      <c r="J885" s="503">
        <v>202106040588</v>
      </c>
      <c r="K885" s="483">
        <v>44351</v>
      </c>
      <c r="L885" s="479">
        <v>44317</v>
      </c>
      <c r="M885" s="469" t="s">
        <v>5956</v>
      </c>
      <c r="N885" s="469" t="s">
        <v>7839</v>
      </c>
      <c r="O885" s="513" t="s">
        <v>6566</v>
      </c>
      <c r="P885" s="513" t="s">
        <v>7905</v>
      </c>
      <c r="Q885" s="513" t="s">
        <v>7860</v>
      </c>
      <c r="R885" s="526">
        <v>55104</v>
      </c>
      <c r="S885" s="484">
        <v>55104</v>
      </c>
      <c r="T885" s="468" t="s">
        <v>8033</v>
      </c>
      <c r="U885" s="468"/>
      <c r="V885" s="468"/>
      <c r="W885" s="468" t="s">
        <v>120</v>
      </c>
      <c r="X885" s="513"/>
      <c r="Y885" s="486" t="s">
        <v>2528</v>
      </c>
      <c r="Z885" s="513" t="s">
        <v>8031</v>
      </c>
      <c r="AA885" s="467" t="s">
        <v>8016</v>
      </c>
      <c r="AB885" s="467" t="s">
        <v>8032</v>
      </c>
      <c r="AC885" s="474"/>
      <c r="AD885" s="474" t="s">
        <v>8034</v>
      </c>
      <c r="AE885" s="474"/>
      <c r="AF885" s="474" t="s">
        <v>8012</v>
      </c>
      <c r="AG885" s="467" t="s">
        <v>8035</v>
      </c>
      <c r="AH885" s="474" t="s">
        <v>2452</v>
      </c>
      <c r="AI885" s="474" t="s">
        <v>2452</v>
      </c>
      <c r="AJ885" s="467"/>
      <c r="AK885" s="474"/>
      <c r="AL885" s="467"/>
      <c r="AM885" s="467" t="s">
        <v>7904</v>
      </c>
      <c r="AN885" s="467"/>
      <c r="AO885" s="474"/>
      <c r="AP885" s="476" t="s">
        <v>8031</v>
      </c>
      <c r="AQ885" s="467" t="s">
        <v>5640</v>
      </c>
      <c r="AR885" s="467" t="s">
        <v>6709</v>
      </c>
      <c r="AS885" s="467" t="s">
        <v>8032</v>
      </c>
      <c r="AT885" s="467" t="s">
        <v>5640</v>
      </c>
      <c r="AU885" s="474" t="s">
        <v>7748</v>
      </c>
      <c r="AV885" s="474"/>
      <c r="AW885" s="474">
        <v>1</v>
      </c>
      <c r="AX885" s="474">
        <v>1</v>
      </c>
      <c r="AY885" s="474">
        <v>1</v>
      </c>
      <c r="AZ885" s="474">
        <v>1</v>
      </c>
      <c r="BA885" s="477">
        <v>4</v>
      </c>
      <c r="BB885" s="478"/>
      <c r="BC885" s="474"/>
      <c r="BD885" s="467"/>
      <c r="BE885" s="467"/>
      <c r="BF885" s="467"/>
      <c r="BG885" s="470"/>
      <c r="BH885" s="467"/>
      <c r="BI885" s="467"/>
      <c r="BJ885" s="467"/>
      <c r="BK885" s="467"/>
      <c r="BL885" s="467"/>
      <c r="BM885" s="467"/>
    </row>
    <row r="886" spans="2:65" ht="30" customHeight="1" x14ac:dyDescent="0.3">
      <c r="B886" s="465">
        <v>20200881</v>
      </c>
      <c r="C886" s="514" t="s">
        <v>7745</v>
      </c>
      <c r="D886" s="480" t="s">
        <v>5669</v>
      </c>
      <c r="E886" s="481">
        <v>44354</v>
      </c>
      <c r="F886" s="469" t="s">
        <v>2713</v>
      </c>
      <c r="G886" s="468" t="s">
        <v>116</v>
      </c>
      <c r="H886" s="469" t="s">
        <v>2585</v>
      </c>
      <c r="I886" s="468" t="s">
        <v>4394</v>
      </c>
      <c r="J886" s="503">
        <v>202106070928</v>
      </c>
      <c r="K886" s="483">
        <v>44354</v>
      </c>
      <c r="L886" s="479">
        <v>44348</v>
      </c>
      <c r="M886" s="469" t="s">
        <v>5956</v>
      </c>
      <c r="N886" s="469" t="s">
        <v>6561</v>
      </c>
      <c r="O886" s="513" t="s">
        <v>7730</v>
      </c>
      <c r="P886" s="513" t="s">
        <v>7908</v>
      </c>
      <c r="Q886" s="513" t="s">
        <v>7861</v>
      </c>
      <c r="R886" s="526">
        <v>2880</v>
      </c>
      <c r="S886" s="484">
        <v>0</v>
      </c>
      <c r="T886" s="468" t="s">
        <v>8453</v>
      </c>
      <c r="U886" s="468"/>
      <c r="V886" s="468"/>
      <c r="W886" s="468" t="s">
        <v>120</v>
      </c>
      <c r="X886" s="513"/>
      <c r="Y886" s="486" t="s">
        <v>12292</v>
      </c>
      <c r="Z886" s="513" t="s">
        <v>7937</v>
      </c>
      <c r="AA886" s="467" t="s">
        <v>2518</v>
      </c>
      <c r="AB886" s="467"/>
      <c r="AC886" s="474"/>
      <c r="AD886" s="474" t="s">
        <v>2450</v>
      </c>
      <c r="AE886" s="474"/>
      <c r="AF886" s="474" t="s">
        <v>2458</v>
      </c>
      <c r="AG886" s="467" t="s">
        <v>2516</v>
      </c>
      <c r="AH886" s="474" t="s">
        <v>2452</v>
      </c>
      <c r="AI886" s="474" t="s">
        <v>2452</v>
      </c>
      <c r="AJ886" s="467"/>
      <c r="AK886" s="474"/>
      <c r="AL886" s="467"/>
      <c r="AM886" s="467" t="s">
        <v>7907</v>
      </c>
      <c r="AN886" s="467"/>
      <c r="AO886" s="474" t="s">
        <v>2528</v>
      </c>
      <c r="AP886" s="476" t="s">
        <v>6760</v>
      </c>
      <c r="AQ886" s="467" t="s">
        <v>5640</v>
      </c>
      <c r="AR886" s="501" t="s">
        <v>12293</v>
      </c>
      <c r="AS886" s="467" t="s">
        <v>7712</v>
      </c>
      <c r="AT886" s="467" t="s">
        <v>5096</v>
      </c>
      <c r="AU886" s="474" t="s">
        <v>6709</v>
      </c>
      <c r="AV886" s="474"/>
      <c r="AW886" s="474">
        <v>1</v>
      </c>
      <c r="AX886" s="474">
        <v>1</v>
      </c>
      <c r="AY886" s="474">
        <v>1</v>
      </c>
      <c r="AZ886" s="474">
        <v>1</v>
      </c>
      <c r="BA886" s="477">
        <v>4</v>
      </c>
      <c r="BB886" s="478"/>
      <c r="BC886" s="474"/>
      <c r="BD886" s="467" t="s">
        <v>3141</v>
      </c>
      <c r="BE886" s="467"/>
      <c r="BF886" s="467"/>
      <c r="BG886" s="470"/>
      <c r="BH886" s="467"/>
      <c r="BI886" s="467"/>
      <c r="BJ886" s="467"/>
      <c r="BK886" s="467"/>
      <c r="BL886" s="467"/>
      <c r="BM886" s="467"/>
    </row>
    <row r="887" spans="2:65" ht="30" customHeight="1" x14ac:dyDescent="0.3">
      <c r="B887" s="465">
        <v>20200882</v>
      </c>
      <c r="C887" s="514" t="s">
        <v>8107</v>
      </c>
      <c r="D887" s="480" t="s">
        <v>7917</v>
      </c>
      <c r="E887" s="481">
        <v>44355</v>
      </c>
      <c r="F887" s="469" t="s">
        <v>7926</v>
      </c>
      <c r="G887" s="468" t="s">
        <v>7927</v>
      </c>
      <c r="H887" s="469" t="s">
        <v>1500</v>
      </c>
      <c r="I887" s="468" t="s">
        <v>2449</v>
      </c>
      <c r="J887" s="503">
        <v>202106081185</v>
      </c>
      <c r="K887" s="483">
        <v>44354</v>
      </c>
      <c r="L887" s="479">
        <v>44287</v>
      </c>
      <c r="M887" s="469" t="s">
        <v>5956</v>
      </c>
      <c r="N887" s="469" t="s">
        <v>7911</v>
      </c>
      <c r="O887" s="513" t="s">
        <v>7928</v>
      </c>
      <c r="P887" s="513" t="s">
        <v>7929</v>
      </c>
      <c r="Q887" s="513" t="s">
        <v>7930</v>
      </c>
      <c r="R887" s="526">
        <v>61265</v>
      </c>
      <c r="S887" s="484">
        <v>61265</v>
      </c>
      <c r="T887" s="468" t="s">
        <v>145</v>
      </c>
      <c r="U887" s="468"/>
      <c r="V887" s="468"/>
      <c r="W887" s="468" t="s">
        <v>120</v>
      </c>
      <c r="X887" s="513"/>
      <c r="Y887" s="486" t="s">
        <v>2528</v>
      </c>
      <c r="Z887" s="469" t="s">
        <v>7932</v>
      </c>
      <c r="AA887" s="467" t="s">
        <v>159</v>
      </c>
      <c r="AB887" s="467" t="s">
        <v>7925</v>
      </c>
      <c r="AC887" s="474"/>
      <c r="AD887" s="474" t="s">
        <v>227</v>
      </c>
      <c r="AE887" s="474"/>
      <c r="AF887" s="474" t="s">
        <v>235</v>
      </c>
      <c r="AG887" s="467" t="s">
        <v>241</v>
      </c>
      <c r="AH887" s="474" t="s">
        <v>154</v>
      </c>
      <c r="AI887" s="474" t="s">
        <v>154</v>
      </c>
      <c r="AJ887" s="467"/>
      <c r="AK887" s="474"/>
      <c r="AL887" s="467"/>
      <c r="AM887" s="467" t="s">
        <v>7931</v>
      </c>
      <c r="AN887" s="467"/>
      <c r="AO887" s="474" t="s">
        <v>12347</v>
      </c>
      <c r="AP887" s="476" t="s">
        <v>12294</v>
      </c>
      <c r="AQ887" s="467" t="s">
        <v>6040</v>
      </c>
      <c r="AR887" s="467" t="s">
        <v>7515</v>
      </c>
      <c r="AS887" s="467" t="s">
        <v>12295</v>
      </c>
      <c r="AT887" s="467" t="s">
        <v>5637</v>
      </c>
      <c r="AU887" s="474" t="s">
        <v>12332</v>
      </c>
      <c r="AV887" s="474"/>
      <c r="AW887" s="474">
        <v>1</v>
      </c>
      <c r="AX887" s="474">
        <v>1</v>
      </c>
      <c r="AY887" s="474">
        <v>1</v>
      </c>
      <c r="AZ887" s="474">
        <v>1</v>
      </c>
      <c r="BA887" s="477">
        <v>4</v>
      </c>
      <c r="BB887" s="478"/>
      <c r="BC887" s="474"/>
      <c r="BD887" s="467" t="s">
        <v>12347</v>
      </c>
      <c r="BE887" s="467" t="s">
        <v>12348</v>
      </c>
      <c r="BF887" s="467"/>
      <c r="BG887" s="470"/>
      <c r="BH887" s="467"/>
      <c r="BI887" s="467"/>
      <c r="BJ887" s="467"/>
      <c r="BK887" s="467"/>
      <c r="BL887" s="467"/>
      <c r="BM887" s="467"/>
    </row>
    <row r="888" spans="2:65" ht="30" customHeight="1" x14ac:dyDescent="0.3">
      <c r="B888" s="465">
        <v>20200883</v>
      </c>
      <c r="C888" s="514" t="s">
        <v>7920</v>
      </c>
      <c r="D888" s="480" t="s">
        <v>7916</v>
      </c>
      <c r="E888" s="481">
        <v>44355</v>
      </c>
      <c r="F888" s="469" t="s">
        <v>7926</v>
      </c>
      <c r="G888" s="468" t="s">
        <v>7927</v>
      </c>
      <c r="H888" s="469" t="s">
        <v>1500</v>
      </c>
      <c r="I888" s="468" t="s">
        <v>4394</v>
      </c>
      <c r="J888" s="503">
        <v>202106081184</v>
      </c>
      <c r="K888" s="483">
        <v>44354</v>
      </c>
      <c r="L888" s="479">
        <v>44287</v>
      </c>
      <c r="M888" s="469" t="s">
        <v>5956</v>
      </c>
      <c r="N888" s="469" t="s">
        <v>7912</v>
      </c>
      <c r="O888" s="513" t="s">
        <v>7934</v>
      </c>
      <c r="P888" s="513" t="s">
        <v>7935</v>
      </c>
      <c r="Q888" s="513" t="s">
        <v>7936</v>
      </c>
      <c r="R888" s="526">
        <v>17330</v>
      </c>
      <c r="S888" s="484">
        <v>17330</v>
      </c>
      <c r="T888" s="468" t="s">
        <v>8453</v>
      </c>
      <c r="U888" s="468"/>
      <c r="V888" s="468"/>
      <c r="W888" s="468" t="s">
        <v>120</v>
      </c>
      <c r="X888" s="469"/>
      <c r="Y888" s="486" t="s">
        <v>2528</v>
      </c>
      <c r="Z888" s="513" t="s">
        <v>7937</v>
      </c>
      <c r="AA888" s="467" t="s">
        <v>7971</v>
      </c>
      <c r="AB888" s="467"/>
      <c r="AC888" s="474"/>
      <c r="AD888" s="474" t="s">
        <v>7966</v>
      </c>
      <c r="AE888" s="474"/>
      <c r="AF888" s="474" t="s">
        <v>7968</v>
      </c>
      <c r="AG888" s="467" t="s">
        <v>7970</v>
      </c>
      <c r="AH888" s="474" t="s">
        <v>7972</v>
      </c>
      <c r="AI888" s="474" t="s">
        <v>7972</v>
      </c>
      <c r="AJ888" s="467"/>
      <c r="AK888" s="474"/>
      <c r="AL888" s="467"/>
      <c r="AM888" s="467" t="s">
        <v>7938</v>
      </c>
      <c r="AN888" s="467"/>
      <c r="AO888" s="474" t="s">
        <v>12292</v>
      </c>
      <c r="AP888" s="476" t="s">
        <v>6760</v>
      </c>
      <c r="AQ888" s="467" t="s">
        <v>5640</v>
      </c>
      <c r="AR888" s="467" t="s">
        <v>6709</v>
      </c>
      <c r="AS888" s="467" t="s">
        <v>7933</v>
      </c>
      <c r="AT888" s="467" t="s">
        <v>5096</v>
      </c>
      <c r="AU888" s="474" t="s">
        <v>6709</v>
      </c>
      <c r="AV888" s="474"/>
      <c r="AW888" s="474">
        <v>1</v>
      </c>
      <c r="AX888" s="474">
        <v>1</v>
      </c>
      <c r="AY888" s="474">
        <v>1</v>
      </c>
      <c r="AZ888" s="474">
        <v>1</v>
      </c>
      <c r="BA888" s="477">
        <v>4</v>
      </c>
      <c r="BB888" s="478"/>
      <c r="BC888" s="474"/>
      <c r="BD888" s="467" t="s">
        <v>3141</v>
      </c>
      <c r="BE888" s="467"/>
      <c r="BF888" s="467"/>
      <c r="BG888" s="470"/>
      <c r="BH888" s="467"/>
      <c r="BI888" s="467"/>
      <c r="BJ888" s="467"/>
      <c r="BK888" s="467"/>
      <c r="BL888" s="467"/>
      <c r="BM888" s="467"/>
    </row>
    <row r="889" spans="2:65" ht="30" customHeight="1" x14ac:dyDescent="0.3">
      <c r="B889" s="465">
        <v>20200884</v>
      </c>
      <c r="C889" s="514" t="s">
        <v>7921</v>
      </c>
      <c r="D889" s="480" t="s">
        <v>7918</v>
      </c>
      <c r="E889" s="481">
        <v>44355</v>
      </c>
      <c r="F889" s="469" t="s">
        <v>7926</v>
      </c>
      <c r="G889" s="468" t="s">
        <v>7927</v>
      </c>
      <c r="H889" s="469" t="s">
        <v>1500</v>
      </c>
      <c r="I889" s="468" t="s">
        <v>2491</v>
      </c>
      <c r="J889" s="503">
        <v>202106081183</v>
      </c>
      <c r="K889" s="483">
        <v>44355</v>
      </c>
      <c r="L889" s="479">
        <v>44287</v>
      </c>
      <c r="M889" s="469" t="s">
        <v>7913</v>
      </c>
      <c r="N889" s="469" t="s">
        <v>5956</v>
      </c>
      <c r="O889" s="513" t="s">
        <v>7940</v>
      </c>
      <c r="P889" s="513" t="s">
        <v>7941</v>
      </c>
      <c r="Q889" s="513" t="s">
        <v>7942</v>
      </c>
      <c r="R889" s="526">
        <v>2500000</v>
      </c>
      <c r="S889" s="484">
        <v>2500000</v>
      </c>
      <c r="T889" s="468" t="s">
        <v>348</v>
      </c>
      <c r="U889" s="468"/>
      <c r="V889" s="468"/>
      <c r="W889" s="468" t="s">
        <v>120</v>
      </c>
      <c r="X889" s="469"/>
      <c r="Y889" s="486" t="s">
        <v>2528</v>
      </c>
      <c r="Z889" s="513" t="s">
        <v>7943</v>
      </c>
      <c r="AA889" s="467" t="s">
        <v>153</v>
      </c>
      <c r="AB889" s="467" t="s">
        <v>7939</v>
      </c>
      <c r="AC889" s="474"/>
      <c r="AD889" s="474" t="s">
        <v>229</v>
      </c>
      <c r="AE889" s="474"/>
      <c r="AF889" s="474" t="s">
        <v>236</v>
      </c>
      <c r="AG889" s="467" t="s">
        <v>239</v>
      </c>
      <c r="AH889" s="474" t="s">
        <v>152</v>
      </c>
      <c r="AI889" s="474" t="s">
        <v>152</v>
      </c>
      <c r="AJ889" s="467"/>
      <c r="AK889" s="474"/>
      <c r="AL889" s="467"/>
      <c r="AM889" s="467" t="s">
        <v>7944</v>
      </c>
      <c r="AN889" s="467"/>
      <c r="AO889" s="474"/>
      <c r="AP889" s="476" t="s">
        <v>8042</v>
      </c>
      <c r="AQ889" s="467" t="s">
        <v>6040</v>
      </c>
      <c r="AR889" s="467" t="s">
        <v>12296</v>
      </c>
      <c r="AS889" s="467" t="s">
        <v>12297</v>
      </c>
      <c r="AT889" s="467" t="s">
        <v>5640</v>
      </c>
      <c r="AU889" s="478">
        <v>44357</v>
      </c>
      <c r="AV889" s="474"/>
      <c r="AW889" s="474">
        <v>1</v>
      </c>
      <c r="AX889" s="474">
        <v>3</v>
      </c>
      <c r="AY889" s="474">
        <v>1</v>
      </c>
      <c r="AZ889" s="474">
        <v>3</v>
      </c>
      <c r="BA889" s="477">
        <v>2</v>
      </c>
      <c r="BB889" s="478"/>
      <c r="BC889" s="474"/>
      <c r="BD889" s="467"/>
      <c r="BE889" s="467"/>
      <c r="BF889" s="467"/>
      <c r="BG889" s="470"/>
      <c r="BH889" s="467"/>
      <c r="BI889" s="467"/>
      <c r="BJ889" s="467"/>
      <c r="BK889" s="467"/>
      <c r="BL889" s="467"/>
      <c r="BM889" s="467"/>
    </row>
    <row r="890" spans="2:65" ht="30" customHeight="1" x14ac:dyDescent="0.3">
      <c r="B890" s="465">
        <v>20200885</v>
      </c>
      <c r="C890" s="514" t="s">
        <v>7922</v>
      </c>
      <c r="D890" s="480" t="s">
        <v>7919</v>
      </c>
      <c r="E890" s="481">
        <v>44355</v>
      </c>
      <c r="F890" s="469" t="s">
        <v>7947</v>
      </c>
      <c r="G890" s="468" t="s">
        <v>7927</v>
      </c>
      <c r="H890" s="469" t="s">
        <v>2585</v>
      </c>
      <c r="I890" s="468" t="s">
        <v>7948</v>
      </c>
      <c r="J890" s="503">
        <v>202106081113</v>
      </c>
      <c r="K890" s="483">
        <v>44355</v>
      </c>
      <c r="L890" s="479"/>
      <c r="M890" s="469" t="s">
        <v>2586</v>
      </c>
      <c r="N890" s="469" t="s">
        <v>2624</v>
      </c>
      <c r="O890" s="513" t="s">
        <v>7949</v>
      </c>
      <c r="P890" s="513" t="s">
        <v>7950</v>
      </c>
      <c r="Q890" s="513" t="s">
        <v>7951</v>
      </c>
      <c r="R890" s="526">
        <v>640000</v>
      </c>
      <c r="S890" s="484">
        <v>0</v>
      </c>
      <c r="T890" s="468" t="s">
        <v>7965</v>
      </c>
      <c r="U890" s="468"/>
      <c r="V890" s="468"/>
      <c r="W890" s="468" t="s">
        <v>120</v>
      </c>
      <c r="X890" s="469"/>
      <c r="Y890" s="486" t="s">
        <v>2528</v>
      </c>
      <c r="Z890" s="513" t="s">
        <v>7952</v>
      </c>
      <c r="AA890" s="467" t="s">
        <v>7971</v>
      </c>
      <c r="AB890" s="467"/>
      <c r="AC890" s="474"/>
      <c r="AD890" s="474" t="s">
        <v>7969</v>
      </c>
      <c r="AE890" s="474"/>
      <c r="AF890" s="474" t="s">
        <v>7968</v>
      </c>
      <c r="AG890" s="467" t="s">
        <v>7967</v>
      </c>
      <c r="AH890" s="474" t="s">
        <v>7972</v>
      </c>
      <c r="AI890" s="474" t="s">
        <v>7972</v>
      </c>
      <c r="AJ890" s="467"/>
      <c r="AK890" s="474"/>
      <c r="AL890" s="467"/>
      <c r="AM890" s="467" t="s">
        <v>7953</v>
      </c>
      <c r="AN890" s="467"/>
      <c r="AO890" s="474" t="s">
        <v>12292</v>
      </c>
      <c r="AP890" s="476" t="s">
        <v>7946</v>
      </c>
      <c r="AQ890" s="467" t="s">
        <v>5889</v>
      </c>
      <c r="AR890" s="467" t="s">
        <v>6709</v>
      </c>
      <c r="AS890" s="467" t="s">
        <v>7945</v>
      </c>
      <c r="AT890" s="467" t="s">
        <v>5889</v>
      </c>
      <c r="AU890" s="474" t="s">
        <v>6709</v>
      </c>
      <c r="AV890" s="474"/>
      <c r="AW890" s="474">
        <v>1</v>
      </c>
      <c r="AX890" s="474">
        <v>2</v>
      </c>
      <c r="AY890" s="474">
        <v>1</v>
      </c>
      <c r="AZ890" s="474">
        <v>1</v>
      </c>
      <c r="BA890" s="477">
        <v>1</v>
      </c>
      <c r="BB890" s="478"/>
      <c r="BC890" s="474"/>
      <c r="BD890" s="467" t="s">
        <v>3141</v>
      </c>
      <c r="BE890" s="467"/>
      <c r="BF890" s="467"/>
      <c r="BG890" s="470"/>
      <c r="BH890" s="467"/>
      <c r="BI890" s="467"/>
      <c r="BJ890" s="467"/>
      <c r="BK890" s="467"/>
      <c r="BL890" s="467"/>
      <c r="BM890" s="467"/>
    </row>
    <row r="891" spans="2:65" ht="30" customHeight="1" x14ac:dyDescent="0.3">
      <c r="B891" s="465">
        <v>20200886</v>
      </c>
      <c r="C891" s="514" t="s">
        <v>7923</v>
      </c>
      <c r="D891" s="480" t="s">
        <v>4954</v>
      </c>
      <c r="E891" s="481">
        <v>44356</v>
      </c>
      <c r="F891" s="469" t="s">
        <v>2713</v>
      </c>
      <c r="G891" s="468" t="s">
        <v>116</v>
      </c>
      <c r="H891" s="469" t="s">
        <v>2585</v>
      </c>
      <c r="I891" s="468" t="s">
        <v>2474</v>
      </c>
      <c r="J891" s="503">
        <v>202106091291</v>
      </c>
      <c r="K891" s="483">
        <v>44356</v>
      </c>
      <c r="L891" s="479">
        <v>44317</v>
      </c>
      <c r="M891" s="469" t="s">
        <v>7914</v>
      </c>
      <c r="N891" s="469" t="s">
        <v>5956</v>
      </c>
      <c r="O891" s="513" t="s">
        <v>7954</v>
      </c>
      <c r="P891" s="513" t="s">
        <v>7955</v>
      </c>
      <c r="Q891" s="513" t="s">
        <v>7956</v>
      </c>
      <c r="R891" s="526">
        <v>17845</v>
      </c>
      <c r="S891" s="484">
        <v>0</v>
      </c>
      <c r="T891" s="468" t="s">
        <v>8432</v>
      </c>
      <c r="U891" s="468"/>
      <c r="V891" s="468"/>
      <c r="W891" s="468" t="s">
        <v>120</v>
      </c>
      <c r="X891" s="469"/>
      <c r="Y891" s="486" t="s">
        <v>2528</v>
      </c>
      <c r="Z891" s="513" t="s">
        <v>7957</v>
      </c>
      <c r="AA891" s="467" t="s">
        <v>8433</v>
      </c>
      <c r="AB891" s="467"/>
      <c r="AC891" s="474"/>
      <c r="AD891" s="474" t="s">
        <v>8436</v>
      </c>
      <c r="AE891" s="474"/>
      <c r="AF891" s="474" t="s">
        <v>8438</v>
      </c>
      <c r="AG891" s="467" t="s">
        <v>8437</v>
      </c>
      <c r="AH891" s="474" t="s">
        <v>8439</v>
      </c>
      <c r="AI891" s="474" t="s">
        <v>8439</v>
      </c>
      <c r="AJ891" s="467"/>
      <c r="AK891" s="474"/>
      <c r="AL891" s="467"/>
      <c r="AM891" s="467" t="s">
        <v>7958</v>
      </c>
      <c r="AN891" s="467"/>
      <c r="AO891" s="474"/>
      <c r="AP891" s="476" t="s">
        <v>8434</v>
      </c>
      <c r="AQ891" s="467" t="s">
        <v>5640</v>
      </c>
      <c r="AR891" s="467" t="s">
        <v>6709</v>
      </c>
      <c r="AS891" s="467" t="s">
        <v>8435</v>
      </c>
      <c r="AT891" s="467" t="s">
        <v>5640</v>
      </c>
      <c r="AU891" s="474" t="s">
        <v>7748</v>
      </c>
      <c r="AV891" s="474"/>
      <c r="AW891" s="474">
        <v>1</v>
      </c>
      <c r="AX891" s="474">
        <v>1</v>
      </c>
      <c r="AY891" s="474">
        <v>1</v>
      </c>
      <c r="AZ891" s="474">
        <v>3</v>
      </c>
      <c r="BA891" s="477">
        <v>2</v>
      </c>
      <c r="BB891" s="478"/>
      <c r="BC891" s="474"/>
      <c r="BD891" s="467"/>
      <c r="BE891" s="467"/>
      <c r="BF891" s="467"/>
      <c r="BG891" s="470"/>
      <c r="BH891" s="467"/>
      <c r="BI891" s="467"/>
      <c r="BJ891" s="467"/>
      <c r="BK891" s="467"/>
      <c r="BL891" s="467"/>
      <c r="BM891" s="467"/>
    </row>
    <row r="892" spans="2:65" ht="30" customHeight="1" x14ac:dyDescent="0.3">
      <c r="B892" s="465">
        <v>20200887</v>
      </c>
      <c r="C892" s="514" t="s">
        <v>7924</v>
      </c>
      <c r="D892" s="480"/>
      <c r="E892" s="481">
        <v>44356</v>
      </c>
      <c r="F892" s="469" t="s">
        <v>2632</v>
      </c>
      <c r="G892" s="468" t="s">
        <v>116</v>
      </c>
      <c r="H892" s="469" t="s">
        <v>2585</v>
      </c>
      <c r="I892" s="468" t="s">
        <v>119</v>
      </c>
      <c r="J892" s="503">
        <v>202106091224</v>
      </c>
      <c r="K892" s="483">
        <v>44356</v>
      </c>
      <c r="L892" s="479"/>
      <c r="M892" s="469" t="s">
        <v>2586</v>
      </c>
      <c r="N892" s="469" t="s">
        <v>7915</v>
      </c>
      <c r="O892" s="513" t="s">
        <v>7960</v>
      </c>
      <c r="P892" s="513" t="s">
        <v>7961</v>
      </c>
      <c r="Q892" s="513" t="s">
        <v>7962</v>
      </c>
      <c r="R892" s="526">
        <v>0</v>
      </c>
      <c r="S892" s="484">
        <v>0</v>
      </c>
      <c r="T892" s="468" t="s">
        <v>2484</v>
      </c>
      <c r="U892" s="468"/>
      <c r="V892" s="468"/>
      <c r="W892" s="468" t="s">
        <v>120</v>
      </c>
      <c r="X892" s="469"/>
      <c r="Y892" s="486" t="s">
        <v>2528</v>
      </c>
      <c r="Z892" s="469" t="s">
        <v>7959</v>
      </c>
      <c r="AA892" s="467" t="s">
        <v>2454</v>
      </c>
      <c r="AB892" s="467" t="s">
        <v>8451</v>
      </c>
      <c r="AC892" s="474"/>
      <c r="AD892" s="474" t="s">
        <v>2450</v>
      </c>
      <c r="AE892" s="474" t="s">
        <v>2461</v>
      </c>
      <c r="AF892" s="474" t="s">
        <v>2458</v>
      </c>
      <c r="AG892" s="467" t="s">
        <v>2490</v>
      </c>
      <c r="AH892" s="474" t="s">
        <v>2452</v>
      </c>
      <c r="AI892" s="474" t="s">
        <v>2452</v>
      </c>
      <c r="AJ892" s="467"/>
      <c r="AK892" s="474"/>
      <c r="AL892" s="467"/>
      <c r="AM892" s="467" t="s">
        <v>8290</v>
      </c>
      <c r="AN892" s="467"/>
      <c r="AO892" s="474" t="s">
        <v>12292</v>
      </c>
      <c r="AP892" s="476" t="s">
        <v>7959</v>
      </c>
      <c r="AQ892" s="467" t="s">
        <v>8289</v>
      </c>
      <c r="AR892" s="467" t="s">
        <v>8308</v>
      </c>
      <c r="AS892" s="467" t="s">
        <v>8291</v>
      </c>
      <c r="AT892" s="467" t="s">
        <v>5096</v>
      </c>
      <c r="AU892" s="478" t="s">
        <v>8450</v>
      </c>
      <c r="AV892" s="474"/>
      <c r="AW892" s="474">
        <v>1</v>
      </c>
      <c r="AX892" s="474">
        <v>1</v>
      </c>
      <c r="AY892" s="474">
        <v>1</v>
      </c>
      <c r="AZ892" s="474">
        <v>1</v>
      </c>
      <c r="BA892" s="477">
        <v>1</v>
      </c>
      <c r="BB892" s="478"/>
      <c r="BC892" s="474"/>
      <c r="BD892" s="467" t="s">
        <v>3141</v>
      </c>
      <c r="BE892" s="467"/>
      <c r="BF892" s="467"/>
      <c r="BG892" s="470"/>
      <c r="BH892" s="467"/>
      <c r="BI892" s="467"/>
      <c r="BJ892" s="467"/>
      <c r="BK892" s="467"/>
      <c r="BL892" s="467"/>
      <c r="BM892" s="467"/>
    </row>
    <row r="893" spans="2:65" ht="30" customHeight="1" x14ac:dyDescent="0.3">
      <c r="B893" s="465">
        <v>20200888</v>
      </c>
      <c r="C893" s="514" t="s">
        <v>7975</v>
      </c>
      <c r="D893" s="480"/>
      <c r="E893" s="481">
        <v>44357</v>
      </c>
      <c r="F893" s="469" t="s">
        <v>2770</v>
      </c>
      <c r="G893" s="468" t="s">
        <v>116</v>
      </c>
      <c r="H893" s="469" t="s">
        <v>2585</v>
      </c>
      <c r="I893" s="468" t="s">
        <v>119</v>
      </c>
      <c r="J893" s="503">
        <v>202106101414</v>
      </c>
      <c r="K893" s="483">
        <v>44357</v>
      </c>
      <c r="L893" s="479"/>
      <c r="M893" s="469" t="s">
        <v>5356</v>
      </c>
      <c r="N893" s="469" t="s">
        <v>5356</v>
      </c>
      <c r="O893" s="513" t="s">
        <v>7978</v>
      </c>
      <c r="P893" s="469"/>
      <c r="Q893" s="513" t="s">
        <v>7979</v>
      </c>
      <c r="R893" s="526">
        <v>0</v>
      </c>
      <c r="S893" s="484">
        <v>0</v>
      </c>
      <c r="T893" s="468" t="s">
        <v>8651</v>
      </c>
      <c r="U893" s="468"/>
      <c r="V893" s="468"/>
      <c r="W893" s="468" t="s">
        <v>120</v>
      </c>
      <c r="X893" s="469"/>
      <c r="Y893" s="468" t="s">
        <v>2528</v>
      </c>
      <c r="Z893" s="513" t="s">
        <v>7980</v>
      </c>
      <c r="AA893" s="467" t="s">
        <v>8652</v>
      </c>
      <c r="AB893" s="467" t="s">
        <v>8669</v>
      </c>
      <c r="AC893" s="474"/>
      <c r="AD893" s="474" t="s">
        <v>8654</v>
      </c>
      <c r="AE893" s="474"/>
      <c r="AF893" s="474" t="s">
        <v>8670</v>
      </c>
      <c r="AG893" s="467"/>
      <c r="AH893" s="474" t="s">
        <v>8671</v>
      </c>
      <c r="AI893" s="474" t="s">
        <v>8671</v>
      </c>
      <c r="AJ893" s="467"/>
      <c r="AK893" s="474"/>
      <c r="AL893" s="467"/>
      <c r="AM893" s="467" t="s">
        <v>7981</v>
      </c>
      <c r="AN893" s="467"/>
      <c r="AO893" s="474"/>
      <c r="AP893" s="476" t="s">
        <v>8667</v>
      </c>
      <c r="AQ893" s="467" t="s">
        <v>8668</v>
      </c>
      <c r="AR893" s="467" t="s">
        <v>6709</v>
      </c>
      <c r="AS893" s="467" t="s">
        <v>8669</v>
      </c>
      <c r="AT893" s="467" t="s">
        <v>5796</v>
      </c>
      <c r="AU893" s="474" t="s">
        <v>5950</v>
      </c>
      <c r="AV893" s="474"/>
      <c r="AW893" s="474">
        <v>1</v>
      </c>
      <c r="AX893" s="474">
        <v>1</v>
      </c>
      <c r="AY893" s="474">
        <v>1</v>
      </c>
      <c r="AZ893" s="474">
        <v>3</v>
      </c>
      <c r="BA893" s="477">
        <v>0</v>
      </c>
      <c r="BB893" s="478"/>
      <c r="BC893" s="474"/>
      <c r="BD893" s="467"/>
      <c r="BE893" s="467"/>
      <c r="BF893" s="467"/>
      <c r="BG893" s="470"/>
      <c r="BH893" s="467"/>
      <c r="BI893" s="467"/>
      <c r="BJ893" s="467"/>
      <c r="BK893" s="467"/>
      <c r="BL893" s="467"/>
      <c r="BM893" s="467"/>
    </row>
    <row r="894" spans="2:65" ht="30" customHeight="1" x14ac:dyDescent="0.3">
      <c r="B894" s="465">
        <v>20200889</v>
      </c>
      <c r="C894" s="514" t="s">
        <v>7976</v>
      </c>
      <c r="D894" s="480" t="s">
        <v>2366</v>
      </c>
      <c r="E894" s="481">
        <v>44357</v>
      </c>
      <c r="F894" s="469" t="s">
        <v>5966</v>
      </c>
      <c r="G894" s="468" t="s">
        <v>116</v>
      </c>
      <c r="H894" s="469" t="s">
        <v>2585</v>
      </c>
      <c r="I894" s="468" t="s">
        <v>2477</v>
      </c>
      <c r="J894" s="503">
        <v>202106101402</v>
      </c>
      <c r="K894" s="483">
        <v>44357</v>
      </c>
      <c r="L894" s="479"/>
      <c r="M894" s="469" t="s">
        <v>2586</v>
      </c>
      <c r="N894" s="469" t="s">
        <v>2582</v>
      </c>
      <c r="O894" s="513" t="s">
        <v>7982</v>
      </c>
      <c r="P894" s="513" t="s">
        <v>7983</v>
      </c>
      <c r="Q894" s="513" t="s">
        <v>7984</v>
      </c>
      <c r="R894" s="526">
        <v>638363</v>
      </c>
      <c r="S894" s="484">
        <v>638363</v>
      </c>
      <c r="T894" s="468" t="s">
        <v>2455</v>
      </c>
      <c r="U894" s="468"/>
      <c r="V894" s="468"/>
      <c r="W894" s="468" t="s">
        <v>120</v>
      </c>
      <c r="X894" s="469"/>
      <c r="Y894" s="468" t="s">
        <v>2528</v>
      </c>
      <c r="Z894" s="513" t="s">
        <v>8067</v>
      </c>
      <c r="AA894" s="467" t="s">
        <v>2454</v>
      </c>
      <c r="AB894" s="467" t="s">
        <v>8065</v>
      </c>
      <c r="AC894" s="474"/>
      <c r="AD894" s="474" t="s">
        <v>2460</v>
      </c>
      <c r="AE894" s="474"/>
      <c r="AF894" s="474" t="s">
        <v>2462</v>
      </c>
      <c r="AG894" s="467" t="s">
        <v>2451</v>
      </c>
      <c r="AH894" s="474" t="s">
        <v>2452</v>
      </c>
      <c r="AI894" s="474" t="s">
        <v>2452</v>
      </c>
      <c r="AJ894" s="467"/>
      <c r="AK894" s="474"/>
      <c r="AL894" s="467"/>
      <c r="AM894" s="467" t="s">
        <v>7985</v>
      </c>
      <c r="AN894" s="467"/>
      <c r="AO894" s="474"/>
      <c r="AP894" s="476" t="s">
        <v>8063</v>
      </c>
      <c r="AQ894" s="467" t="s">
        <v>8064</v>
      </c>
      <c r="AR894" s="467" t="s">
        <v>6716</v>
      </c>
      <c r="AS894" s="467" t="s">
        <v>8065</v>
      </c>
      <c r="AT894" s="467" t="s">
        <v>8057</v>
      </c>
      <c r="AU894" s="474" t="s">
        <v>8066</v>
      </c>
      <c r="AV894" s="474"/>
      <c r="AW894" s="474">
        <v>1</v>
      </c>
      <c r="AX894" s="474">
        <v>2</v>
      </c>
      <c r="AY894" s="474">
        <v>1</v>
      </c>
      <c r="AZ894" s="474">
        <v>3</v>
      </c>
      <c r="BA894" s="477">
        <v>2</v>
      </c>
      <c r="BB894" s="478"/>
      <c r="BC894" s="474"/>
      <c r="BD894" s="467"/>
      <c r="BE894" s="467"/>
      <c r="BF894" s="467"/>
      <c r="BG894" s="470"/>
      <c r="BH894" s="467"/>
      <c r="BI894" s="467"/>
      <c r="BJ894" s="467"/>
      <c r="BK894" s="467"/>
      <c r="BL894" s="467"/>
      <c r="BM894" s="467"/>
    </row>
    <row r="895" spans="2:65" ht="30" customHeight="1" x14ac:dyDescent="0.3">
      <c r="B895" s="465">
        <v>20200890</v>
      </c>
      <c r="C895" s="514" t="s">
        <v>7977</v>
      </c>
      <c r="D895" s="480" t="s">
        <v>2366</v>
      </c>
      <c r="E895" s="481">
        <v>44357</v>
      </c>
      <c r="F895" s="469" t="s">
        <v>2770</v>
      </c>
      <c r="G895" s="468" t="s">
        <v>116</v>
      </c>
      <c r="H895" s="469" t="s">
        <v>1500</v>
      </c>
      <c r="I895" s="468" t="s">
        <v>2477</v>
      </c>
      <c r="J895" s="503">
        <v>202106101375</v>
      </c>
      <c r="K895" s="483">
        <v>44357</v>
      </c>
      <c r="L895" s="479">
        <v>44287</v>
      </c>
      <c r="M895" s="469" t="s">
        <v>7974</v>
      </c>
      <c r="N895" s="469" t="s">
        <v>5356</v>
      </c>
      <c r="O895" s="513" t="s">
        <v>7987</v>
      </c>
      <c r="P895" s="513" t="s">
        <v>7986</v>
      </c>
      <c r="Q895" s="513" t="s">
        <v>7988</v>
      </c>
      <c r="R895" s="526">
        <v>611700</v>
      </c>
      <c r="S895" s="484">
        <v>611700</v>
      </c>
      <c r="T895" s="468" t="s">
        <v>8051</v>
      </c>
      <c r="U895" s="468"/>
      <c r="V895" s="468"/>
      <c r="W895" s="468" t="s">
        <v>120</v>
      </c>
      <c r="X895" s="469"/>
      <c r="Y895" s="468" t="s">
        <v>2528</v>
      </c>
      <c r="Z895" s="513" t="s">
        <v>8058</v>
      </c>
      <c r="AA895" s="467" t="s">
        <v>8016</v>
      </c>
      <c r="AB895" s="467" t="s">
        <v>8059</v>
      </c>
      <c r="AC895" s="474"/>
      <c r="AD895" s="474" t="s">
        <v>8010</v>
      </c>
      <c r="AE895" s="474"/>
      <c r="AF895" s="474" t="s">
        <v>8062</v>
      </c>
      <c r="AG895" s="467" t="s">
        <v>8061</v>
      </c>
      <c r="AH895" s="474" t="s">
        <v>8054</v>
      </c>
      <c r="AI895" s="474" t="s">
        <v>8054</v>
      </c>
      <c r="AJ895" s="467"/>
      <c r="AK895" s="474"/>
      <c r="AL895" s="467"/>
      <c r="AM895" s="467" t="s">
        <v>7989</v>
      </c>
      <c r="AN895" s="467"/>
      <c r="AO895" s="474" t="s">
        <v>2528</v>
      </c>
      <c r="AP895" s="476" t="s">
        <v>8060</v>
      </c>
      <c r="AQ895" s="467" t="s">
        <v>6715</v>
      </c>
      <c r="AR895" s="467" t="s">
        <v>6716</v>
      </c>
      <c r="AS895" s="467" t="s">
        <v>8056</v>
      </c>
      <c r="AT895" s="467" t="s">
        <v>8057</v>
      </c>
      <c r="AU895" s="474" t="s">
        <v>12329</v>
      </c>
      <c r="AV895" s="474"/>
      <c r="AW895" s="474">
        <v>1</v>
      </c>
      <c r="AX895" s="474">
        <v>2</v>
      </c>
      <c r="AY895" s="474">
        <v>1</v>
      </c>
      <c r="AZ895" s="474">
        <v>3</v>
      </c>
      <c r="BA895" s="477">
        <v>2</v>
      </c>
      <c r="BB895" s="478"/>
      <c r="BC895" s="474"/>
      <c r="BD895" s="467" t="s">
        <v>2528</v>
      </c>
      <c r="BE895" s="467" t="s">
        <v>6586</v>
      </c>
      <c r="BF895" s="467"/>
      <c r="BG895" s="470"/>
      <c r="BH895" s="467"/>
      <c r="BI895" s="467"/>
      <c r="BJ895" s="467"/>
      <c r="BK895" s="467"/>
      <c r="BL895" s="467"/>
      <c r="BM895" s="467"/>
    </row>
    <row r="896" spans="2:65" ht="30" customHeight="1" x14ac:dyDescent="0.3">
      <c r="B896" s="465">
        <v>20200891</v>
      </c>
      <c r="C896" s="514" t="s">
        <v>8125</v>
      </c>
      <c r="D896" s="480" t="s">
        <v>8117</v>
      </c>
      <c r="E896" s="481">
        <v>44358</v>
      </c>
      <c r="F896" s="469" t="s">
        <v>8123</v>
      </c>
      <c r="G896" s="468" t="s">
        <v>8124</v>
      </c>
      <c r="H896" s="469" t="s">
        <v>1500</v>
      </c>
      <c r="I896" s="468" t="s">
        <v>2477</v>
      </c>
      <c r="J896" s="503">
        <v>202106111462</v>
      </c>
      <c r="K896" s="483">
        <v>44357</v>
      </c>
      <c r="L896" s="479">
        <v>44228</v>
      </c>
      <c r="M896" s="469" t="s">
        <v>8111</v>
      </c>
      <c r="N896" s="469" t="s">
        <v>5956</v>
      </c>
      <c r="O896" s="513" t="s">
        <v>8126</v>
      </c>
      <c r="P896" s="513" t="s">
        <v>8127</v>
      </c>
      <c r="Q896" s="513" t="s">
        <v>8128</v>
      </c>
      <c r="R896" s="526">
        <v>1581432</v>
      </c>
      <c r="S896" s="484">
        <v>1581432</v>
      </c>
      <c r="T896" s="468" t="s">
        <v>348</v>
      </c>
      <c r="U896" s="468"/>
      <c r="V896" s="468"/>
      <c r="W896" s="468" t="s">
        <v>120</v>
      </c>
      <c r="X896" s="469"/>
      <c r="Y896" s="468" t="s">
        <v>2528</v>
      </c>
      <c r="Z896" s="513" t="s">
        <v>8129</v>
      </c>
      <c r="AA896" s="467" t="s">
        <v>153</v>
      </c>
      <c r="AB896" s="467" t="s">
        <v>8122</v>
      </c>
      <c r="AC896" s="474"/>
      <c r="AD896" s="474" t="s">
        <v>229</v>
      </c>
      <c r="AE896" s="474"/>
      <c r="AF896" s="474" t="s">
        <v>235</v>
      </c>
      <c r="AG896" s="467" t="s">
        <v>239</v>
      </c>
      <c r="AH896" s="474" t="s">
        <v>152</v>
      </c>
      <c r="AI896" s="474" t="s">
        <v>152</v>
      </c>
      <c r="AJ896" s="467"/>
      <c r="AK896" s="474"/>
      <c r="AL896" s="467"/>
      <c r="AM896" s="467" t="s">
        <v>8130</v>
      </c>
      <c r="AN896" s="467"/>
      <c r="AO896" s="474"/>
      <c r="AP896" s="476" t="s">
        <v>12299</v>
      </c>
      <c r="AQ896" s="467" t="s">
        <v>6040</v>
      </c>
      <c r="AR896" s="467" t="s">
        <v>6709</v>
      </c>
      <c r="AS896" s="467" t="s">
        <v>12300</v>
      </c>
      <c r="AT896" s="467" t="s">
        <v>8121</v>
      </c>
      <c r="AU896" s="474" t="s">
        <v>9209</v>
      </c>
      <c r="AV896" s="474"/>
      <c r="AW896" s="474">
        <v>1</v>
      </c>
      <c r="AX896" s="474">
        <v>3</v>
      </c>
      <c r="AY896" s="474">
        <v>1</v>
      </c>
      <c r="AZ896" s="474">
        <v>1</v>
      </c>
      <c r="BA896" s="477">
        <v>2</v>
      </c>
      <c r="BB896" s="478"/>
      <c r="BC896" s="474"/>
      <c r="BD896" s="467"/>
      <c r="BE896" s="467" t="s">
        <v>12349</v>
      </c>
      <c r="BF896" s="467"/>
      <c r="BG896" s="470"/>
      <c r="BH896" s="467"/>
      <c r="BI896" s="467"/>
      <c r="BJ896" s="467"/>
      <c r="BK896" s="467"/>
      <c r="BL896" s="467"/>
      <c r="BM896" s="467"/>
    </row>
    <row r="897" spans="2:65" ht="30" customHeight="1" x14ac:dyDescent="0.3">
      <c r="B897" s="465">
        <v>20200892</v>
      </c>
      <c r="C897" s="514" t="s">
        <v>8132</v>
      </c>
      <c r="D897" s="480"/>
      <c r="E897" s="481">
        <v>44361</v>
      </c>
      <c r="F897" s="469" t="s">
        <v>8123</v>
      </c>
      <c r="G897" s="468" t="s">
        <v>8124</v>
      </c>
      <c r="H897" s="469" t="s">
        <v>2585</v>
      </c>
      <c r="I897" s="468" t="s">
        <v>8118</v>
      </c>
      <c r="J897" s="503">
        <v>202106141618</v>
      </c>
      <c r="K897" s="483">
        <v>44358</v>
      </c>
      <c r="L897" s="479">
        <v>44317</v>
      </c>
      <c r="M897" s="469" t="s">
        <v>6058</v>
      </c>
      <c r="N897" s="469" t="s">
        <v>8112</v>
      </c>
      <c r="O897" s="513" t="s">
        <v>8133</v>
      </c>
      <c r="P897" s="513" t="s">
        <v>8134</v>
      </c>
      <c r="Q897" s="513" t="s">
        <v>8135</v>
      </c>
      <c r="R897" s="526">
        <v>2944774</v>
      </c>
      <c r="S897" s="484">
        <v>0</v>
      </c>
      <c r="T897" s="468" t="s">
        <v>145</v>
      </c>
      <c r="U897" s="468"/>
      <c r="V897" s="468"/>
      <c r="W897" s="468" t="s">
        <v>120</v>
      </c>
      <c r="X897" s="469"/>
      <c r="Y897" s="468" t="s">
        <v>2528</v>
      </c>
      <c r="Z897" s="513" t="s">
        <v>8136</v>
      </c>
      <c r="AA897" s="467" t="s">
        <v>159</v>
      </c>
      <c r="AB897" s="467" t="s">
        <v>8131</v>
      </c>
      <c r="AC897" s="474"/>
      <c r="AD897" s="474" t="s">
        <v>229</v>
      </c>
      <c r="AE897" s="474"/>
      <c r="AF897" s="474" t="s">
        <v>235</v>
      </c>
      <c r="AG897" s="467" t="s">
        <v>238</v>
      </c>
      <c r="AH897" s="474" t="s">
        <v>152</v>
      </c>
      <c r="AI897" s="474" t="s">
        <v>152</v>
      </c>
      <c r="AJ897" s="467"/>
      <c r="AK897" s="474"/>
      <c r="AL897" s="467"/>
      <c r="AM897" s="467" t="s">
        <v>8137</v>
      </c>
      <c r="AN897" s="467"/>
      <c r="AO897" s="474" t="s">
        <v>12292</v>
      </c>
      <c r="AP897" s="476" t="s">
        <v>12301</v>
      </c>
      <c r="AQ897" s="467" t="s">
        <v>12298</v>
      </c>
      <c r="AR897" s="467" t="s">
        <v>12293</v>
      </c>
      <c r="AS897" s="467" t="s">
        <v>12302</v>
      </c>
      <c r="AT897" s="467" t="s">
        <v>12298</v>
      </c>
      <c r="AU897" s="474" t="s">
        <v>12293</v>
      </c>
      <c r="AV897" s="474"/>
      <c r="AW897" s="474">
        <v>1</v>
      </c>
      <c r="AX897" s="474">
        <v>3</v>
      </c>
      <c r="AY897" s="474">
        <v>1</v>
      </c>
      <c r="AZ897" s="474">
        <v>1</v>
      </c>
      <c r="BA897" s="477">
        <v>1</v>
      </c>
      <c r="BB897" s="478"/>
      <c r="BC897" s="474"/>
      <c r="BD897" s="467" t="s">
        <v>3141</v>
      </c>
      <c r="BE897" s="467"/>
      <c r="BF897" s="467"/>
      <c r="BG897" s="470"/>
      <c r="BH897" s="467"/>
      <c r="BI897" s="467"/>
      <c r="BJ897" s="467"/>
      <c r="BK897" s="467"/>
      <c r="BL897" s="467"/>
      <c r="BM897" s="467"/>
    </row>
    <row r="898" spans="2:65" ht="30" customHeight="1" x14ac:dyDescent="0.3">
      <c r="B898" s="465">
        <v>20200893</v>
      </c>
      <c r="C898" s="514" t="s">
        <v>8141</v>
      </c>
      <c r="D898" s="480" t="s">
        <v>8115</v>
      </c>
      <c r="E898" s="481">
        <v>44361</v>
      </c>
      <c r="F898" s="469" t="s">
        <v>8140</v>
      </c>
      <c r="G898" s="468" t="s">
        <v>8124</v>
      </c>
      <c r="H898" s="469" t="s">
        <v>1500</v>
      </c>
      <c r="I898" s="468" t="s">
        <v>2477</v>
      </c>
      <c r="J898" s="503">
        <v>202106141616</v>
      </c>
      <c r="K898" s="483">
        <v>44361</v>
      </c>
      <c r="L898" s="479">
        <v>44287</v>
      </c>
      <c r="M898" s="469" t="s">
        <v>2624</v>
      </c>
      <c r="N898" s="469" t="s">
        <v>5356</v>
      </c>
      <c r="O898" s="513" t="s">
        <v>8142</v>
      </c>
      <c r="P898" s="513" t="s">
        <v>8143</v>
      </c>
      <c r="Q898" s="513" t="s">
        <v>8144</v>
      </c>
      <c r="R898" s="526">
        <v>35099</v>
      </c>
      <c r="S898" s="484">
        <v>35099</v>
      </c>
      <c r="T898" s="468"/>
      <c r="U898" s="468"/>
      <c r="V898" s="468"/>
      <c r="W898" s="468" t="s">
        <v>120</v>
      </c>
      <c r="X898" s="469"/>
      <c r="Y898" s="468" t="s">
        <v>2528</v>
      </c>
      <c r="Z898" s="469" t="s">
        <v>8185</v>
      </c>
      <c r="AA898" s="467" t="s">
        <v>153</v>
      </c>
      <c r="AB898" s="467" t="s">
        <v>8139</v>
      </c>
      <c r="AC898" s="474"/>
      <c r="AD898" s="474" t="s">
        <v>227</v>
      </c>
      <c r="AE898" s="474"/>
      <c r="AF898" s="474" t="s">
        <v>235</v>
      </c>
      <c r="AG898" s="467" t="s">
        <v>238</v>
      </c>
      <c r="AH898" s="474" t="s">
        <v>154</v>
      </c>
      <c r="AI898" s="474" t="s">
        <v>154</v>
      </c>
      <c r="AJ898" s="467"/>
      <c r="AK898" s="474"/>
      <c r="AL898" s="467"/>
      <c r="AM898" s="467" t="s">
        <v>8145</v>
      </c>
      <c r="AN898" s="467"/>
      <c r="AO898" s="474" t="s">
        <v>2528</v>
      </c>
      <c r="AP898" s="476" t="s">
        <v>12303</v>
      </c>
      <c r="AQ898" s="467" t="s">
        <v>6715</v>
      </c>
      <c r="AR898" s="467" t="s">
        <v>6709</v>
      </c>
      <c r="AS898" s="467" t="s">
        <v>12304</v>
      </c>
      <c r="AT898" s="467" t="s">
        <v>9852</v>
      </c>
      <c r="AU898" s="474" t="s">
        <v>12330</v>
      </c>
      <c r="AV898" s="474"/>
      <c r="AW898" s="474">
        <v>1</v>
      </c>
      <c r="AX898" s="474">
        <v>1</v>
      </c>
      <c r="AY898" s="474">
        <v>1</v>
      </c>
      <c r="AZ898" s="474">
        <v>1</v>
      </c>
      <c r="BA898" s="477">
        <v>1</v>
      </c>
      <c r="BB898" s="478"/>
      <c r="BC898" s="474"/>
      <c r="BD898" s="467" t="s">
        <v>2528</v>
      </c>
      <c r="BE898" s="467" t="s">
        <v>6586</v>
      </c>
      <c r="BF898" s="467"/>
      <c r="BG898" s="470"/>
      <c r="BH898" s="467"/>
      <c r="BI898" s="467"/>
      <c r="BJ898" s="467"/>
      <c r="BK898" s="467"/>
      <c r="BL898" s="467"/>
      <c r="BM898" s="467"/>
    </row>
    <row r="899" spans="2:65" ht="30" customHeight="1" x14ac:dyDescent="0.3">
      <c r="B899" s="465">
        <v>20200894</v>
      </c>
      <c r="C899" s="514" t="s">
        <v>8147</v>
      </c>
      <c r="D899" s="480" t="s">
        <v>8116</v>
      </c>
      <c r="E899" s="481">
        <v>44361</v>
      </c>
      <c r="F899" s="469" t="s">
        <v>8140</v>
      </c>
      <c r="G899" s="468" t="s">
        <v>8124</v>
      </c>
      <c r="H899" s="469" t="s">
        <v>2585</v>
      </c>
      <c r="I899" s="468" t="s">
        <v>2477</v>
      </c>
      <c r="J899" s="503">
        <v>202106141612</v>
      </c>
      <c r="K899" s="483">
        <v>44361</v>
      </c>
      <c r="L899" s="479">
        <v>44287</v>
      </c>
      <c r="M899" s="469" t="s">
        <v>2624</v>
      </c>
      <c r="N899" s="469" t="s">
        <v>5356</v>
      </c>
      <c r="O899" s="513" t="s">
        <v>8148</v>
      </c>
      <c r="P899" s="513" t="s">
        <v>8149</v>
      </c>
      <c r="Q899" s="513" t="s">
        <v>8150</v>
      </c>
      <c r="R899" s="526">
        <v>30000</v>
      </c>
      <c r="S899" s="484">
        <v>30000</v>
      </c>
      <c r="T899" s="468" t="s">
        <v>348</v>
      </c>
      <c r="U899" s="468"/>
      <c r="V899" s="468"/>
      <c r="W899" s="468" t="s">
        <v>120</v>
      </c>
      <c r="X899" s="469"/>
      <c r="Y899" s="468" t="s">
        <v>2528</v>
      </c>
      <c r="Z899" s="469" t="s">
        <v>8151</v>
      </c>
      <c r="AA899" s="467" t="s">
        <v>153</v>
      </c>
      <c r="AB899" s="467" t="s">
        <v>8146</v>
      </c>
      <c r="AC899" s="474"/>
      <c r="AD899" s="474" t="s">
        <v>227</v>
      </c>
      <c r="AE899" s="474"/>
      <c r="AF899" s="474" t="s">
        <v>235</v>
      </c>
      <c r="AG899" s="467" t="s">
        <v>238</v>
      </c>
      <c r="AH899" s="474" t="s">
        <v>154</v>
      </c>
      <c r="AI899" s="474" t="s">
        <v>154</v>
      </c>
      <c r="AJ899" s="467"/>
      <c r="AK899" s="474"/>
      <c r="AL899" s="467"/>
      <c r="AM899" s="467" t="s">
        <v>8152</v>
      </c>
      <c r="AN899" s="467"/>
      <c r="AO899" s="474"/>
      <c r="AP899" s="476" t="s">
        <v>12305</v>
      </c>
      <c r="AQ899" s="467" t="s">
        <v>6715</v>
      </c>
      <c r="AR899" s="467" t="s">
        <v>6709</v>
      </c>
      <c r="AS899" s="467" t="s">
        <v>12306</v>
      </c>
      <c r="AT899" s="467" t="s">
        <v>9852</v>
      </c>
      <c r="AU899" s="478">
        <v>44362</v>
      </c>
      <c r="AV899" s="474"/>
      <c r="AW899" s="474">
        <v>1</v>
      </c>
      <c r="AX899" s="474">
        <v>1</v>
      </c>
      <c r="AY899" s="474">
        <v>1</v>
      </c>
      <c r="AZ899" s="474">
        <v>1</v>
      </c>
      <c r="BA899" s="477">
        <v>1</v>
      </c>
      <c r="BB899" s="478"/>
      <c r="BC899" s="474"/>
      <c r="BD899" s="467"/>
      <c r="BE899" s="467"/>
      <c r="BF899" s="467"/>
      <c r="BG899" s="470"/>
      <c r="BH899" s="467"/>
      <c r="BI899" s="467"/>
      <c r="BJ899" s="467"/>
      <c r="BK899" s="467"/>
      <c r="BL899" s="467"/>
      <c r="BM899" s="467"/>
    </row>
    <row r="900" spans="2:65" ht="30" customHeight="1" x14ac:dyDescent="0.3">
      <c r="B900" s="465">
        <v>20200895</v>
      </c>
      <c r="C900" s="514" t="s">
        <v>8164</v>
      </c>
      <c r="D900" s="480" t="s">
        <v>6269</v>
      </c>
      <c r="E900" s="481">
        <v>44361</v>
      </c>
      <c r="F900" s="469" t="s">
        <v>2632</v>
      </c>
      <c r="G900" s="468" t="s">
        <v>116</v>
      </c>
      <c r="H900" s="469" t="s">
        <v>2585</v>
      </c>
      <c r="I900" s="468" t="s">
        <v>2477</v>
      </c>
      <c r="J900" s="503">
        <v>202106141596</v>
      </c>
      <c r="K900" s="483">
        <v>44361</v>
      </c>
      <c r="L900" s="479"/>
      <c r="M900" s="469" t="s">
        <v>2624</v>
      </c>
      <c r="N900" s="469" t="s">
        <v>2582</v>
      </c>
      <c r="O900" s="513" t="s">
        <v>8154</v>
      </c>
      <c r="P900" s="513" t="s">
        <v>8155</v>
      </c>
      <c r="Q900" s="513" t="s">
        <v>8156</v>
      </c>
      <c r="R900" s="526">
        <v>230513909</v>
      </c>
      <c r="S900" s="484">
        <v>230513909</v>
      </c>
      <c r="T900" s="468" t="s">
        <v>2455</v>
      </c>
      <c r="U900" s="468"/>
      <c r="V900" s="468"/>
      <c r="W900" s="468" t="s">
        <v>120</v>
      </c>
      <c r="X900" s="469"/>
      <c r="Y900" s="468" t="s">
        <v>2528</v>
      </c>
      <c r="Z900" s="513" t="s">
        <v>8208</v>
      </c>
      <c r="AA900" s="467" t="s">
        <v>2454</v>
      </c>
      <c r="AB900" s="467"/>
      <c r="AC900" s="474"/>
      <c r="AD900" s="474" t="s">
        <v>2618</v>
      </c>
      <c r="AE900" s="474"/>
      <c r="AF900" s="474" t="s">
        <v>2462</v>
      </c>
      <c r="AG900" s="467" t="s">
        <v>2516</v>
      </c>
      <c r="AH900" s="474" t="s">
        <v>2803</v>
      </c>
      <c r="AI900" s="474" t="s">
        <v>2803</v>
      </c>
      <c r="AJ900" s="467"/>
      <c r="AK900" s="474"/>
      <c r="AL900" s="467"/>
      <c r="AM900" s="467" t="s">
        <v>6764</v>
      </c>
      <c r="AN900" s="467"/>
      <c r="AO900" s="474"/>
      <c r="AP900" s="476" t="s">
        <v>8153</v>
      </c>
      <c r="AQ900" s="467" t="s">
        <v>7561</v>
      </c>
      <c r="AR900" s="467" t="s">
        <v>7515</v>
      </c>
      <c r="AS900" s="467" t="s">
        <v>8207</v>
      </c>
      <c r="AT900" s="467" t="s">
        <v>8121</v>
      </c>
      <c r="AU900" s="474" t="s">
        <v>8206</v>
      </c>
      <c r="AV900" s="474"/>
      <c r="AW900" s="474">
        <v>1</v>
      </c>
      <c r="AX900" s="474">
        <v>5</v>
      </c>
      <c r="AY900" s="474">
        <v>1</v>
      </c>
      <c r="AZ900" s="474">
        <v>3</v>
      </c>
      <c r="BA900" s="477">
        <v>4</v>
      </c>
      <c r="BB900" s="478"/>
      <c r="BC900" s="474"/>
      <c r="BD900" s="467"/>
      <c r="BE900" s="467"/>
      <c r="BF900" s="467"/>
      <c r="BG900" s="470"/>
      <c r="BH900" s="467"/>
      <c r="BI900" s="467"/>
      <c r="BJ900" s="467"/>
      <c r="BK900" s="467"/>
      <c r="BL900" s="467"/>
      <c r="BM900" s="467"/>
    </row>
    <row r="901" spans="2:65" ht="30" customHeight="1" x14ac:dyDescent="0.3">
      <c r="B901" s="465">
        <v>20200896</v>
      </c>
      <c r="C901" s="514" t="s">
        <v>8159</v>
      </c>
      <c r="D901" s="480" t="s">
        <v>8115</v>
      </c>
      <c r="E901" s="481">
        <v>44361</v>
      </c>
      <c r="F901" s="469" t="s">
        <v>8140</v>
      </c>
      <c r="G901" s="468" t="s">
        <v>8124</v>
      </c>
      <c r="H901" s="469" t="s">
        <v>2585</v>
      </c>
      <c r="I901" s="468" t="s">
        <v>2477</v>
      </c>
      <c r="J901" s="503">
        <v>202106141572</v>
      </c>
      <c r="K901" s="483">
        <v>44361</v>
      </c>
      <c r="L901" s="479">
        <v>44317</v>
      </c>
      <c r="M901" s="469" t="s">
        <v>2624</v>
      </c>
      <c r="N901" s="469" t="s">
        <v>5356</v>
      </c>
      <c r="O901" s="513" t="s">
        <v>8160</v>
      </c>
      <c r="P901" s="513" t="s">
        <v>8161</v>
      </c>
      <c r="Q901" s="513" t="s">
        <v>8162</v>
      </c>
      <c r="R901" s="526">
        <v>8946</v>
      </c>
      <c r="S901" s="484">
        <v>8946</v>
      </c>
      <c r="T901" s="468" t="s">
        <v>348</v>
      </c>
      <c r="U901" s="468"/>
      <c r="V901" s="468"/>
      <c r="W901" s="468" t="s">
        <v>120</v>
      </c>
      <c r="X901" s="469"/>
      <c r="Y901" s="468" t="s">
        <v>2528</v>
      </c>
      <c r="Z901" s="469" t="s">
        <v>8158</v>
      </c>
      <c r="AA901" s="467" t="s">
        <v>153</v>
      </c>
      <c r="AB901" s="467" t="s">
        <v>8157</v>
      </c>
      <c r="AC901" s="474"/>
      <c r="AD901" s="474" t="s">
        <v>227</v>
      </c>
      <c r="AE901" s="474"/>
      <c r="AF901" s="474" t="s">
        <v>236</v>
      </c>
      <c r="AG901" s="467" t="s">
        <v>239</v>
      </c>
      <c r="AH901" s="474" t="s">
        <v>154</v>
      </c>
      <c r="AI901" s="474" t="s">
        <v>154</v>
      </c>
      <c r="AJ901" s="467"/>
      <c r="AK901" s="474"/>
      <c r="AL901" s="467"/>
      <c r="AM901" s="467" t="s">
        <v>8163</v>
      </c>
      <c r="AN901" s="467"/>
      <c r="AO901" s="474"/>
      <c r="AP901" s="476" t="s">
        <v>8158</v>
      </c>
      <c r="AQ901" s="467" t="s">
        <v>6715</v>
      </c>
      <c r="AR901" s="467" t="s">
        <v>6709</v>
      </c>
      <c r="AS901" s="467" t="s">
        <v>12307</v>
      </c>
      <c r="AT901" s="467" t="s">
        <v>9852</v>
      </c>
      <c r="AU901" s="478">
        <v>44368</v>
      </c>
      <c r="AV901" s="474"/>
      <c r="AW901" s="474">
        <v>1</v>
      </c>
      <c r="AX901" s="474">
        <v>1</v>
      </c>
      <c r="AY901" s="474">
        <v>1</v>
      </c>
      <c r="AZ901" s="474">
        <v>3</v>
      </c>
      <c r="BA901" s="477">
        <v>2</v>
      </c>
      <c r="BB901" s="478"/>
      <c r="BC901" s="474"/>
      <c r="BD901" s="467"/>
      <c r="BE901" s="467"/>
      <c r="BF901" s="467"/>
      <c r="BG901" s="470"/>
      <c r="BH901" s="467"/>
      <c r="BI901" s="467"/>
      <c r="BJ901" s="467"/>
      <c r="BK901" s="467"/>
      <c r="BL901" s="467"/>
      <c r="BM901" s="467"/>
    </row>
    <row r="902" spans="2:65" ht="30" customHeight="1" x14ac:dyDescent="0.3">
      <c r="B902" s="465">
        <v>20200897</v>
      </c>
      <c r="C902" s="514" t="s">
        <v>8165</v>
      </c>
      <c r="D902" s="480" t="s">
        <v>3507</v>
      </c>
      <c r="E902" s="481">
        <v>44361</v>
      </c>
      <c r="F902" s="469" t="s">
        <v>2632</v>
      </c>
      <c r="G902" s="468" t="s">
        <v>116</v>
      </c>
      <c r="H902" s="469" t="s">
        <v>2585</v>
      </c>
      <c r="I902" s="468" t="s">
        <v>2477</v>
      </c>
      <c r="J902" s="503">
        <v>202106141567</v>
      </c>
      <c r="K902" s="483">
        <v>44361</v>
      </c>
      <c r="L902" s="479"/>
      <c r="M902" s="469" t="s">
        <v>2624</v>
      </c>
      <c r="N902" s="469" t="s">
        <v>2582</v>
      </c>
      <c r="O902" s="513" t="s">
        <v>8154</v>
      </c>
      <c r="P902" s="513" t="s">
        <v>8167</v>
      </c>
      <c r="Q902" s="513" t="s">
        <v>8156</v>
      </c>
      <c r="R902" s="526" t="s">
        <v>8211</v>
      </c>
      <c r="S902" s="484" t="s">
        <v>8211</v>
      </c>
      <c r="T902" s="468" t="s">
        <v>2455</v>
      </c>
      <c r="U902" s="468"/>
      <c r="V902" s="468"/>
      <c r="W902" s="468" t="s">
        <v>120</v>
      </c>
      <c r="X902" s="469"/>
      <c r="Y902" s="468" t="s">
        <v>2528</v>
      </c>
      <c r="Z902" s="513" t="s">
        <v>8212</v>
      </c>
      <c r="AA902" s="467" t="s">
        <v>2454</v>
      </c>
      <c r="AB902" s="467"/>
      <c r="AC902" s="474"/>
      <c r="AD902" s="474" t="s">
        <v>2618</v>
      </c>
      <c r="AE902" s="474"/>
      <c r="AF902" s="474" t="s">
        <v>2462</v>
      </c>
      <c r="AG902" s="467" t="s">
        <v>2516</v>
      </c>
      <c r="AH902" s="474" t="s">
        <v>2803</v>
      </c>
      <c r="AI902" s="474" t="s">
        <v>2803</v>
      </c>
      <c r="AJ902" s="467"/>
      <c r="AK902" s="474"/>
      <c r="AL902" s="467"/>
      <c r="AM902" s="467" t="s">
        <v>6764</v>
      </c>
      <c r="AN902" s="467"/>
      <c r="AO902" s="474"/>
      <c r="AP902" s="476" t="s">
        <v>8153</v>
      </c>
      <c r="AQ902" s="467" t="s">
        <v>7561</v>
      </c>
      <c r="AR902" s="467" t="s">
        <v>7515</v>
      </c>
      <c r="AS902" s="467" t="s">
        <v>8209</v>
      </c>
      <c r="AT902" s="467" t="s">
        <v>8121</v>
      </c>
      <c r="AU902" s="474" t="s">
        <v>8206</v>
      </c>
      <c r="AV902" s="474"/>
      <c r="AW902" s="474">
        <v>1</v>
      </c>
      <c r="AX902" s="474">
        <v>5</v>
      </c>
      <c r="AY902" s="474">
        <v>1</v>
      </c>
      <c r="AZ902" s="474">
        <v>3</v>
      </c>
      <c r="BA902" s="477">
        <v>4</v>
      </c>
      <c r="BB902" s="478"/>
      <c r="BC902" s="474"/>
      <c r="BD902" s="467"/>
      <c r="BE902" s="467"/>
      <c r="BF902" s="467"/>
      <c r="BG902" s="470"/>
      <c r="BH902" s="467"/>
      <c r="BI902" s="467"/>
      <c r="BJ902" s="467"/>
      <c r="BK902" s="467"/>
      <c r="BL902" s="467"/>
      <c r="BM902" s="467"/>
    </row>
    <row r="903" spans="2:65" ht="30" customHeight="1" x14ac:dyDescent="0.3">
      <c r="B903" s="465">
        <v>20200898</v>
      </c>
      <c r="C903" s="514" t="s">
        <v>8168</v>
      </c>
      <c r="D903" s="480" t="s">
        <v>8114</v>
      </c>
      <c r="E903" s="481">
        <v>44361</v>
      </c>
      <c r="F903" s="469" t="s">
        <v>2632</v>
      </c>
      <c r="G903" s="468" t="s">
        <v>116</v>
      </c>
      <c r="H903" s="469" t="s">
        <v>2585</v>
      </c>
      <c r="I903" s="468" t="s">
        <v>2477</v>
      </c>
      <c r="J903" s="503">
        <v>202106141566</v>
      </c>
      <c r="K903" s="483">
        <v>44361</v>
      </c>
      <c r="L903" s="479"/>
      <c r="M903" s="469" t="s">
        <v>2624</v>
      </c>
      <c r="N903" s="469" t="s">
        <v>2582</v>
      </c>
      <c r="O903" s="513" t="s">
        <v>8154</v>
      </c>
      <c r="P903" s="513" t="s">
        <v>8169</v>
      </c>
      <c r="Q903" s="513" t="s">
        <v>8156</v>
      </c>
      <c r="R903" s="526" t="s">
        <v>8211</v>
      </c>
      <c r="S903" s="484" t="s">
        <v>8211</v>
      </c>
      <c r="T903" s="468" t="s">
        <v>2484</v>
      </c>
      <c r="U903" s="468"/>
      <c r="V903" s="468"/>
      <c r="W903" s="468" t="s">
        <v>120</v>
      </c>
      <c r="X903" s="469"/>
      <c r="Y903" s="468" t="s">
        <v>2528</v>
      </c>
      <c r="Z903" s="513" t="s">
        <v>8210</v>
      </c>
      <c r="AA903" s="467" t="s">
        <v>2454</v>
      </c>
      <c r="AB903" s="467"/>
      <c r="AC903" s="474"/>
      <c r="AD903" s="474" t="s">
        <v>2618</v>
      </c>
      <c r="AE903" s="474"/>
      <c r="AF903" s="474" t="s">
        <v>2462</v>
      </c>
      <c r="AG903" s="467" t="s">
        <v>2516</v>
      </c>
      <c r="AH903" s="474" t="s">
        <v>2803</v>
      </c>
      <c r="AI903" s="474" t="s">
        <v>2803</v>
      </c>
      <c r="AJ903" s="467"/>
      <c r="AK903" s="474"/>
      <c r="AL903" s="467"/>
      <c r="AM903" s="467" t="s">
        <v>8166</v>
      </c>
      <c r="AN903" s="467"/>
      <c r="AO903" s="474"/>
      <c r="AP903" s="476" t="s">
        <v>8153</v>
      </c>
      <c r="AQ903" s="467" t="s">
        <v>7561</v>
      </c>
      <c r="AR903" s="467" t="s">
        <v>7515</v>
      </c>
      <c r="AS903" s="467" t="s">
        <v>8209</v>
      </c>
      <c r="AT903" s="467" t="s">
        <v>8121</v>
      </c>
      <c r="AU903" s="474" t="s">
        <v>8206</v>
      </c>
      <c r="AV903" s="474"/>
      <c r="AW903" s="474">
        <v>1</v>
      </c>
      <c r="AX903" s="474">
        <v>5</v>
      </c>
      <c r="AY903" s="474">
        <v>1</v>
      </c>
      <c r="AZ903" s="474">
        <v>3</v>
      </c>
      <c r="BA903" s="477">
        <v>4</v>
      </c>
      <c r="BB903" s="478"/>
      <c r="BC903" s="474"/>
      <c r="BD903" s="467"/>
      <c r="BE903" s="467"/>
      <c r="BF903" s="467"/>
      <c r="BG903" s="470"/>
      <c r="BH903" s="467"/>
      <c r="BI903" s="467"/>
      <c r="BJ903" s="467"/>
      <c r="BK903" s="467"/>
      <c r="BL903" s="467"/>
      <c r="BM903" s="467"/>
    </row>
    <row r="904" spans="2:65" ht="30" customHeight="1" x14ac:dyDescent="0.3">
      <c r="B904" s="465">
        <v>20200899</v>
      </c>
      <c r="C904" s="514" t="s">
        <v>8351</v>
      </c>
      <c r="D904" s="480" t="s">
        <v>8305</v>
      </c>
      <c r="E904" s="481">
        <v>44362</v>
      </c>
      <c r="F904" s="469" t="s">
        <v>8355</v>
      </c>
      <c r="G904" s="468" t="s">
        <v>8356</v>
      </c>
      <c r="H904" s="469" t="s">
        <v>2585</v>
      </c>
      <c r="I904" s="468" t="s">
        <v>2477</v>
      </c>
      <c r="J904" s="503">
        <v>202106151663</v>
      </c>
      <c r="K904" s="483">
        <v>44293</v>
      </c>
      <c r="L904" s="479"/>
      <c r="M904" s="469" t="s">
        <v>8298</v>
      </c>
      <c r="N904" s="469" t="s">
        <v>4081</v>
      </c>
      <c r="O904" s="513" t="s">
        <v>8357</v>
      </c>
      <c r="P904" s="513" t="s">
        <v>8358</v>
      </c>
      <c r="Q904" s="513" t="s">
        <v>8359</v>
      </c>
      <c r="R904" s="526">
        <v>1272121</v>
      </c>
      <c r="S904" s="484">
        <v>0</v>
      </c>
      <c r="T904" s="468" t="s">
        <v>8329</v>
      </c>
      <c r="U904" s="468"/>
      <c r="V904" s="468"/>
      <c r="W904" s="468" t="s">
        <v>120</v>
      </c>
      <c r="X904" s="469"/>
      <c r="Y904" s="468" t="s">
        <v>2528</v>
      </c>
      <c r="Z904" s="513" t="s">
        <v>8360</v>
      </c>
      <c r="AA904" s="467" t="s">
        <v>8318</v>
      </c>
      <c r="AB904" s="467" t="s">
        <v>8353</v>
      </c>
      <c r="AC904" s="474"/>
      <c r="AD904" s="474" t="s">
        <v>229</v>
      </c>
      <c r="AE904" s="474"/>
      <c r="AF904" s="474" t="s">
        <v>235</v>
      </c>
      <c r="AG904" s="467" t="s">
        <v>239</v>
      </c>
      <c r="AH904" s="474" t="s">
        <v>8371</v>
      </c>
      <c r="AI904" s="474" t="s">
        <v>8371</v>
      </c>
      <c r="AJ904" s="467"/>
      <c r="AK904" s="474"/>
      <c r="AL904" s="467"/>
      <c r="AM904" s="467"/>
      <c r="AN904" s="467"/>
      <c r="AO904" s="474" t="s">
        <v>2528</v>
      </c>
      <c r="AP904" s="476" t="s">
        <v>8354</v>
      </c>
      <c r="AQ904" s="467" t="s">
        <v>5205</v>
      </c>
      <c r="AR904" s="467" t="s">
        <v>6709</v>
      </c>
      <c r="AS904" s="467" t="s">
        <v>8353</v>
      </c>
      <c r="AT904" s="467" t="s">
        <v>8352</v>
      </c>
      <c r="AU904" s="474" t="s">
        <v>6709</v>
      </c>
      <c r="AV904" s="474"/>
      <c r="AW904" s="474">
        <v>1</v>
      </c>
      <c r="AX904" s="474">
        <v>3</v>
      </c>
      <c r="AY904" s="474">
        <v>1</v>
      </c>
      <c r="AZ904" s="474">
        <v>1</v>
      </c>
      <c r="BA904" s="477">
        <v>2</v>
      </c>
      <c r="BB904" s="478"/>
      <c r="BC904" s="474"/>
      <c r="BD904" s="467" t="s">
        <v>3141</v>
      </c>
      <c r="BE904" s="467"/>
      <c r="BF904" s="467"/>
      <c r="BG904" s="470"/>
      <c r="BH904" s="467"/>
      <c r="BI904" s="467"/>
      <c r="BJ904" s="467"/>
      <c r="BK904" s="467"/>
      <c r="BL904" s="467"/>
      <c r="BM904" s="467"/>
    </row>
    <row r="905" spans="2:65" ht="30" customHeight="1" x14ac:dyDescent="0.3">
      <c r="B905" s="465">
        <v>20200900</v>
      </c>
      <c r="C905" s="514" t="s">
        <v>8170</v>
      </c>
      <c r="D905" s="480" t="s">
        <v>3610</v>
      </c>
      <c r="E905" s="481">
        <v>44362</v>
      </c>
      <c r="F905" s="469" t="s">
        <v>2642</v>
      </c>
      <c r="G905" s="468" t="s">
        <v>116</v>
      </c>
      <c r="H905" s="469" t="s">
        <v>1500</v>
      </c>
      <c r="I905" s="468" t="s">
        <v>2479</v>
      </c>
      <c r="J905" s="503">
        <v>202106151661</v>
      </c>
      <c r="K905" s="483">
        <v>44336</v>
      </c>
      <c r="L905" s="479"/>
      <c r="M905" s="469" t="s">
        <v>2586</v>
      </c>
      <c r="N905" s="469" t="s">
        <v>8113</v>
      </c>
      <c r="O905" s="513" t="s">
        <v>8171</v>
      </c>
      <c r="P905" s="513" t="s">
        <v>8172</v>
      </c>
      <c r="Q905" s="513" t="s">
        <v>8173</v>
      </c>
      <c r="R905" s="526">
        <v>5629860</v>
      </c>
      <c r="S905" s="484">
        <v>5629860</v>
      </c>
      <c r="T905" s="468" t="s">
        <v>8329</v>
      </c>
      <c r="U905" s="468"/>
      <c r="V905" s="468"/>
      <c r="W905" s="468" t="s">
        <v>120</v>
      </c>
      <c r="X905" s="469"/>
      <c r="Y905" s="468" t="s">
        <v>2528</v>
      </c>
      <c r="Z905" s="469" t="s">
        <v>8333</v>
      </c>
      <c r="AA905" s="467" t="s">
        <v>8318</v>
      </c>
      <c r="AB905" s="467" t="s">
        <v>8334</v>
      </c>
      <c r="AC905" s="474"/>
      <c r="AD905" s="474" t="s">
        <v>8336</v>
      </c>
      <c r="AE905" s="474"/>
      <c r="AF905" s="474" t="s">
        <v>8324</v>
      </c>
      <c r="AG905" s="467" t="s">
        <v>8337</v>
      </c>
      <c r="AH905" s="474" t="s">
        <v>8338</v>
      </c>
      <c r="AI905" s="474" t="s">
        <v>8338</v>
      </c>
      <c r="AJ905" s="467"/>
      <c r="AK905" s="474"/>
      <c r="AL905" s="467"/>
      <c r="AM905" s="467" t="s">
        <v>8174</v>
      </c>
      <c r="AN905" s="467"/>
      <c r="AO905" s="474"/>
      <c r="AP905" s="476" t="s">
        <v>8335</v>
      </c>
      <c r="AQ905" s="467" t="s">
        <v>5347</v>
      </c>
      <c r="AR905" s="467" t="s">
        <v>8330</v>
      </c>
      <c r="AS905" s="467" t="s">
        <v>8331</v>
      </c>
      <c r="AT905" s="467" t="s">
        <v>5347</v>
      </c>
      <c r="AU905" s="474" t="s">
        <v>8332</v>
      </c>
      <c r="AV905" s="474"/>
      <c r="AW905" s="474">
        <v>1</v>
      </c>
      <c r="AX905" s="474">
        <v>3</v>
      </c>
      <c r="AY905" s="474">
        <v>1</v>
      </c>
      <c r="AZ905" s="474">
        <v>3</v>
      </c>
      <c r="BA905" s="477">
        <v>4</v>
      </c>
      <c r="BB905" s="478"/>
      <c r="BC905" s="474"/>
      <c r="BD905" s="467"/>
      <c r="BE905" s="467"/>
      <c r="BF905" s="467"/>
      <c r="BG905" s="470"/>
      <c r="BH905" s="467"/>
      <c r="BI905" s="467"/>
      <c r="BJ905" s="467"/>
      <c r="BK905" s="467"/>
      <c r="BL905" s="467"/>
      <c r="BM905" s="467"/>
    </row>
    <row r="906" spans="2:65" ht="30" customHeight="1" x14ac:dyDescent="0.3">
      <c r="B906" s="465">
        <v>20200901</v>
      </c>
      <c r="C906" s="514" t="s">
        <v>8175</v>
      </c>
      <c r="D906" s="480" t="s">
        <v>7749</v>
      </c>
      <c r="E906" s="481">
        <v>44362</v>
      </c>
      <c r="F906" s="469" t="s">
        <v>2713</v>
      </c>
      <c r="G906" s="468" t="s">
        <v>116</v>
      </c>
      <c r="H906" s="469" t="s">
        <v>1500</v>
      </c>
      <c r="I906" s="468" t="s">
        <v>9245</v>
      </c>
      <c r="J906" s="503">
        <v>202106151652</v>
      </c>
      <c r="K906" s="483">
        <v>44362</v>
      </c>
      <c r="L906" s="479">
        <v>44256</v>
      </c>
      <c r="M906" s="469" t="s">
        <v>5956</v>
      </c>
      <c r="N906" s="469" t="s">
        <v>7723</v>
      </c>
      <c r="O906" s="513" t="s">
        <v>8176</v>
      </c>
      <c r="P906" s="513" t="s">
        <v>8177</v>
      </c>
      <c r="Q906" s="513" t="s">
        <v>8178</v>
      </c>
      <c r="R906" s="526">
        <v>150444</v>
      </c>
      <c r="S906" s="484">
        <v>150444</v>
      </c>
      <c r="T906" s="468" t="s">
        <v>8327</v>
      </c>
      <c r="U906" s="468"/>
      <c r="V906" s="468"/>
      <c r="W906" s="468" t="s">
        <v>120</v>
      </c>
      <c r="X906" s="469"/>
      <c r="Y906" s="468" t="s">
        <v>2528</v>
      </c>
      <c r="Z906" s="513" t="s">
        <v>7679</v>
      </c>
      <c r="AA906" s="467" t="s">
        <v>8318</v>
      </c>
      <c r="AB906" s="467" t="s">
        <v>8326</v>
      </c>
      <c r="AC906" s="474"/>
      <c r="AD906" s="474" t="s">
        <v>8328</v>
      </c>
      <c r="AE906" s="474"/>
      <c r="AF906" s="474" t="s">
        <v>8324</v>
      </c>
      <c r="AG906" s="467" t="s">
        <v>8323</v>
      </c>
      <c r="AH906" s="474" t="s">
        <v>8325</v>
      </c>
      <c r="AI906" s="474" t="s">
        <v>8325</v>
      </c>
      <c r="AJ906" s="467"/>
      <c r="AK906" s="474"/>
      <c r="AL906" s="467"/>
      <c r="AM906" s="467" t="s">
        <v>8179</v>
      </c>
      <c r="AN906" s="467"/>
      <c r="AO906" s="474"/>
      <c r="AP906" s="476" t="s">
        <v>6760</v>
      </c>
      <c r="AQ906" s="467" t="s">
        <v>5640</v>
      </c>
      <c r="AR906" s="501" t="s">
        <v>12308</v>
      </c>
      <c r="AS906" s="467" t="s">
        <v>8326</v>
      </c>
      <c r="AT906" s="467" t="s">
        <v>5640</v>
      </c>
      <c r="AU906" s="474" t="s">
        <v>7748</v>
      </c>
      <c r="AV906" s="474"/>
      <c r="AW906" s="474">
        <v>1</v>
      </c>
      <c r="AX906" s="474">
        <v>2</v>
      </c>
      <c r="AY906" s="474">
        <v>1</v>
      </c>
      <c r="AZ906" s="474">
        <v>3</v>
      </c>
      <c r="BA906" s="477">
        <v>1</v>
      </c>
      <c r="BB906" s="478"/>
      <c r="BC906" s="474"/>
      <c r="BD906" s="467"/>
      <c r="BE906" s="467"/>
      <c r="BF906" s="467"/>
      <c r="BG906" s="470"/>
      <c r="BH906" s="467"/>
      <c r="BI906" s="467"/>
      <c r="BJ906" s="467"/>
      <c r="BK906" s="467"/>
      <c r="BL906" s="467"/>
      <c r="BM906" s="467"/>
    </row>
    <row r="907" spans="2:65" ht="30" customHeight="1" x14ac:dyDescent="0.3">
      <c r="B907" s="465">
        <v>20200902</v>
      </c>
      <c r="C907" s="514" t="s">
        <v>8180</v>
      </c>
      <c r="D907" s="480" t="s">
        <v>2823</v>
      </c>
      <c r="E907" s="481">
        <v>44362</v>
      </c>
      <c r="F907" s="469" t="s">
        <v>2632</v>
      </c>
      <c r="G907" s="468" t="s">
        <v>116</v>
      </c>
      <c r="H907" s="469" t="s">
        <v>2585</v>
      </c>
      <c r="I907" s="468" t="s">
        <v>2491</v>
      </c>
      <c r="J907" s="503">
        <v>202106151629</v>
      </c>
      <c r="K907" s="483">
        <v>44362</v>
      </c>
      <c r="L907" s="479"/>
      <c r="M907" s="469" t="s">
        <v>2586</v>
      </c>
      <c r="N907" s="469" t="s">
        <v>3070</v>
      </c>
      <c r="O907" s="513" t="s">
        <v>8181</v>
      </c>
      <c r="P907" s="513" t="s">
        <v>8182</v>
      </c>
      <c r="Q907" s="513" t="s">
        <v>8183</v>
      </c>
      <c r="R907" s="526">
        <v>0</v>
      </c>
      <c r="S907" s="484">
        <v>0</v>
      </c>
      <c r="T907" s="468"/>
      <c r="U907" s="468"/>
      <c r="V907" s="468"/>
      <c r="W907" s="468" t="s">
        <v>120</v>
      </c>
      <c r="X907" s="469"/>
      <c r="Y907" s="468" t="s">
        <v>2528</v>
      </c>
      <c r="Z907" s="513" t="s">
        <v>8317</v>
      </c>
      <c r="AA907" s="467" t="s">
        <v>8318</v>
      </c>
      <c r="AB907" s="467"/>
      <c r="AC907" s="474"/>
      <c r="AD907" s="474" t="s">
        <v>8322</v>
      </c>
      <c r="AE907" s="474"/>
      <c r="AF907" s="474" t="s">
        <v>8324</v>
      </c>
      <c r="AG907" s="467" t="s">
        <v>8323</v>
      </c>
      <c r="AH907" s="474" t="s">
        <v>8325</v>
      </c>
      <c r="AI907" s="474" t="s">
        <v>8325</v>
      </c>
      <c r="AJ907" s="467"/>
      <c r="AK907" s="474"/>
      <c r="AL907" s="467"/>
      <c r="AM907" s="467" t="s">
        <v>8184</v>
      </c>
      <c r="AN907" s="467"/>
      <c r="AO907" s="474"/>
      <c r="AP907" s="476" t="s">
        <v>8319</v>
      </c>
      <c r="AQ907" s="467" t="s">
        <v>8320</v>
      </c>
      <c r="AR907" s="467" t="s">
        <v>8321</v>
      </c>
      <c r="AS907" s="467" t="s">
        <v>12309</v>
      </c>
      <c r="AT907" s="467"/>
      <c r="AU907" s="474"/>
      <c r="AV907" s="474"/>
      <c r="AW907" s="474">
        <v>1</v>
      </c>
      <c r="AX907" s="474">
        <v>1</v>
      </c>
      <c r="AY907" s="474">
        <v>1</v>
      </c>
      <c r="AZ907" s="474">
        <v>3</v>
      </c>
      <c r="BA907" s="477">
        <v>1</v>
      </c>
      <c r="BB907" s="478"/>
      <c r="BC907" s="474"/>
      <c r="BD907" s="467"/>
      <c r="BE907" s="467"/>
      <c r="BF907" s="467"/>
      <c r="BG907" s="470"/>
      <c r="BH907" s="467"/>
      <c r="BI907" s="467"/>
      <c r="BJ907" s="467"/>
      <c r="BK907" s="467"/>
      <c r="BL907" s="467"/>
      <c r="BM907" s="467"/>
    </row>
    <row r="908" spans="2:65" ht="30" customHeight="1" x14ac:dyDescent="0.3">
      <c r="B908" s="465">
        <v>20200903</v>
      </c>
      <c r="C908" s="514" t="s">
        <v>8365</v>
      </c>
      <c r="D908" s="480" t="s">
        <v>4954</v>
      </c>
      <c r="E908" s="481">
        <v>44363</v>
      </c>
      <c r="F908" s="469" t="s">
        <v>8366</v>
      </c>
      <c r="G908" s="468" t="s">
        <v>8356</v>
      </c>
      <c r="H908" s="469" t="s">
        <v>2585</v>
      </c>
      <c r="I908" s="468" t="s">
        <v>119</v>
      </c>
      <c r="J908" s="503">
        <v>202106161827</v>
      </c>
      <c r="K908" s="483">
        <v>44363</v>
      </c>
      <c r="L908" s="479"/>
      <c r="M908" s="469" t="s">
        <v>8299</v>
      </c>
      <c r="N908" s="469" t="s">
        <v>8300</v>
      </c>
      <c r="O908" s="513" t="s">
        <v>8367</v>
      </c>
      <c r="P908" s="513" t="s">
        <v>8368</v>
      </c>
      <c r="Q908" s="513" t="s">
        <v>8369</v>
      </c>
      <c r="R908" s="526">
        <v>0</v>
      </c>
      <c r="S908" s="484">
        <v>0</v>
      </c>
      <c r="T908" s="468" t="s">
        <v>8339</v>
      </c>
      <c r="U908" s="468"/>
      <c r="V908" s="468"/>
      <c r="W908" s="468" t="s">
        <v>120</v>
      </c>
      <c r="X908" s="469"/>
      <c r="Y908" s="468" t="s">
        <v>2528</v>
      </c>
      <c r="Z908" s="513" t="s">
        <v>8372</v>
      </c>
      <c r="AA908" s="467" t="s">
        <v>8318</v>
      </c>
      <c r="AB908" s="467" t="s">
        <v>8363</v>
      </c>
      <c r="AC908" s="474"/>
      <c r="AD908" s="474" t="s">
        <v>8322</v>
      </c>
      <c r="AE908" s="474"/>
      <c r="AF908" s="474" t="s">
        <v>8379</v>
      </c>
      <c r="AG908" s="467" t="s">
        <v>8396</v>
      </c>
      <c r="AH908" s="474" t="s">
        <v>8325</v>
      </c>
      <c r="AI908" s="474" t="s">
        <v>8325</v>
      </c>
      <c r="AJ908" s="467"/>
      <c r="AK908" s="474"/>
      <c r="AL908" s="467"/>
      <c r="AM908" s="467" t="s">
        <v>8370</v>
      </c>
      <c r="AN908" s="467"/>
      <c r="AO908" s="474"/>
      <c r="AP908" s="476" t="s">
        <v>8364</v>
      </c>
      <c r="AQ908" s="467" t="s">
        <v>8362</v>
      </c>
      <c r="AR908" s="501">
        <v>44375</v>
      </c>
      <c r="AS908" s="467" t="s">
        <v>8361</v>
      </c>
      <c r="AT908" s="467"/>
      <c r="AU908" s="474"/>
      <c r="AV908" s="474"/>
      <c r="AW908" s="474">
        <v>1</v>
      </c>
      <c r="AX908" s="474">
        <v>1</v>
      </c>
      <c r="AY908" s="474">
        <v>1</v>
      </c>
      <c r="AZ908" s="474">
        <v>1</v>
      </c>
      <c r="BA908" s="477">
        <v>3</v>
      </c>
      <c r="BB908" s="478"/>
      <c r="BC908" s="474"/>
      <c r="BD908" s="467"/>
      <c r="BE908" s="467"/>
      <c r="BF908" s="467"/>
      <c r="BG908" s="470"/>
      <c r="BH908" s="467"/>
      <c r="BI908" s="467"/>
      <c r="BJ908" s="467"/>
      <c r="BK908" s="467"/>
      <c r="BL908" s="467"/>
      <c r="BM908" s="467"/>
    </row>
    <row r="909" spans="2:65" ht="30" customHeight="1" x14ac:dyDescent="0.3">
      <c r="B909" s="465">
        <v>20200904</v>
      </c>
      <c r="C909" s="514" t="s">
        <v>8246</v>
      </c>
      <c r="D909" s="480" t="s">
        <v>8225</v>
      </c>
      <c r="E909" s="481">
        <v>44363</v>
      </c>
      <c r="F909" s="469" t="s">
        <v>2642</v>
      </c>
      <c r="G909" s="468" t="s">
        <v>116</v>
      </c>
      <c r="H909" s="469" t="s">
        <v>1500</v>
      </c>
      <c r="I909" s="468" t="s">
        <v>2479</v>
      </c>
      <c r="J909" s="503">
        <v>202106161801</v>
      </c>
      <c r="K909" s="483">
        <v>44362</v>
      </c>
      <c r="L909" s="479"/>
      <c r="M909" s="469" t="s">
        <v>2586</v>
      </c>
      <c r="N909" s="469" t="s">
        <v>8213</v>
      </c>
      <c r="O909" s="513" t="s">
        <v>8222</v>
      </c>
      <c r="P909" s="513" t="s">
        <v>8223</v>
      </c>
      <c r="Q909" s="513" t="s">
        <v>8224</v>
      </c>
      <c r="R909" s="526">
        <v>0</v>
      </c>
      <c r="S909" s="484">
        <v>0</v>
      </c>
      <c r="T909" s="468" t="s">
        <v>2484</v>
      </c>
      <c r="U909" s="468"/>
      <c r="V909" s="468"/>
      <c r="W909" s="468" t="s">
        <v>120</v>
      </c>
      <c r="X909" s="513"/>
      <c r="Y909" s="468" t="s">
        <v>2528</v>
      </c>
      <c r="Z909" s="513" t="s">
        <v>8219</v>
      </c>
      <c r="AA909" s="467" t="s">
        <v>2454</v>
      </c>
      <c r="AB909" s="467" t="s">
        <v>8245</v>
      </c>
      <c r="AC909" s="474"/>
      <c r="AD909" s="474" t="s">
        <v>2450</v>
      </c>
      <c r="AE909" s="474"/>
      <c r="AF909" s="474" t="s">
        <v>2458</v>
      </c>
      <c r="AG909" s="467" t="s">
        <v>2490</v>
      </c>
      <c r="AH909" s="474" t="s">
        <v>2452</v>
      </c>
      <c r="AI909" s="474" t="s">
        <v>2452</v>
      </c>
      <c r="AJ909" s="467"/>
      <c r="AK909" s="474"/>
      <c r="AL909" s="467"/>
      <c r="AM909" s="467" t="s">
        <v>8244</v>
      </c>
      <c r="AN909" s="467"/>
      <c r="AO909" s="474" t="s">
        <v>12350</v>
      </c>
      <c r="AP909" s="476" t="s">
        <v>8219</v>
      </c>
      <c r="AQ909" s="467" t="s">
        <v>5347</v>
      </c>
      <c r="AR909" s="467" t="s">
        <v>6709</v>
      </c>
      <c r="AS909" s="467" t="s">
        <v>8220</v>
      </c>
      <c r="AT909" s="467" t="s">
        <v>8221</v>
      </c>
      <c r="AU909" s="474" t="s">
        <v>12346</v>
      </c>
      <c r="AV909" s="474"/>
      <c r="AW909" s="474">
        <v>1</v>
      </c>
      <c r="AX909" s="474">
        <v>1</v>
      </c>
      <c r="AY909" s="474">
        <v>1</v>
      </c>
      <c r="AZ909" s="474">
        <v>1</v>
      </c>
      <c r="BA909" s="477">
        <v>1</v>
      </c>
      <c r="BB909" s="478"/>
      <c r="BC909" s="474"/>
      <c r="BD909" s="467"/>
      <c r="BE909" s="467" t="s">
        <v>12351</v>
      </c>
      <c r="BF909" s="467"/>
      <c r="BG909" s="470"/>
      <c r="BH909" s="467"/>
      <c r="BI909" s="467"/>
      <c r="BJ909" s="467"/>
      <c r="BK909" s="467"/>
      <c r="BL909" s="467"/>
      <c r="BM909" s="467"/>
    </row>
    <row r="910" spans="2:65" ht="30" customHeight="1" x14ac:dyDescent="0.3">
      <c r="B910" s="465">
        <v>20200905</v>
      </c>
      <c r="C910" s="514" t="s">
        <v>8263</v>
      </c>
      <c r="D910" s="480" t="s">
        <v>8252</v>
      </c>
      <c r="E910" s="481">
        <v>44363</v>
      </c>
      <c r="F910" s="469" t="s">
        <v>2642</v>
      </c>
      <c r="G910" s="468" t="s">
        <v>116</v>
      </c>
      <c r="H910" s="469" t="s">
        <v>2585</v>
      </c>
      <c r="I910" s="468" t="s">
        <v>8243</v>
      </c>
      <c r="J910" s="503">
        <v>202106161780</v>
      </c>
      <c r="K910" s="483">
        <v>44363</v>
      </c>
      <c r="L910" s="479"/>
      <c r="M910" s="469" t="s">
        <v>2586</v>
      </c>
      <c r="N910" s="469" t="s">
        <v>8214</v>
      </c>
      <c r="O910" s="513" t="s">
        <v>8227</v>
      </c>
      <c r="P910" s="513" t="s">
        <v>8228</v>
      </c>
      <c r="Q910" s="513" t="s">
        <v>8229</v>
      </c>
      <c r="R910" s="526">
        <v>0</v>
      </c>
      <c r="S910" s="484">
        <v>0</v>
      </c>
      <c r="T910" s="468" t="s">
        <v>8254</v>
      </c>
      <c r="U910" s="468"/>
      <c r="V910" s="468"/>
      <c r="W910" s="468" t="s">
        <v>120</v>
      </c>
      <c r="X910" s="513"/>
      <c r="Y910" s="468" t="s">
        <v>2528</v>
      </c>
      <c r="Z910" s="469" t="s">
        <v>8226</v>
      </c>
      <c r="AA910" s="467" t="s">
        <v>8256</v>
      </c>
      <c r="AB910" s="467" t="s">
        <v>8251</v>
      </c>
      <c r="AC910" s="474"/>
      <c r="AD910" s="474" t="s">
        <v>8255</v>
      </c>
      <c r="AE910" s="474"/>
      <c r="AF910" s="474" t="s">
        <v>8257</v>
      </c>
      <c r="AG910" s="467" t="s">
        <v>8258</v>
      </c>
      <c r="AH910" s="474" t="s">
        <v>8253</v>
      </c>
      <c r="AI910" s="474" t="s">
        <v>8253</v>
      </c>
      <c r="AJ910" s="467"/>
      <c r="AK910" s="474"/>
      <c r="AL910" s="467"/>
      <c r="AM910" s="467" t="s">
        <v>8250</v>
      </c>
      <c r="AN910" s="467"/>
      <c r="AO910" s="474"/>
      <c r="AP910" s="476" t="s">
        <v>8226</v>
      </c>
      <c r="AQ910" s="467" t="s">
        <v>5347</v>
      </c>
      <c r="AR910" s="467" t="s">
        <v>8247</v>
      </c>
      <c r="AS910" s="467" t="s">
        <v>8248</v>
      </c>
      <c r="AT910" s="467" t="s">
        <v>7878</v>
      </c>
      <c r="AU910" s="474" t="s">
        <v>8249</v>
      </c>
      <c r="AV910" s="474"/>
      <c r="AW910" s="474">
        <v>1</v>
      </c>
      <c r="AX910" s="474">
        <v>1</v>
      </c>
      <c r="AY910" s="474">
        <v>1</v>
      </c>
      <c r="AZ910" s="474">
        <v>1</v>
      </c>
      <c r="BA910" s="477">
        <v>2</v>
      </c>
      <c r="BB910" s="478"/>
      <c r="BC910" s="474"/>
      <c r="BD910" s="467"/>
      <c r="BE910" s="467"/>
      <c r="BF910" s="467"/>
      <c r="BG910" s="470"/>
      <c r="BH910" s="467"/>
      <c r="BI910" s="467"/>
      <c r="BJ910" s="467"/>
      <c r="BK910" s="467"/>
      <c r="BL910" s="467"/>
      <c r="BM910" s="467"/>
    </row>
    <row r="911" spans="2:65" ht="30" customHeight="1" x14ac:dyDescent="0.3">
      <c r="B911" s="465">
        <v>20200906</v>
      </c>
      <c r="C911" s="514" t="s">
        <v>8378</v>
      </c>
      <c r="D911" s="480" t="s">
        <v>8305</v>
      </c>
      <c r="E911" s="481">
        <v>44365</v>
      </c>
      <c r="F911" s="469" t="s">
        <v>2609</v>
      </c>
      <c r="G911" s="468" t="s">
        <v>116</v>
      </c>
      <c r="H911" s="469" t="s">
        <v>2585</v>
      </c>
      <c r="I911" s="468" t="s">
        <v>2477</v>
      </c>
      <c r="J911" s="503">
        <v>202106182107</v>
      </c>
      <c r="K911" s="483">
        <v>44293</v>
      </c>
      <c r="L911" s="479">
        <v>44256</v>
      </c>
      <c r="M911" s="469" t="s">
        <v>2586</v>
      </c>
      <c r="N911" s="469" t="s">
        <v>2586</v>
      </c>
      <c r="O911" s="513" t="s">
        <v>8373</v>
      </c>
      <c r="P911" s="513" t="s">
        <v>8374</v>
      </c>
      <c r="Q911" s="513" t="s">
        <v>8375</v>
      </c>
      <c r="R911" s="526" t="s">
        <v>8301</v>
      </c>
      <c r="S911" s="484">
        <v>0</v>
      </c>
      <c r="T911" s="468" t="s">
        <v>8440</v>
      </c>
      <c r="U911" s="468"/>
      <c r="V911" s="468"/>
      <c r="W911" s="468" t="s">
        <v>120</v>
      </c>
      <c r="X911" s="469"/>
      <c r="Y911" s="468" t="s">
        <v>2528</v>
      </c>
      <c r="Z911" s="513" t="s">
        <v>8376</v>
      </c>
      <c r="AA911" s="467" t="s">
        <v>8443</v>
      </c>
      <c r="AB911" s="467" t="s">
        <v>8442</v>
      </c>
      <c r="AC911" s="474"/>
      <c r="AD911" s="474" t="s">
        <v>8446</v>
      </c>
      <c r="AE911" s="474"/>
      <c r="AF911" s="474" t="s">
        <v>8448</v>
      </c>
      <c r="AG911" s="467" t="s">
        <v>8447</v>
      </c>
      <c r="AH911" s="474" t="s">
        <v>8449</v>
      </c>
      <c r="AI911" s="474" t="s">
        <v>8449</v>
      </c>
      <c r="AJ911" s="467"/>
      <c r="AK911" s="474"/>
      <c r="AL911" s="467"/>
      <c r="AM911" s="467" t="s">
        <v>8377</v>
      </c>
      <c r="AN911" s="467"/>
      <c r="AO911" s="474" t="s">
        <v>2528</v>
      </c>
      <c r="AP911" s="476" t="s">
        <v>8372</v>
      </c>
      <c r="AQ911" s="467" t="s">
        <v>5205</v>
      </c>
      <c r="AR911" s="467" t="s">
        <v>6709</v>
      </c>
      <c r="AS911" s="467" t="s">
        <v>8444</v>
      </c>
      <c r="AT911" s="467" t="s">
        <v>8441</v>
      </c>
      <c r="AU911" s="474" t="s">
        <v>8445</v>
      </c>
      <c r="AV911" s="474"/>
      <c r="AW911" s="474">
        <v>1</v>
      </c>
      <c r="AX911" s="474">
        <v>1</v>
      </c>
      <c r="AY911" s="474">
        <v>1</v>
      </c>
      <c r="AZ911" s="474">
        <v>1</v>
      </c>
      <c r="BA911" s="477">
        <v>2</v>
      </c>
      <c r="BB911" s="478"/>
      <c r="BC911" s="474"/>
      <c r="BD911" s="467" t="s">
        <v>3141</v>
      </c>
      <c r="BE911" s="467"/>
      <c r="BF911" s="467"/>
      <c r="BG911" s="470"/>
      <c r="BH911" s="467"/>
      <c r="BI911" s="467"/>
      <c r="BJ911" s="467"/>
      <c r="BK911" s="467"/>
      <c r="BL911" s="467"/>
      <c r="BM911" s="467"/>
    </row>
    <row r="912" spans="2:65" ht="30" customHeight="1" x14ac:dyDescent="0.3">
      <c r="B912" s="465">
        <v>20200907</v>
      </c>
      <c r="C912" s="514" t="s">
        <v>8381</v>
      </c>
      <c r="D912" s="480" t="s">
        <v>4406</v>
      </c>
      <c r="E912" s="481">
        <v>44365</v>
      </c>
      <c r="F912" s="469" t="s">
        <v>2713</v>
      </c>
      <c r="G912" s="468" t="s">
        <v>116</v>
      </c>
      <c r="H912" s="469" t="s">
        <v>2585</v>
      </c>
      <c r="I912" s="468" t="s">
        <v>4394</v>
      </c>
      <c r="J912" s="503">
        <v>202106182095</v>
      </c>
      <c r="K912" s="483">
        <v>44357</v>
      </c>
      <c r="L912" s="479">
        <v>44348</v>
      </c>
      <c r="M912" s="469" t="s">
        <v>5956</v>
      </c>
      <c r="N912" s="469" t="s">
        <v>8302</v>
      </c>
      <c r="O912" s="513" t="s">
        <v>7730</v>
      </c>
      <c r="P912" s="513" t="s">
        <v>8382</v>
      </c>
      <c r="Q912" s="513" t="s">
        <v>8383</v>
      </c>
      <c r="R912" s="526">
        <v>2200</v>
      </c>
      <c r="S912" s="484">
        <v>0</v>
      </c>
      <c r="T912" s="468" t="s">
        <v>8453</v>
      </c>
      <c r="U912" s="468"/>
      <c r="V912" s="468"/>
      <c r="W912" s="468" t="s">
        <v>120</v>
      </c>
      <c r="X912" s="469"/>
      <c r="Y912" s="468" t="s">
        <v>12292</v>
      </c>
      <c r="Z912" s="513" t="s">
        <v>8661</v>
      </c>
      <c r="AA912" s="467" t="s">
        <v>2454</v>
      </c>
      <c r="AB912" s="467"/>
      <c r="AC912" s="474"/>
      <c r="AD912" s="474" t="s">
        <v>2450</v>
      </c>
      <c r="AE912" s="474"/>
      <c r="AF912" s="474" t="s">
        <v>2458</v>
      </c>
      <c r="AG912" s="467" t="s">
        <v>2516</v>
      </c>
      <c r="AH912" s="474" t="s">
        <v>2452</v>
      </c>
      <c r="AI912" s="474" t="s">
        <v>2452</v>
      </c>
      <c r="AJ912" s="467"/>
      <c r="AK912" s="474"/>
      <c r="AL912" s="467"/>
      <c r="AM912" s="467" t="s">
        <v>8380</v>
      </c>
      <c r="AN912" s="467"/>
      <c r="AO912" s="474" t="s">
        <v>2528</v>
      </c>
      <c r="AP912" s="476" t="s">
        <v>8662</v>
      </c>
      <c r="AQ912" s="467" t="s">
        <v>5640</v>
      </c>
      <c r="AR912" s="467" t="s">
        <v>8663</v>
      </c>
      <c r="AS912" s="467" t="s">
        <v>7712</v>
      </c>
      <c r="AT912" s="467" t="s">
        <v>5096</v>
      </c>
      <c r="AU912" s="474" t="s">
        <v>6709</v>
      </c>
      <c r="AV912" s="474"/>
      <c r="AW912" s="474">
        <v>1</v>
      </c>
      <c r="AX912" s="474">
        <v>1</v>
      </c>
      <c r="AY912" s="474">
        <v>1</v>
      </c>
      <c r="AZ912" s="474">
        <v>1</v>
      </c>
      <c r="BA912" s="477">
        <v>4</v>
      </c>
      <c r="BB912" s="478"/>
      <c r="BC912" s="474"/>
      <c r="BD912" s="467" t="s">
        <v>3141</v>
      </c>
      <c r="BE912" s="467"/>
      <c r="BF912" s="467"/>
      <c r="BG912" s="470"/>
      <c r="BH912" s="467"/>
      <c r="BI912" s="467"/>
      <c r="BJ912" s="467"/>
      <c r="BK912" s="467"/>
      <c r="BL912" s="467"/>
      <c r="BM912" s="467"/>
    </row>
    <row r="913" spans="2:65" ht="30" customHeight="1" x14ac:dyDescent="0.3">
      <c r="B913" s="465">
        <v>20200908</v>
      </c>
      <c r="C913" s="514" t="s">
        <v>8385</v>
      </c>
      <c r="D913" s="480" t="s">
        <v>5719</v>
      </c>
      <c r="E913" s="481">
        <v>44365</v>
      </c>
      <c r="F913" s="469" t="s">
        <v>8366</v>
      </c>
      <c r="G913" s="468" t="s">
        <v>8356</v>
      </c>
      <c r="H913" s="469" t="s">
        <v>2585</v>
      </c>
      <c r="I913" s="468" t="s">
        <v>2491</v>
      </c>
      <c r="J913" s="503">
        <v>202106182042</v>
      </c>
      <c r="K913" s="483">
        <v>44364</v>
      </c>
      <c r="L913" s="479">
        <v>44348</v>
      </c>
      <c r="M913" s="469" t="s">
        <v>8303</v>
      </c>
      <c r="N913" s="469" t="s">
        <v>5956</v>
      </c>
      <c r="O913" s="513" t="s">
        <v>8387</v>
      </c>
      <c r="P913" s="513" t="s">
        <v>8388</v>
      </c>
      <c r="Q913" s="513" t="s">
        <v>8389</v>
      </c>
      <c r="R913" s="526">
        <v>528000</v>
      </c>
      <c r="S913" s="484">
        <v>0</v>
      </c>
      <c r="T913" s="468" t="s">
        <v>348</v>
      </c>
      <c r="U913" s="468"/>
      <c r="V913" s="468"/>
      <c r="W913" s="468" t="s">
        <v>120</v>
      </c>
      <c r="X913" s="469"/>
      <c r="Y913" s="468" t="s">
        <v>9212</v>
      </c>
      <c r="Z913" s="513" t="s">
        <v>8390</v>
      </c>
      <c r="AA913" s="467" t="s">
        <v>153</v>
      </c>
      <c r="AB913" s="467" t="s">
        <v>8386</v>
      </c>
      <c r="AC913" s="474"/>
      <c r="AD913" s="474" t="s">
        <v>228</v>
      </c>
      <c r="AE913" s="474"/>
      <c r="AF913" s="474" t="s">
        <v>235</v>
      </c>
      <c r="AG913" s="467" t="s">
        <v>239</v>
      </c>
      <c r="AH913" s="474" t="s">
        <v>154</v>
      </c>
      <c r="AI913" s="474" t="s">
        <v>154</v>
      </c>
      <c r="AJ913" s="467"/>
      <c r="AK913" s="474"/>
      <c r="AL913" s="467"/>
      <c r="AM913" s="467" t="s">
        <v>8384</v>
      </c>
      <c r="AN913" s="467"/>
      <c r="AO913" s="474"/>
      <c r="AP913" s="476" t="s">
        <v>12310</v>
      </c>
      <c r="AQ913" s="467" t="s">
        <v>6040</v>
      </c>
      <c r="AR913" s="467" t="s">
        <v>12311</v>
      </c>
      <c r="AS913" s="467" t="s">
        <v>12312</v>
      </c>
      <c r="AT913" s="467" t="s">
        <v>8689</v>
      </c>
      <c r="AU913" s="474" t="s">
        <v>12313</v>
      </c>
      <c r="AV913" s="474"/>
      <c r="AW913" s="474">
        <v>1</v>
      </c>
      <c r="AX913" s="474">
        <v>2</v>
      </c>
      <c r="AY913" s="474">
        <v>1</v>
      </c>
      <c r="AZ913" s="474">
        <v>1</v>
      </c>
      <c r="BA913" s="477">
        <v>2</v>
      </c>
      <c r="BB913" s="478"/>
      <c r="BC913" s="474"/>
      <c r="BD913" s="467"/>
      <c r="BE913" s="467"/>
      <c r="BF913" s="467"/>
      <c r="BG913" s="470"/>
      <c r="BH913" s="467"/>
      <c r="BI913" s="467"/>
      <c r="BJ913" s="467"/>
      <c r="BK913" s="467"/>
      <c r="BL913" s="467"/>
      <c r="BM913" s="467"/>
    </row>
    <row r="914" spans="2:65" ht="30" customHeight="1" x14ac:dyDescent="0.3">
      <c r="B914" s="465">
        <v>20200909</v>
      </c>
      <c r="C914" s="514" t="s">
        <v>8266</v>
      </c>
      <c r="D914" s="480" t="s">
        <v>8243</v>
      </c>
      <c r="E914" s="481">
        <v>44367</v>
      </c>
      <c r="F914" s="469" t="s">
        <v>2632</v>
      </c>
      <c r="G914" s="468" t="s">
        <v>116</v>
      </c>
      <c r="H914" s="469" t="s">
        <v>2585</v>
      </c>
      <c r="I914" s="468" t="s">
        <v>8243</v>
      </c>
      <c r="J914" s="503">
        <v>202106202115</v>
      </c>
      <c r="K914" s="483">
        <v>44367</v>
      </c>
      <c r="L914" s="479"/>
      <c r="M914" s="469" t="s">
        <v>7837</v>
      </c>
      <c r="N914" s="469" t="s">
        <v>3377</v>
      </c>
      <c r="O914" s="513" t="s">
        <v>8231</v>
      </c>
      <c r="P914" s="513" t="s">
        <v>8264</v>
      </c>
      <c r="Q914" s="513" t="s">
        <v>8183</v>
      </c>
      <c r="R914" s="526">
        <v>0</v>
      </c>
      <c r="S914" s="484">
        <v>0</v>
      </c>
      <c r="T914" s="468" t="s">
        <v>8267</v>
      </c>
      <c r="U914" s="468"/>
      <c r="V914" s="468"/>
      <c r="W914" s="468" t="s">
        <v>120</v>
      </c>
      <c r="X914" s="513"/>
      <c r="Y914" s="468" t="s">
        <v>2528</v>
      </c>
      <c r="Z914" s="469" t="s">
        <v>8230</v>
      </c>
      <c r="AA914" s="467" t="s">
        <v>8256</v>
      </c>
      <c r="AB914" s="467" t="s">
        <v>8259</v>
      </c>
      <c r="AC914" s="474"/>
      <c r="AD914" s="474" t="s">
        <v>8255</v>
      </c>
      <c r="AE914" s="474" t="s">
        <v>8268</v>
      </c>
      <c r="AF914" s="474" t="s">
        <v>8257</v>
      </c>
      <c r="AG914" s="467" t="s">
        <v>8258</v>
      </c>
      <c r="AH914" s="474" t="s">
        <v>8253</v>
      </c>
      <c r="AI914" s="474" t="s">
        <v>8253</v>
      </c>
      <c r="AJ914" s="467"/>
      <c r="AK914" s="474"/>
      <c r="AL914" s="467"/>
      <c r="AM914" s="467" t="s">
        <v>8262</v>
      </c>
      <c r="AN914" s="467"/>
      <c r="AO914" s="474"/>
      <c r="AP914" s="476" t="s">
        <v>8230</v>
      </c>
      <c r="AQ914" s="467" t="s">
        <v>8265</v>
      </c>
      <c r="AR914" s="467" t="s">
        <v>6709</v>
      </c>
      <c r="AS914" s="467" t="s">
        <v>8259</v>
      </c>
      <c r="AT914" s="467" t="s">
        <v>8260</v>
      </c>
      <c r="AU914" s="474" t="s">
        <v>8261</v>
      </c>
      <c r="AV914" s="474"/>
      <c r="AW914" s="474">
        <v>1</v>
      </c>
      <c r="AX914" s="474">
        <v>1</v>
      </c>
      <c r="AY914" s="474">
        <v>1</v>
      </c>
      <c r="AZ914" s="474">
        <v>1</v>
      </c>
      <c r="BA914" s="477">
        <v>2</v>
      </c>
      <c r="BB914" s="478"/>
      <c r="BC914" s="474"/>
      <c r="BD914" s="467"/>
      <c r="BE914" s="467"/>
      <c r="BF914" s="467"/>
      <c r="BG914" s="470"/>
      <c r="BH914" s="467"/>
      <c r="BI914" s="467"/>
      <c r="BJ914" s="467"/>
      <c r="BK914" s="467"/>
      <c r="BL914" s="467"/>
      <c r="BM914" s="467"/>
    </row>
    <row r="915" spans="2:65" ht="30" customHeight="1" x14ac:dyDescent="0.3">
      <c r="B915" s="465">
        <v>20200910</v>
      </c>
      <c r="C915" s="514" t="s">
        <v>8272</v>
      </c>
      <c r="D915" s="480" t="s">
        <v>5669</v>
      </c>
      <c r="E915" s="481">
        <v>44368</v>
      </c>
      <c r="F915" s="469" t="s">
        <v>2713</v>
      </c>
      <c r="G915" s="468" t="s">
        <v>116</v>
      </c>
      <c r="H915" s="469" t="s">
        <v>2585</v>
      </c>
      <c r="I915" s="468" t="s">
        <v>4394</v>
      </c>
      <c r="J915" s="503">
        <v>202106212193</v>
      </c>
      <c r="K915" s="483">
        <v>44368</v>
      </c>
      <c r="L915" s="479"/>
      <c r="M915" s="469" t="s">
        <v>5956</v>
      </c>
      <c r="N915" s="469" t="s">
        <v>6561</v>
      </c>
      <c r="O915" s="513" t="s">
        <v>6068</v>
      </c>
      <c r="P915" s="513" t="s">
        <v>8273</v>
      </c>
      <c r="Q915" s="513" t="s">
        <v>8232</v>
      </c>
      <c r="R915" s="526">
        <v>5440</v>
      </c>
      <c r="S915" s="484">
        <v>0</v>
      </c>
      <c r="T915" s="468" t="s">
        <v>8453</v>
      </c>
      <c r="U915" s="468"/>
      <c r="V915" s="468"/>
      <c r="W915" s="468" t="s">
        <v>121</v>
      </c>
      <c r="X915" s="513"/>
      <c r="Y915" s="468" t="s">
        <v>2528</v>
      </c>
      <c r="Z915" s="513" t="s">
        <v>8559</v>
      </c>
      <c r="AA915" s="467" t="s">
        <v>2518</v>
      </c>
      <c r="AB915" s="467"/>
      <c r="AC915" s="474"/>
      <c r="AD915" s="474" t="s">
        <v>2450</v>
      </c>
      <c r="AE915" s="474"/>
      <c r="AF915" s="474" t="s">
        <v>2458</v>
      </c>
      <c r="AG915" s="467" t="s">
        <v>2516</v>
      </c>
      <c r="AH915" s="474" t="s">
        <v>2452</v>
      </c>
      <c r="AI915" s="474" t="s">
        <v>2452</v>
      </c>
      <c r="AJ915" s="467"/>
      <c r="AK915" s="474"/>
      <c r="AL915" s="467"/>
      <c r="AM915" s="467" t="s">
        <v>8270</v>
      </c>
      <c r="AN915" s="467"/>
      <c r="AO915" s="474" t="s">
        <v>2528</v>
      </c>
      <c r="AP915" s="476" t="s">
        <v>8271</v>
      </c>
      <c r="AQ915" s="467" t="s">
        <v>5640</v>
      </c>
      <c r="AR915" s="467" t="s">
        <v>8269</v>
      </c>
      <c r="AS915" s="467" t="s">
        <v>8029</v>
      </c>
      <c r="AT915" s="467" t="s">
        <v>6341</v>
      </c>
      <c r="AU915" s="474" t="s">
        <v>6709</v>
      </c>
      <c r="AV915" s="474"/>
      <c r="AW915" s="474">
        <v>1</v>
      </c>
      <c r="AX915" s="474">
        <v>1</v>
      </c>
      <c r="AY915" s="474">
        <v>1</v>
      </c>
      <c r="AZ915" s="474">
        <v>1</v>
      </c>
      <c r="BA915" s="477">
        <v>4</v>
      </c>
      <c r="BB915" s="478"/>
      <c r="BC915" s="474"/>
      <c r="BD915" s="467" t="s">
        <v>3141</v>
      </c>
      <c r="BE915" s="467" t="s">
        <v>9757</v>
      </c>
      <c r="BF915" s="467"/>
      <c r="BG915" s="470"/>
      <c r="BH915" s="467"/>
      <c r="BI915" s="467"/>
      <c r="BJ915" s="467"/>
      <c r="BK915" s="467"/>
      <c r="BL915" s="467"/>
      <c r="BM915" s="467"/>
    </row>
    <row r="916" spans="2:65" ht="30" customHeight="1" x14ac:dyDescent="0.3">
      <c r="B916" s="465">
        <v>20200911</v>
      </c>
      <c r="C916" s="514" t="s">
        <v>8276</v>
      </c>
      <c r="D916" s="480" t="s">
        <v>8277</v>
      </c>
      <c r="E916" s="481">
        <v>44368</v>
      </c>
      <c r="F916" s="469" t="s">
        <v>2632</v>
      </c>
      <c r="G916" s="468" t="s">
        <v>116</v>
      </c>
      <c r="H916" s="469" t="s">
        <v>2585</v>
      </c>
      <c r="I916" s="468" t="s">
        <v>2449</v>
      </c>
      <c r="J916" s="503">
        <v>202106212172</v>
      </c>
      <c r="K916" s="483">
        <v>44368</v>
      </c>
      <c r="L916" s="479"/>
      <c r="M916" s="469" t="s">
        <v>7837</v>
      </c>
      <c r="N916" s="469" t="s">
        <v>2582</v>
      </c>
      <c r="O916" s="513" t="s">
        <v>8234</v>
      </c>
      <c r="P916" s="513" t="s">
        <v>8275</v>
      </c>
      <c r="Q916" s="513" t="s">
        <v>8235</v>
      </c>
      <c r="R916" s="526">
        <v>34</v>
      </c>
      <c r="S916" s="484">
        <v>0</v>
      </c>
      <c r="T916" s="468" t="s">
        <v>8453</v>
      </c>
      <c r="U916" s="468"/>
      <c r="V916" s="468"/>
      <c r="W916" s="468" t="s">
        <v>120</v>
      </c>
      <c r="X916" s="513"/>
      <c r="Y916" s="468" t="s">
        <v>2528</v>
      </c>
      <c r="Z916" s="513" t="s">
        <v>8919</v>
      </c>
      <c r="AA916" s="467" t="s">
        <v>2518</v>
      </c>
      <c r="AB916" s="467"/>
      <c r="AC916" s="474"/>
      <c r="AD916" s="474" t="s">
        <v>2450</v>
      </c>
      <c r="AE916" s="474"/>
      <c r="AF916" s="474" t="s">
        <v>2458</v>
      </c>
      <c r="AG916" s="467" t="s">
        <v>2486</v>
      </c>
      <c r="AH916" s="474" t="s">
        <v>2452</v>
      </c>
      <c r="AI916" s="474" t="s">
        <v>2452</v>
      </c>
      <c r="AJ916" s="467"/>
      <c r="AK916" s="474"/>
      <c r="AL916" s="467"/>
      <c r="AM916" s="467" t="s">
        <v>8274</v>
      </c>
      <c r="AN916" s="467"/>
      <c r="AO916" s="474" t="s">
        <v>2528</v>
      </c>
      <c r="AP916" s="476" t="s">
        <v>8233</v>
      </c>
      <c r="AQ916" s="467" t="s">
        <v>5637</v>
      </c>
      <c r="AR916" s="467" t="s">
        <v>6709</v>
      </c>
      <c r="AS916" s="467" t="s">
        <v>8856</v>
      </c>
      <c r="AT916" s="467" t="s">
        <v>5637</v>
      </c>
      <c r="AU916" s="478" t="s">
        <v>8869</v>
      </c>
      <c r="AV916" s="474"/>
      <c r="AW916" s="474">
        <v>1</v>
      </c>
      <c r="AX916" s="474">
        <v>1</v>
      </c>
      <c r="AY916" s="474">
        <v>1</v>
      </c>
      <c r="AZ916" s="474">
        <v>1</v>
      </c>
      <c r="BA916" s="477">
        <v>3</v>
      </c>
      <c r="BB916" s="478"/>
      <c r="BC916" s="474"/>
      <c r="BD916" s="467" t="s">
        <v>3141</v>
      </c>
      <c r="BE916" s="467"/>
      <c r="BF916" s="467"/>
      <c r="BG916" s="470"/>
      <c r="BH916" s="467"/>
      <c r="BI916" s="467"/>
      <c r="BJ916" s="467"/>
      <c r="BK916" s="467"/>
      <c r="BL916" s="467"/>
      <c r="BM916" s="467"/>
    </row>
    <row r="917" spans="2:65" ht="30" customHeight="1" x14ac:dyDescent="0.3">
      <c r="B917" s="465">
        <v>20200912</v>
      </c>
      <c r="C917" s="514" t="s">
        <v>8282</v>
      </c>
      <c r="D917" s="480" t="s">
        <v>8280</v>
      </c>
      <c r="E917" s="481">
        <v>44368</v>
      </c>
      <c r="F917" s="469" t="s">
        <v>3176</v>
      </c>
      <c r="G917" s="468" t="s">
        <v>116</v>
      </c>
      <c r="H917" s="469" t="s">
        <v>1500</v>
      </c>
      <c r="I917" s="468" t="s">
        <v>2477</v>
      </c>
      <c r="J917" s="503">
        <v>202106212161</v>
      </c>
      <c r="K917" s="483">
        <v>44368</v>
      </c>
      <c r="L917" s="479">
        <v>44317</v>
      </c>
      <c r="M917" s="469" t="s">
        <v>8216</v>
      </c>
      <c r="N917" s="469" t="s">
        <v>2582</v>
      </c>
      <c r="O917" s="513" t="s">
        <v>8236</v>
      </c>
      <c r="P917" s="513" t="s">
        <v>8279</v>
      </c>
      <c r="Q917" s="513" t="s">
        <v>8237</v>
      </c>
      <c r="R917" s="526">
        <v>2250</v>
      </c>
      <c r="S917" s="484">
        <v>2250</v>
      </c>
      <c r="T917" s="468" t="s">
        <v>2455</v>
      </c>
      <c r="U917" s="468"/>
      <c r="V917" s="468"/>
      <c r="W917" s="468" t="s">
        <v>120</v>
      </c>
      <c r="X917" s="513"/>
      <c r="Y917" s="468" t="s">
        <v>2528</v>
      </c>
      <c r="Z917" s="469" t="s">
        <v>8306</v>
      </c>
      <c r="AA917" s="467" t="s">
        <v>2518</v>
      </c>
      <c r="AB917" s="467"/>
      <c r="AC917" s="474"/>
      <c r="AD917" s="474" t="s">
        <v>2450</v>
      </c>
      <c r="AE917" s="474"/>
      <c r="AF917" s="474" t="s">
        <v>2462</v>
      </c>
      <c r="AG917" s="467" t="s">
        <v>2451</v>
      </c>
      <c r="AH917" s="474" t="s">
        <v>2452</v>
      </c>
      <c r="AI917" s="474" t="s">
        <v>2452</v>
      </c>
      <c r="AJ917" s="467"/>
      <c r="AK917" s="474"/>
      <c r="AL917" s="467"/>
      <c r="AM917" s="467" t="s">
        <v>8278</v>
      </c>
      <c r="AN917" s="467"/>
      <c r="AO917" s="474" t="s">
        <v>2528</v>
      </c>
      <c r="AP917" s="476" t="s">
        <v>8306</v>
      </c>
      <c r="AQ917" s="467" t="s">
        <v>8281</v>
      </c>
      <c r="AR917" s="467" t="s">
        <v>8307</v>
      </c>
      <c r="AS917" s="467" t="s">
        <v>9220</v>
      </c>
      <c r="AT917" s="467" t="s">
        <v>5195</v>
      </c>
      <c r="AU917" s="474" t="s">
        <v>9211</v>
      </c>
      <c r="AV917" s="474"/>
      <c r="AW917" s="474">
        <v>1</v>
      </c>
      <c r="AX917" s="474">
        <v>1</v>
      </c>
      <c r="AY917" s="474">
        <v>1</v>
      </c>
      <c r="AZ917" s="474">
        <v>3</v>
      </c>
      <c r="BA917" s="477">
        <v>2</v>
      </c>
      <c r="BB917" s="478"/>
      <c r="BC917" s="474" t="s">
        <v>9345</v>
      </c>
      <c r="BD917" s="467" t="s">
        <v>9345</v>
      </c>
      <c r="BE917" s="467" t="s">
        <v>9346</v>
      </c>
      <c r="BF917" s="467"/>
      <c r="BG917" s="470"/>
      <c r="BH917" s="467"/>
      <c r="BI917" s="467"/>
      <c r="BJ917" s="467"/>
      <c r="BK917" s="467"/>
      <c r="BL917" s="467"/>
      <c r="BM917" s="467"/>
    </row>
    <row r="918" spans="2:65" ht="30" customHeight="1" x14ac:dyDescent="0.3">
      <c r="B918" s="465">
        <v>20200913</v>
      </c>
      <c r="C918" s="514" t="s">
        <v>8392</v>
      </c>
      <c r="D918" s="480" t="s">
        <v>6193</v>
      </c>
      <c r="E918" s="481">
        <v>44369</v>
      </c>
      <c r="F918" s="469" t="s">
        <v>2713</v>
      </c>
      <c r="G918" s="468" t="s">
        <v>116</v>
      </c>
      <c r="H918" s="469" t="s">
        <v>2585</v>
      </c>
      <c r="I918" s="468" t="s">
        <v>2491</v>
      </c>
      <c r="J918" s="503">
        <v>202106222364</v>
      </c>
      <c r="K918" s="483">
        <v>44368</v>
      </c>
      <c r="L918" s="479">
        <v>44348</v>
      </c>
      <c r="M918" s="469" t="s">
        <v>8304</v>
      </c>
      <c r="N918" s="469" t="s">
        <v>5956</v>
      </c>
      <c r="O918" s="513" t="s">
        <v>8393</v>
      </c>
      <c r="P918" s="513" t="s">
        <v>8394</v>
      </c>
      <c r="Q918" s="513" t="s">
        <v>8395</v>
      </c>
      <c r="R918" s="526">
        <v>276210</v>
      </c>
      <c r="S918" s="484">
        <v>0</v>
      </c>
      <c r="T918" s="468" t="s">
        <v>2455</v>
      </c>
      <c r="U918" s="468"/>
      <c r="V918" s="468"/>
      <c r="W918" s="468" t="s">
        <v>120</v>
      </c>
      <c r="X918" s="469"/>
      <c r="Y918" s="468" t="s">
        <v>2528</v>
      </c>
      <c r="Z918" s="513" t="s">
        <v>8920</v>
      </c>
      <c r="AA918" s="467" t="s">
        <v>2518</v>
      </c>
      <c r="AB918" s="467"/>
      <c r="AC918" s="474"/>
      <c r="AD918" s="474" t="s">
        <v>2460</v>
      </c>
      <c r="AE918" s="474"/>
      <c r="AF918" s="474" t="s">
        <v>2458</v>
      </c>
      <c r="AG918" s="467" t="s">
        <v>2451</v>
      </c>
      <c r="AH918" s="474" t="s">
        <v>2452</v>
      </c>
      <c r="AI918" s="474" t="s">
        <v>2452</v>
      </c>
      <c r="AJ918" s="467"/>
      <c r="AK918" s="474"/>
      <c r="AL918" s="467"/>
      <c r="AM918" s="467" t="s">
        <v>8391</v>
      </c>
      <c r="AN918" s="467"/>
      <c r="AO918" s="474" t="s">
        <v>2528</v>
      </c>
      <c r="AP918" s="476" t="s">
        <v>8857</v>
      </c>
      <c r="AQ918" s="467" t="s">
        <v>6040</v>
      </c>
      <c r="AR918" s="467" t="s">
        <v>8858</v>
      </c>
      <c r="AS918" s="467" t="s">
        <v>8859</v>
      </c>
      <c r="AT918" s="467" t="s">
        <v>5640</v>
      </c>
      <c r="AU918" s="474" t="s">
        <v>8876</v>
      </c>
      <c r="AV918" s="474"/>
      <c r="AW918" s="474">
        <v>1</v>
      </c>
      <c r="AX918" s="474">
        <v>2</v>
      </c>
      <c r="AY918" s="474">
        <v>1</v>
      </c>
      <c r="AZ918" s="474">
        <v>1</v>
      </c>
      <c r="BA918" s="477">
        <v>2</v>
      </c>
      <c r="BB918" s="478"/>
      <c r="BC918" s="474"/>
      <c r="BD918" s="467" t="s">
        <v>3141</v>
      </c>
      <c r="BE918" s="467"/>
      <c r="BF918" s="467"/>
      <c r="BG918" s="470"/>
      <c r="BH918" s="467"/>
      <c r="BI918" s="467"/>
      <c r="BJ918" s="467"/>
      <c r="BK918" s="467"/>
      <c r="BL918" s="467"/>
      <c r="BM918" s="467"/>
    </row>
    <row r="919" spans="2:65" ht="30" customHeight="1" x14ac:dyDescent="0.3">
      <c r="B919" s="465">
        <v>20200914</v>
      </c>
      <c r="C919" s="514" t="s">
        <v>8288</v>
      </c>
      <c r="D919" s="480" t="s">
        <v>3507</v>
      </c>
      <c r="E919" s="481">
        <v>44369</v>
      </c>
      <c r="F919" s="469" t="s">
        <v>3658</v>
      </c>
      <c r="G919" s="468" t="s">
        <v>116</v>
      </c>
      <c r="H919" s="469" t="s">
        <v>2585</v>
      </c>
      <c r="I919" s="468" t="s">
        <v>119</v>
      </c>
      <c r="J919" s="503">
        <v>202106222311</v>
      </c>
      <c r="K919" s="483">
        <v>44369</v>
      </c>
      <c r="L919" s="479"/>
      <c r="M919" s="469" t="s">
        <v>8217</v>
      </c>
      <c r="N919" s="469" t="s">
        <v>5356</v>
      </c>
      <c r="O919" s="513" t="s">
        <v>8239</v>
      </c>
      <c r="P919" s="513" t="s">
        <v>8917</v>
      </c>
      <c r="Q919" s="513" t="s">
        <v>8240</v>
      </c>
      <c r="R919" s="526">
        <v>0</v>
      </c>
      <c r="S919" s="484">
        <v>0</v>
      </c>
      <c r="T919" s="468" t="s">
        <v>2455</v>
      </c>
      <c r="U919" s="468"/>
      <c r="V919" s="468"/>
      <c r="W919" s="468" t="s">
        <v>120</v>
      </c>
      <c r="X919" s="513"/>
      <c r="Y919" s="468" t="s">
        <v>2528</v>
      </c>
      <c r="Z919" s="513" t="s">
        <v>8922</v>
      </c>
      <c r="AA919" s="467" t="s">
        <v>2518</v>
      </c>
      <c r="AB919" s="467"/>
      <c r="AC919" s="474"/>
      <c r="AD919" s="474" t="s">
        <v>2450</v>
      </c>
      <c r="AE919" s="474"/>
      <c r="AF919" s="474" t="s">
        <v>2462</v>
      </c>
      <c r="AG919" s="467" t="s">
        <v>2451</v>
      </c>
      <c r="AH919" s="474" t="s">
        <v>2452</v>
      </c>
      <c r="AI919" s="474" t="s">
        <v>2452</v>
      </c>
      <c r="AJ919" s="467"/>
      <c r="AK919" s="474"/>
      <c r="AL919" s="467"/>
      <c r="AM919" s="467" t="s">
        <v>8283</v>
      </c>
      <c r="AN919" s="467"/>
      <c r="AO919" s="474" t="s">
        <v>2528</v>
      </c>
      <c r="AP919" s="476" t="s">
        <v>8238</v>
      </c>
      <c r="AQ919" s="467" t="s">
        <v>8284</v>
      </c>
      <c r="AR919" s="467" t="s">
        <v>8648</v>
      </c>
      <c r="AS919" s="467" t="s">
        <v>8923</v>
      </c>
      <c r="AT919" s="467" t="s">
        <v>8924</v>
      </c>
      <c r="AU919" s="474" t="s">
        <v>8925</v>
      </c>
      <c r="AV919" s="474"/>
      <c r="AW919" s="474">
        <v>1</v>
      </c>
      <c r="AX919" s="474">
        <v>1</v>
      </c>
      <c r="AY919" s="474">
        <v>1</v>
      </c>
      <c r="AZ919" s="474">
        <v>3</v>
      </c>
      <c r="BA919" s="477">
        <v>2</v>
      </c>
      <c r="BB919" s="478"/>
      <c r="BC919" s="474"/>
      <c r="BD919" s="467" t="s">
        <v>3141</v>
      </c>
      <c r="BE919" s="467"/>
      <c r="BF919" s="467"/>
      <c r="BG919" s="470"/>
      <c r="BH919" s="467"/>
      <c r="BI919" s="467"/>
      <c r="BJ919" s="467"/>
      <c r="BK919" s="467"/>
      <c r="BL919" s="467"/>
      <c r="BM919" s="467"/>
    </row>
    <row r="920" spans="2:65" ht="30" customHeight="1" x14ac:dyDescent="0.3">
      <c r="B920" s="465">
        <v>20200915</v>
      </c>
      <c r="C920" s="514" t="s">
        <v>8286</v>
      </c>
      <c r="D920" s="480" t="s">
        <v>4516</v>
      </c>
      <c r="E920" s="481">
        <v>44369</v>
      </c>
      <c r="F920" s="469" t="s">
        <v>3658</v>
      </c>
      <c r="G920" s="468" t="s">
        <v>116</v>
      </c>
      <c r="H920" s="469" t="s">
        <v>2585</v>
      </c>
      <c r="I920" s="468" t="s">
        <v>119</v>
      </c>
      <c r="J920" s="503">
        <v>202106222300</v>
      </c>
      <c r="K920" s="483">
        <v>44255</v>
      </c>
      <c r="L920" s="479"/>
      <c r="M920" s="469"/>
      <c r="N920" s="469" t="s">
        <v>8218</v>
      </c>
      <c r="O920" s="513" t="s">
        <v>8241</v>
      </c>
      <c r="P920" s="513" t="s">
        <v>8287</v>
      </c>
      <c r="Q920" s="513" t="s">
        <v>8242</v>
      </c>
      <c r="R920" s="526">
        <v>0</v>
      </c>
      <c r="S920" s="484">
        <v>0</v>
      </c>
      <c r="T920" s="468" t="s">
        <v>2484</v>
      </c>
      <c r="U920" s="468"/>
      <c r="V920" s="468"/>
      <c r="W920" s="468" t="s">
        <v>120</v>
      </c>
      <c r="X920" s="513"/>
      <c r="Y920" s="468" t="s">
        <v>2528</v>
      </c>
      <c r="Z920" s="469" t="s">
        <v>8658</v>
      </c>
      <c r="AA920" s="467" t="s">
        <v>2454</v>
      </c>
      <c r="AB920" s="467" t="s">
        <v>8916</v>
      </c>
      <c r="AC920" s="474"/>
      <c r="AD920" s="474" t="s">
        <v>2450</v>
      </c>
      <c r="AE920" s="474"/>
      <c r="AF920" s="474" t="s">
        <v>2458</v>
      </c>
      <c r="AG920" s="467" t="s">
        <v>2451</v>
      </c>
      <c r="AH920" s="474" t="s">
        <v>2452</v>
      </c>
      <c r="AI920" s="474" t="s">
        <v>2452</v>
      </c>
      <c r="AJ920" s="467"/>
      <c r="AK920" s="474"/>
      <c r="AL920" s="467"/>
      <c r="AM920" s="467" t="s">
        <v>8285</v>
      </c>
      <c r="AN920" s="467"/>
      <c r="AO920" s="474" t="s">
        <v>8906</v>
      </c>
      <c r="AP920" s="476" t="s">
        <v>8658</v>
      </c>
      <c r="AQ920" s="467" t="s">
        <v>7895</v>
      </c>
      <c r="AR920" s="467" t="s">
        <v>8659</v>
      </c>
      <c r="AS920" s="467" t="s">
        <v>8916</v>
      </c>
      <c r="AT920" s="467" t="s">
        <v>8660</v>
      </c>
      <c r="AU920" s="474" t="s">
        <v>8855</v>
      </c>
      <c r="AV920" s="474"/>
      <c r="AW920" s="474">
        <v>1</v>
      </c>
      <c r="AX920" s="474">
        <v>1</v>
      </c>
      <c r="AY920" s="474">
        <v>1</v>
      </c>
      <c r="AZ920" s="474">
        <v>1</v>
      </c>
      <c r="BA920" s="477">
        <v>2</v>
      </c>
      <c r="BB920" s="478"/>
      <c r="BC920" s="474"/>
      <c r="BD920" s="467"/>
      <c r="BE920" s="467"/>
      <c r="BF920" s="467"/>
      <c r="BG920" s="470"/>
      <c r="BH920" s="467"/>
      <c r="BI920" s="467"/>
      <c r="BJ920" s="467"/>
      <c r="BK920" s="467"/>
      <c r="BL920" s="467"/>
      <c r="BM920" s="467"/>
    </row>
    <row r="921" spans="2:65" ht="30" customHeight="1" x14ac:dyDescent="0.3">
      <c r="B921" s="465">
        <v>20200916</v>
      </c>
      <c r="C921" s="514" t="s">
        <v>8418</v>
      </c>
      <c r="D921" s="480"/>
      <c r="E921" s="481">
        <v>44370</v>
      </c>
      <c r="F921" s="469" t="s">
        <v>8414</v>
      </c>
      <c r="G921" s="468" t="s">
        <v>116</v>
      </c>
      <c r="H921" s="469" t="s">
        <v>1500</v>
      </c>
      <c r="I921" s="468" t="s">
        <v>119</v>
      </c>
      <c r="J921" s="503">
        <v>202106232508</v>
      </c>
      <c r="K921" s="483">
        <v>44364</v>
      </c>
      <c r="L921" s="479">
        <v>44348</v>
      </c>
      <c r="M921" s="469" t="s">
        <v>2619</v>
      </c>
      <c r="N921" s="469" t="s">
        <v>5661</v>
      </c>
      <c r="O921" s="513" t="s">
        <v>8415</v>
      </c>
      <c r="P921" s="513"/>
      <c r="Q921" s="513" t="s">
        <v>8416</v>
      </c>
      <c r="R921" s="526">
        <v>0</v>
      </c>
      <c r="S921" s="484">
        <v>0</v>
      </c>
      <c r="T921" s="468" t="s">
        <v>2501</v>
      </c>
      <c r="U921" s="468"/>
      <c r="V921" s="468"/>
      <c r="W921" s="468" t="s">
        <v>120</v>
      </c>
      <c r="X921" s="469"/>
      <c r="Y921" s="468" t="s">
        <v>2528</v>
      </c>
      <c r="Z921" s="513" t="s">
        <v>8817</v>
      </c>
      <c r="AA921" s="467" t="s">
        <v>2518</v>
      </c>
      <c r="AB921" s="467"/>
      <c r="AC921" s="474"/>
      <c r="AD921" s="474" t="s">
        <v>2450</v>
      </c>
      <c r="AE921" s="474"/>
      <c r="AF921" s="474" t="s">
        <v>2458</v>
      </c>
      <c r="AG921" s="467" t="s">
        <v>2490</v>
      </c>
      <c r="AH921" s="474" t="s">
        <v>2452</v>
      </c>
      <c r="AI921" s="474" t="s">
        <v>2452</v>
      </c>
      <c r="AJ921" s="467"/>
      <c r="AK921" s="474"/>
      <c r="AL921" s="467"/>
      <c r="AM921" s="467" t="s">
        <v>8417</v>
      </c>
      <c r="AN921" s="467"/>
      <c r="AO921" s="474" t="s">
        <v>2528</v>
      </c>
      <c r="AP921" s="476" t="s">
        <v>8413</v>
      </c>
      <c r="AQ921" s="467" t="s">
        <v>8412</v>
      </c>
      <c r="AR921" s="467" t="s">
        <v>6709</v>
      </c>
      <c r="AS921" s="467" t="s">
        <v>8411</v>
      </c>
      <c r="AT921" s="467" t="s">
        <v>8410</v>
      </c>
      <c r="AU921" s="474" t="s">
        <v>8666</v>
      </c>
      <c r="AV921" s="474"/>
      <c r="AW921" s="474">
        <v>1</v>
      </c>
      <c r="AX921" s="474">
        <v>1</v>
      </c>
      <c r="AY921" s="474">
        <v>1</v>
      </c>
      <c r="AZ921" s="474">
        <v>1</v>
      </c>
      <c r="BA921" s="477">
        <v>1</v>
      </c>
      <c r="BB921" s="478"/>
      <c r="BC921" s="474" t="s">
        <v>2528</v>
      </c>
      <c r="BD921" s="467" t="s">
        <v>2528</v>
      </c>
      <c r="BE921" s="467" t="s">
        <v>9347</v>
      </c>
      <c r="BF921" s="467"/>
      <c r="BG921" s="470"/>
      <c r="BH921" s="467"/>
      <c r="BI921" s="467"/>
      <c r="BJ921" s="467"/>
      <c r="BK921" s="467"/>
      <c r="BL921" s="467"/>
      <c r="BM921" s="467"/>
    </row>
    <row r="922" spans="2:65" ht="30" customHeight="1" x14ac:dyDescent="0.3">
      <c r="B922" s="465">
        <v>20200917</v>
      </c>
      <c r="C922" s="514" t="s">
        <v>8272</v>
      </c>
      <c r="D922" s="480" t="s">
        <v>5669</v>
      </c>
      <c r="E922" s="481">
        <v>44375</v>
      </c>
      <c r="F922" s="469" t="s">
        <v>2713</v>
      </c>
      <c r="G922" s="468" t="s">
        <v>116</v>
      </c>
      <c r="H922" s="469" t="s">
        <v>2585</v>
      </c>
      <c r="I922" s="468" t="s">
        <v>4394</v>
      </c>
      <c r="J922" s="503">
        <v>202106283164</v>
      </c>
      <c r="K922" s="483">
        <v>44375</v>
      </c>
      <c r="L922" s="479">
        <v>44348</v>
      </c>
      <c r="M922" s="469" t="s">
        <v>5956</v>
      </c>
      <c r="N922" s="469" t="s">
        <v>6561</v>
      </c>
      <c r="O922" s="513" t="s">
        <v>6068</v>
      </c>
      <c r="P922" s="513" t="s">
        <v>8420</v>
      </c>
      <c r="Q922" s="513" t="s">
        <v>8615</v>
      </c>
      <c r="R922" s="526">
        <v>3200</v>
      </c>
      <c r="S922" s="484">
        <v>0</v>
      </c>
      <c r="T922" s="468" t="s">
        <v>8453</v>
      </c>
      <c r="U922" s="468"/>
      <c r="V922" s="468"/>
      <c r="W922" s="468" t="s">
        <v>121</v>
      </c>
      <c r="X922" s="469"/>
      <c r="Y922" s="468" t="s">
        <v>2528</v>
      </c>
      <c r="Z922" s="513" t="s">
        <v>8559</v>
      </c>
      <c r="AA922" s="467" t="s">
        <v>2518</v>
      </c>
      <c r="AB922" s="467"/>
      <c r="AC922" s="474"/>
      <c r="AD922" s="474" t="s">
        <v>2450</v>
      </c>
      <c r="AE922" s="474"/>
      <c r="AF922" s="474" t="s">
        <v>2458</v>
      </c>
      <c r="AG922" s="467" t="s">
        <v>2516</v>
      </c>
      <c r="AH922" s="474" t="s">
        <v>2452</v>
      </c>
      <c r="AI922" s="474" t="s">
        <v>2452</v>
      </c>
      <c r="AJ922" s="467"/>
      <c r="AK922" s="474"/>
      <c r="AL922" s="467"/>
      <c r="AM922" s="467" t="s">
        <v>8419</v>
      </c>
      <c r="AN922" s="467"/>
      <c r="AO922" s="474" t="s">
        <v>2528</v>
      </c>
      <c r="AP922" s="476" t="s">
        <v>8644</v>
      </c>
      <c r="AQ922" s="467" t="s">
        <v>5640</v>
      </c>
      <c r="AR922" s="467" t="s">
        <v>8664</v>
      </c>
      <c r="AS922" s="467" t="s">
        <v>8029</v>
      </c>
      <c r="AT922" s="467" t="s">
        <v>5096</v>
      </c>
      <c r="AU922" s="474" t="s">
        <v>6709</v>
      </c>
      <c r="AV922" s="474"/>
      <c r="AW922" s="474">
        <v>1</v>
      </c>
      <c r="AX922" s="474">
        <v>1</v>
      </c>
      <c r="AY922" s="474">
        <v>1</v>
      </c>
      <c r="AZ922" s="474">
        <v>1</v>
      </c>
      <c r="BA922" s="477">
        <v>4</v>
      </c>
      <c r="BB922" s="478"/>
      <c r="BC922" s="474"/>
      <c r="BD922" s="467" t="s">
        <v>3141</v>
      </c>
      <c r="BE922" s="467"/>
      <c r="BF922" s="467"/>
      <c r="BG922" s="470"/>
      <c r="BH922" s="467"/>
      <c r="BI922" s="467"/>
      <c r="BJ922" s="467"/>
      <c r="BK922" s="467"/>
      <c r="BL922" s="467"/>
      <c r="BM922" s="467"/>
    </row>
    <row r="923" spans="2:65" ht="30" customHeight="1" x14ac:dyDescent="0.3">
      <c r="B923" s="465">
        <v>20200918</v>
      </c>
      <c r="C923" s="514" t="s">
        <v>8422</v>
      </c>
      <c r="D923" s="480" t="s">
        <v>8408</v>
      </c>
      <c r="E923" s="481">
        <v>44375</v>
      </c>
      <c r="F923" s="469" t="s">
        <v>2713</v>
      </c>
      <c r="G923" s="468" t="s">
        <v>116</v>
      </c>
      <c r="H923" s="469" t="s">
        <v>1500</v>
      </c>
      <c r="I923" s="468" t="s">
        <v>2477</v>
      </c>
      <c r="J923" s="503">
        <v>202106283149</v>
      </c>
      <c r="K923" s="483">
        <v>44375</v>
      </c>
      <c r="L923" s="479">
        <v>44317</v>
      </c>
      <c r="M923" s="469" t="s">
        <v>5956</v>
      </c>
      <c r="N923" s="469" t="s">
        <v>8406</v>
      </c>
      <c r="O923" s="513" t="s">
        <v>8423</v>
      </c>
      <c r="P923" s="513" t="s">
        <v>8424</v>
      </c>
      <c r="Q923" s="513" t="s">
        <v>8425</v>
      </c>
      <c r="R923" s="526">
        <v>2000</v>
      </c>
      <c r="S923" s="484">
        <v>2000</v>
      </c>
      <c r="T923" s="468" t="s">
        <v>2484</v>
      </c>
      <c r="U923" s="468"/>
      <c r="V923" s="468"/>
      <c r="W923" s="468" t="s">
        <v>120</v>
      </c>
      <c r="X923" s="469"/>
      <c r="Y923" s="468" t="s">
        <v>2528</v>
      </c>
      <c r="Z923" s="513" t="s">
        <v>8926</v>
      </c>
      <c r="AA923" s="467" t="s">
        <v>2518</v>
      </c>
      <c r="AB923" s="467"/>
      <c r="AC923" s="474"/>
      <c r="AD923" s="474" t="s">
        <v>2450</v>
      </c>
      <c r="AE923" s="474"/>
      <c r="AF923" s="474" t="s">
        <v>2458</v>
      </c>
      <c r="AG923" s="467" t="s">
        <v>2451</v>
      </c>
      <c r="AH923" s="474" t="s">
        <v>2452</v>
      </c>
      <c r="AI923" s="474" t="s">
        <v>2452</v>
      </c>
      <c r="AJ923" s="467"/>
      <c r="AK923" s="474"/>
      <c r="AL923" s="467"/>
      <c r="AM923" s="467" t="s">
        <v>8421</v>
      </c>
      <c r="AN923" s="467"/>
      <c r="AO923" s="474"/>
      <c r="AP923" s="476" t="s">
        <v>8478</v>
      </c>
      <c r="AQ923" s="467" t="s">
        <v>5640</v>
      </c>
      <c r="AR923" s="467" t="s">
        <v>8877</v>
      </c>
      <c r="AS923" s="467" t="s">
        <v>9221</v>
      </c>
      <c r="AT923" s="467" t="s">
        <v>8100</v>
      </c>
      <c r="AU923" s="474" t="s">
        <v>9222</v>
      </c>
      <c r="AV923" s="474"/>
      <c r="AW923" s="474">
        <v>1</v>
      </c>
      <c r="AX923" s="474">
        <v>1</v>
      </c>
      <c r="AY923" s="474">
        <v>1</v>
      </c>
      <c r="AZ923" s="474">
        <v>1</v>
      </c>
      <c r="BA923" s="477">
        <v>2</v>
      </c>
      <c r="BB923" s="478"/>
      <c r="BC923" s="474"/>
      <c r="BD923" s="467"/>
      <c r="BE923" s="467" t="s">
        <v>12369</v>
      </c>
      <c r="BF923" s="467"/>
      <c r="BG923" s="470"/>
      <c r="BH923" s="467"/>
      <c r="BI923" s="467"/>
      <c r="BJ923" s="467"/>
      <c r="BK923" s="467"/>
      <c r="BL923" s="467"/>
      <c r="BM923" s="467"/>
    </row>
    <row r="924" spans="2:65" ht="30" customHeight="1" x14ac:dyDescent="0.3">
      <c r="B924" s="465">
        <v>20200920</v>
      </c>
      <c r="C924" s="514" t="s">
        <v>8429</v>
      </c>
      <c r="D924" s="480" t="s">
        <v>8409</v>
      </c>
      <c r="E924" s="481">
        <v>44376</v>
      </c>
      <c r="F924" s="469" t="s">
        <v>2713</v>
      </c>
      <c r="G924" s="468" t="s">
        <v>116</v>
      </c>
      <c r="H924" s="469" t="s">
        <v>1500</v>
      </c>
      <c r="I924" s="468" t="s">
        <v>2477</v>
      </c>
      <c r="J924" s="503">
        <v>202106293252</v>
      </c>
      <c r="K924" s="483">
        <v>44376</v>
      </c>
      <c r="L924" s="479">
        <v>44287</v>
      </c>
      <c r="M924" s="469" t="s">
        <v>5956</v>
      </c>
      <c r="N924" s="469" t="s">
        <v>8407</v>
      </c>
      <c r="O924" s="513" t="s">
        <v>8430</v>
      </c>
      <c r="P924" s="513" t="s">
        <v>8818</v>
      </c>
      <c r="Q924" s="513" t="s">
        <v>8431</v>
      </c>
      <c r="R924" s="526">
        <v>158300</v>
      </c>
      <c r="S924" s="484">
        <v>158300</v>
      </c>
      <c r="T924" s="468" t="s">
        <v>2484</v>
      </c>
      <c r="U924" s="468"/>
      <c r="V924" s="468"/>
      <c r="W924" s="468" t="s">
        <v>120</v>
      </c>
      <c r="X924" s="469"/>
      <c r="Y924" s="468" t="s">
        <v>2528</v>
      </c>
      <c r="Z924" s="513" t="s">
        <v>8918</v>
      </c>
      <c r="AA924" s="467" t="s">
        <v>2518</v>
      </c>
      <c r="AB924" s="467"/>
      <c r="AC924" s="474"/>
      <c r="AD924" s="474" t="s">
        <v>2460</v>
      </c>
      <c r="AE924" s="474"/>
      <c r="AF924" s="474" t="s">
        <v>2462</v>
      </c>
      <c r="AG924" s="467" t="s">
        <v>2451</v>
      </c>
      <c r="AH924" s="474" t="s">
        <v>2452</v>
      </c>
      <c r="AI924" s="474" t="s">
        <v>2452</v>
      </c>
      <c r="AJ924" s="467"/>
      <c r="AK924" s="474"/>
      <c r="AL924" s="467"/>
      <c r="AM924" s="467" t="s">
        <v>8426</v>
      </c>
      <c r="AN924" s="467"/>
      <c r="AO924" s="474" t="s">
        <v>2528</v>
      </c>
      <c r="AP924" s="476" t="s">
        <v>8428</v>
      </c>
      <c r="AQ924" s="467" t="s">
        <v>5640</v>
      </c>
      <c r="AR924" s="467" t="s">
        <v>8427</v>
      </c>
      <c r="AS924" s="467" t="s">
        <v>9186</v>
      </c>
      <c r="AT924" s="467" t="s">
        <v>9187</v>
      </c>
      <c r="AU924" s="474" t="s">
        <v>8907</v>
      </c>
      <c r="AV924" s="474"/>
      <c r="AW924" s="474">
        <v>1</v>
      </c>
      <c r="AX924" s="474">
        <v>2</v>
      </c>
      <c r="AY924" s="474">
        <v>1</v>
      </c>
      <c r="AZ924" s="474">
        <v>3</v>
      </c>
      <c r="BA924" s="477">
        <v>2</v>
      </c>
      <c r="BB924" s="478"/>
      <c r="BC924" s="474" t="s">
        <v>9345</v>
      </c>
      <c r="BD924" s="467" t="s">
        <v>9345</v>
      </c>
      <c r="BE924" s="476" t="s">
        <v>9223</v>
      </c>
      <c r="BF924" s="467"/>
      <c r="BG924" s="470"/>
      <c r="BH924" s="467"/>
      <c r="BI924" s="467"/>
      <c r="BJ924" s="467"/>
      <c r="BK924" s="467"/>
      <c r="BL924" s="467"/>
      <c r="BM924" s="467"/>
    </row>
    <row r="925" spans="2:65" ht="30" customHeight="1" x14ac:dyDescent="0.3">
      <c r="B925" s="465">
        <v>20200921</v>
      </c>
      <c r="C925" s="514" t="s">
        <v>8954</v>
      </c>
      <c r="D925" s="480"/>
      <c r="E925" s="481">
        <v>44376</v>
      </c>
      <c r="F925" s="469" t="s">
        <v>2790</v>
      </c>
      <c r="G925" s="468" t="s">
        <v>116</v>
      </c>
      <c r="H925" s="469" t="s">
        <v>2585</v>
      </c>
      <c r="I925" s="468" t="s">
        <v>2491</v>
      </c>
      <c r="J925" s="503">
        <v>202106293317</v>
      </c>
      <c r="K925" s="483">
        <v>44351</v>
      </c>
      <c r="L925" s="479"/>
      <c r="M925" s="469" t="s">
        <v>2624</v>
      </c>
      <c r="N925" s="469" t="s">
        <v>8452</v>
      </c>
      <c r="O925" s="513" t="s">
        <v>8454</v>
      </c>
      <c r="P925" s="513" t="s">
        <v>8455</v>
      </c>
      <c r="Q925" s="513" t="s">
        <v>8456</v>
      </c>
      <c r="R925" s="526">
        <v>0</v>
      </c>
      <c r="S925" s="484">
        <v>0</v>
      </c>
      <c r="T925" s="468" t="s">
        <v>2455</v>
      </c>
      <c r="U925" s="468"/>
      <c r="V925" s="468"/>
      <c r="W925" s="468" t="s">
        <v>120</v>
      </c>
      <c r="X925" s="469"/>
      <c r="Y925" s="468" t="s">
        <v>2528</v>
      </c>
      <c r="Z925" s="513" t="s">
        <v>8927</v>
      </c>
      <c r="AA925" s="467" t="s">
        <v>2454</v>
      </c>
      <c r="AB925" s="467" t="s">
        <v>8928</v>
      </c>
      <c r="AC925" s="474"/>
      <c r="AD925" s="474" t="s">
        <v>2450</v>
      </c>
      <c r="AE925" s="474"/>
      <c r="AF925" s="474" t="s">
        <v>2458</v>
      </c>
      <c r="AG925" s="467" t="s">
        <v>2516</v>
      </c>
      <c r="AH925" s="474" t="s">
        <v>2452</v>
      </c>
      <c r="AI925" s="474" t="s">
        <v>2452</v>
      </c>
      <c r="AJ925" s="467"/>
      <c r="AK925" s="474"/>
      <c r="AL925" s="467"/>
      <c r="AM925" s="467" t="s">
        <v>8457</v>
      </c>
      <c r="AN925" s="467"/>
      <c r="AO925" s="474"/>
      <c r="AP925" s="476" t="s">
        <v>8905</v>
      </c>
      <c r="AQ925" s="467" t="s">
        <v>8878</v>
      </c>
      <c r="AR925" s="467" t="s">
        <v>8879</v>
      </c>
      <c r="AS925" s="467" t="s">
        <v>8873</v>
      </c>
      <c r="AT925" s="467" t="s">
        <v>8874</v>
      </c>
      <c r="AU925" s="474" t="s">
        <v>8875</v>
      </c>
      <c r="AV925" s="474"/>
      <c r="AW925" s="474">
        <v>1</v>
      </c>
      <c r="AX925" s="474">
        <v>1</v>
      </c>
      <c r="AY925" s="474">
        <v>1</v>
      </c>
      <c r="AZ925" s="474">
        <v>1</v>
      </c>
      <c r="BA925" s="477">
        <v>4</v>
      </c>
      <c r="BB925" s="478" t="s">
        <v>2528</v>
      </c>
      <c r="BC925" s="474"/>
      <c r="BD925" s="467"/>
      <c r="BE925" s="476" t="s">
        <v>8908</v>
      </c>
      <c r="BF925" s="467"/>
      <c r="BG925" s="470"/>
      <c r="BH925" s="467"/>
      <c r="BI925" s="467"/>
      <c r="BJ925" s="467"/>
      <c r="BK925" s="467"/>
      <c r="BL925" s="467"/>
      <c r="BM925" s="467"/>
    </row>
    <row r="926" spans="2:65" ht="30" customHeight="1" x14ac:dyDescent="0.3">
      <c r="B926" s="465">
        <v>20200922</v>
      </c>
      <c r="C926" s="514" t="s">
        <v>8486</v>
      </c>
      <c r="D926" s="480"/>
      <c r="E926" s="481">
        <v>44377</v>
      </c>
      <c r="F926" s="469" t="s">
        <v>8414</v>
      </c>
      <c r="G926" s="468" t="s">
        <v>116</v>
      </c>
      <c r="H926" s="469" t="s">
        <v>1500</v>
      </c>
      <c r="I926" s="468" t="s">
        <v>119</v>
      </c>
      <c r="J926" s="503">
        <v>202106303417</v>
      </c>
      <c r="K926" s="483">
        <v>44363</v>
      </c>
      <c r="L926" s="479">
        <v>44317</v>
      </c>
      <c r="M926" s="529" t="s">
        <v>8950</v>
      </c>
      <c r="N926" s="469" t="s">
        <v>2582</v>
      </c>
      <c r="O926" s="513" t="s">
        <v>8951</v>
      </c>
      <c r="P926" s="513" t="s">
        <v>8952</v>
      </c>
      <c r="Q926" s="513" t="s">
        <v>8953</v>
      </c>
      <c r="R926" s="526">
        <v>123562000</v>
      </c>
      <c r="S926" s="484">
        <v>123562000</v>
      </c>
      <c r="T926" s="468" t="s">
        <v>2712</v>
      </c>
      <c r="U926" s="468"/>
      <c r="V926" s="468"/>
      <c r="W926" s="468" t="s">
        <v>120</v>
      </c>
      <c r="X926" s="469"/>
      <c r="Y926" s="468" t="s">
        <v>2528</v>
      </c>
      <c r="Z926" s="513" t="s">
        <v>8929</v>
      </c>
      <c r="AA926" s="467" t="s">
        <v>2518</v>
      </c>
      <c r="AB926" s="467"/>
      <c r="AC926" s="474"/>
      <c r="AD926" s="474" t="s">
        <v>2618</v>
      </c>
      <c r="AE926" s="474"/>
      <c r="AF926" s="474"/>
      <c r="AG926" s="467" t="s">
        <v>2490</v>
      </c>
      <c r="AH926" s="474" t="s">
        <v>2803</v>
      </c>
      <c r="AI926" s="474" t="s">
        <v>2803</v>
      </c>
      <c r="AJ926" s="467"/>
      <c r="AK926" s="474"/>
      <c r="AL926" s="467"/>
      <c r="AM926" s="467" t="s">
        <v>8474</v>
      </c>
      <c r="AN926" s="467"/>
      <c r="AO926" s="474" t="s">
        <v>2528</v>
      </c>
      <c r="AP926" s="476" t="s">
        <v>8475</v>
      </c>
      <c r="AQ926" s="467" t="s">
        <v>8472</v>
      </c>
      <c r="AR926" s="467" t="s">
        <v>8473</v>
      </c>
      <c r="AS926" s="467" t="s">
        <v>9083</v>
      </c>
      <c r="AT926" s="467" t="s">
        <v>8476</v>
      </c>
      <c r="AU926" s="474" t="s">
        <v>8477</v>
      </c>
      <c r="AV926" s="474"/>
      <c r="AW926" s="474">
        <v>1</v>
      </c>
      <c r="AX926" s="474">
        <v>5</v>
      </c>
      <c r="AY926" s="474">
        <v>1</v>
      </c>
      <c r="AZ926" s="474">
        <v>0</v>
      </c>
      <c r="BA926" s="477">
        <v>1</v>
      </c>
      <c r="BB926" s="478"/>
      <c r="BC926" s="474" t="s">
        <v>2528</v>
      </c>
      <c r="BD926" s="467" t="s">
        <v>2528</v>
      </c>
      <c r="BE926" s="467" t="s">
        <v>9348</v>
      </c>
      <c r="BF926" s="467"/>
      <c r="BG926" s="470"/>
      <c r="BH926" s="467"/>
      <c r="BI926" s="467"/>
      <c r="BJ926" s="467"/>
      <c r="BK926" s="467"/>
      <c r="BL926" s="467"/>
      <c r="BM926" s="467"/>
    </row>
    <row r="927" spans="2:65" ht="30" customHeight="1" x14ac:dyDescent="0.3">
      <c r="B927" s="465">
        <v>20200923</v>
      </c>
      <c r="C927" s="514" t="s">
        <v>8481</v>
      </c>
      <c r="D927" s="480" t="s">
        <v>6269</v>
      </c>
      <c r="E927" s="481">
        <v>44378</v>
      </c>
      <c r="F927" s="469" t="s">
        <v>2642</v>
      </c>
      <c r="G927" s="468" t="s">
        <v>116</v>
      </c>
      <c r="H927" s="469" t="s">
        <v>2585</v>
      </c>
      <c r="I927" s="468" t="s">
        <v>2479</v>
      </c>
      <c r="J927" s="503">
        <v>202107010175</v>
      </c>
      <c r="K927" s="483">
        <v>44371</v>
      </c>
      <c r="L927" s="479">
        <v>44348</v>
      </c>
      <c r="M927" s="469" t="s">
        <v>6224</v>
      </c>
      <c r="N927" s="469" t="s">
        <v>2582</v>
      </c>
      <c r="O927" s="513" t="s">
        <v>8463</v>
      </c>
      <c r="P927" s="513" t="s">
        <v>8464</v>
      </c>
      <c r="Q927" s="513" t="s">
        <v>8465</v>
      </c>
      <c r="R927" s="526" t="s">
        <v>8459</v>
      </c>
      <c r="S927" s="484" t="s">
        <v>8460</v>
      </c>
      <c r="T927" s="468" t="s">
        <v>8795</v>
      </c>
      <c r="U927" s="468"/>
      <c r="V927" s="468"/>
      <c r="W927" s="468" t="s">
        <v>120</v>
      </c>
      <c r="X927" s="513"/>
      <c r="Y927" s="468"/>
      <c r="Z927" s="513" t="s">
        <v>8819</v>
      </c>
      <c r="AA927" s="467" t="s">
        <v>2518</v>
      </c>
      <c r="AB927" s="467"/>
      <c r="AC927" s="474"/>
      <c r="AD927" s="474" t="s">
        <v>2450</v>
      </c>
      <c r="AE927" s="474"/>
      <c r="AF927" s="474" t="s">
        <v>2462</v>
      </c>
      <c r="AG927" s="467" t="s">
        <v>2451</v>
      </c>
      <c r="AH927" s="474" t="s">
        <v>2452</v>
      </c>
      <c r="AI927" s="474" t="s">
        <v>2452</v>
      </c>
      <c r="AJ927" s="467"/>
      <c r="AK927" s="474"/>
      <c r="AL927" s="467"/>
      <c r="AM927" s="467" t="s">
        <v>8484</v>
      </c>
      <c r="AN927" s="467"/>
      <c r="AO927" s="474" t="s">
        <v>2528</v>
      </c>
      <c r="AP927" s="476" t="s">
        <v>8482</v>
      </c>
      <c r="AQ927" s="467" t="s">
        <v>8483</v>
      </c>
      <c r="AR927" s="467" t="s">
        <v>8880</v>
      </c>
      <c r="AS927" s="467" t="s">
        <v>8911</v>
      </c>
      <c r="AT927" s="467" t="s">
        <v>8909</v>
      </c>
      <c r="AU927" s="474" t="s">
        <v>8910</v>
      </c>
      <c r="AV927" s="474"/>
      <c r="AW927" s="474">
        <v>1</v>
      </c>
      <c r="AX927" s="474">
        <v>1</v>
      </c>
      <c r="AY927" s="474">
        <v>1</v>
      </c>
      <c r="AZ927" s="474">
        <v>3</v>
      </c>
      <c r="BA927" s="477">
        <v>2</v>
      </c>
      <c r="BB927" s="478" t="s">
        <v>2528</v>
      </c>
      <c r="BC927" s="474"/>
      <c r="BD927" s="467"/>
      <c r="BE927" s="467"/>
      <c r="BF927" s="467"/>
      <c r="BG927" s="470"/>
      <c r="BH927" s="467"/>
      <c r="BI927" s="467"/>
      <c r="BJ927" s="467"/>
      <c r="BK927" s="467"/>
      <c r="BL927" s="467"/>
      <c r="BM927" s="467"/>
    </row>
    <row r="928" spans="2:65" ht="30" customHeight="1" x14ac:dyDescent="0.3">
      <c r="B928" s="465">
        <v>20200924</v>
      </c>
      <c r="C928" s="514" t="s">
        <v>8487</v>
      </c>
      <c r="D928" s="480"/>
      <c r="E928" s="481">
        <v>44378</v>
      </c>
      <c r="F928" s="469" t="s">
        <v>2494</v>
      </c>
      <c r="G928" s="468" t="s">
        <v>116</v>
      </c>
      <c r="H928" s="469" t="s">
        <v>2585</v>
      </c>
      <c r="I928" s="468" t="s">
        <v>119</v>
      </c>
      <c r="J928" s="503">
        <v>202107010155</v>
      </c>
      <c r="K928" s="483">
        <v>44378</v>
      </c>
      <c r="L928" s="479">
        <v>44378</v>
      </c>
      <c r="M928" s="469" t="s">
        <v>8461</v>
      </c>
      <c r="N928" s="469" t="s">
        <v>2586</v>
      </c>
      <c r="O928" s="513" t="s">
        <v>8955</v>
      </c>
      <c r="P928" s="513" t="s">
        <v>8493</v>
      </c>
      <c r="Q928" s="513" t="s">
        <v>8820</v>
      </c>
      <c r="R928" s="526">
        <v>0</v>
      </c>
      <c r="S928" s="484">
        <v>0</v>
      </c>
      <c r="T928" s="468" t="s">
        <v>8453</v>
      </c>
      <c r="U928" s="468"/>
      <c r="V928" s="468"/>
      <c r="W928" s="468" t="s">
        <v>121</v>
      </c>
      <c r="X928" s="513"/>
      <c r="Y928" s="468" t="s">
        <v>2528</v>
      </c>
      <c r="Z928" s="513" t="s">
        <v>8821</v>
      </c>
      <c r="AA928" s="467" t="s">
        <v>2518</v>
      </c>
      <c r="AB928" s="467" t="s">
        <v>2634</v>
      </c>
      <c r="AC928" s="474"/>
      <c r="AD928" s="474" t="s">
        <v>2450</v>
      </c>
      <c r="AE928" s="474"/>
      <c r="AF928" s="474" t="s">
        <v>2458</v>
      </c>
      <c r="AG928" s="467" t="s">
        <v>2451</v>
      </c>
      <c r="AH928" s="474" t="s">
        <v>2452</v>
      </c>
      <c r="AI928" s="474" t="s">
        <v>2452</v>
      </c>
      <c r="AJ928" s="467"/>
      <c r="AK928" s="474"/>
      <c r="AL928" s="467"/>
      <c r="AM928" s="467" t="s">
        <v>8491</v>
      </c>
      <c r="AN928" s="467"/>
      <c r="AO928" s="474" t="s">
        <v>2528</v>
      </c>
      <c r="AP928" s="476" t="s">
        <v>8488</v>
      </c>
      <c r="AQ928" s="467" t="s">
        <v>8489</v>
      </c>
      <c r="AR928" s="467" t="s">
        <v>8490</v>
      </c>
      <c r="AS928" s="467" t="s">
        <v>8822</v>
      </c>
      <c r="AT928" s="467" t="s">
        <v>8485</v>
      </c>
      <c r="AU928" s="474" t="s">
        <v>8823</v>
      </c>
      <c r="AV928" s="474"/>
      <c r="AW928" s="474">
        <v>1</v>
      </c>
      <c r="AX928" s="474">
        <v>1</v>
      </c>
      <c r="AY928" s="474">
        <v>1</v>
      </c>
      <c r="AZ928" s="474">
        <v>1</v>
      </c>
      <c r="BA928" s="477">
        <v>2</v>
      </c>
      <c r="BB928" s="478" t="s">
        <v>2528</v>
      </c>
      <c r="BC928" s="474"/>
      <c r="BD928" s="467" t="s">
        <v>3141</v>
      </c>
      <c r="BE928" s="467"/>
      <c r="BF928" s="467"/>
      <c r="BG928" s="470"/>
      <c r="BH928" s="467"/>
      <c r="BI928" s="467"/>
      <c r="BJ928" s="467"/>
      <c r="BK928" s="467"/>
      <c r="BL928" s="467"/>
      <c r="BM928" s="467"/>
    </row>
    <row r="929" spans="2:65" ht="30" customHeight="1" x14ac:dyDescent="0.3">
      <c r="B929" s="465">
        <v>20200925</v>
      </c>
      <c r="C929" s="514" t="s">
        <v>8480</v>
      </c>
      <c r="D929" s="480"/>
      <c r="E929" s="481">
        <v>44378</v>
      </c>
      <c r="F929" s="469" t="s">
        <v>2696</v>
      </c>
      <c r="G929" s="468" t="s">
        <v>116</v>
      </c>
      <c r="H929" s="469" t="s">
        <v>1500</v>
      </c>
      <c r="I929" s="468" t="s">
        <v>4904</v>
      </c>
      <c r="J929" s="503">
        <v>202107010150</v>
      </c>
      <c r="K929" s="483">
        <v>44374</v>
      </c>
      <c r="L929" s="479">
        <v>44348</v>
      </c>
      <c r="M929" s="469" t="s">
        <v>8462</v>
      </c>
      <c r="N929" s="469" t="s">
        <v>6424</v>
      </c>
      <c r="O929" s="513" t="s">
        <v>8466</v>
      </c>
      <c r="P929" s="513" t="s">
        <v>8492</v>
      </c>
      <c r="Q929" s="513" t="s">
        <v>8467</v>
      </c>
      <c r="R929" s="526">
        <v>0</v>
      </c>
      <c r="S929" s="484">
        <v>0</v>
      </c>
      <c r="T929" s="468" t="s">
        <v>2501</v>
      </c>
      <c r="U929" s="468"/>
      <c r="V929" s="468"/>
      <c r="W929" s="468" t="s">
        <v>121</v>
      </c>
      <c r="X929" s="513"/>
      <c r="Y929" s="468"/>
      <c r="Z929" s="513" t="s">
        <v>8790</v>
      </c>
      <c r="AA929" s="467" t="s">
        <v>2454</v>
      </c>
      <c r="AB929" s="467" t="s">
        <v>8959</v>
      </c>
      <c r="AC929" s="474"/>
      <c r="AD929" s="474" t="s">
        <v>2450</v>
      </c>
      <c r="AE929" s="474" t="s">
        <v>2461</v>
      </c>
      <c r="AF929" s="474" t="s">
        <v>2458</v>
      </c>
      <c r="AG929" s="467" t="s">
        <v>2486</v>
      </c>
      <c r="AH929" s="474" t="s">
        <v>2452</v>
      </c>
      <c r="AI929" s="474" t="s">
        <v>2452</v>
      </c>
      <c r="AJ929" s="467"/>
      <c r="AK929" s="474"/>
      <c r="AL929" s="467"/>
      <c r="AM929" s="467" t="s">
        <v>8789</v>
      </c>
      <c r="AN929" s="467"/>
      <c r="AO929" s="474"/>
      <c r="AP929" s="476" t="s">
        <v>8860</v>
      </c>
      <c r="AQ929" s="467" t="s">
        <v>8697</v>
      </c>
      <c r="AR929" s="467" t="s">
        <v>8861</v>
      </c>
      <c r="AS929" s="467" t="s">
        <v>8862</v>
      </c>
      <c r="AT929" s="467" t="s">
        <v>8842</v>
      </c>
      <c r="AU929" s="474" t="s">
        <v>9772</v>
      </c>
      <c r="AV929" s="474"/>
      <c r="AW929" s="474">
        <v>1</v>
      </c>
      <c r="AX929" s="474">
        <v>1</v>
      </c>
      <c r="AY929" s="474">
        <v>1</v>
      </c>
      <c r="AZ929" s="474">
        <v>1</v>
      </c>
      <c r="BA929" s="477">
        <v>3</v>
      </c>
      <c r="BB929" s="478" t="s">
        <v>2528</v>
      </c>
      <c r="BC929" s="474"/>
      <c r="BD929" s="467"/>
      <c r="BE929" s="467" t="s">
        <v>12343</v>
      </c>
      <c r="BF929" s="467"/>
      <c r="BG929" s="470"/>
      <c r="BH929" s="467"/>
      <c r="BI929" s="467"/>
      <c r="BJ929" s="467"/>
      <c r="BK929" s="467"/>
      <c r="BL929" s="467"/>
      <c r="BM929" s="467"/>
    </row>
    <row r="930" spans="2:65" ht="30" customHeight="1" x14ac:dyDescent="0.3">
      <c r="B930" s="465">
        <v>20200926</v>
      </c>
      <c r="C930" s="514" t="s">
        <v>8479</v>
      </c>
      <c r="D930" s="480"/>
      <c r="E930" s="481">
        <v>44378</v>
      </c>
      <c r="F930" s="469" t="s">
        <v>2713</v>
      </c>
      <c r="G930" s="468" t="s">
        <v>116</v>
      </c>
      <c r="H930" s="469" t="s">
        <v>1500</v>
      </c>
      <c r="I930" s="468" t="s">
        <v>2477</v>
      </c>
      <c r="J930" s="503">
        <v>202107010022</v>
      </c>
      <c r="K930" s="483">
        <v>44101</v>
      </c>
      <c r="L930" s="479">
        <v>44075</v>
      </c>
      <c r="M930" s="469" t="s">
        <v>5956</v>
      </c>
      <c r="N930" s="469" t="s">
        <v>7661</v>
      </c>
      <c r="O930" s="513" t="s">
        <v>8468</v>
      </c>
      <c r="P930" s="513" t="s">
        <v>8469</v>
      </c>
      <c r="Q930" s="513" t="s">
        <v>8470</v>
      </c>
      <c r="R930" s="526">
        <v>1736415</v>
      </c>
      <c r="S930" s="484">
        <v>1736415</v>
      </c>
      <c r="T930" s="468" t="s">
        <v>8453</v>
      </c>
      <c r="U930" s="468"/>
      <c r="V930" s="468"/>
      <c r="W930" s="468" t="s">
        <v>121</v>
      </c>
      <c r="X930" s="513"/>
      <c r="Y930" s="468"/>
      <c r="Z930" s="513" t="s">
        <v>8824</v>
      </c>
      <c r="AA930" s="467" t="s">
        <v>2454</v>
      </c>
      <c r="AB930" s="467" t="s">
        <v>8825</v>
      </c>
      <c r="AC930" s="474"/>
      <c r="AD930" s="474" t="s">
        <v>2485</v>
      </c>
      <c r="AE930" s="474"/>
      <c r="AF930" s="474" t="s">
        <v>2458</v>
      </c>
      <c r="AG930" s="467" t="s">
        <v>2490</v>
      </c>
      <c r="AH930" s="474" t="s">
        <v>2710</v>
      </c>
      <c r="AI930" s="474" t="s">
        <v>2710</v>
      </c>
      <c r="AJ930" s="467"/>
      <c r="AK930" s="474"/>
      <c r="AL930" s="467"/>
      <c r="AM930" s="467" t="s">
        <v>8471</v>
      </c>
      <c r="AN930" s="467"/>
      <c r="AO930" s="474" t="s">
        <v>9212</v>
      </c>
      <c r="AP930" s="476" t="s">
        <v>8791</v>
      </c>
      <c r="AQ930" s="467" t="s">
        <v>7656</v>
      </c>
      <c r="AR930" s="467" t="s">
        <v>8792</v>
      </c>
      <c r="AS930" s="467" t="s">
        <v>8844</v>
      </c>
      <c r="AT930" s="467" t="s">
        <v>8843</v>
      </c>
      <c r="AU930" s="474" t="s">
        <v>9731</v>
      </c>
      <c r="AV930" s="474"/>
      <c r="AW930" s="474">
        <v>1</v>
      </c>
      <c r="AX930" s="474">
        <v>3</v>
      </c>
      <c r="AY930" s="474">
        <v>1</v>
      </c>
      <c r="AZ930" s="474">
        <v>1</v>
      </c>
      <c r="BA930" s="477">
        <v>1</v>
      </c>
      <c r="BB930" s="478" t="s">
        <v>8749</v>
      </c>
      <c r="BC930" s="474" t="s">
        <v>9212</v>
      </c>
      <c r="BD930" s="467"/>
      <c r="BE930" s="467" t="s">
        <v>9732</v>
      </c>
      <c r="BF930" s="467"/>
      <c r="BG930" s="470"/>
      <c r="BH930" s="467"/>
      <c r="BI930" s="467"/>
      <c r="BJ930" s="467"/>
      <c r="BK930" s="467"/>
      <c r="BL930" s="467"/>
      <c r="BM930" s="467"/>
    </row>
    <row r="931" spans="2:65" ht="30" customHeight="1" x14ac:dyDescent="0.3">
      <c r="B931" s="465">
        <v>20200927</v>
      </c>
      <c r="C931" s="514" t="s">
        <v>8548</v>
      </c>
      <c r="D931" s="480" t="s">
        <v>4719</v>
      </c>
      <c r="E931" s="481">
        <v>44379</v>
      </c>
      <c r="F931" s="515" t="s">
        <v>2713</v>
      </c>
      <c r="G931" s="468" t="s">
        <v>116</v>
      </c>
      <c r="H931" s="469" t="s">
        <v>2585</v>
      </c>
      <c r="I931" s="468" t="s">
        <v>2449</v>
      </c>
      <c r="J931" s="503">
        <v>202107020390</v>
      </c>
      <c r="K931" s="483">
        <v>44379</v>
      </c>
      <c r="L931" s="479">
        <v>44348</v>
      </c>
      <c r="M931" s="469" t="s">
        <v>5956</v>
      </c>
      <c r="N931" s="469" t="s">
        <v>7833</v>
      </c>
      <c r="O931" s="513" t="s">
        <v>8541</v>
      </c>
      <c r="P931" s="513" t="s">
        <v>8617</v>
      </c>
      <c r="Q931" s="513" t="s">
        <v>8542</v>
      </c>
      <c r="R931" s="526">
        <v>201144</v>
      </c>
      <c r="S931" s="484">
        <v>201144</v>
      </c>
      <c r="T931" s="468" t="s">
        <v>8618</v>
      </c>
      <c r="U931" s="468"/>
      <c r="V931" s="468"/>
      <c r="W931" s="468" t="s">
        <v>120</v>
      </c>
      <c r="X931" s="469"/>
      <c r="Y931" s="468" t="s">
        <v>2528</v>
      </c>
      <c r="Z931" s="513" t="s">
        <v>8547</v>
      </c>
      <c r="AA931" s="467" t="s">
        <v>2454</v>
      </c>
      <c r="AB931" s="467" t="s">
        <v>8619</v>
      </c>
      <c r="AC931" s="474"/>
      <c r="AD931" s="474" t="s">
        <v>228</v>
      </c>
      <c r="AE931" s="474"/>
      <c r="AF931" s="474" t="s">
        <v>235</v>
      </c>
      <c r="AG931" s="467" t="s">
        <v>241</v>
      </c>
      <c r="AH931" s="474" t="s">
        <v>2452</v>
      </c>
      <c r="AI931" s="474" t="s">
        <v>2452</v>
      </c>
      <c r="AJ931" s="467"/>
      <c r="AK931" s="474"/>
      <c r="AL931" s="467"/>
      <c r="AM931" s="467" t="s">
        <v>8543</v>
      </c>
      <c r="AN931" s="467"/>
      <c r="AO931" s="474" t="s">
        <v>6442</v>
      </c>
      <c r="AP931" s="476" t="s">
        <v>8546</v>
      </c>
      <c r="AQ931" s="467" t="s">
        <v>7656</v>
      </c>
      <c r="AR931" s="467" t="s">
        <v>8545</v>
      </c>
      <c r="AS931" s="467" t="s">
        <v>8619</v>
      </c>
      <c r="AT931" s="467" t="s">
        <v>8689</v>
      </c>
      <c r="AU931" s="474" t="s">
        <v>8854</v>
      </c>
      <c r="AV931" s="474"/>
      <c r="AW931" s="474">
        <v>1</v>
      </c>
      <c r="AX931" s="474">
        <v>2</v>
      </c>
      <c r="AY931" s="474">
        <v>1</v>
      </c>
      <c r="AZ931" s="474">
        <v>1</v>
      </c>
      <c r="BA931" s="477">
        <v>4</v>
      </c>
      <c r="BB931" s="478" t="s">
        <v>2528</v>
      </c>
      <c r="BC931" s="474"/>
      <c r="BD931" s="467"/>
      <c r="BE931" s="467"/>
      <c r="BF931" s="467"/>
      <c r="BG931" s="470"/>
      <c r="BH931" s="467"/>
      <c r="BI931" s="467"/>
      <c r="BJ931" s="467"/>
      <c r="BK931" s="467"/>
      <c r="BL931" s="467"/>
      <c r="BM931" s="467"/>
    </row>
    <row r="932" spans="2:65" ht="30" customHeight="1" x14ac:dyDescent="0.3">
      <c r="B932" s="465">
        <v>20200928</v>
      </c>
      <c r="C932" s="514" t="s">
        <v>8549</v>
      </c>
      <c r="D932" s="480" t="s">
        <v>6653</v>
      </c>
      <c r="E932" s="481">
        <v>44379</v>
      </c>
      <c r="F932" s="469" t="s">
        <v>2713</v>
      </c>
      <c r="G932" s="468" t="s">
        <v>116</v>
      </c>
      <c r="H932" s="469" t="s">
        <v>1500</v>
      </c>
      <c r="I932" s="468" t="s">
        <v>4394</v>
      </c>
      <c r="J932" s="503">
        <v>202107020263</v>
      </c>
      <c r="K932" s="483">
        <v>44376</v>
      </c>
      <c r="L932" s="479">
        <v>44317</v>
      </c>
      <c r="M932" s="469" t="s">
        <v>5956</v>
      </c>
      <c r="N932" s="469" t="s">
        <v>6648</v>
      </c>
      <c r="O932" s="513" t="s">
        <v>8509</v>
      </c>
      <c r="P932" s="513" t="s">
        <v>8510</v>
      </c>
      <c r="Q932" s="513" t="s">
        <v>8511</v>
      </c>
      <c r="R932" s="526">
        <v>5970</v>
      </c>
      <c r="S932" s="484">
        <v>5970</v>
      </c>
      <c r="T932" s="468" t="s">
        <v>8453</v>
      </c>
      <c r="U932" s="468"/>
      <c r="V932" s="468"/>
      <c r="W932" s="468" t="s">
        <v>121</v>
      </c>
      <c r="X932" s="469"/>
      <c r="Y932" s="468" t="s">
        <v>2528</v>
      </c>
      <c r="Z932" s="513" t="s">
        <v>8550</v>
      </c>
      <c r="AA932" s="467" t="s">
        <v>2454</v>
      </c>
      <c r="AB932" s="467" t="s">
        <v>8665</v>
      </c>
      <c r="AC932" s="474"/>
      <c r="AD932" s="474" t="s">
        <v>2450</v>
      </c>
      <c r="AE932" s="474"/>
      <c r="AF932" s="474" t="s">
        <v>2458</v>
      </c>
      <c r="AG932" s="467" t="s">
        <v>2486</v>
      </c>
      <c r="AH932" s="474" t="s">
        <v>2452</v>
      </c>
      <c r="AI932" s="474" t="s">
        <v>2452</v>
      </c>
      <c r="AJ932" s="467"/>
      <c r="AK932" s="474"/>
      <c r="AL932" s="467"/>
      <c r="AM932" s="467" t="s">
        <v>8512</v>
      </c>
      <c r="AN932" s="467"/>
      <c r="AO932" s="474" t="s">
        <v>2528</v>
      </c>
      <c r="AP932" s="476" t="s">
        <v>8550</v>
      </c>
      <c r="AQ932" s="467" t="s">
        <v>7656</v>
      </c>
      <c r="AR932" s="467" t="s">
        <v>8545</v>
      </c>
      <c r="AS932" s="467" t="s">
        <v>8665</v>
      </c>
      <c r="AT932" s="467" t="s">
        <v>8026</v>
      </c>
      <c r="AU932" s="474" t="s">
        <v>9224</v>
      </c>
      <c r="AV932" s="474"/>
      <c r="AW932" s="474">
        <v>1</v>
      </c>
      <c r="AX932" s="474">
        <v>1</v>
      </c>
      <c r="AY932" s="474">
        <v>1</v>
      </c>
      <c r="AZ932" s="474">
        <v>1</v>
      </c>
      <c r="BA932" s="477">
        <v>3</v>
      </c>
      <c r="BB932" s="478" t="s">
        <v>2528</v>
      </c>
      <c r="BC932" s="474" t="s">
        <v>9345</v>
      </c>
      <c r="BD932" s="467" t="s">
        <v>9345</v>
      </c>
      <c r="BE932" s="467" t="s">
        <v>9225</v>
      </c>
      <c r="BF932" s="467"/>
      <c r="BG932" s="470"/>
      <c r="BH932" s="467"/>
      <c r="BI932" s="467"/>
      <c r="BJ932" s="467"/>
      <c r="BK932" s="467"/>
      <c r="BL932" s="467"/>
      <c r="BM932" s="467"/>
    </row>
    <row r="933" spans="2:65" ht="30" customHeight="1" x14ac:dyDescent="0.3">
      <c r="B933" s="465">
        <v>20200929</v>
      </c>
      <c r="C933" s="514" t="s">
        <v>8552</v>
      </c>
      <c r="D933" s="480" t="s">
        <v>6427</v>
      </c>
      <c r="E933" s="481">
        <v>44379</v>
      </c>
      <c r="F933" s="469" t="s">
        <v>2713</v>
      </c>
      <c r="G933" s="468" t="s">
        <v>116</v>
      </c>
      <c r="H933" s="469" t="s">
        <v>2585</v>
      </c>
      <c r="I933" s="468" t="s">
        <v>4394</v>
      </c>
      <c r="J933" s="503">
        <v>202107020247</v>
      </c>
      <c r="K933" s="483">
        <v>44379</v>
      </c>
      <c r="L933" s="479">
        <v>44348</v>
      </c>
      <c r="M933" s="469" t="s">
        <v>5956</v>
      </c>
      <c r="N933" s="469" t="s">
        <v>7509</v>
      </c>
      <c r="O933" s="513" t="s">
        <v>6068</v>
      </c>
      <c r="P933" s="513" t="s">
        <v>8513</v>
      </c>
      <c r="Q933" s="513" t="s">
        <v>8514</v>
      </c>
      <c r="R933" s="526">
        <v>1800</v>
      </c>
      <c r="S933" s="484">
        <v>1800</v>
      </c>
      <c r="T933" s="468" t="s">
        <v>8453</v>
      </c>
      <c r="U933" s="468"/>
      <c r="V933" s="468"/>
      <c r="W933" s="468" t="s">
        <v>121</v>
      </c>
      <c r="X933" s="469"/>
      <c r="Y933" s="468" t="s">
        <v>2528</v>
      </c>
      <c r="Z933" s="513" t="s">
        <v>8559</v>
      </c>
      <c r="AA933" s="467" t="s">
        <v>2518</v>
      </c>
      <c r="AB933" s="467"/>
      <c r="AC933" s="474"/>
      <c r="AD933" s="474" t="s">
        <v>2450</v>
      </c>
      <c r="AE933" s="474"/>
      <c r="AF933" s="474" t="s">
        <v>235</v>
      </c>
      <c r="AG933" s="467" t="s">
        <v>2516</v>
      </c>
      <c r="AH933" s="474" t="s">
        <v>2452</v>
      </c>
      <c r="AI933" s="474" t="s">
        <v>2452</v>
      </c>
      <c r="AJ933" s="467"/>
      <c r="AK933" s="474"/>
      <c r="AL933" s="467"/>
      <c r="AM933" s="467" t="s">
        <v>8515</v>
      </c>
      <c r="AN933" s="467"/>
      <c r="AO933" s="474" t="s">
        <v>2528</v>
      </c>
      <c r="AP933" s="476" t="s">
        <v>8271</v>
      </c>
      <c r="AQ933" s="467" t="s">
        <v>5640</v>
      </c>
      <c r="AR933" s="467" t="s">
        <v>8551</v>
      </c>
      <c r="AS933" s="467" t="s">
        <v>8029</v>
      </c>
      <c r="AT933" s="467" t="s">
        <v>5096</v>
      </c>
      <c r="AU933" s="474" t="s">
        <v>6709</v>
      </c>
      <c r="AV933" s="474"/>
      <c r="AW933" s="474">
        <v>1</v>
      </c>
      <c r="AX933" s="474">
        <v>1</v>
      </c>
      <c r="AY933" s="474">
        <v>1</v>
      </c>
      <c r="AZ933" s="474">
        <v>1</v>
      </c>
      <c r="BA933" s="477">
        <v>4</v>
      </c>
      <c r="BB933" s="478"/>
      <c r="BC933" s="474"/>
      <c r="BD933" s="467" t="s">
        <v>3141</v>
      </c>
      <c r="BE933" s="467"/>
      <c r="BF933" s="467"/>
      <c r="BG933" s="470"/>
      <c r="BH933" s="467"/>
      <c r="BI933" s="467"/>
      <c r="BJ933" s="467"/>
      <c r="BK933" s="467"/>
      <c r="BL933" s="467"/>
      <c r="BM933" s="467"/>
    </row>
    <row r="934" spans="2:65" ht="30" customHeight="1" x14ac:dyDescent="0.3">
      <c r="B934" s="465">
        <v>20200930</v>
      </c>
      <c r="C934" s="514" t="s">
        <v>8553</v>
      </c>
      <c r="D934" s="480" t="s">
        <v>3517</v>
      </c>
      <c r="E934" s="481">
        <v>44379</v>
      </c>
      <c r="F934" s="469" t="s">
        <v>2713</v>
      </c>
      <c r="G934" s="468" t="s">
        <v>116</v>
      </c>
      <c r="H934" s="469" t="s">
        <v>2585</v>
      </c>
      <c r="I934" s="468" t="s">
        <v>4394</v>
      </c>
      <c r="J934" s="503">
        <v>202107020212</v>
      </c>
      <c r="K934" s="483">
        <v>44379</v>
      </c>
      <c r="L934" s="479">
        <v>44348</v>
      </c>
      <c r="M934" s="469" t="s">
        <v>5956</v>
      </c>
      <c r="N934" s="469" t="s">
        <v>8494</v>
      </c>
      <c r="O934" s="513" t="s">
        <v>6068</v>
      </c>
      <c r="P934" s="513" t="s">
        <v>8620</v>
      </c>
      <c r="Q934" s="513" t="s">
        <v>8516</v>
      </c>
      <c r="R934" s="526">
        <v>8977</v>
      </c>
      <c r="S934" s="484">
        <v>8977</v>
      </c>
      <c r="T934" s="468" t="s">
        <v>8453</v>
      </c>
      <c r="U934" s="468"/>
      <c r="V934" s="468"/>
      <c r="W934" s="468" t="s">
        <v>121</v>
      </c>
      <c r="X934" s="469"/>
      <c r="Y934" s="468" t="s">
        <v>2528</v>
      </c>
      <c r="Z934" s="513" t="s">
        <v>8559</v>
      </c>
      <c r="AA934" s="467" t="s">
        <v>2518</v>
      </c>
      <c r="AB934" s="467"/>
      <c r="AC934" s="474"/>
      <c r="AD934" s="474" t="s">
        <v>2450</v>
      </c>
      <c r="AE934" s="474"/>
      <c r="AF934" s="474" t="s">
        <v>2458</v>
      </c>
      <c r="AG934" s="467" t="s">
        <v>2516</v>
      </c>
      <c r="AH934" s="474" t="s">
        <v>2452</v>
      </c>
      <c r="AI934" s="474" t="s">
        <v>2452</v>
      </c>
      <c r="AJ934" s="467"/>
      <c r="AK934" s="474"/>
      <c r="AL934" s="467"/>
      <c r="AM934" s="467" t="s">
        <v>8515</v>
      </c>
      <c r="AN934" s="467"/>
      <c r="AO934" s="474" t="s">
        <v>2528</v>
      </c>
      <c r="AP934" s="476" t="s">
        <v>8271</v>
      </c>
      <c r="AQ934" s="467" t="s">
        <v>5640</v>
      </c>
      <c r="AR934" s="467" t="s">
        <v>8551</v>
      </c>
      <c r="AS934" s="467" t="s">
        <v>8029</v>
      </c>
      <c r="AT934" s="467" t="s">
        <v>5096</v>
      </c>
      <c r="AU934" s="474" t="s">
        <v>6709</v>
      </c>
      <c r="AV934" s="474"/>
      <c r="AW934" s="474">
        <v>1</v>
      </c>
      <c r="AX934" s="474">
        <v>1</v>
      </c>
      <c r="AY934" s="474">
        <v>1</v>
      </c>
      <c r="AZ934" s="474">
        <v>1</v>
      </c>
      <c r="BA934" s="477">
        <v>4</v>
      </c>
      <c r="BB934" s="478"/>
      <c r="BC934" s="474"/>
      <c r="BD934" s="467" t="s">
        <v>3141</v>
      </c>
      <c r="BE934" s="467"/>
      <c r="BF934" s="467"/>
      <c r="BG934" s="470"/>
      <c r="BH934" s="467"/>
      <c r="BI934" s="467"/>
      <c r="BJ934" s="467"/>
      <c r="BK934" s="467"/>
      <c r="BL934" s="467"/>
      <c r="BM934" s="467"/>
    </row>
    <row r="935" spans="2:65" ht="30" customHeight="1" x14ac:dyDescent="0.3">
      <c r="B935" s="465">
        <v>20200931</v>
      </c>
      <c r="C935" s="514" t="s">
        <v>8554</v>
      </c>
      <c r="D935" s="480" t="s">
        <v>8502</v>
      </c>
      <c r="E935" s="481">
        <v>44382</v>
      </c>
      <c r="F935" s="469" t="s">
        <v>2770</v>
      </c>
      <c r="G935" s="468" t="s">
        <v>116</v>
      </c>
      <c r="H935" s="469" t="s">
        <v>1500</v>
      </c>
      <c r="I935" s="468" t="s">
        <v>2479</v>
      </c>
      <c r="J935" s="503">
        <v>202107050551</v>
      </c>
      <c r="K935" s="483">
        <v>44382</v>
      </c>
      <c r="L935" s="479">
        <v>44287</v>
      </c>
      <c r="M935" s="469" t="s">
        <v>5356</v>
      </c>
      <c r="N935" s="469" t="s">
        <v>8495</v>
      </c>
      <c r="O935" s="513" t="s">
        <v>8517</v>
      </c>
      <c r="P935" s="513" t="s">
        <v>8518</v>
      </c>
      <c r="Q935" s="513" t="s">
        <v>8519</v>
      </c>
      <c r="R935" s="526">
        <v>50967</v>
      </c>
      <c r="S935" s="484">
        <v>50967</v>
      </c>
      <c r="T935" s="468" t="s">
        <v>2484</v>
      </c>
      <c r="U935" s="468"/>
      <c r="V935" s="468"/>
      <c r="W935" s="468" t="s">
        <v>120</v>
      </c>
      <c r="X935" s="469"/>
      <c r="Y935" s="468" t="s">
        <v>2528</v>
      </c>
      <c r="Z935" s="513" t="s">
        <v>8930</v>
      </c>
      <c r="AA935" s="467" t="s">
        <v>2518</v>
      </c>
      <c r="AB935" s="467"/>
      <c r="AC935" s="474"/>
      <c r="AD935" s="474" t="s">
        <v>2450</v>
      </c>
      <c r="AE935" s="474"/>
      <c r="AF935" s="474" t="s">
        <v>2458</v>
      </c>
      <c r="AG935" s="467" t="s">
        <v>2486</v>
      </c>
      <c r="AH935" s="474" t="s">
        <v>2452</v>
      </c>
      <c r="AI935" s="474" t="s">
        <v>2452</v>
      </c>
      <c r="AJ935" s="467"/>
      <c r="AK935" s="474"/>
      <c r="AL935" s="467"/>
      <c r="AM935" s="467" t="s">
        <v>8520</v>
      </c>
      <c r="AN935" s="467"/>
      <c r="AO935" s="474" t="s">
        <v>2528</v>
      </c>
      <c r="AP935" s="476" t="s">
        <v>8881</v>
      </c>
      <c r="AQ935" s="467" t="s">
        <v>7656</v>
      </c>
      <c r="AR935" s="467" t="s">
        <v>8631</v>
      </c>
      <c r="AS935" s="467" t="s">
        <v>8687</v>
      </c>
      <c r="AT935" s="467" t="s">
        <v>8026</v>
      </c>
      <c r="AU935" s="474" t="s">
        <v>8688</v>
      </c>
      <c r="AV935" s="474"/>
      <c r="AW935" s="474">
        <v>1</v>
      </c>
      <c r="AX935" s="474">
        <v>1</v>
      </c>
      <c r="AY935" s="474">
        <v>1</v>
      </c>
      <c r="AZ935" s="474">
        <v>1</v>
      </c>
      <c r="BA935" s="477">
        <v>3</v>
      </c>
      <c r="BB935" s="478"/>
      <c r="BC935" s="474" t="s">
        <v>2528</v>
      </c>
      <c r="BD935" s="467" t="s">
        <v>2528</v>
      </c>
      <c r="BE935" s="467" t="s">
        <v>9217</v>
      </c>
      <c r="BF935" s="467"/>
      <c r="BG935" s="470"/>
      <c r="BH935" s="467"/>
      <c r="BI935" s="467"/>
      <c r="BJ935" s="467"/>
      <c r="BK935" s="467"/>
      <c r="BL935" s="467"/>
      <c r="BM935" s="467"/>
    </row>
    <row r="936" spans="2:65" ht="30" customHeight="1" x14ac:dyDescent="0.3">
      <c r="B936" s="465">
        <v>20200932</v>
      </c>
      <c r="C936" s="514" t="s">
        <v>8558</v>
      </c>
      <c r="D936" s="480" t="s">
        <v>6322</v>
      </c>
      <c r="E936" s="481">
        <v>44382</v>
      </c>
      <c r="F936" s="469" t="s">
        <v>2713</v>
      </c>
      <c r="G936" s="468" t="s">
        <v>116</v>
      </c>
      <c r="H936" s="469" t="s">
        <v>1500</v>
      </c>
      <c r="I936" s="468" t="s">
        <v>2477</v>
      </c>
      <c r="J936" s="503">
        <v>202107050548</v>
      </c>
      <c r="K936" s="483">
        <v>44377</v>
      </c>
      <c r="L936" s="479">
        <v>44075</v>
      </c>
      <c r="M936" s="469" t="s">
        <v>5956</v>
      </c>
      <c r="N936" s="469" t="s">
        <v>7778</v>
      </c>
      <c r="O936" s="513" t="s">
        <v>8521</v>
      </c>
      <c r="P936" s="513" t="s">
        <v>8522</v>
      </c>
      <c r="Q936" s="513" t="s">
        <v>8523</v>
      </c>
      <c r="R936" s="526">
        <v>8950</v>
      </c>
      <c r="S936" s="484">
        <v>8950</v>
      </c>
      <c r="T936" s="468" t="s">
        <v>2712</v>
      </c>
      <c r="U936" s="468"/>
      <c r="V936" s="468"/>
      <c r="W936" s="468" t="s">
        <v>120</v>
      </c>
      <c r="X936" s="469"/>
      <c r="Y936" s="468" t="s">
        <v>2528</v>
      </c>
      <c r="Z936" s="513" t="s">
        <v>8557</v>
      </c>
      <c r="AA936" s="467" t="s">
        <v>2454</v>
      </c>
      <c r="AB936" s="467" t="s">
        <v>8845</v>
      </c>
      <c r="AC936" s="474"/>
      <c r="AD936" s="474" t="s">
        <v>2450</v>
      </c>
      <c r="AE936" s="474"/>
      <c r="AF936" s="474" t="s">
        <v>2458</v>
      </c>
      <c r="AG936" s="467" t="s">
        <v>2490</v>
      </c>
      <c r="AH936" s="474" t="s">
        <v>2452</v>
      </c>
      <c r="AI936" s="474" t="s">
        <v>2452</v>
      </c>
      <c r="AJ936" s="467"/>
      <c r="AK936" s="474"/>
      <c r="AL936" s="467"/>
      <c r="AM936" s="467" t="s">
        <v>8524</v>
      </c>
      <c r="AN936" s="467"/>
      <c r="AO936" s="474" t="s">
        <v>2528</v>
      </c>
      <c r="AP936" s="476" t="s">
        <v>8556</v>
      </c>
      <c r="AQ936" s="467" t="s">
        <v>8555</v>
      </c>
      <c r="AR936" s="467" t="s">
        <v>8882</v>
      </c>
      <c r="AS936" s="467" t="s">
        <v>8845</v>
      </c>
      <c r="AT936" s="467" t="s">
        <v>8689</v>
      </c>
      <c r="AU936" s="474" t="s">
        <v>9226</v>
      </c>
      <c r="AV936" s="474"/>
      <c r="AW936" s="474">
        <v>1</v>
      </c>
      <c r="AX936" s="474">
        <v>1</v>
      </c>
      <c r="AY936" s="474">
        <v>1</v>
      </c>
      <c r="AZ936" s="474">
        <v>1</v>
      </c>
      <c r="BA936" s="477">
        <v>1</v>
      </c>
      <c r="BB936" s="478"/>
      <c r="BC936" s="474" t="s">
        <v>9775</v>
      </c>
      <c r="BD936" s="467" t="s">
        <v>3141</v>
      </c>
      <c r="BE936" s="467" t="s">
        <v>9773</v>
      </c>
      <c r="BF936" s="467"/>
      <c r="BG936" s="470"/>
      <c r="BH936" s="467"/>
      <c r="BI936" s="467"/>
      <c r="BJ936" s="467"/>
      <c r="BK936" s="467"/>
      <c r="BL936" s="467"/>
      <c r="BM936" s="467"/>
    </row>
    <row r="937" spans="2:65" ht="30" customHeight="1" x14ac:dyDescent="0.3">
      <c r="B937" s="465">
        <v>20200933</v>
      </c>
      <c r="C937" s="514" t="s">
        <v>8561</v>
      </c>
      <c r="D937" s="480" t="s">
        <v>3622</v>
      </c>
      <c r="E937" s="481">
        <v>44383</v>
      </c>
      <c r="F937" s="469" t="s">
        <v>2713</v>
      </c>
      <c r="G937" s="468" t="s">
        <v>116</v>
      </c>
      <c r="H937" s="469" t="s">
        <v>1500</v>
      </c>
      <c r="I937" s="468" t="s">
        <v>2491</v>
      </c>
      <c r="J937" s="503">
        <v>202107060836</v>
      </c>
      <c r="K937" s="483">
        <v>44287</v>
      </c>
      <c r="L937" s="479">
        <v>44287</v>
      </c>
      <c r="M937" s="469" t="s">
        <v>8496</v>
      </c>
      <c r="N937" s="469" t="s">
        <v>5956</v>
      </c>
      <c r="O937" s="513" t="s">
        <v>8525</v>
      </c>
      <c r="P937" s="513" t="s">
        <v>8526</v>
      </c>
      <c r="Q937" s="513" t="s">
        <v>8527</v>
      </c>
      <c r="R937" s="526">
        <v>174861</v>
      </c>
      <c r="S937" s="484">
        <v>174861</v>
      </c>
      <c r="T937" s="468" t="s">
        <v>2455</v>
      </c>
      <c r="U937" s="468"/>
      <c r="V937" s="468"/>
      <c r="W937" s="468" t="s">
        <v>120</v>
      </c>
      <c r="X937" s="469"/>
      <c r="Y937" s="468" t="s">
        <v>2528</v>
      </c>
      <c r="Z937" s="513" t="s">
        <v>8560</v>
      </c>
      <c r="AA937" s="467" t="s">
        <v>2454</v>
      </c>
      <c r="AB937" s="467" t="s">
        <v>8826</v>
      </c>
      <c r="AC937" s="474"/>
      <c r="AD937" s="474" t="s">
        <v>2460</v>
      </c>
      <c r="AE937" s="474"/>
      <c r="AF937" s="474" t="s">
        <v>2458</v>
      </c>
      <c r="AG937" s="467" t="s">
        <v>2451</v>
      </c>
      <c r="AH937" s="474" t="s">
        <v>2452</v>
      </c>
      <c r="AI937" s="474" t="s">
        <v>2452</v>
      </c>
      <c r="AJ937" s="467"/>
      <c r="AK937" s="474"/>
      <c r="AL937" s="467"/>
      <c r="AM937" s="467" t="s">
        <v>8528</v>
      </c>
      <c r="AN937" s="467"/>
      <c r="AO937" s="474" t="s">
        <v>2528</v>
      </c>
      <c r="AP937" s="476" t="s">
        <v>8796</v>
      </c>
      <c r="AQ937" s="467" t="s">
        <v>6040</v>
      </c>
      <c r="AR937" s="467" t="s">
        <v>8797</v>
      </c>
      <c r="AS937" s="467" t="s">
        <v>8846</v>
      </c>
      <c r="AT937" s="467" t="s">
        <v>8690</v>
      </c>
      <c r="AU937" s="474" t="s">
        <v>9203</v>
      </c>
      <c r="AV937" s="474"/>
      <c r="AW937" s="474">
        <v>1</v>
      </c>
      <c r="AX937" s="474">
        <v>2</v>
      </c>
      <c r="AY937" s="474">
        <v>1</v>
      </c>
      <c r="AZ937" s="474">
        <v>1</v>
      </c>
      <c r="BA937" s="477">
        <v>2</v>
      </c>
      <c r="BB937" s="478" t="s">
        <v>2528</v>
      </c>
      <c r="BC937" s="474" t="s">
        <v>2528</v>
      </c>
      <c r="BD937" s="467" t="s">
        <v>2528</v>
      </c>
      <c r="BE937" s="467" t="s">
        <v>9218</v>
      </c>
      <c r="BF937" s="467"/>
      <c r="BG937" s="470"/>
      <c r="BH937" s="467"/>
      <c r="BI937" s="467"/>
      <c r="BJ937" s="467"/>
      <c r="BK937" s="467"/>
      <c r="BL937" s="467"/>
      <c r="BM937" s="467"/>
    </row>
    <row r="938" spans="2:65" ht="30" customHeight="1" x14ac:dyDescent="0.3">
      <c r="B938" s="465">
        <v>20200934</v>
      </c>
      <c r="C938" s="514" t="s">
        <v>8563</v>
      </c>
      <c r="D938" s="480" t="s">
        <v>8503</v>
      </c>
      <c r="E938" s="481">
        <v>44383</v>
      </c>
      <c r="F938" s="469" t="s">
        <v>2713</v>
      </c>
      <c r="G938" s="468" t="s">
        <v>116</v>
      </c>
      <c r="H938" s="469" t="s">
        <v>1500</v>
      </c>
      <c r="I938" s="468" t="s">
        <v>4394</v>
      </c>
      <c r="J938" s="503">
        <v>202107060834</v>
      </c>
      <c r="K938" s="483">
        <v>44379</v>
      </c>
      <c r="L938" s="479">
        <v>44317</v>
      </c>
      <c r="M938" s="469" t="s">
        <v>5956</v>
      </c>
      <c r="N938" s="469" t="s">
        <v>8497</v>
      </c>
      <c r="O938" s="513" t="s">
        <v>6566</v>
      </c>
      <c r="P938" s="513" t="s">
        <v>8529</v>
      </c>
      <c r="Q938" s="513" t="s">
        <v>8621</v>
      </c>
      <c r="R938" s="526">
        <v>1113</v>
      </c>
      <c r="S938" s="484">
        <v>1113</v>
      </c>
      <c r="T938" s="468" t="s">
        <v>8453</v>
      </c>
      <c r="U938" s="468"/>
      <c r="V938" s="468"/>
      <c r="W938" s="468" t="s">
        <v>121</v>
      </c>
      <c r="X938" s="469"/>
      <c r="Y938" s="468" t="s">
        <v>2528</v>
      </c>
      <c r="Z938" s="513" t="s">
        <v>8562</v>
      </c>
      <c r="AA938" s="467" t="s">
        <v>2454</v>
      </c>
      <c r="AB938" s="467" t="s">
        <v>8800</v>
      </c>
      <c r="AC938" s="474"/>
      <c r="AD938" s="474" t="s">
        <v>2450</v>
      </c>
      <c r="AE938" s="474"/>
      <c r="AF938" s="474" t="s">
        <v>2458</v>
      </c>
      <c r="AG938" s="467" t="s">
        <v>2516</v>
      </c>
      <c r="AH938" s="474" t="s">
        <v>2452</v>
      </c>
      <c r="AI938" s="474" t="s">
        <v>2452</v>
      </c>
      <c r="AJ938" s="467"/>
      <c r="AK938" s="474"/>
      <c r="AL938" s="467"/>
      <c r="AM938" s="467" t="s">
        <v>8530</v>
      </c>
      <c r="AN938" s="467"/>
      <c r="AO938" s="474" t="s">
        <v>9209</v>
      </c>
      <c r="AP938" s="476" t="s">
        <v>8562</v>
      </c>
      <c r="AQ938" s="467" t="s">
        <v>7656</v>
      </c>
      <c r="AR938" s="467" t="s">
        <v>8545</v>
      </c>
      <c r="AS938" s="467" t="s">
        <v>8847</v>
      </c>
      <c r="AT938" s="467" t="s">
        <v>8026</v>
      </c>
      <c r="AU938" s="474" t="s">
        <v>9150</v>
      </c>
      <c r="AV938" s="474"/>
      <c r="AW938" s="474">
        <v>1</v>
      </c>
      <c r="AX938" s="474">
        <v>1</v>
      </c>
      <c r="AY938" s="474">
        <v>1</v>
      </c>
      <c r="AZ938" s="474">
        <v>1</v>
      </c>
      <c r="BA938" s="477">
        <v>4</v>
      </c>
      <c r="BB938" s="478" t="s">
        <v>2528</v>
      </c>
      <c r="BC938" s="474"/>
      <c r="BD938" s="467"/>
      <c r="BE938" s="467" t="s">
        <v>9704</v>
      </c>
      <c r="BF938" s="467"/>
      <c r="BG938" s="470"/>
      <c r="BH938" s="467"/>
      <c r="BI938" s="467"/>
      <c r="BJ938" s="467"/>
      <c r="BK938" s="467"/>
      <c r="BL938" s="467"/>
      <c r="BM938" s="467"/>
    </row>
    <row r="939" spans="2:65" ht="30" customHeight="1" x14ac:dyDescent="0.3">
      <c r="B939" s="465">
        <v>20200935</v>
      </c>
      <c r="C939" s="514" t="s">
        <v>8567</v>
      </c>
      <c r="D939" s="480" t="s">
        <v>8504</v>
      </c>
      <c r="E939" s="481">
        <v>44383</v>
      </c>
      <c r="F939" s="469" t="s">
        <v>2632</v>
      </c>
      <c r="G939" s="468" t="s">
        <v>116</v>
      </c>
      <c r="H939" s="469" t="s">
        <v>2585</v>
      </c>
      <c r="I939" s="468" t="s">
        <v>2479</v>
      </c>
      <c r="J939" s="503">
        <v>202107060793</v>
      </c>
      <c r="K939" s="483">
        <v>44383</v>
      </c>
      <c r="L939" s="479"/>
      <c r="M939" s="469" t="s">
        <v>2582</v>
      </c>
      <c r="N939" s="469" t="s">
        <v>8498</v>
      </c>
      <c r="O939" s="513" t="s">
        <v>8531</v>
      </c>
      <c r="P939" s="513" t="s">
        <v>8532</v>
      </c>
      <c r="Q939" s="513" t="s">
        <v>8622</v>
      </c>
      <c r="R939" s="526">
        <v>10492</v>
      </c>
      <c r="S939" s="484">
        <v>0</v>
      </c>
      <c r="T939" s="468" t="s">
        <v>2501</v>
      </c>
      <c r="U939" s="468"/>
      <c r="V939" s="468"/>
      <c r="W939" s="468" t="s">
        <v>120</v>
      </c>
      <c r="X939" s="469"/>
      <c r="Y939" s="468" t="s">
        <v>2528</v>
      </c>
      <c r="Z939" s="513" t="s">
        <v>8566</v>
      </c>
      <c r="AA939" s="467" t="s">
        <v>2454</v>
      </c>
      <c r="AB939" s="467" t="s">
        <v>8904</v>
      </c>
      <c r="AC939" s="474"/>
      <c r="AD939" s="474" t="s">
        <v>2450</v>
      </c>
      <c r="AE939" s="474"/>
      <c r="AF939" s="474" t="s">
        <v>2458</v>
      </c>
      <c r="AG939" s="467" t="s">
        <v>2451</v>
      </c>
      <c r="AH939" s="474" t="s">
        <v>2452</v>
      </c>
      <c r="AI939" s="474" t="s">
        <v>2452</v>
      </c>
      <c r="AJ939" s="467"/>
      <c r="AK939" s="474"/>
      <c r="AL939" s="467"/>
      <c r="AM939" s="467" t="s">
        <v>8533</v>
      </c>
      <c r="AN939" s="467"/>
      <c r="AO939" s="474"/>
      <c r="AP939" s="476" t="s">
        <v>8863</v>
      </c>
      <c r="AQ939" s="467" t="s">
        <v>8565</v>
      </c>
      <c r="AR939" s="467" t="s">
        <v>8864</v>
      </c>
      <c r="AS939" s="467" t="s">
        <v>8912</v>
      </c>
      <c r="AT939" s="467" t="s">
        <v>8564</v>
      </c>
      <c r="AU939" s="474" t="s">
        <v>8883</v>
      </c>
      <c r="AV939" s="474"/>
      <c r="AW939" s="474">
        <v>1</v>
      </c>
      <c r="AX939" s="474">
        <v>1</v>
      </c>
      <c r="AY939" s="474">
        <v>1</v>
      </c>
      <c r="AZ939" s="474">
        <v>1</v>
      </c>
      <c r="BA939" s="477">
        <v>2</v>
      </c>
      <c r="BB939" s="478" t="s">
        <v>2528</v>
      </c>
      <c r="BC939" s="474"/>
      <c r="BD939" s="467"/>
      <c r="BE939" s="476" t="s">
        <v>8913</v>
      </c>
      <c r="BF939" s="467"/>
      <c r="BG939" s="470"/>
      <c r="BH939" s="467"/>
      <c r="BI939" s="467"/>
      <c r="BJ939" s="467"/>
      <c r="BK939" s="467"/>
      <c r="BL939" s="467"/>
      <c r="BM939" s="467"/>
    </row>
    <row r="940" spans="2:65" ht="30" customHeight="1" x14ac:dyDescent="0.3">
      <c r="B940" s="465">
        <v>20200936</v>
      </c>
      <c r="C940" s="514" t="s">
        <v>8569</v>
      </c>
      <c r="D940" s="480" t="s">
        <v>4757</v>
      </c>
      <c r="E940" s="481">
        <v>44384</v>
      </c>
      <c r="F940" s="469" t="s">
        <v>2632</v>
      </c>
      <c r="G940" s="468" t="s">
        <v>116</v>
      </c>
      <c r="H940" s="469" t="s">
        <v>1500</v>
      </c>
      <c r="I940" s="468" t="s">
        <v>2474</v>
      </c>
      <c r="J940" s="503">
        <v>202107071110</v>
      </c>
      <c r="K940" s="483">
        <v>44384</v>
      </c>
      <c r="L940" s="479">
        <v>44348</v>
      </c>
      <c r="M940" s="469" t="s">
        <v>2586</v>
      </c>
      <c r="N940" s="469" t="s">
        <v>8215</v>
      </c>
      <c r="O940" s="513" t="s">
        <v>8534</v>
      </c>
      <c r="P940" s="513" t="s">
        <v>8535</v>
      </c>
      <c r="Q940" s="513" t="s">
        <v>8536</v>
      </c>
      <c r="R940" s="526">
        <v>140275</v>
      </c>
      <c r="S940" s="484">
        <v>140275</v>
      </c>
      <c r="T940" s="468" t="s">
        <v>2484</v>
      </c>
      <c r="U940" s="468"/>
      <c r="V940" s="468"/>
      <c r="W940" s="468" t="s">
        <v>120</v>
      </c>
      <c r="X940" s="469"/>
      <c r="Y940" s="468" t="s">
        <v>9345</v>
      </c>
      <c r="Z940" s="513" t="s">
        <v>8568</v>
      </c>
      <c r="AA940" s="467" t="s">
        <v>2454</v>
      </c>
      <c r="AB940" s="467" t="s">
        <v>8903</v>
      </c>
      <c r="AC940" s="474"/>
      <c r="AD940" s="474" t="s">
        <v>2460</v>
      </c>
      <c r="AE940" s="474"/>
      <c r="AF940" s="474" t="s">
        <v>2458</v>
      </c>
      <c r="AG940" s="467" t="s">
        <v>2516</v>
      </c>
      <c r="AH940" s="474" t="s">
        <v>2452</v>
      </c>
      <c r="AI940" s="474" t="s">
        <v>2452</v>
      </c>
      <c r="AJ940" s="467"/>
      <c r="AK940" s="474"/>
      <c r="AL940" s="467"/>
      <c r="AM940" s="467" t="s">
        <v>8537</v>
      </c>
      <c r="AN940" s="467"/>
      <c r="AO940" s="474" t="s">
        <v>9345</v>
      </c>
      <c r="AP940" s="476" t="s">
        <v>8568</v>
      </c>
      <c r="AQ940" s="467" t="s">
        <v>7656</v>
      </c>
      <c r="AR940" s="467" t="s">
        <v>8643</v>
      </c>
      <c r="AS940" s="467" t="s">
        <v>8848</v>
      </c>
      <c r="AT940" s="467" t="s">
        <v>8026</v>
      </c>
      <c r="AU940" s="474" t="s">
        <v>8801</v>
      </c>
      <c r="AV940" s="474"/>
      <c r="AW940" s="474">
        <v>1</v>
      </c>
      <c r="AX940" s="474">
        <v>2</v>
      </c>
      <c r="AY940" s="474">
        <v>1</v>
      </c>
      <c r="AZ940" s="474">
        <v>1</v>
      </c>
      <c r="BA940" s="477">
        <v>4</v>
      </c>
      <c r="BB940" s="478"/>
      <c r="BC940" s="474" t="s">
        <v>9345</v>
      </c>
      <c r="BD940" s="467" t="s">
        <v>9345</v>
      </c>
      <c r="BE940" s="467" t="s">
        <v>8851</v>
      </c>
      <c r="BF940" s="467"/>
      <c r="BG940" s="470"/>
      <c r="BH940" s="467"/>
      <c r="BI940" s="467"/>
      <c r="BJ940" s="467"/>
      <c r="BK940" s="467"/>
      <c r="BL940" s="467"/>
      <c r="BM940" s="467"/>
    </row>
    <row r="941" spans="2:65" ht="30" customHeight="1" x14ac:dyDescent="0.3">
      <c r="B941" s="465">
        <v>20200937</v>
      </c>
      <c r="C941" s="514" t="s">
        <v>8570</v>
      </c>
      <c r="D941" s="480" t="s">
        <v>8505</v>
      </c>
      <c r="E941" s="481">
        <v>44384</v>
      </c>
      <c r="F941" s="469" t="s">
        <v>2770</v>
      </c>
      <c r="G941" s="468" t="s">
        <v>116</v>
      </c>
      <c r="H941" s="469" t="s">
        <v>1500</v>
      </c>
      <c r="I941" s="468" t="s">
        <v>2522</v>
      </c>
      <c r="J941" s="503">
        <v>202107071096</v>
      </c>
      <c r="K941" s="483">
        <v>44384</v>
      </c>
      <c r="L941" s="479">
        <v>44256</v>
      </c>
      <c r="M941" s="469" t="s">
        <v>5356</v>
      </c>
      <c r="N941" s="469" t="s">
        <v>2624</v>
      </c>
      <c r="O941" s="513" t="s">
        <v>8538</v>
      </c>
      <c r="P941" s="513" t="s">
        <v>8540</v>
      </c>
      <c r="Q941" s="513" t="s">
        <v>8827</v>
      </c>
      <c r="R941" s="526">
        <v>9500</v>
      </c>
      <c r="S941" s="484">
        <v>9500</v>
      </c>
      <c r="T941" s="468" t="s">
        <v>2484</v>
      </c>
      <c r="U941" s="468"/>
      <c r="V941" s="468"/>
      <c r="W941" s="468" t="s">
        <v>120</v>
      </c>
      <c r="X941" s="469"/>
      <c r="Y941" s="468" t="s">
        <v>2528</v>
      </c>
      <c r="Z941" s="513" t="s">
        <v>8828</v>
      </c>
      <c r="AA941" s="467" t="s">
        <v>2454</v>
      </c>
      <c r="AB941" s="467" t="s">
        <v>8803</v>
      </c>
      <c r="AC941" s="474"/>
      <c r="AD941" s="474" t="s">
        <v>2450</v>
      </c>
      <c r="AE941" s="474"/>
      <c r="AF941" s="474" t="s">
        <v>2458</v>
      </c>
      <c r="AG941" s="467" t="s">
        <v>2486</v>
      </c>
      <c r="AH941" s="474" t="s">
        <v>2452</v>
      </c>
      <c r="AI941" s="474" t="s">
        <v>2452</v>
      </c>
      <c r="AJ941" s="467"/>
      <c r="AK941" s="474"/>
      <c r="AL941" s="467"/>
      <c r="AM941" s="467" t="s">
        <v>8539</v>
      </c>
      <c r="AN941" s="467"/>
      <c r="AO941" s="474" t="s">
        <v>2528</v>
      </c>
      <c r="AP941" s="476" t="s">
        <v>8802</v>
      </c>
      <c r="AQ941" s="467" t="s">
        <v>7656</v>
      </c>
      <c r="AR941" s="467" t="s">
        <v>8545</v>
      </c>
      <c r="AS941" s="467" t="s">
        <v>9183</v>
      </c>
      <c r="AT941" s="467" t="s">
        <v>8804</v>
      </c>
      <c r="AU941" s="474" t="s">
        <v>9727</v>
      </c>
      <c r="AV941" s="474"/>
      <c r="AW941" s="474">
        <v>1</v>
      </c>
      <c r="AX941" s="474">
        <v>1</v>
      </c>
      <c r="AY941" s="474">
        <v>1</v>
      </c>
      <c r="AZ941" s="474">
        <v>1</v>
      </c>
      <c r="BA941" s="477">
        <v>3</v>
      </c>
      <c r="BB941" s="478"/>
      <c r="BC941" s="474" t="s">
        <v>2528</v>
      </c>
      <c r="BD941" s="467" t="s">
        <v>3141</v>
      </c>
      <c r="BE941" s="467" t="s">
        <v>9733</v>
      </c>
      <c r="BF941" s="467"/>
      <c r="BG941" s="470"/>
      <c r="BH941" s="467"/>
      <c r="BI941" s="467"/>
      <c r="BJ941" s="467"/>
      <c r="BK941" s="467"/>
      <c r="BL941" s="467"/>
      <c r="BM941" s="467"/>
    </row>
    <row r="942" spans="2:65" ht="30" customHeight="1" x14ac:dyDescent="0.3">
      <c r="B942" s="465">
        <v>20200938</v>
      </c>
      <c r="C942" s="514" t="s">
        <v>8571</v>
      </c>
      <c r="D942" s="480" t="s">
        <v>8506</v>
      </c>
      <c r="E942" s="481">
        <v>44384</v>
      </c>
      <c r="F942" s="469" t="s">
        <v>2713</v>
      </c>
      <c r="G942" s="468" t="s">
        <v>116</v>
      </c>
      <c r="H942" s="469" t="s">
        <v>1500</v>
      </c>
      <c r="I942" s="468" t="s">
        <v>2479</v>
      </c>
      <c r="J942" s="503">
        <v>202107071095</v>
      </c>
      <c r="K942" s="483">
        <v>44383</v>
      </c>
      <c r="L942" s="479">
        <v>44287</v>
      </c>
      <c r="M942" s="469" t="s">
        <v>5956</v>
      </c>
      <c r="N942" s="469" t="s">
        <v>8499</v>
      </c>
      <c r="O942" s="513" t="s">
        <v>8961</v>
      </c>
      <c r="P942" s="513" t="s">
        <v>8623</v>
      </c>
      <c r="Q942" s="513" t="s">
        <v>8960</v>
      </c>
      <c r="R942" s="526">
        <v>509766</v>
      </c>
      <c r="S942" s="484">
        <v>509766</v>
      </c>
      <c r="T942" s="468" t="s">
        <v>8453</v>
      </c>
      <c r="U942" s="468"/>
      <c r="V942" s="468"/>
      <c r="W942" s="468" t="s">
        <v>121</v>
      </c>
      <c r="X942" s="469"/>
      <c r="Y942" s="468" t="s">
        <v>2528</v>
      </c>
      <c r="Z942" s="513" t="s">
        <v>8805</v>
      </c>
      <c r="AA942" s="467" t="s">
        <v>2454</v>
      </c>
      <c r="AB942" s="467" t="s">
        <v>8807</v>
      </c>
      <c r="AC942" s="474"/>
      <c r="AD942" s="474" t="s">
        <v>2460</v>
      </c>
      <c r="AE942" s="474" t="s">
        <v>2461</v>
      </c>
      <c r="AF942" s="474" t="s">
        <v>2458</v>
      </c>
      <c r="AG942" s="467" t="s">
        <v>2516</v>
      </c>
      <c r="AH942" s="474" t="s">
        <v>2452</v>
      </c>
      <c r="AI942" s="474" t="s">
        <v>2452</v>
      </c>
      <c r="AJ942" s="467"/>
      <c r="AK942" s="474"/>
      <c r="AL942" s="467"/>
      <c r="AM942" s="467" t="s">
        <v>8572</v>
      </c>
      <c r="AN942" s="467"/>
      <c r="AO942" s="474" t="s">
        <v>9702</v>
      </c>
      <c r="AP942" s="476" t="s">
        <v>8806</v>
      </c>
      <c r="AQ942" s="467" t="s">
        <v>7656</v>
      </c>
      <c r="AR942" s="467" t="s">
        <v>8545</v>
      </c>
      <c r="AS942" s="467" t="s">
        <v>9204</v>
      </c>
      <c r="AT942" s="467" t="s">
        <v>12370</v>
      </c>
      <c r="AU942" s="474" t="s">
        <v>12371</v>
      </c>
      <c r="AV942" s="474"/>
      <c r="AW942" s="474">
        <v>1</v>
      </c>
      <c r="AX942" s="474">
        <v>2</v>
      </c>
      <c r="AY942" s="474">
        <v>1</v>
      </c>
      <c r="AZ942" s="474">
        <v>1</v>
      </c>
      <c r="BA942" s="477">
        <v>4</v>
      </c>
      <c r="BB942" s="478"/>
      <c r="BC942" s="474" t="s">
        <v>9702</v>
      </c>
      <c r="BD942" s="467"/>
      <c r="BE942" s="467" t="s">
        <v>9734</v>
      </c>
      <c r="BF942" s="467"/>
      <c r="BG942" s="470"/>
      <c r="BH942" s="467"/>
      <c r="BI942" s="467"/>
      <c r="BJ942" s="467"/>
      <c r="BK942" s="467"/>
      <c r="BL942" s="467"/>
      <c r="BM942" s="467"/>
    </row>
    <row r="943" spans="2:65" ht="30" customHeight="1" x14ac:dyDescent="0.3">
      <c r="B943" s="465">
        <v>20200939</v>
      </c>
      <c r="C943" s="514" t="s">
        <v>8629</v>
      </c>
      <c r="D943" s="480" t="s">
        <v>2366</v>
      </c>
      <c r="E943" s="481">
        <v>44384</v>
      </c>
      <c r="F943" s="469" t="s">
        <v>5966</v>
      </c>
      <c r="G943" s="468" t="s">
        <v>116</v>
      </c>
      <c r="H943" s="469" t="s">
        <v>2585</v>
      </c>
      <c r="I943" s="468" t="s">
        <v>6002</v>
      </c>
      <c r="J943" s="503">
        <v>202107071017</v>
      </c>
      <c r="K943" s="483">
        <v>44378</v>
      </c>
      <c r="L943" s="479">
        <v>44348</v>
      </c>
      <c r="M943" s="469" t="s">
        <v>2586</v>
      </c>
      <c r="N943" s="469" t="s">
        <v>4080</v>
      </c>
      <c r="O943" s="513" t="s">
        <v>8574</v>
      </c>
      <c r="P943" s="513" t="s">
        <v>8956</v>
      </c>
      <c r="Q943" s="513" t="s">
        <v>8627</v>
      </c>
      <c r="R943" s="526">
        <v>1113600</v>
      </c>
      <c r="S943" s="484">
        <v>0</v>
      </c>
      <c r="T943" s="468" t="s">
        <v>2484</v>
      </c>
      <c r="U943" s="468"/>
      <c r="V943" s="468"/>
      <c r="W943" s="468" t="s">
        <v>121</v>
      </c>
      <c r="X943" s="469"/>
      <c r="Y943" s="468" t="s">
        <v>2528</v>
      </c>
      <c r="Z943" s="513" t="s">
        <v>8932</v>
      </c>
      <c r="AA943" s="467" t="s">
        <v>2454</v>
      </c>
      <c r="AB943" s="467" t="s">
        <v>8933</v>
      </c>
      <c r="AC943" s="474"/>
      <c r="AD943" s="474" t="s">
        <v>2485</v>
      </c>
      <c r="AE943" s="474"/>
      <c r="AF943" s="474" t="s">
        <v>2458</v>
      </c>
      <c r="AG943" s="467" t="s">
        <v>2451</v>
      </c>
      <c r="AH943" s="474" t="s">
        <v>2710</v>
      </c>
      <c r="AI943" s="474" t="s">
        <v>2710</v>
      </c>
      <c r="AJ943" s="467"/>
      <c r="AK943" s="474"/>
      <c r="AL943" s="467"/>
      <c r="AM943" s="467" t="s">
        <v>8575</v>
      </c>
      <c r="AN943" s="467"/>
      <c r="AO943" s="474" t="s">
        <v>9725</v>
      </c>
      <c r="AP943" s="476" t="s">
        <v>8573</v>
      </c>
      <c r="AQ943" s="467" t="s">
        <v>8064</v>
      </c>
      <c r="AR943" s="467" t="s">
        <v>6716</v>
      </c>
      <c r="AS943" s="467" t="s">
        <v>8626</v>
      </c>
      <c r="AT943" s="467" t="s">
        <v>8628</v>
      </c>
      <c r="AU943" s="474" t="s">
        <v>9724</v>
      </c>
      <c r="AV943" s="474"/>
      <c r="AW943" s="474">
        <v>1</v>
      </c>
      <c r="AX943" s="474">
        <v>3</v>
      </c>
      <c r="AY943" s="474">
        <v>1</v>
      </c>
      <c r="AZ943" s="474">
        <v>1</v>
      </c>
      <c r="BA943" s="477">
        <v>2</v>
      </c>
      <c r="BB943" s="478"/>
      <c r="BC943" s="474" t="s">
        <v>9725</v>
      </c>
      <c r="BD943" s="467"/>
      <c r="BE943" s="467"/>
      <c r="BF943" s="467"/>
      <c r="BG943" s="470"/>
      <c r="BH943" s="467"/>
      <c r="BI943" s="467"/>
      <c r="BJ943" s="467"/>
      <c r="BK943" s="467"/>
      <c r="BL943" s="467"/>
      <c r="BM943" s="467"/>
    </row>
    <row r="944" spans="2:65" ht="30" customHeight="1" x14ac:dyDescent="0.3">
      <c r="B944" s="465">
        <v>20200940</v>
      </c>
      <c r="C944" s="514" t="s">
        <v>8576</v>
      </c>
      <c r="D944" s="480" t="s">
        <v>2366</v>
      </c>
      <c r="E944" s="481">
        <v>44384</v>
      </c>
      <c r="F944" s="469" t="s">
        <v>5966</v>
      </c>
      <c r="G944" s="468" t="s">
        <v>116</v>
      </c>
      <c r="H944" s="469" t="s">
        <v>2585</v>
      </c>
      <c r="I944" s="468" t="s">
        <v>6002</v>
      </c>
      <c r="J944" s="503">
        <v>202107071016</v>
      </c>
      <c r="K944" s="483">
        <v>44358</v>
      </c>
      <c r="L944" s="479">
        <v>44348</v>
      </c>
      <c r="M944" s="469" t="s">
        <v>2586</v>
      </c>
      <c r="N944" s="469" t="s">
        <v>4080</v>
      </c>
      <c r="O944" s="513" t="s">
        <v>8577</v>
      </c>
      <c r="P944" s="513" t="s">
        <v>8957</v>
      </c>
      <c r="Q944" s="513" t="s">
        <v>8958</v>
      </c>
      <c r="R944" s="526">
        <v>1082480</v>
      </c>
      <c r="S944" s="484">
        <v>0</v>
      </c>
      <c r="T944" s="468" t="s">
        <v>2484</v>
      </c>
      <c r="U944" s="468"/>
      <c r="V944" s="468"/>
      <c r="W944" s="468" t="s">
        <v>121</v>
      </c>
      <c r="X944" s="469"/>
      <c r="Y944" s="468" t="s">
        <v>2528</v>
      </c>
      <c r="Z944" s="513" t="s">
        <v>8932</v>
      </c>
      <c r="AA944" s="467" t="s">
        <v>2454</v>
      </c>
      <c r="AB944" s="467" t="s">
        <v>8933</v>
      </c>
      <c r="AC944" s="474"/>
      <c r="AD944" s="474" t="s">
        <v>2485</v>
      </c>
      <c r="AE944" s="474"/>
      <c r="AF944" s="474" t="s">
        <v>2458</v>
      </c>
      <c r="AG944" s="467" t="s">
        <v>2451</v>
      </c>
      <c r="AH944" s="474" t="s">
        <v>2710</v>
      </c>
      <c r="AI944" s="474" t="s">
        <v>2710</v>
      </c>
      <c r="AJ944" s="467"/>
      <c r="AK944" s="474"/>
      <c r="AL944" s="467"/>
      <c r="AM944" s="467" t="s">
        <v>8579</v>
      </c>
      <c r="AN944" s="467"/>
      <c r="AO944" s="474" t="s">
        <v>9725</v>
      </c>
      <c r="AP944" s="476" t="s">
        <v>8573</v>
      </c>
      <c r="AQ944" s="467" t="s">
        <v>8064</v>
      </c>
      <c r="AR944" s="467" t="s">
        <v>8631</v>
      </c>
      <c r="AS944" s="467" t="s">
        <v>8630</v>
      </c>
      <c r="AT944" s="467" t="s">
        <v>8628</v>
      </c>
      <c r="AU944" s="474" t="s">
        <v>9724</v>
      </c>
      <c r="AV944" s="474"/>
      <c r="AW944" s="474">
        <v>1</v>
      </c>
      <c r="AX944" s="474">
        <v>3</v>
      </c>
      <c r="AY944" s="474">
        <v>1</v>
      </c>
      <c r="AZ944" s="474">
        <v>1</v>
      </c>
      <c r="BA944" s="477">
        <v>2</v>
      </c>
      <c r="BB944" s="478"/>
      <c r="BC944" s="474" t="s">
        <v>9725</v>
      </c>
      <c r="BD944" s="467"/>
      <c r="BE944" s="467"/>
      <c r="BF944" s="467"/>
      <c r="BG944" s="470"/>
      <c r="BH944" s="467"/>
      <c r="BI944" s="467"/>
      <c r="BJ944" s="467"/>
      <c r="BK944" s="467"/>
      <c r="BL944" s="467"/>
      <c r="BM944" s="467"/>
    </row>
    <row r="945" spans="2:65" ht="30" customHeight="1" x14ac:dyDescent="0.3">
      <c r="B945" s="465">
        <v>20200941</v>
      </c>
      <c r="C945" s="514" t="s">
        <v>8581</v>
      </c>
      <c r="D945" s="480"/>
      <c r="E945" s="481">
        <v>44384</v>
      </c>
      <c r="F945" s="469" t="s">
        <v>3658</v>
      </c>
      <c r="G945" s="468" t="s">
        <v>116</v>
      </c>
      <c r="H945" s="469" t="s">
        <v>2585</v>
      </c>
      <c r="I945" s="468" t="s">
        <v>119</v>
      </c>
      <c r="J945" s="503">
        <v>202107071005</v>
      </c>
      <c r="K945" s="483">
        <v>44384</v>
      </c>
      <c r="L945" s="479"/>
      <c r="M945" s="469" t="s">
        <v>6425</v>
      </c>
      <c r="N945" s="469" t="s">
        <v>2582</v>
      </c>
      <c r="O945" s="513" t="s">
        <v>8582</v>
      </c>
      <c r="P945" s="513" t="s">
        <v>8902</v>
      </c>
      <c r="Q945" s="513" t="s">
        <v>8583</v>
      </c>
      <c r="R945" s="526">
        <v>0</v>
      </c>
      <c r="S945" s="484">
        <v>0</v>
      </c>
      <c r="T945" s="468" t="s">
        <v>8901</v>
      </c>
      <c r="U945" s="468"/>
      <c r="V945" s="468"/>
      <c r="W945" s="468" t="s">
        <v>120</v>
      </c>
      <c r="X945" s="469"/>
      <c r="Y945" s="468" t="s">
        <v>2528</v>
      </c>
      <c r="Z945" s="513" t="s">
        <v>8586</v>
      </c>
      <c r="AA945" s="467" t="s">
        <v>2518</v>
      </c>
      <c r="AB945" s="467"/>
      <c r="AC945" s="474"/>
      <c r="AD945" s="474" t="s">
        <v>8893</v>
      </c>
      <c r="AE945" s="474" t="s">
        <v>8896</v>
      </c>
      <c r="AF945" s="474" t="s">
        <v>8895</v>
      </c>
      <c r="AG945" s="467" t="s">
        <v>8894</v>
      </c>
      <c r="AH945" s="474" t="s">
        <v>2452</v>
      </c>
      <c r="AI945" s="474" t="s">
        <v>2452</v>
      </c>
      <c r="AJ945" s="467"/>
      <c r="AK945" s="474"/>
      <c r="AL945" s="467"/>
      <c r="AM945" s="467" t="s">
        <v>8584</v>
      </c>
      <c r="AN945" s="467"/>
      <c r="AO945" s="474" t="s">
        <v>2528</v>
      </c>
      <c r="AP945" s="476" t="s">
        <v>8580</v>
      </c>
      <c r="AQ945" s="467" t="s">
        <v>7894</v>
      </c>
      <c r="AR945" s="467" t="s">
        <v>8545</v>
      </c>
      <c r="AS945" s="467" t="s">
        <v>9082</v>
      </c>
      <c r="AT945" s="467" t="s">
        <v>8476</v>
      </c>
      <c r="AU945" s="474" t="s">
        <v>8585</v>
      </c>
      <c r="AV945" s="474"/>
      <c r="AW945" s="474">
        <v>1</v>
      </c>
      <c r="AX945" s="474">
        <v>1</v>
      </c>
      <c r="AY945" s="474">
        <v>1</v>
      </c>
      <c r="AZ945" s="474">
        <v>1</v>
      </c>
      <c r="BA945" s="477">
        <v>2</v>
      </c>
      <c r="BB945" s="478"/>
      <c r="BC945" s="474"/>
      <c r="BD945" s="467" t="s">
        <v>3141</v>
      </c>
      <c r="BE945" s="467"/>
      <c r="BF945" s="467"/>
      <c r="BG945" s="470"/>
      <c r="BH945" s="467"/>
      <c r="BI945" s="467"/>
      <c r="BJ945" s="467"/>
      <c r="BK945" s="467"/>
      <c r="BL945" s="467"/>
      <c r="BM945" s="467"/>
    </row>
    <row r="946" spans="2:65" ht="30" customHeight="1" x14ac:dyDescent="0.3">
      <c r="B946" s="465">
        <v>20200942</v>
      </c>
      <c r="C946" s="514" t="s">
        <v>8587</v>
      </c>
      <c r="D946" s="480" t="s">
        <v>4125</v>
      </c>
      <c r="E946" s="481">
        <v>44384</v>
      </c>
      <c r="F946" s="469" t="s">
        <v>2713</v>
      </c>
      <c r="G946" s="468" t="s">
        <v>116</v>
      </c>
      <c r="H946" s="469" t="s">
        <v>1500</v>
      </c>
      <c r="I946" s="468" t="s">
        <v>4394</v>
      </c>
      <c r="J946" s="503">
        <v>202107071000</v>
      </c>
      <c r="K946" s="483">
        <v>44383</v>
      </c>
      <c r="L946" s="479">
        <v>44317</v>
      </c>
      <c r="M946" s="469" t="s">
        <v>5956</v>
      </c>
      <c r="N946" s="469" t="s">
        <v>8500</v>
      </c>
      <c r="O946" s="513" t="s">
        <v>7730</v>
      </c>
      <c r="P946" s="513" t="s">
        <v>8632</v>
      </c>
      <c r="Q946" s="513" t="s">
        <v>8588</v>
      </c>
      <c r="R946" s="526">
        <v>395300</v>
      </c>
      <c r="S946" s="484">
        <v>395300</v>
      </c>
      <c r="T946" s="468" t="s">
        <v>8748</v>
      </c>
      <c r="U946" s="468"/>
      <c r="V946" s="468"/>
      <c r="W946" s="468" t="s">
        <v>120</v>
      </c>
      <c r="X946" s="469"/>
      <c r="Y946" s="468" t="s">
        <v>2528</v>
      </c>
      <c r="Z946" s="513" t="s">
        <v>8589</v>
      </c>
      <c r="AA946" s="467" t="s">
        <v>2518</v>
      </c>
      <c r="AB946" s="467"/>
      <c r="AC946" s="474"/>
      <c r="AD946" s="474" t="s">
        <v>8798</v>
      </c>
      <c r="AE946" s="474"/>
      <c r="AF946" s="474" t="s">
        <v>8752</v>
      </c>
      <c r="AG946" s="467" t="s">
        <v>8793</v>
      </c>
      <c r="AH946" s="474" t="s">
        <v>2452</v>
      </c>
      <c r="AI946" s="474" t="s">
        <v>2452</v>
      </c>
      <c r="AJ946" s="467"/>
      <c r="AK946" s="474"/>
      <c r="AL946" s="467"/>
      <c r="AM946" s="467" t="s">
        <v>8590</v>
      </c>
      <c r="AN946" s="467"/>
      <c r="AO946" s="474" t="s">
        <v>2528</v>
      </c>
      <c r="AP946" s="476" t="s">
        <v>8546</v>
      </c>
      <c r="AQ946" s="467" t="s">
        <v>7656</v>
      </c>
      <c r="AR946" s="467" t="s">
        <v>8545</v>
      </c>
      <c r="AS946" s="467" t="s">
        <v>8849</v>
      </c>
      <c r="AT946" s="467" t="s">
        <v>8476</v>
      </c>
      <c r="AU946" s="474" t="s">
        <v>9150</v>
      </c>
      <c r="AV946" s="474"/>
      <c r="AW946" s="474">
        <v>1</v>
      </c>
      <c r="AX946" s="474">
        <v>2</v>
      </c>
      <c r="AY946" s="474">
        <v>1</v>
      </c>
      <c r="AZ946" s="474">
        <v>1</v>
      </c>
      <c r="BA946" s="477">
        <v>4</v>
      </c>
      <c r="BB946" s="478"/>
      <c r="BC946" s="474" t="s">
        <v>2528</v>
      </c>
      <c r="BD946" s="467" t="s">
        <v>3141</v>
      </c>
      <c r="BE946" s="467" t="s">
        <v>9703</v>
      </c>
      <c r="BF946" s="467"/>
      <c r="BG946" s="470"/>
      <c r="BH946" s="467"/>
      <c r="BI946" s="467"/>
      <c r="BJ946" s="467"/>
      <c r="BK946" s="467"/>
      <c r="BL946" s="467"/>
      <c r="BM946" s="467"/>
    </row>
    <row r="947" spans="2:65" ht="30" customHeight="1" x14ac:dyDescent="0.3">
      <c r="B947" s="465">
        <v>20200943</v>
      </c>
      <c r="C947" s="514" t="s">
        <v>8591</v>
      </c>
      <c r="D947" s="480" t="s">
        <v>2613</v>
      </c>
      <c r="E947" s="481">
        <v>44384</v>
      </c>
      <c r="F947" s="469" t="s">
        <v>2713</v>
      </c>
      <c r="G947" s="468" t="s">
        <v>116</v>
      </c>
      <c r="H947" s="469" t="s">
        <v>2585</v>
      </c>
      <c r="I947" s="468" t="s">
        <v>2449</v>
      </c>
      <c r="J947" s="503">
        <v>202107070953</v>
      </c>
      <c r="K947" s="483">
        <v>44383</v>
      </c>
      <c r="L947" s="479">
        <v>44348</v>
      </c>
      <c r="M947" s="469" t="s">
        <v>5956</v>
      </c>
      <c r="N947" s="469" t="s">
        <v>7911</v>
      </c>
      <c r="O947" s="513" t="s">
        <v>8592</v>
      </c>
      <c r="P947" s="513" t="s">
        <v>8633</v>
      </c>
      <c r="Q947" s="513" t="s">
        <v>8900</v>
      </c>
      <c r="R947" s="526">
        <v>45928</v>
      </c>
      <c r="S947" s="484">
        <v>45928</v>
      </c>
      <c r="T947" s="468" t="s">
        <v>2501</v>
      </c>
      <c r="U947" s="468"/>
      <c r="V947" s="468"/>
      <c r="W947" s="468" t="s">
        <v>120</v>
      </c>
      <c r="X947" s="469"/>
      <c r="Y947" s="468" t="s">
        <v>2528</v>
      </c>
      <c r="Z947" s="469" t="s">
        <v>8546</v>
      </c>
      <c r="AA947" s="467" t="s">
        <v>2454</v>
      </c>
      <c r="AB947" s="467" t="s">
        <v>8634</v>
      </c>
      <c r="AC947" s="474"/>
      <c r="AD947" s="474" t="s">
        <v>2450</v>
      </c>
      <c r="AE947" s="474"/>
      <c r="AF947" s="474" t="s">
        <v>2458</v>
      </c>
      <c r="AG947" s="467" t="s">
        <v>2516</v>
      </c>
      <c r="AH947" s="474" t="s">
        <v>2452</v>
      </c>
      <c r="AI947" s="474" t="s">
        <v>2452</v>
      </c>
      <c r="AJ947" s="467"/>
      <c r="AK947" s="474"/>
      <c r="AL947" s="467"/>
      <c r="AM947" s="467" t="s">
        <v>8593</v>
      </c>
      <c r="AN947" s="467"/>
      <c r="AO947" s="474"/>
      <c r="AP947" s="476" t="s">
        <v>8546</v>
      </c>
      <c r="AQ947" s="467" t="s">
        <v>7656</v>
      </c>
      <c r="AR947" s="467" t="s">
        <v>8545</v>
      </c>
      <c r="AS947" s="467" t="s">
        <v>8634</v>
      </c>
      <c r="AT947" s="467" t="s">
        <v>8544</v>
      </c>
      <c r="AU947" s="474" t="s">
        <v>8865</v>
      </c>
      <c r="AV947" s="474"/>
      <c r="AW947" s="474">
        <v>1</v>
      </c>
      <c r="AX947" s="474">
        <v>1</v>
      </c>
      <c r="AY947" s="474">
        <v>1</v>
      </c>
      <c r="AZ947" s="474">
        <v>1</v>
      </c>
      <c r="BA947" s="477">
        <v>4</v>
      </c>
      <c r="BB947" s="478"/>
      <c r="BC947" s="474"/>
      <c r="BD947" s="467"/>
      <c r="BE947" s="467"/>
      <c r="BF947" s="467"/>
      <c r="BG947" s="470"/>
      <c r="BH947" s="467"/>
      <c r="BI947" s="467"/>
      <c r="BJ947" s="467"/>
      <c r="BK947" s="467"/>
      <c r="BL947" s="467"/>
      <c r="BM947" s="467"/>
    </row>
    <row r="948" spans="2:65" ht="30" customHeight="1" x14ac:dyDescent="0.3">
      <c r="B948" s="465">
        <v>20200944</v>
      </c>
      <c r="C948" s="514" t="s">
        <v>8594</v>
      </c>
      <c r="D948" s="480" t="s">
        <v>8507</v>
      </c>
      <c r="E948" s="481">
        <v>44384</v>
      </c>
      <c r="F948" s="469" t="s">
        <v>2770</v>
      </c>
      <c r="G948" s="468" t="s">
        <v>116</v>
      </c>
      <c r="H948" s="469" t="s">
        <v>1500</v>
      </c>
      <c r="I948" s="468" t="s">
        <v>4394</v>
      </c>
      <c r="J948" s="503">
        <v>202107070950</v>
      </c>
      <c r="K948" s="483">
        <v>44384</v>
      </c>
      <c r="L948" s="479">
        <v>44317</v>
      </c>
      <c r="M948" s="469" t="s">
        <v>5356</v>
      </c>
      <c r="N948" s="469" t="s">
        <v>2624</v>
      </c>
      <c r="O948" s="513" t="s">
        <v>8595</v>
      </c>
      <c r="P948" s="513" t="s">
        <v>8636</v>
      </c>
      <c r="Q948" s="513" t="s">
        <v>8596</v>
      </c>
      <c r="R948" s="526">
        <v>600</v>
      </c>
      <c r="S948" s="484">
        <v>600</v>
      </c>
      <c r="T948" s="468" t="s">
        <v>181</v>
      </c>
      <c r="U948" s="468"/>
      <c r="V948" s="468"/>
      <c r="W948" s="468" t="s">
        <v>120</v>
      </c>
      <c r="X948" s="469"/>
      <c r="Y948" s="468" t="s">
        <v>2528</v>
      </c>
      <c r="Z948" s="513" t="s">
        <v>8597</v>
      </c>
      <c r="AA948" s="467" t="s">
        <v>8624</v>
      </c>
      <c r="AB948" s="467" t="s">
        <v>8635</v>
      </c>
      <c r="AC948" s="474"/>
      <c r="AD948" s="474" t="s">
        <v>227</v>
      </c>
      <c r="AE948" s="474"/>
      <c r="AF948" s="474" t="s">
        <v>235</v>
      </c>
      <c r="AG948" s="467" t="s">
        <v>238</v>
      </c>
      <c r="AH948" s="474" t="s">
        <v>8625</v>
      </c>
      <c r="AI948" s="474" t="s">
        <v>8625</v>
      </c>
      <c r="AJ948" s="467"/>
      <c r="AK948" s="474"/>
      <c r="AL948" s="467"/>
      <c r="AM948" s="467" t="s">
        <v>8598</v>
      </c>
      <c r="AN948" s="467"/>
      <c r="AO948" s="474" t="s">
        <v>2528</v>
      </c>
      <c r="AP948" s="476" t="s">
        <v>8637</v>
      </c>
      <c r="AQ948" s="467" t="s">
        <v>7656</v>
      </c>
      <c r="AR948" s="467" t="s">
        <v>8545</v>
      </c>
      <c r="AS948" s="467" t="s">
        <v>9729</v>
      </c>
      <c r="AT948" s="467" t="s">
        <v>9184</v>
      </c>
      <c r="AU948" s="474" t="s">
        <v>12331</v>
      </c>
      <c r="AV948" s="474"/>
      <c r="AW948" s="474">
        <v>1</v>
      </c>
      <c r="AX948" s="474">
        <v>1</v>
      </c>
      <c r="AY948" s="474">
        <v>1</v>
      </c>
      <c r="AZ948" s="474">
        <v>1</v>
      </c>
      <c r="BA948" s="477">
        <v>1</v>
      </c>
      <c r="BB948" s="478"/>
      <c r="BC948" s="474"/>
      <c r="BD948" s="467" t="s">
        <v>2528</v>
      </c>
      <c r="BE948" s="467" t="s">
        <v>12333</v>
      </c>
      <c r="BF948" s="467"/>
      <c r="BG948" s="470"/>
      <c r="BH948" s="467"/>
      <c r="BI948" s="467"/>
      <c r="BJ948" s="467"/>
      <c r="BK948" s="467"/>
      <c r="BL948" s="467"/>
      <c r="BM948" s="467"/>
    </row>
    <row r="949" spans="2:65" ht="30" customHeight="1" x14ac:dyDescent="0.3">
      <c r="B949" s="465">
        <v>20200945</v>
      </c>
      <c r="C949" s="514" t="s">
        <v>8600</v>
      </c>
      <c r="D949" s="480" t="s">
        <v>6498</v>
      </c>
      <c r="E949" s="481">
        <v>44384</v>
      </c>
      <c r="F949" s="469" t="s">
        <v>2713</v>
      </c>
      <c r="G949" s="468" t="s">
        <v>116</v>
      </c>
      <c r="H949" s="469" t="s">
        <v>2585</v>
      </c>
      <c r="I949" s="468" t="s">
        <v>2491</v>
      </c>
      <c r="J949" s="503">
        <v>202107070873</v>
      </c>
      <c r="K949" s="483">
        <v>44383</v>
      </c>
      <c r="L949" s="479">
        <v>44348</v>
      </c>
      <c r="M949" s="469" t="s">
        <v>9025</v>
      </c>
      <c r="N949" s="469" t="s">
        <v>5956</v>
      </c>
      <c r="O949" s="513" t="s">
        <v>8601</v>
      </c>
      <c r="P949" s="513" t="s">
        <v>8638</v>
      </c>
      <c r="Q949" s="513" t="s">
        <v>8602</v>
      </c>
      <c r="R949" s="526">
        <v>7038750</v>
      </c>
      <c r="S949" s="484">
        <v>0</v>
      </c>
      <c r="T949" s="468" t="s">
        <v>2455</v>
      </c>
      <c r="U949" s="468"/>
      <c r="V949" s="468"/>
      <c r="W949" s="468" t="s">
        <v>120</v>
      </c>
      <c r="X949" s="469"/>
      <c r="Y949" s="468" t="s">
        <v>2528</v>
      </c>
      <c r="Z949" s="513" t="s">
        <v>8934</v>
      </c>
      <c r="AA949" s="467" t="s">
        <v>2518</v>
      </c>
      <c r="AB949" s="467"/>
      <c r="AC949" s="474"/>
      <c r="AD949" s="474" t="s">
        <v>2485</v>
      </c>
      <c r="AE949" s="474"/>
      <c r="AF949" s="474" t="s">
        <v>2458</v>
      </c>
      <c r="AG949" s="467" t="s">
        <v>2451</v>
      </c>
      <c r="AH949" s="474" t="s">
        <v>2710</v>
      </c>
      <c r="AI949" s="474" t="s">
        <v>2710</v>
      </c>
      <c r="AJ949" s="467"/>
      <c r="AK949" s="474"/>
      <c r="AL949" s="467"/>
      <c r="AM949" s="467" t="s">
        <v>8603</v>
      </c>
      <c r="AN949" s="467"/>
      <c r="AO949" s="474" t="s">
        <v>2528</v>
      </c>
      <c r="AP949" s="476" t="s">
        <v>8599</v>
      </c>
      <c r="AQ949" s="467" t="s">
        <v>7656</v>
      </c>
      <c r="AR949" s="467" t="s">
        <v>8545</v>
      </c>
      <c r="AS949" s="467" t="s">
        <v>8829</v>
      </c>
      <c r="AT949" s="467" t="s">
        <v>8689</v>
      </c>
      <c r="AU949" s="474" t="s">
        <v>8935</v>
      </c>
      <c r="AV949" s="474"/>
      <c r="AW949" s="474">
        <v>1</v>
      </c>
      <c r="AX949" s="474">
        <v>3</v>
      </c>
      <c r="AY949" s="474">
        <v>1</v>
      </c>
      <c r="AZ949" s="474">
        <v>1</v>
      </c>
      <c r="BA949" s="477">
        <v>2</v>
      </c>
      <c r="BB949" s="478"/>
      <c r="BC949" s="474"/>
      <c r="BD949" s="467" t="s">
        <v>3141</v>
      </c>
      <c r="BE949" s="467"/>
      <c r="BF949" s="467"/>
      <c r="BG949" s="470"/>
      <c r="BH949" s="467"/>
      <c r="BI949" s="467"/>
      <c r="BJ949" s="467"/>
      <c r="BK949" s="467"/>
      <c r="BL949" s="467"/>
      <c r="BM949" s="467"/>
    </row>
    <row r="950" spans="2:65" ht="30" customHeight="1" x14ac:dyDescent="0.3">
      <c r="B950" s="465">
        <v>20200946</v>
      </c>
      <c r="C950" s="514" t="s">
        <v>8605</v>
      </c>
      <c r="D950" s="480" t="s">
        <v>5113</v>
      </c>
      <c r="E950" s="481">
        <v>44385</v>
      </c>
      <c r="F950" s="469" t="s">
        <v>2713</v>
      </c>
      <c r="G950" s="468" t="s">
        <v>116</v>
      </c>
      <c r="H950" s="469" t="s">
        <v>2585</v>
      </c>
      <c r="I950" s="468" t="s">
        <v>2477</v>
      </c>
      <c r="J950" s="503">
        <v>202107081361</v>
      </c>
      <c r="K950" s="483">
        <v>44385</v>
      </c>
      <c r="L950" s="479">
        <v>44348</v>
      </c>
      <c r="M950" s="469" t="s">
        <v>2586</v>
      </c>
      <c r="N950" s="469" t="s">
        <v>5110</v>
      </c>
      <c r="O950" s="513" t="s">
        <v>8606</v>
      </c>
      <c r="P950" s="513" t="s">
        <v>8639</v>
      </c>
      <c r="Q950" s="513" t="s">
        <v>8607</v>
      </c>
      <c r="R950" s="526">
        <v>722738</v>
      </c>
      <c r="S950" s="484">
        <v>0</v>
      </c>
      <c r="T950" s="468" t="s">
        <v>2484</v>
      </c>
      <c r="U950" s="468"/>
      <c r="V950" s="468"/>
      <c r="W950" s="468" t="s">
        <v>121</v>
      </c>
      <c r="X950" s="469"/>
      <c r="Y950" s="468" t="s">
        <v>2528</v>
      </c>
      <c r="Z950" s="513" t="s">
        <v>8675</v>
      </c>
      <c r="AA950" s="467" t="s">
        <v>2518</v>
      </c>
      <c r="AB950" s="467"/>
      <c r="AC950" s="474"/>
      <c r="AD950" s="474" t="s">
        <v>2460</v>
      </c>
      <c r="AE950" s="474"/>
      <c r="AF950" s="474" t="s">
        <v>2458</v>
      </c>
      <c r="AG950" s="467" t="s">
        <v>2451</v>
      </c>
      <c r="AH950" s="474" t="s">
        <v>2452</v>
      </c>
      <c r="AI950" s="474" t="s">
        <v>2452</v>
      </c>
      <c r="AJ950" s="467"/>
      <c r="AK950" s="474"/>
      <c r="AL950" s="467"/>
      <c r="AM950" s="467" t="s">
        <v>8608</v>
      </c>
      <c r="AN950" s="467"/>
      <c r="AO950" s="474" t="s">
        <v>2528</v>
      </c>
      <c r="AP950" s="476" t="s">
        <v>8604</v>
      </c>
      <c r="AQ950" s="467" t="s">
        <v>7656</v>
      </c>
      <c r="AR950" s="467" t="s">
        <v>8703</v>
      </c>
      <c r="AS950" s="467" t="s">
        <v>8830</v>
      </c>
      <c r="AT950" s="467" t="s">
        <v>8831</v>
      </c>
      <c r="AU950" s="474" t="s">
        <v>8936</v>
      </c>
      <c r="AV950" s="474"/>
      <c r="AW950" s="474">
        <v>1</v>
      </c>
      <c r="AX950" s="474">
        <v>2</v>
      </c>
      <c r="AY950" s="474">
        <v>1</v>
      </c>
      <c r="AZ950" s="474">
        <v>1</v>
      </c>
      <c r="BA950" s="477">
        <v>2</v>
      </c>
      <c r="BB950" s="478"/>
      <c r="BC950" s="474"/>
      <c r="BD950" s="467" t="s">
        <v>3141</v>
      </c>
      <c r="BE950" s="467"/>
      <c r="BF950" s="467"/>
      <c r="BG950" s="470"/>
      <c r="BH950" s="467"/>
      <c r="BI950" s="467"/>
      <c r="BJ950" s="467"/>
      <c r="BK950" s="467"/>
      <c r="BL950" s="467"/>
      <c r="BM950" s="467"/>
    </row>
    <row r="951" spans="2:65" ht="30" customHeight="1" x14ac:dyDescent="0.3">
      <c r="B951" s="465">
        <v>20200947</v>
      </c>
      <c r="C951" s="514" t="s">
        <v>8508</v>
      </c>
      <c r="D951" s="480" t="s">
        <v>4122</v>
      </c>
      <c r="E951" s="481">
        <v>44390</v>
      </c>
      <c r="F951" s="469" t="s">
        <v>2642</v>
      </c>
      <c r="G951" s="468" t="s">
        <v>116</v>
      </c>
      <c r="H951" s="469" t="s">
        <v>1500</v>
      </c>
      <c r="I951" s="468" t="s">
        <v>2477</v>
      </c>
      <c r="J951" s="503">
        <v>202107131798</v>
      </c>
      <c r="K951" s="483">
        <v>44389</v>
      </c>
      <c r="L951" s="479"/>
      <c r="M951" s="469" t="s">
        <v>8501</v>
      </c>
      <c r="N951" s="469" t="s">
        <v>2582</v>
      </c>
      <c r="O951" s="513" t="s">
        <v>8609</v>
      </c>
      <c r="P951" s="513" t="s">
        <v>8897</v>
      </c>
      <c r="Q951" s="513" t="s">
        <v>8610</v>
      </c>
      <c r="R951" s="526">
        <v>300000</v>
      </c>
      <c r="S951" s="484">
        <v>300000</v>
      </c>
      <c r="T951" s="468" t="s">
        <v>2455</v>
      </c>
      <c r="U951" s="468"/>
      <c r="V951" s="468"/>
      <c r="W951" s="468" t="s">
        <v>120</v>
      </c>
      <c r="X951" s="469"/>
      <c r="Y951" s="468" t="s">
        <v>2528</v>
      </c>
      <c r="Z951" s="513" t="s">
        <v>8937</v>
      </c>
      <c r="AA951" s="467" t="s">
        <v>2518</v>
      </c>
      <c r="AB951" s="467" t="s">
        <v>2634</v>
      </c>
      <c r="AC951" s="474"/>
      <c r="AD951" s="474" t="s">
        <v>2460</v>
      </c>
      <c r="AE951" s="474"/>
      <c r="AF951" s="474" t="s">
        <v>2458</v>
      </c>
      <c r="AG951" s="467" t="s">
        <v>2516</v>
      </c>
      <c r="AH951" s="474" t="s">
        <v>2452</v>
      </c>
      <c r="AI951" s="474" t="s">
        <v>2452</v>
      </c>
      <c r="AJ951" s="467"/>
      <c r="AK951" s="474"/>
      <c r="AL951" s="467"/>
      <c r="AM951" s="467" t="s">
        <v>8611</v>
      </c>
      <c r="AN951" s="467"/>
      <c r="AO951" s="474" t="s">
        <v>2528</v>
      </c>
      <c r="AP951" s="476" t="s">
        <v>8640</v>
      </c>
      <c r="AQ951" s="467" t="s">
        <v>5347</v>
      </c>
      <c r="AR951" s="467" t="s">
        <v>8938</v>
      </c>
      <c r="AS951" s="467" t="s">
        <v>8940</v>
      </c>
      <c r="AT951" s="467" t="s">
        <v>8808</v>
      </c>
      <c r="AU951" s="474" t="s">
        <v>8939</v>
      </c>
      <c r="AV951" s="474"/>
      <c r="AW951" s="474">
        <v>1</v>
      </c>
      <c r="AX951" s="474">
        <v>2</v>
      </c>
      <c r="AY951" s="474">
        <v>1</v>
      </c>
      <c r="AZ951" s="474">
        <v>1</v>
      </c>
      <c r="BA951" s="477">
        <v>4</v>
      </c>
      <c r="BB951" s="478"/>
      <c r="BC951" s="474" t="s">
        <v>2528</v>
      </c>
      <c r="BD951" s="467" t="s">
        <v>2528</v>
      </c>
      <c r="BE951" s="467" t="s">
        <v>9735</v>
      </c>
      <c r="BF951" s="467"/>
      <c r="BG951" s="470"/>
      <c r="BH951" s="467"/>
      <c r="BI951" s="467"/>
      <c r="BJ951" s="467"/>
      <c r="BK951" s="467"/>
      <c r="BL951" s="467"/>
      <c r="BM951" s="467"/>
    </row>
    <row r="952" spans="2:65" ht="30" customHeight="1" x14ac:dyDescent="0.3">
      <c r="B952" s="465">
        <v>20200948</v>
      </c>
      <c r="C952" s="514" t="s">
        <v>8783</v>
      </c>
      <c r="D952" s="480" t="s">
        <v>2366</v>
      </c>
      <c r="E952" s="481">
        <v>44390</v>
      </c>
      <c r="F952" s="469" t="s">
        <v>5966</v>
      </c>
      <c r="G952" s="468" t="s">
        <v>116</v>
      </c>
      <c r="H952" s="469" t="s">
        <v>1500</v>
      </c>
      <c r="I952" s="468" t="s">
        <v>8812</v>
      </c>
      <c r="J952" s="503">
        <v>202107131771</v>
      </c>
      <c r="K952" s="483">
        <v>44390</v>
      </c>
      <c r="L952" s="479">
        <v>44348</v>
      </c>
      <c r="M952" s="469" t="s">
        <v>2586</v>
      </c>
      <c r="N952" s="469" t="s">
        <v>9024</v>
      </c>
      <c r="O952" s="513" t="s">
        <v>8577</v>
      </c>
      <c r="P952" s="513" t="s">
        <v>8641</v>
      </c>
      <c r="Q952" s="513" t="s">
        <v>8578</v>
      </c>
      <c r="R952" s="526">
        <v>2196080</v>
      </c>
      <c r="S952" s="484">
        <v>2196080</v>
      </c>
      <c r="T952" s="468" t="s">
        <v>8931</v>
      </c>
      <c r="U952" s="468"/>
      <c r="V952" s="468"/>
      <c r="W952" s="468" t="s">
        <v>121</v>
      </c>
      <c r="X952" s="469"/>
      <c r="Y952" s="468" t="s">
        <v>2528</v>
      </c>
      <c r="Z952" s="513" t="s">
        <v>8941</v>
      </c>
      <c r="AA952" s="467" t="s">
        <v>2454</v>
      </c>
      <c r="AB952" s="467" t="s">
        <v>8933</v>
      </c>
      <c r="AC952" s="474"/>
      <c r="AD952" s="474" t="s">
        <v>8942</v>
      </c>
      <c r="AE952" s="474"/>
      <c r="AF952" s="474" t="s">
        <v>8915</v>
      </c>
      <c r="AG952" s="467" t="s">
        <v>8921</v>
      </c>
      <c r="AH952" s="474" t="s">
        <v>2710</v>
      </c>
      <c r="AI952" s="474" t="s">
        <v>2710</v>
      </c>
      <c r="AJ952" s="467"/>
      <c r="AK952" s="474"/>
      <c r="AL952" s="467"/>
      <c r="AM952" s="467" t="s">
        <v>8613</v>
      </c>
      <c r="AN952" s="467"/>
      <c r="AO952" s="474" t="s">
        <v>2528</v>
      </c>
      <c r="AP952" s="476" t="s">
        <v>8612</v>
      </c>
      <c r="AQ952" s="467" t="s">
        <v>8064</v>
      </c>
      <c r="AR952" s="467" t="s">
        <v>8631</v>
      </c>
      <c r="AS952" s="467" t="s">
        <v>8850</v>
      </c>
      <c r="AT952" s="467" t="s">
        <v>8628</v>
      </c>
      <c r="AU952" s="474" t="s">
        <v>9188</v>
      </c>
      <c r="AV952" s="474"/>
      <c r="AW952" s="474">
        <v>1</v>
      </c>
      <c r="AX952" s="474">
        <v>3</v>
      </c>
      <c r="AY952" s="474">
        <v>1</v>
      </c>
      <c r="AZ952" s="474">
        <v>1</v>
      </c>
      <c r="BA952" s="477">
        <v>2</v>
      </c>
      <c r="BB952" s="478"/>
      <c r="BC952" s="474" t="s">
        <v>2528</v>
      </c>
      <c r="BD952" s="467" t="s">
        <v>2528</v>
      </c>
      <c r="BE952" s="467" t="s">
        <v>9227</v>
      </c>
      <c r="BF952" s="467"/>
      <c r="BG952" s="470"/>
      <c r="BH952" s="467"/>
      <c r="BI952" s="467"/>
      <c r="BJ952" s="467"/>
      <c r="BK952" s="467"/>
      <c r="BL952" s="467"/>
      <c r="BM952" s="467"/>
    </row>
    <row r="953" spans="2:65" ht="30" customHeight="1" x14ac:dyDescent="0.3">
      <c r="B953" s="465">
        <v>20200949</v>
      </c>
      <c r="C953" s="514" t="s">
        <v>7745</v>
      </c>
      <c r="D953" s="480" t="s">
        <v>5669</v>
      </c>
      <c r="E953" s="481">
        <v>44390</v>
      </c>
      <c r="F953" s="469" t="s">
        <v>2713</v>
      </c>
      <c r="G953" s="468" t="s">
        <v>116</v>
      </c>
      <c r="H953" s="469" t="s">
        <v>2585</v>
      </c>
      <c r="I953" s="468" t="s">
        <v>4394</v>
      </c>
      <c r="J953" s="503">
        <v>202107131741</v>
      </c>
      <c r="K953" s="483">
        <v>44389</v>
      </c>
      <c r="L953" s="479">
        <v>44378</v>
      </c>
      <c r="M953" s="469" t="s">
        <v>2582</v>
      </c>
      <c r="N953" s="469" t="s">
        <v>7384</v>
      </c>
      <c r="O953" s="513" t="s">
        <v>6068</v>
      </c>
      <c r="P953" s="513" t="s">
        <v>8642</v>
      </c>
      <c r="Q953" s="513" t="s">
        <v>8615</v>
      </c>
      <c r="R953" s="526">
        <v>1440</v>
      </c>
      <c r="S953" s="484">
        <v>0</v>
      </c>
      <c r="T953" s="468" t="s">
        <v>8748</v>
      </c>
      <c r="U953" s="468"/>
      <c r="V953" s="468"/>
      <c r="W953" s="468" t="s">
        <v>121</v>
      </c>
      <c r="X953" s="469"/>
      <c r="Y953" s="468" t="s">
        <v>2528</v>
      </c>
      <c r="Z953" s="513" t="s">
        <v>8832</v>
      </c>
      <c r="AA953" s="467" t="s">
        <v>2518</v>
      </c>
      <c r="AB953" s="467"/>
      <c r="AC953" s="474"/>
      <c r="AD953" s="474" t="s">
        <v>8750</v>
      </c>
      <c r="AE953" s="474"/>
      <c r="AF953" s="474" t="s">
        <v>8752</v>
      </c>
      <c r="AG953" s="467" t="s">
        <v>8793</v>
      </c>
      <c r="AH953" s="474" t="s">
        <v>2452</v>
      </c>
      <c r="AI953" s="474" t="s">
        <v>2452</v>
      </c>
      <c r="AJ953" s="467"/>
      <c r="AK953" s="474"/>
      <c r="AL953" s="467"/>
      <c r="AM953" s="467" t="s">
        <v>8616</v>
      </c>
      <c r="AN953" s="467"/>
      <c r="AO953" s="474" t="s">
        <v>2528</v>
      </c>
      <c r="AP953" s="476" t="s">
        <v>8614</v>
      </c>
      <c r="AQ953" s="467" t="s">
        <v>5640</v>
      </c>
      <c r="AR953" s="467" t="s">
        <v>8269</v>
      </c>
      <c r="AS953" s="467" t="s">
        <v>8833</v>
      </c>
      <c r="AT953" s="467" t="s">
        <v>8834</v>
      </c>
      <c r="AU953" s="474" t="s">
        <v>8870</v>
      </c>
      <c r="AV953" s="474"/>
      <c r="AW953" s="474">
        <v>1</v>
      </c>
      <c r="AX953" s="474">
        <v>1</v>
      </c>
      <c r="AY953" s="474">
        <v>1</v>
      </c>
      <c r="AZ953" s="474">
        <v>1</v>
      </c>
      <c r="BA953" s="477">
        <v>4</v>
      </c>
      <c r="BB953" s="478"/>
      <c r="BC953" s="474"/>
      <c r="BD953" s="467" t="s">
        <v>3141</v>
      </c>
      <c r="BE953" s="467"/>
      <c r="BF953" s="467"/>
      <c r="BG953" s="470"/>
      <c r="BH953" s="467"/>
      <c r="BI953" s="467"/>
      <c r="BJ953" s="467"/>
      <c r="BK953" s="467"/>
      <c r="BL953" s="467"/>
      <c r="BM953" s="467"/>
    </row>
    <row r="954" spans="2:65" ht="30" customHeight="1" x14ac:dyDescent="0.3">
      <c r="B954" s="465">
        <v>20200950</v>
      </c>
      <c r="C954" s="514" t="s">
        <v>8692</v>
      </c>
      <c r="D954" s="480"/>
      <c r="E954" s="481">
        <v>44391</v>
      </c>
      <c r="F954" s="469" t="s">
        <v>2696</v>
      </c>
      <c r="G954" s="468" t="s">
        <v>116</v>
      </c>
      <c r="H954" s="469" t="s">
        <v>2585</v>
      </c>
      <c r="I954" s="468" t="s">
        <v>7780</v>
      </c>
      <c r="J954" s="503">
        <v>202107141956</v>
      </c>
      <c r="K954" s="483">
        <v>44387</v>
      </c>
      <c r="L954" s="479">
        <v>44378</v>
      </c>
      <c r="M954" s="469" t="s">
        <v>7837</v>
      </c>
      <c r="N954" s="469" t="s">
        <v>8693</v>
      </c>
      <c r="O954" s="513" t="s">
        <v>8694</v>
      </c>
      <c r="P954" s="513" t="s">
        <v>8738</v>
      </c>
      <c r="Q954" s="513" t="s">
        <v>8695</v>
      </c>
      <c r="R954" s="526">
        <v>0</v>
      </c>
      <c r="S954" s="484">
        <v>0</v>
      </c>
      <c r="T954" s="468" t="s">
        <v>8453</v>
      </c>
      <c r="U954" s="468"/>
      <c r="V954" s="468"/>
      <c r="W954" s="468" t="s">
        <v>121</v>
      </c>
      <c r="X954" s="513"/>
      <c r="Y954" s="468" t="s">
        <v>2528</v>
      </c>
      <c r="Z954" s="513" t="s">
        <v>8943</v>
      </c>
      <c r="AA954" s="467" t="s">
        <v>2454</v>
      </c>
      <c r="AB954" s="467" t="s">
        <v>8944</v>
      </c>
      <c r="AC954" s="474"/>
      <c r="AD954" s="474" t="s">
        <v>2450</v>
      </c>
      <c r="AE954" s="474" t="s">
        <v>2461</v>
      </c>
      <c r="AF954" s="474" t="s">
        <v>2458</v>
      </c>
      <c r="AG954" s="467" t="s">
        <v>2490</v>
      </c>
      <c r="AH954" s="474" t="s">
        <v>2452</v>
      </c>
      <c r="AI954" s="474" t="s">
        <v>2452</v>
      </c>
      <c r="AJ954" s="467"/>
      <c r="AK954" s="474"/>
      <c r="AL954" s="467"/>
      <c r="AM954" s="467" t="s">
        <v>8742</v>
      </c>
      <c r="AN954" s="467"/>
      <c r="AO954" s="474" t="s">
        <v>2528</v>
      </c>
      <c r="AP954" s="476" t="s">
        <v>8696</v>
      </c>
      <c r="AQ954" s="467" t="s">
        <v>8697</v>
      </c>
      <c r="AR954" s="467" t="s">
        <v>8741</v>
      </c>
      <c r="AS954" s="467" t="s">
        <v>9081</v>
      </c>
      <c r="AT954" s="467" t="s">
        <v>8698</v>
      </c>
      <c r="AU954" s="474" t="s">
        <v>8945</v>
      </c>
      <c r="AV954" s="474"/>
      <c r="AW954" s="474">
        <v>1</v>
      </c>
      <c r="AX954" s="474">
        <v>1</v>
      </c>
      <c r="AY954" s="474">
        <v>1</v>
      </c>
      <c r="AZ954" s="474">
        <v>1</v>
      </c>
      <c r="BA954" s="477">
        <v>1</v>
      </c>
      <c r="BB954" s="478"/>
      <c r="BC954" s="474"/>
      <c r="BD954" s="467" t="s">
        <v>3141</v>
      </c>
      <c r="BE954" s="467"/>
      <c r="BF954" s="467"/>
      <c r="BG954" s="470"/>
      <c r="BH954" s="467"/>
      <c r="BI954" s="467"/>
      <c r="BJ954" s="467"/>
      <c r="BK954" s="467"/>
      <c r="BL954" s="467"/>
      <c r="BM954" s="467"/>
    </row>
    <row r="955" spans="2:65" ht="30" customHeight="1" x14ac:dyDescent="0.3">
      <c r="B955" s="465">
        <v>20200951</v>
      </c>
      <c r="C955" s="514" t="s">
        <v>8699</v>
      </c>
      <c r="D955" s="480"/>
      <c r="E955" s="481">
        <v>44391</v>
      </c>
      <c r="F955" s="469" t="s">
        <v>2696</v>
      </c>
      <c r="G955" s="468" t="s">
        <v>116</v>
      </c>
      <c r="H955" s="469" t="s">
        <v>2585</v>
      </c>
      <c r="I955" s="468" t="s">
        <v>7780</v>
      </c>
      <c r="J955" s="503">
        <v>202107141953</v>
      </c>
      <c r="K955" s="483">
        <v>44386</v>
      </c>
      <c r="L955" s="479">
        <v>44378</v>
      </c>
      <c r="M955" s="469" t="s">
        <v>6425</v>
      </c>
      <c r="N955" s="469" t="s">
        <v>6424</v>
      </c>
      <c r="O955" s="513" t="s">
        <v>8700</v>
      </c>
      <c r="P955" s="513" t="s">
        <v>8743</v>
      </c>
      <c r="Q955" s="513" t="s">
        <v>8745</v>
      </c>
      <c r="R955" s="526">
        <v>0</v>
      </c>
      <c r="S955" s="484">
        <v>0</v>
      </c>
      <c r="T955" s="468" t="s">
        <v>8453</v>
      </c>
      <c r="U955" s="468"/>
      <c r="V955" s="468"/>
      <c r="W955" s="468" t="s">
        <v>121</v>
      </c>
      <c r="X955" s="513"/>
      <c r="Y955" s="468" t="s">
        <v>2528</v>
      </c>
      <c r="Z955" s="513" t="s">
        <v>8744</v>
      </c>
      <c r="AA955" s="467" t="s">
        <v>2454</v>
      </c>
      <c r="AB955" s="467" t="s">
        <v>8754</v>
      </c>
      <c r="AC955" s="474"/>
      <c r="AD955" s="474" t="s">
        <v>2450</v>
      </c>
      <c r="AE955" s="474" t="s">
        <v>2461</v>
      </c>
      <c r="AF955" s="474" t="s">
        <v>2458</v>
      </c>
      <c r="AG955" s="467" t="s">
        <v>2490</v>
      </c>
      <c r="AH955" s="474" t="s">
        <v>2452</v>
      </c>
      <c r="AI955" s="474" t="s">
        <v>2452</v>
      </c>
      <c r="AJ955" s="467"/>
      <c r="AK955" s="474"/>
      <c r="AL955" s="467"/>
      <c r="AM955" s="467" t="s">
        <v>8746</v>
      </c>
      <c r="AN955" s="467"/>
      <c r="AO955" s="474" t="s">
        <v>2528</v>
      </c>
      <c r="AP955" s="476" t="s">
        <v>8701</v>
      </c>
      <c r="AQ955" s="467" t="s">
        <v>8702</v>
      </c>
      <c r="AR955" s="467" t="s">
        <v>8703</v>
      </c>
      <c r="AS955" s="467" t="s">
        <v>9080</v>
      </c>
      <c r="AT955" s="467" t="s">
        <v>8476</v>
      </c>
      <c r="AU955" s="474" t="s">
        <v>8585</v>
      </c>
      <c r="AV955" s="474"/>
      <c r="AW955" s="474">
        <v>1</v>
      </c>
      <c r="AX955" s="474">
        <v>1</v>
      </c>
      <c r="AY955" s="474">
        <v>1</v>
      </c>
      <c r="AZ955" s="474">
        <v>1</v>
      </c>
      <c r="BA955" s="477">
        <v>1</v>
      </c>
      <c r="BB955" s="478"/>
      <c r="BC955" s="474"/>
      <c r="BD955" s="467" t="s">
        <v>3141</v>
      </c>
      <c r="BE955" s="467" t="s">
        <v>8914</v>
      </c>
      <c r="BF955" s="467"/>
      <c r="BG955" s="470"/>
      <c r="BH955" s="467"/>
      <c r="BI955" s="467"/>
      <c r="BJ955" s="467"/>
      <c r="BK955" s="467"/>
      <c r="BL955" s="467"/>
      <c r="BM955" s="467"/>
    </row>
    <row r="956" spans="2:65" ht="30" customHeight="1" x14ac:dyDescent="0.3">
      <c r="B956" s="465">
        <v>20200952</v>
      </c>
      <c r="C956" s="514" t="s">
        <v>8705</v>
      </c>
      <c r="D956" s="480" t="s">
        <v>8757</v>
      </c>
      <c r="E956" s="481">
        <v>44391</v>
      </c>
      <c r="F956" s="469" t="s">
        <v>2713</v>
      </c>
      <c r="G956" s="468" t="s">
        <v>116</v>
      </c>
      <c r="H956" s="469" t="s">
        <v>1500</v>
      </c>
      <c r="I956" s="468" t="s">
        <v>2464</v>
      </c>
      <c r="J956" s="503">
        <v>202107141928</v>
      </c>
      <c r="K956" s="483">
        <v>44386</v>
      </c>
      <c r="L956" s="479">
        <v>44317</v>
      </c>
      <c r="M956" s="469" t="s">
        <v>9023</v>
      </c>
      <c r="N956" s="469" t="s">
        <v>2582</v>
      </c>
      <c r="O956" s="513" t="s">
        <v>8706</v>
      </c>
      <c r="P956" s="513" t="s">
        <v>8835</v>
      </c>
      <c r="Q956" s="513" t="s">
        <v>8707</v>
      </c>
      <c r="R956" s="526">
        <v>145131</v>
      </c>
      <c r="S956" s="484">
        <v>145131</v>
      </c>
      <c r="T956" s="468" t="s">
        <v>8795</v>
      </c>
      <c r="U956" s="468"/>
      <c r="V956" s="468"/>
      <c r="W956" s="468" t="s">
        <v>8794</v>
      </c>
      <c r="X956" s="513"/>
      <c r="Y956" s="468" t="s">
        <v>2528</v>
      </c>
      <c r="Z956" s="513" t="s">
        <v>8756</v>
      </c>
      <c r="AA956" s="467" t="s">
        <v>8753</v>
      </c>
      <c r="AB956" s="467" t="s">
        <v>8758</v>
      </c>
      <c r="AC956" s="474"/>
      <c r="AD956" s="474" t="s">
        <v>8798</v>
      </c>
      <c r="AE956" s="474"/>
      <c r="AF956" s="474" t="s">
        <v>8752</v>
      </c>
      <c r="AG956" s="467" t="s">
        <v>8799</v>
      </c>
      <c r="AH956" s="474" t="s">
        <v>2452</v>
      </c>
      <c r="AI956" s="474" t="s">
        <v>2452</v>
      </c>
      <c r="AJ956" s="467"/>
      <c r="AK956" s="474"/>
      <c r="AL956" s="467"/>
      <c r="AM956" s="467" t="s">
        <v>8759</v>
      </c>
      <c r="AN956" s="467"/>
      <c r="AO956" s="474" t="s">
        <v>2528</v>
      </c>
      <c r="AP956" s="476" t="s">
        <v>8708</v>
      </c>
      <c r="AQ956" s="467" t="s">
        <v>7656</v>
      </c>
      <c r="AR956" s="467" t="s">
        <v>8709</v>
      </c>
      <c r="AS956" s="467" t="s">
        <v>8755</v>
      </c>
      <c r="AT956" s="467" t="s">
        <v>8710</v>
      </c>
      <c r="AU956" s="474" t="s">
        <v>9770</v>
      </c>
      <c r="AV956" s="474"/>
      <c r="AW956" s="474">
        <v>1</v>
      </c>
      <c r="AX956" s="474">
        <v>2</v>
      </c>
      <c r="AY956" s="474">
        <v>1</v>
      </c>
      <c r="AZ956" s="474">
        <v>1</v>
      </c>
      <c r="BA956" s="477">
        <v>2</v>
      </c>
      <c r="BB956" s="478"/>
      <c r="BC956" s="474" t="s">
        <v>9775</v>
      </c>
      <c r="BD956" s="467" t="s">
        <v>3141</v>
      </c>
      <c r="BE956" s="467" t="s">
        <v>9769</v>
      </c>
      <c r="BF956" s="467"/>
      <c r="BG956" s="470"/>
      <c r="BH956" s="467"/>
      <c r="BI956" s="467"/>
      <c r="BJ956" s="467"/>
      <c r="BK956" s="467"/>
      <c r="BL956" s="467"/>
      <c r="BM956" s="467"/>
    </row>
    <row r="957" spans="2:65" ht="30" customHeight="1" x14ac:dyDescent="0.3">
      <c r="B957" s="465">
        <v>20200953</v>
      </c>
      <c r="C957" s="514" t="s">
        <v>8691</v>
      </c>
      <c r="D957" s="480"/>
      <c r="E957" s="481">
        <v>44392</v>
      </c>
      <c r="F957" s="469" t="s">
        <v>3658</v>
      </c>
      <c r="G957" s="468" t="s">
        <v>116</v>
      </c>
      <c r="H957" s="469" t="s">
        <v>2585</v>
      </c>
      <c r="I957" s="468" t="s">
        <v>119</v>
      </c>
      <c r="J957" s="503">
        <v>202107152020</v>
      </c>
      <c r="K957" s="483">
        <v>44391</v>
      </c>
      <c r="L957" s="479">
        <v>44378</v>
      </c>
      <c r="M957" s="469" t="s">
        <v>2589</v>
      </c>
      <c r="N957" s="469" t="s">
        <v>8676</v>
      </c>
      <c r="O957" s="513" t="s">
        <v>8677</v>
      </c>
      <c r="P957" s="513" t="s">
        <v>8898</v>
      </c>
      <c r="Q957" s="513" t="s">
        <v>8678</v>
      </c>
      <c r="R957" s="526">
        <v>0</v>
      </c>
      <c r="S957" s="484">
        <v>0</v>
      </c>
      <c r="T957" s="468" t="s">
        <v>2501</v>
      </c>
      <c r="U957" s="468"/>
      <c r="V957" s="468"/>
      <c r="W957" s="468" t="s">
        <v>121</v>
      </c>
      <c r="X957" s="513"/>
      <c r="Y957" s="468" t="s">
        <v>2528</v>
      </c>
      <c r="Z957" s="513" t="s">
        <v>8760</v>
      </c>
      <c r="AA957" s="467" t="s">
        <v>2454</v>
      </c>
      <c r="AB957" s="467" t="s">
        <v>8761</v>
      </c>
      <c r="AC957" s="474"/>
      <c r="AD957" s="474" t="s">
        <v>2450</v>
      </c>
      <c r="AE957" s="474" t="s">
        <v>2461</v>
      </c>
      <c r="AF957" s="474" t="s">
        <v>2458</v>
      </c>
      <c r="AG957" s="467" t="s">
        <v>2490</v>
      </c>
      <c r="AH957" s="474" t="s">
        <v>2452</v>
      </c>
      <c r="AI957" s="474" t="s">
        <v>2452</v>
      </c>
      <c r="AJ957" s="467"/>
      <c r="AK957" s="474"/>
      <c r="AL957" s="467"/>
      <c r="AM957" s="467" t="s">
        <v>8762</v>
      </c>
      <c r="AN957" s="467"/>
      <c r="AO957" s="474" t="s">
        <v>2528</v>
      </c>
      <c r="AP957" s="476" t="s">
        <v>8679</v>
      </c>
      <c r="AQ957" s="467" t="s">
        <v>7894</v>
      </c>
      <c r="AR957" s="467" t="s">
        <v>8680</v>
      </c>
      <c r="AS957" s="467" t="s">
        <v>9079</v>
      </c>
      <c r="AT957" s="467" t="s">
        <v>8410</v>
      </c>
      <c r="AU957" s="474" t="s">
        <v>8946</v>
      </c>
      <c r="AV957" s="474"/>
      <c r="AW957" s="474">
        <v>1</v>
      </c>
      <c r="AX957" s="474">
        <v>1</v>
      </c>
      <c r="AY957" s="474">
        <v>1</v>
      </c>
      <c r="AZ957" s="474">
        <v>1</v>
      </c>
      <c r="BA957" s="477">
        <v>1</v>
      </c>
      <c r="BB957" s="478"/>
      <c r="BC957" s="474"/>
      <c r="BD957" s="467" t="s">
        <v>3141</v>
      </c>
      <c r="BE957" s="467"/>
      <c r="BF957" s="467"/>
      <c r="BG957" s="470"/>
      <c r="BH957" s="467"/>
      <c r="BI957" s="467"/>
      <c r="BJ957" s="467"/>
      <c r="BK957" s="467"/>
      <c r="BL957" s="467"/>
      <c r="BM957" s="467"/>
    </row>
    <row r="958" spans="2:65" ht="30" customHeight="1" x14ac:dyDescent="0.3">
      <c r="B958" s="465">
        <v>20200954</v>
      </c>
      <c r="C958" s="514" t="s">
        <v>8681</v>
      </c>
      <c r="D958" s="480"/>
      <c r="E958" s="481">
        <v>44392</v>
      </c>
      <c r="F958" s="469" t="s">
        <v>2713</v>
      </c>
      <c r="G958" s="468" t="s">
        <v>116</v>
      </c>
      <c r="H958" s="469" t="s">
        <v>1500</v>
      </c>
      <c r="I958" s="468" t="s">
        <v>2474</v>
      </c>
      <c r="J958" s="503">
        <v>202107151998</v>
      </c>
      <c r="K958" s="483">
        <v>44392</v>
      </c>
      <c r="L958" s="479">
        <v>44348</v>
      </c>
      <c r="M958" s="469" t="s">
        <v>2582</v>
      </c>
      <c r="N958" s="469" t="s">
        <v>9020</v>
      </c>
      <c r="O958" s="513" t="s">
        <v>8682</v>
      </c>
      <c r="P958" s="513" t="s">
        <v>8763</v>
      </c>
      <c r="Q958" s="513" t="s">
        <v>8683</v>
      </c>
      <c r="R958" s="526">
        <v>26103968</v>
      </c>
      <c r="S958" s="484">
        <v>26103968</v>
      </c>
      <c r="T958" s="468" t="s">
        <v>2484</v>
      </c>
      <c r="U958" s="468"/>
      <c r="V958" s="468"/>
      <c r="W958" s="468" t="s">
        <v>121</v>
      </c>
      <c r="X958" s="513"/>
      <c r="Y958" s="468" t="s">
        <v>9345</v>
      </c>
      <c r="Z958" s="513" t="s">
        <v>8809</v>
      </c>
      <c r="AA958" s="467" t="s">
        <v>2454</v>
      </c>
      <c r="AB958" s="467" t="s">
        <v>8765</v>
      </c>
      <c r="AC958" s="474"/>
      <c r="AD958" s="474" t="s">
        <v>4230</v>
      </c>
      <c r="AE958" s="474"/>
      <c r="AF958" s="474" t="s">
        <v>2458</v>
      </c>
      <c r="AG958" s="467" t="s">
        <v>2486</v>
      </c>
      <c r="AH958" s="474" t="s">
        <v>3087</v>
      </c>
      <c r="AI958" s="474" t="s">
        <v>3087</v>
      </c>
      <c r="AJ958" s="467"/>
      <c r="AK958" s="474"/>
      <c r="AL958" s="467"/>
      <c r="AM958" s="467" t="s">
        <v>8766</v>
      </c>
      <c r="AN958" s="467"/>
      <c r="AO958" s="474" t="s">
        <v>2528</v>
      </c>
      <c r="AP958" s="476" t="s">
        <v>8684</v>
      </c>
      <c r="AQ958" s="467" t="s">
        <v>7656</v>
      </c>
      <c r="AR958" s="467" t="s">
        <v>8685</v>
      </c>
      <c r="AS958" s="467" t="s">
        <v>8764</v>
      </c>
      <c r="AT958" s="467" t="s">
        <v>8686</v>
      </c>
      <c r="AU958" s="474" t="s">
        <v>9228</v>
      </c>
      <c r="AV958" s="474"/>
      <c r="AW958" s="474">
        <v>1</v>
      </c>
      <c r="AX958" s="474">
        <v>4</v>
      </c>
      <c r="AY958" s="474">
        <v>1</v>
      </c>
      <c r="AZ958" s="474">
        <v>1</v>
      </c>
      <c r="BA958" s="477">
        <v>3</v>
      </c>
      <c r="BB958" s="478"/>
      <c r="BC958" s="474" t="s">
        <v>9345</v>
      </c>
      <c r="BD958" s="467" t="s">
        <v>9345</v>
      </c>
      <c r="BE958" s="467" t="s">
        <v>9349</v>
      </c>
      <c r="BF958" s="467"/>
      <c r="BG958" s="470"/>
      <c r="BH958" s="467"/>
      <c r="BI958" s="467"/>
      <c r="BJ958" s="467"/>
      <c r="BK958" s="467"/>
      <c r="BL958" s="467"/>
      <c r="BM958" s="467"/>
    </row>
    <row r="959" spans="2:65" ht="30" customHeight="1" x14ac:dyDescent="0.3">
      <c r="B959" s="465">
        <v>20200955</v>
      </c>
      <c r="C959" s="514" t="s">
        <v>8711</v>
      </c>
      <c r="D959" s="480" t="s">
        <v>8712</v>
      </c>
      <c r="E959" s="481">
        <v>44393</v>
      </c>
      <c r="F959" s="469" t="s">
        <v>2713</v>
      </c>
      <c r="G959" s="468" t="s">
        <v>116</v>
      </c>
      <c r="H959" s="469" t="s">
        <v>1500</v>
      </c>
      <c r="I959" s="468" t="s">
        <v>2479</v>
      </c>
      <c r="J959" s="503">
        <v>202107162098</v>
      </c>
      <c r="K959" s="483">
        <v>44379</v>
      </c>
      <c r="L959" s="479">
        <v>44317</v>
      </c>
      <c r="M959" s="469" t="s">
        <v>9021</v>
      </c>
      <c r="N959" s="469" t="s">
        <v>2582</v>
      </c>
      <c r="O959" s="513" t="s">
        <v>8713</v>
      </c>
      <c r="P959" s="513" t="s">
        <v>8714</v>
      </c>
      <c r="Q959" s="513" t="s">
        <v>8715</v>
      </c>
      <c r="R959" s="526">
        <v>74260</v>
      </c>
      <c r="S959" s="484">
        <v>74260</v>
      </c>
      <c r="T959" s="468" t="s">
        <v>2455</v>
      </c>
      <c r="U959" s="468"/>
      <c r="V959" s="468"/>
      <c r="W959" s="468" t="s">
        <v>120</v>
      </c>
      <c r="X959" s="513"/>
      <c r="Y959" s="468" t="s">
        <v>2528</v>
      </c>
      <c r="Z959" s="513" t="s">
        <v>8767</v>
      </c>
      <c r="AA959" s="467" t="s">
        <v>2454</v>
      </c>
      <c r="AB959" s="467" t="s">
        <v>8947</v>
      </c>
      <c r="AC959" s="474"/>
      <c r="AD959" s="474" t="s">
        <v>2450</v>
      </c>
      <c r="AE959" s="474"/>
      <c r="AF959" s="474" t="s">
        <v>2458</v>
      </c>
      <c r="AG959" s="467" t="s">
        <v>2451</v>
      </c>
      <c r="AH959" s="474" t="s">
        <v>2452</v>
      </c>
      <c r="AI959" s="474" t="s">
        <v>2452</v>
      </c>
      <c r="AJ959" s="467"/>
      <c r="AK959" s="474"/>
      <c r="AL959" s="467"/>
      <c r="AM959" s="467" t="s">
        <v>8770</v>
      </c>
      <c r="AN959" s="467"/>
      <c r="AO959" s="474" t="s">
        <v>9350</v>
      </c>
      <c r="AP959" s="476" t="s">
        <v>8768</v>
      </c>
      <c r="AQ959" s="467" t="s">
        <v>8769</v>
      </c>
      <c r="AR959" s="467" t="s">
        <v>6716</v>
      </c>
      <c r="AS959" s="467" t="s">
        <v>9214</v>
      </c>
      <c r="AT959" s="467" t="s">
        <v>8039</v>
      </c>
      <c r="AU959" s="474" t="s">
        <v>9229</v>
      </c>
      <c r="AV959" s="474"/>
      <c r="AW959" s="474">
        <v>1</v>
      </c>
      <c r="AX959" s="474">
        <v>1</v>
      </c>
      <c r="AY959" s="474">
        <v>1</v>
      </c>
      <c r="AZ959" s="474">
        <v>1</v>
      </c>
      <c r="BA959" s="477">
        <v>2</v>
      </c>
      <c r="BB959" s="478"/>
      <c r="BC959" s="474"/>
      <c r="BD959" s="467"/>
      <c r="BE959" s="476" t="s">
        <v>9771</v>
      </c>
      <c r="BF959" s="467"/>
      <c r="BG959" s="470"/>
      <c r="BH959" s="467"/>
      <c r="BI959" s="467"/>
      <c r="BJ959" s="467"/>
      <c r="BK959" s="467"/>
      <c r="BL959" s="467"/>
      <c r="BM959" s="467"/>
    </row>
    <row r="960" spans="2:65" ht="30" customHeight="1" x14ac:dyDescent="0.3">
      <c r="B960" s="465">
        <v>20200956</v>
      </c>
      <c r="C960" s="514" t="s">
        <v>8716</v>
      </c>
      <c r="D960" s="480" t="s">
        <v>8717</v>
      </c>
      <c r="E960" s="481">
        <v>44393</v>
      </c>
      <c r="F960" s="469" t="s">
        <v>2713</v>
      </c>
      <c r="G960" s="468" t="s">
        <v>116</v>
      </c>
      <c r="H960" s="469" t="s">
        <v>1500</v>
      </c>
      <c r="I960" s="468" t="s">
        <v>2479</v>
      </c>
      <c r="J960" s="503">
        <v>202107162084</v>
      </c>
      <c r="K960" s="483">
        <v>44392</v>
      </c>
      <c r="L960" s="479">
        <v>44378</v>
      </c>
      <c r="M960" s="469" t="s">
        <v>9022</v>
      </c>
      <c r="N960" s="469" t="s">
        <v>2582</v>
      </c>
      <c r="O960" s="513" t="s">
        <v>8718</v>
      </c>
      <c r="P960" s="513" t="s">
        <v>8836</v>
      </c>
      <c r="Q960" s="513" t="s">
        <v>8719</v>
      </c>
      <c r="R960" s="526">
        <v>41992</v>
      </c>
      <c r="S960" s="484">
        <v>0</v>
      </c>
      <c r="T960" s="468" t="s">
        <v>2455</v>
      </c>
      <c r="U960" s="468"/>
      <c r="V960" s="468"/>
      <c r="W960" s="468" t="s">
        <v>120</v>
      </c>
      <c r="X960" s="513"/>
      <c r="Y960" s="468" t="s">
        <v>2528</v>
      </c>
      <c r="Z960" s="513" t="s">
        <v>8948</v>
      </c>
      <c r="AA960" s="467" t="s">
        <v>2518</v>
      </c>
      <c r="AB960" s="467"/>
      <c r="AC960" s="474"/>
      <c r="AD960" s="474" t="s">
        <v>2450</v>
      </c>
      <c r="AE960" s="474"/>
      <c r="AF960" s="474" t="s">
        <v>2458</v>
      </c>
      <c r="AG960" s="467" t="s">
        <v>2451</v>
      </c>
      <c r="AH960" s="474" t="s">
        <v>2452</v>
      </c>
      <c r="AI960" s="474" t="s">
        <v>2452</v>
      </c>
      <c r="AJ960" s="467"/>
      <c r="AK960" s="474"/>
      <c r="AL960" s="467"/>
      <c r="AM960" s="467" t="s">
        <v>8775</v>
      </c>
      <c r="AN960" s="467"/>
      <c r="AO960" s="474" t="s">
        <v>2528</v>
      </c>
      <c r="AP960" s="476" t="s">
        <v>8771</v>
      </c>
      <c r="AQ960" s="467" t="s">
        <v>8772</v>
      </c>
      <c r="AR960" s="467" t="s">
        <v>8773</v>
      </c>
      <c r="AS960" s="467" t="s">
        <v>8774</v>
      </c>
      <c r="AT960" s="467" t="s">
        <v>8121</v>
      </c>
      <c r="AU960" s="474" t="s">
        <v>8871</v>
      </c>
      <c r="AV960" s="474"/>
      <c r="AW960" s="474">
        <v>1</v>
      </c>
      <c r="AX960" s="474">
        <v>1</v>
      </c>
      <c r="AY960" s="474">
        <v>1</v>
      </c>
      <c r="AZ960" s="474">
        <v>1</v>
      </c>
      <c r="BA960" s="477">
        <v>2</v>
      </c>
      <c r="BB960" s="478"/>
      <c r="BC960" s="474" t="s">
        <v>9345</v>
      </c>
      <c r="BD960" s="467" t="s">
        <v>9345</v>
      </c>
      <c r="BE960" s="467" t="s">
        <v>9216</v>
      </c>
      <c r="BF960" s="467"/>
      <c r="BG960" s="470"/>
      <c r="BH960" s="467"/>
      <c r="BI960" s="467"/>
      <c r="BJ960" s="467"/>
      <c r="BK960" s="467"/>
      <c r="BL960" s="467"/>
      <c r="BM960" s="467"/>
    </row>
    <row r="961" spans="2:65" ht="30" customHeight="1" x14ac:dyDescent="0.3">
      <c r="B961" s="465">
        <v>20200957</v>
      </c>
      <c r="C961" s="514" t="s">
        <v>8720</v>
      </c>
      <c r="D961" s="480"/>
      <c r="E961" s="481">
        <v>44396</v>
      </c>
      <c r="F961" s="469" t="s">
        <v>2696</v>
      </c>
      <c r="G961" s="468" t="s">
        <v>116</v>
      </c>
      <c r="H961" s="469" t="s">
        <v>2585</v>
      </c>
      <c r="I961" s="468" t="s">
        <v>2464</v>
      </c>
      <c r="J961" s="503">
        <v>202107192295</v>
      </c>
      <c r="K961" s="483">
        <v>44394</v>
      </c>
      <c r="L961" s="479">
        <v>44378</v>
      </c>
      <c r="M961" s="469" t="s">
        <v>7837</v>
      </c>
      <c r="N961" s="469" t="s">
        <v>8721</v>
      </c>
      <c r="O961" s="513" t="s">
        <v>8722</v>
      </c>
      <c r="P961" s="513" t="s">
        <v>8899</v>
      </c>
      <c r="Q961" s="513" t="s">
        <v>8776</v>
      </c>
      <c r="R961" s="526">
        <v>0</v>
      </c>
      <c r="S961" s="484">
        <v>0</v>
      </c>
      <c r="T961" s="468" t="s">
        <v>8453</v>
      </c>
      <c r="U961" s="468"/>
      <c r="V961" s="468"/>
      <c r="W961" s="468" t="s">
        <v>121</v>
      </c>
      <c r="X961" s="513"/>
      <c r="Y961" s="468" t="s">
        <v>2528</v>
      </c>
      <c r="Z961" s="513" t="s">
        <v>8777</v>
      </c>
      <c r="AA961" s="467" t="s">
        <v>2454</v>
      </c>
      <c r="AB961" s="467" t="s">
        <v>8780</v>
      </c>
      <c r="AC961" s="474"/>
      <c r="AD961" s="474" t="s">
        <v>2450</v>
      </c>
      <c r="AE961" s="474" t="s">
        <v>2461</v>
      </c>
      <c r="AF961" s="474" t="s">
        <v>2458</v>
      </c>
      <c r="AG961" s="467" t="s">
        <v>2451</v>
      </c>
      <c r="AH961" s="474" t="s">
        <v>2452</v>
      </c>
      <c r="AI961" s="474" t="s">
        <v>2452</v>
      </c>
      <c r="AJ961" s="467"/>
      <c r="AK961" s="474"/>
      <c r="AL961" s="467"/>
      <c r="AM961" s="467" t="s">
        <v>8781</v>
      </c>
      <c r="AN961" s="467"/>
      <c r="AO961" s="474" t="s">
        <v>2528</v>
      </c>
      <c r="AP961" s="476" t="s">
        <v>8778</v>
      </c>
      <c r="AQ961" s="467" t="s">
        <v>8779</v>
      </c>
      <c r="AR961" s="467" t="s">
        <v>6716</v>
      </c>
      <c r="AS961" s="467" t="s">
        <v>9205</v>
      </c>
      <c r="AT961" s="467" t="s">
        <v>8866</v>
      </c>
      <c r="AU961" s="474" t="s">
        <v>8949</v>
      </c>
      <c r="AV961" s="474"/>
      <c r="AW961" s="474">
        <v>1</v>
      </c>
      <c r="AX961" s="474">
        <v>1</v>
      </c>
      <c r="AY961" s="474">
        <v>1</v>
      </c>
      <c r="AZ961" s="474">
        <v>1</v>
      </c>
      <c r="BA961" s="477">
        <v>2</v>
      </c>
      <c r="BB961" s="478"/>
      <c r="BC961" s="474"/>
      <c r="BD961" s="467" t="s">
        <v>3141</v>
      </c>
      <c r="BE961" s="467"/>
      <c r="BF961" s="467"/>
      <c r="BG961" s="470"/>
      <c r="BH961" s="467"/>
      <c r="BI961" s="467"/>
      <c r="BJ961" s="467"/>
      <c r="BK961" s="467"/>
      <c r="BL961" s="467"/>
      <c r="BM961" s="467"/>
    </row>
    <row r="962" spans="2:65" ht="30" customHeight="1" x14ac:dyDescent="0.3">
      <c r="B962" s="465">
        <v>20200958</v>
      </c>
      <c r="C962" s="514" t="s">
        <v>8723</v>
      </c>
      <c r="D962" s="480"/>
      <c r="E962" s="481">
        <v>44396</v>
      </c>
      <c r="F962" s="469" t="s">
        <v>2632</v>
      </c>
      <c r="G962" s="468" t="s">
        <v>116</v>
      </c>
      <c r="H962" s="469" t="s">
        <v>1500</v>
      </c>
      <c r="I962" s="468" t="s">
        <v>8812</v>
      </c>
      <c r="J962" s="503">
        <v>202107192282</v>
      </c>
      <c r="K962" s="483">
        <v>44396</v>
      </c>
      <c r="L962" s="479">
        <v>44378</v>
      </c>
      <c r="M962" s="469" t="s">
        <v>2624</v>
      </c>
      <c r="N962" s="469" t="s">
        <v>2582</v>
      </c>
      <c r="O962" s="513" t="s">
        <v>8724</v>
      </c>
      <c r="P962" s="513" t="s">
        <v>8782</v>
      </c>
      <c r="Q962" s="513" t="s">
        <v>8156</v>
      </c>
      <c r="R962" s="526">
        <v>0</v>
      </c>
      <c r="S962" s="484">
        <v>0</v>
      </c>
      <c r="T962" s="468" t="s">
        <v>348</v>
      </c>
      <c r="U962" s="468"/>
      <c r="V962" s="468"/>
      <c r="W962" s="468"/>
      <c r="X962" s="513"/>
      <c r="Y962" s="468" t="s">
        <v>2528</v>
      </c>
      <c r="Z962" s="513" t="s">
        <v>8837</v>
      </c>
      <c r="AA962" s="467" t="s">
        <v>2454</v>
      </c>
      <c r="AB962" s="467"/>
      <c r="AC962" s="474"/>
      <c r="AD962" s="474"/>
      <c r="AE962" s="474"/>
      <c r="AF962" s="474"/>
      <c r="AG962" s="467"/>
      <c r="AH962" s="474" t="s">
        <v>2452</v>
      </c>
      <c r="AI962" s="474" t="s">
        <v>2452</v>
      </c>
      <c r="AJ962" s="467"/>
      <c r="AK962" s="474"/>
      <c r="AL962" s="467"/>
      <c r="AM962" s="467" t="s">
        <v>8838</v>
      </c>
      <c r="AN962" s="467"/>
      <c r="AO962" s="474" t="s">
        <v>2528</v>
      </c>
      <c r="AP962" s="476"/>
      <c r="AQ962" s="467"/>
      <c r="AR962" s="467"/>
      <c r="AS962" s="467" t="s">
        <v>8853</v>
      </c>
      <c r="AT962" s="467" t="s">
        <v>8852</v>
      </c>
      <c r="AU962" s="478" t="s">
        <v>9736</v>
      </c>
      <c r="AV962" s="474"/>
      <c r="AW962" s="474">
        <v>1</v>
      </c>
      <c r="AX962" s="474">
        <v>1</v>
      </c>
      <c r="AY962" s="474">
        <v>1</v>
      </c>
      <c r="AZ962" s="474">
        <v>0</v>
      </c>
      <c r="BA962" s="477">
        <v>0</v>
      </c>
      <c r="BB962" s="478"/>
      <c r="BC962" s="474" t="s">
        <v>2528</v>
      </c>
      <c r="BD962" s="467" t="s">
        <v>2528</v>
      </c>
      <c r="BE962" s="467" t="s">
        <v>9737</v>
      </c>
      <c r="BF962" s="467"/>
      <c r="BG962" s="470"/>
      <c r="BH962" s="467"/>
      <c r="BI962" s="467"/>
      <c r="BJ962" s="467"/>
      <c r="BK962" s="467"/>
      <c r="BL962" s="467"/>
      <c r="BM962" s="467"/>
    </row>
    <row r="963" spans="2:65" ht="30" customHeight="1" x14ac:dyDescent="0.3">
      <c r="B963" s="465">
        <v>20200959</v>
      </c>
      <c r="C963" s="514" t="s">
        <v>8725</v>
      </c>
      <c r="D963" s="480" t="s">
        <v>2366</v>
      </c>
      <c r="E963" s="481">
        <v>44396</v>
      </c>
      <c r="F963" s="469" t="s">
        <v>3082</v>
      </c>
      <c r="G963" s="468" t="s">
        <v>116</v>
      </c>
      <c r="H963" s="469" t="s">
        <v>2585</v>
      </c>
      <c r="I963" s="468" t="s">
        <v>2481</v>
      </c>
      <c r="J963" s="503">
        <v>202107192268</v>
      </c>
      <c r="K963" s="483">
        <v>44392</v>
      </c>
      <c r="L963" s="479">
        <v>44379</v>
      </c>
      <c r="M963" s="469" t="s">
        <v>7837</v>
      </c>
      <c r="N963" s="469" t="s">
        <v>2586</v>
      </c>
      <c r="O963" s="513" t="s">
        <v>8726</v>
      </c>
      <c r="P963" s="513" t="s">
        <v>8839</v>
      </c>
      <c r="Q963" s="513" t="s">
        <v>8776</v>
      </c>
      <c r="R963" s="526">
        <v>0</v>
      </c>
      <c r="S963" s="484">
        <v>0</v>
      </c>
      <c r="T963" s="468" t="s">
        <v>8748</v>
      </c>
      <c r="U963" s="468"/>
      <c r="V963" s="468"/>
      <c r="W963" s="468" t="s">
        <v>8747</v>
      </c>
      <c r="X963" s="513"/>
      <c r="Y963" s="468" t="s">
        <v>2528</v>
      </c>
      <c r="Z963" s="513" t="s">
        <v>8784</v>
      </c>
      <c r="AA963" s="467" t="s">
        <v>8753</v>
      </c>
      <c r="AB963" s="467" t="s">
        <v>8785</v>
      </c>
      <c r="AC963" s="474"/>
      <c r="AD963" s="474" t="s">
        <v>8750</v>
      </c>
      <c r="AE963" s="474"/>
      <c r="AF963" s="474" t="s">
        <v>8752</v>
      </c>
      <c r="AG963" s="467" t="s">
        <v>8751</v>
      </c>
      <c r="AH963" s="474" t="s">
        <v>2452</v>
      </c>
      <c r="AI963" s="474" t="s">
        <v>2452</v>
      </c>
      <c r="AJ963" s="467"/>
      <c r="AK963" s="474"/>
      <c r="AL963" s="467"/>
      <c r="AM963" s="467" t="s">
        <v>8786</v>
      </c>
      <c r="AN963" s="467"/>
      <c r="AO963" s="474"/>
      <c r="AP963" s="476" t="s">
        <v>8727</v>
      </c>
      <c r="AQ963" s="467" t="s">
        <v>8728</v>
      </c>
      <c r="AR963" s="467" t="s">
        <v>8872</v>
      </c>
      <c r="AS963" s="467" t="s">
        <v>8785</v>
      </c>
      <c r="AT963" s="467" t="s">
        <v>8729</v>
      </c>
      <c r="AU963" s="474" t="s">
        <v>8730</v>
      </c>
      <c r="AV963" s="474"/>
      <c r="AW963" s="474">
        <v>1</v>
      </c>
      <c r="AX963" s="474">
        <v>1</v>
      </c>
      <c r="AY963" s="474">
        <v>1</v>
      </c>
      <c r="AZ963" s="474">
        <v>1</v>
      </c>
      <c r="BA963" s="477">
        <v>1</v>
      </c>
      <c r="BB963" s="478"/>
      <c r="BC963" s="474"/>
      <c r="BD963" s="467"/>
      <c r="BE963" s="476" t="s">
        <v>8867</v>
      </c>
      <c r="BF963" s="467"/>
      <c r="BG963" s="470"/>
      <c r="BH963" s="467"/>
      <c r="BI963" s="467"/>
      <c r="BJ963" s="467"/>
      <c r="BK963" s="467"/>
      <c r="BL963" s="467"/>
      <c r="BM963" s="467"/>
    </row>
    <row r="964" spans="2:65" ht="30" customHeight="1" x14ac:dyDescent="0.3">
      <c r="B964" s="465">
        <v>20200960</v>
      </c>
      <c r="C964" s="514" t="s">
        <v>8731</v>
      </c>
      <c r="D964" s="480" t="s">
        <v>2366</v>
      </c>
      <c r="E964" s="481">
        <v>44396</v>
      </c>
      <c r="F964" s="469" t="s">
        <v>3082</v>
      </c>
      <c r="G964" s="468" t="s">
        <v>116</v>
      </c>
      <c r="H964" s="469" t="s">
        <v>2585</v>
      </c>
      <c r="I964" s="468" t="s">
        <v>2481</v>
      </c>
      <c r="J964" s="503">
        <v>202107192266</v>
      </c>
      <c r="K964" s="483">
        <v>44356</v>
      </c>
      <c r="L964" s="479">
        <v>44317</v>
      </c>
      <c r="M964" s="469" t="s">
        <v>7837</v>
      </c>
      <c r="N964" s="469" t="s">
        <v>4080</v>
      </c>
      <c r="O964" s="513" t="s">
        <v>8732</v>
      </c>
      <c r="P964" s="513" t="s">
        <v>8733</v>
      </c>
      <c r="Q964" s="513" t="s">
        <v>8787</v>
      </c>
      <c r="R964" s="526">
        <v>0</v>
      </c>
      <c r="S964" s="484">
        <v>0</v>
      </c>
      <c r="T964" s="468" t="s">
        <v>8748</v>
      </c>
      <c r="U964" s="468"/>
      <c r="V964" s="468"/>
      <c r="W964" s="468" t="s">
        <v>8747</v>
      </c>
      <c r="X964" s="513"/>
      <c r="Y964" s="468" t="s">
        <v>2528</v>
      </c>
      <c r="Z964" s="513" t="s">
        <v>8810</v>
      </c>
      <c r="AA964" s="467" t="s">
        <v>8753</v>
      </c>
      <c r="AB964" s="467" t="s">
        <v>8734</v>
      </c>
      <c r="AC964" s="474"/>
      <c r="AD964" s="474" t="s">
        <v>8750</v>
      </c>
      <c r="AE964" s="474"/>
      <c r="AF964" s="474" t="s">
        <v>8752</v>
      </c>
      <c r="AG964" s="467" t="s">
        <v>8751</v>
      </c>
      <c r="AH964" s="474" t="s">
        <v>2452</v>
      </c>
      <c r="AI964" s="474" t="s">
        <v>2452</v>
      </c>
      <c r="AJ964" s="467"/>
      <c r="AK964" s="474"/>
      <c r="AL964" s="467"/>
      <c r="AM964" s="467" t="s">
        <v>8788</v>
      </c>
      <c r="AN964" s="467"/>
      <c r="AO964" s="474"/>
      <c r="AP964" s="476" t="s">
        <v>8735</v>
      </c>
      <c r="AQ964" s="467" t="s">
        <v>8736</v>
      </c>
      <c r="AR964" s="467" t="s">
        <v>8709</v>
      </c>
      <c r="AS964" s="467" t="s">
        <v>8734</v>
      </c>
      <c r="AT964" s="467" t="s">
        <v>8737</v>
      </c>
      <c r="AU964" s="474" t="s">
        <v>8704</v>
      </c>
      <c r="AV964" s="474"/>
      <c r="AW964" s="474">
        <v>1</v>
      </c>
      <c r="AX964" s="474">
        <v>1</v>
      </c>
      <c r="AY964" s="474">
        <v>1</v>
      </c>
      <c r="AZ964" s="474">
        <v>1</v>
      </c>
      <c r="BA964" s="477">
        <v>1</v>
      </c>
      <c r="BB964" s="478"/>
      <c r="BC964" s="474"/>
      <c r="BD964" s="467"/>
      <c r="BE964" s="476" t="s">
        <v>8868</v>
      </c>
      <c r="BF964" s="467"/>
      <c r="BG964" s="470"/>
      <c r="BH964" s="467"/>
      <c r="BI964" s="467"/>
      <c r="BJ964" s="467"/>
      <c r="BK964" s="467"/>
      <c r="BL964" s="467"/>
      <c r="BM964" s="467"/>
    </row>
    <row r="965" spans="2:65" ht="30" customHeight="1" x14ac:dyDescent="0.3">
      <c r="B965" s="465">
        <v>20200961</v>
      </c>
      <c r="C965" s="514" t="s">
        <v>9163</v>
      </c>
      <c r="D965" s="480" t="s">
        <v>6322</v>
      </c>
      <c r="E965" s="481">
        <v>44403</v>
      </c>
      <c r="F965" s="469" t="s">
        <v>2713</v>
      </c>
      <c r="G965" s="468" t="s">
        <v>116</v>
      </c>
      <c r="H965" s="469" t="s">
        <v>1500</v>
      </c>
      <c r="I965" s="468" t="s">
        <v>2477</v>
      </c>
      <c r="J965" s="503">
        <v>202107263005</v>
      </c>
      <c r="K965" s="483">
        <v>44403</v>
      </c>
      <c r="L965" s="479">
        <v>44348</v>
      </c>
      <c r="M965" s="469" t="s">
        <v>7837</v>
      </c>
      <c r="N965" s="469" t="s">
        <v>8216</v>
      </c>
      <c r="O965" s="513" t="s">
        <v>8964</v>
      </c>
      <c r="P965" s="513" t="s">
        <v>9017</v>
      </c>
      <c r="Q965" s="513" t="s">
        <v>9164</v>
      </c>
      <c r="R965" s="526">
        <v>8950</v>
      </c>
      <c r="S965" s="484">
        <v>0</v>
      </c>
      <c r="T965" s="468" t="s">
        <v>8453</v>
      </c>
      <c r="U965" s="468"/>
      <c r="V965" s="468"/>
      <c r="W965" s="468" t="s">
        <v>121</v>
      </c>
      <c r="X965" s="513"/>
      <c r="Y965" s="468" t="s">
        <v>2528</v>
      </c>
      <c r="Z965" s="513" t="s">
        <v>9002</v>
      </c>
      <c r="AA965" s="467" t="s">
        <v>2454</v>
      </c>
      <c r="AB965" s="467" t="s">
        <v>9032</v>
      </c>
      <c r="AC965" s="474"/>
      <c r="AD965" s="474" t="s">
        <v>2450</v>
      </c>
      <c r="AE965" s="474"/>
      <c r="AF965" s="474" t="s">
        <v>2458</v>
      </c>
      <c r="AG965" s="467" t="s">
        <v>2451</v>
      </c>
      <c r="AH965" s="474" t="s">
        <v>2452</v>
      </c>
      <c r="AI965" s="474" t="s">
        <v>2452</v>
      </c>
      <c r="AJ965" s="467"/>
      <c r="AK965" s="474"/>
      <c r="AL965" s="467"/>
      <c r="AM965" s="467" t="s">
        <v>9016</v>
      </c>
      <c r="AN965" s="467"/>
      <c r="AO965" s="474" t="s">
        <v>9212</v>
      </c>
      <c r="AP965" s="476" t="s">
        <v>8962</v>
      </c>
      <c r="AQ965" s="467" t="s">
        <v>7656</v>
      </c>
      <c r="AR965" s="467" t="s">
        <v>8963</v>
      </c>
      <c r="AS965" s="467" t="s">
        <v>9206</v>
      </c>
      <c r="AT965" s="467" t="s">
        <v>9230</v>
      </c>
      <c r="AU965" s="474" t="s">
        <v>9754</v>
      </c>
      <c r="AV965" s="474"/>
      <c r="AW965" s="474">
        <v>1</v>
      </c>
      <c r="AX965" s="474">
        <v>1</v>
      </c>
      <c r="AY965" s="474">
        <v>1</v>
      </c>
      <c r="AZ965" s="474">
        <v>1</v>
      </c>
      <c r="BA965" s="477">
        <v>2</v>
      </c>
      <c r="BB965" s="478"/>
      <c r="BC965" s="474" t="s">
        <v>9212</v>
      </c>
      <c r="BD965" s="467"/>
      <c r="BE965" s="467" t="s">
        <v>9738</v>
      </c>
      <c r="BF965" s="467"/>
      <c r="BG965" s="470"/>
      <c r="BH965" s="467"/>
      <c r="BI965" s="467"/>
      <c r="BJ965" s="467"/>
      <c r="BK965" s="467"/>
      <c r="BL965" s="467"/>
      <c r="BM965" s="467"/>
    </row>
    <row r="966" spans="2:65" ht="30" customHeight="1" x14ac:dyDescent="0.3">
      <c r="B966" s="465">
        <v>20200962</v>
      </c>
      <c r="C966" s="514" t="s">
        <v>9161</v>
      </c>
      <c r="D966" s="480" t="s">
        <v>8965</v>
      </c>
      <c r="E966" s="481">
        <v>44403</v>
      </c>
      <c r="F966" s="469" t="s">
        <v>2713</v>
      </c>
      <c r="G966" s="468" t="s">
        <v>116</v>
      </c>
      <c r="H966" s="469" t="s">
        <v>2585</v>
      </c>
      <c r="I966" s="468" t="s">
        <v>2491</v>
      </c>
      <c r="J966" s="503">
        <v>202107262830</v>
      </c>
      <c r="K966" s="483">
        <v>44400</v>
      </c>
      <c r="L966" s="479">
        <v>44378</v>
      </c>
      <c r="M966" s="469" t="s">
        <v>2586</v>
      </c>
      <c r="N966" s="469" t="s">
        <v>9019</v>
      </c>
      <c r="O966" s="513" t="s">
        <v>9160</v>
      </c>
      <c r="P966" s="513" t="s">
        <v>9015</v>
      </c>
      <c r="Q966" s="513" t="s">
        <v>9162</v>
      </c>
      <c r="R966" s="526">
        <v>2568020</v>
      </c>
      <c r="S966" s="484">
        <v>0</v>
      </c>
      <c r="T966" s="468" t="s">
        <v>2484</v>
      </c>
      <c r="U966" s="468"/>
      <c r="V966" s="468"/>
      <c r="W966" s="468" t="s">
        <v>120</v>
      </c>
      <c r="X966" s="513"/>
      <c r="Y966" s="468" t="s">
        <v>2528</v>
      </c>
      <c r="Z966" s="513" t="s">
        <v>9001</v>
      </c>
      <c r="AA966" s="467" t="s">
        <v>2454</v>
      </c>
      <c r="AB966" s="467" t="s">
        <v>9031</v>
      </c>
      <c r="AC966" s="474"/>
      <c r="AD966" s="474" t="s">
        <v>2485</v>
      </c>
      <c r="AE966" s="474"/>
      <c r="AF966" s="474" t="s">
        <v>2458</v>
      </c>
      <c r="AG966" s="467" t="s">
        <v>2451</v>
      </c>
      <c r="AH966" s="474" t="s">
        <v>2710</v>
      </c>
      <c r="AI966" s="474" t="s">
        <v>2710</v>
      </c>
      <c r="AJ966" s="467"/>
      <c r="AK966" s="474"/>
      <c r="AL966" s="467"/>
      <c r="AM966" s="467" t="s">
        <v>9014</v>
      </c>
      <c r="AN966" s="467"/>
      <c r="AO966" s="474"/>
      <c r="AP966" s="476" t="s">
        <v>8966</v>
      </c>
      <c r="AQ966" s="467" t="s">
        <v>6040</v>
      </c>
      <c r="AR966" s="467" t="s">
        <v>9165</v>
      </c>
      <c r="AS966" s="467" t="s">
        <v>8967</v>
      </c>
      <c r="AT966" s="467" t="s">
        <v>8121</v>
      </c>
      <c r="AU966" s="474" t="s">
        <v>8990</v>
      </c>
      <c r="AV966" s="474"/>
      <c r="AW966" s="474">
        <v>1</v>
      </c>
      <c r="AX966" s="474">
        <v>3</v>
      </c>
      <c r="AY966" s="474">
        <v>1</v>
      </c>
      <c r="AZ966" s="474">
        <v>1</v>
      </c>
      <c r="BA966" s="477">
        <v>2</v>
      </c>
      <c r="BB966" s="478"/>
      <c r="BC966" s="474"/>
      <c r="BD966" s="467"/>
      <c r="BE966" s="467"/>
      <c r="BF966" s="467"/>
      <c r="BG966" s="470"/>
      <c r="BH966" s="467"/>
      <c r="BI966" s="467"/>
      <c r="BJ966" s="467"/>
      <c r="BK966" s="467"/>
      <c r="BL966" s="467"/>
      <c r="BM966" s="467"/>
    </row>
    <row r="967" spans="2:65" ht="30" customHeight="1" x14ac:dyDescent="0.3">
      <c r="B967" s="465">
        <v>20200963</v>
      </c>
      <c r="C967" s="514" t="s">
        <v>9175</v>
      </c>
      <c r="D967" s="480"/>
      <c r="E967" s="481">
        <v>44406</v>
      </c>
      <c r="F967" s="469" t="s">
        <v>2632</v>
      </c>
      <c r="G967" s="468" t="s">
        <v>116</v>
      </c>
      <c r="H967" s="469" t="s">
        <v>1500</v>
      </c>
      <c r="I967" s="468" t="s">
        <v>119</v>
      </c>
      <c r="J967" s="503">
        <v>202107293530</v>
      </c>
      <c r="K967" s="483">
        <v>44406</v>
      </c>
      <c r="L967" s="479"/>
      <c r="M967" s="469" t="s">
        <v>2630</v>
      </c>
      <c r="N967" s="469" t="s">
        <v>2582</v>
      </c>
      <c r="O967" s="513" t="s">
        <v>8999</v>
      </c>
      <c r="P967" s="513" t="s">
        <v>9176</v>
      </c>
      <c r="Q967" s="513" t="s">
        <v>9000</v>
      </c>
      <c r="R967" s="526">
        <v>0</v>
      </c>
      <c r="S967" s="484">
        <v>0</v>
      </c>
      <c r="T967" s="468" t="s">
        <v>2501</v>
      </c>
      <c r="U967" s="468"/>
      <c r="V967" s="468"/>
      <c r="W967" s="468" t="s">
        <v>121</v>
      </c>
      <c r="X967" s="513"/>
      <c r="Y967" s="468" t="s">
        <v>2528</v>
      </c>
      <c r="Z967" s="513" t="s">
        <v>9253</v>
      </c>
      <c r="AA967" s="467" t="s">
        <v>2454</v>
      </c>
      <c r="AB967" s="467" t="s">
        <v>9254</v>
      </c>
      <c r="AC967" s="474"/>
      <c r="AD967" s="474" t="s">
        <v>2450</v>
      </c>
      <c r="AE967" s="474" t="s">
        <v>2461</v>
      </c>
      <c r="AF967" s="474" t="s">
        <v>2458</v>
      </c>
      <c r="AG967" s="467" t="s">
        <v>2490</v>
      </c>
      <c r="AH967" s="474" t="s">
        <v>2452</v>
      </c>
      <c r="AI967" s="474" t="s">
        <v>2452</v>
      </c>
      <c r="AJ967" s="467"/>
      <c r="AK967" s="474"/>
      <c r="AL967" s="467"/>
      <c r="AM967" s="467" t="s">
        <v>9030</v>
      </c>
      <c r="AN967" s="467"/>
      <c r="AO967" s="474" t="s">
        <v>9212</v>
      </c>
      <c r="AP967" s="476" t="s">
        <v>9170</v>
      </c>
      <c r="AQ967" s="467" t="s">
        <v>9174</v>
      </c>
      <c r="AR967" s="467" t="s">
        <v>9739</v>
      </c>
      <c r="AS967" s="467" t="s">
        <v>9173</v>
      </c>
      <c r="AT967" s="467" t="s">
        <v>9172</v>
      </c>
      <c r="AU967" s="474" t="s">
        <v>9171</v>
      </c>
      <c r="AV967" s="474"/>
      <c r="AW967" s="474">
        <v>1</v>
      </c>
      <c r="AX967" s="474">
        <v>1</v>
      </c>
      <c r="AY967" s="474">
        <v>1</v>
      </c>
      <c r="AZ967" s="474">
        <v>1</v>
      </c>
      <c r="BA967" s="477">
        <v>1</v>
      </c>
      <c r="BB967" s="478"/>
      <c r="BC967" s="474" t="s">
        <v>9212</v>
      </c>
      <c r="BD967" s="467"/>
      <c r="BE967" s="467" t="s">
        <v>9758</v>
      </c>
      <c r="BF967" s="467"/>
      <c r="BG967" s="470"/>
      <c r="BH967" s="467"/>
      <c r="BI967" s="467"/>
      <c r="BJ967" s="467"/>
      <c r="BK967" s="467"/>
      <c r="BL967" s="467"/>
      <c r="BM967" s="467"/>
    </row>
    <row r="968" spans="2:65" ht="30" customHeight="1" x14ac:dyDescent="0.3">
      <c r="B968" s="465">
        <v>20200964</v>
      </c>
      <c r="C968" s="514" t="s">
        <v>9159</v>
      </c>
      <c r="D968" s="480" t="s">
        <v>8968</v>
      </c>
      <c r="E968" s="481">
        <v>44407</v>
      </c>
      <c r="F968" s="469" t="s">
        <v>2713</v>
      </c>
      <c r="G968" s="468" t="s">
        <v>116</v>
      </c>
      <c r="H968" s="469" t="s">
        <v>1500</v>
      </c>
      <c r="I968" s="468" t="s">
        <v>2479</v>
      </c>
      <c r="J968" s="503">
        <v>202107303690</v>
      </c>
      <c r="K968" s="483">
        <v>44407</v>
      </c>
      <c r="L968" s="479">
        <v>44197</v>
      </c>
      <c r="M968" s="469" t="s">
        <v>5552</v>
      </c>
      <c r="N968" s="469" t="s">
        <v>2582</v>
      </c>
      <c r="O968" s="513" t="s">
        <v>8972</v>
      </c>
      <c r="P968" s="513" t="s">
        <v>9013</v>
      </c>
      <c r="Q968" s="513" t="s">
        <v>8973</v>
      </c>
      <c r="R968" s="526">
        <v>2429</v>
      </c>
      <c r="S968" s="484">
        <v>2429</v>
      </c>
      <c r="T968" s="468" t="s">
        <v>9123</v>
      </c>
      <c r="U968" s="468"/>
      <c r="V968" s="468"/>
      <c r="W968" s="468" t="s">
        <v>9125</v>
      </c>
      <c r="X968" s="513"/>
      <c r="Y968" s="468" t="s">
        <v>2528</v>
      </c>
      <c r="Z968" s="513" t="s">
        <v>8998</v>
      </c>
      <c r="AA968" s="467" t="s">
        <v>9117</v>
      </c>
      <c r="AB968" s="467" t="s">
        <v>8971</v>
      </c>
      <c r="AC968" s="474"/>
      <c r="AD968" s="474" t="s">
        <v>9118</v>
      </c>
      <c r="AE968" s="474"/>
      <c r="AF968" s="474" t="s">
        <v>9120</v>
      </c>
      <c r="AG968" s="467" t="s">
        <v>9119</v>
      </c>
      <c r="AH968" s="474" t="s">
        <v>2452</v>
      </c>
      <c r="AI968" s="474" t="s">
        <v>2452</v>
      </c>
      <c r="AJ968" s="467"/>
      <c r="AK968" s="474"/>
      <c r="AL968" s="467"/>
      <c r="AM968" s="467" t="s">
        <v>9012</v>
      </c>
      <c r="AN968" s="467"/>
      <c r="AO968" s="474"/>
      <c r="AP968" s="476" t="s">
        <v>8969</v>
      </c>
      <c r="AQ968" s="467" t="s">
        <v>6040</v>
      </c>
      <c r="AR968" s="467" t="s">
        <v>8970</v>
      </c>
      <c r="AS968" s="467" t="s">
        <v>9705</v>
      </c>
      <c r="AT968" s="467" t="s">
        <v>9331</v>
      </c>
      <c r="AU968" s="474" t="s">
        <v>9332</v>
      </c>
      <c r="AV968" s="474"/>
      <c r="AW968" s="474">
        <v>1</v>
      </c>
      <c r="AX968" s="474">
        <v>1</v>
      </c>
      <c r="AY968" s="474">
        <v>1</v>
      </c>
      <c r="AZ968" s="474">
        <v>1</v>
      </c>
      <c r="BA968" s="477">
        <v>3</v>
      </c>
      <c r="BB968" s="478"/>
      <c r="BC968" s="474"/>
      <c r="BD968" s="467"/>
      <c r="BE968" s="467" t="s">
        <v>9740</v>
      </c>
      <c r="BF968" s="467"/>
      <c r="BG968" s="470"/>
      <c r="BH968" s="467"/>
      <c r="BI968" s="467"/>
      <c r="BJ968" s="467"/>
      <c r="BK968" s="467"/>
      <c r="BL968" s="467"/>
      <c r="BM968" s="467"/>
    </row>
    <row r="969" spans="2:65" ht="30" customHeight="1" x14ac:dyDescent="0.3">
      <c r="B969" s="465">
        <v>20200965</v>
      </c>
      <c r="C969" s="514" t="s">
        <v>8272</v>
      </c>
      <c r="D969" s="480" t="s">
        <v>5669</v>
      </c>
      <c r="E969" s="481">
        <v>44410</v>
      </c>
      <c r="F969" s="469" t="s">
        <v>2713</v>
      </c>
      <c r="G969" s="468" t="s">
        <v>116</v>
      </c>
      <c r="H969" s="469" t="s">
        <v>2585</v>
      </c>
      <c r="I969" s="468" t="s">
        <v>4394</v>
      </c>
      <c r="J969" s="503">
        <v>202108020056</v>
      </c>
      <c r="K969" s="483">
        <v>44410</v>
      </c>
      <c r="L969" s="479">
        <v>44378</v>
      </c>
      <c r="M969" s="469" t="s">
        <v>2582</v>
      </c>
      <c r="N969" s="469" t="s">
        <v>7384</v>
      </c>
      <c r="O969" s="513" t="s">
        <v>7730</v>
      </c>
      <c r="P969" s="513" t="s">
        <v>9011</v>
      </c>
      <c r="Q969" s="513" t="s">
        <v>8974</v>
      </c>
      <c r="R969" s="526">
        <v>576</v>
      </c>
      <c r="S969" s="484">
        <v>0</v>
      </c>
      <c r="T969" s="468" t="s">
        <v>9247</v>
      </c>
      <c r="U969" s="468"/>
      <c r="V969" s="468"/>
      <c r="W969" s="468" t="s">
        <v>9246</v>
      </c>
      <c r="X969" s="513"/>
      <c r="Y969" s="468" t="s">
        <v>2528</v>
      </c>
      <c r="Z969" s="513" t="s">
        <v>8997</v>
      </c>
      <c r="AA969" s="467" t="s">
        <v>9256</v>
      </c>
      <c r="AB969" s="467" t="s">
        <v>9257</v>
      </c>
      <c r="AC969" s="474"/>
      <c r="AD969" s="474" t="s">
        <v>9248</v>
      </c>
      <c r="AE969" s="474"/>
      <c r="AF969" s="474" t="s">
        <v>9250</v>
      </c>
      <c r="AG969" s="467" t="s">
        <v>9255</v>
      </c>
      <c r="AH969" s="474" t="s">
        <v>2452</v>
      </c>
      <c r="AI969" s="474" t="s">
        <v>2452</v>
      </c>
      <c r="AJ969" s="467"/>
      <c r="AK969" s="474"/>
      <c r="AL969" s="467"/>
      <c r="AM969" s="467" t="s">
        <v>9010</v>
      </c>
      <c r="AN969" s="467"/>
      <c r="AO969" s="474" t="s">
        <v>2528</v>
      </c>
      <c r="AP969" s="476" t="s">
        <v>8599</v>
      </c>
      <c r="AQ969" s="467" t="s">
        <v>7656</v>
      </c>
      <c r="AR969" s="467" t="s">
        <v>9104</v>
      </c>
      <c r="AS969" s="467" t="s">
        <v>8993</v>
      </c>
      <c r="AT969" s="467" t="s">
        <v>8994</v>
      </c>
      <c r="AU969" s="474" t="s">
        <v>8995</v>
      </c>
      <c r="AV969" s="474"/>
      <c r="AW969" s="474">
        <v>1</v>
      </c>
      <c r="AX969" s="474">
        <v>1</v>
      </c>
      <c r="AY969" s="474">
        <v>1</v>
      </c>
      <c r="AZ969" s="474">
        <v>1</v>
      </c>
      <c r="BA969" s="477">
        <v>4</v>
      </c>
      <c r="BB969" s="478"/>
      <c r="BC969" s="474" t="s">
        <v>2528</v>
      </c>
      <c r="BD969" s="467" t="s">
        <v>2528</v>
      </c>
      <c r="BE969" s="467"/>
      <c r="BF969" s="467"/>
      <c r="BG969" s="470"/>
      <c r="BH969" s="467"/>
      <c r="BI969" s="467"/>
      <c r="BJ969" s="467"/>
      <c r="BK969" s="467"/>
      <c r="BL969" s="467"/>
      <c r="BM969" s="467"/>
    </row>
    <row r="970" spans="2:65" ht="30" customHeight="1" x14ac:dyDescent="0.3">
      <c r="B970" s="465">
        <v>20200966</v>
      </c>
      <c r="C970" s="514" t="s">
        <v>9157</v>
      </c>
      <c r="D970" s="480" t="s">
        <v>7916</v>
      </c>
      <c r="E970" s="481">
        <v>44412</v>
      </c>
      <c r="F970" s="469" t="s">
        <v>2713</v>
      </c>
      <c r="G970" s="468" t="s">
        <v>116</v>
      </c>
      <c r="H970" s="469" t="s">
        <v>1500</v>
      </c>
      <c r="I970" s="468" t="s">
        <v>9245</v>
      </c>
      <c r="J970" s="503">
        <v>202108040610</v>
      </c>
      <c r="K970" s="483">
        <v>44407</v>
      </c>
      <c r="L970" s="479">
        <v>44348</v>
      </c>
      <c r="M970" s="469" t="s">
        <v>2624</v>
      </c>
      <c r="N970" s="469" t="s">
        <v>2582</v>
      </c>
      <c r="O970" s="513" t="s">
        <v>8975</v>
      </c>
      <c r="P970" s="513" t="s">
        <v>9009</v>
      </c>
      <c r="Q970" s="513" t="s">
        <v>8976</v>
      </c>
      <c r="R970" s="526">
        <v>10720</v>
      </c>
      <c r="S970" s="484">
        <v>10720</v>
      </c>
      <c r="T970" s="468" t="s">
        <v>2455</v>
      </c>
      <c r="U970" s="468"/>
      <c r="V970" s="468"/>
      <c r="W970" s="468" t="s">
        <v>120</v>
      </c>
      <c r="X970" s="513"/>
      <c r="Y970" s="468" t="s">
        <v>2528</v>
      </c>
      <c r="Z970" s="513" t="s">
        <v>9029</v>
      </c>
      <c r="AA970" s="467" t="s">
        <v>2454</v>
      </c>
      <c r="AB970" s="467" t="s">
        <v>9156</v>
      </c>
      <c r="AC970" s="474"/>
      <c r="AD970" s="474" t="s">
        <v>2450</v>
      </c>
      <c r="AE970" s="474"/>
      <c r="AF970" s="474" t="s">
        <v>2458</v>
      </c>
      <c r="AG970" s="467" t="s">
        <v>2451</v>
      </c>
      <c r="AH970" s="474" t="s">
        <v>2452</v>
      </c>
      <c r="AI970" s="474" t="s">
        <v>2452</v>
      </c>
      <c r="AJ970" s="467"/>
      <c r="AK970" s="474"/>
      <c r="AL970" s="467"/>
      <c r="AM970" s="467" t="s">
        <v>9008</v>
      </c>
      <c r="AN970" s="467"/>
      <c r="AO970" s="474"/>
      <c r="AP970" s="476" t="s">
        <v>9028</v>
      </c>
      <c r="AQ970" s="467" t="s">
        <v>9027</v>
      </c>
      <c r="AR970" s="467" t="s">
        <v>9166</v>
      </c>
      <c r="AS970" s="467" t="s">
        <v>9158</v>
      </c>
      <c r="AT970" s="467" t="s">
        <v>9154</v>
      </c>
      <c r="AU970" s="474" t="s">
        <v>9155</v>
      </c>
      <c r="AV970" s="474"/>
      <c r="AW970" s="474">
        <v>1</v>
      </c>
      <c r="AX970" s="474">
        <v>1</v>
      </c>
      <c r="AY970" s="474">
        <v>1</v>
      </c>
      <c r="AZ970" s="474">
        <v>1</v>
      </c>
      <c r="BA970" s="477">
        <v>2</v>
      </c>
      <c r="BB970" s="478"/>
      <c r="BC970" s="474"/>
      <c r="BD970" s="467"/>
      <c r="BE970" s="467" t="s">
        <v>9759</v>
      </c>
      <c r="BF970" s="467"/>
      <c r="BG970" s="470"/>
      <c r="BH970" s="467"/>
      <c r="BI970" s="467"/>
      <c r="BJ970" s="467"/>
      <c r="BK970" s="467"/>
      <c r="BL970" s="467"/>
      <c r="BM970" s="467"/>
    </row>
    <row r="971" spans="2:65" ht="30" customHeight="1" x14ac:dyDescent="0.3">
      <c r="B971" s="465">
        <v>20200967</v>
      </c>
      <c r="C971" s="514" t="s">
        <v>7864</v>
      </c>
      <c r="D971" s="480" t="s">
        <v>3517</v>
      </c>
      <c r="E971" s="481">
        <v>44412</v>
      </c>
      <c r="F971" s="469" t="s">
        <v>2713</v>
      </c>
      <c r="G971" s="468" t="s">
        <v>116</v>
      </c>
      <c r="H971" s="469" t="s">
        <v>2585</v>
      </c>
      <c r="I971" s="468" t="s">
        <v>4394</v>
      </c>
      <c r="J971" s="503">
        <v>202108040591</v>
      </c>
      <c r="K971" s="483">
        <v>44412</v>
      </c>
      <c r="L971" s="479">
        <v>44378</v>
      </c>
      <c r="M971" s="469" t="s">
        <v>2582</v>
      </c>
      <c r="N971" s="469" t="s">
        <v>6434</v>
      </c>
      <c r="O971" s="513" t="s">
        <v>6068</v>
      </c>
      <c r="P971" s="513" t="s">
        <v>9007</v>
      </c>
      <c r="Q971" s="513" t="s">
        <v>8977</v>
      </c>
      <c r="R971" s="526">
        <v>4314</v>
      </c>
      <c r="S971" s="484">
        <v>0</v>
      </c>
      <c r="T971" s="468" t="s">
        <v>8453</v>
      </c>
      <c r="U971" s="468"/>
      <c r="V971" s="468"/>
      <c r="W971" s="468" t="s">
        <v>121</v>
      </c>
      <c r="X971" s="513"/>
      <c r="Y971" s="468" t="s">
        <v>2528</v>
      </c>
      <c r="Z971" s="513" t="s">
        <v>9259</v>
      </c>
      <c r="AA971" s="467" t="s">
        <v>2518</v>
      </c>
      <c r="AB971" s="467" t="s">
        <v>9258</v>
      </c>
      <c r="AC971" s="474"/>
      <c r="AD971" s="474" t="s">
        <v>2450</v>
      </c>
      <c r="AE971" s="474"/>
      <c r="AF971" s="474" t="s">
        <v>2458</v>
      </c>
      <c r="AG971" s="467" t="s">
        <v>2516</v>
      </c>
      <c r="AH971" s="474" t="s">
        <v>2452</v>
      </c>
      <c r="AI971" s="474" t="s">
        <v>2452</v>
      </c>
      <c r="AJ971" s="467"/>
      <c r="AK971" s="474"/>
      <c r="AL971" s="467"/>
      <c r="AM971" s="467" t="s">
        <v>9005</v>
      </c>
      <c r="AN971" s="467"/>
      <c r="AO971" s="474" t="s">
        <v>2528</v>
      </c>
      <c r="AP971" s="476" t="s">
        <v>8546</v>
      </c>
      <c r="AQ971" s="467" t="s">
        <v>7656</v>
      </c>
      <c r="AR971" s="467" t="s">
        <v>9104</v>
      </c>
      <c r="AS971" s="467" t="s">
        <v>8993</v>
      </c>
      <c r="AT971" s="467" t="s">
        <v>8994</v>
      </c>
      <c r="AU971" s="474" t="s">
        <v>8995</v>
      </c>
      <c r="AV971" s="474"/>
      <c r="AW971" s="474">
        <v>1</v>
      </c>
      <c r="AX971" s="474">
        <v>1</v>
      </c>
      <c r="AY971" s="474">
        <v>1</v>
      </c>
      <c r="AZ971" s="474">
        <v>1</v>
      </c>
      <c r="BA971" s="477">
        <v>4</v>
      </c>
      <c r="BB971" s="478"/>
      <c r="BC971" s="474" t="s">
        <v>2528</v>
      </c>
      <c r="BD971" s="467" t="s">
        <v>2528</v>
      </c>
      <c r="BE971" s="467"/>
      <c r="BF971" s="467"/>
      <c r="BG971" s="470"/>
      <c r="BH971" s="467"/>
      <c r="BI971" s="467"/>
      <c r="BJ971" s="467"/>
      <c r="BK971" s="467"/>
      <c r="BL971" s="467"/>
      <c r="BM971" s="467"/>
    </row>
    <row r="972" spans="2:65" ht="30" customHeight="1" x14ac:dyDescent="0.3">
      <c r="B972" s="465">
        <v>20200968</v>
      </c>
      <c r="C972" s="514" t="s">
        <v>6433</v>
      </c>
      <c r="D972" s="480" t="s">
        <v>3517</v>
      </c>
      <c r="E972" s="481">
        <v>44412</v>
      </c>
      <c r="F972" s="469" t="s">
        <v>2713</v>
      </c>
      <c r="G972" s="468" t="s">
        <v>116</v>
      </c>
      <c r="H972" s="469" t="s">
        <v>2585</v>
      </c>
      <c r="I972" s="468" t="s">
        <v>4394</v>
      </c>
      <c r="J972" s="503">
        <v>202108040587</v>
      </c>
      <c r="K972" s="483">
        <v>44412</v>
      </c>
      <c r="L972" s="479">
        <v>44378</v>
      </c>
      <c r="M972" s="469" t="s">
        <v>2582</v>
      </c>
      <c r="N972" s="469" t="s">
        <v>6434</v>
      </c>
      <c r="O972" s="513" t="s">
        <v>6068</v>
      </c>
      <c r="P972" s="513" t="s">
        <v>9006</v>
      </c>
      <c r="Q972" s="513" t="s">
        <v>8978</v>
      </c>
      <c r="R972" s="526">
        <v>5</v>
      </c>
      <c r="S972" s="484">
        <v>0</v>
      </c>
      <c r="T972" s="468" t="s">
        <v>8453</v>
      </c>
      <c r="U972" s="468"/>
      <c r="V972" s="468"/>
      <c r="W972" s="468" t="s">
        <v>121</v>
      </c>
      <c r="X972" s="513"/>
      <c r="Y972" s="468" t="s">
        <v>2528</v>
      </c>
      <c r="Z972" s="513" t="s">
        <v>9260</v>
      </c>
      <c r="AA972" s="467" t="s">
        <v>2518</v>
      </c>
      <c r="AB972" s="467" t="s">
        <v>9258</v>
      </c>
      <c r="AC972" s="474"/>
      <c r="AD972" s="474" t="s">
        <v>2450</v>
      </c>
      <c r="AE972" s="474"/>
      <c r="AF972" s="474" t="s">
        <v>2458</v>
      </c>
      <c r="AG972" s="467" t="s">
        <v>2516</v>
      </c>
      <c r="AH972" s="474" t="s">
        <v>2452</v>
      </c>
      <c r="AI972" s="474" t="s">
        <v>2452</v>
      </c>
      <c r="AJ972" s="467"/>
      <c r="AK972" s="474"/>
      <c r="AL972" s="467"/>
      <c r="AM972" s="467" t="s">
        <v>9005</v>
      </c>
      <c r="AN972" s="467"/>
      <c r="AO972" s="474" t="s">
        <v>2528</v>
      </c>
      <c r="AP972" s="476" t="s">
        <v>8546</v>
      </c>
      <c r="AQ972" s="467" t="s">
        <v>7656</v>
      </c>
      <c r="AR972" s="467" t="s">
        <v>9104</v>
      </c>
      <c r="AS972" s="467" t="s">
        <v>8993</v>
      </c>
      <c r="AT972" s="467" t="s">
        <v>8994</v>
      </c>
      <c r="AU972" s="474" t="s">
        <v>8995</v>
      </c>
      <c r="AV972" s="474"/>
      <c r="AW972" s="474">
        <v>1</v>
      </c>
      <c r="AX972" s="474">
        <v>1</v>
      </c>
      <c r="AY972" s="474">
        <v>1</v>
      </c>
      <c r="AZ972" s="474">
        <v>1</v>
      </c>
      <c r="BA972" s="477">
        <v>4</v>
      </c>
      <c r="BB972" s="478"/>
      <c r="BC972" s="474" t="s">
        <v>2528</v>
      </c>
      <c r="BD972" s="467" t="s">
        <v>2528</v>
      </c>
      <c r="BE972" s="467"/>
      <c r="BF972" s="467"/>
      <c r="BG972" s="470"/>
      <c r="BH972" s="467"/>
      <c r="BI972" s="467"/>
      <c r="BJ972" s="467"/>
      <c r="BK972" s="467"/>
      <c r="BL972" s="467"/>
      <c r="BM972" s="467"/>
    </row>
    <row r="973" spans="2:65" ht="30" customHeight="1" x14ac:dyDescent="0.3">
      <c r="B973" s="465">
        <v>20200969</v>
      </c>
      <c r="C973" s="514" t="s">
        <v>9153</v>
      </c>
      <c r="D973" s="480" t="s">
        <v>4719</v>
      </c>
      <c r="E973" s="481">
        <v>44412</v>
      </c>
      <c r="F973" s="469" t="s">
        <v>2713</v>
      </c>
      <c r="G973" s="468" t="s">
        <v>116</v>
      </c>
      <c r="H973" s="469" t="s">
        <v>2585</v>
      </c>
      <c r="I973" s="468" t="s">
        <v>2449</v>
      </c>
      <c r="J973" s="503">
        <v>202108040563</v>
      </c>
      <c r="K973" s="483">
        <v>44411</v>
      </c>
      <c r="L973" s="479">
        <v>44378</v>
      </c>
      <c r="M973" s="469" t="s">
        <v>2582</v>
      </c>
      <c r="N973" s="469" t="s">
        <v>4720</v>
      </c>
      <c r="O973" s="513" t="s">
        <v>8979</v>
      </c>
      <c r="P973" s="513" t="s">
        <v>9366</v>
      </c>
      <c r="Q973" s="513" t="s">
        <v>8980</v>
      </c>
      <c r="R973" s="526">
        <v>95036</v>
      </c>
      <c r="S973" s="484">
        <v>0</v>
      </c>
      <c r="T973" s="468" t="s">
        <v>8453</v>
      </c>
      <c r="U973" s="468"/>
      <c r="V973" s="468"/>
      <c r="W973" s="468" t="s">
        <v>121</v>
      </c>
      <c r="X973" s="513"/>
      <c r="Y973" s="468" t="s">
        <v>2528</v>
      </c>
      <c r="Z973" s="513" t="s">
        <v>9259</v>
      </c>
      <c r="AA973" s="467" t="s">
        <v>2454</v>
      </c>
      <c r="AB973" s="467" t="s">
        <v>9151</v>
      </c>
      <c r="AC973" s="474"/>
      <c r="AD973" s="474" t="s">
        <v>2450</v>
      </c>
      <c r="AE973" s="474"/>
      <c r="AF973" s="474" t="s">
        <v>2462</v>
      </c>
      <c r="AG973" s="467" t="s">
        <v>2516</v>
      </c>
      <c r="AH973" s="474" t="s">
        <v>2452</v>
      </c>
      <c r="AI973" s="474" t="s">
        <v>2452</v>
      </c>
      <c r="AJ973" s="467"/>
      <c r="AK973" s="474"/>
      <c r="AL973" s="467"/>
      <c r="AM973" s="467" t="s">
        <v>9004</v>
      </c>
      <c r="AN973" s="467"/>
      <c r="AO973" s="474"/>
      <c r="AP973" s="476" t="s">
        <v>8546</v>
      </c>
      <c r="AQ973" s="467" t="s">
        <v>8991</v>
      </c>
      <c r="AR973" s="467" t="s">
        <v>9104</v>
      </c>
      <c r="AS973" s="467" t="s">
        <v>9152</v>
      </c>
      <c r="AT973" s="467" t="s">
        <v>9149</v>
      </c>
      <c r="AU973" s="474" t="s">
        <v>9150</v>
      </c>
      <c r="AV973" s="474"/>
      <c r="AW973" s="474">
        <v>1</v>
      </c>
      <c r="AX973" s="474">
        <v>1</v>
      </c>
      <c r="AY973" s="474">
        <v>1</v>
      </c>
      <c r="AZ973" s="474">
        <v>3</v>
      </c>
      <c r="BA973" s="477">
        <v>4</v>
      </c>
      <c r="BB973" s="478"/>
      <c r="BC973" s="474"/>
      <c r="BD973" s="467"/>
      <c r="BE973" s="467"/>
      <c r="BF973" s="467"/>
      <c r="BG973" s="470"/>
      <c r="BH973" s="467"/>
      <c r="BI973" s="467"/>
      <c r="BJ973" s="467"/>
      <c r="BK973" s="467"/>
      <c r="BL973" s="467"/>
      <c r="BM973" s="467"/>
    </row>
    <row r="974" spans="2:65" ht="30" customHeight="1" x14ac:dyDescent="0.3">
      <c r="B974" s="465">
        <v>20200970</v>
      </c>
      <c r="C974" s="514" t="s">
        <v>9148</v>
      </c>
      <c r="D974" s="480" t="s">
        <v>8988</v>
      </c>
      <c r="E974" s="481">
        <v>44412</v>
      </c>
      <c r="F974" s="469" t="s">
        <v>8985</v>
      </c>
      <c r="G974" s="468" t="s">
        <v>116</v>
      </c>
      <c r="H974" s="469" t="s">
        <v>2585</v>
      </c>
      <c r="I974" s="468" t="s">
        <v>2479</v>
      </c>
      <c r="J974" s="503">
        <v>202108040345</v>
      </c>
      <c r="K974" s="483">
        <v>44389</v>
      </c>
      <c r="L974" s="479">
        <v>44378</v>
      </c>
      <c r="M974" s="469" t="s">
        <v>2586</v>
      </c>
      <c r="N974" s="469" t="s">
        <v>9018</v>
      </c>
      <c r="O974" s="513" t="s">
        <v>8986</v>
      </c>
      <c r="P974" s="513" t="s">
        <v>9374</v>
      </c>
      <c r="Q974" s="513" t="s">
        <v>8987</v>
      </c>
      <c r="R974" s="526">
        <v>0</v>
      </c>
      <c r="S974" s="484">
        <v>0</v>
      </c>
      <c r="T974" s="468" t="s">
        <v>2484</v>
      </c>
      <c r="U974" s="468"/>
      <c r="V974" s="468"/>
      <c r="W974" s="468" t="s">
        <v>120</v>
      </c>
      <c r="X974" s="513"/>
      <c r="Y974" s="468" t="s">
        <v>2528</v>
      </c>
      <c r="Z974" s="513" t="s">
        <v>8996</v>
      </c>
      <c r="AA974" s="467" t="s">
        <v>2454</v>
      </c>
      <c r="AB974" s="467" t="s">
        <v>9261</v>
      </c>
      <c r="AC974" s="474"/>
      <c r="AD974" s="474" t="s">
        <v>2450</v>
      </c>
      <c r="AE974" s="474"/>
      <c r="AF974" s="474" t="s">
        <v>2458</v>
      </c>
      <c r="AG974" s="467" t="s">
        <v>2451</v>
      </c>
      <c r="AH974" s="474" t="s">
        <v>2452</v>
      </c>
      <c r="AI974" s="474" t="s">
        <v>2452</v>
      </c>
      <c r="AJ974" s="467"/>
      <c r="AK974" s="474"/>
      <c r="AL974" s="467"/>
      <c r="AM974" s="467" t="s">
        <v>9003</v>
      </c>
      <c r="AN974" s="467"/>
      <c r="AO974" s="474"/>
      <c r="AP974" s="476" t="s">
        <v>8981</v>
      </c>
      <c r="AQ974" s="467" t="s">
        <v>8982</v>
      </c>
      <c r="AR974" s="467" t="s">
        <v>6716</v>
      </c>
      <c r="AS974" s="467" t="s">
        <v>8989</v>
      </c>
      <c r="AT974" s="467" t="s">
        <v>8983</v>
      </c>
      <c r="AU974" s="474" t="s">
        <v>8984</v>
      </c>
      <c r="AV974" s="474"/>
      <c r="AW974" s="474">
        <v>1</v>
      </c>
      <c r="AX974" s="474">
        <v>1</v>
      </c>
      <c r="AY974" s="474">
        <v>1</v>
      </c>
      <c r="AZ974" s="474">
        <v>1</v>
      </c>
      <c r="BA974" s="477">
        <v>2</v>
      </c>
      <c r="BB974" s="478"/>
      <c r="BC974" s="474"/>
      <c r="BD974" s="467"/>
      <c r="BE974" s="467" t="s">
        <v>117</v>
      </c>
      <c r="BF974" s="467"/>
      <c r="BG974" s="470"/>
      <c r="BH974" s="467"/>
      <c r="BI974" s="467"/>
      <c r="BJ974" s="467"/>
      <c r="BK974" s="467"/>
      <c r="BL974" s="467"/>
      <c r="BM974" s="467"/>
    </row>
    <row r="975" spans="2:65" ht="30" customHeight="1" x14ac:dyDescent="0.3">
      <c r="B975" s="465">
        <v>20200971</v>
      </c>
      <c r="C975" s="514" t="s">
        <v>9110</v>
      </c>
      <c r="D975" s="480" t="s">
        <v>9109</v>
      </c>
      <c r="E975" s="481">
        <v>44413</v>
      </c>
      <c r="F975" s="469" t="s">
        <v>2632</v>
      </c>
      <c r="G975" s="468" t="s">
        <v>116</v>
      </c>
      <c r="H975" s="469" t="s">
        <v>2585</v>
      </c>
      <c r="I975" s="468" t="s">
        <v>9108</v>
      </c>
      <c r="J975" s="503">
        <v>202108050927</v>
      </c>
      <c r="K975" s="483">
        <v>44408</v>
      </c>
      <c r="L975" s="479">
        <v>44378</v>
      </c>
      <c r="M975" s="469" t="s">
        <v>2630</v>
      </c>
      <c r="N975" s="469" t="s">
        <v>2582</v>
      </c>
      <c r="O975" s="513" t="s">
        <v>9036</v>
      </c>
      <c r="P975" s="513" t="s">
        <v>9107</v>
      </c>
      <c r="Q975" s="513" t="s">
        <v>9037</v>
      </c>
      <c r="R975" s="526">
        <v>572</v>
      </c>
      <c r="S975" s="484">
        <v>0</v>
      </c>
      <c r="T975" s="468" t="s">
        <v>9116</v>
      </c>
      <c r="U975" s="468"/>
      <c r="V975" s="468"/>
      <c r="W975" s="468" t="s">
        <v>146</v>
      </c>
      <c r="X975" s="513"/>
      <c r="Y975" s="468" t="s">
        <v>2528</v>
      </c>
      <c r="Z975" s="513" t="s">
        <v>9038</v>
      </c>
      <c r="AA975" s="467" t="s">
        <v>9117</v>
      </c>
      <c r="AB975" s="467" t="s">
        <v>9112</v>
      </c>
      <c r="AC975" s="474"/>
      <c r="AD975" s="474" t="s">
        <v>9118</v>
      </c>
      <c r="AE975" s="474"/>
      <c r="AF975" s="474" t="s">
        <v>9120</v>
      </c>
      <c r="AG975" s="467" t="s">
        <v>9119</v>
      </c>
      <c r="AH975" s="474" t="s">
        <v>9114</v>
      </c>
      <c r="AI975" s="474" t="s">
        <v>9114</v>
      </c>
      <c r="AJ975" s="467"/>
      <c r="AK975" s="474"/>
      <c r="AL975" s="467"/>
      <c r="AM975" s="467" t="s">
        <v>9115</v>
      </c>
      <c r="AN975" s="467"/>
      <c r="AO975" s="474"/>
      <c r="AP975" s="476" t="s">
        <v>9111</v>
      </c>
      <c r="AQ975" s="467" t="s">
        <v>7656</v>
      </c>
      <c r="AR975" s="467" t="s">
        <v>9167</v>
      </c>
      <c r="AS975" s="467" t="s">
        <v>9112</v>
      </c>
      <c r="AT975" s="467" t="s">
        <v>8003</v>
      </c>
      <c r="AU975" s="474" t="s">
        <v>9113</v>
      </c>
      <c r="AV975" s="474"/>
      <c r="AW975" s="474">
        <v>1</v>
      </c>
      <c r="AX975" s="474">
        <v>1</v>
      </c>
      <c r="AY975" s="474">
        <v>1</v>
      </c>
      <c r="AZ975" s="474">
        <v>1</v>
      </c>
      <c r="BA975" s="477">
        <v>3</v>
      </c>
      <c r="BB975" s="478"/>
      <c r="BC975" s="474"/>
      <c r="BD975" s="467"/>
      <c r="BE975" s="467"/>
      <c r="BF975" s="467"/>
      <c r="BG975" s="470"/>
      <c r="BH975" s="467"/>
      <c r="BI975" s="467"/>
      <c r="BJ975" s="467"/>
      <c r="BK975" s="467"/>
      <c r="BL975" s="467"/>
      <c r="BM975" s="467"/>
    </row>
    <row r="976" spans="2:65" ht="30" customHeight="1" x14ac:dyDescent="0.3">
      <c r="B976" s="465">
        <v>20200972</v>
      </c>
      <c r="C976" s="514" t="s">
        <v>9147</v>
      </c>
      <c r="D976" s="480" t="s">
        <v>9068</v>
      </c>
      <c r="E976" s="481">
        <v>44413</v>
      </c>
      <c r="F976" s="469" t="s">
        <v>2770</v>
      </c>
      <c r="G976" s="468" t="s">
        <v>116</v>
      </c>
      <c r="H976" s="469" t="s">
        <v>1500</v>
      </c>
      <c r="I976" s="468" t="s">
        <v>2449</v>
      </c>
      <c r="J976" s="503">
        <v>202108050825</v>
      </c>
      <c r="K976" s="483">
        <v>44412</v>
      </c>
      <c r="L976" s="479">
        <v>44197</v>
      </c>
      <c r="M976" s="469" t="s">
        <v>2624</v>
      </c>
      <c r="N976" s="469" t="s">
        <v>5356</v>
      </c>
      <c r="O976" s="513" t="s">
        <v>9040</v>
      </c>
      <c r="P976" s="513" t="s">
        <v>9121</v>
      </c>
      <c r="Q976" s="513" t="s">
        <v>9041</v>
      </c>
      <c r="R976" s="526">
        <v>17242</v>
      </c>
      <c r="S976" s="484">
        <v>17242</v>
      </c>
      <c r="T976" s="468" t="s">
        <v>2455</v>
      </c>
      <c r="U976" s="468"/>
      <c r="V976" s="468"/>
      <c r="W976" s="468" t="s">
        <v>121</v>
      </c>
      <c r="X976" s="513"/>
      <c r="Y976" s="468" t="s">
        <v>2528</v>
      </c>
      <c r="Z976" s="513" t="s">
        <v>9087</v>
      </c>
      <c r="AA976" s="467" t="s">
        <v>2518</v>
      </c>
      <c r="AB976" s="467" t="s">
        <v>9086</v>
      </c>
      <c r="AC976" s="474"/>
      <c r="AD976" s="474" t="s">
        <v>2450</v>
      </c>
      <c r="AE976" s="474"/>
      <c r="AF976" s="474" t="s">
        <v>2458</v>
      </c>
      <c r="AG976" s="467" t="s">
        <v>2451</v>
      </c>
      <c r="AH976" s="474" t="s">
        <v>2452</v>
      </c>
      <c r="AI976" s="474" t="s">
        <v>2452</v>
      </c>
      <c r="AJ976" s="467"/>
      <c r="AK976" s="474"/>
      <c r="AL976" s="467"/>
      <c r="AM976" s="467" t="s">
        <v>9039</v>
      </c>
      <c r="AN976" s="467"/>
      <c r="AO976" s="474" t="s">
        <v>2528</v>
      </c>
      <c r="AP976" s="476" t="s">
        <v>9089</v>
      </c>
      <c r="AQ976" s="467" t="s">
        <v>9090</v>
      </c>
      <c r="AR976" s="501" t="s">
        <v>9088</v>
      </c>
      <c r="AS976" s="467" t="s">
        <v>9086</v>
      </c>
      <c r="AT976" s="467" t="s">
        <v>119</v>
      </c>
      <c r="AU976" s="474" t="s">
        <v>119</v>
      </c>
      <c r="AV976" s="474"/>
      <c r="AW976" s="474">
        <v>1</v>
      </c>
      <c r="AX976" s="474">
        <v>1</v>
      </c>
      <c r="AY976" s="474">
        <v>1</v>
      </c>
      <c r="AZ976" s="474">
        <v>1</v>
      </c>
      <c r="BA976" s="477">
        <v>2</v>
      </c>
      <c r="BB976" s="478"/>
      <c r="BC976" s="474" t="s">
        <v>2528</v>
      </c>
      <c r="BD976" s="467" t="s">
        <v>2528</v>
      </c>
      <c r="BE976" s="467" t="s">
        <v>9728</v>
      </c>
      <c r="BF976" s="467"/>
      <c r="BG976" s="470"/>
      <c r="BH976" s="467"/>
      <c r="BI976" s="467"/>
      <c r="BJ976" s="467"/>
      <c r="BK976" s="467"/>
      <c r="BL976" s="467"/>
      <c r="BM976" s="467"/>
    </row>
    <row r="977" spans="2:65" ht="30" customHeight="1" x14ac:dyDescent="0.3">
      <c r="B977" s="465">
        <v>20200973</v>
      </c>
      <c r="C977" s="514" t="s">
        <v>9146</v>
      </c>
      <c r="D977" s="480" t="s">
        <v>9042</v>
      </c>
      <c r="E977" s="481">
        <v>44413</v>
      </c>
      <c r="F977" s="469" t="s">
        <v>9045</v>
      </c>
      <c r="G977" s="468" t="s">
        <v>116</v>
      </c>
      <c r="H977" s="469" t="s">
        <v>1500</v>
      </c>
      <c r="I977" s="468" t="s">
        <v>119</v>
      </c>
      <c r="J977" s="503">
        <v>202108050762</v>
      </c>
      <c r="K977" s="483">
        <v>44410</v>
      </c>
      <c r="L977" s="479">
        <v>44409</v>
      </c>
      <c r="M977" s="469" t="s">
        <v>2624</v>
      </c>
      <c r="N977" s="469" t="s">
        <v>9033</v>
      </c>
      <c r="O977" s="513" t="s">
        <v>9046</v>
      </c>
      <c r="P977" s="513" t="s">
        <v>9368</v>
      </c>
      <c r="Q977" s="513" t="s">
        <v>9367</v>
      </c>
      <c r="R977" s="526">
        <v>0</v>
      </c>
      <c r="S977" s="484">
        <v>0</v>
      </c>
      <c r="T977" s="468" t="s">
        <v>2455</v>
      </c>
      <c r="U977" s="468"/>
      <c r="V977" s="468"/>
      <c r="W977" s="468" t="s">
        <v>120</v>
      </c>
      <c r="X977" s="513"/>
      <c r="Y977" s="468" t="s">
        <v>2528</v>
      </c>
      <c r="Z977" s="513" t="s">
        <v>9262</v>
      </c>
      <c r="AA977" s="467" t="s">
        <v>2454</v>
      </c>
      <c r="AB977" s="467" t="s">
        <v>9263</v>
      </c>
      <c r="AC977" s="474"/>
      <c r="AD977" s="474" t="s">
        <v>2450</v>
      </c>
      <c r="AE977" s="474" t="s">
        <v>2733</v>
      </c>
      <c r="AF977" s="474" t="s">
        <v>2458</v>
      </c>
      <c r="AG977" s="467" t="s">
        <v>2490</v>
      </c>
      <c r="AH977" s="474" t="s">
        <v>2452</v>
      </c>
      <c r="AI977" s="474" t="s">
        <v>2452</v>
      </c>
      <c r="AJ977" s="467"/>
      <c r="AK977" s="474"/>
      <c r="AL977" s="467"/>
      <c r="AM977" s="467" t="s">
        <v>9122</v>
      </c>
      <c r="AN977" s="467"/>
      <c r="AO977" s="474" t="s">
        <v>9350</v>
      </c>
      <c r="AP977" s="476" t="s">
        <v>9043</v>
      </c>
      <c r="AQ977" s="467" t="s">
        <v>9044</v>
      </c>
      <c r="AR977" s="467" t="s">
        <v>9047</v>
      </c>
      <c r="AS977" s="467" t="s">
        <v>9351</v>
      </c>
      <c r="AT977" s="467" t="s">
        <v>9231</v>
      </c>
      <c r="AU977" s="474" t="s">
        <v>9755</v>
      </c>
      <c r="AV977" s="474"/>
      <c r="AW977" s="474">
        <v>1</v>
      </c>
      <c r="AX977" s="474">
        <v>1</v>
      </c>
      <c r="AY977" s="474">
        <v>2</v>
      </c>
      <c r="AZ977" s="474">
        <v>1</v>
      </c>
      <c r="BA977" s="477">
        <v>1</v>
      </c>
      <c r="BB977" s="478"/>
      <c r="BC977" s="474" t="s">
        <v>9213</v>
      </c>
      <c r="BD977" s="467"/>
      <c r="BE977" s="467" t="s">
        <v>9741</v>
      </c>
      <c r="BF977" s="467"/>
      <c r="BG977" s="470"/>
      <c r="BH977" s="467"/>
      <c r="BI977" s="467"/>
      <c r="BJ977" s="467"/>
      <c r="BK977" s="467"/>
      <c r="BL977" s="467"/>
      <c r="BM977" s="467"/>
    </row>
    <row r="978" spans="2:65" ht="30" customHeight="1" x14ac:dyDescent="0.3">
      <c r="B978" s="465">
        <v>20200974</v>
      </c>
      <c r="C978" s="514" t="s">
        <v>9145</v>
      </c>
      <c r="D978" s="480" t="s">
        <v>8507</v>
      </c>
      <c r="E978" s="481">
        <v>44414</v>
      </c>
      <c r="F978" s="469" t="s">
        <v>2770</v>
      </c>
      <c r="G978" s="468" t="s">
        <v>116</v>
      </c>
      <c r="H978" s="469" t="s">
        <v>1500</v>
      </c>
      <c r="I978" s="468" t="s">
        <v>4394</v>
      </c>
      <c r="J978" s="503">
        <v>202108061183</v>
      </c>
      <c r="K978" s="483">
        <v>44413</v>
      </c>
      <c r="L978" s="479">
        <v>44348</v>
      </c>
      <c r="M978" s="469" t="s">
        <v>5356</v>
      </c>
      <c r="N978" s="469" t="s">
        <v>5356</v>
      </c>
      <c r="O978" s="513" t="s">
        <v>9048</v>
      </c>
      <c r="P978" s="513" t="s">
        <v>9126</v>
      </c>
      <c r="Q978" s="513" t="s">
        <v>9049</v>
      </c>
      <c r="R978" s="526">
        <v>600</v>
      </c>
      <c r="S978" s="484">
        <v>600</v>
      </c>
      <c r="T978" s="468" t="s">
        <v>2501</v>
      </c>
      <c r="U978" s="468"/>
      <c r="V978" s="468"/>
      <c r="W978" s="468" t="s">
        <v>120</v>
      </c>
      <c r="X978" s="513"/>
      <c r="Y978" s="468" t="s">
        <v>2528</v>
      </c>
      <c r="Z978" s="513" t="s">
        <v>9168</v>
      </c>
      <c r="AA978" s="467" t="s">
        <v>2518</v>
      </c>
      <c r="AB978" s="467" t="s">
        <v>9264</v>
      </c>
      <c r="AC978" s="474"/>
      <c r="AD978" s="474" t="s">
        <v>2450</v>
      </c>
      <c r="AE978" s="474"/>
      <c r="AF978" s="474" t="s">
        <v>2458</v>
      </c>
      <c r="AG978" s="467" t="s">
        <v>2516</v>
      </c>
      <c r="AH978" s="474" t="s">
        <v>2452</v>
      </c>
      <c r="AI978" s="474" t="s">
        <v>2452</v>
      </c>
      <c r="AJ978" s="467"/>
      <c r="AK978" s="474"/>
      <c r="AL978" s="467"/>
      <c r="AM978" s="467" t="s">
        <v>9005</v>
      </c>
      <c r="AN978" s="467"/>
      <c r="AO978" s="474" t="s">
        <v>2528</v>
      </c>
      <c r="AP978" s="476" t="s">
        <v>9168</v>
      </c>
      <c r="AQ978" s="467" t="s">
        <v>9106</v>
      </c>
      <c r="AR978" s="501" t="s">
        <v>9104</v>
      </c>
      <c r="AS978" s="467" t="s">
        <v>9352</v>
      </c>
      <c r="AT978" s="467" t="s">
        <v>9105</v>
      </c>
      <c r="AU978" s="474" t="s">
        <v>9742</v>
      </c>
      <c r="AV978" s="474"/>
      <c r="AW978" s="474">
        <v>1</v>
      </c>
      <c r="AX978" s="474">
        <v>1</v>
      </c>
      <c r="AY978" s="474">
        <v>1</v>
      </c>
      <c r="AZ978" s="474">
        <v>1</v>
      </c>
      <c r="BA978" s="477">
        <v>4</v>
      </c>
      <c r="BB978" s="478"/>
      <c r="BC978" s="474"/>
      <c r="BD978" s="467" t="s">
        <v>3141</v>
      </c>
      <c r="BE978" s="467" t="s">
        <v>9215</v>
      </c>
      <c r="BF978" s="467"/>
      <c r="BG978" s="470"/>
      <c r="BH978" s="467"/>
      <c r="BI978" s="467"/>
      <c r="BJ978" s="467"/>
      <c r="BK978" s="467"/>
      <c r="BL978" s="467"/>
      <c r="BM978" s="467"/>
    </row>
    <row r="979" spans="2:65" ht="30" customHeight="1" x14ac:dyDescent="0.3">
      <c r="B979" s="465">
        <v>20200975</v>
      </c>
      <c r="C979" s="514" t="s">
        <v>9144</v>
      </c>
      <c r="D979" s="480" t="s">
        <v>6568</v>
      </c>
      <c r="E979" s="481">
        <v>44414</v>
      </c>
      <c r="F979" s="469" t="s">
        <v>2770</v>
      </c>
      <c r="G979" s="468" t="s">
        <v>116</v>
      </c>
      <c r="H979" s="469" t="s">
        <v>1500</v>
      </c>
      <c r="I979" s="468" t="s">
        <v>2477</v>
      </c>
      <c r="J979" s="503">
        <v>202108061141</v>
      </c>
      <c r="K979" s="483">
        <v>44413</v>
      </c>
      <c r="L979" s="479">
        <v>44348</v>
      </c>
      <c r="M979" s="469" t="s">
        <v>9034</v>
      </c>
      <c r="N979" s="469" t="s">
        <v>5356</v>
      </c>
      <c r="O979" s="513" t="s">
        <v>9051</v>
      </c>
      <c r="P979" s="513" t="s">
        <v>9127</v>
      </c>
      <c r="Q979" s="513" t="s">
        <v>9128</v>
      </c>
      <c r="R979" s="526">
        <v>350836</v>
      </c>
      <c r="S979" s="484">
        <v>350836</v>
      </c>
      <c r="T979" s="468" t="s">
        <v>9123</v>
      </c>
      <c r="U979" s="468"/>
      <c r="V979" s="468"/>
      <c r="W979" s="468" t="s">
        <v>9125</v>
      </c>
      <c r="X979" s="513"/>
      <c r="Y979" s="468" t="s">
        <v>2528</v>
      </c>
      <c r="Z979" s="513" t="s">
        <v>9070</v>
      </c>
      <c r="AA979" s="467" t="s">
        <v>9117</v>
      </c>
      <c r="AB979" s="467" t="s">
        <v>9129</v>
      </c>
      <c r="AC979" s="474"/>
      <c r="AD979" s="474" t="s">
        <v>9141</v>
      </c>
      <c r="AE979" s="474"/>
      <c r="AF979" s="474" t="s">
        <v>9120</v>
      </c>
      <c r="AG979" s="467" t="s">
        <v>9124</v>
      </c>
      <c r="AH979" s="474" t="s">
        <v>2452</v>
      </c>
      <c r="AI979" s="474" t="s">
        <v>2452</v>
      </c>
      <c r="AJ979" s="467"/>
      <c r="AK979" s="474"/>
      <c r="AL979" s="467"/>
      <c r="AM979" s="467" t="s">
        <v>9050</v>
      </c>
      <c r="AN979" s="467"/>
      <c r="AO979" s="474" t="s">
        <v>2528</v>
      </c>
      <c r="AP979" s="476" t="s">
        <v>9072</v>
      </c>
      <c r="AQ979" s="467" t="s">
        <v>9073</v>
      </c>
      <c r="AR979" s="467" t="s">
        <v>9071</v>
      </c>
      <c r="AS979" s="467" t="s">
        <v>9069</v>
      </c>
      <c r="AT979" s="467" t="s">
        <v>9185</v>
      </c>
      <c r="AU979" s="474" t="s">
        <v>9743</v>
      </c>
      <c r="AV979" s="474"/>
      <c r="AW979" s="474">
        <v>1</v>
      </c>
      <c r="AX979" s="474">
        <v>2</v>
      </c>
      <c r="AY979" s="474">
        <v>1</v>
      </c>
      <c r="AZ979" s="474">
        <v>1</v>
      </c>
      <c r="BA979" s="477">
        <v>2</v>
      </c>
      <c r="BB979" s="478"/>
      <c r="BC979" s="474" t="s">
        <v>2528</v>
      </c>
      <c r="BD979" s="467" t="s">
        <v>2528</v>
      </c>
      <c r="BE979" s="467" t="s">
        <v>9744</v>
      </c>
      <c r="BF979" s="467"/>
      <c r="BG979" s="470"/>
      <c r="BH979" s="467"/>
      <c r="BI979" s="467"/>
      <c r="BJ979" s="467"/>
      <c r="BK979" s="467"/>
      <c r="BL979" s="467"/>
      <c r="BM979" s="467"/>
    </row>
    <row r="980" spans="2:65" ht="30" customHeight="1" x14ac:dyDescent="0.3">
      <c r="B980" s="465">
        <v>20200976</v>
      </c>
      <c r="C980" s="514" t="s">
        <v>9143</v>
      </c>
      <c r="D980" s="480" t="s">
        <v>9085</v>
      </c>
      <c r="E980" s="481">
        <v>44417</v>
      </c>
      <c r="F980" s="469" t="s">
        <v>2770</v>
      </c>
      <c r="G980" s="468" t="s">
        <v>116</v>
      </c>
      <c r="H980" s="469" t="s">
        <v>1500</v>
      </c>
      <c r="I980" s="468" t="s">
        <v>2477</v>
      </c>
      <c r="J980" s="503">
        <v>202108091251</v>
      </c>
      <c r="K980" s="483">
        <v>44414</v>
      </c>
      <c r="L980" s="479">
        <v>44256</v>
      </c>
      <c r="M980" s="469" t="s">
        <v>2624</v>
      </c>
      <c r="N980" s="469" t="s">
        <v>5356</v>
      </c>
      <c r="O980" s="513" t="s">
        <v>9053</v>
      </c>
      <c r="P980" s="513" t="s">
        <v>9130</v>
      </c>
      <c r="Q980" s="513" t="s">
        <v>9131</v>
      </c>
      <c r="R980" s="526">
        <v>3668</v>
      </c>
      <c r="S980" s="484">
        <v>3668</v>
      </c>
      <c r="T980" s="468" t="s">
        <v>2455</v>
      </c>
      <c r="U980" s="468"/>
      <c r="V980" s="468"/>
      <c r="W980" s="468" t="s">
        <v>120</v>
      </c>
      <c r="X980" s="513"/>
      <c r="Y980" s="468" t="s">
        <v>2528</v>
      </c>
      <c r="Z980" s="513" t="s">
        <v>9266</v>
      </c>
      <c r="AA980" s="467" t="s">
        <v>2518</v>
      </c>
      <c r="AB980" s="467"/>
      <c r="AC980" s="474"/>
      <c r="AD980" s="474" t="s">
        <v>2450</v>
      </c>
      <c r="AE980" s="474"/>
      <c r="AF980" s="474" t="s">
        <v>2458</v>
      </c>
      <c r="AG980" s="467" t="s">
        <v>2451</v>
      </c>
      <c r="AH980" s="474" t="s">
        <v>2452</v>
      </c>
      <c r="AI980" s="474" t="s">
        <v>2452</v>
      </c>
      <c r="AJ980" s="467"/>
      <c r="AK980" s="474"/>
      <c r="AL980" s="467"/>
      <c r="AM980" s="467" t="s">
        <v>9052</v>
      </c>
      <c r="AN980" s="467"/>
      <c r="AO980" s="474" t="s">
        <v>2528</v>
      </c>
      <c r="AP980" s="476" t="s">
        <v>9103</v>
      </c>
      <c r="AQ980" s="467" t="s">
        <v>5796</v>
      </c>
      <c r="AR980" s="467" t="s">
        <v>9099</v>
      </c>
      <c r="AS980" s="467" t="s">
        <v>9100</v>
      </c>
      <c r="AT980" s="467" t="s">
        <v>9101</v>
      </c>
      <c r="AU980" s="478" t="s">
        <v>9102</v>
      </c>
      <c r="AV980" s="474"/>
      <c r="AW980" s="474">
        <v>1</v>
      </c>
      <c r="AX980" s="474">
        <v>1</v>
      </c>
      <c r="AY980" s="474">
        <v>1</v>
      </c>
      <c r="AZ980" s="474">
        <v>1</v>
      </c>
      <c r="BA980" s="477">
        <v>2</v>
      </c>
      <c r="BB980" s="478"/>
      <c r="BC980" s="474" t="s">
        <v>9219</v>
      </c>
      <c r="BD980" s="467" t="s">
        <v>3141</v>
      </c>
      <c r="BE980" s="467" t="s">
        <v>9718</v>
      </c>
      <c r="BF980" s="467"/>
      <c r="BG980" s="470"/>
      <c r="BH980" s="467"/>
      <c r="BI980" s="467"/>
      <c r="BJ980" s="467"/>
      <c r="BK980" s="467"/>
      <c r="BL980" s="467"/>
      <c r="BM980" s="467"/>
    </row>
    <row r="981" spans="2:65" ht="30" customHeight="1" x14ac:dyDescent="0.3">
      <c r="B981" s="465">
        <v>20200977</v>
      </c>
      <c r="C981" s="514" t="s">
        <v>9267</v>
      </c>
      <c r="D981" s="480" t="s">
        <v>2500</v>
      </c>
      <c r="E981" s="481">
        <v>44419</v>
      </c>
      <c r="F981" s="469" t="s">
        <v>2713</v>
      </c>
      <c r="G981" s="468" t="s">
        <v>116</v>
      </c>
      <c r="H981" s="469" t="s">
        <v>1500</v>
      </c>
      <c r="I981" s="468" t="s">
        <v>2522</v>
      </c>
      <c r="J981" s="503">
        <v>202108111546</v>
      </c>
      <c r="K981" s="483">
        <v>44418</v>
      </c>
      <c r="L981" s="479">
        <v>44348</v>
      </c>
      <c r="M981" s="469" t="s">
        <v>9133</v>
      </c>
      <c r="N981" s="469" t="s">
        <v>2582</v>
      </c>
      <c r="O981" s="513" t="s">
        <v>9054</v>
      </c>
      <c r="P981" s="513" t="s">
        <v>9132</v>
      </c>
      <c r="Q981" s="513" t="s">
        <v>9055</v>
      </c>
      <c r="R981" s="526">
        <v>121893</v>
      </c>
      <c r="S981" s="484">
        <v>121893</v>
      </c>
      <c r="T981" s="468" t="s">
        <v>2455</v>
      </c>
      <c r="U981" s="468"/>
      <c r="V981" s="468"/>
      <c r="W981" s="468" t="s">
        <v>120</v>
      </c>
      <c r="X981" s="513"/>
      <c r="Y981" s="468" t="s">
        <v>2528</v>
      </c>
      <c r="Z981" s="513" t="s">
        <v>9268</v>
      </c>
      <c r="AA981" s="467" t="s">
        <v>2454</v>
      </c>
      <c r="AB981" s="467" t="s">
        <v>9269</v>
      </c>
      <c r="AC981" s="474"/>
      <c r="AD981" s="474" t="s">
        <v>2460</v>
      </c>
      <c r="AE981" s="474"/>
      <c r="AF981" s="474" t="s">
        <v>2458</v>
      </c>
      <c r="AG981" s="467" t="s">
        <v>2516</v>
      </c>
      <c r="AH981" s="474" t="s">
        <v>2452</v>
      </c>
      <c r="AI981" s="474" t="s">
        <v>2452</v>
      </c>
      <c r="AJ981" s="467"/>
      <c r="AK981" s="474"/>
      <c r="AL981" s="467"/>
      <c r="AM981" s="467" t="s">
        <v>9005</v>
      </c>
      <c r="AN981" s="467"/>
      <c r="AO981" s="474" t="s">
        <v>9212</v>
      </c>
      <c r="AP981" s="476" t="s">
        <v>8562</v>
      </c>
      <c r="AQ981" s="467" t="s">
        <v>7656</v>
      </c>
      <c r="AR981" s="501" t="s">
        <v>9104</v>
      </c>
      <c r="AS981" s="467" t="s">
        <v>9207</v>
      </c>
      <c r="AT981" s="467" t="s">
        <v>9098</v>
      </c>
      <c r="AU981" s="474" t="s">
        <v>9232</v>
      </c>
      <c r="AV981" s="474"/>
      <c r="AW981" s="474">
        <v>1</v>
      </c>
      <c r="AX981" s="474">
        <v>2</v>
      </c>
      <c r="AY981" s="474">
        <v>1</v>
      </c>
      <c r="AZ981" s="474">
        <v>1</v>
      </c>
      <c r="BA981" s="477">
        <v>4</v>
      </c>
      <c r="BB981" s="478"/>
      <c r="BC981" s="474"/>
      <c r="BD981" s="467"/>
      <c r="BE981" s="467" t="s">
        <v>9774</v>
      </c>
      <c r="BF981" s="467"/>
      <c r="BG981" s="470"/>
      <c r="BH981" s="467"/>
      <c r="BI981" s="467"/>
      <c r="BJ981" s="467"/>
      <c r="BK981" s="467"/>
      <c r="BL981" s="467"/>
      <c r="BM981" s="467"/>
    </row>
    <row r="982" spans="2:65" ht="30" customHeight="1" x14ac:dyDescent="0.3">
      <c r="B982" s="465">
        <v>20200978</v>
      </c>
      <c r="C982" s="514" t="s">
        <v>9057</v>
      </c>
      <c r="D982" s="480" t="s">
        <v>9091</v>
      </c>
      <c r="E982" s="481">
        <v>44419</v>
      </c>
      <c r="F982" s="469" t="s">
        <v>2632</v>
      </c>
      <c r="G982" s="468" t="s">
        <v>116</v>
      </c>
      <c r="H982" s="469" t="s">
        <v>2585</v>
      </c>
      <c r="I982" s="468" t="s">
        <v>119</v>
      </c>
      <c r="J982" s="503">
        <v>202108111502</v>
      </c>
      <c r="K982" s="483">
        <v>44413</v>
      </c>
      <c r="L982" s="479"/>
      <c r="M982" s="469" t="s">
        <v>2582</v>
      </c>
      <c r="N982" s="469" t="s">
        <v>3581</v>
      </c>
      <c r="O982" s="513" t="s">
        <v>9058</v>
      </c>
      <c r="P982" s="513" t="s">
        <v>9134</v>
      </c>
      <c r="Q982" s="513" t="s">
        <v>9059</v>
      </c>
      <c r="R982" s="526">
        <v>0</v>
      </c>
      <c r="S982" s="484">
        <v>0</v>
      </c>
      <c r="T982" s="468" t="s">
        <v>2712</v>
      </c>
      <c r="U982" s="468"/>
      <c r="V982" s="468"/>
      <c r="W982" s="468" t="s">
        <v>120</v>
      </c>
      <c r="X982" s="513"/>
      <c r="Y982" s="468" t="s">
        <v>2528</v>
      </c>
      <c r="Z982" s="513" t="s">
        <v>9060</v>
      </c>
      <c r="AA982" s="467" t="s">
        <v>2454</v>
      </c>
      <c r="AB982" s="467" t="s">
        <v>9135</v>
      </c>
      <c r="AC982" s="474"/>
      <c r="AD982" s="474" t="s">
        <v>2450</v>
      </c>
      <c r="AE982" s="474" t="s">
        <v>2461</v>
      </c>
      <c r="AF982" s="474" t="s">
        <v>2458</v>
      </c>
      <c r="AG982" s="467" t="s">
        <v>2490</v>
      </c>
      <c r="AH982" s="474" t="s">
        <v>2452</v>
      </c>
      <c r="AI982" s="474" t="s">
        <v>2452</v>
      </c>
      <c r="AJ982" s="467"/>
      <c r="AK982" s="474"/>
      <c r="AL982" s="467"/>
      <c r="AM982" s="467" t="s">
        <v>9056</v>
      </c>
      <c r="AN982" s="467"/>
      <c r="AO982" s="474"/>
      <c r="AP982" s="476" t="s">
        <v>9095</v>
      </c>
      <c r="AQ982" s="467" t="s">
        <v>9096</v>
      </c>
      <c r="AR982" s="467" t="s">
        <v>6716</v>
      </c>
      <c r="AS982" s="467" t="s">
        <v>9377</v>
      </c>
      <c r="AT982" s="467" t="s">
        <v>9097</v>
      </c>
      <c r="AU982" s="474" t="s">
        <v>9078</v>
      </c>
      <c r="AV982" s="474"/>
      <c r="AW982" s="474">
        <v>1</v>
      </c>
      <c r="AX982" s="474">
        <v>1</v>
      </c>
      <c r="AY982" s="474">
        <v>1</v>
      </c>
      <c r="AZ982" s="474">
        <v>1</v>
      </c>
      <c r="BA982" s="477">
        <v>1</v>
      </c>
      <c r="BB982" s="478"/>
      <c r="BC982" s="474"/>
      <c r="BD982" s="467"/>
      <c r="BE982" s="467"/>
      <c r="BF982" s="467"/>
      <c r="BG982" s="470"/>
      <c r="BH982" s="467"/>
      <c r="BI982" s="467"/>
      <c r="BJ982" s="467"/>
      <c r="BK982" s="467"/>
      <c r="BL982" s="467"/>
      <c r="BM982" s="467"/>
    </row>
    <row r="983" spans="2:65" ht="30" customHeight="1" x14ac:dyDescent="0.3">
      <c r="B983" s="465">
        <v>20200979</v>
      </c>
      <c r="C983" s="514" t="s">
        <v>9142</v>
      </c>
      <c r="D983" s="480" t="s">
        <v>6269</v>
      </c>
      <c r="E983" s="481">
        <v>44419</v>
      </c>
      <c r="F983" s="469" t="s">
        <v>3176</v>
      </c>
      <c r="G983" s="468" t="s">
        <v>116</v>
      </c>
      <c r="H983" s="469" t="s">
        <v>1500</v>
      </c>
      <c r="I983" s="468" t="s">
        <v>2477</v>
      </c>
      <c r="J983" s="503">
        <v>202108111499</v>
      </c>
      <c r="K983" s="483">
        <v>44419</v>
      </c>
      <c r="L983" s="479">
        <v>44348</v>
      </c>
      <c r="M983" s="469" t="s">
        <v>6224</v>
      </c>
      <c r="N983" s="469" t="s">
        <v>2582</v>
      </c>
      <c r="O983" s="513" t="s">
        <v>9062</v>
      </c>
      <c r="P983" s="513" t="s">
        <v>9138</v>
      </c>
      <c r="Q983" s="513" t="s">
        <v>9139</v>
      </c>
      <c r="R983" s="526">
        <v>172140</v>
      </c>
      <c r="S983" s="484">
        <v>172140</v>
      </c>
      <c r="T983" s="468" t="s">
        <v>2455</v>
      </c>
      <c r="U983" s="468"/>
      <c r="V983" s="468"/>
      <c r="W983" s="468" t="s">
        <v>120</v>
      </c>
      <c r="X983" s="513"/>
      <c r="Y983" s="468" t="s">
        <v>2528</v>
      </c>
      <c r="Z983" s="513" t="s">
        <v>9270</v>
      </c>
      <c r="AA983" s="467" t="s">
        <v>2454</v>
      </c>
      <c r="AB983" s="467"/>
      <c r="AC983" s="474"/>
      <c r="AD983" s="474" t="s">
        <v>2460</v>
      </c>
      <c r="AE983" s="474"/>
      <c r="AF983" s="474" t="s">
        <v>2458</v>
      </c>
      <c r="AG983" s="467" t="s">
        <v>2451</v>
      </c>
      <c r="AH983" s="474" t="s">
        <v>2452</v>
      </c>
      <c r="AI983" s="474" t="s">
        <v>2452</v>
      </c>
      <c r="AJ983" s="467"/>
      <c r="AK983" s="474"/>
      <c r="AL983" s="467"/>
      <c r="AM983" s="467" t="s">
        <v>9061</v>
      </c>
      <c r="AN983" s="467"/>
      <c r="AO983" s="474" t="s">
        <v>2528</v>
      </c>
      <c r="AP983" s="476" t="s">
        <v>9084</v>
      </c>
      <c r="AQ983" s="467" t="s">
        <v>9092</v>
      </c>
      <c r="AR983" s="467" t="s">
        <v>9094</v>
      </c>
      <c r="AS983" s="467" t="s">
        <v>9093</v>
      </c>
      <c r="AT983" s="467" t="s">
        <v>9136</v>
      </c>
      <c r="AU983" s="474" t="s">
        <v>9137</v>
      </c>
      <c r="AV983" s="474"/>
      <c r="AW983" s="474">
        <v>1</v>
      </c>
      <c r="AX983" s="474">
        <v>2</v>
      </c>
      <c r="AY983" s="474">
        <v>1</v>
      </c>
      <c r="AZ983" s="474">
        <v>1</v>
      </c>
      <c r="BA983" s="477">
        <v>2</v>
      </c>
      <c r="BB983" s="478"/>
      <c r="BC983" s="474" t="s">
        <v>3141</v>
      </c>
      <c r="BD983" s="467" t="s">
        <v>3141</v>
      </c>
      <c r="BE983" s="467" t="s">
        <v>9344</v>
      </c>
      <c r="BF983" s="467"/>
      <c r="BG983" s="470"/>
      <c r="BH983" s="467"/>
      <c r="BI983" s="467"/>
      <c r="BJ983" s="467"/>
      <c r="BK983" s="467"/>
      <c r="BL983" s="467"/>
      <c r="BM983" s="467"/>
    </row>
    <row r="984" spans="2:65" ht="30" customHeight="1" x14ac:dyDescent="0.3">
      <c r="B984" s="465">
        <v>20200980</v>
      </c>
      <c r="C984" s="514" t="s">
        <v>9140</v>
      </c>
      <c r="D984" s="480" t="s">
        <v>9074</v>
      </c>
      <c r="E984" s="481">
        <v>44419</v>
      </c>
      <c r="F984" s="469" t="s">
        <v>2632</v>
      </c>
      <c r="G984" s="468" t="s">
        <v>116</v>
      </c>
      <c r="H984" s="469" t="s">
        <v>2585</v>
      </c>
      <c r="I984" s="468" t="s">
        <v>119</v>
      </c>
      <c r="J984" s="503">
        <v>202108111482</v>
      </c>
      <c r="K984" s="483">
        <v>44418</v>
      </c>
      <c r="L984" s="479"/>
      <c r="M984" s="469" t="s">
        <v>9035</v>
      </c>
      <c r="N984" s="469" t="s">
        <v>2624</v>
      </c>
      <c r="O984" s="513" t="s">
        <v>9064</v>
      </c>
      <c r="P984" s="513" t="s">
        <v>9065</v>
      </c>
      <c r="Q984" s="513" t="s">
        <v>9066</v>
      </c>
      <c r="R984" s="526">
        <v>0</v>
      </c>
      <c r="S984" s="484">
        <v>0</v>
      </c>
      <c r="T984" s="468" t="s">
        <v>2712</v>
      </c>
      <c r="U984" s="468"/>
      <c r="V984" s="468"/>
      <c r="W984" s="468" t="s">
        <v>120</v>
      </c>
      <c r="X984" s="513"/>
      <c r="Y984" s="468" t="s">
        <v>2528</v>
      </c>
      <c r="Z984" s="513" t="s">
        <v>9067</v>
      </c>
      <c r="AA984" s="467" t="s">
        <v>2454</v>
      </c>
      <c r="AB984" s="467" t="s">
        <v>9077</v>
      </c>
      <c r="AC984" s="474"/>
      <c r="AD984" s="474" t="s">
        <v>2450</v>
      </c>
      <c r="AE984" s="474" t="s">
        <v>2461</v>
      </c>
      <c r="AF984" s="474" t="s">
        <v>2458</v>
      </c>
      <c r="AG984" s="467" t="s">
        <v>2451</v>
      </c>
      <c r="AH984" s="474" t="s">
        <v>2452</v>
      </c>
      <c r="AI984" s="474" t="s">
        <v>2452</v>
      </c>
      <c r="AJ984" s="467"/>
      <c r="AK984" s="474"/>
      <c r="AL984" s="467"/>
      <c r="AM984" s="467" t="s">
        <v>9063</v>
      </c>
      <c r="AN984" s="467"/>
      <c r="AO984" s="474"/>
      <c r="AP984" s="476" t="s">
        <v>9075</v>
      </c>
      <c r="AQ984" s="467" t="s">
        <v>9076</v>
      </c>
      <c r="AR984" s="467" t="s">
        <v>8992</v>
      </c>
      <c r="AS984" s="467" t="s">
        <v>9077</v>
      </c>
      <c r="AT984" s="467" t="s">
        <v>8476</v>
      </c>
      <c r="AU984" s="474" t="s">
        <v>9078</v>
      </c>
      <c r="AV984" s="474"/>
      <c r="AW984" s="474">
        <v>1</v>
      </c>
      <c r="AX984" s="474">
        <v>1</v>
      </c>
      <c r="AY984" s="474">
        <v>1</v>
      </c>
      <c r="AZ984" s="474">
        <v>1</v>
      </c>
      <c r="BA984" s="477">
        <v>2</v>
      </c>
      <c r="BB984" s="478"/>
      <c r="BC984" s="474"/>
      <c r="BD984" s="467"/>
      <c r="BE984" s="467"/>
      <c r="BF984" s="467"/>
      <c r="BG984" s="470"/>
      <c r="BH984" s="467"/>
      <c r="BI984" s="467"/>
      <c r="BJ984" s="467"/>
      <c r="BK984" s="467"/>
      <c r="BL984" s="467"/>
      <c r="BM984" s="467"/>
    </row>
    <row r="985" spans="2:65" ht="30" customHeight="1" x14ac:dyDescent="0.3">
      <c r="B985" s="465">
        <v>20200983</v>
      </c>
      <c r="C985" s="514" t="s">
        <v>9271</v>
      </c>
      <c r="D985" s="480" t="s">
        <v>9237</v>
      </c>
      <c r="E985" s="481">
        <v>44424</v>
      </c>
      <c r="F985" s="469" t="s">
        <v>2713</v>
      </c>
      <c r="G985" s="468" t="s">
        <v>116</v>
      </c>
      <c r="H985" s="469" t="s">
        <v>1500</v>
      </c>
      <c r="I985" s="468" t="s">
        <v>4394</v>
      </c>
      <c r="J985" s="503">
        <v>202108161708</v>
      </c>
      <c r="K985" s="483">
        <v>44371</v>
      </c>
      <c r="L985" s="479">
        <v>44348</v>
      </c>
      <c r="M985" s="469" t="s">
        <v>5956</v>
      </c>
      <c r="N985" s="469" t="s">
        <v>9177</v>
      </c>
      <c r="O985" s="513" t="s">
        <v>7730</v>
      </c>
      <c r="P985" s="513" t="s">
        <v>9235</v>
      </c>
      <c r="Q985" s="513" t="s">
        <v>9178</v>
      </c>
      <c r="R985" s="526">
        <v>1260</v>
      </c>
      <c r="S985" s="484">
        <v>1260</v>
      </c>
      <c r="T985" s="468" t="s">
        <v>9247</v>
      </c>
      <c r="U985" s="468"/>
      <c r="V985" s="468"/>
      <c r="W985" s="468" t="s">
        <v>9246</v>
      </c>
      <c r="X985" s="513"/>
      <c r="Y985" s="468" t="s">
        <v>2528</v>
      </c>
      <c r="Z985" s="513" t="s">
        <v>9236</v>
      </c>
      <c r="AA985" s="467" t="s">
        <v>9272</v>
      </c>
      <c r="AB985" s="467" t="s">
        <v>9257</v>
      </c>
      <c r="AC985" s="474"/>
      <c r="AD985" s="474" t="s">
        <v>9248</v>
      </c>
      <c r="AE985" s="474"/>
      <c r="AF985" s="474" t="s">
        <v>9250</v>
      </c>
      <c r="AG985" s="467" t="s">
        <v>9255</v>
      </c>
      <c r="AH985" s="474" t="s">
        <v>2452</v>
      </c>
      <c r="AI985" s="474" t="s">
        <v>2452</v>
      </c>
      <c r="AJ985" s="467"/>
      <c r="AK985" s="474"/>
      <c r="AL985" s="467"/>
      <c r="AM985" s="467" t="s">
        <v>9238</v>
      </c>
      <c r="AN985" s="467"/>
      <c r="AO985" s="474" t="s">
        <v>9209</v>
      </c>
      <c r="AP985" s="476" t="s">
        <v>8662</v>
      </c>
      <c r="AQ985" s="467" t="s">
        <v>5640</v>
      </c>
      <c r="AR985" s="501">
        <v>44427</v>
      </c>
      <c r="AS985" s="467" t="s">
        <v>8847</v>
      </c>
      <c r="AT985" s="467" t="s">
        <v>8026</v>
      </c>
      <c r="AU985" s="474" t="s">
        <v>9150</v>
      </c>
      <c r="AV985" s="474"/>
      <c r="AW985" s="474">
        <v>1</v>
      </c>
      <c r="AX985" s="474">
        <v>1</v>
      </c>
      <c r="AY985" s="474">
        <v>1</v>
      </c>
      <c r="AZ985" s="474">
        <v>1</v>
      </c>
      <c r="BA985" s="477">
        <v>4</v>
      </c>
      <c r="BB985" s="478"/>
      <c r="BC985" s="474"/>
      <c r="BD985" s="467"/>
      <c r="BE985" s="467" t="s">
        <v>9208</v>
      </c>
      <c r="BF985" s="467"/>
      <c r="BG985" s="470"/>
      <c r="BH985" s="467"/>
      <c r="BI985" s="467"/>
      <c r="BJ985" s="467"/>
      <c r="BK985" s="467"/>
      <c r="BL985" s="467"/>
      <c r="BM985" s="467"/>
    </row>
    <row r="986" spans="2:65" ht="30" customHeight="1" x14ac:dyDescent="0.3">
      <c r="B986" s="465">
        <v>20200984</v>
      </c>
      <c r="C986" s="514" t="s">
        <v>9191</v>
      </c>
      <c r="D986" s="480" t="s">
        <v>2613</v>
      </c>
      <c r="E986" s="481">
        <v>44426</v>
      </c>
      <c r="F986" s="469" t="s">
        <v>2770</v>
      </c>
      <c r="G986" s="468" t="s">
        <v>116</v>
      </c>
      <c r="H986" s="469" t="s">
        <v>1500</v>
      </c>
      <c r="I986" s="468" t="s">
        <v>2466</v>
      </c>
      <c r="J986" s="503">
        <v>202108182031</v>
      </c>
      <c r="K986" s="483">
        <v>44409</v>
      </c>
      <c r="L986" s="479">
        <v>44378</v>
      </c>
      <c r="M986" s="469" t="s">
        <v>5356</v>
      </c>
      <c r="N986" s="469" t="s">
        <v>2624</v>
      </c>
      <c r="O986" s="513" t="s">
        <v>6278</v>
      </c>
      <c r="P986" s="513" t="s">
        <v>6325</v>
      </c>
      <c r="Q986" s="513" t="s">
        <v>9239</v>
      </c>
      <c r="R986" s="526">
        <v>559125</v>
      </c>
      <c r="S986" s="484">
        <v>559125</v>
      </c>
      <c r="T986" s="468" t="s">
        <v>9247</v>
      </c>
      <c r="U986" s="468"/>
      <c r="V986" s="468"/>
      <c r="W986" s="468" t="s">
        <v>9246</v>
      </c>
      <c r="X986" s="513"/>
      <c r="Y986" s="468" t="s">
        <v>2528</v>
      </c>
      <c r="Z986" s="513" t="s">
        <v>9273</v>
      </c>
      <c r="AA986" s="467" t="s">
        <v>9272</v>
      </c>
      <c r="AB986" s="467"/>
      <c r="AC986" s="474"/>
      <c r="AD986" s="474" t="s">
        <v>9265</v>
      </c>
      <c r="AE986" s="474"/>
      <c r="AF986" s="474" t="s">
        <v>9250</v>
      </c>
      <c r="AG986" s="467" t="s">
        <v>9255</v>
      </c>
      <c r="AH986" s="474" t="s">
        <v>2452</v>
      </c>
      <c r="AI986" s="474" t="s">
        <v>2452</v>
      </c>
      <c r="AJ986" s="467"/>
      <c r="AK986" s="474"/>
      <c r="AL986" s="467"/>
      <c r="AM986" s="467" t="s">
        <v>9005</v>
      </c>
      <c r="AN986" s="467"/>
      <c r="AO986" s="474" t="s">
        <v>2528</v>
      </c>
      <c r="AP986" s="476" t="s">
        <v>8562</v>
      </c>
      <c r="AQ986" s="467" t="s">
        <v>7656</v>
      </c>
      <c r="AR986" s="501" t="s">
        <v>9210</v>
      </c>
      <c r="AS986" s="467" t="s">
        <v>9233</v>
      </c>
      <c r="AT986" s="467" t="s">
        <v>8100</v>
      </c>
      <c r="AU986" s="474" t="s">
        <v>9192</v>
      </c>
      <c r="AV986" s="474"/>
      <c r="AW986" s="474">
        <v>1</v>
      </c>
      <c r="AX986" s="474">
        <v>2</v>
      </c>
      <c r="AY986" s="474">
        <v>1</v>
      </c>
      <c r="AZ986" s="474">
        <v>1</v>
      </c>
      <c r="BA986" s="477">
        <v>4</v>
      </c>
      <c r="BB986" s="478"/>
      <c r="BC986" s="474" t="s">
        <v>2528</v>
      </c>
      <c r="BD986" s="467" t="s">
        <v>9345</v>
      </c>
      <c r="BE986" s="467" t="s">
        <v>9234</v>
      </c>
      <c r="BF986" s="467"/>
      <c r="BG986" s="470"/>
      <c r="BH986" s="467"/>
      <c r="BI986" s="467"/>
      <c r="BJ986" s="467"/>
      <c r="BK986" s="467"/>
      <c r="BL986" s="467"/>
      <c r="BM986" s="467"/>
    </row>
    <row r="987" spans="2:65" ht="30" customHeight="1" x14ac:dyDescent="0.3">
      <c r="B987" s="465">
        <v>20200985</v>
      </c>
      <c r="C987" s="514" t="s">
        <v>9179</v>
      </c>
      <c r="D987" s="480" t="s">
        <v>9193</v>
      </c>
      <c r="E987" s="481">
        <v>44427</v>
      </c>
      <c r="F987" s="469" t="s">
        <v>2770</v>
      </c>
      <c r="G987" s="468" t="s">
        <v>116</v>
      </c>
      <c r="H987" s="469" t="s">
        <v>1500</v>
      </c>
      <c r="I987" s="468" t="s">
        <v>2449</v>
      </c>
      <c r="J987" s="503">
        <v>202108192068</v>
      </c>
      <c r="K987" s="483">
        <v>44427</v>
      </c>
      <c r="L987" s="479">
        <v>44317</v>
      </c>
      <c r="M987" s="469" t="s">
        <v>2624</v>
      </c>
      <c r="N987" s="469" t="s">
        <v>5356</v>
      </c>
      <c r="O987" s="513" t="s">
        <v>9180</v>
      </c>
      <c r="P987" s="513" t="s">
        <v>9240</v>
      </c>
      <c r="Q987" s="513" t="s">
        <v>9181</v>
      </c>
      <c r="R987" s="526">
        <v>52</v>
      </c>
      <c r="S987" s="484">
        <v>52</v>
      </c>
      <c r="T987" s="468" t="s">
        <v>9243</v>
      </c>
      <c r="U987" s="468"/>
      <c r="V987" s="468"/>
      <c r="W987" s="468" t="s">
        <v>9251</v>
      </c>
      <c r="X987" s="513"/>
      <c r="Y987" s="468" t="s">
        <v>2528</v>
      </c>
      <c r="Z987" s="513" t="s">
        <v>9274</v>
      </c>
      <c r="AA987" s="467" t="s">
        <v>9272</v>
      </c>
      <c r="AB987" s="467"/>
      <c r="AC987" s="474"/>
      <c r="AD987" s="474" t="s">
        <v>9248</v>
      </c>
      <c r="AE987" s="474"/>
      <c r="AF987" s="474" t="s">
        <v>9250</v>
      </c>
      <c r="AG987" s="467" t="s">
        <v>9252</v>
      </c>
      <c r="AH987" s="474" t="s">
        <v>2452</v>
      </c>
      <c r="AI987" s="474" t="s">
        <v>2452</v>
      </c>
      <c r="AJ987" s="467"/>
      <c r="AK987" s="474"/>
      <c r="AL987" s="467"/>
      <c r="AM987" s="467" t="s">
        <v>9194</v>
      </c>
      <c r="AN987" s="467"/>
      <c r="AO987" s="474" t="s">
        <v>2528</v>
      </c>
      <c r="AP987" s="476" t="s">
        <v>9195</v>
      </c>
      <c r="AQ987" s="467" t="s">
        <v>9196</v>
      </c>
      <c r="AR987" s="501" t="s">
        <v>9719</v>
      </c>
      <c r="AS987" s="467" t="s">
        <v>9353</v>
      </c>
      <c r="AT987" s="467" t="s">
        <v>119</v>
      </c>
      <c r="AU987" s="474" t="s">
        <v>119</v>
      </c>
      <c r="AV987" s="474"/>
      <c r="AW987" s="474">
        <v>1</v>
      </c>
      <c r="AX987" s="474">
        <v>1</v>
      </c>
      <c r="AY987" s="474">
        <v>1</v>
      </c>
      <c r="AZ987" s="474">
        <v>1</v>
      </c>
      <c r="BA987" s="477">
        <v>1</v>
      </c>
      <c r="BB987" s="478"/>
      <c r="BC987" s="474" t="s">
        <v>2528</v>
      </c>
      <c r="BD987" s="467" t="s">
        <v>2528</v>
      </c>
      <c r="BE987" s="467" t="s">
        <v>9578</v>
      </c>
      <c r="BF987" s="467"/>
      <c r="BG987" s="470"/>
      <c r="BH987" s="467"/>
      <c r="BI987" s="467"/>
      <c r="BJ987" s="467"/>
      <c r="BK987" s="467"/>
      <c r="BL987" s="467"/>
      <c r="BM987" s="467"/>
    </row>
    <row r="988" spans="2:65" ht="30" customHeight="1" x14ac:dyDescent="0.3">
      <c r="B988" s="465">
        <v>20200986</v>
      </c>
      <c r="C988" s="514" t="s">
        <v>9200</v>
      </c>
      <c r="D988" s="480" t="s">
        <v>4107</v>
      </c>
      <c r="E988" s="481">
        <v>44428</v>
      </c>
      <c r="F988" s="469" t="s">
        <v>3082</v>
      </c>
      <c r="G988" s="468" t="s">
        <v>116</v>
      </c>
      <c r="H988" s="469" t="s">
        <v>1500</v>
      </c>
      <c r="I988" s="468" t="s">
        <v>2481</v>
      </c>
      <c r="J988" s="503">
        <v>202108202240</v>
      </c>
      <c r="K988" s="483">
        <v>44428</v>
      </c>
      <c r="L988" s="479">
        <v>44378</v>
      </c>
      <c r="M988" s="469" t="s">
        <v>9189</v>
      </c>
      <c r="N988" s="469" t="s">
        <v>9190</v>
      </c>
      <c r="O988" s="513" t="s">
        <v>9201</v>
      </c>
      <c r="P988" s="513" t="s">
        <v>9242</v>
      </c>
      <c r="Q988" s="513" t="s">
        <v>9202</v>
      </c>
      <c r="R988" s="526">
        <v>19337925</v>
      </c>
      <c r="S988" s="484">
        <v>19337925</v>
      </c>
      <c r="T988" s="468" t="s">
        <v>9243</v>
      </c>
      <c r="U988" s="468"/>
      <c r="V988" s="468"/>
      <c r="W988" s="468" t="s">
        <v>9251</v>
      </c>
      <c r="X988" s="513"/>
      <c r="Y988" s="468" t="s">
        <v>2528</v>
      </c>
      <c r="Z988" s="513" t="s">
        <v>9276</v>
      </c>
      <c r="AA988" s="467" t="s">
        <v>9272</v>
      </c>
      <c r="AB988" s="467" t="s">
        <v>9277</v>
      </c>
      <c r="AC988" s="474"/>
      <c r="AD988" s="474" t="s">
        <v>9275</v>
      </c>
      <c r="AE988" s="474"/>
      <c r="AF988" s="474" t="s">
        <v>9250</v>
      </c>
      <c r="AG988" s="467" t="s">
        <v>9249</v>
      </c>
      <c r="AH988" s="474" t="s">
        <v>3087</v>
      </c>
      <c r="AI988" s="474" t="s">
        <v>3087</v>
      </c>
      <c r="AJ988" s="467"/>
      <c r="AK988" s="474"/>
      <c r="AL988" s="467"/>
      <c r="AM988" s="467" t="s">
        <v>9241</v>
      </c>
      <c r="AN988" s="467"/>
      <c r="AO988" s="474" t="s">
        <v>2528</v>
      </c>
      <c r="AP988" s="476" t="s">
        <v>9197</v>
      </c>
      <c r="AQ988" s="467" t="s">
        <v>8728</v>
      </c>
      <c r="AR988" s="467" t="s">
        <v>9745</v>
      </c>
      <c r="AS988" s="467" t="s">
        <v>9198</v>
      </c>
      <c r="AT988" s="467" t="s">
        <v>9199</v>
      </c>
      <c r="AU988" s="474" t="s">
        <v>9730</v>
      </c>
      <c r="AV988" s="474"/>
      <c r="AW988" s="474">
        <v>1</v>
      </c>
      <c r="AX988" s="474">
        <v>4</v>
      </c>
      <c r="AY988" s="474">
        <v>1</v>
      </c>
      <c r="AZ988" s="474">
        <v>1</v>
      </c>
      <c r="BA988" s="477">
        <v>2</v>
      </c>
      <c r="BB988" s="478"/>
      <c r="BC988" s="474" t="s">
        <v>2528</v>
      </c>
      <c r="BD988" s="467" t="s">
        <v>2528</v>
      </c>
      <c r="BE988" s="467" t="s">
        <v>9746</v>
      </c>
      <c r="BF988" s="467"/>
      <c r="BG988" s="470"/>
      <c r="BH988" s="467"/>
      <c r="BI988" s="467"/>
      <c r="BJ988" s="467"/>
      <c r="BK988" s="467"/>
      <c r="BL988" s="467"/>
      <c r="BM988" s="467"/>
    </row>
    <row r="989" spans="2:65" ht="30" customHeight="1" x14ac:dyDescent="0.3">
      <c r="B989" s="465">
        <v>20200987</v>
      </c>
      <c r="C989" s="514" t="s">
        <v>9286</v>
      </c>
      <c r="D989" s="480"/>
      <c r="E989" s="481">
        <v>44429</v>
      </c>
      <c r="F989" s="469" t="s">
        <v>2696</v>
      </c>
      <c r="G989" s="468" t="s">
        <v>116</v>
      </c>
      <c r="H989" s="469" t="s">
        <v>2585</v>
      </c>
      <c r="I989" s="468" t="s">
        <v>4904</v>
      </c>
      <c r="J989" s="503">
        <v>202108212274</v>
      </c>
      <c r="K989" s="483">
        <v>44429</v>
      </c>
      <c r="L989" s="479"/>
      <c r="M989" s="469" t="s">
        <v>2630</v>
      </c>
      <c r="N989" s="469" t="s">
        <v>7777</v>
      </c>
      <c r="O989" s="513" t="s">
        <v>9287</v>
      </c>
      <c r="P989" s="513" t="s">
        <v>9309</v>
      </c>
      <c r="Q989" s="513" t="s">
        <v>9288</v>
      </c>
      <c r="R989" s="526">
        <v>0</v>
      </c>
      <c r="S989" s="484">
        <v>0</v>
      </c>
      <c r="T989" s="468" t="s">
        <v>181</v>
      </c>
      <c r="U989" s="468"/>
      <c r="V989" s="468"/>
      <c r="W989" s="468" t="s">
        <v>997</v>
      </c>
      <c r="X989" s="513"/>
      <c r="Y989" s="468" t="s">
        <v>2528</v>
      </c>
      <c r="Z989" s="513" t="s">
        <v>9310</v>
      </c>
      <c r="AA989" s="467" t="s">
        <v>153</v>
      </c>
      <c r="AB989" s="467" t="s">
        <v>9312</v>
      </c>
      <c r="AC989" s="474"/>
      <c r="AD989" s="474" t="s">
        <v>227</v>
      </c>
      <c r="AE989" s="474" t="s">
        <v>232</v>
      </c>
      <c r="AF989" s="474" t="s">
        <v>235</v>
      </c>
      <c r="AG989" s="467" t="s">
        <v>238</v>
      </c>
      <c r="AH989" s="474" t="s">
        <v>2452</v>
      </c>
      <c r="AI989" s="474" t="s">
        <v>2452</v>
      </c>
      <c r="AJ989" s="467"/>
      <c r="AK989" s="474"/>
      <c r="AL989" s="467"/>
      <c r="AM989" s="467" t="s">
        <v>9308</v>
      </c>
      <c r="AN989" s="467"/>
      <c r="AO989" s="474"/>
      <c r="AP989" s="476" t="s">
        <v>9281</v>
      </c>
      <c r="AQ989" s="467" t="s">
        <v>9282</v>
      </c>
      <c r="AR989" s="467" t="s">
        <v>9283</v>
      </c>
      <c r="AS989" s="467" t="s">
        <v>9311</v>
      </c>
      <c r="AT989" s="467" t="s">
        <v>9284</v>
      </c>
      <c r="AU989" s="474" t="s">
        <v>9285</v>
      </c>
      <c r="AV989" s="474"/>
      <c r="AW989" s="474">
        <v>1</v>
      </c>
      <c r="AX989" s="474">
        <v>1</v>
      </c>
      <c r="AY989" s="474">
        <v>1</v>
      </c>
      <c r="AZ989" s="474">
        <v>1</v>
      </c>
      <c r="BA989" s="477">
        <v>1</v>
      </c>
      <c r="BB989" s="478"/>
      <c r="BC989" s="474"/>
      <c r="BD989" s="467"/>
      <c r="BE989" s="467" t="s">
        <v>9578</v>
      </c>
      <c r="BF989" s="467"/>
      <c r="BG989" s="470"/>
      <c r="BH989" s="467"/>
      <c r="BI989" s="467"/>
      <c r="BJ989" s="467"/>
      <c r="BK989" s="467"/>
      <c r="BL989" s="467"/>
      <c r="BM989" s="467"/>
    </row>
    <row r="990" spans="2:65" ht="30" customHeight="1" x14ac:dyDescent="0.3">
      <c r="B990" s="465">
        <v>20200988</v>
      </c>
      <c r="C990" s="514" t="s">
        <v>9292</v>
      </c>
      <c r="D990" s="480" t="s">
        <v>9068</v>
      </c>
      <c r="E990" s="481">
        <v>44431</v>
      </c>
      <c r="F990" s="469" t="s">
        <v>2770</v>
      </c>
      <c r="G990" s="468" t="s">
        <v>116</v>
      </c>
      <c r="H990" s="469" t="s">
        <v>2585</v>
      </c>
      <c r="I990" s="468" t="s">
        <v>2449</v>
      </c>
      <c r="J990" s="503">
        <v>202108232351</v>
      </c>
      <c r="K990" s="483">
        <v>44431</v>
      </c>
      <c r="L990" s="479">
        <v>44378</v>
      </c>
      <c r="M990" s="469" t="s">
        <v>9315</v>
      </c>
      <c r="N990" s="469" t="s">
        <v>5356</v>
      </c>
      <c r="O990" s="513" t="s">
        <v>9293</v>
      </c>
      <c r="P990" s="513" t="s">
        <v>9313</v>
      </c>
      <c r="Q990" s="513" t="s">
        <v>9294</v>
      </c>
      <c r="R990" s="526">
        <v>816</v>
      </c>
      <c r="S990" s="484">
        <v>816</v>
      </c>
      <c r="T990" s="468" t="s">
        <v>348</v>
      </c>
      <c r="U990" s="468"/>
      <c r="V990" s="468"/>
      <c r="W990" s="468" t="s">
        <v>997</v>
      </c>
      <c r="X990" s="513"/>
      <c r="Y990" s="468" t="s">
        <v>2528</v>
      </c>
      <c r="Z990" s="513" t="s">
        <v>9295</v>
      </c>
      <c r="AA990" s="467" t="s">
        <v>153</v>
      </c>
      <c r="AB990" s="467" t="s">
        <v>9314</v>
      </c>
      <c r="AC990" s="474"/>
      <c r="AD990" s="474" t="s">
        <v>227</v>
      </c>
      <c r="AE990" s="474" t="s">
        <v>232</v>
      </c>
      <c r="AF990" s="474" t="s">
        <v>235</v>
      </c>
      <c r="AG990" s="467" t="s">
        <v>240</v>
      </c>
      <c r="AH990" s="474" t="s">
        <v>2452</v>
      </c>
      <c r="AI990" s="474" t="s">
        <v>2452</v>
      </c>
      <c r="AJ990" s="467"/>
      <c r="AK990" s="474"/>
      <c r="AL990" s="467"/>
      <c r="AM990" s="467" t="s">
        <v>9316</v>
      </c>
      <c r="AN990" s="467"/>
      <c r="AO990" s="474"/>
      <c r="AP990" s="476" t="s">
        <v>9289</v>
      </c>
      <c r="AQ990" s="467" t="s">
        <v>9106</v>
      </c>
      <c r="AR990" s="467" t="s">
        <v>9476</v>
      </c>
      <c r="AS990" s="467" t="s">
        <v>9290</v>
      </c>
      <c r="AT990" s="467" t="s">
        <v>8057</v>
      </c>
      <c r="AU990" s="474" t="s">
        <v>9291</v>
      </c>
      <c r="AV990" s="474"/>
      <c r="AW990" s="474">
        <v>1</v>
      </c>
      <c r="AX990" s="474">
        <v>1</v>
      </c>
      <c r="AY990" s="474">
        <v>1</v>
      </c>
      <c r="AZ990" s="474">
        <v>1</v>
      </c>
      <c r="BA990" s="477">
        <v>3</v>
      </c>
      <c r="BB990" s="478"/>
      <c r="BC990" s="474" t="s">
        <v>9212</v>
      </c>
      <c r="BD990" s="467"/>
      <c r="BE990" s="467" t="s">
        <v>9747</v>
      </c>
      <c r="BF990" s="467"/>
      <c r="BG990" s="470"/>
      <c r="BH990" s="467"/>
      <c r="BI990" s="467"/>
      <c r="BJ990" s="467"/>
      <c r="BK990" s="467"/>
      <c r="BL990" s="467"/>
      <c r="BM990" s="467"/>
    </row>
    <row r="991" spans="2:65" ht="30" customHeight="1" x14ac:dyDescent="0.3">
      <c r="B991" s="465">
        <v>20200989</v>
      </c>
      <c r="C991" s="514" t="s">
        <v>9296</v>
      </c>
      <c r="D991" s="480" t="s">
        <v>9317</v>
      </c>
      <c r="E991" s="481">
        <v>44432</v>
      </c>
      <c r="F991" s="469" t="s">
        <v>2642</v>
      </c>
      <c r="G991" s="468" t="s">
        <v>116</v>
      </c>
      <c r="H991" s="469" t="s">
        <v>1500</v>
      </c>
      <c r="I991" s="468" t="s">
        <v>2479</v>
      </c>
      <c r="J991" s="503">
        <v>202108242622</v>
      </c>
      <c r="K991" s="483">
        <v>44419</v>
      </c>
      <c r="L991" s="479">
        <v>44409</v>
      </c>
      <c r="M991" s="469" t="s">
        <v>9278</v>
      </c>
      <c r="N991" s="469" t="s">
        <v>9279</v>
      </c>
      <c r="O991" s="513" t="s">
        <v>9644</v>
      </c>
      <c r="P991" s="513" t="s">
        <v>9297</v>
      </c>
      <c r="Q991" s="513" t="s">
        <v>9318</v>
      </c>
      <c r="R991" s="526">
        <v>0</v>
      </c>
      <c r="S991" s="484">
        <v>0</v>
      </c>
      <c r="T991" s="468" t="s">
        <v>9646</v>
      </c>
      <c r="U991" s="468"/>
      <c r="V991" s="468"/>
      <c r="W991" s="468" t="s">
        <v>9645</v>
      </c>
      <c r="X991" s="513"/>
      <c r="Y991" s="468" t="s">
        <v>2528</v>
      </c>
      <c r="Z991" s="513" t="s">
        <v>9643</v>
      </c>
      <c r="AA991" s="467" t="s">
        <v>9647</v>
      </c>
      <c r="AB991" s="467" t="s">
        <v>9642</v>
      </c>
      <c r="AC991" s="474"/>
      <c r="AD991" s="474" t="s">
        <v>9648</v>
      </c>
      <c r="AE991" s="474"/>
      <c r="AF991" s="474" t="s">
        <v>9650</v>
      </c>
      <c r="AG991" s="467" t="s">
        <v>9649</v>
      </c>
      <c r="AH991" s="474" t="s">
        <v>2452</v>
      </c>
      <c r="AI991" s="474" t="s">
        <v>2452</v>
      </c>
      <c r="AJ991" s="467"/>
      <c r="AK991" s="474"/>
      <c r="AL991" s="467"/>
      <c r="AM991" s="467" t="s">
        <v>9325</v>
      </c>
      <c r="AN991" s="467"/>
      <c r="AO991" s="474" t="s">
        <v>9723</v>
      </c>
      <c r="AP991" s="476" t="s">
        <v>9319</v>
      </c>
      <c r="AQ991" s="467" t="s">
        <v>9320</v>
      </c>
      <c r="AR991" s="467" t="s">
        <v>9477</v>
      </c>
      <c r="AS991" s="467" t="s">
        <v>9321</v>
      </c>
      <c r="AT991" s="467" t="s">
        <v>9322</v>
      </c>
      <c r="AU991" s="474" t="s">
        <v>9323</v>
      </c>
      <c r="AV991" s="474"/>
      <c r="AW991" s="474">
        <v>1</v>
      </c>
      <c r="AX991" s="474">
        <v>1</v>
      </c>
      <c r="AY991" s="474">
        <v>1</v>
      </c>
      <c r="AZ991" s="474">
        <v>1</v>
      </c>
      <c r="BA991" s="477">
        <v>1</v>
      </c>
      <c r="BB991" s="478"/>
      <c r="BC991" s="474" t="s">
        <v>12153</v>
      </c>
      <c r="BD991" s="467"/>
      <c r="BE991" s="467" t="s">
        <v>9748</v>
      </c>
      <c r="BF991" s="467"/>
      <c r="BG991" s="470"/>
      <c r="BH991" s="467"/>
      <c r="BI991" s="467"/>
      <c r="BJ991" s="467"/>
      <c r="BK991" s="467"/>
      <c r="BL991" s="467"/>
      <c r="BM991" s="467"/>
    </row>
    <row r="992" spans="2:65" ht="30" customHeight="1" x14ac:dyDescent="0.3">
      <c r="B992" s="465">
        <v>20200990</v>
      </c>
      <c r="C992" s="514" t="s">
        <v>9298</v>
      </c>
      <c r="D992" s="480" t="s">
        <v>9326</v>
      </c>
      <c r="E992" s="481">
        <v>44432</v>
      </c>
      <c r="F992" s="469" t="s">
        <v>3658</v>
      </c>
      <c r="G992" s="468" t="s">
        <v>116</v>
      </c>
      <c r="H992" s="469" t="s">
        <v>1500</v>
      </c>
      <c r="I992" s="468" t="s">
        <v>9327</v>
      </c>
      <c r="J992" s="503">
        <v>202108242517</v>
      </c>
      <c r="K992" s="483">
        <v>44427</v>
      </c>
      <c r="L992" s="479">
        <v>44409</v>
      </c>
      <c r="M992" s="469" t="s">
        <v>2586</v>
      </c>
      <c r="N992" s="469" t="s">
        <v>9280</v>
      </c>
      <c r="O992" s="513" t="s">
        <v>9299</v>
      </c>
      <c r="P992" s="513" t="s">
        <v>9300</v>
      </c>
      <c r="Q992" s="513" t="s">
        <v>9301</v>
      </c>
      <c r="R992" s="526">
        <v>0</v>
      </c>
      <c r="S992" s="484">
        <v>0</v>
      </c>
      <c r="T992" s="468" t="s">
        <v>145</v>
      </c>
      <c r="U992" s="468"/>
      <c r="V992" s="468"/>
      <c r="W992" s="468" t="s">
        <v>997</v>
      </c>
      <c r="X992" s="513"/>
      <c r="Y992" s="468"/>
      <c r="Z992" s="513" t="s">
        <v>9302</v>
      </c>
      <c r="AA992" s="467" t="s">
        <v>153</v>
      </c>
      <c r="AB992" s="467" t="s">
        <v>9330</v>
      </c>
      <c r="AC992" s="474"/>
      <c r="AD992" s="474" t="s">
        <v>227</v>
      </c>
      <c r="AE992" s="474"/>
      <c r="AF992" s="474" t="s">
        <v>235</v>
      </c>
      <c r="AG992" s="467" t="s">
        <v>238</v>
      </c>
      <c r="AH992" s="474" t="s">
        <v>9324</v>
      </c>
      <c r="AI992" s="474" t="s">
        <v>9324</v>
      </c>
      <c r="AJ992" s="467"/>
      <c r="AK992" s="474"/>
      <c r="AL992" s="467"/>
      <c r="AM992" s="467" t="s">
        <v>9333</v>
      </c>
      <c r="AN992" s="467"/>
      <c r="AO992" s="474"/>
      <c r="AP992" s="476" t="s">
        <v>9328</v>
      </c>
      <c r="AQ992" s="467" t="s">
        <v>7895</v>
      </c>
      <c r="AR992" s="467" t="s">
        <v>9329</v>
      </c>
      <c r="AS992" s="467" t="s">
        <v>9330</v>
      </c>
      <c r="AT992" s="467" t="s">
        <v>9331</v>
      </c>
      <c r="AU992" s="474" t="s">
        <v>9332</v>
      </c>
      <c r="AV992" s="474"/>
      <c r="AW992" s="474">
        <v>1</v>
      </c>
      <c r="AX992" s="474">
        <v>1</v>
      </c>
      <c r="AY992" s="474">
        <v>1</v>
      </c>
      <c r="AZ992" s="474">
        <v>1</v>
      </c>
      <c r="BA992" s="477">
        <v>1</v>
      </c>
      <c r="BB992" s="478"/>
      <c r="BC992" s="474"/>
      <c r="BD992" s="467"/>
      <c r="BE992" s="467" t="s">
        <v>9740</v>
      </c>
      <c r="BF992" s="467"/>
      <c r="BG992" s="470"/>
      <c r="BH992" s="467"/>
      <c r="BI992" s="467"/>
      <c r="BJ992" s="467"/>
      <c r="BK992" s="467"/>
      <c r="BL992" s="467"/>
      <c r="BM992" s="467"/>
    </row>
    <row r="993" spans="2:65" ht="30" customHeight="1" x14ac:dyDescent="0.3">
      <c r="B993" s="465">
        <v>20200991</v>
      </c>
      <c r="C993" s="514" t="s">
        <v>9303</v>
      </c>
      <c r="D993" s="480" t="s">
        <v>4719</v>
      </c>
      <c r="E993" s="481">
        <v>44433</v>
      </c>
      <c r="F993" s="469" t="s">
        <v>2713</v>
      </c>
      <c r="G993" s="468" t="s">
        <v>116</v>
      </c>
      <c r="H993" s="469" t="s">
        <v>1500</v>
      </c>
      <c r="I993" s="468" t="s">
        <v>2466</v>
      </c>
      <c r="J993" s="503">
        <v>202108252690</v>
      </c>
      <c r="K993" s="483">
        <v>44432</v>
      </c>
      <c r="L993" s="479">
        <v>44348</v>
      </c>
      <c r="M993" s="469" t="s">
        <v>2586</v>
      </c>
      <c r="N993" s="469" t="s">
        <v>7833</v>
      </c>
      <c r="O993" s="513" t="s">
        <v>9334</v>
      </c>
      <c r="P993" s="513" t="s">
        <v>9652</v>
      </c>
      <c r="Q993" s="513" t="s">
        <v>9304</v>
      </c>
      <c r="R993" s="526">
        <v>402288</v>
      </c>
      <c r="S993" s="484">
        <v>402288</v>
      </c>
      <c r="T993" s="468" t="s">
        <v>9654</v>
      </c>
      <c r="U993" s="468"/>
      <c r="V993" s="468"/>
      <c r="W993" s="468" t="s">
        <v>9653</v>
      </c>
      <c r="X993" s="513"/>
      <c r="Y993" s="468" t="s">
        <v>2528</v>
      </c>
      <c r="Z993" s="513" t="s">
        <v>9651</v>
      </c>
      <c r="AA993" s="467" t="s">
        <v>153</v>
      </c>
      <c r="AB993" s="467" t="s">
        <v>9337</v>
      </c>
      <c r="AC993" s="474"/>
      <c r="AD993" s="474" t="s">
        <v>9655</v>
      </c>
      <c r="AE993" s="474"/>
      <c r="AF993" s="474" t="s">
        <v>9650</v>
      </c>
      <c r="AG993" s="467" t="s">
        <v>9649</v>
      </c>
      <c r="AH993" s="474" t="s">
        <v>2452</v>
      </c>
      <c r="AI993" s="474" t="s">
        <v>2452</v>
      </c>
      <c r="AJ993" s="467"/>
      <c r="AK993" s="474"/>
      <c r="AL993" s="467"/>
      <c r="AM993" s="467" t="s">
        <v>9338</v>
      </c>
      <c r="AN993" s="467"/>
      <c r="AO993" s="474" t="s">
        <v>3141</v>
      </c>
      <c r="AP993" s="476" t="s">
        <v>9335</v>
      </c>
      <c r="AQ993" s="467" t="s">
        <v>7656</v>
      </c>
      <c r="AR993" s="467" t="s">
        <v>9478</v>
      </c>
      <c r="AS993" s="467" t="s">
        <v>9336</v>
      </c>
      <c r="AT993" s="467" t="s">
        <v>8026</v>
      </c>
      <c r="AU993" s="474" t="s">
        <v>9113</v>
      </c>
      <c r="AV993" s="474"/>
      <c r="AW993" s="474">
        <v>1</v>
      </c>
      <c r="AX993" s="474">
        <v>2</v>
      </c>
      <c r="AY993" s="474">
        <v>1</v>
      </c>
      <c r="AZ993" s="474">
        <v>1</v>
      </c>
      <c r="BA993" s="477">
        <v>1</v>
      </c>
      <c r="BB993" s="478"/>
      <c r="BC993" s="474"/>
      <c r="BD993" s="467" t="s">
        <v>3141</v>
      </c>
      <c r="BE993" s="467" t="s">
        <v>12372</v>
      </c>
      <c r="BF993" s="467"/>
      <c r="BG993" s="470"/>
      <c r="BH993" s="467"/>
      <c r="BI993" s="467"/>
      <c r="BJ993" s="467"/>
      <c r="BK993" s="467"/>
      <c r="BL993" s="467"/>
      <c r="BM993" s="467"/>
    </row>
    <row r="994" spans="2:65" ht="30" customHeight="1" x14ac:dyDescent="0.3">
      <c r="B994" s="465">
        <v>20200992</v>
      </c>
      <c r="C994" s="514" t="s">
        <v>9305</v>
      </c>
      <c r="D994" s="480" t="s">
        <v>6318</v>
      </c>
      <c r="E994" s="481">
        <v>44433</v>
      </c>
      <c r="F994" s="469" t="s">
        <v>2713</v>
      </c>
      <c r="G994" s="468" t="s">
        <v>116</v>
      </c>
      <c r="H994" s="469" t="s">
        <v>1500</v>
      </c>
      <c r="I994" s="468" t="s">
        <v>2466</v>
      </c>
      <c r="J994" s="503">
        <v>202108252679</v>
      </c>
      <c r="K994" s="483">
        <v>44431</v>
      </c>
      <c r="L994" s="479">
        <v>44256</v>
      </c>
      <c r="M994" s="469" t="s">
        <v>9340</v>
      </c>
      <c r="N994" s="469" t="s">
        <v>2582</v>
      </c>
      <c r="O994" s="513" t="s">
        <v>9306</v>
      </c>
      <c r="P994" s="513" t="s">
        <v>9339</v>
      </c>
      <c r="Q994" s="513" t="s">
        <v>9307</v>
      </c>
      <c r="R994" s="526">
        <v>354</v>
      </c>
      <c r="S994" s="484">
        <v>354</v>
      </c>
      <c r="T994" s="468" t="s">
        <v>9646</v>
      </c>
      <c r="U994" s="468"/>
      <c r="V994" s="468"/>
      <c r="W994" s="468" t="s">
        <v>9653</v>
      </c>
      <c r="X994" s="513"/>
      <c r="Y994" s="468" t="s">
        <v>2528</v>
      </c>
      <c r="Z994" s="513" t="s">
        <v>9656</v>
      </c>
      <c r="AA994" s="467" t="s">
        <v>9658</v>
      </c>
      <c r="AB994" s="467" t="s">
        <v>9341</v>
      </c>
      <c r="AC994" s="474"/>
      <c r="AD994" s="474" t="s">
        <v>9648</v>
      </c>
      <c r="AE994" s="474"/>
      <c r="AF994" s="474" t="s">
        <v>9650</v>
      </c>
      <c r="AG994" s="467" t="s">
        <v>9649</v>
      </c>
      <c r="AH994" s="474" t="s">
        <v>2452</v>
      </c>
      <c r="AI994" s="474" t="s">
        <v>2452</v>
      </c>
      <c r="AJ994" s="467"/>
      <c r="AK994" s="474"/>
      <c r="AL994" s="467"/>
      <c r="AM994" s="467" t="s">
        <v>9343</v>
      </c>
      <c r="AN994" s="467"/>
      <c r="AO994" s="474" t="s">
        <v>3141</v>
      </c>
      <c r="AP994" s="476" t="s">
        <v>9657</v>
      </c>
      <c r="AQ994" s="467" t="s">
        <v>7656</v>
      </c>
      <c r="AR994" s="467" t="s">
        <v>9478</v>
      </c>
      <c r="AS994" s="467" t="s">
        <v>9341</v>
      </c>
      <c r="AT994" s="467" t="s">
        <v>8689</v>
      </c>
      <c r="AU994" s="474" t="s">
        <v>9342</v>
      </c>
      <c r="AV994" s="474"/>
      <c r="AW994" s="474">
        <v>1</v>
      </c>
      <c r="AX994" s="474">
        <v>1</v>
      </c>
      <c r="AY994" s="474">
        <v>1</v>
      </c>
      <c r="AZ994" s="474">
        <v>1</v>
      </c>
      <c r="BA994" s="477">
        <v>1</v>
      </c>
      <c r="BB994" s="478"/>
      <c r="BC994" s="474"/>
      <c r="BD994" s="467" t="s">
        <v>3141</v>
      </c>
      <c r="BE994" s="467" t="s">
        <v>12373</v>
      </c>
      <c r="BF994" s="467"/>
      <c r="BG994" s="470"/>
      <c r="BH994" s="467"/>
      <c r="BI994" s="467"/>
      <c r="BJ994" s="467"/>
      <c r="BK994" s="467"/>
      <c r="BL994" s="467"/>
      <c r="BM994" s="467"/>
    </row>
    <row r="995" spans="2:65" ht="30" customHeight="1" x14ac:dyDescent="0.3">
      <c r="B995" s="465">
        <v>20200993</v>
      </c>
      <c r="C995" s="514" t="s">
        <v>9354</v>
      </c>
      <c r="D995" s="480" t="s">
        <v>9361</v>
      </c>
      <c r="E995" s="481">
        <v>44435</v>
      </c>
      <c r="F995" s="469" t="s">
        <v>3082</v>
      </c>
      <c r="G995" s="468" t="s">
        <v>116</v>
      </c>
      <c r="H995" s="469" t="s">
        <v>1500</v>
      </c>
      <c r="I995" s="468" t="s">
        <v>2479</v>
      </c>
      <c r="J995" s="503">
        <v>202108273115</v>
      </c>
      <c r="K995" s="483">
        <v>44434</v>
      </c>
      <c r="L995" s="479">
        <v>44378</v>
      </c>
      <c r="M995" s="469" t="s">
        <v>7837</v>
      </c>
      <c r="N995" s="469" t="s">
        <v>2624</v>
      </c>
      <c r="O995" s="513" t="s">
        <v>9355</v>
      </c>
      <c r="P995" s="513" t="s">
        <v>9659</v>
      </c>
      <c r="Q995" s="513" t="s">
        <v>9356</v>
      </c>
      <c r="R995" s="526">
        <v>5000</v>
      </c>
      <c r="S995" s="484">
        <v>5000</v>
      </c>
      <c r="T995" s="468" t="s">
        <v>9661</v>
      </c>
      <c r="U995" s="468"/>
      <c r="V995" s="468"/>
      <c r="W995" s="468" t="s">
        <v>9653</v>
      </c>
      <c r="X995" s="513"/>
      <c r="Y995" s="468" t="s">
        <v>2528</v>
      </c>
      <c r="Z995" s="513" t="s">
        <v>9660</v>
      </c>
      <c r="AA995" s="467" t="s">
        <v>9658</v>
      </c>
      <c r="AB995" s="467" t="s">
        <v>9362</v>
      </c>
      <c r="AC995" s="474"/>
      <c r="AD995" s="474" t="s">
        <v>9648</v>
      </c>
      <c r="AE995" s="474"/>
      <c r="AF995" s="474" t="s">
        <v>9650</v>
      </c>
      <c r="AG995" s="467" t="s">
        <v>9649</v>
      </c>
      <c r="AH995" s="474" t="s">
        <v>2452</v>
      </c>
      <c r="AI995" s="474" t="s">
        <v>2452</v>
      </c>
      <c r="AJ995" s="467"/>
      <c r="AK995" s="474"/>
      <c r="AL995" s="467"/>
      <c r="AM995" s="467" t="s">
        <v>9663</v>
      </c>
      <c r="AN995" s="467"/>
      <c r="AO995" s="474" t="s">
        <v>2528</v>
      </c>
      <c r="AP995" s="476" t="s">
        <v>9577</v>
      </c>
      <c r="AQ995" s="467" t="s">
        <v>8728</v>
      </c>
      <c r="AR995" s="501" t="s">
        <v>9662</v>
      </c>
      <c r="AS995" s="467" t="s">
        <v>9362</v>
      </c>
      <c r="AT995" s="467" t="s">
        <v>5889</v>
      </c>
      <c r="AU995" s="478" t="s">
        <v>9756</v>
      </c>
      <c r="AV995" s="474"/>
      <c r="AW995" s="474">
        <v>1</v>
      </c>
      <c r="AX995" s="474">
        <v>1</v>
      </c>
      <c r="AY995" s="474">
        <v>1</v>
      </c>
      <c r="AZ995" s="474">
        <v>1</v>
      </c>
      <c r="BA995" s="477">
        <v>1</v>
      </c>
      <c r="BB995" s="478"/>
      <c r="BC995" s="474" t="s">
        <v>12037</v>
      </c>
      <c r="BD995" s="467" t="s">
        <v>3141</v>
      </c>
      <c r="BE995" s="467" t="s">
        <v>9747</v>
      </c>
      <c r="BF995" s="467"/>
      <c r="BG995" s="470"/>
      <c r="BH995" s="467"/>
      <c r="BI995" s="467"/>
      <c r="BJ995" s="467"/>
      <c r="BK995" s="467"/>
      <c r="BL995" s="467"/>
      <c r="BM995" s="467"/>
    </row>
    <row r="996" spans="2:65" ht="30" customHeight="1" x14ac:dyDescent="0.3">
      <c r="B996" s="465">
        <v>20200994</v>
      </c>
      <c r="C996" s="514" t="s">
        <v>9358</v>
      </c>
      <c r="D996" s="480" t="s">
        <v>9364</v>
      </c>
      <c r="E996" s="481">
        <v>44438</v>
      </c>
      <c r="F996" s="469" t="s">
        <v>2713</v>
      </c>
      <c r="G996" s="468" t="s">
        <v>116</v>
      </c>
      <c r="H996" s="469" t="s">
        <v>2585</v>
      </c>
      <c r="I996" s="468" t="s">
        <v>2491</v>
      </c>
      <c r="J996" s="503">
        <v>202108303413</v>
      </c>
      <c r="K996" s="483">
        <v>44438</v>
      </c>
      <c r="L996" s="479">
        <v>44409</v>
      </c>
      <c r="M996" s="469" t="s">
        <v>9357</v>
      </c>
      <c r="N996" s="469" t="s">
        <v>5956</v>
      </c>
      <c r="O996" s="513" t="s">
        <v>9359</v>
      </c>
      <c r="P996" s="513" t="s">
        <v>9363</v>
      </c>
      <c r="Q996" s="513" t="s">
        <v>9360</v>
      </c>
      <c r="R996" s="526">
        <v>146720</v>
      </c>
      <c r="S996" s="484">
        <v>0</v>
      </c>
      <c r="T996" s="468" t="s">
        <v>9646</v>
      </c>
      <c r="U996" s="468"/>
      <c r="V996" s="468"/>
      <c r="W996" s="468" t="s">
        <v>9645</v>
      </c>
      <c r="X996" s="513"/>
      <c r="Y996" s="468" t="s">
        <v>2528</v>
      </c>
      <c r="Z996" s="513" t="s">
        <v>9538</v>
      </c>
      <c r="AA996" s="467" t="s">
        <v>9658</v>
      </c>
      <c r="AB996" s="467" t="s">
        <v>9365</v>
      </c>
      <c r="AC996" s="474"/>
      <c r="AD996" s="474" t="s">
        <v>9655</v>
      </c>
      <c r="AE996" s="474"/>
      <c r="AF996" s="474" t="s">
        <v>9650</v>
      </c>
      <c r="AG996" s="467" t="s">
        <v>9664</v>
      </c>
      <c r="AH996" s="474" t="s">
        <v>2452</v>
      </c>
      <c r="AI996" s="474" t="s">
        <v>2452</v>
      </c>
      <c r="AJ996" s="467"/>
      <c r="AK996" s="474"/>
      <c r="AL996" s="467"/>
      <c r="AM996" s="467" t="s">
        <v>9238</v>
      </c>
      <c r="AN996" s="467"/>
      <c r="AO996" s="474"/>
      <c r="AP996" s="476" t="s">
        <v>8271</v>
      </c>
      <c r="AQ996" s="467" t="s">
        <v>5640</v>
      </c>
      <c r="AR996" s="467" t="s">
        <v>6709</v>
      </c>
      <c r="AS996" s="467" t="s">
        <v>9365</v>
      </c>
      <c r="AT996" s="467" t="s">
        <v>5640</v>
      </c>
      <c r="AU996" s="474" t="s">
        <v>9706</v>
      </c>
      <c r="AV996" s="474"/>
      <c r="AW996" s="474">
        <v>1</v>
      </c>
      <c r="AX996" s="474">
        <v>2</v>
      </c>
      <c r="AY996" s="474">
        <v>1</v>
      </c>
      <c r="AZ996" s="474">
        <v>1</v>
      </c>
      <c r="BA996" s="477">
        <v>3</v>
      </c>
      <c r="BB996" s="478"/>
      <c r="BC996" s="474"/>
      <c r="BD996" s="467"/>
      <c r="BE996" s="467" t="s">
        <v>9473</v>
      </c>
      <c r="BF996" s="467"/>
      <c r="BG996" s="470"/>
      <c r="BH996" s="467"/>
      <c r="BI996" s="467"/>
      <c r="BJ996" s="467"/>
      <c r="BK996" s="467"/>
      <c r="BL996" s="467"/>
      <c r="BM996" s="467"/>
    </row>
    <row r="997" spans="2:65" ht="30" customHeight="1" x14ac:dyDescent="0.3">
      <c r="B997" s="465">
        <v>20200995</v>
      </c>
      <c r="C997" s="514" t="s">
        <v>9380</v>
      </c>
      <c r="D997" s="480" t="s">
        <v>6651</v>
      </c>
      <c r="E997" s="481">
        <v>44439</v>
      </c>
      <c r="F997" s="469" t="s">
        <v>2604</v>
      </c>
      <c r="G997" s="468" t="s">
        <v>116</v>
      </c>
      <c r="H997" s="469" t="s">
        <v>1500</v>
      </c>
      <c r="I997" s="468" t="s">
        <v>2449</v>
      </c>
      <c r="J997" s="503">
        <v>202108313533</v>
      </c>
      <c r="K997" s="483">
        <v>44439</v>
      </c>
      <c r="L997" s="479"/>
      <c r="M997" s="469" t="s">
        <v>2586</v>
      </c>
      <c r="N997" s="469" t="s">
        <v>9369</v>
      </c>
      <c r="O997" s="513" t="s">
        <v>9370</v>
      </c>
      <c r="P997" s="513" t="s">
        <v>9373</v>
      </c>
      <c r="Q997" s="513" t="s">
        <v>9371</v>
      </c>
      <c r="R997" s="526">
        <v>568</v>
      </c>
      <c r="S997" s="484">
        <v>568</v>
      </c>
      <c r="T997" s="468" t="s">
        <v>2484</v>
      </c>
      <c r="U997" s="468"/>
      <c r="V997" s="468"/>
      <c r="W997" s="468" t="s">
        <v>120</v>
      </c>
      <c r="X997" s="513"/>
      <c r="Y997" s="468" t="s">
        <v>2528</v>
      </c>
      <c r="Z997" s="513" t="s">
        <v>9665</v>
      </c>
      <c r="AA997" s="467" t="s">
        <v>2454</v>
      </c>
      <c r="AB997" s="467" t="s">
        <v>9701</v>
      </c>
      <c r="AC997" s="474"/>
      <c r="AD997" s="474" t="s">
        <v>2450</v>
      </c>
      <c r="AE997" s="474"/>
      <c r="AF997" s="474" t="s">
        <v>2458</v>
      </c>
      <c r="AG997" s="467" t="s">
        <v>2490</v>
      </c>
      <c r="AH997" s="474" t="s">
        <v>2452</v>
      </c>
      <c r="AI997" s="474" t="s">
        <v>2452</v>
      </c>
      <c r="AJ997" s="467"/>
      <c r="AK997" s="474"/>
      <c r="AL997" s="467"/>
      <c r="AM997" s="467" t="s">
        <v>9372</v>
      </c>
      <c r="AN997" s="467"/>
      <c r="AO997" s="474" t="s">
        <v>2528</v>
      </c>
      <c r="AP997" s="476" t="s">
        <v>9749</v>
      </c>
      <c r="AQ997" s="467" t="s">
        <v>9470</v>
      </c>
      <c r="AR997" s="501" t="s">
        <v>9662</v>
      </c>
      <c r="AS997" s="467" t="s">
        <v>9700</v>
      </c>
      <c r="AT997" s="467" t="s">
        <v>9699</v>
      </c>
      <c r="AU997" s="474" t="s">
        <v>12337</v>
      </c>
      <c r="AV997" s="474"/>
      <c r="AW997" s="474">
        <v>1</v>
      </c>
      <c r="AX997" s="474">
        <v>1</v>
      </c>
      <c r="AY997" s="474">
        <v>1</v>
      </c>
      <c r="AZ997" s="474">
        <v>1</v>
      </c>
      <c r="BA997" s="477">
        <v>1</v>
      </c>
      <c r="BB997" s="478"/>
      <c r="BC997" s="474" t="s">
        <v>9725</v>
      </c>
      <c r="BD997" s="467" t="s">
        <v>2528</v>
      </c>
      <c r="BE997" s="467" t="s">
        <v>12338</v>
      </c>
      <c r="BF997" s="467"/>
      <c r="BG997" s="470"/>
      <c r="BH997" s="467"/>
      <c r="BI997" s="467"/>
      <c r="BJ997" s="467"/>
      <c r="BK997" s="467"/>
      <c r="BL997" s="467"/>
      <c r="BM997" s="467"/>
    </row>
    <row r="998" spans="2:65" ht="30" customHeight="1" x14ac:dyDescent="0.3">
      <c r="B998" s="465">
        <v>20200996</v>
      </c>
      <c r="C998" s="514" t="s">
        <v>9378</v>
      </c>
      <c r="D998" s="480" t="s">
        <v>8507</v>
      </c>
      <c r="E998" s="481">
        <v>44440</v>
      </c>
      <c r="F998" s="469" t="s">
        <v>2770</v>
      </c>
      <c r="G998" s="468" t="s">
        <v>116</v>
      </c>
      <c r="H998" s="469" t="s">
        <v>1500</v>
      </c>
      <c r="I998" s="468" t="s">
        <v>4394</v>
      </c>
      <c r="J998" s="503">
        <v>202109010040</v>
      </c>
      <c r="K998" s="483">
        <v>44435</v>
      </c>
      <c r="L998" s="479">
        <v>44228</v>
      </c>
      <c r="M998" s="469" t="s">
        <v>4080</v>
      </c>
      <c r="N998" s="469" t="s">
        <v>2624</v>
      </c>
      <c r="O998" s="513" t="s">
        <v>9387</v>
      </c>
      <c r="P998" s="513" t="s">
        <v>9541</v>
      </c>
      <c r="Q998" s="513" t="s">
        <v>9666</v>
      </c>
      <c r="R998" s="526">
        <v>300</v>
      </c>
      <c r="S998" s="484">
        <v>300</v>
      </c>
      <c r="T998" s="468" t="s">
        <v>9667</v>
      </c>
      <c r="U998" s="468"/>
      <c r="V998" s="468"/>
      <c r="W998" s="468" t="s">
        <v>9645</v>
      </c>
      <c r="X998" s="469"/>
      <c r="Y998" s="468" t="s">
        <v>2528</v>
      </c>
      <c r="Z998" s="513" t="s">
        <v>9537</v>
      </c>
      <c r="AA998" s="467" t="s">
        <v>9658</v>
      </c>
      <c r="AB998" s="467" t="s">
        <v>9668</v>
      </c>
      <c r="AC998" s="474"/>
      <c r="AD998" s="474" t="s">
        <v>9648</v>
      </c>
      <c r="AE998" s="474"/>
      <c r="AF998" s="474" t="s">
        <v>9650</v>
      </c>
      <c r="AG998" s="467" t="s">
        <v>9669</v>
      </c>
      <c r="AH998" s="474" t="s">
        <v>2452</v>
      </c>
      <c r="AI998" s="474" t="s">
        <v>2452</v>
      </c>
      <c r="AJ998" s="467"/>
      <c r="AK998" s="474"/>
      <c r="AL998" s="467"/>
      <c r="AM998" s="467" t="s">
        <v>9388</v>
      </c>
      <c r="AN998" s="467"/>
      <c r="AO998" s="474" t="s">
        <v>2528</v>
      </c>
      <c r="AP998" s="476" t="s">
        <v>9533</v>
      </c>
      <c r="AQ998" s="467" t="s">
        <v>6715</v>
      </c>
      <c r="AR998" s="467" t="s">
        <v>9479</v>
      </c>
      <c r="AS998" s="467" t="s">
        <v>9534</v>
      </c>
      <c r="AT998" s="467" t="s">
        <v>8476</v>
      </c>
      <c r="AU998" s="474" t="s">
        <v>9535</v>
      </c>
      <c r="AV998" s="474"/>
      <c r="AW998" s="474">
        <v>1</v>
      </c>
      <c r="AX998" s="474">
        <v>1</v>
      </c>
      <c r="AY998" s="474">
        <v>1</v>
      </c>
      <c r="AZ998" s="474">
        <v>1</v>
      </c>
      <c r="BA998" s="477">
        <v>2</v>
      </c>
      <c r="BB998" s="478"/>
      <c r="BC998" s="474" t="s">
        <v>3141</v>
      </c>
      <c r="BD998" s="467" t="s">
        <v>3141</v>
      </c>
      <c r="BE998" s="467" t="s">
        <v>9720</v>
      </c>
      <c r="BF998" s="467"/>
      <c r="BG998" s="470"/>
      <c r="BH998" s="467"/>
      <c r="BI998" s="467"/>
      <c r="BJ998" s="467"/>
      <c r="BK998" s="467"/>
      <c r="BL998" s="467"/>
      <c r="BM998" s="467"/>
    </row>
    <row r="999" spans="2:65" ht="30" customHeight="1" x14ac:dyDescent="0.3">
      <c r="B999" s="465">
        <v>20200997</v>
      </c>
      <c r="C999" s="514" t="s">
        <v>9379</v>
      </c>
      <c r="D999" s="480"/>
      <c r="E999" s="481">
        <v>44441</v>
      </c>
      <c r="F999" s="469" t="s">
        <v>3176</v>
      </c>
      <c r="G999" s="468" t="s">
        <v>116</v>
      </c>
      <c r="H999" s="469" t="s">
        <v>1500</v>
      </c>
      <c r="I999" s="468" t="s">
        <v>119</v>
      </c>
      <c r="J999" s="503">
        <v>202109020106</v>
      </c>
      <c r="K999" s="483">
        <v>44440</v>
      </c>
      <c r="L999" s="479">
        <v>44409</v>
      </c>
      <c r="M999" s="469" t="s">
        <v>9375</v>
      </c>
      <c r="N999" s="469" t="s">
        <v>2586</v>
      </c>
      <c r="O999" s="513" t="s">
        <v>9376</v>
      </c>
      <c r="P999" s="513" t="s">
        <v>9524</v>
      </c>
      <c r="Q999" s="513" t="s">
        <v>9670</v>
      </c>
      <c r="R999" s="526">
        <v>0</v>
      </c>
      <c r="S999" s="484">
        <v>0</v>
      </c>
      <c r="T999" s="468" t="s">
        <v>9667</v>
      </c>
      <c r="U999" s="468"/>
      <c r="V999" s="468"/>
      <c r="W999" s="468" t="s">
        <v>9645</v>
      </c>
      <c r="X999" s="513"/>
      <c r="Y999" s="468" t="s">
        <v>2528</v>
      </c>
      <c r="Z999" s="513" t="s">
        <v>9671</v>
      </c>
      <c r="AA999" s="467" t="s">
        <v>9658</v>
      </c>
      <c r="AB999" s="467"/>
      <c r="AC999" s="474"/>
      <c r="AD999" s="474" t="s">
        <v>9648</v>
      </c>
      <c r="AE999" s="474"/>
      <c r="AF999" s="474" t="s">
        <v>9672</v>
      </c>
      <c r="AG999" s="467" t="s">
        <v>9649</v>
      </c>
      <c r="AH999" s="474" t="s">
        <v>2452</v>
      </c>
      <c r="AI999" s="474" t="s">
        <v>2452</v>
      </c>
      <c r="AJ999" s="467"/>
      <c r="AK999" s="474"/>
      <c r="AL999" s="467"/>
      <c r="AM999" s="467" t="s">
        <v>9526</v>
      </c>
      <c r="AN999" s="467"/>
      <c r="AO999" s="474" t="s">
        <v>2528</v>
      </c>
      <c r="AP999" s="476" t="s">
        <v>9461</v>
      </c>
      <c r="AQ999" s="467" t="s">
        <v>9462</v>
      </c>
      <c r="AR999" s="467" t="s">
        <v>9525</v>
      </c>
      <c r="AS999" s="467" t="s">
        <v>9726</v>
      </c>
      <c r="AT999" s="467" t="s">
        <v>9523</v>
      </c>
      <c r="AU999" s="474" t="s">
        <v>9750</v>
      </c>
      <c r="AV999" s="474"/>
      <c r="AW999" s="474">
        <v>1</v>
      </c>
      <c r="AX999" s="474">
        <v>1</v>
      </c>
      <c r="AY999" s="474">
        <v>1</v>
      </c>
      <c r="AZ999" s="474">
        <v>3</v>
      </c>
      <c r="BA999" s="477">
        <v>1</v>
      </c>
      <c r="BB999" s="478"/>
      <c r="BC999" s="474" t="s">
        <v>2528</v>
      </c>
      <c r="BD999" s="467" t="s">
        <v>2528</v>
      </c>
      <c r="BE999" s="467" t="s">
        <v>9760</v>
      </c>
      <c r="BF999" s="467"/>
      <c r="BG999" s="470"/>
      <c r="BH999" s="467"/>
      <c r="BI999" s="467"/>
      <c r="BJ999" s="467"/>
      <c r="BK999" s="467"/>
      <c r="BL999" s="467"/>
      <c r="BM999" s="467"/>
    </row>
    <row r="1000" spans="2:65" ht="30" customHeight="1" x14ac:dyDescent="0.3">
      <c r="B1000" s="465">
        <v>20200998</v>
      </c>
      <c r="C1000" s="514" t="s">
        <v>9384</v>
      </c>
      <c r="D1000" s="480" t="s">
        <v>9386</v>
      </c>
      <c r="E1000" s="481">
        <v>44444</v>
      </c>
      <c r="F1000" s="469" t="s">
        <v>2632</v>
      </c>
      <c r="G1000" s="468" t="s">
        <v>116</v>
      </c>
      <c r="H1000" s="469" t="s">
        <v>1500</v>
      </c>
      <c r="I1000" s="468" t="s">
        <v>2477</v>
      </c>
      <c r="J1000" s="503">
        <v>202109050629</v>
      </c>
      <c r="K1000" s="483">
        <v>44444</v>
      </c>
      <c r="L1000" s="479">
        <v>44378</v>
      </c>
      <c r="M1000" s="469" t="s">
        <v>2586</v>
      </c>
      <c r="N1000" s="469" t="s">
        <v>2624</v>
      </c>
      <c r="O1000" s="513" t="s">
        <v>9385</v>
      </c>
      <c r="P1000" s="513" t="s">
        <v>9527</v>
      </c>
      <c r="Q1000" s="513" t="s">
        <v>9542</v>
      </c>
      <c r="R1000" s="526">
        <v>100000</v>
      </c>
      <c r="S1000" s="484">
        <v>100000</v>
      </c>
      <c r="T1000" s="468" t="s">
        <v>9654</v>
      </c>
      <c r="U1000" s="468"/>
      <c r="V1000" s="468"/>
      <c r="W1000" s="468" t="s">
        <v>9645</v>
      </c>
      <c r="X1000" s="513"/>
      <c r="Y1000" s="468" t="s">
        <v>2528</v>
      </c>
      <c r="Z1000" s="513" t="s">
        <v>9528</v>
      </c>
      <c r="AA1000" s="467" t="s">
        <v>9658</v>
      </c>
      <c r="AB1000" s="467" t="s">
        <v>9531</v>
      </c>
      <c r="AC1000" s="474"/>
      <c r="AD1000" s="474" t="s">
        <v>9655</v>
      </c>
      <c r="AE1000" s="474"/>
      <c r="AF1000" s="474" t="s">
        <v>9650</v>
      </c>
      <c r="AG1000" s="467" t="s">
        <v>9669</v>
      </c>
      <c r="AH1000" s="474" t="s">
        <v>2452</v>
      </c>
      <c r="AI1000" s="474" t="s">
        <v>2452</v>
      </c>
      <c r="AJ1000" s="467"/>
      <c r="AK1000" s="474"/>
      <c r="AL1000" s="467"/>
      <c r="AM1000" s="467" t="s">
        <v>6764</v>
      </c>
      <c r="AN1000" s="467"/>
      <c r="AO1000" s="474" t="s">
        <v>3141</v>
      </c>
      <c r="AP1000" s="476" t="s">
        <v>9529</v>
      </c>
      <c r="AQ1000" s="467" t="s">
        <v>9530</v>
      </c>
      <c r="AR1000" s="501" t="s">
        <v>9673</v>
      </c>
      <c r="AS1000" s="467" t="s">
        <v>9531</v>
      </c>
      <c r="AT1000" s="467" t="s">
        <v>8003</v>
      </c>
      <c r="AU1000" s="474" t="s">
        <v>12039</v>
      </c>
      <c r="AV1000" s="474"/>
      <c r="AW1000" s="474">
        <v>1</v>
      </c>
      <c r="AX1000" s="474">
        <v>2</v>
      </c>
      <c r="AY1000" s="474">
        <v>1</v>
      </c>
      <c r="AZ1000" s="474">
        <v>1</v>
      </c>
      <c r="BA1000" s="477">
        <v>2</v>
      </c>
      <c r="BB1000" s="478"/>
      <c r="BC1000" s="474" t="s">
        <v>3141</v>
      </c>
      <c r="BD1000" s="467" t="s">
        <v>3141</v>
      </c>
      <c r="BE1000" s="467" t="s">
        <v>12040</v>
      </c>
      <c r="BF1000" s="467"/>
      <c r="BG1000" s="470"/>
      <c r="BH1000" s="467"/>
      <c r="BI1000" s="467"/>
      <c r="BJ1000" s="467"/>
      <c r="BK1000" s="467"/>
      <c r="BL1000" s="467"/>
      <c r="BM1000" s="467"/>
    </row>
    <row r="1001" spans="2:65" ht="30" customHeight="1" x14ac:dyDescent="0.3">
      <c r="B1001" s="465">
        <v>20200999</v>
      </c>
      <c r="C1001" s="514" t="s">
        <v>9381</v>
      </c>
      <c r="D1001" s="480"/>
      <c r="E1001" s="481">
        <v>44444</v>
      </c>
      <c r="F1001" s="469" t="s">
        <v>2632</v>
      </c>
      <c r="G1001" s="468" t="s">
        <v>116</v>
      </c>
      <c r="H1001" s="469" t="s">
        <v>2585</v>
      </c>
      <c r="I1001" s="468" t="s">
        <v>119</v>
      </c>
      <c r="J1001" s="503">
        <v>202109050628</v>
      </c>
      <c r="K1001" s="483">
        <v>44439</v>
      </c>
      <c r="L1001" s="479"/>
      <c r="M1001" s="469" t="s">
        <v>2586</v>
      </c>
      <c r="N1001" s="469" t="s">
        <v>2582</v>
      </c>
      <c r="O1001" s="513" t="s">
        <v>9382</v>
      </c>
      <c r="P1001" s="513" t="s">
        <v>9435</v>
      </c>
      <c r="Q1001" s="513" t="s">
        <v>9383</v>
      </c>
      <c r="R1001" s="526">
        <v>0</v>
      </c>
      <c r="S1001" s="484">
        <v>0</v>
      </c>
      <c r="T1001" s="468" t="s">
        <v>145</v>
      </c>
      <c r="U1001" s="468"/>
      <c r="V1001" s="468"/>
      <c r="W1001" s="468" t="s">
        <v>997</v>
      </c>
      <c r="X1001" s="513"/>
      <c r="Y1001" s="468" t="s">
        <v>2528</v>
      </c>
      <c r="Z1001" s="513" t="s">
        <v>9543</v>
      </c>
      <c r="AA1001" s="467" t="s">
        <v>153</v>
      </c>
      <c r="AB1001" s="467"/>
      <c r="AC1001" s="474"/>
      <c r="AD1001" s="474" t="s">
        <v>227</v>
      </c>
      <c r="AE1001" s="474"/>
      <c r="AF1001" s="474" t="s">
        <v>236</v>
      </c>
      <c r="AG1001" s="467" t="s">
        <v>239</v>
      </c>
      <c r="AH1001" s="474" t="s">
        <v>2452</v>
      </c>
      <c r="AI1001" s="474" t="s">
        <v>2452</v>
      </c>
      <c r="AJ1001" s="467"/>
      <c r="AK1001" s="474"/>
      <c r="AL1001" s="467"/>
      <c r="AM1001" s="467" t="s">
        <v>6764</v>
      </c>
      <c r="AN1001" s="467"/>
      <c r="AO1001" s="474" t="s">
        <v>3141</v>
      </c>
      <c r="AP1001" s="476" t="s">
        <v>9539</v>
      </c>
      <c r="AQ1001" s="467" t="s">
        <v>9470</v>
      </c>
      <c r="AR1001" s="467" t="s">
        <v>9480</v>
      </c>
      <c r="AS1001" s="467"/>
      <c r="AT1001" s="467"/>
      <c r="AU1001" s="474"/>
      <c r="AV1001" s="474"/>
      <c r="AW1001" s="474">
        <v>1</v>
      </c>
      <c r="AX1001" s="474">
        <v>1</v>
      </c>
      <c r="AY1001" s="474">
        <v>1</v>
      </c>
      <c r="AZ1001" s="474">
        <v>3</v>
      </c>
      <c r="BA1001" s="477">
        <v>2</v>
      </c>
      <c r="BB1001" s="478"/>
      <c r="BC1001" s="474"/>
      <c r="BD1001" s="467" t="s">
        <v>3141</v>
      </c>
      <c r="BE1001" s="467"/>
      <c r="BF1001" s="467"/>
      <c r="BG1001" s="470"/>
      <c r="BH1001" s="467"/>
      <c r="BI1001" s="467"/>
      <c r="BJ1001" s="467"/>
      <c r="BK1001" s="467"/>
      <c r="BL1001" s="467"/>
      <c r="BM1001" s="467"/>
    </row>
    <row r="1002" spans="2:65" ht="30" customHeight="1" x14ac:dyDescent="0.3">
      <c r="B1002" s="465">
        <v>20201000</v>
      </c>
      <c r="C1002" s="514" t="s">
        <v>9399</v>
      </c>
      <c r="D1002" s="480" t="s">
        <v>9391</v>
      </c>
      <c r="E1002" s="481">
        <v>44445</v>
      </c>
      <c r="F1002" s="469" t="s">
        <v>3658</v>
      </c>
      <c r="G1002" s="468" t="s">
        <v>116</v>
      </c>
      <c r="H1002" s="469" t="s">
        <v>1500</v>
      </c>
      <c r="I1002" s="468" t="s">
        <v>119</v>
      </c>
      <c r="J1002" s="503">
        <v>202109060940</v>
      </c>
      <c r="K1002" s="483">
        <v>44440</v>
      </c>
      <c r="L1002" s="479"/>
      <c r="M1002" s="469" t="s">
        <v>2586</v>
      </c>
      <c r="N1002" s="469" t="s">
        <v>9389</v>
      </c>
      <c r="O1002" s="513" t="s">
        <v>9400</v>
      </c>
      <c r="P1002" s="513" t="s">
        <v>9401</v>
      </c>
      <c r="Q1002" s="513" t="s">
        <v>9402</v>
      </c>
      <c r="R1002" s="526">
        <v>0</v>
      </c>
      <c r="S1002" s="484">
        <v>0</v>
      </c>
      <c r="T1002" s="468" t="s">
        <v>9763</v>
      </c>
      <c r="U1002" s="468"/>
      <c r="V1002" s="468"/>
      <c r="W1002" s="468" t="s">
        <v>9767</v>
      </c>
      <c r="X1002" s="469"/>
      <c r="Y1002" s="468" t="s">
        <v>2528</v>
      </c>
      <c r="Z1002" s="513" t="s">
        <v>9544</v>
      </c>
      <c r="AA1002" s="467" t="s">
        <v>9768</v>
      </c>
      <c r="AB1002" s="467" t="s">
        <v>9545</v>
      </c>
      <c r="AC1002" s="474"/>
      <c r="AD1002" s="474" t="s">
        <v>9764</v>
      </c>
      <c r="AE1002" s="474"/>
      <c r="AF1002" s="474" t="s">
        <v>9766</v>
      </c>
      <c r="AG1002" s="467" t="s">
        <v>9765</v>
      </c>
      <c r="AH1002" s="474" t="s">
        <v>2452</v>
      </c>
      <c r="AI1002" s="474" t="s">
        <v>2452</v>
      </c>
      <c r="AJ1002" s="467"/>
      <c r="AK1002" s="474"/>
      <c r="AL1002" s="467"/>
      <c r="AM1002" s="467" t="s">
        <v>9403</v>
      </c>
      <c r="AN1002" s="467"/>
      <c r="AO1002" s="474"/>
      <c r="AP1002" s="476" t="s">
        <v>9463</v>
      </c>
      <c r="AQ1002" s="467" t="s">
        <v>9464</v>
      </c>
      <c r="AR1002" s="467" t="s">
        <v>9465</v>
      </c>
      <c r="AS1002" s="467" t="s">
        <v>9466</v>
      </c>
      <c r="AT1002" s="467" t="s">
        <v>9467</v>
      </c>
      <c r="AU1002" s="474" t="s">
        <v>12401</v>
      </c>
      <c r="AV1002" s="474"/>
      <c r="AW1002" s="474">
        <v>1</v>
      </c>
      <c r="AX1002" s="474">
        <v>1</v>
      </c>
      <c r="AY1002" s="474">
        <v>1</v>
      </c>
      <c r="AZ1002" s="474">
        <v>1</v>
      </c>
      <c r="BA1002" s="477">
        <v>2</v>
      </c>
      <c r="BB1002" s="478"/>
      <c r="BC1002" s="474"/>
      <c r="BD1002" s="467"/>
      <c r="BE1002" s="467" t="s">
        <v>12334</v>
      </c>
      <c r="BF1002" s="467"/>
      <c r="BG1002" s="470"/>
      <c r="BH1002" s="467"/>
      <c r="BI1002" s="467"/>
      <c r="BJ1002" s="467"/>
      <c r="BK1002" s="467"/>
      <c r="BL1002" s="467"/>
      <c r="BM1002" s="467"/>
    </row>
    <row r="1003" spans="2:65" ht="30" customHeight="1" x14ac:dyDescent="0.3">
      <c r="B1003" s="465">
        <v>20201001</v>
      </c>
      <c r="C1003" s="514" t="s">
        <v>9404</v>
      </c>
      <c r="D1003" s="480" t="s">
        <v>4719</v>
      </c>
      <c r="E1003" s="481">
        <v>44445</v>
      </c>
      <c r="F1003" s="469" t="s">
        <v>2713</v>
      </c>
      <c r="G1003" s="468" t="s">
        <v>116</v>
      </c>
      <c r="H1003" s="469" t="s">
        <v>2585</v>
      </c>
      <c r="I1003" s="468" t="s">
        <v>2449</v>
      </c>
      <c r="J1003" s="503">
        <v>202109060762</v>
      </c>
      <c r="K1003" s="483">
        <v>44442</v>
      </c>
      <c r="L1003" s="479">
        <v>44409</v>
      </c>
      <c r="M1003" s="469" t="s">
        <v>5956</v>
      </c>
      <c r="N1003" s="469" t="s">
        <v>7833</v>
      </c>
      <c r="O1003" s="513" t="s">
        <v>9405</v>
      </c>
      <c r="P1003" s="513" t="s">
        <v>9406</v>
      </c>
      <c r="Q1003" s="513" t="s">
        <v>9407</v>
      </c>
      <c r="R1003" s="526">
        <v>74460</v>
      </c>
      <c r="S1003" s="484">
        <v>0</v>
      </c>
      <c r="T1003" s="468" t="s">
        <v>9661</v>
      </c>
      <c r="U1003" s="468"/>
      <c r="V1003" s="468"/>
      <c r="W1003" s="468" t="s">
        <v>9653</v>
      </c>
      <c r="X1003" s="469"/>
      <c r="Y1003" s="468" t="s">
        <v>2528</v>
      </c>
      <c r="Z1003" s="513" t="s">
        <v>8546</v>
      </c>
      <c r="AA1003" s="467" t="s">
        <v>9658</v>
      </c>
      <c r="AB1003" s="467"/>
      <c r="AC1003" s="474"/>
      <c r="AD1003" s="474" t="s">
        <v>9648</v>
      </c>
      <c r="AE1003" s="474"/>
      <c r="AF1003" s="474" t="s">
        <v>9672</v>
      </c>
      <c r="AG1003" s="467" t="s">
        <v>9674</v>
      </c>
      <c r="AH1003" s="474" t="s">
        <v>2452</v>
      </c>
      <c r="AI1003" s="474" t="s">
        <v>2452</v>
      </c>
      <c r="AJ1003" s="467"/>
      <c r="AK1003" s="474"/>
      <c r="AL1003" s="467"/>
      <c r="AM1003" s="467" t="s">
        <v>9408</v>
      </c>
      <c r="AN1003" s="467"/>
      <c r="AO1003" s="474" t="s">
        <v>3141</v>
      </c>
      <c r="AP1003" s="476" t="s">
        <v>8546</v>
      </c>
      <c r="AQ1003" s="467" t="s">
        <v>7656</v>
      </c>
      <c r="AR1003" s="467" t="s">
        <v>9475</v>
      </c>
      <c r="AS1003" s="467"/>
      <c r="AT1003" s="467"/>
      <c r="AU1003" s="474"/>
      <c r="AV1003" s="474"/>
      <c r="AW1003" s="474">
        <v>1</v>
      </c>
      <c r="AX1003" s="474">
        <v>1</v>
      </c>
      <c r="AY1003" s="474">
        <v>1</v>
      </c>
      <c r="AZ1003" s="474">
        <v>3</v>
      </c>
      <c r="BA1003" s="477">
        <v>4</v>
      </c>
      <c r="BB1003" s="478"/>
      <c r="BC1003" s="474"/>
      <c r="BD1003" s="467" t="s">
        <v>3141</v>
      </c>
      <c r="BE1003" s="467" t="s">
        <v>9473</v>
      </c>
      <c r="BF1003" s="467"/>
      <c r="BG1003" s="470"/>
      <c r="BH1003" s="467"/>
      <c r="BI1003" s="467"/>
      <c r="BJ1003" s="467"/>
      <c r="BK1003" s="467"/>
      <c r="BL1003" s="467"/>
      <c r="BM1003" s="467"/>
    </row>
    <row r="1004" spans="2:65" ht="30" customHeight="1" x14ac:dyDescent="0.3">
      <c r="B1004" s="465">
        <v>20201002</v>
      </c>
      <c r="C1004" s="514" t="s">
        <v>9410</v>
      </c>
      <c r="D1004" s="480"/>
      <c r="E1004" s="481">
        <v>44445</v>
      </c>
      <c r="F1004" s="469" t="s">
        <v>2609</v>
      </c>
      <c r="G1004" s="468" t="s">
        <v>116</v>
      </c>
      <c r="H1004" s="469" t="s">
        <v>2585</v>
      </c>
      <c r="I1004" s="468" t="s">
        <v>4904</v>
      </c>
      <c r="J1004" s="503">
        <v>202109060672</v>
      </c>
      <c r="K1004" s="483">
        <v>44443</v>
      </c>
      <c r="L1004" s="479"/>
      <c r="M1004" s="469" t="s">
        <v>2630</v>
      </c>
      <c r="N1004" s="469" t="s">
        <v>9390</v>
      </c>
      <c r="O1004" s="513" t="s">
        <v>9411</v>
      </c>
      <c r="P1004" s="513" t="s">
        <v>9412</v>
      </c>
      <c r="Q1004" s="513" t="s">
        <v>9546</v>
      </c>
      <c r="R1004" s="526">
        <v>0</v>
      </c>
      <c r="S1004" s="484">
        <v>0</v>
      </c>
      <c r="T1004" s="468" t="s">
        <v>9675</v>
      </c>
      <c r="U1004" s="468"/>
      <c r="V1004" s="468"/>
      <c r="W1004" s="468" t="s">
        <v>9645</v>
      </c>
      <c r="X1004" s="469"/>
      <c r="Y1004" s="468" t="s">
        <v>2528</v>
      </c>
      <c r="Z1004" s="469" t="s">
        <v>9409</v>
      </c>
      <c r="AA1004" s="467" t="s">
        <v>9658</v>
      </c>
      <c r="AB1004" s="467" t="s">
        <v>9468</v>
      </c>
      <c r="AC1004" s="474"/>
      <c r="AD1004" s="474" t="s">
        <v>9648</v>
      </c>
      <c r="AE1004" s="474"/>
      <c r="AF1004" s="474" t="s">
        <v>9650</v>
      </c>
      <c r="AG1004" s="467" t="s">
        <v>9669</v>
      </c>
      <c r="AH1004" s="474" t="s">
        <v>2452</v>
      </c>
      <c r="AI1004" s="474" t="s">
        <v>2452</v>
      </c>
      <c r="AJ1004" s="467"/>
      <c r="AK1004" s="474"/>
      <c r="AL1004" s="467"/>
      <c r="AM1004" s="467" t="s">
        <v>9413</v>
      </c>
      <c r="AN1004" s="467"/>
      <c r="AO1004" s="474" t="s">
        <v>2528</v>
      </c>
      <c r="AP1004" s="476" t="s">
        <v>9409</v>
      </c>
      <c r="AQ1004" s="467" t="s">
        <v>9462</v>
      </c>
      <c r="AR1004" s="467" t="s">
        <v>9590</v>
      </c>
      <c r="AS1004" s="467" t="s">
        <v>9468</v>
      </c>
      <c r="AT1004" s="467" t="s">
        <v>9523</v>
      </c>
      <c r="AU1004" s="474" t="s">
        <v>9540</v>
      </c>
      <c r="AV1004" s="474"/>
      <c r="AW1004" s="474">
        <v>1</v>
      </c>
      <c r="AX1004" s="474">
        <v>1</v>
      </c>
      <c r="AY1004" s="474">
        <v>1</v>
      </c>
      <c r="AZ1004" s="474">
        <v>1</v>
      </c>
      <c r="BA1004" s="477">
        <v>2</v>
      </c>
      <c r="BB1004" s="478"/>
      <c r="BC1004" s="474"/>
      <c r="BD1004" s="467" t="s">
        <v>3141</v>
      </c>
      <c r="BE1004" s="467"/>
      <c r="BF1004" s="467"/>
      <c r="BG1004" s="470"/>
      <c r="BH1004" s="467"/>
      <c r="BI1004" s="467"/>
      <c r="BJ1004" s="467"/>
      <c r="BK1004" s="467"/>
      <c r="BL1004" s="467"/>
      <c r="BM1004" s="467"/>
    </row>
    <row r="1005" spans="2:65" ht="30" customHeight="1" x14ac:dyDescent="0.3">
      <c r="B1005" s="465">
        <v>20201003</v>
      </c>
      <c r="C1005" s="514" t="s">
        <v>6433</v>
      </c>
      <c r="D1005" s="480" t="s">
        <v>3517</v>
      </c>
      <c r="E1005" s="481">
        <v>44446</v>
      </c>
      <c r="F1005" s="469" t="s">
        <v>2713</v>
      </c>
      <c r="G1005" s="468" t="s">
        <v>116</v>
      </c>
      <c r="H1005" s="469" t="s">
        <v>2585</v>
      </c>
      <c r="I1005" s="468" t="s">
        <v>4394</v>
      </c>
      <c r="J1005" s="503">
        <v>202109071220</v>
      </c>
      <c r="K1005" s="483">
        <v>44445</v>
      </c>
      <c r="L1005" s="479">
        <v>44409</v>
      </c>
      <c r="M1005" s="469" t="s">
        <v>5956</v>
      </c>
      <c r="N1005" s="469" t="s">
        <v>7834</v>
      </c>
      <c r="O1005" s="513" t="s">
        <v>6068</v>
      </c>
      <c r="P1005" s="513" t="s">
        <v>9532</v>
      </c>
      <c r="Q1005" s="513" t="s">
        <v>9415</v>
      </c>
      <c r="R1005" s="526">
        <v>1350</v>
      </c>
      <c r="S1005" s="484">
        <v>0</v>
      </c>
      <c r="T1005" s="468" t="s">
        <v>8453</v>
      </c>
      <c r="U1005" s="468"/>
      <c r="V1005" s="468"/>
      <c r="W1005" s="468" t="s">
        <v>121</v>
      </c>
      <c r="X1005" s="469"/>
      <c r="Y1005" s="468" t="s">
        <v>2528</v>
      </c>
      <c r="Z1005" s="513" t="s">
        <v>9678</v>
      </c>
      <c r="AA1005" s="467" t="s">
        <v>9658</v>
      </c>
      <c r="AB1005" s="467"/>
      <c r="AC1005" s="474"/>
      <c r="AD1005" s="474" t="s">
        <v>9648</v>
      </c>
      <c r="AE1005" s="474"/>
      <c r="AF1005" s="474" t="s">
        <v>9650</v>
      </c>
      <c r="AG1005" s="467" t="s">
        <v>9664</v>
      </c>
      <c r="AH1005" s="474" t="s">
        <v>2452</v>
      </c>
      <c r="AI1005" s="474" t="s">
        <v>2452</v>
      </c>
      <c r="AJ1005" s="467"/>
      <c r="AK1005" s="474"/>
      <c r="AL1005" s="467"/>
      <c r="AM1005" s="467" t="s">
        <v>9416</v>
      </c>
      <c r="AN1005" s="467"/>
      <c r="AO1005" s="474" t="s">
        <v>2528</v>
      </c>
      <c r="AP1005" s="476" t="s">
        <v>8546</v>
      </c>
      <c r="AQ1005" s="467" t="s">
        <v>7656</v>
      </c>
      <c r="AR1005" s="501" t="s">
        <v>9475</v>
      </c>
      <c r="AS1005" s="467" t="s">
        <v>8993</v>
      </c>
      <c r="AT1005" s="467" t="s">
        <v>8994</v>
      </c>
      <c r="AU1005" s="474" t="s">
        <v>8995</v>
      </c>
      <c r="AV1005" s="474"/>
      <c r="AW1005" s="474">
        <v>1</v>
      </c>
      <c r="AX1005" s="474">
        <v>1</v>
      </c>
      <c r="AY1005" s="474">
        <v>1</v>
      </c>
      <c r="AZ1005" s="474">
        <v>1</v>
      </c>
      <c r="BA1005" s="477">
        <v>3</v>
      </c>
      <c r="BB1005" s="478"/>
      <c r="BC1005" s="474"/>
      <c r="BD1005" s="467" t="s">
        <v>3141</v>
      </c>
      <c r="BE1005" s="467" t="s">
        <v>9473</v>
      </c>
      <c r="BF1005" s="467"/>
      <c r="BG1005" s="470"/>
      <c r="BH1005" s="467"/>
      <c r="BI1005" s="467"/>
      <c r="BJ1005" s="467"/>
      <c r="BK1005" s="467"/>
      <c r="BL1005" s="467"/>
      <c r="BM1005" s="467"/>
    </row>
    <row r="1006" spans="2:65" ht="30" customHeight="1" x14ac:dyDescent="0.3">
      <c r="B1006" s="465">
        <v>20201004</v>
      </c>
      <c r="C1006" s="514" t="s">
        <v>9417</v>
      </c>
      <c r="D1006" s="480"/>
      <c r="E1006" s="481">
        <v>44446</v>
      </c>
      <c r="F1006" s="469" t="s">
        <v>2632</v>
      </c>
      <c r="G1006" s="468" t="s">
        <v>116</v>
      </c>
      <c r="H1006" s="469" t="s">
        <v>2585</v>
      </c>
      <c r="I1006" s="468" t="s">
        <v>2474</v>
      </c>
      <c r="J1006" s="503">
        <v>202109071218</v>
      </c>
      <c r="K1006" s="483">
        <v>44446</v>
      </c>
      <c r="L1006" s="479"/>
      <c r="M1006" s="469" t="s">
        <v>2586</v>
      </c>
      <c r="N1006" s="469" t="s">
        <v>2624</v>
      </c>
      <c r="O1006" s="513" t="s">
        <v>9676</v>
      </c>
      <c r="P1006" s="513" t="s">
        <v>9418</v>
      </c>
      <c r="Q1006" s="513" t="s">
        <v>9419</v>
      </c>
      <c r="R1006" s="526">
        <v>5781822</v>
      </c>
      <c r="S1006" s="484">
        <v>0</v>
      </c>
      <c r="T1006" s="468" t="s">
        <v>2484</v>
      </c>
      <c r="U1006" s="468"/>
      <c r="V1006" s="468"/>
      <c r="W1006" s="468" t="s">
        <v>120</v>
      </c>
      <c r="X1006" s="469"/>
      <c r="Y1006" s="468" t="s">
        <v>2528</v>
      </c>
      <c r="Z1006" s="469" t="s">
        <v>9420</v>
      </c>
      <c r="AA1006" s="467" t="s">
        <v>2454</v>
      </c>
      <c r="AB1006" s="467" t="s">
        <v>9469</v>
      </c>
      <c r="AC1006" s="474"/>
      <c r="AD1006" s="474" t="s">
        <v>2485</v>
      </c>
      <c r="AE1006" s="474"/>
      <c r="AF1006" s="474" t="s">
        <v>2458</v>
      </c>
      <c r="AG1006" s="467" t="s">
        <v>2451</v>
      </c>
      <c r="AH1006" s="474" t="s">
        <v>2710</v>
      </c>
      <c r="AI1006" s="474" t="s">
        <v>2710</v>
      </c>
      <c r="AJ1006" s="467"/>
      <c r="AK1006" s="474"/>
      <c r="AL1006" s="467"/>
      <c r="AM1006" s="467" t="s">
        <v>6764</v>
      </c>
      <c r="AN1006" s="467"/>
      <c r="AO1006" s="474" t="s">
        <v>2528</v>
      </c>
      <c r="AP1006" s="476" t="s">
        <v>9420</v>
      </c>
      <c r="AQ1006" s="467" t="s">
        <v>8265</v>
      </c>
      <c r="AR1006" s="467" t="s">
        <v>6716</v>
      </c>
      <c r="AS1006" s="467" t="s">
        <v>9469</v>
      </c>
      <c r="AT1006" s="467" t="s">
        <v>8003</v>
      </c>
      <c r="AU1006" s="474" t="s">
        <v>9540</v>
      </c>
      <c r="AV1006" s="474"/>
      <c r="AW1006" s="474">
        <v>1</v>
      </c>
      <c r="AX1006" s="474">
        <v>3</v>
      </c>
      <c r="AY1006" s="474">
        <v>1</v>
      </c>
      <c r="AZ1006" s="474">
        <v>1</v>
      </c>
      <c r="BA1006" s="477">
        <v>2</v>
      </c>
      <c r="BB1006" s="478"/>
      <c r="BC1006" s="474"/>
      <c r="BD1006" s="467" t="s">
        <v>3141</v>
      </c>
      <c r="BE1006" s="467"/>
      <c r="BF1006" s="467"/>
      <c r="BG1006" s="470"/>
      <c r="BH1006" s="467"/>
      <c r="BI1006" s="467"/>
      <c r="BJ1006" s="467"/>
      <c r="BK1006" s="467"/>
      <c r="BL1006" s="467"/>
      <c r="BM1006" s="467"/>
    </row>
    <row r="1007" spans="2:65" ht="30" customHeight="1" x14ac:dyDescent="0.3">
      <c r="B1007" s="465">
        <v>20201005</v>
      </c>
      <c r="C1007" s="514" t="s">
        <v>9425</v>
      </c>
      <c r="D1007" s="480" t="s">
        <v>2371</v>
      </c>
      <c r="E1007" s="481">
        <v>44446</v>
      </c>
      <c r="F1007" s="469" t="s">
        <v>3176</v>
      </c>
      <c r="G1007" s="468" t="s">
        <v>116</v>
      </c>
      <c r="H1007" s="469" t="s">
        <v>1500</v>
      </c>
      <c r="I1007" s="468" t="s">
        <v>2477</v>
      </c>
      <c r="J1007" s="503">
        <v>202109071131</v>
      </c>
      <c r="K1007" s="483">
        <v>44446</v>
      </c>
      <c r="L1007" s="479">
        <v>44378</v>
      </c>
      <c r="M1007" s="469" t="s">
        <v>9547</v>
      </c>
      <c r="N1007" s="469" t="s">
        <v>2582</v>
      </c>
      <c r="O1007" s="513" t="s">
        <v>9422</v>
      </c>
      <c r="P1007" s="513" t="s">
        <v>9548</v>
      </c>
      <c r="Q1007" s="513" t="s">
        <v>9423</v>
      </c>
      <c r="R1007" s="526">
        <v>465916</v>
      </c>
      <c r="S1007" s="484">
        <v>465916</v>
      </c>
      <c r="T1007" s="468" t="s">
        <v>9646</v>
      </c>
      <c r="U1007" s="468"/>
      <c r="V1007" s="468"/>
      <c r="W1007" s="468" t="s">
        <v>9645</v>
      </c>
      <c r="X1007" s="469"/>
      <c r="Y1007" s="468" t="s">
        <v>2528</v>
      </c>
      <c r="Z1007" s="513" t="s">
        <v>9677</v>
      </c>
      <c r="AA1007" s="467" t="s">
        <v>9658</v>
      </c>
      <c r="AB1007" s="467"/>
      <c r="AC1007" s="474"/>
      <c r="AD1007" s="474" t="s">
        <v>9655</v>
      </c>
      <c r="AE1007" s="474"/>
      <c r="AF1007" s="474" t="s">
        <v>9650</v>
      </c>
      <c r="AG1007" s="467" t="s">
        <v>9669</v>
      </c>
      <c r="AH1007" s="474" t="s">
        <v>2452</v>
      </c>
      <c r="AI1007" s="474" t="s">
        <v>2452</v>
      </c>
      <c r="AJ1007" s="467"/>
      <c r="AK1007" s="474"/>
      <c r="AL1007" s="467"/>
      <c r="AM1007" s="467" t="s">
        <v>9424</v>
      </c>
      <c r="AN1007" s="467"/>
      <c r="AO1007" s="474" t="s">
        <v>2528</v>
      </c>
      <c r="AP1007" s="476" t="s">
        <v>9421</v>
      </c>
      <c r="AQ1007" s="467" t="s">
        <v>5651</v>
      </c>
      <c r="AR1007" s="501" t="s">
        <v>9480</v>
      </c>
      <c r="AS1007" s="467" t="s">
        <v>9591</v>
      </c>
      <c r="AT1007" s="467" t="s">
        <v>8983</v>
      </c>
      <c r="AU1007" s="478" t="s">
        <v>9480</v>
      </c>
      <c r="AV1007" s="474"/>
      <c r="AW1007" s="474">
        <v>1</v>
      </c>
      <c r="AX1007" s="474">
        <v>2</v>
      </c>
      <c r="AY1007" s="474">
        <v>1</v>
      </c>
      <c r="AZ1007" s="474">
        <v>1</v>
      </c>
      <c r="BA1007" s="477">
        <v>2</v>
      </c>
      <c r="BB1007" s="478"/>
      <c r="BC1007" s="474"/>
      <c r="BD1007" s="467" t="s">
        <v>3141</v>
      </c>
      <c r="BE1007" s="467" t="s">
        <v>9751</v>
      </c>
      <c r="BF1007" s="467"/>
      <c r="BG1007" s="470"/>
      <c r="BH1007" s="467"/>
      <c r="BI1007" s="467"/>
      <c r="BJ1007" s="467"/>
      <c r="BK1007" s="467"/>
      <c r="BL1007" s="467"/>
      <c r="BM1007" s="467"/>
    </row>
    <row r="1008" spans="2:65" ht="30" customHeight="1" x14ac:dyDescent="0.3">
      <c r="B1008" s="465">
        <v>20201006</v>
      </c>
      <c r="C1008" s="514" t="s">
        <v>9427</v>
      </c>
      <c r="D1008" s="480"/>
      <c r="E1008" s="481">
        <v>44446</v>
      </c>
      <c r="F1008" s="469" t="s">
        <v>2609</v>
      </c>
      <c r="G1008" s="468" t="s">
        <v>116</v>
      </c>
      <c r="H1008" s="469" t="s">
        <v>2585</v>
      </c>
      <c r="I1008" s="468" t="s">
        <v>4904</v>
      </c>
      <c r="J1008" s="503">
        <v>202109071086</v>
      </c>
      <c r="K1008" s="483">
        <v>44446</v>
      </c>
      <c r="L1008" s="479"/>
      <c r="M1008" s="469" t="s">
        <v>2630</v>
      </c>
      <c r="N1008" s="469" t="s">
        <v>9390</v>
      </c>
      <c r="O1008" s="469" t="s">
        <v>9550</v>
      </c>
      <c r="P1008" s="513" t="s">
        <v>9428</v>
      </c>
      <c r="Q1008" s="513" t="s">
        <v>9549</v>
      </c>
      <c r="R1008" s="526">
        <v>0</v>
      </c>
      <c r="S1008" s="484">
        <v>0</v>
      </c>
      <c r="T1008" s="468" t="s">
        <v>9675</v>
      </c>
      <c r="U1008" s="468"/>
      <c r="V1008" s="468"/>
      <c r="W1008" s="468" t="s">
        <v>9645</v>
      </c>
      <c r="X1008" s="469"/>
      <c r="Y1008" s="468" t="s">
        <v>2528</v>
      </c>
      <c r="Z1008" s="469" t="s">
        <v>9426</v>
      </c>
      <c r="AA1008" s="467" t="s">
        <v>9658</v>
      </c>
      <c r="AB1008" s="467" t="s">
        <v>9679</v>
      </c>
      <c r="AC1008" s="474"/>
      <c r="AD1008" s="474" t="s">
        <v>9648</v>
      </c>
      <c r="AE1008" s="474"/>
      <c r="AF1008" s="474" t="s">
        <v>9672</v>
      </c>
      <c r="AG1008" s="467" t="s">
        <v>9669</v>
      </c>
      <c r="AH1008" s="474" t="s">
        <v>2452</v>
      </c>
      <c r="AI1008" s="474" t="s">
        <v>2452</v>
      </c>
      <c r="AJ1008" s="467"/>
      <c r="AK1008" s="474"/>
      <c r="AL1008" s="467"/>
      <c r="AM1008" s="467" t="s">
        <v>6764</v>
      </c>
      <c r="AN1008" s="467"/>
      <c r="AO1008" s="474"/>
      <c r="AP1008" s="476" t="s">
        <v>9426</v>
      </c>
      <c r="AQ1008" s="467" t="s">
        <v>9462</v>
      </c>
      <c r="AR1008" s="467" t="s">
        <v>6716</v>
      </c>
      <c r="AS1008" s="467" t="s">
        <v>9592</v>
      </c>
      <c r="AT1008" s="467" t="s">
        <v>9523</v>
      </c>
      <c r="AU1008" s="474" t="s">
        <v>9607</v>
      </c>
      <c r="AV1008" s="474"/>
      <c r="AW1008" s="474">
        <v>1</v>
      </c>
      <c r="AX1008" s="474">
        <v>1</v>
      </c>
      <c r="AY1008" s="474">
        <v>1</v>
      </c>
      <c r="AZ1008" s="474">
        <v>3</v>
      </c>
      <c r="BA1008" s="477">
        <v>2</v>
      </c>
      <c r="BB1008" s="478"/>
      <c r="BC1008" s="474"/>
      <c r="BD1008" s="467"/>
      <c r="BE1008" s="467"/>
      <c r="BF1008" s="467"/>
      <c r="BG1008" s="470"/>
      <c r="BH1008" s="467"/>
      <c r="BI1008" s="467"/>
      <c r="BJ1008" s="467"/>
      <c r="BK1008" s="467"/>
      <c r="BL1008" s="467"/>
      <c r="BM1008" s="467"/>
    </row>
    <row r="1009" spans="1:65" ht="30" customHeight="1" x14ac:dyDescent="0.3">
      <c r="B1009" s="465">
        <v>20201007</v>
      </c>
      <c r="C1009" s="514" t="s">
        <v>9429</v>
      </c>
      <c r="D1009" s="480" t="s">
        <v>9394</v>
      </c>
      <c r="E1009" s="481">
        <v>44446</v>
      </c>
      <c r="F1009" s="469" t="s">
        <v>2604</v>
      </c>
      <c r="G1009" s="468" t="s">
        <v>116</v>
      </c>
      <c r="H1009" s="469" t="s">
        <v>2585</v>
      </c>
      <c r="I1009" s="468" t="s">
        <v>2449</v>
      </c>
      <c r="J1009" s="503">
        <v>202109071070</v>
      </c>
      <c r="K1009" s="483">
        <v>44441</v>
      </c>
      <c r="L1009" s="479">
        <v>44228</v>
      </c>
      <c r="M1009" s="469" t="s">
        <v>9430</v>
      </c>
      <c r="N1009" s="469" t="s">
        <v>2582</v>
      </c>
      <c r="O1009" s="513" t="s">
        <v>9431</v>
      </c>
      <c r="P1009" s="513" t="s">
        <v>9432</v>
      </c>
      <c r="Q1009" s="513" t="s">
        <v>9433</v>
      </c>
      <c r="R1009" s="526">
        <v>100</v>
      </c>
      <c r="S1009" s="484">
        <v>100</v>
      </c>
      <c r="T1009" s="468" t="s">
        <v>9646</v>
      </c>
      <c r="U1009" s="468"/>
      <c r="V1009" s="468"/>
      <c r="W1009" s="468" t="s">
        <v>9645</v>
      </c>
      <c r="X1009" s="469"/>
      <c r="Y1009" s="468" t="s">
        <v>2528</v>
      </c>
      <c r="Z1009" s="513" t="s">
        <v>9680</v>
      </c>
      <c r="AA1009" s="467" t="s">
        <v>9658</v>
      </c>
      <c r="AB1009" s="467" t="s">
        <v>9681</v>
      </c>
      <c r="AC1009" s="474"/>
      <c r="AD1009" s="474" t="s">
        <v>9648</v>
      </c>
      <c r="AE1009" s="474"/>
      <c r="AF1009" s="474" t="s">
        <v>9650</v>
      </c>
      <c r="AG1009" s="467" t="s">
        <v>9669</v>
      </c>
      <c r="AH1009" s="474" t="s">
        <v>2452</v>
      </c>
      <c r="AI1009" s="474" t="s">
        <v>2452</v>
      </c>
      <c r="AJ1009" s="467"/>
      <c r="AK1009" s="474"/>
      <c r="AL1009" s="467"/>
      <c r="AM1009" s="467" t="s">
        <v>9434</v>
      </c>
      <c r="AN1009" s="467"/>
      <c r="AO1009" s="474" t="s">
        <v>9212</v>
      </c>
      <c r="AP1009" s="476" t="s">
        <v>9593</v>
      </c>
      <c r="AQ1009" s="467" t="s">
        <v>9470</v>
      </c>
      <c r="AR1009" s="467" t="s">
        <v>9479</v>
      </c>
      <c r="AS1009" s="467" t="s">
        <v>9594</v>
      </c>
      <c r="AT1009" s="467" t="s">
        <v>9595</v>
      </c>
      <c r="AU1009" s="474" t="s">
        <v>9596</v>
      </c>
      <c r="AV1009" s="474"/>
      <c r="AW1009" s="474">
        <v>1</v>
      </c>
      <c r="AX1009" s="474">
        <v>1</v>
      </c>
      <c r="AY1009" s="474">
        <v>1</v>
      </c>
      <c r="AZ1009" s="474">
        <v>1</v>
      </c>
      <c r="BA1009" s="477">
        <v>2</v>
      </c>
      <c r="BB1009" s="478"/>
      <c r="BC1009" s="474"/>
      <c r="BD1009" s="467"/>
      <c r="BE1009" s="467" t="s">
        <v>9474</v>
      </c>
      <c r="BF1009" s="467"/>
      <c r="BG1009" s="470"/>
      <c r="BH1009" s="467"/>
      <c r="BI1009" s="467"/>
      <c r="BJ1009" s="467"/>
      <c r="BK1009" s="467"/>
      <c r="BL1009" s="467"/>
      <c r="BM1009" s="467"/>
    </row>
    <row r="1010" spans="1:65" ht="30" customHeight="1" x14ac:dyDescent="0.3">
      <c r="B1010" s="465">
        <v>20201008</v>
      </c>
      <c r="C1010" s="514" t="s">
        <v>9395</v>
      </c>
      <c r="D1010" s="480" t="s">
        <v>9396</v>
      </c>
      <c r="E1010" s="481">
        <v>44446</v>
      </c>
      <c r="F1010" s="469" t="s">
        <v>2632</v>
      </c>
      <c r="G1010" s="468" t="s">
        <v>116</v>
      </c>
      <c r="H1010" s="469" t="s">
        <v>2585</v>
      </c>
      <c r="I1010" s="468" t="s">
        <v>2491</v>
      </c>
      <c r="J1010" s="503">
        <v>202109071050</v>
      </c>
      <c r="K1010" s="483">
        <v>44446</v>
      </c>
      <c r="L1010" s="479"/>
      <c r="M1010" s="469" t="s">
        <v>2586</v>
      </c>
      <c r="N1010" s="469" t="s">
        <v>2624</v>
      </c>
      <c r="O1010" s="513" t="s">
        <v>9437</v>
      </c>
      <c r="P1010" s="513" t="s">
        <v>9438</v>
      </c>
      <c r="Q1010" s="513" t="s">
        <v>9683</v>
      </c>
      <c r="R1010" s="526">
        <v>0</v>
      </c>
      <c r="S1010" s="484">
        <v>0</v>
      </c>
      <c r="T1010" s="468" t="s">
        <v>9654</v>
      </c>
      <c r="U1010" s="468"/>
      <c r="V1010" s="468"/>
      <c r="W1010" s="468" t="s">
        <v>9645</v>
      </c>
      <c r="X1010" s="469"/>
      <c r="Y1010" s="468" t="s">
        <v>2528</v>
      </c>
      <c r="Z1010" s="469" t="s">
        <v>9436</v>
      </c>
      <c r="AA1010" s="467" t="s">
        <v>9658</v>
      </c>
      <c r="AB1010" s="467" t="s">
        <v>9682</v>
      </c>
      <c r="AC1010" s="474"/>
      <c r="AD1010" s="474" t="s">
        <v>9648</v>
      </c>
      <c r="AE1010" s="474"/>
      <c r="AF1010" s="474" t="s">
        <v>9672</v>
      </c>
      <c r="AG1010" s="467" t="s">
        <v>9649</v>
      </c>
      <c r="AH1010" s="474" t="s">
        <v>2452</v>
      </c>
      <c r="AI1010" s="474" t="s">
        <v>2452</v>
      </c>
      <c r="AJ1010" s="467"/>
      <c r="AK1010" s="474"/>
      <c r="AL1010" s="467"/>
      <c r="AM1010" s="467" t="s">
        <v>6764</v>
      </c>
      <c r="AN1010" s="467"/>
      <c r="AO1010" s="474"/>
      <c r="AP1010" s="476" t="s">
        <v>9436</v>
      </c>
      <c r="AQ1010" s="467" t="s">
        <v>7656</v>
      </c>
      <c r="AR1010" s="467" t="s">
        <v>6716</v>
      </c>
      <c r="AS1010" s="467" t="s">
        <v>9597</v>
      </c>
      <c r="AT1010" s="467" t="s">
        <v>8003</v>
      </c>
      <c r="AU1010" s="474" t="s">
        <v>9608</v>
      </c>
      <c r="AV1010" s="474"/>
      <c r="AW1010" s="474">
        <v>1</v>
      </c>
      <c r="AX1010" s="474">
        <v>1</v>
      </c>
      <c r="AY1010" s="474">
        <v>1</v>
      </c>
      <c r="AZ1010" s="474">
        <v>3</v>
      </c>
      <c r="BA1010" s="477">
        <v>1</v>
      </c>
      <c r="BB1010" s="478"/>
      <c r="BC1010" s="474"/>
      <c r="BD1010" s="467"/>
      <c r="BE1010" s="467"/>
      <c r="BF1010" s="467"/>
      <c r="BG1010" s="470"/>
      <c r="BH1010" s="467"/>
      <c r="BI1010" s="467"/>
      <c r="BJ1010" s="467"/>
      <c r="BK1010" s="467"/>
      <c r="BL1010" s="467"/>
      <c r="BM1010" s="467"/>
    </row>
    <row r="1011" spans="1:65" ht="30" customHeight="1" x14ac:dyDescent="0.3">
      <c r="B1011" s="465">
        <v>20201009</v>
      </c>
      <c r="C1011" s="514" t="s">
        <v>9397</v>
      </c>
      <c r="D1011" s="480" t="s">
        <v>9398</v>
      </c>
      <c r="E1011" s="481">
        <v>44447</v>
      </c>
      <c r="F1011" s="469" t="s">
        <v>2770</v>
      </c>
      <c r="G1011" s="468" t="s">
        <v>116</v>
      </c>
      <c r="H1011" s="469" t="s">
        <v>1500</v>
      </c>
      <c r="I1011" s="468" t="s">
        <v>2477</v>
      </c>
      <c r="J1011" s="503">
        <v>202109081284</v>
      </c>
      <c r="K1011" s="483">
        <v>44446</v>
      </c>
      <c r="L1011" s="479">
        <v>44348</v>
      </c>
      <c r="M1011" s="513" t="s">
        <v>3581</v>
      </c>
      <c r="N1011" s="469" t="s">
        <v>2582</v>
      </c>
      <c r="O1011" s="513" t="s">
        <v>9439</v>
      </c>
      <c r="P1011" s="513" t="s">
        <v>9440</v>
      </c>
      <c r="Q1011" s="513" t="s">
        <v>9685</v>
      </c>
      <c r="R1011" s="526">
        <v>1397169</v>
      </c>
      <c r="S1011" s="484">
        <v>1397169</v>
      </c>
      <c r="T1011" s="468" t="s">
        <v>2455</v>
      </c>
      <c r="U1011" s="468"/>
      <c r="V1011" s="468"/>
      <c r="W1011" s="468" t="s">
        <v>120</v>
      </c>
      <c r="X1011" s="469"/>
      <c r="Y1011" s="468" t="s">
        <v>2528</v>
      </c>
      <c r="Z1011" s="469" t="s">
        <v>9536</v>
      </c>
      <c r="AA1011" s="467" t="s">
        <v>2454</v>
      </c>
      <c r="AB1011" s="467" t="s">
        <v>9684</v>
      </c>
      <c r="AC1011" s="474"/>
      <c r="AD1011" s="474" t="s">
        <v>2485</v>
      </c>
      <c r="AE1011" s="474"/>
      <c r="AF1011" s="474" t="s">
        <v>2462</v>
      </c>
      <c r="AG1011" s="467" t="s">
        <v>2451</v>
      </c>
      <c r="AH1011" s="474" t="s">
        <v>2710</v>
      </c>
      <c r="AI1011" s="474" t="s">
        <v>2710</v>
      </c>
      <c r="AJ1011" s="467"/>
      <c r="AK1011" s="474"/>
      <c r="AL1011" s="467"/>
      <c r="AM1011" s="467" t="s">
        <v>9441</v>
      </c>
      <c r="AN1011" s="467"/>
      <c r="AO1011" s="474" t="s">
        <v>9213</v>
      </c>
      <c r="AP1011" s="476" t="s">
        <v>9536</v>
      </c>
      <c r="AQ1011" s="467" t="s">
        <v>6715</v>
      </c>
      <c r="AR1011" s="467" t="s">
        <v>9475</v>
      </c>
      <c r="AS1011" s="467" t="s">
        <v>9609</v>
      </c>
      <c r="AT1011" s="467" t="s">
        <v>9610</v>
      </c>
      <c r="AU1011" s="474" t="s">
        <v>12041</v>
      </c>
      <c r="AV1011" s="474"/>
      <c r="AW1011" s="474">
        <v>1</v>
      </c>
      <c r="AX1011" s="474">
        <v>3</v>
      </c>
      <c r="AY1011" s="474">
        <v>1</v>
      </c>
      <c r="AZ1011" s="474">
        <v>3</v>
      </c>
      <c r="BA1011" s="477">
        <v>2</v>
      </c>
      <c r="BB1011" s="478"/>
      <c r="BC1011" s="474" t="s">
        <v>9213</v>
      </c>
      <c r="BD1011" s="467"/>
      <c r="BE1011" s="467" t="s">
        <v>9721</v>
      </c>
      <c r="BF1011" s="467"/>
      <c r="BG1011" s="470"/>
      <c r="BH1011" s="467"/>
      <c r="BI1011" s="467"/>
      <c r="BJ1011" s="467"/>
      <c r="BK1011" s="467"/>
      <c r="BL1011" s="467"/>
      <c r="BM1011" s="467"/>
    </row>
    <row r="1012" spans="1:65" ht="30" customHeight="1" x14ac:dyDescent="0.3">
      <c r="B1012" s="465">
        <v>20201010</v>
      </c>
      <c r="C1012" s="514" t="s">
        <v>9392</v>
      </c>
      <c r="D1012" s="480" t="s">
        <v>9393</v>
      </c>
      <c r="E1012" s="481">
        <v>44447</v>
      </c>
      <c r="F1012" s="469" t="s">
        <v>3658</v>
      </c>
      <c r="G1012" s="468" t="s">
        <v>116</v>
      </c>
      <c r="H1012" s="469" t="s">
        <v>2585</v>
      </c>
      <c r="I1012" s="468" t="s">
        <v>119</v>
      </c>
      <c r="J1012" s="503">
        <v>202109081267</v>
      </c>
      <c r="K1012" s="483">
        <v>44446</v>
      </c>
      <c r="L1012" s="479"/>
      <c r="M1012" s="469" t="s">
        <v>9553</v>
      </c>
      <c r="N1012" s="469" t="s">
        <v>2586</v>
      </c>
      <c r="O1012" s="513" t="s">
        <v>9551</v>
      </c>
      <c r="P1012" s="513" t="s">
        <v>9552</v>
      </c>
      <c r="Q1012" s="513" t="s">
        <v>9414</v>
      </c>
      <c r="R1012" s="526">
        <v>0</v>
      </c>
      <c r="S1012" s="484">
        <v>0</v>
      </c>
      <c r="T1012" s="468" t="s">
        <v>2484</v>
      </c>
      <c r="U1012" s="468"/>
      <c r="V1012" s="468"/>
      <c r="W1012" s="468" t="s">
        <v>120</v>
      </c>
      <c r="X1012" s="469"/>
      <c r="Y1012" s="468" t="s">
        <v>2528</v>
      </c>
      <c r="Z1012" s="513" t="s">
        <v>9605</v>
      </c>
      <c r="AA1012" s="467" t="s">
        <v>2454</v>
      </c>
      <c r="AB1012" s="467" t="s">
        <v>9686</v>
      </c>
      <c r="AC1012" s="474"/>
      <c r="AD1012" s="474"/>
      <c r="AE1012" s="474" t="s">
        <v>2461</v>
      </c>
      <c r="AF1012" s="474" t="s">
        <v>2462</v>
      </c>
      <c r="AG1012" s="467" t="s">
        <v>2490</v>
      </c>
      <c r="AH1012" s="474" t="s">
        <v>2452</v>
      </c>
      <c r="AI1012" s="474" t="s">
        <v>2452</v>
      </c>
      <c r="AJ1012" s="467"/>
      <c r="AK1012" s="474"/>
      <c r="AL1012" s="467"/>
      <c r="AM1012" s="467" t="s">
        <v>6764</v>
      </c>
      <c r="AN1012" s="467"/>
      <c r="AO1012" s="474"/>
      <c r="AP1012" s="476" t="s">
        <v>9606</v>
      </c>
      <c r="AQ1012" s="467" t="s">
        <v>7894</v>
      </c>
      <c r="AR1012" s="467" t="s">
        <v>6716</v>
      </c>
      <c r="AS1012" s="467" t="s">
        <v>9686</v>
      </c>
      <c r="AT1012" s="467" t="s">
        <v>9611</v>
      </c>
      <c r="AU1012" s="474" t="s">
        <v>9612</v>
      </c>
      <c r="AV1012" s="474"/>
      <c r="AW1012" s="474">
        <v>1</v>
      </c>
      <c r="AX1012" s="474">
        <v>1</v>
      </c>
      <c r="AY1012" s="474">
        <v>1</v>
      </c>
      <c r="AZ1012" s="474">
        <v>3</v>
      </c>
      <c r="BA1012" s="477">
        <v>1</v>
      </c>
      <c r="BB1012" s="478"/>
      <c r="BC1012" s="474"/>
      <c r="BD1012" s="467"/>
      <c r="BE1012" s="467"/>
      <c r="BF1012" s="467"/>
      <c r="BG1012" s="470"/>
      <c r="BH1012" s="467"/>
      <c r="BI1012" s="467"/>
      <c r="BJ1012" s="467"/>
      <c r="BK1012" s="467"/>
      <c r="BL1012" s="467"/>
      <c r="BM1012" s="467"/>
    </row>
    <row r="1013" spans="1:65" ht="30" customHeight="1" x14ac:dyDescent="0.3">
      <c r="B1013" s="465">
        <v>20201011</v>
      </c>
      <c r="C1013" s="514" t="s">
        <v>9447</v>
      </c>
      <c r="D1013" s="480" t="s">
        <v>6304</v>
      </c>
      <c r="E1013" s="481">
        <v>44447</v>
      </c>
      <c r="F1013" s="469" t="s">
        <v>2713</v>
      </c>
      <c r="G1013" s="468" t="s">
        <v>116</v>
      </c>
      <c r="H1013" s="469" t="s">
        <v>2585</v>
      </c>
      <c r="I1013" s="468" t="s">
        <v>4394</v>
      </c>
      <c r="J1013" s="503">
        <v>202109081394</v>
      </c>
      <c r="K1013" s="483">
        <v>44447</v>
      </c>
      <c r="L1013" s="479">
        <v>44409</v>
      </c>
      <c r="M1013" s="469" t="s">
        <v>7837</v>
      </c>
      <c r="N1013" s="469" t="s">
        <v>9442</v>
      </c>
      <c r="O1013" s="513" t="s">
        <v>6068</v>
      </c>
      <c r="P1013" s="513" t="s">
        <v>9602</v>
      </c>
      <c r="Q1013" s="513" t="s">
        <v>9687</v>
      </c>
      <c r="R1013" s="526">
        <v>5000</v>
      </c>
      <c r="S1013" s="484">
        <v>0</v>
      </c>
      <c r="T1013" s="468" t="s">
        <v>9661</v>
      </c>
      <c r="U1013" s="468"/>
      <c r="V1013" s="468"/>
      <c r="W1013" s="468" t="s">
        <v>9653</v>
      </c>
      <c r="X1013" s="469"/>
      <c r="Y1013" s="468" t="s">
        <v>2528</v>
      </c>
      <c r="Z1013" s="513" t="s">
        <v>9678</v>
      </c>
      <c r="AA1013" s="467" t="s">
        <v>9658</v>
      </c>
      <c r="AB1013" s="467"/>
      <c r="AC1013" s="474"/>
      <c r="AD1013" s="474" t="s">
        <v>2450</v>
      </c>
      <c r="AE1013" s="474"/>
      <c r="AF1013" s="474" t="s">
        <v>2462</v>
      </c>
      <c r="AG1013" s="467" t="s">
        <v>2486</v>
      </c>
      <c r="AH1013" s="474" t="s">
        <v>2452</v>
      </c>
      <c r="AI1013" s="474" t="s">
        <v>2452</v>
      </c>
      <c r="AJ1013" s="467"/>
      <c r="AK1013" s="474"/>
      <c r="AL1013" s="467"/>
      <c r="AM1013" s="467" t="s">
        <v>9238</v>
      </c>
      <c r="AN1013" s="467"/>
      <c r="AO1013" s="474" t="s">
        <v>2528</v>
      </c>
      <c r="AP1013" s="476" t="s">
        <v>8546</v>
      </c>
      <c r="AQ1013" s="467" t="s">
        <v>7656</v>
      </c>
      <c r="AR1013" s="467" t="s">
        <v>9475</v>
      </c>
      <c r="AS1013" s="467" t="s">
        <v>8993</v>
      </c>
      <c r="AT1013" s="467" t="s">
        <v>8994</v>
      </c>
      <c r="AU1013" s="474" t="s">
        <v>8995</v>
      </c>
      <c r="AV1013" s="474"/>
      <c r="AW1013" s="474">
        <v>1</v>
      </c>
      <c r="AX1013" s="474">
        <v>1</v>
      </c>
      <c r="AY1013" s="474">
        <v>1</v>
      </c>
      <c r="AZ1013" s="474">
        <v>3</v>
      </c>
      <c r="BA1013" s="477">
        <v>3</v>
      </c>
      <c r="BB1013" s="478"/>
      <c r="BC1013" s="474"/>
      <c r="BD1013" s="467" t="s">
        <v>3141</v>
      </c>
      <c r="BE1013" s="467" t="s">
        <v>9473</v>
      </c>
      <c r="BF1013" s="467"/>
      <c r="BG1013" s="470"/>
      <c r="BH1013" s="467"/>
      <c r="BI1013" s="467"/>
      <c r="BJ1013" s="467"/>
      <c r="BK1013" s="467"/>
      <c r="BL1013" s="467"/>
      <c r="BM1013" s="467"/>
    </row>
    <row r="1014" spans="1:65" ht="30" customHeight="1" x14ac:dyDescent="0.3">
      <c r="B1014" s="465">
        <v>20201012</v>
      </c>
      <c r="C1014" s="514" t="s">
        <v>9446</v>
      </c>
      <c r="D1014" s="480" t="s">
        <v>9444</v>
      </c>
      <c r="E1014" s="481">
        <v>44447</v>
      </c>
      <c r="F1014" s="469" t="s">
        <v>2713</v>
      </c>
      <c r="G1014" s="468" t="s">
        <v>116</v>
      </c>
      <c r="H1014" s="469" t="s">
        <v>2585</v>
      </c>
      <c r="I1014" s="468" t="s">
        <v>4394</v>
      </c>
      <c r="J1014" s="503">
        <v>202109081392</v>
      </c>
      <c r="K1014" s="483">
        <v>44447</v>
      </c>
      <c r="L1014" s="479">
        <v>44409</v>
      </c>
      <c r="M1014" s="469" t="s">
        <v>5956</v>
      </c>
      <c r="N1014" s="469" t="s">
        <v>9443</v>
      </c>
      <c r="O1014" s="513" t="s">
        <v>6068</v>
      </c>
      <c r="P1014" s="513" t="s">
        <v>9554</v>
      </c>
      <c r="Q1014" s="513" t="s">
        <v>9688</v>
      </c>
      <c r="R1014" s="526">
        <v>1829</v>
      </c>
      <c r="S1014" s="484">
        <v>0</v>
      </c>
      <c r="T1014" s="468" t="s">
        <v>9661</v>
      </c>
      <c r="U1014" s="468"/>
      <c r="V1014" s="468"/>
      <c r="W1014" s="468" t="s">
        <v>9653</v>
      </c>
      <c r="X1014" s="469"/>
      <c r="Y1014" s="468" t="s">
        <v>2528</v>
      </c>
      <c r="Z1014" s="513" t="s">
        <v>9678</v>
      </c>
      <c r="AA1014" s="467" t="s">
        <v>9658</v>
      </c>
      <c r="AB1014" s="467"/>
      <c r="AC1014" s="474"/>
      <c r="AD1014" s="474" t="s">
        <v>9648</v>
      </c>
      <c r="AE1014" s="474"/>
      <c r="AF1014" s="474" t="s">
        <v>9650</v>
      </c>
      <c r="AG1014" s="467" t="s">
        <v>9674</v>
      </c>
      <c r="AH1014" s="474" t="s">
        <v>2452</v>
      </c>
      <c r="AI1014" s="474" t="s">
        <v>2452</v>
      </c>
      <c r="AJ1014" s="467"/>
      <c r="AK1014" s="474"/>
      <c r="AL1014" s="467"/>
      <c r="AM1014" s="467" t="s">
        <v>9448</v>
      </c>
      <c r="AN1014" s="467"/>
      <c r="AO1014" s="474" t="s">
        <v>2528</v>
      </c>
      <c r="AP1014" s="476" t="s">
        <v>8546</v>
      </c>
      <c r="AQ1014" s="467" t="s">
        <v>7656</v>
      </c>
      <c r="AR1014" s="467" t="s">
        <v>9475</v>
      </c>
      <c r="AS1014" s="467" t="s">
        <v>8993</v>
      </c>
      <c r="AT1014" s="467" t="s">
        <v>8994</v>
      </c>
      <c r="AU1014" s="474" t="s">
        <v>8995</v>
      </c>
      <c r="AV1014" s="474"/>
      <c r="AW1014" s="474">
        <v>1</v>
      </c>
      <c r="AX1014" s="474">
        <v>1</v>
      </c>
      <c r="AY1014" s="474">
        <v>1</v>
      </c>
      <c r="AZ1014" s="474">
        <v>1</v>
      </c>
      <c r="BA1014" s="477">
        <v>4</v>
      </c>
      <c r="BB1014" s="478"/>
      <c r="BC1014" s="474"/>
      <c r="BD1014" s="467" t="s">
        <v>3141</v>
      </c>
      <c r="BE1014" s="467" t="s">
        <v>9473</v>
      </c>
      <c r="BF1014" s="467"/>
      <c r="BG1014" s="470"/>
      <c r="BH1014" s="467"/>
      <c r="BI1014" s="467"/>
      <c r="BJ1014" s="467"/>
      <c r="BK1014" s="467"/>
      <c r="BL1014" s="467"/>
      <c r="BM1014" s="467"/>
    </row>
    <row r="1015" spans="1:65" ht="30" customHeight="1" x14ac:dyDescent="0.3">
      <c r="B1015" s="465">
        <v>20201013</v>
      </c>
      <c r="C1015" s="514" t="s">
        <v>9445</v>
      </c>
      <c r="D1015" s="480" t="s">
        <v>6269</v>
      </c>
      <c r="E1015" s="481">
        <v>44447</v>
      </c>
      <c r="F1015" s="469" t="s">
        <v>3176</v>
      </c>
      <c r="G1015" s="468" t="s">
        <v>116</v>
      </c>
      <c r="H1015" s="469" t="s">
        <v>1500</v>
      </c>
      <c r="I1015" s="468" t="s">
        <v>2477</v>
      </c>
      <c r="J1015" s="503">
        <v>202109081366</v>
      </c>
      <c r="K1015" s="483">
        <v>44447</v>
      </c>
      <c r="L1015" s="479">
        <v>44378</v>
      </c>
      <c r="M1015" s="469" t="s">
        <v>6224</v>
      </c>
      <c r="N1015" s="469" t="s">
        <v>2582</v>
      </c>
      <c r="O1015" s="513" t="s">
        <v>9449</v>
      </c>
      <c r="P1015" s="513" t="s">
        <v>9450</v>
      </c>
      <c r="Q1015" s="513" t="s">
        <v>9451</v>
      </c>
      <c r="R1015" s="526">
        <v>2240</v>
      </c>
      <c r="S1015" s="484">
        <v>2240</v>
      </c>
      <c r="T1015" s="468" t="s">
        <v>2455</v>
      </c>
      <c r="U1015" s="468"/>
      <c r="V1015" s="468"/>
      <c r="W1015" s="468" t="s">
        <v>120</v>
      </c>
      <c r="X1015" s="469"/>
      <c r="Y1015" s="468" t="s">
        <v>2528</v>
      </c>
      <c r="Z1015" s="513" t="s">
        <v>9689</v>
      </c>
      <c r="AA1015" s="467" t="s">
        <v>2454</v>
      </c>
      <c r="AB1015" s="467" t="s">
        <v>9691</v>
      </c>
      <c r="AC1015" s="474"/>
      <c r="AD1015" s="474" t="s">
        <v>2450</v>
      </c>
      <c r="AE1015" s="474"/>
      <c r="AF1015" s="474" t="s">
        <v>2458</v>
      </c>
      <c r="AG1015" s="467" t="s">
        <v>2486</v>
      </c>
      <c r="AH1015" s="474" t="s">
        <v>2452</v>
      </c>
      <c r="AI1015" s="474" t="s">
        <v>2452</v>
      </c>
      <c r="AJ1015" s="467"/>
      <c r="AK1015" s="474"/>
      <c r="AL1015" s="467"/>
      <c r="AM1015" s="467" t="s">
        <v>9452</v>
      </c>
      <c r="AN1015" s="467"/>
      <c r="AO1015" s="474" t="s">
        <v>2528</v>
      </c>
      <c r="AP1015" s="476" t="s">
        <v>9603</v>
      </c>
      <c r="AQ1015" s="467" t="s">
        <v>9472</v>
      </c>
      <c r="AR1015" s="467" t="s">
        <v>9475</v>
      </c>
      <c r="AS1015" s="467" t="s">
        <v>9690</v>
      </c>
      <c r="AT1015" s="467" t="s">
        <v>9604</v>
      </c>
      <c r="AU1015" s="474" t="s">
        <v>9761</v>
      </c>
      <c r="AV1015" s="474"/>
      <c r="AW1015" s="474">
        <v>1</v>
      </c>
      <c r="AX1015" s="474">
        <v>1</v>
      </c>
      <c r="AY1015" s="474">
        <v>1</v>
      </c>
      <c r="AZ1015" s="474">
        <v>1</v>
      </c>
      <c r="BA1015" s="477">
        <v>3</v>
      </c>
      <c r="BB1015" s="478"/>
      <c r="BC1015" s="474" t="s">
        <v>9212</v>
      </c>
      <c r="BD1015" s="467" t="s">
        <v>3141</v>
      </c>
      <c r="BE1015" s="467" t="s">
        <v>9762</v>
      </c>
      <c r="BF1015" s="467"/>
      <c r="BG1015" s="470"/>
      <c r="BH1015" s="467"/>
      <c r="BI1015" s="467"/>
      <c r="BJ1015" s="467"/>
      <c r="BK1015" s="467"/>
      <c r="BL1015" s="467"/>
      <c r="BM1015" s="467"/>
    </row>
    <row r="1016" spans="1:65" ht="30" customHeight="1" x14ac:dyDescent="0.3">
      <c r="B1016" s="465">
        <v>20201014</v>
      </c>
      <c r="C1016" s="514" t="s">
        <v>9456</v>
      </c>
      <c r="D1016" s="480" t="s">
        <v>4113</v>
      </c>
      <c r="E1016" s="481">
        <v>44447</v>
      </c>
      <c r="F1016" s="469" t="s">
        <v>2713</v>
      </c>
      <c r="G1016" s="468" t="s">
        <v>116</v>
      </c>
      <c r="H1016" s="469" t="s">
        <v>2585</v>
      </c>
      <c r="I1016" s="468" t="s">
        <v>4394</v>
      </c>
      <c r="J1016" s="503">
        <v>202109081401</v>
      </c>
      <c r="K1016" s="483">
        <v>44447</v>
      </c>
      <c r="L1016" s="479">
        <v>44409</v>
      </c>
      <c r="M1016" s="469" t="s">
        <v>7837</v>
      </c>
      <c r="N1016" s="469" t="s">
        <v>9453</v>
      </c>
      <c r="O1016" s="513" t="s">
        <v>6068</v>
      </c>
      <c r="P1016" s="513" t="s">
        <v>9555</v>
      </c>
      <c r="Q1016" s="513" t="s">
        <v>9458</v>
      </c>
      <c r="R1016" s="526">
        <v>359</v>
      </c>
      <c r="S1016" s="484">
        <v>0</v>
      </c>
      <c r="T1016" s="468" t="s">
        <v>9661</v>
      </c>
      <c r="U1016" s="468"/>
      <c r="V1016" s="468"/>
      <c r="W1016" s="468" t="s">
        <v>9653</v>
      </c>
      <c r="X1016" s="469"/>
      <c r="Y1016" s="468" t="s">
        <v>2528</v>
      </c>
      <c r="Z1016" s="513" t="s">
        <v>9692</v>
      </c>
      <c r="AA1016" s="467" t="s">
        <v>9658</v>
      </c>
      <c r="AB1016" s="467"/>
      <c r="AC1016" s="474"/>
      <c r="AD1016" s="474" t="s">
        <v>9648</v>
      </c>
      <c r="AE1016" s="474"/>
      <c r="AF1016" s="474" t="s">
        <v>9650</v>
      </c>
      <c r="AG1016" s="467" t="s">
        <v>9674</v>
      </c>
      <c r="AH1016" s="474" t="s">
        <v>2452</v>
      </c>
      <c r="AI1016" s="474" t="s">
        <v>2452</v>
      </c>
      <c r="AJ1016" s="467"/>
      <c r="AK1016" s="474"/>
      <c r="AL1016" s="467"/>
      <c r="AM1016" s="467" t="s">
        <v>9459</v>
      </c>
      <c r="AN1016" s="467"/>
      <c r="AO1016" s="474" t="s">
        <v>2528</v>
      </c>
      <c r="AP1016" s="476" t="s">
        <v>9481</v>
      </c>
      <c r="AQ1016" s="467" t="s">
        <v>7656</v>
      </c>
      <c r="AR1016" s="467" t="s">
        <v>9475</v>
      </c>
      <c r="AS1016" s="467" t="s">
        <v>8993</v>
      </c>
      <c r="AT1016" s="467" t="s">
        <v>8994</v>
      </c>
      <c r="AU1016" s="474" t="s">
        <v>8995</v>
      </c>
      <c r="AV1016" s="474"/>
      <c r="AW1016" s="474">
        <v>1</v>
      </c>
      <c r="AX1016" s="474">
        <v>1</v>
      </c>
      <c r="AY1016" s="474">
        <v>1</v>
      </c>
      <c r="AZ1016" s="474">
        <v>1</v>
      </c>
      <c r="BA1016" s="477">
        <v>4</v>
      </c>
      <c r="BB1016" s="478"/>
      <c r="BC1016" s="474"/>
      <c r="BD1016" s="467" t="s">
        <v>3141</v>
      </c>
      <c r="BE1016" s="467" t="s">
        <v>9473</v>
      </c>
      <c r="BF1016" s="467"/>
      <c r="BG1016" s="470"/>
      <c r="BH1016" s="467"/>
      <c r="BI1016" s="467"/>
      <c r="BJ1016" s="467"/>
      <c r="BK1016" s="467"/>
      <c r="BL1016" s="467"/>
      <c r="BM1016" s="467"/>
    </row>
    <row r="1017" spans="1:65" ht="30" customHeight="1" x14ac:dyDescent="0.3">
      <c r="B1017" s="465">
        <v>20201015</v>
      </c>
      <c r="C1017" s="514" t="s">
        <v>9457</v>
      </c>
      <c r="D1017" s="480" t="s">
        <v>9455</v>
      </c>
      <c r="E1017" s="481">
        <v>44447</v>
      </c>
      <c r="F1017" s="469" t="s">
        <v>2713</v>
      </c>
      <c r="G1017" s="468" t="s">
        <v>116</v>
      </c>
      <c r="H1017" s="469" t="s">
        <v>2585</v>
      </c>
      <c r="I1017" s="468" t="s">
        <v>4394</v>
      </c>
      <c r="J1017" s="503">
        <v>202109081400</v>
      </c>
      <c r="K1017" s="483">
        <v>44447</v>
      </c>
      <c r="L1017" s="479">
        <v>44409</v>
      </c>
      <c r="M1017" s="469" t="s">
        <v>7837</v>
      </c>
      <c r="N1017" s="469" t="s">
        <v>9454</v>
      </c>
      <c r="O1017" s="513" t="s">
        <v>6068</v>
      </c>
      <c r="P1017" s="513" t="s">
        <v>9556</v>
      </c>
      <c r="Q1017" s="513" t="s">
        <v>9460</v>
      </c>
      <c r="R1017" s="526">
        <v>659</v>
      </c>
      <c r="S1017" s="484">
        <v>0</v>
      </c>
      <c r="T1017" s="468" t="s">
        <v>9661</v>
      </c>
      <c r="U1017" s="468"/>
      <c r="V1017" s="468"/>
      <c r="W1017" s="468" t="s">
        <v>9653</v>
      </c>
      <c r="X1017" s="469"/>
      <c r="Y1017" s="468" t="s">
        <v>2528</v>
      </c>
      <c r="Z1017" s="513" t="s">
        <v>9692</v>
      </c>
      <c r="AA1017" s="467" t="s">
        <v>9658</v>
      </c>
      <c r="AB1017" s="467"/>
      <c r="AC1017" s="474"/>
      <c r="AD1017" s="474" t="s">
        <v>9648</v>
      </c>
      <c r="AE1017" s="474"/>
      <c r="AF1017" s="474" t="s">
        <v>9650</v>
      </c>
      <c r="AG1017" s="467" t="s">
        <v>9674</v>
      </c>
      <c r="AH1017" s="474" t="s">
        <v>2452</v>
      </c>
      <c r="AI1017" s="474" t="s">
        <v>2452</v>
      </c>
      <c r="AJ1017" s="467"/>
      <c r="AK1017" s="474"/>
      <c r="AL1017" s="467"/>
      <c r="AM1017" s="467" t="s">
        <v>9459</v>
      </c>
      <c r="AN1017" s="467"/>
      <c r="AO1017" s="474" t="s">
        <v>2528</v>
      </c>
      <c r="AP1017" s="476" t="s">
        <v>9481</v>
      </c>
      <c r="AQ1017" s="467" t="s">
        <v>7656</v>
      </c>
      <c r="AR1017" s="467" t="s">
        <v>9475</v>
      </c>
      <c r="AS1017" s="467" t="s">
        <v>8993</v>
      </c>
      <c r="AT1017" s="467" t="s">
        <v>8994</v>
      </c>
      <c r="AU1017" s="474" t="s">
        <v>8995</v>
      </c>
      <c r="AV1017" s="474"/>
      <c r="AW1017" s="474">
        <v>1</v>
      </c>
      <c r="AX1017" s="474">
        <v>1</v>
      </c>
      <c r="AY1017" s="474">
        <v>1</v>
      </c>
      <c r="AZ1017" s="474">
        <v>1</v>
      </c>
      <c r="BA1017" s="477">
        <v>4</v>
      </c>
      <c r="BB1017" s="478"/>
      <c r="BC1017" s="474"/>
      <c r="BD1017" s="467" t="s">
        <v>3141</v>
      </c>
      <c r="BE1017" s="467" t="s">
        <v>9473</v>
      </c>
      <c r="BF1017" s="467"/>
      <c r="BG1017" s="470"/>
      <c r="BH1017" s="467"/>
      <c r="BI1017" s="467"/>
      <c r="BJ1017" s="467"/>
      <c r="BK1017" s="467"/>
      <c r="BL1017" s="467"/>
      <c r="BM1017" s="467"/>
    </row>
    <row r="1018" spans="1:65" ht="30" customHeight="1" x14ac:dyDescent="0.3">
      <c r="B1018" s="465">
        <v>20201016</v>
      </c>
      <c r="C1018" s="514" t="s">
        <v>9504</v>
      </c>
      <c r="D1018" s="480" t="s">
        <v>9503</v>
      </c>
      <c r="E1018" s="481">
        <v>44447</v>
      </c>
      <c r="F1018" s="469" t="s">
        <v>3658</v>
      </c>
      <c r="G1018" s="468" t="s">
        <v>116</v>
      </c>
      <c r="H1018" s="469" t="s">
        <v>1500</v>
      </c>
      <c r="I1018" s="468" t="s">
        <v>119</v>
      </c>
      <c r="J1018" s="503">
        <v>202109081421</v>
      </c>
      <c r="K1018" s="483">
        <v>44447</v>
      </c>
      <c r="L1018" s="479"/>
      <c r="M1018" s="469" t="s">
        <v>2586</v>
      </c>
      <c r="N1018" s="469" t="s">
        <v>9484</v>
      </c>
      <c r="O1018" s="513" t="s">
        <v>9505</v>
      </c>
      <c r="P1018" s="513" t="s">
        <v>9557</v>
      </c>
      <c r="Q1018" s="513" t="s">
        <v>9506</v>
      </c>
      <c r="R1018" s="526">
        <v>0</v>
      </c>
      <c r="S1018" s="484">
        <v>0</v>
      </c>
      <c r="T1018" s="468" t="s">
        <v>9622</v>
      </c>
      <c r="U1018" s="468"/>
      <c r="V1018" s="468"/>
      <c r="W1018" s="468" t="s">
        <v>120</v>
      </c>
      <c r="X1018" s="513"/>
      <c r="Y1018" s="468" t="s">
        <v>2528</v>
      </c>
      <c r="Z1018" s="513" t="s">
        <v>9638</v>
      </c>
      <c r="AA1018" s="467" t="s">
        <v>9636</v>
      </c>
      <c r="AB1018" s="467" t="s">
        <v>9639</v>
      </c>
      <c r="AC1018" s="474"/>
      <c r="AD1018" s="474" t="s">
        <v>9623</v>
      </c>
      <c r="AE1018" s="474" t="s">
        <v>9627</v>
      </c>
      <c r="AF1018" s="474" t="s">
        <v>9625</v>
      </c>
      <c r="AG1018" s="467" t="s">
        <v>9637</v>
      </c>
      <c r="AH1018" s="474" t="s">
        <v>2452</v>
      </c>
      <c r="AI1018" s="474" t="s">
        <v>2452</v>
      </c>
      <c r="AJ1018" s="467"/>
      <c r="AK1018" s="474"/>
      <c r="AL1018" s="467"/>
      <c r="AM1018" s="467" t="s">
        <v>6764</v>
      </c>
      <c r="AN1018" s="467"/>
      <c r="AO1018" s="474"/>
      <c r="AP1018" s="476" t="s">
        <v>9576</v>
      </c>
      <c r="AQ1018" s="467" t="s">
        <v>7894</v>
      </c>
      <c r="AR1018" s="501" t="s">
        <v>9475</v>
      </c>
      <c r="AS1018" s="467" t="s">
        <v>9639</v>
      </c>
      <c r="AT1018" s="467" t="s">
        <v>9640</v>
      </c>
      <c r="AU1018" s="474" t="s">
        <v>12402</v>
      </c>
      <c r="AV1018" s="474"/>
      <c r="AW1018" s="474">
        <v>1</v>
      </c>
      <c r="AX1018" s="474">
        <v>1</v>
      </c>
      <c r="AY1018" s="474">
        <v>1</v>
      </c>
      <c r="AZ1018" s="474">
        <v>1</v>
      </c>
      <c r="BA1018" s="477">
        <v>3</v>
      </c>
      <c r="BB1018" s="478"/>
      <c r="BC1018" s="474"/>
      <c r="BD1018" s="467"/>
      <c r="BE1018" s="467" t="s">
        <v>12335</v>
      </c>
      <c r="BF1018" s="467"/>
      <c r="BG1018" s="470"/>
      <c r="BH1018" s="467"/>
      <c r="BI1018" s="467"/>
      <c r="BJ1018" s="467"/>
      <c r="BK1018" s="467"/>
      <c r="BL1018" s="467"/>
      <c r="BM1018" s="467"/>
    </row>
    <row r="1019" spans="1:65" s="543" customFormat="1" ht="30" customHeight="1" x14ac:dyDescent="0.3">
      <c r="A1019" s="530"/>
      <c r="B1019" s="465">
        <v>20201017</v>
      </c>
      <c r="C1019" s="514" t="s">
        <v>9696</v>
      </c>
      <c r="D1019" s="480" t="s">
        <v>2823</v>
      </c>
      <c r="E1019" s="481">
        <v>44447</v>
      </c>
      <c r="F1019" s="519" t="s">
        <v>3082</v>
      </c>
      <c r="G1019" s="520" t="s">
        <v>116</v>
      </c>
      <c r="H1019" s="519" t="s">
        <v>1500</v>
      </c>
      <c r="I1019" s="520" t="s">
        <v>2479</v>
      </c>
      <c r="J1019" s="531">
        <v>202109081412</v>
      </c>
      <c r="K1019" s="522">
        <v>44441</v>
      </c>
      <c r="L1019" s="532">
        <v>44440</v>
      </c>
      <c r="M1019" s="519" t="s">
        <v>2624</v>
      </c>
      <c r="N1019" s="519" t="s">
        <v>2582</v>
      </c>
      <c r="O1019" s="533" t="s">
        <v>9485</v>
      </c>
      <c r="P1019" s="533" t="s">
        <v>9486</v>
      </c>
      <c r="Q1019" s="533" t="s">
        <v>9693</v>
      </c>
      <c r="R1019" s="534">
        <v>89045000</v>
      </c>
      <c r="S1019" s="535">
        <v>89045000</v>
      </c>
      <c r="T1019" s="520" t="s">
        <v>2455</v>
      </c>
      <c r="U1019" s="520"/>
      <c r="V1019" s="520"/>
      <c r="W1019" s="520" t="s">
        <v>120</v>
      </c>
      <c r="X1019" s="533"/>
      <c r="Y1019" s="520" t="s">
        <v>2528</v>
      </c>
      <c r="Z1019" s="533" t="s">
        <v>9694</v>
      </c>
      <c r="AA1019" s="536" t="s">
        <v>2454</v>
      </c>
      <c r="AB1019" s="536" t="s">
        <v>9695</v>
      </c>
      <c r="AC1019" s="537"/>
      <c r="AD1019" s="537" t="s">
        <v>4230</v>
      </c>
      <c r="AE1019" s="537"/>
      <c r="AF1019" s="537" t="s">
        <v>2458</v>
      </c>
      <c r="AG1019" s="536" t="s">
        <v>2490</v>
      </c>
      <c r="AH1019" s="537" t="s">
        <v>3087</v>
      </c>
      <c r="AI1019" s="537" t="s">
        <v>3087</v>
      </c>
      <c r="AJ1019" s="536"/>
      <c r="AK1019" s="537"/>
      <c r="AL1019" s="536"/>
      <c r="AM1019" s="536" t="s">
        <v>6764</v>
      </c>
      <c r="AN1019" s="536"/>
      <c r="AO1019" s="537" t="s">
        <v>2528</v>
      </c>
      <c r="AP1019" s="538" t="s">
        <v>9575</v>
      </c>
      <c r="AQ1019" s="536" t="s">
        <v>8728</v>
      </c>
      <c r="AR1019" s="539" t="s">
        <v>9573</v>
      </c>
      <c r="AS1019" s="536" t="s">
        <v>9601</v>
      </c>
      <c r="AT1019" s="536" t="s">
        <v>12352</v>
      </c>
      <c r="AU1019" s="537" t="s">
        <v>12353</v>
      </c>
      <c r="AV1019" s="537"/>
      <c r="AW1019" s="537">
        <v>1</v>
      </c>
      <c r="AX1019" s="537">
        <v>4</v>
      </c>
      <c r="AY1019" s="537">
        <v>1</v>
      </c>
      <c r="AZ1019" s="537">
        <v>1</v>
      </c>
      <c r="BA1019" s="540">
        <v>1</v>
      </c>
      <c r="BB1019" s="541"/>
      <c r="BC1019" s="537"/>
      <c r="BD1019" s="536" t="s">
        <v>3141</v>
      </c>
      <c r="BE1019" s="536" t="s">
        <v>9752</v>
      </c>
      <c r="BF1019" s="536"/>
      <c r="BG1019" s="542"/>
      <c r="BH1019" s="536"/>
      <c r="BI1019" s="536"/>
      <c r="BJ1019" s="536"/>
      <c r="BK1019" s="536"/>
      <c r="BL1019" s="536"/>
      <c r="BM1019" s="536"/>
    </row>
    <row r="1020" spans="1:65" ht="30" customHeight="1" x14ac:dyDescent="0.3">
      <c r="B1020" s="465">
        <v>20201018</v>
      </c>
      <c r="C1020" s="514" t="s">
        <v>9492</v>
      </c>
      <c r="D1020" s="480" t="s">
        <v>9509</v>
      </c>
      <c r="E1020" s="481">
        <v>44448</v>
      </c>
      <c r="F1020" s="469" t="s">
        <v>4518</v>
      </c>
      <c r="G1020" s="468" t="s">
        <v>116</v>
      </c>
      <c r="H1020" s="469" t="s">
        <v>2585</v>
      </c>
      <c r="I1020" s="468" t="s">
        <v>2449</v>
      </c>
      <c r="J1020" s="503">
        <v>202109091557</v>
      </c>
      <c r="K1020" s="483">
        <v>44448</v>
      </c>
      <c r="L1020" s="479">
        <v>44440</v>
      </c>
      <c r="M1020" s="469" t="s">
        <v>2586</v>
      </c>
      <c r="N1020" s="469" t="s">
        <v>2624</v>
      </c>
      <c r="O1020" s="513" t="s">
        <v>9493</v>
      </c>
      <c r="P1020" s="513" t="s">
        <v>9494</v>
      </c>
      <c r="Q1020" s="513" t="s">
        <v>5247</v>
      </c>
      <c r="R1020" s="526">
        <v>699</v>
      </c>
      <c r="S1020" s="484">
        <v>0</v>
      </c>
      <c r="T1020" s="468" t="s">
        <v>145</v>
      </c>
      <c r="U1020" s="468"/>
      <c r="V1020" s="468"/>
      <c r="W1020" s="468" t="s">
        <v>997</v>
      </c>
      <c r="X1020" s="513"/>
      <c r="Y1020" s="468" t="s">
        <v>2528</v>
      </c>
      <c r="Z1020" s="513" t="s">
        <v>9495</v>
      </c>
      <c r="AA1020" s="467" t="s">
        <v>153</v>
      </c>
      <c r="AB1020" s="467"/>
      <c r="AC1020" s="474"/>
      <c r="AD1020" s="474" t="s">
        <v>227</v>
      </c>
      <c r="AE1020" s="474"/>
      <c r="AF1020" s="474" t="s">
        <v>235</v>
      </c>
      <c r="AG1020" s="467" t="s">
        <v>240</v>
      </c>
      <c r="AH1020" s="474" t="s">
        <v>2452</v>
      </c>
      <c r="AI1020" s="474" t="s">
        <v>2452</v>
      </c>
      <c r="AJ1020" s="467"/>
      <c r="AK1020" s="474"/>
      <c r="AL1020" s="467"/>
      <c r="AM1020" s="467" t="s">
        <v>9508</v>
      </c>
      <c r="AN1020" s="467"/>
      <c r="AO1020" s="474" t="s">
        <v>3141</v>
      </c>
      <c r="AP1020" s="476" t="s">
        <v>9574</v>
      </c>
      <c r="AQ1020" s="467" t="s">
        <v>8265</v>
      </c>
      <c r="AR1020" s="467" t="s">
        <v>9573</v>
      </c>
      <c r="AS1020" s="467"/>
      <c r="AT1020" s="467"/>
      <c r="AU1020" s="474"/>
      <c r="AV1020" s="474"/>
      <c r="AW1020" s="474">
        <v>1</v>
      </c>
      <c r="AX1020" s="474">
        <v>1</v>
      </c>
      <c r="AY1020" s="474">
        <v>1</v>
      </c>
      <c r="AZ1020" s="474">
        <v>1</v>
      </c>
      <c r="BA1020" s="477">
        <v>3</v>
      </c>
      <c r="BB1020" s="478"/>
      <c r="BC1020" s="474"/>
      <c r="BD1020" s="467" t="s">
        <v>3141</v>
      </c>
      <c r="BE1020" s="467" t="s">
        <v>9613</v>
      </c>
      <c r="BF1020" s="467"/>
      <c r="BG1020" s="470"/>
      <c r="BH1020" s="467"/>
      <c r="BI1020" s="467"/>
      <c r="BJ1020" s="467"/>
      <c r="BK1020" s="467"/>
      <c r="BL1020" s="467"/>
      <c r="BM1020" s="467"/>
    </row>
    <row r="1021" spans="1:65" ht="30" customHeight="1" x14ac:dyDescent="0.3">
      <c r="B1021" s="465">
        <v>20201019</v>
      </c>
      <c r="C1021" s="514" t="s">
        <v>9496</v>
      </c>
      <c r="D1021" s="480" t="s">
        <v>9511</v>
      </c>
      <c r="E1021" s="481">
        <v>44448</v>
      </c>
      <c r="F1021" s="469" t="s">
        <v>2632</v>
      </c>
      <c r="G1021" s="468" t="s">
        <v>116</v>
      </c>
      <c r="H1021" s="469" t="s">
        <v>1500</v>
      </c>
      <c r="I1021" s="468" t="s">
        <v>119</v>
      </c>
      <c r="J1021" s="503">
        <v>202109091552</v>
      </c>
      <c r="K1021" s="483">
        <v>44448</v>
      </c>
      <c r="L1021" s="479"/>
      <c r="M1021" s="469" t="s">
        <v>8461</v>
      </c>
      <c r="N1021" s="469" t="s">
        <v>2624</v>
      </c>
      <c r="O1021" s="513" t="s">
        <v>9497</v>
      </c>
      <c r="P1021" s="513" t="s">
        <v>9510</v>
      </c>
      <c r="Q1021" s="513" t="s">
        <v>9498</v>
      </c>
      <c r="R1021" s="526">
        <v>0</v>
      </c>
      <c r="S1021" s="484">
        <v>0</v>
      </c>
      <c r="T1021" s="468" t="s">
        <v>11223</v>
      </c>
      <c r="U1021" s="468"/>
      <c r="V1021" s="468"/>
      <c r="W1021" s="468" t="s">
        <v>11222</v>
      </c>
      <c r="X1021" s="513"/>
      <c r="Y1021" s="468" t="s">
        <v>2528</v>
      </c>
      <c r="Z1021" s="513" t="s">
        <v>9512</v>
      </c>
      <c r="AA1021" s="467" t="s">
        <v>11224</v>
      </c>
      <c r="AB1021" s="467"/>
      <c r="AC1021" s="474"/>
      <c r="AD1021" s="474" t="s">
        <v>11225</v>
      </c>
      <c r="AE1021" s="474" t="s">
        <v>11226</v>
      </c>
      <c r="AF1021" s="474" t="s">
        <v>11228</v>
      </c>
      <c r="AG1021" s="467" t="s">
        <v>11227</v>
      </c>
      <c r="AH1021" s="474" t="s">
        <v>2452</v>
      </c>
      <c r="AI1021" s="474" t="s">
        <v>2452</v>
      </c>
      <c r="AJ1021" s="467"/>
      <c r="AK1021" s="474"/>
      <c r="AL1021" s="467"/>
      <c r="AM1021" s="467" t="s">
        <v>6764</v>
      </c>
      <c r="AN1021" s="467"/>
      <c r="AO1021" s="474" t="s">
        <v>2528</v>
      </c>
      <c r="AP1021" s="476" t="s">
        <v>9513</v>
      </c>
      <c r="AQ1021" s="467" t="s">
        <v>8265</v>
      </c>
      <c r="AR1021" s="467" t="s">
        <v>9471</v>
      </c>
      <c r="AS1021" s="467" t="s">
        <v>11229</v>
      </c>
      <c r="AT1021" s="467" t="s">
        <v>11230</v>
      </c>
      <c r="AU1021" s="474" t="s">
        <v>6709</v>
      </c>
      <c r="AV1021" s="474"/>
      <c r="AW1021" s="474">
        <v>1</v>
      </c>
      <c r="AX1021" s="474">
        <v>1</v>
      </c>
      <c r="AY1021" s="474">
        <v>2</v>
      </c>
      <c r="AZ1021" s="474">
        <v>3</v>
      </c>
      <c r="BA1021" s="477">
        <v>1</v>
      </c>
      <c r="BB1021" s="478"/>
      <c r="BC1021" s="474"/>
      <c r="BD1021" s="467" t="s">
        <v>3141</v>
      </c>
      <c r="BE1021" s="467"/>
      <c r="BF1021" s="467"/>
      <c r="BG1021" s="470"/>
      <c r="BH1021" s="467"/>
      <c r="BI1021" s="467"/>
      <c r="BJ1021" s="467"/>
      <c r="BK1021" s="467"/>
      <c r="BL1021" s="467"/>
      <c r="BM1021" s="467"/>
    </row>
    <row r="1022" spans="1:65" ht="30" customHeight="1" x14ac:dyDescent="0.3">
      <c r="B1022" s="465">
        <v>20201020</v>
      </c>
      <c r="C1022" s="514" t="s">
        <v>9499</v>
      </c>
      <c r="D1022" s="480" t="s">
        <v>9516</v>
      </c>
      <c r="E1022" s="481">
        <v>44448</v>
      </c>
      <c r="F1022" s="469" t="s">
        <v>2632</v>
      </c>
      <c r="G1022" s="468" t="s">
        <v>116</v>
      </c>
      <c r="H1022" s="469" t="s">
        <v>2585</v>
      </c>
      <c r="I1022" s="468" t="s">
        <v>119</v>
      </c>
      <c r="J1022" s="503">
        <v>202109091547</v>
      </c>
      <c r="K1022" s="483">
        <v>44448</v>
      </c>
      <c r="L1022" s="479"/>
      <c r="M1022" s="469" t="s">
        <v>2586</v>
      </c>
      <c r="N1022" s="469" t="s">
        <v>2624</v>
      </c>
      <c r="O1022" s="513" t="s">
        <v>9500</v>
      </c>
      <c r="P1022" s="513" t="s">
        <v>9501</v>
      </c>
      <c r="Q1022" s="513" t="s">
        <v>9502</v>
      </c>
      <c r="R1022" s="526">
        <v>0</v>
      </c>
      <c r="S1022" s="484">
        <v>0</v>
      </c>
      <c r="T1022" s="468" t="s">
        <v>9654</v>
      </c>
      <c r="U1022" s="468"/>
      <c r="V1022" s="468"/>
      <c r="W1022" s="468" t="s">
        <v>9645</v>
      </c>
      <c r="X1022" s="513"/>
      <c r="Y1022" s="468" t="s">
        <v>2528</v>
      </c>
      <c r="Z1022" s="513" t="s">
        <v>9697</v>
      </c>
      <c r="AA1022" s="467" t="s">
        <v>9658</v>
      </c>
      <c r="AB1022" s="467"/>
      <c r="AC1022" s="474"/>
      <c r="AD1022" s="474" t="s">
        <v>9648</v>
      </c>
      <c r="AE1022" s="474" t="s">
        <v>9641</v>
      </c>
      <c r="AF1022" s="474" t="s">
        <v>9650</v>
      </c>
      <c r="AG1022" s="467" t="s">
        <v>9669</v>
      </c>
      <c r="AH1022" s="474" t="s">
        <v>2452</v>
      </c>
      <c r="AI1022" s="474" t="s">
        <v>2452</v>
      </c>
      <c r="AJ1022" s="467"/>
      <c r="AK1022" s="474"/>
      <c r="AL1022" s="467"/>
      <c r="AM1022" s="467" t="s">
        <v>9514</v>
      </c>
      <c r="AN1022" s="467"/>
      <c r="AO1022" s="474" t="s">
        <v>2528</v>
      </c>
      <c r="AP1022" s="476" t="s">
        <v>9517</v>
      </c>
      <c r="AQ1022" s="467" t="s">
        <v>9096</v>
      </c>
      <c r="AR1022" s="467" t="s">
        <v>6716</v>
      </c>
      <c r="AS1022" s="467" t="s">
        <v>9515</v>
      </c>
      <c r="AT1022" s="467" t="s">
        <v>8003</v>
      </c>
      <c r="AU1022" s="474" t="s">
        <v>9540</v>
      </c>
      <c r="AV1022" s="474"/>
      <c r="AW1022" s="474">
        <v>1</v>
      </c>
      <c r="AX1022" s="474">
        <v>1</v>
      </c>
      <c r="AY1022" s="474">
        <v>1</v>
      </c>
      <c r="AZ1022" s="474">
        <v>1</v>
      </c>
      <c r="BA1022" s="477">
        <v>2</v>
      </c>
      <c r="BB1022" s="478"/>
      <c r="BC1022" s="474"/>
      <c r="BD1022" s="467" t="s">
        <v>3141</v>
      </c>
      <c r="BE1022" s="467"/>
      <c r="BF1022" s="467"/>
      <c r="BG1022" s="470"/>
      <c r="BH1022" s="467"/>
      <c r="BI1022" s="467"/>
      <c r="BJ1022" s="467"/>
      <c r="BK1022" s="467"/>
      <c r="BL1022" s="467"/>
      <c r="BM1022" s="467"/>
    </row>
    <row r="1023" spans="1:65" ht="30" customHeight="1" x14ac:dyDescent="0.3">
      <c r="B1023" s="465">
        <v>20201021</v>
      </c>
      <c r="C1023" s="514" t="s">
        <v>9489</v>
      </c>
      <c r="D1023" s="480" t="s">
        <v>6318</v>
      </c>
      <c r="E1023" s="481">
        <v>44449</v>
      </c>
      <c r="F1023" s="469" t="s">
        <v>2713</v>
      </c>
      <c r="G1023" s="468" t="s">
        <v>116</v>
      </c>
      <c r="H1023" s="469" t="s">
        <v>1500</v>
      </c>
      <c r="I1023" s="468" t="s">
        <v>2466</v>
      </c>
      <c r="J1023" s="503">
        <v>202109101654</v>
      </c>
      <c r="K1023" s="483">
        <v>44438</v>
      </c>
      <c r="L1023" s="479">
        <v>44409</v>
      </c>
      <c r="M1023" s="469" t="s">
        <v>7837</v>
      </c>
      <c r="N1023" s="469" t="s">
        <v>9483</v>
      </c>
      <c r="O1023" s="513" t="s">
        <v>9490</v>
      </c>
      <c r="P1023" s="513" t="s">
        <v>9518</v>
      </c>
      <c r="Q1023" s="513" t="s">
        <v>9491</v>
      </c>
      <c r="R1023" s="526">
        <v>0</v>
      </c>
      <c r="S1023" s="484">
        <v>0</v>
      </c>
      <c r="T1023" s="468" t="s">
        <v>8453</v>
      </c>
      <c r="U1023" s="468"/>
      <c r="V1023" s="468"/>
      <c r="W1023" s="468" t="s">
        <v>121</v>
      </c>
      <c r="X1023" s="513"/>
      <c r="Y1023" s="468" t="s">
        <v>2528</v>
      </c>
      <c r="Z1023" s="513" t="s">
        <v>9635</v>
      </c>
      <c r="AA1023" s="467" t="s">
        <v>2454</v>
      </c>
      <c r="AB1023" s="467"/>
      <c r="AC1023" s="474"/>
      <c r="AD1023" s="474" t="s">
        <v>2450</v>
      </c>
      <c r="AE1023" s="474" t="s">
        <v>2461</v>
      </c>
      <c r="AF1023" s="474" t="s">
        <v>2458</v>
      </c>
      <c r="AG1023" s="467" t="s">
        <v>2490</v>
      </c>
      <c r="AH1023" s="474" t="s">
        <v>2452</v>
      </c>
      <c r="AI1023" s="474" t="s">
        <v>2452</v>
      </c>
      <c r="AJ1023" s="467"/>
      <c r="AK1023" s="474"/>
      <c r="AL1023" s="467"/>
      <c r="AM1023" s="467" t="s">
        <v>9238</v>
      </c>
      <c r="AN1023" s="467"/>
      <c r="AO1023" s="474" t="s">
        <v>2528</v>
      </c>
      <c r="AP1023" s="476" t="s">
        <v>9634</v>
      </c>
      <c r="AQ1023" s="467" t="s">
        <v>7656</v>
      </c>
      <c r="AR1023" s="501" t="s">
        <v>9630</v>
      </c>
      <c r="AS1023" s="467" t="s">
        <v>9698</v>
      </c>
      <c r="AT1023" s="467" t="s">
        <v>8026</v>
      </c>
      <c r="AU1023" s="474" t="s">
        <v>9540</v>
      </c>
      <c r="AV1023" s="474"/>
      <c r="AW1023" s="474">
        <v>1</v>
      </c>
      <c r="AX1023" s="474">
        <v>1</v>
      </c>
      <c r="AY1023" s="474">
        <v>1</v>
      </c>
      <c r="AZ1023" s="474">
        <v>1</v>
      </c>
      <c r="BA1023" s="477">
        <v>1</v>
      </c>
      <c r="BB1023" s="478"/>
      <c r="BC1023" s="474"/>
      <c r="BD1023" s="467" t="s">
        <v>3141</v>
      </c>
      <c r="BE1023" s="467" t="s">
        <v>9540</v>
      </c>
      <c r="BF1023" s="467"/>
      <c r="BG1023" s="470"/>
      <c r="BH1023" s="467"/>
      <c r="BI1023" s="467"/>
      <c r="BJ1023" s="467"/>
      <c r="BK1023" s="467"/>
      <c r="BL1023" s="467"/>
      <c r="BM1023" s="467"/>
    </row>
    <row r="1024" spans="1:65" ht="30" customHeight="1" x14ac:dyDescent="0.3">
      <c r="B1024" s="465">
        <v>20201022</v>
      </c>
      <c r="C1024" s="514" t="s">
        <v>9507</v>
      </c>
      <c r="D1024" s="480"/>
      <c r="E1024" s="481">
        <v>44452</v>
      </c>
      <c r="F1024" s="469" t="s">
        <v>2642</v>
      </c>
      <c r="G1024" s="468" t="s">
        <v>116</v>
      </c>
      <c r="H1024" s="469" t="s">
        <v>2585</v>
      </c>
      <c r="I1024" s="468" t="s">
        <v>119</v>
      </c>
      <c r="J1024" s="503">
        <v>202109131819</v>
      </c>
      <c r="K1024" s="483">
        <v>44451</v>
      </c>
      <c r="L1024" s="479"/>
      <c r="M1024" s="469" t="s">
        <v>9482</v>
      </c>
      <c r="N1024" s="469" t="s">
        <v>6424</v>
      </c>
      <c r="O1024" s="513" t="s">
        <v>9487</v>
      </c>
      <c r="P1024" s="513" t="s">
        <v>9520</v>
      </c>
      <c r="Q1024" s="513" t="s">
        <v>9488</v>
      </c>
      <c r="R1024" s="526">
        <v>0</v>
      </c>
      <c r="S1024" s="484">
        <v>0</v>
      </c>
      <c r="T1024" s="468" t="s">
        <v>4575</v>
      </c>
      <c r="U1024" s="468"/>
      <c r="V1024" s="468"/>
      <c r="W1024" s="468" t="s">
        <v>146</v>
      </c>
      <c r="X1024" s="513"/>
      <c r="Y1024" s="468" t="s">
        <v>11529</v>
      </c>
      <c r="Z1024" s="513" t="s">
        <v>9519</v>
      </c>
      <c r="AA1024" s="467" t="s">
        <v>153</v>
      </c>
      <c r="AB1024" s="467"/>
      <c r="AC1024" s="474"/>
      <c r="AD1024" s="474" t="s">
        <v>227</v>
      </c>
      <c r="AE1024" s="474" t="s">
        <v>232</v>
      </c>
      <c r="AF1024" s="474" t="s">
        <v>235</v>
      </c>
      <c r="AG1024" s="467" t="s">
        <v>238</v>
      </c>
      <c r="AH1024" s="474" t="s">
        <v>2452</v>
      </c>
      <c r="AI1024" s="474" t="s">
        <v>2452</v>
      </c>
      <c r="AJ1024" s="467"/>
      <c r="AK1024" s="474"/>
      <c r="AL1024" s="467"/>
      <c r="AM1024" s="467" t="s">
        <v>6764</v>
      </c>
      <c r="AN1024" s="467"/>
      <c r="AO1024" s="474" t="s">
        <v>2528</v>
      </c>
      <c r="AP1024" s="476" t="s">
        <v>9519</v>
      </c>
      <c r="AQ1024" s="467" t="s">
        <v>9521</v>
      </c>
      <c r="AR1024" s="467" t="s">
        <v>9522</v>
      </c>
      <c r="AS1024" s="467"/>
      <c r="AT1024" s="467"/>
      <c r="AU1024" s="474"/>
      <c r="AV1024" s="474"/>
      <c r="AW1024" s="474">
        <v>1</v>
      </c>
      <c r="AX1024" s="474">
        <v>1</v>
      </c>
      <c r="AY1024" s="474">
        <v>1</v>
      </c>
      <c r="AZ1024" s="474">
        <v>1</v>
      </c>
      <c r="BA1024" s="477">
        <v>1</v>
      </c>
      <c r="BB1024" s="478"/>
      <c r="BC1024" s="474"/>
      <c r="BD1024" s="467"/>
      <c r="BE1024" s="467" t="s">
        <v>9707</v>
      </c>
      <c r="BF1024" s="467"/>
      <c r="BG1024" s="470"/>
      <c r="BH1024" s="467"/>
      <c r="BI1024" s="467"/>
      <c r="BJ1024" s="467"/>
      <c r="BK1024" s="467"/>
      <c r="BL1024" s="467"/>
      <c r="BM1024" s="467"/>
    </row>
    <row r="1025" spans="2:65" ht="30" customHeight="1" x14ac:dyDescent="0.3">
      <c r="B1025" s="465">
        <v>20201023</v>
      </c>
      <c r="C1025" s="514" t="s">
        <v>9564</v>
      </c>
      <c r="D1025" s="480" t="s">
        <v>3796</v>
      </c>
      <c r="E1025" s="481">
        <v>44452</v>
      </c>
      <c r="F1025" s="469" t="s">
        <v>2713</v>
      </c>
      <c r="G1025" s="468" t="s">
        <v>116</v>
      </c>
      <c r="H1025" s="469" t="s">
        <v>2585</v>
      </c>
      <c r="I1025" s="468" t="s">
        <v>2477</v>
      </c>
      <c r="J1025" s="503">
        <v>202109131864</v>
      </c>
      <c r="K1025" s="483">
        <v>44452</v>
      </c>
      <c r="L1025" s="479">
        <v>44409</v>
      </c>
      <c r="M1025" s="469" t="s">
        <v>3581</v>
      </c>
      <c r="N1025" s="469" t="s">
        <v>2586</v>
      </c>
      <c r="O1025" s="513" t="s">
        <v>9565</v>
      </c>
      <c r="P1025" s="513" t="s">
        <v>9631</v>
      </c>
      <c r="Q1025" s="513" t="s">
        <v>9632</v>
      </c>
      <c r="R1025" s="526">
        <v>12000</v>
      </c>
      <c r="S1025" s="484">
        <v>0</v>
      </c>
      <c r="T1025" s="468" t="s">
        <v>9633</v>
      </c>
      <c r="U1025" s="468"/>
      <c r="V1025" s="468"/>
      <c r="W1025" s="468" t="s">
        <v>120</v>
      </c>
      <c r="X1025" s="513"/>
      <c r="Y1025" s="468" t="s">
        <v>2528</v>
      </c>
      <c r="Z1025" s="513" t="s">
        <v>9568</v>
      </c>
      <c r="AA1025" s="467" t="s">
        <v>2454</v>
      </c>
      <c r="AB1025" s="467" t="s">
        <v>9628</v>
      </c>
      <c r="AC1025" s="474"/>
      <c r="AD1025" s="474" t="s">
        <v>9623</v>
      </c>
      <c r="AE1025" s="474"/>
      <c r="AF1025" s="474" t="s">
        <v>9625</v>
      </c>
      <c r="AG1025" s="467" t="s">
        <v>9624</v>
      </c>
      <c r="AH1025" s="474" t="s">
        <v>2452</v>
      </c>
      <c r="AI1025" s="474" t="s">
        <v>2452</v>
      </c>
      <c r="AJ1025" s="467"/>
      <c r="AK1025" s="474"/>
      <c r="AL1025" s="467"/>
      <c r="AM1025" s="467" t="s">
        <v>9238</v>
      </c>
      <c r="AN1025" s="467"/>
      <c r="AO1025" s="474"/>
      <c r="AP1025" s="476" t="s">
        <v>9567</v>
      </c>
      <c r="AQ1025" s="467" t="s">
        <v>7656</v>
      </c>
      <c r="AR1025" s="501" t="s">
        <v>9630</v>
      </c>
      <c r="AS1025" s="467" t="s">
        <v>9628</v>
      </c>
      <c r="AT1025" s="467" t="s">
        <v>8026</v>
      </c>
      <c r="AU1025" s="474" t="s">
        <v>9629</v>
      </c>
      <c r="AV1025" s="474"/>
      <c r="AW1025" s="474">
        <v>1</v>
      </c>
      <c r="AX1025" s="474">
        <v>1</v>
      </c>
      <c r="AY1025" s="474">
        <v>1</v>
      </c>
      <c r="AZ1025" s="474">
        <v>1</v>
      </c>
      <c r="BA1025" s="477">
        <v>2</v>
      </c>
      <c r="BB1025" s="478"/>
      <c r="BC1025" s="474"/>
      <c r="BD1025" s="467"/>
      <c r="BE1025" s="467"/>
      <c r="BF1025" s="467"/>
      <c r="BG1025" s="470"/>
      <c r="BH1025" s="467"/>
      <c r="BI1025" s="467"/>
      <c r="BJ1025" s="467"/>
      <c r="BK1025" s="467"/>
      <c r="BL1025" s="467"/>
      <c r="BM1025" s="467"/>
    </row>
    <row r="1026" spans="2:65" ht="30" customHeight="1" x14ac:dyDescent="0.3">
      <c r="B1026" s="465">
        <v>20201024</v>
      </c>
      <c r="C1026" s="514" t="s">
        <v>9560</v>
      </c>
      <c r="D1026" s="480" t="s">
        <v>9571</v>
      </c>
      <c r="E1026" s="481">
        <v>44452</v>
      </c>
      <c r="F1026" s="469" t="s">
        <v>3658</v>
      </c>
      <c r="G1026" s="468" t="s">
        <v>116</v>
      </c>
      <c r="H1026" s="469" t="s">
        <v>2585</v>
      </c>
      <c r="I1026" s="468" t="s">
        <v>119</v>
      </c>
      <c r="J1026" s="503">
        <v>202109131907</v>
      </c>
      <c r="K1026" s="483">
        <v>44452</v>
      </c>
      <c r="L1026" s="479"/>
      <c r="M1026" s="469" t="s">
        <v>9558</v>
      </c>
      <c r="N1026" s="469" t="s">
        <v>9559</v>
      </c>
      <c r="O1026" s="513" t="s">
        <v>9561</v>
      </c>
      <c r="P1026" s="513" t="s">
        <v>9562</v>
      </c>
      <c r="Q1026" s="513" t="s">
        <v>9563</v>
      </c>
      <c r="R1026" s="526">
        <v>0</v>
      </c>
      <c r="S1026" s="484">
        <v>0</v>
      </c>
      <c r="T1026" s="468" t="s">
        <v>145</v>
      </c>
      <c r="U1026" s="468"/>
      <c r="V1026" s="468"/>
      <c r="W1026" s="468" t="s">
        <v>120</v>
      </c>
      <c r="X1026" s="513"/>
      <c r="Y1026" s="468"/>
      <c r="Z1026" s="513" t="s">
        <v>9569</v>
      </c>
      <c r="AA1026" s="467" t="s">
        <v>2454</v>
      </c>
      <c r="AB1026" s="467"/>
      <c r="AC1026" s="474"/>
      <c r="AD1026" s="474" t="s">
        <v>227</v>
      </c>
      <c r="AE1026" s="474" t="s">
        <v>232</v>
      </c>
      <c r="AF1026" s="474" t="s">
        <v>235</v>
      </c>
      <c r="AG1026" s="467" t="s">
        <v>240</v>
      </c>
      <c r="AH1026" s="474" t="s">
        <v>2452</v>
      </c>
      <c r="AI1026" s="474" t="s">
        <v>2452</v>
      </c>
      <c r="AJ1026" s="467"/>
      <c r="AK1026" s="474"/>
      <c r="AL1026" s="467"/>
      <c r="AM1026" s="467" t="s">
        <v>9566</v>
      </c>
      <c r="AN1026" s="467"/>
      <c r="AO1026" s="474" t="s">
        <v>2528</v>
      </c>
      <c r="AP1026" s="476" t="s">
        <v>9572</v>
      </c>
      <c r="AQ1026" s="467" t="s">
        <v>7894</v>
      </c>
      <c r="AR1026" s="501" t="s">
        <v>9570</v>
      </c>
      <c r="AS1026" s="467"/>
      <c r="AT1026" s="467"/>
      <c r="AU1026" s="474"/>
      <c r="AV1026" s="474"/>
      <c r="AW1026" s="474">
        <v>1</v>
      </c>
      <c r="AX1026" s="474">
        <v>1</v>
      </c>
      <c r="AY1026" s="474">
        <v>1</v>
      </c>
      <c r="AZ1026" s="474">
        <v>1</v>
      </c>
      <c r="BA1026" s="477">
        <v>3</v>
      </c>
      <c r="BB1026" s="478"/>
      <c r="BC1026" s="474"/>
      <c r="BD1026" s="467"/>
      <c r="BE1026" s="467"/>
      <c r="BF1026" s="467"/>
      <c r="BG1026" s="470"/>
      <c r="BH1026" s="467"/>
      <c r="BI1026" s="467"/>
      <c r="BJ1026" s="467"/>
      <c r="BK1026" s="467"/>
      <c r="BL1026" s="467"/>
      <c r="BM1026" s="467"/>
    </row>
    <row r="1027" spans="2:65" ht="30" customHeight="1" x14ac:dyDescent="0.3">
      <c r="B1027" s="465">
        <v>20201025</v>
      </c>
      <c r="C1027" s="514" t="s">
        <v>9581</v>
      </c>
      <c r="D1027" s="480"/>
      <c r="E1027" s="481">
        <v>44453</v>
      </c>
      <c r="F1027" s="469" t="s">
        <v>2713</v>
      </c>
      <c r="G1027" s="468" t="s">
        <v>116</v>
      </c>
      <c r="H1027" s="469" t="s">
        <v>2585</v>
      </c>
      <c r="I1027" s="468" t="s">
        <v>2477</v>
      </c>
      <c r="J1027" s="503">
        <v>202109141985</v>
      </c>
      <c r="K1027" s="483">
        <v>44453</v>
      </c>
      <c r="L1027" s="479">
        <v>44409</v>
      </c>
      <c r="M1027" s="469" t="s">
        <v>2586</v>
      </c>
      <c r="N1027" s="469" t="s">
        <v>7661</v>
      </c>
      <c r="O1027" s="513" t="s">
        <v>9582</v>
      </c>
      <c r="P1027" s="513" t="s">
        <v>9600</v>
      </c>
      <c r="Q1027" s="513" t="s">
        <v>9583</v>
      </c>
      <c r="R1027" s="526">
        <v>277000</v>
      </c>
      <c r="S1027" s="484">
        <v>0</v>
      </c>
      <c r="T1027" s="468" t="s">
        <v>2484</v>
      </c>
      <c r="U1027" s="468"/>
      <c r="V1027" s="468"/>
      <c r="W1027" s="468" t="s">
        <v>120</v>
      </c>
      <c r="X1027" s="513"/>
      <c r="Y1027" s="468" t="s">
        <v>2528</v>
      </c>
      <c r="Z1027" s="513" t="s">
        <v>9584</v>
      </c>
      <c r="AA1027" s="467" t="s">
        <v>2454</v>
      </c>
      <c r="AB1027" s="467"/>
      <c r="AC1027" s="474"/>
      <c r="AD1027" s="474" t="s">
        <v>2460</v>
      </c>
      <c r="AE1027" s="474"/>
      <c r="AF1027" s="474" t="s">
        <v>2458</v>
      </c>
      <c r="AG1027" s="467" t="s">
        <v>2451</v>
      </c>
      <c r="AH1027" s="474" t="s">
        <v>2452</v>
      </c>
      <c r="AI1027" s="474" t="s">
        <v>2452</v>
      </c>
      <c r="AJ1027" s="467"/>
      <c r="AK1027" s="474"/>
      <c r="AL1027" s="467"/>
      <c r="AM1027" s="467" t="s">
        <v>9238</v>
      </c>
      <c r="AN1027" s="467"/>
      <c r="AO1027" s="474" t="s">
        <v>3141</v>
      </c>
      <c r="AP1027" s="476" t="s">
        <v>9580</v>
      </c>
      <c r="AQ1027" s="467" t="s">
        <v>7656</v>
      </c>
      <c r="AR1027" s="467" t="s">
        <v>9471</v>
      </c>
      <c r="AS1027" s="467"/>
      <c r="AT1027" s="467"/>
      <c r="AU1027" s="474"/>
      <c r="AV1027" s="474"/>
      <c r="AW1027" s="474">
        <v>1</v>
      </c>
      <c r="AX1027" s="474">
        <v>2</v>
      </c>
      <c r="AY1027" s="474">
        <v>1</v>
      </c>
      <c r="AZ1027" s="474">
        <v>1</v>
      </c>
      <c r="BA1027" s="477">
        <v>2</v>
      </c>
      <c r="BB1027" s="478"/>
      <c r="BC1027" s="474"/>
      <c r="BD1027" s="467" t="s">
        <v>3141</v>
      </c>
      <c r="BE1027" s="467" t="s">
        <v>9473</v>
      </c>
      <c r="BF1027" s="467"/>
      <c r="BG1027" s="470"/>
      <c r="BH1027" s="467"/>
      <c r="BI1027" s="467"/>
      <c r="BJ1027" s="467"/>
      <c r="BK1027" s="467"/>
      <c r="BL1027" s="467"/>
      <c r="BM1027" s="467"/>
    </row>
    <row r="1028" spans="2:65" ht="30" customHeight="1" x14ac:dyDescent="0.3">
      <c r="B1028" s="465">
        <v>20201026</v>
      </c>
      <c r="C1028" s="514" t="s">
        <v>9599</v>
      </c>
      <c r="D1028" s="480"/>
      <c r="E1028" s="481">
        <v>44453</v>
      </c>
      <c r="F1028" s="469" t="s">
        <v>3082</v>
      </c>
      <c r="G1028" s="468" t="s">
        <v>116</v>
      </c>
      <c r="H1028" s="469" t="s">
        <v>2585</v>
      </c>
      <c r="I1028" s="468" t="s">
        <v>119</v>
      </c>
      <c r="J1028" s="503">
        <v>202109141977</v>
      </c>
      <c r="K1028" s="483">
        <v>44452</v>
      </c>
      <c r="L1028" s="479"/>
      <c r="M1028" s="469" t="s">
        <v>2586</v>
      </c>
      <c r="N1028" s="469" t="s">
        <v>9579</v>
      </c>
      <c r="O1028" s="513" t="s">
        <v>9585</v>
      </c>
      <c r="P1028" s="513" t="s">
        <v>9586</v>
      </c>
      <c r="Q1028" s="513" t="s">
        <v>9587</v>
      </c>
      <c r="R1028" s="526">
        <v>0</v>
      </c>
      <c r="S1028" s="484">
        <v>0</v>
      </c>
      <c r="T1028" s="468" t="s">
        <v>9622</v>
      </c>
      <c r="U1028" s="468"/>
      <c r="V1028" s="468"/>
      <c r="W1028" s="468" t="s">
        <v>120</v>
      </c>
      <c r="X1028" s="513"/>
      <c r="Y1028" s="468" t="s">
        <v>2528</v>
      </c>
      <c r="Z1028" s="513" t="s">
        <v>9626</v>
      </c>
      <c r="AA1028" s="467" t="s">
        <v>2454</v>
      </c>
      <c r="AB1028" s="467" t="s">
        <v>9589</v>
      </c>
      <c r="AC1028" s="474"/>
      <c r="AD1028" s="474" t="s">
        <v>9623</v>
      </c>
      <c r="AE1028" s="474" t="s">
        <v>9627</v>
      </c>
      <c r="AF1028" s="474" t="s">
        <v>9625</v>
      </c>
      <c r="AG1028" s="467" t="s">
        <v>9624</v>
      </c>
      <c r="AH1028" s="474" t="s">
        <v>2452</v>
      </c>
      <c r="AI1028" s="474" t="s">
        <v>2452</v>
      </c>
      <c r="AJ1028" s="467"/>
      <c r="AK1028" s="474"/>
      <c r="AL1028" s="467"/>
      <c r="AM1028" s="467" t="s">
        <v>6764</v>
      </c>
      <c r="AN1028" s="467"/>
      <c r="AO1028" s="474"/>
      <c r="AP1028" s="476" t="s">
        <v>9588</v>
      </c>
      <c r="AQ1028" s="467" t="s">
        <v>8728</v>
      </c>
      <c r="AR1028" s="501" t="s">
        <v>9573</v>
      </c>
      <c r="AS1028" s="467" t="s">
        <v>9589</v>
      </c>
      <c r="AT1028" s="467" t="s">
        <v>8737</v>
      </c>
      <c r="AU1028" s="478" t="s">
        <v>9598</v>
      </c>
      <c r="AV1028" s="474"/>
      <c r="AW1028" s="474">
        <v>1</v>
      </c>
      <c r="AX1028" s="474">
        <v>1</v>
      </c>
      <c r="AY1028" s="474">
        <v>1</v>
      </c>
      <c r="AZ1028" s="474">
        <v>1</v>
      </c>
      <c r="BA1028" s="477">
        <v>2</v>
      </c>
      <c r="BB1028" s="478"/>
      <c r="BC1028" s="474"/>
      <c r="BD1028" s="467"/>
      <c r="BE1028" s="467"/>
      <c r="BF1028" s="467"/>
      <c r="BG1028" s="470"/>
      <c r="BH1028" s="467"/>
      <c r="BI1028" s="467"/>
      <c r="BJ1028" s="467"/>
      <c r="BK1028" s="467"/>
      <c r="BL1028" s="467"/>
      <c r="BM1028" s="467"/>
    </row>
    <row r="1029" spans="2:65" ht="30" customHeight="1" x14ac:dyDescent="0.3">
      <c r="B1029" s="465">
        <v>20201027</v>
      </c>
      <c r="C1029" s="514" t="s">
        <v>9712</v>
      </c>
      <c r="D1029" s="480"/>
      <c r="E1029" s="481">
        <v>44453</v>
      </c>
      <c r="F1029" s="469" t="s">
        <v>3176</v>
      </c>
      <c r="G1029" s="468" t="s">
        <v>116</v>
      </c>
      <c r="H1029" s="469" t="s">
        <v>1500</v>
      </c>
      <c r="I1029" s="468" t="s">
        <v>9716</v>
      </c>
      <c r="J1029" s="503">
        <v>202109142049</v>
      </c>
      <c r="K1029" s="483">
        <v>44453</v>
      </c>
      <c r="L1029" s="479"/>
      <c r="M1029" s="469" t="s">
        <v>2586</v>
      </c>
      <c r="N1029" s="469" t="s">
        <v>2586</v>
      </c>
      <c r="O1029" s="513" t="s">
        <v>9709</v>
      </c>
      <c r="P1029" s="513" t="s">
        <v>9715</v>
      </c>
      <c r="Q1029" s="513" t="s">
        <v>9710</v>
      </c>
      <c r="R1029" s="526">
        <v>0</v>
      </c>
      <c r="S1029" s="484">
        <v>0</v>
      </c>
      <c r="T1029" s="468" t="s">
        <v>145</v>
      </c>
      <c r="U1029" s="468"/>
      <c r="V1029" s="468"/>
      <c r="W1029" s="468" t="s">
        <v>120</v>
      </c>
      <c r="X1029" s="513"/>
      <c r="Y1029" s="468" t="s">
        <v>2528</v>
      </c>
      <c r="Z1029" s="513" t="s">
        <v>9711</v>
      </c>
      <c r="AA1029" s="467" t="s">
        <v>153</v>
      </c>
      <c r="AB1029" s="467" t="s">
        <v>9713</v>
      </c>
      <c r="AC1029" s="474"/>
      <c r="AD1029" s="474" t="s">
        <v>227</v>
      </c>
      <c r="AE1029" s="474"/>
      <c r="AF1029" s="474" t="s">
        <v>235</v>
      </c>
      <c r="AG1029" s="467" t="s">
        <v>239</v>
      </c>
      <c r="AH1029" s="474" t="s">
        <v>9717</v>
      </c>
      <c r="AI1029" s="474" t="s">
        <v>9717</v>
      </c>
      <c r="AJ1029" s="467"/>
      <c r="AK1029" s="474"/>
      <c r="AL1029" s="467"/>
      <c r="AM1029" s="467" t="s">
        <v>9714</v>
      </c>
      <c r="AN1029" s="467"/>
      <c r="AO1029" s="474" t="s">
        <v>2528</v>
      </c>
      <c r="AP1029" s="476" t="s">
        <v>9614</v>
      </c>
      <c r="AQ1029" s="467" t="s">
        <v>5640</v>
      </c>
      <c r="AR1029" s="467" t="s">
        <v>9722</v>
      </c>
      <c r="AS1029" s="467" t="s">
        <v>9753</v>
      </c>
      <c r="AT1029" s="467" t="s">
        <v>8026</v>
      </c>
      <c r="AU1029" s="474" t="s">
        <v>9540</v>
      </c>
      <c r="AV1029" s="474"/>
      <c r="AW1029" s="474">
        <v>1</v>
      </c>
      <c r="AX1029" s="474">
        <v>1</v>
      </c>
      <c r="AY1029" s="474">
        <v>1</v>
      </c>
      <c r="AZ1029" s="474">
        <v>1</v>
      </c>
      <c r="BA1029" s="477">
        <v>2</v>
      </c>
      <c r="BB1029" s="478"/>
      <c r="BC1029" s="474"/>
      <c r="BD1029" s="467" t="s">
        <v>3141</v>
      </c>
      <c r="BE1029" s="467" t="s">
        <v>9747</v>
      </c>
      <c r="BF1029" s="467"/>
      <c r="BG1029" s="470"/>
      <c r="BH1029" s="467"/>
      <c r="BI1029" s="467"/>
      <c r="BJ1029" s="467"/>
      <c r="BK1029" s="467"/>
      <c r="BL1029" s="467"/>
      <c r="BM1029" s="467"/>
    </row>
    <row r="1030" spans="2:65" ht="30" customHeight="1" x14ac:dyDescent="0.3">
      <c r="B1030" s="465">
        <v>20201028</v>
      </c>
      <c r="C1030" s="514" t="s">
        <v>9620</v>
      </c>
      <c r="D1030" s="480" t="s">
        <v>9621</v>
      </c>
      <c r="E1030" s="481">
        <v>44455</v>
      </c>
      <c r="F1030" s="469" t="s">
        <v>2632</v>
      </c>
      <c r="G1030" s="468" t="s">
        <v>116</v>
      </c>
      <c r="H1030" s="469" t="s">
        <v>1500</v>
      </c>
      <c r="I1030" s="468" t="s">
        <v>2474</v>
      </c>
      <c r="J1030" s="503">
        <v>202109162209</v>
      </c>
      <c r="K1030" s="483">
        <v>44454</v>
      </c>
      <c r="L1030" s="479"/>
      <c r="M1030" s="469" t="s">
        <v>2586</v>
      </c>
      <c r="N1030" s="469" t="s">
        <v>2624</v>
      </c>
      <c r="O1030" s="513" t="s">
        <v>9615</v>
      </c>
      <c r="P1030" s="513" t="s">
        <v>9616</v>
      </c>
      <c r="Q1030" s="513" t="s">
        <v>9617</v>
      </c>
      <c r="R1030" s="526">
        <v>3600</v>
      </c>
      <c r="S1030" s="484">
        <v>3600</v>
      </c>
      <c r="T1030" s="468" t="s">
        <v>2484</v>
      </c>
      <c r="U1030" s="468"/>
      <c r="V1030" s="468"/>
      <c r="W1030" s="468" t="s">
        <v>120</v>
      </c>
      <c r="X1030" s="469"/>
      <c r="Y1030" s="468" t="s">
        <v>2528</v>
      </c>
      <c r="Z1030" s="469" t="s">
        <v>9887</v>
      </c>
      <c r="AA1030" s="467" t="s">
        <v>2454</v>
      </c>
      <c r="AB1030" s="467" t="s">
        <v>9886</v>
      </c>
      <c r="AC1030" s="474"/>
      <c r="AD1030" s="474" t="s">
        <v>2450</v>
      </c>
      <c r="AE1030" s="474"/>
      <c r="AF1030" s="474" t="s">
        <v>2458</v>
      </c>
      <c r="AG1030" s="467" t="s">
        <v>2451</v>
      </c>
      <c r="AH1030" s="474" t="s">
        <v>2452</v>
      </c>
      <c r="AI1030" s="474" t="s">
        <v>2452</v>
      </c>
      <c r="AJ1030" s="467"/>
      <c r="AK1030" s="474"/>
      <c r="AL1030" s="467"/>
      <c r="AM1030" s="467" t="s">
        <v>6764</v>
      </c>
      <c r="AN1030" s="467"/>
      <c r="AO1030" s="474" t="s">
        <v>3141</v>
      </c>
      <c r="AP1030" s="476" t="s">
        <v>10041</v>
      </c>
      <c r="AQ1030" s="467" t="s">
        <v>7656</v>
      </c>
      <c r="AR1030" s="467" t="s">
        <v>9722</v>
      </c>
      <c r="AS1030" s="467" t="s">
        <v>10017</v>
      </c>
      <c r="AT1030" s="467" t="s">
        <v>8003</v>
      </c>
      <c r="AU1030" s="474" t="s">
        <v>10018</v>
      </c>
      <c r="AV1030" s="474"/>
      <c r="AW1030" s="474">
        <v>1</v>
      </c>
      <c r="AX1030" s="474">
        <v>1</v>
      </c>
      <c r="AY1030" s="474">
        <v>1</v>
      </c>
      <c r="AZ1030" s="474">
        <v>1</v>
      </c>
      <c r="BA1030" s="477">
        <v>2</v>
      </c>
      <c r="BB1030" s="478"/>
      <c r="BC1030" s="474" t="s">
        <v>3141</v>
      </c>
      <c r="BD1030" s="467" t="s">
        <v>3141</v>
      </c>
      <c r="BE1030" s="467" t="s">
        <v>9473</v>
      </c>
      <c r="BF1030" s="467"/>
      <c r="BG1030" s="470"/>
      <c r="BH1030" s="467"/>
      <c r="BI1030" s="467"/>
      <c r="BJ1030" s="467"/>
      <c r="BK1030" s="467"/>
      <c r="BL1030" s="467"/>
      <c r="BM1030" s="467"/>
    </row>
    <row r="1031" spans="2:65" ht="30" customHeight="1" x14ac:dyDescent="0.3">
      <c r="B1031" s="465">
        <v>20201029</v>
      </c>
      <c r="C1031" s="514" t="s">
        <v>9786</v>
      </c>
      <c r="D1031" s="480" t="s">
        <v>9875</v>
      </c>
      <c r="E1031" s="481">
        <v>44455</v>
      </c>
      <c r="F1031" s="469" t="s">
        <v>4518</v>
      </c>
      <c r="G1031" s="468" t="s">
        <v>116</v>
      </c>
      <c r="H1031" s="469" t="s">
        <v>2585</v>
      </c>
      <c r="I1031" s="468" t="s">
        <v>9880</v>
      </c>
      <c r="J1031" s="503">
        <v>202109162219</v>
      </c>
      <c r="K1031" s="483">
        <v>44455</v>
      </c>
      <c r="L1031" s="479">
        <v>44409</v>
      </c>
      <c r="M1031" s="469" t="s">
        <v>2586</v>
      </c>
      <c r="N1031" s="469" t="s">
        <v>2624</v>
      </c>
      <c r="O1031" s="513" t="s">
        <v>5245</v>
      </c>
      <c r="P1031" s="513" t="s">
        <v>9787</v>
      </c>
      <c r="Q1031" s="513" t="s">
        <v>5247</v>
      </c>
      <c r="R1031" s="526">
        <v>106819</v>
      </c>
      <c r="S1031" s="484">
        <v>106819</v>
      </c>
      <c r="T1031" s="468" t="s">
        <v>9846</v>
      </c>
      <c r="U1031" s="468"/>
      <c r="V1031" s="468"/>
      <c r="W1031" s="468" t="s">
        <v>9845</v>
      </c>
      <c r="X1031" s="513"/>
      <c r="Y1031" s="468" t="s">
        <v>2528</v>
      </c>
      <c r="Z1031" s="513" t="s">
        <v>9881</v>
      </c>
      <c r="AA1031" s="467" t="s">
        <v>9883</v>
      </c>
      <c r="AB1031" s="467" t="s">
        <v>9876</v>
      </c>
      <c r="AC1031" s="474"/>
      <c r="AD1031" s="474" t="s">
        <v>9884</v>
      </c>
      <c r="AE1031" s="474"/>
      <c r="AF1031" s="474" t="s">
        <v>9885</v>
      </c>
      <c r="AG1031" s="467" t="s">
        <v>9849</v>
      </c>
      <c r="AH1031" s="474" t="s">
        <v>9843</v>
      </c>
      <c r="AI1031" s="474" t="s">
        <v>9843</v>
      </c>
      <c r="AJ1031" s="467"/>
      <c r="AK1031" s="474"/>
      <c r="AL1031" s="467"/>
      <c r="AM1031" s="467" t="s">
        <v>9882</v>
      </c>
      <c r="AN1031" s="467"/>
      <c r="AO1031" s="474"/>
      <c r="AP1031" s="476" t="s">
        <v>9877</v>
      </c>
      <c r="AQ1031" s="467" t="s">
        <v>9879</v>
      </c>
      <c r="AR1031" s="467" t="s">
        <v>6716</v>
      </c>
      <c r="AS1031" s="467" t="s">
        <v>9876</v>
      </c>
      <c r="AT1031" s="467" t="s">
        <v>9878</v>
      </c>
      <c r="AU1031" s="474" t="s">
        <v>8984</v>
      </c>
      <c r="AV1031" s="474"/>
      <c r="AW1031" s="474">
        <v>1</v>
      </c>
      <c r="AX1031" s="474">
        <v>2</v>
      </c>
      <c r="AY1031" s="474">
        <v>1</v>
      </c>
      <c r="AZ1031" s="474">
        <v>3</v>
      </c>
      <c r="BA1031" s="477">
        <v>2</v>
      </c>
      <c r="BB1031" s="478"/>
      <c r="BC1031" s="474"/>
      <c r="BD1031" s="467"/>
      <c r="BE1031" s="467" t="s">
        <v>9473</v>
      </c>
      <c r="BF1031" s="467"/>
      <c r="BG1031" s="470"/>
      <c r="BH1031" s="467"/>
      <c r="BI1031" s="467"/>
      <c r="BJ1031" s="467"/>
      <c r="BK1031" s="467"/>
      <c r="BL1031" s="467"/>
      <c r="BM1031" s="467"/>
    </row>
    <row r="1032" spans="2:65" ht="30" customHeight="1" x14ac:dyDescent="0.3">
      <c r="B1032" s="465">
        <v>20201030</v>
      </c>
      <c r="C1032" s="514" t="s">
        <v>9788</v>
      </c>
      <c r="D1032" s="480" t="s">
        <v>9829</v>
      </c>
      <c r="E1032" s="481">
        <v>44455</v>
      </c>
      <c r="F1032" s="469" t="s">
        <v>2632</v>
      </c>
      <c r="G1032" s="468" t="s">
        <v>116</v>
      </c>
      <c r="H1032" s="469" t="s">
        <v>2585</v>
      </c>
      <c r="I1032" s="468" t="s">
        <v>9825</v>
      </c>
      <c r="J1032" s="503">
        <v>202109162248</v>
      </c>
      <c r="K1032" s="483">
        <v>44454</v>
      </c>
      <c r="L1032" s="479">
        <v>44409</v>
      </c>
      <c r="M1032" s="469" t="s">
        <v>7837</v>
      </c>
      <c r="N1032" s="469" t="s">
        <v>2582</v>
      </c>
      <c r="O1032" s="513" t="s">
        <v>9789</v>
      </c>
      <c r="P1032" s="513" t="s">
        <v>9828</v>
      </c>
      <c r="Q1032" s="513" t="s">
        <v>9827</v>
      </c>
      <c r="R1032" s="526">
        <v>0</v>
      </c>
      <c r="S1032" s="484">
        <v>0</v>
      </c>
      <c r="T1032" s="468" t="s">
        <v>8618</v>
      </c>
      <c r="U1032" s="468"/>
      <c r="V1032" s="468"/>
      <c r="W1032" s="468" t="s">
        <v>997</v>
      </c>
      <c r="X1032" s="513"/>
      <c r="Y1032" s="468" t="s">
        <v>11529</v>
      </c>
      <c r="Z1032" s="513" t="s">
        <v>9790</v>
      </c>
      <c r="AA1032" s="467" t="s">
        <v>153</v>
      </c>
      <c r="AB1032" s="467" t="s">
        <v>9833</v>
      </c>
      <c r="AC1032" s="474"/>
      <c r="AD1032" s="474" t="s">
        <v>227</v>
      </c>
      <c r="AE1032" s="474"/>
      <c r="AF1032" s="474" t="s">
        <v>235</v>
      </c>
      <c r="AG1032" s="467" t="s">
        <v>238</v>
      </c>
      <c r="AH1032" s="474" t="s">
        <v>2452</v>
      </c>
      <c r="AI1032" s="474" t="s">
        <v>2452</v>
      </c>
      <c r="AJ1032" s="467"/>
      <c r="AK1032" s="474"/>
      <c r="AL1032" s="467"/>
      <c r="AM1032" s="467" t="s">
        <v>6383</v>
      </c>
      <c r="AN1032" s="467"/>
      <c r="AO1032" s="474"/>
      <c r="AP1032" s="476" t="s">
        <v>9830</v>
      </c>
      <c r="AQ1032" s="467" t="s">
        <v>9831</v>
      </c>
      <c r="AR1032" s="467" t="s">
        <v>9832</v>
      </c>
      <c r="AS1032" s="467" t="s">
        <v>9833</v>
      </c>
      <c r="AT1032" s="467"/>
      <c r="AU1032" s="474"/>
      <c r="AV1032" s="474"/>
      <c r="AW1032" s="474">
        <v>1</v>
      </c>
      <c r="AX1032" s="474">
        <v>1</v>
      </c>
      <c r="AY1032" s="474">
        <v>1</v>
      </c>
      <c r="AZ1032" s="474">
        <v>1</v>
      </c>
      <c r="BA1032" s="477">
        <v>1</v>
      </c>
      <c r="BB1032" s="478"/>
      <c r="BC1032" s="474"/>
      <c r="BD1032" s="467"/>
      <c r="BE1032" s="467" t="s">
        <v>10042</v>
      </c>
      <c r="BF1032" s="467"/>
      <c r="BG1032" s="470"/>
      <c r="BH1032" s="467"/>
      <c r="BI1032" s="467"/>
      <c r="BJ1032" s="467"/>
      <c r="BK1032" s="467"/>
      <c r="BL1032" s="467"/>
      <c r="BM1032" s="467"/>
    </row>
    <row r="1033" spans="2:65" ht="30" customHeight="1" x14ac:dyDescent="0.3">
      <c r="B1033" s="465">
        <v>20201031</v>
      </c>
      <c r="C1033" s="514" t="s">
        <v>9791</v>
      </c>
      <c r="D1033" s="480" t="s">
        <v>2823</v>
      </c>
      <c r="E1033" s="481">
        <v>44461</v>
      </c>
      <c r="F1033" s="469" t="s">
        <v>2494</v>
      </c>
      <c r="G1033" s="468" t="s">
        <v>116</v>
      </c>
      <c r="H1033" s="469" t="s">
        <v>1500</v>
      </c>
      <c r="I1033" s="468" t="s">
        <v>2479</v>
      </c>
      <c r="J1033" s="503">
        <v>202109222685</v>
      </c>
      <c r="K1033" s="483">
        <v>44461</v>
      </c>
      <c r="L1033" s="479" t="s">
        <v>9792</v>
      </c>
      <c r="M1033" s="469" t="s">
        <v>2691</v>
      </c>
      <c r="N1033" s="469" t="s">
        <v>2691</v>
      </c>
      <c r="O1033" s="513" t="s">
        <v>9793</v>
      </c>
      <c r="P1033" s="513" t="s">
        <v>9794</v>
      </c>
      <c r="Q1033" s="513" t="s">
        <v>10233</v>
      </c>
      <c r="R1033" s="526">
        <v>5423</v>
      </c>
      <c r="S1033" s="484">
        <v>0</v>
      </c>
      <c r="T1033" s="468" t="s">
        <v>2464</v>
      </c>
      <c r="U1033" s="468"/>
      <c r="V1033" s="468"/>
      <c r="W1033" s="468" t="s">
        <v>120</v>
      </c>
      <c r="X1033" s="513"/>
      <c r="Y1033" s="468" t="s">
        <v>2528</v>
      </c>
      <c r="Z1033" s="513" t="s">
        <v>10231</v>
      </c>
      <c r="AA1033" s="467" t="s">
        <v>2454</v>
      </c>
      <c r="AB1033" s="467"/>
      <c r="AC1033" s="474"/>
      <c r="AD1033" s="474" t="s">
        <v>2450</v>
      </c>
      <c r="AE1033" s="474" t="s">
        <v>2461</v>
      </c>
      <c r="AF1033" s="474" t="s">
        <v>2458</v>
      </c>
      <c r="AG1033" s="467" t="s">
        <v>2451</v>
      </c>
      <c r="AH1033" s="474" t="s">
        <v>2452</v>
      </c>
      <c r="AI1033" s="474" t="s">
        <v>2452</v>
      </c>
      <c r="AJ1033" s="467"/>
      <c r="AK1033" s="474"/>
      <c r="AL1033" s="467"/>
      <c r="AM1033" s="467" t="s">
        <v>9874</v>
      </c>
      <c r="AN1033" s="467"/>
      <c r="AO1033" s="474" t="s">
        <v>3141</v>
      </c>
      <c r="AP1033" s="476" t="s">
        <v>10232</v>
      </c>
      <c r="AQ1033" s="467" t="s">
        <v>9872</v>
      </c>
      <c r="AR1033" s="467" t="s">
        <v>9873</v>
      </c>
      <c r="AS1033" s="467" t="s">
        <v>10234</v>
      </c>
      <c r="AT1033" s="467" t="s">
        <v>10235</v>
      </c>
      <c r="AU1033" s="474" t="s">
        <v>12403</v>
      </c>
      <c r="AV1033" s="474"/>
      <c r="AW1033" s="474">
        <v>1</v>
      </c>
      <c r="AX1033" s="474">
        <v>1</v>
      </c>
      <c r="AY1033" s="474">
        <v>1</v>
      </c>
      <c r="AZ1033" s="474">
        <v>1</v>
      </c>
      <c r="BA1033" s="477">
        <v>2</v>
      </c>
      <c r="BB1033" s="478"/>
      <c r="BC1033" s="474"/>
      <c r="BD1033" s="467" t="s">
        <v>3141</v>
      </c>
      <c r="BE1033" s="467" t="s">
        <v>12365</v>
      </c>
      <c r="BF1033" s="467"/>
      <c r="BG1033" s="470"/>
      <c r="BH1033" s="467"/>
      <c r="BI1033" s="467"/>
      <c r="BJ1033" s="467"/>
      <c r="BK1033" s="467"/>
      <c r="BL1033" s="467"/>
      <c r="BM1033" s="467"/>
    </row>
    <row r="1034" spans="2:65" ht="30" customHeight="1" x14ac:dyDescent="0.3">
      <c r="B1034" s="465">
        <v>20201032</v>
      </c>
      <c r="C1034" s="514" t="s">
        <v>9795</v>
      </c>
      <c r="D1034" s="480" t="s">
        <v>9867</v>
      </c>
      <c r="E1034" s="481">
        <v>44463</v>
      </c>
      <c r="F1034" s="469" t="s">
        <v>3658</v>
      </c>
      <c r="G1034" s="468" t="s">
        <v>116</v>
      </c>
      <c r="H1034" s="469" t="s">
        <v>2585</v>
      </c>
      <c r="I1034" s="468" t="s">
        <v>9839</v>
      </c>
      <c r="J1034" s="503">
        <v>202109242961</v>
      </c>
      <c r="K1034" s="483">
        <v>44460</v>
      </c>
      <c r="L1034" s="479"/>
      <c r="M1034" s="469" t="s">
        <v>9780</v>
      </c>
      <c r="N1034" s="469" t="s">
        <v>9781</v>
      </c>
      <c r="O1034" s="513" t="s">
        <v>9796</v>
      </c>
      <c r="P1034" s="513" t="s">
        <v>9869</v>
      </c>
      <c r="Q1034" s="513" t="s">
        <v>9797</v>
      </c>
      <c r="R1034" s="526">
        <v>0</v>
      </c>
      <c r="S1034" s="484">
        <v>0</v>
      </c>
      <c r="T1034" s="468" t="s">
        <v>181</v>
      </c>
      <c r="U1034" s="468"/>
      <c r="V1034" s="468"/>
      <c r="W1034" s="468" t="s">
        <v>997</v>
      </c>
      <c r="X1034" s="513"/>
      <c r="Y1034" s="468" t="s">
        <v>2528</v>
      </c>
      <c r="Z1034" s="513" t="s">
        <v>9798</v>
      </c>
      <c r="AA1034" s="467" t="s">
        <v>153</v>
      </c>
      <c r="AB1034" s="467" t="s">
        <v>9870</v>
      </c>
      <c r="AC1034" s="474"/>
      <c r="AD1034" s="474" t="s">
        <v>227</v>
      </c>
      <c r="AE1034" s="474" t="s">
        <v>232</v>
      </c>
      <c r="AF1034" s="474" t="s">
        <v>235</v>
      </c>
      <c r="AG1034" s="467" t="s">
        <v>239</v>
      </c>
      <c r="AH1034" s="474" t="s">
        <v>9843</v>
      </c>
      <c r="AI1034" s="474" t="s">
        <v>9843</v>
      </c>
      <c r="AJ1034" s="467"/>
      <c r="AK1034" s="474"/>
      <c r="AL1034" s="467"/>
      <c r="AM1034" s="467" t="s">
        <v>9871</v>
      </c>
      <c r="AN1034" s="467"/>
      <c r="AO1034" s="474"/>
      <c r="AP1034" s="476" t="s">
        <v>9868</v>
      </c>
      <c r="AQ1034" s="467" t="s">
        <v>7894</v>
      </c>
      <c r="AR1034" s="467" t="s">
        <v>10012</v>
      </c>
      <c r="AS1034" s="467" t="s">
        <v>9870</v>
      </c>
      <c r="AT1034" s="467" t="s">
        <v>8924</v>
      </c>
      <c r="AU1034" s="474" t="s">
        <v>9332</v>
      </c>
      <c r="AV1034" s="474"/>
      <c r="AW1034" s="474">
        <v>1</v>
      </c>
      <c r="AX1034" s="474">
        <v>1</v>
      </c>
      <c r="AY1034" s="474">
        <v>1</v>
      </c>
      <c r="AZ1034" s="474">
        <v>1</v>
      </c>
      <c r="BA1034" s="477">
        <v>2</v>
      </c>
      <c r="BB1034" s="478"/>
      <c r="BC1034" s="474"/>
      <c r="BD1034" s="467"/>
      <c r="BE1034" s="467" t="s">
        <v>10008</v>
      </c>
      <c r="BF1034" s="467"/>
      <c r="BG1034" s="470"/>
      <c r="BH1034" s="467"/>
      <c r="BI1034" s="467"/>
      <c r="BJ1034" s="467"/>
      <c r="BK1034" s="467"/>
      <c r="BL1034" s="467"/>
      <c r="BM1034" s="467"/>
    </row>
    <row r="1035" spans="2:65" ht="30" customHeight="1" x14ac:dyDescent="0.3">
      <c r="B1035" s="465">
        <v>20201033</v>
      </c>
      <c r="C1035" s="514" t="s">
        <v>9799</v>
      </c>
      <c r="D1035" s="480" t="s">
        <v>9863</v>
      </c>
      <c r="E1035" s="481">
        <v>44467</v>
      </c>
      <c r="F1035" s="469" t="s">
        <v>2713</v>
      </c>
      <c r="G1035" s="468" t="s">
        <v>116</v>
      </c>
      <c r="H1035" s="469" t="s">
        <v>2585</v>
      </c>
      <c r="I1035" s="468" t="s">
        <v>119</v>
      </c>
      <c r="J1035" s="503">
        <v>202109283262</v>
      </c>
      <c r="K1035" s="483">
        <v>44462</v>
      </c>
      <c r="L1035" s="479">
        <v>44440</v>
      </c>
      <c r="M1035" s="469" t="s">
        <v>9782</v>
      </c>
      <c r="N1035" s="469" t="s">
        <v>5956</v>
      </c>
      <c r="O1035" s="513" t="s">
        <v>9800</v>
      </c>
      <c r="P1035" s="513" t="s">
        <v>9865</v>
      </c>
      <c r="Q1035" s="513" t="s">
        <v>9801</v>
      </c>
      <c r="R1035" s="526">
        <v>2350</v>
      </c>
      <c r="S1035" s="484">
        <v>0</v>
      </c>
      <c r="T1035" s="468" t="s">
        <v>10241</v>
      </c>
      <c r="U1035" s="468"/>
      <c r="V1035" s="468"/>
      <c r="W1035" s="468" t="s">
        <v>10230</v>
      </c>
      <c r="X1035" s="513"/>
      <c r="Y1035" s="468" t="s">
        <v>2528</v>
      </c>
      <c r="Z1035" s="513" t="s">
        <v>9802</v>
      </c>
      <c r="AA1035" s="467" t="s">
        <v>10242</v>
      </c>
      <c r="AB1035" s="467"/>
      <c r="AC1035" s="474"/>
      <c r="AD1035" s="474" t="s">
        <v>10237</v>
      </c>
      <c r="AE1035" s="474" t="s">
        <v>232</v>
      </c>
      <c r="AF1035" s="474" t="s">
        <v>10239</v>
      </c>
      <c r="AG1035" s="467" t="s">
        <v>10240</v>
      </c>
      <c r="AH1035" s="474" t="s">
        <v>2452</v>
      </c>
      <c r="AI1035" s="474" t="s">
        <v>2452</v>
      </c>
      <c r="AJ1035" s="467"/>
      <c r="AK1035" s="474"/>
      <c r="AL1035" s="467"/>
      <c r="AM1035" s="467" t="s">
        <v>9866</v>
      </c>
      <c r="AN1035" s="467"/>
      <c r="AO1035" s="474" t="s">
        <v>3141</v>
      </c>
      <c r="AP1035" s="476" t="s">
        <v>9864</v>
      </c>
      <c r="AQ1035" s="467" t="s">
        <v>6040</v>
      </c>
      <c r="AR1035" s="467" t="s">
        <v>10043</v>
      </c>
      <c r="AS1035" s="467"/>
      <c r="AT1035" s="467"/>
      <c r="AU1035" s="474"/>
      <c r="AV1035" s="474"/>
      <c r="AW1035" s="474">
        <v>1</v>
      </c>
      <c r="AX1035" s="474">
        <v>1</v>
      </c>
      <c r="AY1035" s="474">
        <v>1</v>
      </c>
      <c r="AZ1035" s="474">
        <v>1</v>
      </c>
      <c r="BA1035" s="477">
        <v>3</v>
      </c>
      <c r="BB1035" s="478"/>
      <c r="BC1035" s="474"/>
      <c r="BD1035" s="467" t="s">
        <v>3141</v>
      </c>
      <c r="BE1035" s="467" t="s">
        <v>9473</v>
      </c>
      <c r="BF1035" s="467"/>
      <c r="BG1035" s="470"/>
      <c r="BH1035" s="467"/>
      <c r="BI1035" s="467"/>
      <c r="BJ1035" s="467"/>
      <c r="BK1035" s="467"/>
      <c r="BL1035" s="467"/>
      <c r="BM1035" s="467"/>
    </row>
    <row r="1036" spans="2:65" ht="30" customHeight="1" x14ac:dyDescent="0.3">
      <c r="B1036" s="465">
        <v>20201034</v>
      </c>
      <c r="C1036" s="514" t="s">
        <v>9804</v>
      </c>
      <c r="D1036" s="480" t="s">
        <v>9803</v>
      </c>
      <c r="E1036" s="481">
        <v>44467</v>
      </c>
      <c r="F1036" s="469" t="s">
        <v>3658</v>
      </c>
      <c r="G1036" s="468" t="s">
        <v>116</v>
      </c>
      <c r="H1036" s="469" t="s">
        <v>2585</v>
      </c>
      <c r="I1036" s="468" t="s">
        <v>119</v>
      </c>
      <c r="J1036" s="503">
        <v>202109283267</v>
      </c>
      <c r="K1036" s="483">
        <v>44466</v>
      </c>
      <c r="L1036" s="479"/>
      <c r="M1036" s="469" t="s">
        <v>9780</v>
      </c>
      <c r="N1036" s="469" t="s">
        <v>9783</v>
      </c>
      <c r="O1036" s="513" t="s">
        <v>9805</v>
      </c>
      <c r="P1036" s="513" t="s">
        <v>9890</v>
      </c>
      <c r="Q1036" s="513" t="s">
        <v>9806</v>
      </c>
      <c r="R1036" s="526">
        <v>0</v>
      </c>
      <c r="S1036" s="484">
        <v>0</v>
      </c>
      <c r="T1036" s="468" t="s">
        <v>2484</v>
      </c>
      <c r="U1036" s="468"/>
      <c r="V1036" s="468"/>
      <c r="W1036" s="468" t="s">
        <v>121</v>
      </c>
      <c r="X1036" s="513"/>
      <c r="Y1036" s="468" t="s">
        <v>2528</v>
      </c>
      <c r="Z1036" s="513" t="s">
        <v>9861</v>
      </c>
      <c r="AA1036" s="467" t="s">
        <v>2454</v>
      </c>
      <c r="AB1036" s="467" t="s">
        <v>9860</v>
      </c>
      <c r="AC1036" s="474"/>
      <c r="AD1036" s="474" t="s">
        <v>2450</v>
      </c>
      <c r="AE1036" s="474" t="s">
        <v>2461</v>
      </c>
      <c r="AF1036" s="474" t="s">
        <v>2458</v>
      </c>
      <c r="AG1036" s="467" t="s">
        <v>2451</v>
      </c>
      <c r="AH1036" s="474" t="s">
        <v>2452</v>
      </c>
      <c r="AI1036" s="474" t="s">
        <v>2452</v>
      </c>
      <c r="AJ1036" s="467"/>
      <c r="AK1036" s="474"/>
      <c r="AL1036" s="467"/>
      <c r="AM1036" s="467" t="s">
        <v>6764</v>
      </c>
      <c r="AN1036" s="467"/>
      <c r="AO1036" s="474"/>
      <c r="AP1036" s="476" t="s">
        <v>9862</v>
      </c>
      <c r="AQ1036" s="467" t="s">
        <v>9096</v>
      </c>
      <c r="AR1036" s="467" t="s">
        <v>10010</v>
      </c>
      <c r="AS1036" s="467" t="s">
        <v>9860</v>
      </c>
      <c r="AT1036" s="467" t="s">
        <v>9611</v>
      </c>
      <c r="AU1036" s="478" t="s">
        <v>9150</v>
      </c>
      <c r="AV1036" s="474"/>
      <c r="AW1036" s="474">
        <v>1</v>
      </c>
      <c r="AX1036" s="474">
        <v>1</v>
      </c>
      <c r="AY1036" s="474">
        <v>1</v>
      </c>
      <c r="AZ1036" s="474">
        <v>1</v>
      </c>
      <c r="BA1036" s="477">
        <v>2</v>
      </c>
      <c r="BB1036" s="478"/>
      <c r="BC1036" s="474"/>
      <c r="BD1036" s="467"/>
      <c r="BE1036" s="467" t="s">
        <v>10009</v>
      </c>
      <c r="BF1036" s="467"/>
      <c r="BG1036" s="470"/>
      <c r="BH1036" s="467"/>
      <c r="BI1036" s="467"/>
      <c r="BJ1036" s="467"/>
      <c r="BK1036" s="467"/>
      <c r="BL1036" s="467"/>
      <c r="BM1036" s="467"/>
    </row>
    <row r="1037" spans="2:65" ht="30" customHeight="1" x14ac:dyDescent="0.3">
      <c r="B1037" s="465">
        <v>20201035</v>
      </c>
      <c r="C1037" s="514" t="s">
        <v>9808</v>
      </c>
      <c r="D1037" s="480" t="s">
        <v>9807</v>
      </c>
      <c r="E1037" s="481">
        <v>44467</v>
      </c>
      <c r="F1037" s="469" t="s">
        <v>3658</v>
      </c>
      <c r="G1037" s="468" t="s">
        <v>116</v>
      </c>
      <c r="H1037" s="469" t="s">
        <v>2585</v>
      </c>
      <c r="I1037" s="468" t="s">
        <v>119</v>
      </c>
      <c r="J1037" s="503">
        <v>202109283281</v>
      </c>
      <c r="K1037" s="483">
        <v>44466</v>
      </c>
      <c r="L1037" s="479"/>
      <c r="M1037" s="469" t="s">
        <v>2586</v>
      </c>
      <c r="N1037" s="469" t="s">
        <v>9809</v>
      </c>
      <c r="O1037" s="513" t="s">
        <v>9810</v>
      </c>
      <c r="P1037" s="513" t="s">
        <v>9891</v>
      </c>
      <c r="Q1037" s="513" t="s">
        <v>9811</v>
      </c>
      <c r="R1037" s="526">
        <v>0</v>
      </c>
      <c r="S1037" s="484">
        <v>0</v>
      </c>
      <c r="T1037" s="468" t="s">
        <v>9889</v>
      </c>
      <c r="U1037" s="468"/>
      <c r="V1037" s="468"/>
      <c r="W1037" s="468" t="s">
        <v>9845</v>
      </c>
      <c r="X1037" s="513"/>
      <c r="Y1037" s="468" t="s">
        <v>2528</v>
      </c>
      <c r="Z1037" s="513" t="s">
        <v>9859</v>
      </c>
      <c r="AA1037" s="467" t="s">
        <v>9883</v>
      </c>
      <c r="AB1037" s="467" t="s">
        <v>9860</v>
      </c>
      <c r="AC1037" s="474"/>
      <c r="AD1037" s="474" t="s">
        <v>9848</v>
      </c>
      <c r="AE1037" s="474" t="s">
        <v>9888</v>
      </c>
      <c r="AF1037" s="474" t="s">
        <v>9847</v>
      </c>
      <c r="AG1037" s="467" t="s">
        <v>9849</v>
      </c>
      <c r="AH1037" s="474" t="s">
        <v>2452</v>
      </c>
      <c r="AI1037" s="474" t="s">
        <v>2452</v>
      </c>
      <c r="AJ1037" s="467"/>
      <c r="AK1037" s="474"/>
      <c r="AL1037" s="467"/>
      <c r="AM1037" s="467" t="s">
        <v>9844</v>
      </c>
      <c r="AN1037" s="467"/>
      <c r="AO1037" s="474"/>
      <c r="AP1037" s="476" t="s">
        <v>9859</v>
      </c>
      <c r="AQ1037" s="467" t="s">
        <v>9096</v>
      </c>
      <c r="AR1037" s="467" t="s">
        <v>10010</v>
      </c>
      <c r="AS1037" s="467" t="s">
        <v>9860</v>
      </c>
      <c r="AT1037" s="467" t="s">
        <v>9611</v>
      </c>
      <c r="AU1037" s="478" t="s">
        <v>9150</v>
      </c>
      <c r="AV1037" s="474"/>
      <c r="AW1037" s="474">
        <v>1</v>
      </c>
      <c r="AX1037" s="474">
        <v>1</v>
      </c>
      <c r="AY1037" s="474">
        <v>1</v>
      </c>
      <c r="AZ1037" s="474">
        <v>1</v>
      </c>
      <c r="BA1037" s="477">
        <v>2</v>
      </c>
      <c r="BB1037" s="478"/>
      <c r="BC1037" s="474"/>
      <c r="BD1037" s="467"/>
      <c r="BE1037" s="467" t="s">
        <v>10009</v>
      </c>
      <c r="BF1037" s="467"/>
      <c r="BG1037" s="470"/>
      <c r="BH1037" s="467"/>
      <c r="BI1037" s="467"/>
      <c r="BJ1037" s="467"/>
      <c r="BK1037" s="467"/>
      <c r="BL1037" s="467"/>
      <c r="BM1037" s="467"/>
    </row>
    <row r="1038" spans="2:65" ht="30" customHeight="1" x14ac:dyDescent="0.3">
      <c r="B1038" s="465">
        <v>20201036</v>
      </c>
      <c r="C1038" s="514" t="s">
        <v>9812</v>
      </c>
      <c r="D1038" s="480" t="s">
        <v>9850</v>
      </c>
      <c r="E1038" s="481">
        <v>44467</v>
      </c>
      <c r="F1038" s="469" t="s">
        <v>2770</v>
      </c>
      <c r="G1038" s="468" t="s">
        <v>116</v>
      </c>
      <c r="H1038" s="469" t="s">
        <v>2585</v>
      </c>
      <c r="I1038" s="468" t="s">
        <v>9856</v>
      </c>
      <c r="J1038" s="503">
        <v>202109283291</v>
      </c>
      <c r="K1038" s="483">
        <v>44463</v>
      </c>
      <c r="L1038" s="479">
        <v>44440</v>
      </c>
      <c r="M1038" s="469" t="s">
        <v>2586</v>
      </c>
      <c r="N1038" s="469" t="s">
        <v>9784</v>
      </c>
      <c r="O1038" s="513" t="s">
        <v>9813</v>
      </c>
      <c r="P1038" s="513" t="s">
        <v>9892</v>
      </c>
      <c r="Q1038" s="513" t="s">
        <v>9814</v>
      </c>
      <c r="R1038" s="526">
        <v>521500</v>
      </c>
      <c r="S1038" s="484">
        <v>0</v>
      </c>
      <c r="T1038" s="468" t="s">
        <v>9846</v>
      </c>
      <c r="U1038" s="468"/>
      <c r="V1038" s="468"/>
      <c r="W1038" s="468" t="s">
        <v>9851</v>
      </c>
      <c r="X1038" s="513"/>
      <c r="Y1038" s="468" t="s">
        <v>2528</v>
      </c>
      <c r="Z1038" s="513" t="s">
        <v>9857</v>
      </c>
      <c r="AA1038" s="467" t="s">
        <v>9883</v>
      </c>
      <c r="AB1038" s="467"/>
      <c r="AC1038" s="474"/>
      <c r="AD1038" s="474" t="s">
        <v>9884</v>
      </c>
      <c r="AE1038" s="474"/>
      <c r="AF1038" s="474" t="s">
        <v>9847</v>
      </c>
      <c r="AG1038" s="467" t="s">
        <v>9849</v>
      </c>
      <c r="AH1038" s="474" t="s">
        <v>9843</v>
      </c>
      <c r="AI1038" s="474" t="s">
        <v>9843</v>
      </c>
      <c r="AJ1038" s="467"/>
      <c r="AK1038" s="474"/>
      <c r="AL1038" s="467"/>
      <c r="AM1038" s="467" t="s">
        <v>9858</v>
      </c>
      <c r="AN1038" s="467"/>
      <c r="AO1038" s="474" t="s">
        <v>2528</v>
      </c>
      <c r="AP1038" s="476" t="s">
        <v>9855</v>
      </c>
      <c r="AQ1038" s="467" t="s">
        <v>6715</v>
      </c>
      <c r="AR1038" s="501" t="s">
        <v>9854</v>
      </c>
      <c r="AS1038" s="467" t="s">
        <v>9853</v>
      </c>
      <c r="AT1038" s="467" t="s">
        <v>9852</v>
      </c>
      <c r="AU1038" s="474" t="s">
        <v>9540</v>
      </c>
      <c r="AV1038" s="474"/>
      <c r="AW1038" s="474">
        <v>1</v>
      </c>
      <c r="AX1038" s="474">
        <v>2</v>
      </c>
      <c r="AY1038" s="474">
        <v>1</v>
      </c>
      <c r="AZ1038" s="474">
        <v>1</v>
      </c>
      <c r="BA1038" s="477">
        <v>2</v>
      </c>
      <c r="BB1038" s="478"/>
      <c r="BC1038" s="474"/>
      <c r="BD1038" s="467" t="s">
        <v>3141</v>
      </c>
      <c r="BE1038" s="467" t="s">
        <v>10040</v>
      </c>
      <c r="BF1038" s="467"/>
      <c r="BG1038" s="470"/>
      <c r="BH1038" s="467"/>
      <c r="BI1038" s="467"/>
      <c r="BJ1038" s="467"/>
      <c r="BK1038" s="467"/>
      <c r="BL1038" s="467"/>
      <c r="BM1038" s="467"/>
    </row>
    <row r="1039" spans="2:65" ht="30" customHeight="1" x14ac:dyDescent="0.3">
      <c r="B1039" s="465">
        <v>20201037</v>
      </c>
      <c r="C1039" s="514" t="s">
        <v>9816</v>
      </c>
      <c r="D1039" s="480" t="s">
        <v>9834</v>
      </c>
      <c r="E1039" s="481">
        <v>44467</v>
      </c>
      <c r="F1039" s="469" t="s">
        <v>3658</v>
      </c>
      <c r="G1039" s="468" t="s">
        <v>116</v>
      </c>
      <c r="H1039" s="469" t="s">
        <v>2585</v>
      </c>
      <c r="I1039" s="468" t="s">
        <v>119</v>
      </c>
      <c r="J1039" s="503">
        <v>202109283375</v>
      </c>
      <c r="K1039" s="483">
        <v>44439</v>
      </c>
      <c r="L1039" s="479"/>
      <c r="M1039" s="469" t="s">
        <v>9785</v>
      </c>
      <c r="N1039" s="469" t="s">
        <v>2582</v>
      </c>
      <c r="O1039" s="513" t="s">
        <v>9817</v>
      </c>
      <c r="P1039" s="513" t="s">
        <v>9837</v>
      </c>
      <c r="Q1039" s="513" t="s">
        <v>9818</v>
      </c>
      <c r="R1039" s="526">
        <v>0</v>
      </c>
      <c r="S1039" s="484">
        <v>0</v>
      </c>
      <c r="T1039" s="468" t="s">
        <v>348</v>
      </c>
      <c r="U1039" s="468"/>
      <c r="V1039" s="468"/>
      <c r="W1039" s="468" t="s">
        <v>146</v>
      </c>
      <c r="X1039" s="513"/>
      <c r="Y1039" s="468" t="s">
        <v>2528</v>
      </c>
      <c r="Z1039" s="513" t="s">
        <v>9819</v>
      </c>
      <c r="AA1039" s="467" t="s">
        <v>153</v>
      </c>
      <c r="AB1039" s="467" t="s">
        <v>9836</v>
      </c>
      <c r="AC1039" s="474"/>
      <c r="AD1039" s="474" t="s">
        <v>227</v>
      </c>
      <c r="AE1039" s="474" t="s">
        <v>232</v>
      </c>
      <c r="AF1039" s="474" t="s">
        <v>235</v>
      </c>
      <c r="AG1039" s="467" t="s">
        <v>239</v>
      </c>
      <c r="AH1039" s="474" t="s">
        <v>2452</v>
      </c>
      <c r="AI1039" s="474" t="s">
        <v>2452</v>
      </c>
      <c r="AJ1039" s="467"/>
      <c r="AK1039" s="474"/>
      <c r="AL1039" s="467"/>
      <c r="AM1039" s="467" t="s">
        <v>9815</v>
      </c>
      <c r="AN1039" s="467"/>
      <c r="AO1039" s="474"/>
      <c r="AP1039" s="476" t="s">
        <v>9835</v>
      </c>
      <c r="AQ1039" s="467" t="s">
        <v>7894</v>
      </c>
      <c r="AR1039" s="467" t="s">
        <v>9722</v>
      </c>
      <c r="AS1039" s="467" t="s">
        <v>9836</v>
      </c>
      <c r="AT1039" s="467" t="s">
        <v>9611</v>
      </c>
      <c r="AU1039" s="474" t="s">
        <v>9838</v>
      </c>
      <c r="AV1039" s="474"/>
      <c r="AW1039" s="474">
        <v>1</v>
      </c>
      <c r="AX1039" s="474">
        <v>1</v>
      </c>
      <c r="AY1039" s="474">
        <v>1</v>
      </c>
      <c r="AZ1039" s="474">
        <v>1</v>
      </c>
      <c r="BA1039" s="477">
        <v>2</v>
      </c>
      <c r="BB1039" s="478"/>
      <c r="BC1039" s="474"/>
      <c r="BD1039" s="467"/>
      <c r="BE1039" s="467" t="s">
        <v>10011</v>
      </c>
      <c r="BF1039" s="467"/>
      <c r="BG1039" s="470"/>
      <c r="BH1039" s="467"/>
      <c r="BI1039" s="467"/>
      <c r="BJ1039" s="467"/>
      <c r="BK1039" s="467"/>
      <c r="BL1039" s="467"/>
      <c r="BM1039" s="467"/>
    </row>
    <row r="1040" spans="2:65" ht="30" customHeight="1" x14ac:dyDescent="0.3">
      <c r="B1040" s="465">
        <v>20201038</v>
      </c>
      <c r="C1040" s="514" t="s">
        <v>9820</v>
      </c>
      <c r="D1040" s="480"/>
      <c r="E1040" s="481">
        <v>44467</v>
      </c>
      <c r="F1040" s="469" t="s">
        <v>2713</v>
      </c>
      <c r="G1040" s="468" t="s">
        <v>116</v>
      </c>
      <c r="H1040" s="469" t="s">
        <v>1500</v>
      </c>
      <c r="I1040" s="468" t="s">
        <v>2477</v>
      </c>
      <c r="J1040" s="503">
        <v>202109283501</v>
      </c>
      <c r="K1040" s="483">
        <v>44467</v>
      </c>
      <c r="L1040" s="479"/>
      <c r="M1040" s="469" t="s">
        <v>2586</v>
      </c>
      <c r="N1040" s="469" t="s">
        <v>7661</v>
      </c>
      <c r="O1040" s="513" t="s">
        <v>9821</v>
      </c>
      <c r="P1040" s="513" t="s">
        <v>10296</v>
      </c>
      <c r="Q1040" s="513" t="s">
        <v>9822</v>
      </c>
      <c r="R1040" s="526">
        <v>0</v>
      </c>
      <c r="S1040" s="484">
        <v>0</v>
      </c>
      <c r="T1040" s="468" t="s">
        <v>10293</v>
      </c>
      <c r="U1040" s="468"/>
      <c r="V1040" s="468"/>
      <c r="W1040" s="468" t="s">
        <v>10291</v>
      </c>
      <c r="X1040" s="513"/>
      <c r="Y1040" s="468" t="s">
        <v>2528</v>
      </c>
      <c r="Z1040" s="513" t="s">
        <v>9842</v>
      </c>
      <c r="AA1040" s="467" t="s">
        <v>10297</v>
      </c>
      <c r="AB1040" s="467"/>
      <c r="AC1040" s="474"/>
      <c r="AD1040" s="474" t="s">
        <v>10298</v>
      </c>
      <c r="AE1040" s="474" t="s">
        <v>10294</v>
      </c>
      <c r="AF1040" s="474" t="s">
        <v>10300</v>
      </c>
      <c r="AG1040" s="467" t="s">
        <v>10299</v>
      </c>
      <c r="AH1040" s="474" t="s">
        <v>2452</v>
      </c>
      <c r="AI1040" s="474" t="s">
        <v>2452</v>
      </c>
      <c r="AJ1040" s="467"/>
      <c r="AK1040" s="474"/>
      <c r="AL1040" s="467"/>
      <c r="AM1040" s="467" t="s">
        <v>6764</v>
      </c>
      <c r="AN1040" s="467"/>
      <c r="AO1040" s="474" t="s">
        <v>3141</v>
      </c>
      <c r="AP1040" s="476" t="s">
        <v>9842</v>
      </c>
      <c r="AQ1040" s="467" t="s">
        <v>7656</v>
      </c>
      <c r="AR1040" s="467" t="s">
        <v>10044</v>
      </c>
      <c r="AS1040" s="467" t="s">
        <v>10019</v>
      </c>
      <c r="AT1040" s="467" t="s">
        <v>8737</v>
      </c>
      <c r="AU1040" s="474" t="s">
        <v>12042</v>
      </c>
      <c r="AV1040" s="474"/>
      <c r="AW1040" s="474">
        <v>1</v>
      </c>
      <c r="AX1040" s="474">
        <v>2</v>
      </c>
      <c r="AY1040" s="474">
        <v>1</v>
      </c>
      <c r="AZ1040" s="474">
        <v>1</v>
      </c>
      <c r="BA1040" s="477">
        <v>2</v>
      </c>
      <c r="BB1040" s="478"/>
      <c r="BC1040" s="474" t="s">
        <v>3141</v>
      </c>
      <c r="BD1040" s="467" t="s">
        <v>3141</v>
      </c>
      <c r="BE1040" s="467" t="s">
        <v>12043</v>
      </c>
      <c r="BF1040" s="467"/>
      <c r="BG1040" s="470"/>
      <c r="BH1040" s="467"/>
      <c r="BI1040" s="467"/>
      <c r="BJ1040" s="467"/>
      <c r="BK1040" s="467"/>
      <c r="BL1040" s="467"/>
      <c r="BM1040" s="467"/>
    </row>
    <row r="1041" spans="1:65" ht="30" customHeight="1" x14ac:dyDescent="0.3">
      <c r="B1041" s="465">
        <v>20201039</v>
      </c>
      <c r="C1041" s="514" t="s">
        <v>9826</v>
      </c>
      <c r="D1041" s="480"/>
      <c r="E1041" s="481">
        <v>44467</v>
      </c>
      <c r="F1041" s="469" t="s">
        <v>3176</v>
      </c>
      <c r="G1041" s="468" t="s">
        <v>116</v>
      </c>
      <c r="H1041" s="469" t="s">
        <v>1500</v>
      </c>
      <c r="I1041" s="468" t="s">
        <v>119</v>
      </c>
      <c r="J1041" s="503">
        <v>202109283516</v>
      </c>
      <c r="K1041" s="483">
        <v>44467</v>
      </c>
      <c r="L1041" s="479"/>
      <c r="M1041" s="469" t="s">
        <v>2586</v>
      </c>
      <c r="N1041" s="469" t="s">
        <v>2582</v>
      </c>
      <c r="O1041" s="513" t="s">
        <v>9823</v>
      </c>
      <c r="P1041" s="513" t="s">
        <v>10301</v>
      </c>
      <c r="Q1041" s="513" t="s">
        <v>9824</v>
      </c>
      <c r="R1041" s="526">
        <v>0</v>
      </c>
      <c r="S1041" s="484">
        <v>0</v>
      </c>
      <c r="T1041" s="468" t="s">
        <v>2484</v>
      </c>
      <c r="U1041" s="468"/>
      <c r="V1041" s="468"/>
      <c r="W1041" s="468" t="s">
        <v>121</v>
      </c>
      <c r="X1041" s="513"/>
      <c r="Y1041" s="468"/>
      <c r="Z1041" s="513" t="s">
        <v>10245</v>
      </c>
      <c r="AA1041" s="467" t="s">
        <v>2454</v>
      </c>
      <c r="AB1041" s="467"/>
      <c r="AC1041" s="474"/>
      <c r="AD1041" s="474" t="s">
        <v>2450</v>
      </c>
      <c r="AE1041" s="474" t="s">
        <v>10294</v>
      </c>
      <c r="AF1041" s="474" t="s">
        <v>2458</v>
      </c>
      <c r="AG1041" s="467" t="s">
        <v>2490</v>
      </c>
      <c r="AH1041" s="474" t="s">
        <v>2452</v>
      </c>
      <c r="AI1041" s="474" t="s">
        <v>2452</v>
      </c>
      <c r="AJ1041" s="467"/>
      <c r="AK1041" s="474"/>
      <c r="AL1041" s="467"/>
      <c r="AM1041" s="467" t="s">
        <v>9841</v>
      </c>
      <c r="AN1041" s="467"/>
      <c r="AO1041" s="474" t="s">
        <v>2528</v>
      </c>
      <c r="AP1041" s="476" t="s">
        <v>9840</v>
      </c>
      <c r="AQ1041" s="467" t="s">
        <v>10020</v>
      </c>
      <c r="AR1041" s="467" t="s">
        <v>10021</v>
      </c>
      <c r="AS1041" s="467" t="s">
        <v>10137</v>
      </c>
      <c r="AT1041" s="467" t="s">
        <v>8831</v>
      </c>
      <c r="AU1041" s="474" t="s">
        <v>10138</v>
      </c>
      <c r="AV1041" s="474"/>
      <c r="AW1041" s="474">
        <v>1</v>
      </c>
      <c r="AX1041" s="474">
        <v>1</v>
      </c>
      <c r="AY1041" s="474">
        <v>1</v>
      </c>
      <c r="AZ1041" s="474">
        <v>1</v>
      </c>
      <c r="BA1041" s="477">
        <v>2</v>
      </c>
      <c r="BB1041" s="478"/>
      <c r="BC1041" s="474" t="s">
        <v>3141</v>
      </c>
      <c r="BD1041" s="467" t="s">
        <v>3141</v>
      </c>
      <c r="BE1041" s="467" t="s">
        <v>10000</v>
      </c>
      <c r="BF1041" s="467"/>
      <c r="BG1041" s="470"/>
      <c r="BH1041" s="467"/>
      <c r="BI1041" s="467"/>
      <c r="BJ1041" s="467"/>
      <c r="BK1041" s="467"/>
      <c r="BL1041" s="467"/>
      <c r="BM1041" s="467"/>
    </row>
    <row r="1042" spans="1:65" ht="30" customHeight="1" x14ac:dyDescent="0.3">
      <c r="B1042" s="465">
        <v>20201040</v>
      </c>
      <c r="C1042" s="514" t="s">
        <v>9900</v>
      </c>
      <c r="D1042" s="480" t="s">
        <v>4258</v>
      </c>
      <c r="E1042" s="481">
        <v>44469</v>
      </c>
      <c r="F1042" s="469" t="s">
        <v>3658</v>
      </c>
      <c r="G1042" s="468" t="s">
        <v>116</v>
      </c>
      <c r="H1042" s="469" t="s">
        <v>2585</v>
      </c>
      <c r="I1042" s="468" t="s">
        <v>2449</v>
      </c>
      <c r="J1042" s="503">
        <v>202109303798</v>
      </c>
      <c r="K1042" s="483">
        <v>44469</v>
      </c>
      <c r="L1042" s="479"/>
      <c r="M1042" s="469" t="s">
        <v>2586</v>
      </c>
      <c r="N1042" s="469" t="s">
        <v>9895</v>
      </c>
      <c r="O1042" s="513" t="s">
        <v>9901</v>
      </c>
      <c r="P1042" s="513" t="s">
        <v>9902</v>
      </c>
      <c r="Q1042" s="513" t="s">
        <v>9903</v>
      </c>
      <c r="R1042" s="526">
        <v>0</v>
      </c>
      <c r="S1042" s="484">
        <v>0</v>
      </c>
      <c r="T1042" s="468" t="s">
        <v>10247</v>
      </c>
      <c r="U1042" s="468"/>
      <c r="V1042" s="468"/>
      <c r="W1042" s="468" t="s">
        <v>10236</v>
      </c>
      <c r="X1042" s="513"/>
      <c r="Y1042" s="468" t="s">
        <v>2528</v>
      </c>
      <c r="Z1042" s="469" t="s">
        <v>9899</v>
      </c>
      <c r="AA1042" s="467" t="s">
        <v>10242</v>
      </c>
      <c r="AB1042" s="467" t="s">
        <v>10007</v>
      </c>
      <c r="AC1042" s="474"/>
      <c r="AD1042" s="474" t="s">
        <v>10237</v>
      </c>
      <c r="AE1042" s="474" t="s">
        <v>10246</v>
      </c>
      <c r="AF1042" s="474" t="s">
        <v>10239</v>
      </c>
      <c r="AG1042" s="467" t="s">
        <v>10244</v>
      </c>
      <c r="AH1042" s="474" t="s">
        <v>2452</v>
      </c>
      <c r="AI1042" s="474" t="s">
        <v>2452</v>
      </c>
      <c r="AJ1042" s="467"/>
      <c r="AK1042" s="474"/>
      <c r="AL1042" s="467"/>
      <c r="AM1042" s="467" t="s">
        <v>10136</v>
      </c>
      <c r="AN1042" s="467"/>
      <c r="AO1042" s="474"/>
      <c r="AP1042" s="476" t="s">
        <v>9899</v>
      </c>
      <c r="AQ1042" s="467" t="s">
        <v>7894</v>
      </c>
      <c r="AR1042" s="467" t="s">
        <v>10010</v>
      </c>
      <c r="AS1042" s="467" t="s">
        <v>10007</v>
      </c>
      <c r="AT1042" s="467" t="s">
        <v>9611</v>
      </c>
      <c r="AU1042" s="474" t="s">
        <v>10022</v>
      </c>
      <c r="AV1042" s="474"/>
      <c r="AW1042" s="474">
        <v>1</v>
      </c>
      <c r="AX1042" s="474">
        <v>1</v>
      </c>
      <c r="AY1042" s="474">
        <v>2</v>
      </c>
      <c r="AZ1042" s="474">
        <v>1</v>
      </c>
      <c r="BA1042" s="477">
        <v>1</v>
      </c>
      <c r="BB1042" s="478"/>
      <c r="BC1042" s="474"/>
      <c r="BD1042" s="467"/>
      <c r="BE1042" s="467" t="s">
        <v>10013</v>
      </c>
      <c r="BF1042" s="467"/>
      <c r="BG1042" s="470"/>
      <c r="BH1042" s="467"/>
      <c r="BI1042" s="467"/>
      <c r="BJ1042" s="467"/>
      <c r="BK1042" s="467"/>
      <c r="BL1042" s="467"/>
      <c r="BM1042" s="467"/>
    </row>
    <row r="1043" spans="1:65" ht="30" customHeight="1" x14ac:dyDescent="0.3">
      <c r="B1043" s="465">
        <v>20201041</v>
      </c>
      <c r="C1043" s="514" t="s">
        <v>9910</v>
      </c>
      <c r="D1043" s="480"/>
      <c r="E1043" s="481">
        <v>44471</v>
      </c>
      <c r="F1043" s="469" t="s">
        <v>2609</v>
      </c>
      <c r="G1043" s="468" t="s">
        <v>116</v>
      </c>
      <c r="H1043" s="469" t="s">
        <v>2585</v>
      </c>
      <c r="I1043" s="468" t="s">
        <v>119</v>
      </c>
      <c r="J1043" s="503">
        <v>202110020109</v>
      </c>
      <c r="K1043" s="483">
        <v>44470</v>
      </c>
      <c r="L1043" s="479"/>
      <c r="M1043" s="469" t="s">
        <v>2586</v>
      </c>
      <c r="N1043" s="469" t="s">
        <v>9896</v>
      </c>
      <c r="O1043" s="513" t="s">
        <v>9914</v>
      </c>
      <c r="P1043" s="513" t="s">
        <v>10135</v>
      </c>
      <c r="Q1043" s="469" t="s">
        <v>10248</v>
      </c>
      <c r="R1043" s="526">
        <v>0</v>
      </c>
      <c r="S1043" s="484">
        <v>0</v>
      </c>
      <c r="T1043" s="468" t="s">
        <v>10247</v>
      </c>
      <c r="U1043" s="468"/>
      <c r="V1043" s="468"/>
      <c r="W1043" s="468" t="s">
        <v>10230</v>
      </c>
      <c r="X1043" s="469"/>
      <c r="Y1043" s="468" t="s">
        <v>2528</v>
      </c>
      <c r="Z1043" s="513" t="s">
        <v>10249</v>
      </c>
      <c r="AA1043" s="467" t="s">
        <v>10242</v>
      </c>
      <c r="AB1043" s="467"/>
      <c r="AC1043" s="474"/>
      <c r="AD1043" s="474" t="s">
        <v>10237</v>
      </c>
      <c r="AE1043" s="474" t="s">
        <v>232</v>
      </c>
      <c r="AF1043" s="474" t="s">
        <v>10239</v>
      </c>
      <c r="AG1043" s="467" t="s">
        <v>10244</v>
      </c>
      <c r="AH1043" s="474" t="s">
        <v>2452</v>
      </c>
      <c r="AI1043" s="474" t="s">
        <v>2452</v>
      </c>
      <c r="AJ1043" s="467"/>
      <c r="AK1043" s="474"/>
      <c r="AL1043" s="467"/>
      <c r="AM1043" s="467" t="s">
        <v>9906</v>
      </c>
      <c r="AN1043" s="467"/>
      <c r="AO1043" s="474"/>
      <c r="AP1043" s="476" t="s">
        <v>9913</v>
      </c>
      <c r="AQ1043" s="467" t="s">
        <v>10023</v>
      </c>
      <c r="AR1043" s="467" t="s">
        <v>10250</v>
      </c>
      <c r="AS1043" s="467" t="s">
        <v>10024</v>
      </c>
      <c r="AT1043" s="467" t="s">
        <v>10025</v>
      </c>
      <c r="AU1043" s="474" t="s">
        <v>10026</v>
      </c>
      <c r="AV1043" s="474"/>
      <c r="AW1043" s="474">
        <v>1</v>
      </c>
      <c r="AX1043" s="474">
        <v>1</v>
      </c>
      <c r="AY1043" s="474">
        <v>1</v>
      </c>
      <c r="AZ1043" s="474">
        <v>1</v>
      </c>
      <c r="BA1043" s="477">
        <v>1</v>
      </c>
      <c r="BB1043" s="478"/>
      <c r="BC1043" s="474"/>
      <c r="BD1043" s="467"/>
      <c r="BE1043" s="467" t="s">
        <v>10048</v>
      </c>
      <c r="BF1043" s="467"/>
      <c r="BG1043" s="470"/>
      <c r="BH1043" s="467"/>
      <c r="BI1043" s="467"/>
      <c r="BJ1043" s="467"/>
      <c r="BK1043" s="467"/>
      <c r="BL1043" s="467"/>
      <c r="BM1043" s="467"/>
    </row>
    <row r="1044" spans="1:65" ht="30" customHeight="1" x14ac:dyDescent="0.3">
      <c r="B1044" s="465">
        <v>20201042</v>
      </c>
      <c r="C1044" s="514" t="s">
        <v>9911</v>
      </c>
      <c r="D1044" s="480" t="s">
        <v>4258</v>
      </c>
      <c r="E1044" s="481">
        <v>44474</v>
      </c>
      <c r="F1044" s="469" t="s">
        <v>2609</v>
      </c>
      <c r="G1044" s="468" t="s">
        <v>116</v>
      </c>
      <c r="H1044" s="469" t="s">
        <v>2585</v>
      </c>
      <c r="I1044" s="468" t="s">
        <v>119</v>
      </c>
      <c r="J1044" s="503">
        <v>202110050451</v>
      </c>
      <c r="K1044" s="483">
        <v>44473</v>
      </c>
      <c r="L1044" s="479"/>
      <c r="M1044" s="469" t="s">
        <v>9897</v>
      </c>
      <c r="N1044" s="469" t="s">
        <v>9897</v>
      </c>
      <c r="O1044" s="513" t="s">
        <v>9916</v>
      </c>
      <c r="P1044" s="513" t="s">
        <v>9932</v>
      </c>
      <c r="Q1044" s="513" t="s">
        <v>10252</v>
      </c>
      <c r="R1044" s="526">
        <v>109110</v>
      </c>
      <c r="S1044" s="484">
        <v>0</v>
      </c>
      <c r="T1044" s="468" t="s">
        <v>1818</v>
      </c>
      <c r="U1044" s="468"/>
      <c r="V1044" s="468"/>
      <c r="W1044" s="468" t="s">
        <v>120</v>
      </c>
      <c r="X1044" s="469"/>
      <c r="Y1044" s="468" t="s">
        <v>2528</v>
      </c>
      <c r="Z1044" s="469" t="s">
        <v>10253</v>
      </c>
      <c r="AA1044" s="467" t="s">
        <v>2454</v>
      </c>
      <c r="AB1044" s="467"/>
      <c r="AC1044" s="474"/>
      <c r="AD1044" s="474" t="s">
        <v>2460</v>
      </c>
      <c r="AE1044" s="474" t="s">
        <v>10285</v>
      </c>
      <c r="AF1044" s="474" t="s">
        <v>2458</v>
      </c>
      <c r="AG1044" s="467" t="s">
        <v>2516</v>
      </c>
      <c r="AH1044" s="474" t="s">
        <v>2452</v>
      </c>
      <c r="AI1044" s="474" t="s">
        <v>2452</v>
      </c>
      <c r="AJ1044" s="467"/>
      <c r="AK1044" s="474"/>
      <c r="AL1044" s="467"/>
      <c r="AM1044" s="467" t="s">
        <v>9907</v>
      </c>
      <c r="AN1044" s="467"/>
      <c r="AO1044" s="474"/>
      <c r="AP1044" s="476" t="s">
        <v>10254</v>
      </c>
      <c r="AQ1044" s="467" t="s">
        <v>9915</v>
      </c>
      <c r="AR1044" s="467" t="s">
        <v>7515</v>
      </c>
      <c r="AS1044" s="467" t="s">
        <v>10255</v>
      </c>
      <c r="AT1044" s="467" t="s">
        <v>8121</v>
      </c>
      <c r="AU1044" s="474" t="s">
        <v>9209</v>
      </c>
      <c r="AV1044" s="474"/>
      <c r="AW1044" s="474">
        <v>1</v>
      </c>
      <c r="AX1044" s="474">
        <v>1</v>
      </c>
      <c r="AY1044" s="474">
        <v>1</v>
      </c>
      <c r="AZ1044" s="474">
        <v>1</v>
      </c>
      <c r="BA1044" s="477">
        <v>2</v>
      </c>
      <c r="BB1044" s="478"/>
      <c r="BC1044" s="474"/>
      <c r="BD1044" s="467"/>
      <c r="BE1044" s="467" t="s">
        <v>10049</v>
      </c>
      <c r="BF1044" s="467"/>
      <c r="BG1044" s="470"/>
      <c r="BH1044" s="467"/>
      <c r="BI1044" s="467"/>
      <c r="BJ1044" s="467"/>
      <c r="BK1044" s="467"/>
      <c r="BL1044" s="467"/>
      <c r="BM1044" s="467"/>
    </row>
    <row r="1045" spans="1:65" ht="30" customHeight="1" x14ac:dyDescent="0.3">
      <c r="B1045" s="465">
        <v>20201043</v>
      </c>
      <c r="C1045" s="514" t="s">
        <v>7864</v>
      </c>
      <c r="D1045" s="480" t="s">
        <v>3517</v>
      </c>
      <c r="E1045" s="481">
        <v>44474</v>
      </c>
      <c r="F1045" s="469" t="s">
        <v>2713</v>
      </c>
      <c r="G1045" s="468" t="s">
        <v>116</v>
      </c>
      <c r="H1045" s="469" t="s">
        <v>2585</v>
      </c>
      <c r="I1045" s="468" t="s">
        <v>4394</v>
      </c>
      <c r="J1045" s="503">
        <v>202110050587</v>
      </c>
      <c r="K1045" s="483">
        <v>44474</v>
      </c>
      <c r="L1045" s="479">
        <v>44440</v>
      </c>
      <c r="M1045" s="469" t="s">
        <v>7837</v>
      </c>
      <c r="N1045" s="469" t="s">
        <v>8494</v>
      </c>
      <c r="O1045" s="513" t="s">
        <v>7730</v>
      </c>
      <c r="P1045" s="513" t="s">
        <v>9931</v>
      </c>
      <c r="Q1045" s="513" t="s">
        <v>9908</v>
      </c>
      <c r="R1045" s="526">
        <v>2779</v>
      </c>
      <c r="S1045" s="484">
        <v>0</v>
      </c>
      <c r="T1045" s="468" t="s">
        <v>8453</v>
      </c>
      <c r="U1045" s="468"/>
      <c r="V1045" s="468"/>
      <c r="W1045" s="468" t="s">
        <v>121</v>
      </c>
      <c r="X1045" s="469"/>
      <c r="Y1045" s="468" t="s">
        <v>2528</v>
      </c>
      <c r="Z1045" s="513" t="s">
        <v>9678</v>
      </c>
      <c r="AA1045" s="467" t="s">
        <v>10242</v>
      </c>
      <c r="AB1045" s="467"/>
      <c r="AC1045" s="474"/>
      <c r="AD1045" s="474" t="s">
        <v>10237</v>
      </c>
      <c r="AE1045" s="474" t="s">
        <v>232</v>
      </c>
      <c r="AF1045" s="474" t="s">
        <v>10239</v>
      </c>
      <c r="AG1045" s="467" t="s">
        <v>10251</v>
      </c>
      <c r="AH1045" s="474" t="s">
        <v>2452</v>
      </c>
      <c r="AI1045" s="474" t="s">
        <v>2452</v>
      </c>
      <c r="AJ1045" s="467"/>
      <c r="AK1045" s="474"/>
      <c r="AL1045" s="467"/>
      <c r="AM1045" s="467" t="s">
        <v>9909</v>
      </c>
      <c r="AN1045" s="467"/>
      <c r="AO1045" s="474" t="s">
        <v>2528</v>
      </c>
      <c r="AP1045" s="476" t="s">
        <v>8546</v>
      </c>
      <c r="AQ1045" s="467" t="s">
        <v>7656</v>
      </c>
      <c r="AR1045" s="467" t="s">
        <v>10010</v>
      </c>
      <c r="AS1045" s="467" t="s">
        <v>8993</v>
      </c>
      <c r="AT1045" s="467" t="s">
        <v>8994</v>
      </c>
      <c r="AU1045" s="474" t="s">
        <v>9917</v>
      </c>
      <c r="AV1045" s="474"/>
      <c r="AW1045" s="474">
        <v>1</v>
      </c>
      <c r="AX1045" s="474">
        <v>1</v>
      </c>
      <c r="AY1045" s="474">
        <v>1</v>
      </c>
      <c r="AZ1045" s="474">
        <v>1</v>
      </c>
      <c r="BA1045" s="477">
        <v>4</v>
      </c>
      <c r="BB1045" s="478"/>
      <c r="BC1045" s="474"/>
      <c r="BD1045" s="467" t="s">
        <v>3141</v>
      </c>
      <c r="BE1045" s="467" t="s">
        <v>9473</v>
      </c>
      <c r="BF1045" s="467"/>
      <c r="BG1045" s="470"/>
      <c r="BH1045" s="467"/>
      <c r="BI1045" s="467"/>
      <c r="BJ1045" s="467"/>
      <c r="BK1045" s="467"/>
      <c r="BL1045" s="467"/>
      <c r="BM1045" s="467"/>
    </row>
    <row r="1046" spans="1:65" ht="30" customHeight="1" x14ac:dyDescent="0.3">
      <c r="B1046" s="465">
        <v>20201044</v>
      </c>
      <c r="C1046" s="514" t="s">
        <v>9904</v>
      </c>
      <c r="D1046" s="480" t="s">
        <v>2823</v>
      </c>
      <c r="E1046" s="481">
        <v>44474</v>
      </c>
      <c r="F1046" s="469" t="s">
        <v>3082</v>
      </c>
      <c r="G1046" s="468" t="s">
        <v>116</v>
      </c>
      <c r="H1046" s="469" t="s">
        <v>2585</v>
      </c>
      <c r="I1046" s="468" t="s">
        <v>2479</v>
      </c>
      <c r="J1046" s="503">
        <v>202110050592</v>
      </c>
      <c r="K1046" s="483">
        <v>44470</v>
      </c>
      <c r="L1046" s="479">
        <v>44440</v>
      </c>
      <c r="M1046" s="469" t="s">
        <v>2624</v>
      </c>
      <c r="N1046" s="469" t="s">
        <v>2582</v>
      </c>
      <c r="O1046" s="513" t="s">
        <v>9952</v>
      </c>
      <c r="P1046" s="513" t="s">
        <v>9953</v>
      </c>
      <c r="Q1046" s="513" t="s">
        <v>9954</v>
      </c>
      <c r="R1046" s="526">
        <v>11719800</v>
      </c>
      <c r="S1046" s="484">
        <v>0</v>
      </c>
      <c r="T1046" s="468" t="s">
        <v>10241</v>
      </c>
      <c r="U1046" s="468"/>
      <c r="V1046" s="468"/>
      <c r="W1046" s="468" t="s">
        <v>10230</v>
      </c>
      <c r="X1046" s="469"/>
      <c r="Y1046" s="468" t="s">
        <v>2528</v>
      </c>
      <c r="Z1046" s="513" t="s">
        <v>10131</v>
      </c>
      <c r="AA1046" s="467" t="s">
        <v>10242</v>
      </c>
      <c r="AB1046" s="467"/>
      <c r="AC1046" s="474"/>
      <c r="AD1046" s="474" t="s">
        <v>10256</v>
      </c>
      <c r="AE1046" s="474" t="s">
        <v>232</v>
      </c>
      <c r="AF1046" s="474" t="s">
        <v>10239</v>
      </c>
      <c r="AG1046" s="467" t="s">
        <v>10238</v>
      </c>
      <c r="AH1046" s="474" t="s">
        <v>3087</v>
      </c>
      <c r="AI1046" s="474" t="s">
        <v>3087</v>
      </c>
      <c r="AJ1046" s="467"/>
      <c r="AK1046" s="474"/>
      <c r="AL1046" s="467"/>
      <c r="AM1046" s="467" t="s">
        <v>9951</v>
      </c>
      <c r="AN1046" s="467"/>
      <c r="AO1046" s="474" t="s">
        <v>2528</v>
      </c>
      <c r="AP1046" s="476" t="s">
        <v>10027</v>
      </c>
      <c r="AQ1046" s="467" t="s">
        <v>10028</v>
      </c>
      <c r="AR1046" s="467" t="s">
        <v>10029</v>
      </c>
      <c r="AS1046" s="467" t="s">
        <v>10132</v>
      </c>
      <c r="AT1046" s="467" t="s">
        <v>10133</v>
      </c>
      <c r="AU1046" s="474" t="s">
        <v>10134</v>
      </c>
      <c r="AV1046" s="474"/>
      <c r="AW1046" s="474">
        <v>1</v>
      </c>
      <c r="AX1046" s="474">
        <v>4</v>
      </c>
      <c r="AY1046" s="474">
        <v>1</v>
      </c>
      <c r="AZ1046" s="474">
        <v>1</v>
      </c>
      <c r="BA1046" s="477">
        <v>2</v>
      </c>
      <c r="BB1046" s="478"/>
      <c r="BC1046" s="474"/>
      <c r="BD1046" s="467" t="s">
        <v>3141</v>
      </c>
      <c r="BE1046" s="467" t="s">
        <v>10015</v>
      </c>
      <c r="BF1046" s="467"/>
      <c r="BG1046" s="470"/>
      <c r="BH1046" s="467"/>
      <c r="BI1046" s="467"/>
      <c r="BJ1046" s="467"/>
      <c r="BK1046" s="467"/>
      <c r="BL1046" s="467"/>
      <c r="BM1046" s="467"/>
    </row>
    <row r="1047" spans="1:65" ht="30" customHeight="1" x14ac:dyDescent="0.3">
      <c r="B1047" s="465">
        <v>20201045</v>
      </c>
      <c r="C1047" s="514" t="s">
        <v>7864</v>
      </c>
      <c r="D1047" s="480" t="s">
        <v>3517</v>
      </c>
      <c r="E1047" s="481">
        <v>44474</v>
      </c>
      <c r="F1047" s="469" t="s">
        <v>2713</v>
      </c>
      <c r="G1047" s="468" t="s">
        <v>116</v>
      </c>
      <c r="H1047" s="469" t="s">
        <v>2585</v>
      </c>
      <c r="I1047" s="468" t="s">
        <v>4394</v>
      </c>
      <c r="J1047" s="503">
        <v>202110050597</v>
      </c>
      <c r="K1047" s="483">
        <v>44469</v>
      </c>
      <c r="L1047" s="479">
        <v>44440</v>
      </c>
      <c r="M1047" s="469" t="s">
        <v>7837</v>
      </c>
      <c r="N1047" s="469" t="s">
        <v>7834</v>
      </c>
      <c r="O1047" s="513" t="s">
        <v>7730</v>
      </c>
      <c r="P1047" s="513" t="s">
        <v>9930</v>
      </c>
      <c r="Q1047" s="513" t="s">
        <v>9919</v>
      </c>
      <c r="R1047" s="526">
        <v>360</v>
      </c>
      <c r="S1047" s="484">
        <v>0</v>
      </c>
      <c r="T1047" s="468" t="s">
        <v>8453</v>
      </c>
      <c r="U1047" s="468"/>
      <c r="V1047" s="468"/>
      <c r="W1047" s="468" t="s">
        <v>121</v>
      </c>
      <c r="X1047" s="469"/>
      <c r="Y1047" s="468" t="s">
        <v>2528</v>
      </c>
      <c r="Z1047" s="513" t="s">
        <v>9678</v>
      </c>
      <c r="AA1047" s="467" t="s">
        <v>10242</v>
      </c>
      <c r="AB1047" s="467"/>
      <c r="AC1047" s="474"/>
      <c r="AD1047" s="474" t="s">
        <v>10237</v>
      </c>
      <c r="AE1047" s="474" t="s">
        <v>232</v>
      </c>
      <c r="AF1047" s="474" t="s">
        <v>10239</v>
      </c>
      <c r="AG1047" s="467" t="s">
        <v>10251</v>
      </c>
      <c r="AH1047" s="474" t="s">
        <v>2452</v>
      </c>
      <c r="AI1047" s="474" t="s">
        <v>2452</v>
      </c>
      <c r="AJ1047" s="467"/>
      <c r="AK1047" s="474"/>
      <c r="AL1047" s="467"/>
      <c r="AM1047" s="467" t="s">
        <v>9909</v>
      </c>
      <c r="AN1047" s="467"/>
      <c r="AO1047" s="474" t="s">
        <v>2528</v>
      </c>
      <c r="AP1047" s="476" t="s">
        <v>8546</v>
      </c>
      <c r="AQ1047" s="467" t="s">
        <v>7656</v>
      </c>
      <c r="AR1047" s="467" t="s">
        <v>10010</v>
      </c>
      <c r="AS1047" s="467" t="s">
        <v>8993</v>
      </c>
      <c r="AT1047" s="467" t="s">
        <v>8994</v>
      </c>
      <c r="AU1047" s="474" t="s">
        <v>9917</v>
      </c>
      <c r="AV1047" s="474"/>
      <c r="AW1047" s="474">
        <v>1</v>
      </c>
      <c r="AX1047" s="474">
        <v>1</v>
      </c>
      <c r="AY1047" s="474">
        <v>1</v>
      </c>
      <c r="AZ1047" s="474">
        <v>1</v>
      </c>
      <c r="BA1047" s="477">
        <v>4</v>
      </c>
      <c r="BB1047" s="478"/>
      <c r="BC1047" s="474"/>
      <c r="BD1047" s="467" t="s">
        <v>3141</v>
      </c>
      <c r="BE1047" s="467" t="s">
        <v>9473</v>
      </c>
      <c r="BF1047" s="467"/>
      <c r="BG1047" s="470"/>
      <c r="BH1047" s="467"/>
      <c r="BI1047" s="467"/>
      <c r="BJ1047" s="467"/>
      <c r="BK1047" s="467"/>
      <c r="BL1047" s="467"/>
      <c r="BM1047" s="467"/>
    </row>
    <row r="1048" spans="1:65" ht="30" customHeight="1" x14ac:dyDescent="0.3">
      <c r="B1048" s="465">
        <v>20201046</v>
      </c>
      <c r="C1048" s="514" t="s">
        <v>9918</v>
      </c>
      <c r="D1048" s="480" t="s">
        <v>9905</v>
      </c>
      <c r="E1048" s="481">
        <v>44474</v>
      </c>
      <c r="F1048" s="469" t="s">
        <v>2713</v>
      </c>
      <c r="G1048" s="468" t="s">
        <v>116</v>
      </c>
      <c r="H1048" s="469" t="s">
        <v>2585</v>
      </c>
      <c r="I1048" s="468" t="s">
        <v>4394</v>
      </c>
      <c r="J1048" s="503">
        <v>202110050608</v>
      </c>
      <c r="K1048" s="483">
        <v>44470</v>
      </c>
      <c r="L1048" s="479">
        <v>44440</v>
      </c>
      <c r="M1048" s="469" t="s">
        <v>7837</v>
      </c>
      <c r="N1048" s="469" t="s">
        <v>9898</v>
      </c>
      <c r="O1048" s="513" t="s">
        <v>7730</v>
      </c>
      <c r="P1048" s="513" t="s">
        <v>9929</v>
      </c>
      <c r="Q1048" s="513" t="s">
        <v>9920</v>
      </c>
      <c r="R1048" s="526">
        <v>83246</v>
      </c>
      <c r="S1048" s="484">
        <v>0</v>
      </c>
      <c r="T1048" s="468" t="s">
        <v>8453</v>
      </c>
      <c r="U1048" s="468"/>
      <c r="V1048" s="468"/>
      <c r="W1048" s="468" t="s">
        <v>121</v>
      </c>
      <c r="X1048" s="469"/>
      <c r="Y1048" s="468" t="s">
        <v>2528</v>
      </c>
      <c r="Z1048" s="513" t="s">
        <v>9678</v>
      </c>
      <c r="AA1048" s="467" t="s">
        <v>10242</v>
      </c>
      <c r="AB1048" s="467"/>
      <c r="AC1048" s="474"/>
      <c r="AD1048" s="474" t="s">
        <v>10237</v>
      </c>
      <c r="AE1048" s="474" t="s">
        <v>232</v>
      </c>
      <c r="AF1048" s="474" t="s">
        <v>10239</v>
      </c>
      <c r="AG1048" s="467" t="s">
        <v>10251</v>
      </c>
      <c r="AH1048" s="474" t="s">
        <v>2452</v>
      </c>
      <c r="AI1048" s="474" t="s">
        <v>2452</v>
      </c>
      <c r="AJ1048" s="467"/>
      <c r="AK1048" s="474"/>
      <c r="AL1048" s="467"/>
      <c r="AM1048" s="467" t="s">
        <v>9909</v>
      </c>
      <c r="AN1048" s="467"/>
      <c r="AO1048" s="474" t="s">
        <v>2528</v>
      </c>
      <c r="AP1048" s="476" t="s">
        <v>8546</v>
      </c>
      <c r="AQ1048" s="467" t="s">
        <v>7656</v>
      </c>
      <c r="AR1048" s="467" t="s">
        <v>10010</v>
      </c>
      <c r="AS1048" s="467" t="s">
        <v>8993</v>
      </c>
      <c r="AT1048" s="467" t="s">
        <v>8994</v>
      </c>
      <c r="AU1048" s="474" t="s">
        <v>9917</v>
      </c>
      <c r="AV1048" s="474"/>
      <c r="AW1048" s="474">
        <v>1</v>
      </c>
      <c r="AX1048" s="474">
        <v>1</v>
      </c>
      <c r="AY1048" s="474">
        <v>1</v>
      </c>
      <c r="AZ1048" s="474">
        <v>1</v>
      </c>
      <c r="BA1048" s="477">
        <v>4</v>
      </c>
      <c r="BB1048" s="478"/>
      <c r="BC1048" s="474"/>
      <c r="BD1048" s="467" t="s">
        <v>3141</v>
      </c>
      <c r="BE1048" s="467" t="s">
        <v>9473</v>
      </c>
      <c r="BF1048" s="467"/>
      <c r="BG1048" s="470"/>
      <c r="BH1048" s="467"/>
      <c r="BI1048" s="467"/>
      <c r="BJ1048" s="467"/>
      <c r="BK1048" s="467"/>
      <c r="BL1048" s="467"/>
      <c r="BM1048" s="467"/>
    </row>
    <row r="1049" spans="1:65" ht="30" customHeight="1" x14ac:dyDescent="0.3">
      <c r="B1049" s="465">
        <v>20201047</v>
      </c>
      <c r="C1049" s="514" t="s">
        <v>9912</v>
      </c>
      <c r="D1049" s="480"/>
      <c r="E1049" s="481">
        <v>44474</v>
      </c>
      <c r="F1049" s="469" t="s">
        <v>2632</v>
      </c>
      <c r="G1049" s="468" t="s">
        <v>116</v>
      </c>
      <c r="H1049" s="469" t="s">
        <v>1500</v>
      </c>
      <c r="I1049" s="468" t="s">
        <v>2477</v>
      </c>
      <c r="J1049" s="503">
        <v>202110050682</v>
      </c>
      <c r="K1049" s="483">
        <v>44474</v>
      </c>
      <c r="L1049" s="479">
        <v>44409</v>
      </c>
      <c r="M1049" s="469" t="s">
        <v>2630</v>
      </c>
      <c r="N1049" s="469" t="s">
        <v>9928</v>
      </c>
      <c r="O1049" s="513" t="s">
        <v>9926</v>
      </c>
      <c r="P1049" s="513" t="s">
        <v>9927</v>
      </c>
      <c r="Q1049" s="513" t="s">
        <v>10295</v>
      </c>
      <c r="R1049" s="526">
        <v>200000</v>
      </c>
      <c r="S1049" s="484">
        <v>200000</v>
      </c>
      <c r="T1049" s="468" t="s">
        <v>2501</v>
      </c>
      <c r="U1049" s="468"/>
      <c r="V1049" s="468"/>
      <c r="W1049" s="468" t="s">
        <v>120</v>
      </c>
      <c r="X1049" s="469"/>
      <c r="Y1049" s="468" t="s">
        <v>2528</v>
      </c>
      <c r="Z1049" s="469" t="s">
        <v>9925</v>
      </c>
      <c r="AA1049" s="467" t="s">
        <v>2454</v>
      </c>
      <c r="AB1049" s="467" t="s">
        <v>9924</v>
      </c>
      <c r="AC1049" s="474"/>
      <c r="AD1049" s="474" t="s">
        <v>2460</v>
      </c>
      <c r="AE1049" s="474" t="s">
        <v>10294</v>
      </c>
      <c r="AF1049" s="474" t="s">
        <v>2458</v>
      </c>
      <c r="AG1049" s="467" t="s">
        <v>2451</v>
      </c>
      <c r="AH1049" s="474" t="s">
        <v>2452</v>
      </c>
      <c r="AI1049" s="474" t="s">
        <v>2452</v>
      </c>
      <c r="AJ1049" s="467"/>
      <c r="AK1049" s="474"/>
      <c r="AL1049" s="467"/>
      <c r="AM1049" s="467" t="s">
        <v>9921</v>
      </c>
      <c r="AN1049" s="467"/>
      <c r="AO1049" s="474" t="s">
        <v>3141</v>
      </c>
      <c r="AP1049" s="476" t="s">
        <v>9925</v>
      </c>
      <c r="AQ1049" s="467" t="s">
        <v>8265</v>
      </c>
      <c r="AR1049" s="467" t="s">
        <v>10045</v>
      </c>
      <c r="AS1049" s="467" t="s">
        <v>9924</v>
      </c>
      <c r="AT1049" s="467" t="s">
        <v>9923</v>
      </c>
      <c r="AU1049" s="474" t="s">
        <v>9922</v>
      </c>
      <c r="AV1049" s="474"/>
      <c r="AW1049" s="474">
        <v>1</v>
      </c>
      <c r="AX1049" s="474">
        <v>1</v>
      </c>
      <c r="AY1049" s="474">
        <v>1</v>
      </c>
      <c r="AZ1049" s="474">
        <v>1</v>
      </c>
      <c r="BA1049" s="477">
        <v>2</v>
      </c>
      <c r="BB1049" s="478"/>
      <c r="BC1049" s="474" t="s">
        <v>3141</v>
      </c>
      <c r="BD1049" s="467" t="s">
        <v>3141</v>
      </c>
      <c r="BE1049" s="467" t="s">
        <v>9473</v>
      </c>
      <c r="BF1049" s="467"/>
      <c r="BG1049" s="470"/>
      <c r="BH1049" s="467"/>
      <c r="BI1049" s="467"/>
      <c r="BJ1049" s="467"/>
      <c r="BK1049" s="467"/>
      <c r="BL1049" s="467"/>
      <c r="BM1049" s="467"/>
    </row>
    <row r="1050" spans="1:65" ht="30" customHeight="1" x14ac:dyDescent="0.3">
      <c r="B1050" s="465">
        <v>20201048</v>
      </c>
      <c r="C1050" s="514" t="s">
        <v>9947</v>
      </c>
      <c r="D1050" s="480" t="s">
        <v>10129</v>
      </c>
      <c r="E1050" s="481">
        <v>44474</v>
      </c>
      <c r="F1050" s="469" t="s">
        <v>3082</v>
      </c>
      <c r="G1050" s="468" t="s">
        <v>116</v>
      </c>
      <c r="H1050" s="469" t="s">
        <v>2585</v>
      </c>
      <c r="I1050" s="468" t="s">
        <v>2491</v>
      </c>
      <c r="J1050" s="503">
        <v>202110050701</v>
      </c>
      <c r="K1050" s="483">
        <v>44442</v>
      </c>
      <c r="L1050" s="479">
        <v>44440</v>
      </c>
      <c r="M1050" s="469" t="s">
        <v>10130</v>
      </c>
      <c r="N1050" s="469" t="s">
        <v>2582</v>
      </c>
      <c r="O1050" s="513" t="s">
        <v>9948</v>
      </c>
      <c r="P1050" s="513" t="s">
        <v>9949</v>
      </c>
      <c r="Q1050" s="513" t="s">
        <v>9950</v>
      </c>
      <c r="R1050" s="526">
        <v>156367</v>
      </c>
      <c r="S1050" s="484">
        <v>0</v>
      </c>
      <c r="T1050" s="468" t="s">
        <v>10241</v>
      </c>
      <c r="U1050" s="468"/>
      <c r="V1050" s="468"/>
      <c r="W1050" s="468" t="s">
        <v>10236</v>
      </c>
      <c r="X1050" s="513"/>
      <c r="Y1050" s="468" t="s">
        <v>2528</v>
      </c>
      <c r="Z1050" s="513" t="s">
        <v>10127</v>
      </c>
      <c r="AA1050" s="467" t="s">
        <v>10242</v>
      </c>
      <c r="AB1050" s="467" t="s">
        <v>10258</v>
      </c>
      <c r="AC1050" s="474"/>
      <c r="AD1050" s="474" t="s">
        <v>10243</v>
      </c>
      <c r="AE1050" s="474" t="s">
        <v>232</v>
      </c>
      <c r="AF1050" s="474" t="s">
        <v>10239</v>
      </c>
      <c r="AG1050" s="467" t="s">
        <v>10244</v>
      </c>
      <c r="AH1050" s="474" t="s">
        <v>2452</v>
      </c>
      <c r="AI1050" s="474" t="s">
        <v>2452</v>
      </c>
      <c r="AJ1050" s="467"/>
      <c r="AK1050" s="474"/>
      <c r="AL1050" s="467"/>
      <c r="AM1050" s="467" t="s">
        <v>6764</v>
      </c>
      <c r="AN1050" s="467"/>
      <c r="AO1050" s="474"/>
      <c r="AP1050" s="476" t="s">
        <v>10128</v>
      </c>
      <c r="AQ1050" s="467" t="s">
        <v>7656</v>
      </c>
      <c r="AR1050" s="501" t="s">
        <v>10257</v>
      </c>
      <c r="AS1050" s="467" t="s">
        <v>10258</v>
      </c>
      <c r="AT1050" s="467" t="s">
        <v>8476</v>
      </c>
      <c r="AU1050" s="474" t="s">
        <v>9922</v>
      </c>
      <c r="AV1050" s="474"/>
      <c r="AW1050" s="474">
        <v>1</v>
      </c>
      <c r="AX1050" s="474">
        <v>2</v>
      </c>
      <c r="AY1050" s="474">
        <v>1</v>
      </c>
      <c r="AZ1050" s="474">
        <v>1</v>
      </c>
      <c r="BA1050" s="477">
        <v>1</v>
      </c>
      <c r="BB1050" s="478"/>
      <c r="BC1050" s="474"/>
      <c r="BD1050" s="467"/>
      <c r="BE1050" s="467"/>
      <c r="BF1050" s="467"/>
      <c r="BG1050" s="470"/>
      <c r="BH1050" s="467"/>
      <c r="BI1050" s="467"/>
      <c r="BJ1050" s="467"/>
      <c r="BK1050" s="467"/>
      <c r="BL1050" s="467"/>
      <c r="BM1050" s="467"/>
    </row>
    <row r="1051" spans="1:65" ht="30" customHeight="1" x14ac:dyDescent="0.3">
      <c r="B1051" s="465">
        <v>20201049</v>
      </c>
      <c r="C1051" s="514" t="s">
        <v>10057</v>
      </c>
      <c r="D1051" s="480"/>
      <c r="E1051" s="481">
        <v>44474</v>
      </c>
      <c r="F1051" s="469" t="s">
        <v>2632</v>
      </c>
      <c r="G1051" s="468" t="s">
        <v>116</v>
      </c>
      <c r="H1051" s="469" t="s">
        <v>2585</v>
      </c>
      <c r="I1051" s="468" t="s">
        <v>10125</v>
      </c>
      <c r="J1051" s="503">
        <v>202110050724</v>
      </c>
      <c r="K1051" s="483">
        <v>44474</v>
      </c>
      <c r="L1051" s="479"/>
      <c r="M1051" s="469" t="s">
        <v>10051</v>
      </c>
      <c r="N1051" s="469" t="s">
        <v>6424</v>
      </c>
      <c r="O1051" s="513" t="s">
        <v>10058</v>
      </c>
      <c r="P1051" s="513" t="s">
        <v>10059</v>
      </c>
      <c r="Q1051" s="513" t="s">
        <v>10052</v>
      </c>
      <c r="R1051" s="526">
        <v>0</v>
      </c>
      <c r="S1051" s="484">
        <v>0</v>
      </c>
      <c r="T1051" s="468" t="s">
        <v>4575</v>
      </c>
      <c r="U1051" s="468"/>
      <c r="V1051" s="468"/>
      <c r="W1051" s="468" t="s">
        <v>146</v>
      </c>
      <c r="X1051" s="513"/>
      <c r="Y1051" s="468" t="s">
        <v>2528</v>
      </c>
      <c r="Z1051" s="513" t="s">
        <v>10060</v>
      </c>
      <c r="AA1051" s="467" t="s">
        <v>153</v>
      </c>
      <c r="AB1051" s="467" t="s">
        <v>10124</v>
      </c>
      <c r="AC1051" s="474"/>
      <c r="AD1051" s="474" t="s">
        <v>227</v>
      </c>
      <c r="AE1051" s="474" t="s">
        <v>232</v>
      </c>
      <c r="AF1051" s="474" t="s">
        <v>235</v>
      </c>
      <c r="AG1051" s="467" t="s">
        <v>239</v>
      </c>
      <c r="AH1051" s="474" t="s">
        <v>10089</v>
      </c>
      <c r="AI1051" s="474" t="s">
        <v>10089</v>
      </c>
      <c r="AJ1051" s="467"/>
      <c r="AK1051" s="474"/>
      <c r="AL1051" s="467"/>
      <c r="AM1051" s="467" t="s">
        <v>10118</v>
      </c>
      <c r="AN1051" s="467"/>
      <c r="AO1051" s="474"/>
      <c r="AP1051" s="476" t="s">
        <v>10126</v>
      </c>
      <c r="AQ1051" s="467" t="s">
        <v>8312</v>
      </c>
      <c r="AR1051" s="467" t="s">
        <v>10111</v>
      </c>
      <c r="AS1051" s="467" t="s">
        <v>10124</v>
      </c>
      <c r="AT1051" s="467" t="s">
        <v>8831</v>
      </c>
      <c r="AU1051" s="474" t="s">
        <v>10123</v>
      </c>
      <c r="AV1051" s="474"/>
      <c r="AW1051" s="474">
        <v>1</v>
      </c>
      <c r="AX1051" s="474">
        <v>1</v>
      </c>
      <c r="AY1051" s="474">
        <v>1</v>
      </c>
      <c r="AZ1051" s="474">
        <v>1</v>
      </c>
      <c r="BA1051" s="477">
        <v>2</v>
      </c>
      <c r="BB1051" s="478"/>
      <c r="BC1051" s="474"/>
      <c r="BD1051" s="467"/>
      <c r="BE1051" s="467"/>
      <c r="BF1051" s="467"/>
      <c r="BG1051" s="470"/>
      <c r="BH1051" s="467"/>
      <c r="BI1051" s="467"/>
      <c r="BJ1051" s="467"/>
      <c r="BK1051" s="467"/>
      <c r="BL1051" s="467"/>
      <c r="BM1051" s="467"/>
    </row>
    <row r="1052" spans="1:65" ht="30" customHeight="1" x14ac:dyDescent="0.3">
      <c r="B1052" s="465">
        <v>20201050</v>
      </c>
      <c r="C1052" s="514" t="s">
        <v>10054</v>
      </c>
      <c r="D1052" s="480"/>
      <c r="E1052" s="481">
        <v>44474</v>
      </c>
      <c r="F1052" s="469" t="s">
        <v>2632</v>
      </c>
      <c r="G1052" s="468" t="s">
        <v>116</v>
      </c>
      <c r="H1052" s="469" t="s">
        <v>2585</v>
      </c>
      <c r="I1052" s="468" t="s">
        <v>10085</v>
      </c>
      <c r="J1052" s="503">
        <v>202110050730</v>
      </c>
      <c r="K1052" s="483">
        <v>44474</v>
      </c>
      <c r="L1052" s="479"/>
      <c r="M1052" s="469" t="s">
        <v>8461</v>
      </c>
      <c r="N1052" s="469" t="s">
        <v>2619</v>
      </c>
      <c r="O1052" s="513" t="s">
        <v>10055</v>
      </c>
      <c r="P1052" s="513" t="s">
        <v>10119</v>
      </c>
      <c r="Q1052" s="513" t="s">
        <v>10053</v>
      </c>
      <c r="R1052" s="526">
        <v>0</v>
      </c>
      <c r="S1052" s="484">
        <v>0</v>
      </c>
      <c r="T1052" s="468" t="s">
        <v>4575</v>
      </c>
      <c r="U1052" s="468"/>
      <c r="V1052" s="468"/>
      <c r="W1052" s="468" t="s">
        <v>997</v>
      </c>
      <c r="X1052" s="513"/>
      <c r="Y1052" s="468"/>
      <c r="Z1052" s="513" t="s">
        <v>10056</v>
      </c>
      <c r="AA1052" s="467" t="s">
        <v>153</v>
      </c>
      <c r="AB1052" s="467" t="s">
        <v>10120</v>
      </c>
      <c r="AC1052" s="474"/>
      <c r="AD1052" s="474" t="s">
        <v>227</v>
      </c>
      <c r="AE1052" s="474" t="s">
        <v>232</v>
      </c>
      <c r="AF1052" s="474" t="s">
        <v>235</v>
      </c>
      <c r="AG1052" s="467" t="s">
        <v>240</v>
      </c>
      <c r="AH1052" s="474" t="s">
        <v>10089</v>
      </c>
      <c r="AI1052" s="474" t="s">
        <v>10089</v>
      </c>
      <c r="AJ1052" s="467"/>
      <c r="AK1052" s="474"/>
      <c r="AL1052" s="467"/>
      <c r="AM1052" s="467" t="s">
        <v>10118</v>
      </c>
      <c r="AN1052" s="467"/>
      <c r="AO1052" s="474"/>
      <c r="AP1052" s="476" t="s">
        <v>10121</v>
      </c>
      <c r="AQ1052" s="467" t="s">
        <v>8265</v>
      </c>
      <c r="AR1052" s="467" t="s">
        <v>10122</v>
      </c>
      <c r="AS1052" s="467" t="s">
        <v>10120</v>
      </c>
      <c r="AT1052" s="467" t="s">
        <v>8476</v>
      </c>
      <c r="AU1052" s="474" t="s">
        <v>9922</v>
      </c>
      <c r="AV1052" s="474"/>
      <c r="AW1052" s="474">
        <v>1</v>
      </c>
      <c r="AX1052" s="474">
        <v>1</v>
      </c>
      <c r="AY1052" s="474">
        <v>1</v>
      </c>
      <c r="AZ1052" s="474">
        <v>1</v>
      </c>
      <c r="BA1052" s="477">
        <v>3</v>
      </c>
      <c r="BB1052" s="478"/>
      <c r="BC1052" s="474"/>
      <c r="BD1052" s="467"/>
      <c r="BE1052" s="467"/>
      <c r="BF1052" s="467"/>
      <c r="BG1052" s="470"/>
      <c r="BH1052" s="467"/>
      <c r="BI1052" s="467"/>
      <c r="BJ1052" s="467"/>
      <c r="BK1052" s="467"/>
      <c r="BL1052" s="467"/>
      <c r="BM1052" s="467"/>
    </row>
    <row r="1053" spans="1:65" ht="30" customHeight="1" x14ac:dyDescent="0.3">
      <c r="B1053" s="465">
        <v>20201051</v>
      </c>
      <c r="C1053" s="514" t="s">
        <v>9955</v>
      </c>
      <c r="D1053" s="480" t="s">
        <v>10117</v>
      </c>
      <c r="E1053" s="481">
        <v>44475</v>
      </c>
      <c r="F1053" s="469" t="s">
        <v>2713</v>
      </c>
      <c r="G1053" s="468" t="s">
        <v>116</v>
      </c>
      <c r="H1053" s="469" t="s">
        <v>2585</v>
      </c>
      <c r="I1053" s="468" t="s">
        <v>4394</v>
      </c>
      <c r="J1053" s="503">
        <v>202110060758</v>
      </c>
      <c r="K1053" s="483">
        <v>44475</v>
      </c>
      <c r="L1053" s="479">
        <v>44440</v>
      </c>
      <c r="M1053" s="469" t="s">
        <v>7837</v>
      </c>
      <c r="N1053" s="469" t="s">
        <v>9934</v>
      </c>
      <c r="O1053" s="513" t="s">
        <v>6068</v>
      </c>
      <c r="P1053" s="513" t="s">
        <v>10116</v>
      </c>
      <c r="Q1053" s="513" t="s">
        <v>9946</v>
      </c>
      <c r="R1053" s="526">
        <v>236712</v>
      </c>
      <c r="S1053" s="484">
        <v>0</v>
      </c>
      <c r="T1053" s="468" t="s">
        <v>8453</v>
      </c>
      <c r="U1053" s="468"/>
      <c r="V1053" s="468"/>
      <c r="W1053" s="468" t="s">
        <v>121</v>
      </c>
      <c r="X1053" s="513"/>
      <c r="Y1053" s="468" t="s">
        <v>2528</v>
      </c>
      <c r="Z1053" s="513" t="s">
        <v>10115</v>
      </c>
      <c r="AA1053" s="467" t="s">
        <v>2454</v>
      </c>
      <c r="AB1053" s="467"/>
      <c r="AC1053" s="474"/>
      <c r="AD1053" s="474" t="s">
        <v>10243</v>
      </c>
      <c r="AE1053" s="474" t="s">
        <v>232</v>
      </c>
      <c r="AF1053" s="474" t="s">
        <v>10239</v>
      </c>
      <c r="AG1053" s="467" t="s">
        <v>10251</v>
      </c>
      <c r="AH1053" s="474" t="s">
        <v>2452</v>
      </c>
      <c r="AI1053" s="474" t="s">
        <v>2452</v>
      </c>
      <c r="AJ1053" s="467"/>
      <c r="AK1053" s="474"/>
      <c r="AL1053" s="467"/>
      <c r="AM1053" s="467" t="s">
        <v>9508</v>
      </c>
      <c r="AN1053" s="467"/>
      <c r="AO1053" s="474" t="s">
        <v>2528</v>
      </c>
      <c r="AP1053" s="476" t="s">
        <v>8546</v>
      </c>
      <c r="AQ1053" s="467" t="s">
        <v>7656</v>
      </c>
      <c r="AR1053" s="501" t="s">
        <v>10010</v>
      </c>
      <c r="AS1053" s="467" t="s">
        <v>8993</v>
      </c>
      <c r="AT1053" s="467" t="s">
        <v>8994</v>
      </c>
      <c r="AU1053" s="474" t="s">
        <v>9917</v>
      </c>
      <c r="AV1053" s="474"/>
      <c r="AW1053" s="474">
        <v>1</v>
      </c>
      <c r="AX1053" s="474">
        <v>2</v>
      </c>
      <c r="AY1053" s="474">
        <v>1</v>
      </c>
      <c r="AZ1053" s="474">
        <v>1</v>
      </c>
      <c r="BA1053" s="477">
        <v>4</v>
      </c>
      <c r="BB1053" s="478"/>
      <c r="BC1053" s="474"/>
      <c r="BD1053" s="467" t="s">
        <v>3141</v>
      </c>
      <c r="BE1053" s="467" t="s">
        <v>9473</v>
      </c>
      <c r="BF1053" s="467"/>
      <c r="BG1053" s="470"/>
      <c r="BH1053" s="467"/>
      <c r="BI1053" s="467"/>
      <c r="BJ1053" s="467"/>
      <c r="BK1053" s="467"/>
      <c r="BL1053" s="467"/>
      <c r="BM1053" s="467"/>
    </row>
    <row r="1054" spans="1:65" ht="30" customHeight="1" x14ac:dyDescent="0.3">
      <c r="B1054" s="465">
        <v>20201052</v>
      </c>
      <c r="C1054" s="514" t="s">
        <v>9956</v>
      </c>
      <c r="D1054" s="480" t="s">
        <v>6427</v>
      </c>
      <c r="E1054" s="481">
        <v>44475</v>
      </c>
      <c r="F1054" s="469" t="s">
        <v>2713</v>
      </c>
      <c r="G1054" s="468" t="s">
        <v>116</v>
      </c>
      <c r="H1054" s="469" t="s">
        <v>2585</v>
      </c>
      <c r="I1054" s="468" t="s">
        <v>4394</v>
      </c>
      <c r="J1054" s="503">
        <v>202110060980</v>
      </c>
      <c r="K1054" s="483">
        <v>44475</v>
      </c>
      <c r="L1054" s="479">
        <v>44440</v>
      </c>
      <c r="M1054" s="469" t="s">
        <v>7837</v>
      </c>
      <c r="N1054" s="469" t="s">
        <v>7509</v>
      </c>
      <c r="O1054" s="513" t="s">
        <v>6068</v>
      </c>
      <c r="P1054" s="513" t="s">
        <v>10114</v>
      </c>
      <c r="Q1054" s="513" t="s">
        <v>9945</v>
      </c>
      <c r="R1054" s="526">
        <v>48</v>
      </c>
      <c r="S1054" s="484">
        <v>0</v>
      </c>
      <c r="T1054" s="468" t="s">
        <v>8453</v>
      </c>
      <c r="U1054" s="468"/>
      <c r="V1054" s="468"/>
      <c r="W1054" s="468" t="s">
        <v>121</v>
      </c>
      <c r="X1054" s="513"/>
      <c r="Y1054" s="468" t="s">
        <v>2528</v>
      </c>
      <c r="Z1054" s="513" t="s">
        <v>10115</v>
      </c>
      <c r="AA1054" s="467" t="s">
        <v>2454</v>
      </c>
      <c r="AB1054" s="467"/>
      <c r="AC1054" s="474"/>
      <c r="AD1054" s="474" t="s">
        <v>10237</v>
      </c>
      <c r="AE1054" s="474" t="s">
        <v>232</v>
      </c>
      <c r="AF1054" s="474" t="s">
        <v>10239</v>
      </c>
      <c r="AG1054" s="467" t="s">
        <v>10251</v>
      </c>
      <c r="AH1054" s="474" t="s">
        <v>2452</v>
      </c>
      <c r="AI1054" s="474" t="s">
        <v>2452</v>
      </c>
      <c r="AJ1054" s="467"/>
      <c r="AK1054" s="474"/>
      <c r="AL1054" s="467"/>
      <c r="AM1054" s="467" t="s">
        <v>9508</v>
      </c>
      <c r="AN1054" s="467"/>
      <c r="AO1054" s="474" t="s">
        <v>2528</v>
      </c>
      <c r="AP1054" s="476" t="s">
        <v>8546</v>
      </c>
      <c r="AQ1054" s="467" t="s">
        <v>7656</v>
      </c>
      <c r="AR1054" s="501" t="s">
        <v>10010</v>
      </c>
      <c r="AS1054" s="467" t="s">
        <v>8993</v>
      </c>
      <c r="AT1054" s="467" t="s">
        <v>8994</v>
      </c>
      <c r="AU1054" s="474" t="s">
        <v>9917</v>
      </c>
      <c r="AV1054" s="474"/>
      <c r="AW1054" s="474">
        <v>1</v>
      </c>
      <c r="AX1054" s="474">
        <v>1</v>
      </c>
      <c r="AY1054" s="474">
        <v>1</v>
      </c>
      <c r="AZ1054" s="474">
        <v>1</v>
      </c>
      <c r="BA1054" s="477">
        <v>4</v>
      </c>
      <c r="BB1054" s="478"/>
      <c r="BC1054" s="474"/>
      <c r="BD1054" s="467" t="s">
        <v>3141</v>
      </c>
      <c r="BE1054" s="467" t="s">
        <v>9473</v>
      </c>
      <c r="BF1054" s="467"/>
      <c r="BG1054" s="470"/>
      <c r="BH1054" s="467"/>
      <c r="BI1054" s="467"/>
      <c r="BJ1054" s="467"/>
      <c r="BK1054" s="467"/>
      <c r="BL1054" s="467"/>
      <c r="BM1054" s="467"/>
    </row>
    <row r="1055" spans="1:65" s="543" customFormat="1" ht="30" customHeight="1" x14ac:dyDescent="0.3">
      <c r="A1055" s="530" t="s">
        <v>10108</v>
      </c>
      <c r="B1055" s="465">
        <v>20201053</v>
      </c>
      <c r="C1055" s="514" t="s">
        <v>9941</v>
      </c>
      <c r="D1055" s="480" t="s">
        <v>4358</v>
      </c>
      <c r="E1055" s="481">
        <v>44475</v>
      </c>
      <c r="F1055" s="519" t="s">
        <v>3082</v>
      </c>
      <c r="G1055" s="520" t="s">
        <v>116</v>
      </c>
      <c r="H1055" s="519" t="s">
        <v>1500</v>
      </c>
      <c r="I1055" s="520" t="s">
        <v>2477</v>
      </c>
      <c r="J1055" s="531">
        <v>202110060983</v>
      </c>
      <c r="K1055" s="522">
        <v>44475</v>
      </c>
      <c r="L1055" s="532">
        <v>44378</v>
      </c>
      <c r="M1055" s="519" t="s">
        <v>2586</v>
      </c>
      <c r="N1055" s="519" t="s">
        <v>9935</v>
      </c>
      <c r="O1055" s="533" t="s">
        <v>9942</v>
      </c>
      <c r="P1055" s="533" t="s">
        <v>9943</v>
      </c>
      <c r="Q1055" s="533" t="s">
        <v>9944</v>
      </c>
      <c r="R1055" s="534">
        <v>26975000</v>
      </c>
      <c r="S1055" s="535">
        <v>26975000</v>
      </c>
      <c r="T1055" s="520" t="s">
        <v>2484</v>
      </c>
      <c r="U1055" s="520"/>
      <c r="V1055" s="520"/>
      <c r="W1055" s="520" t="s">
        <v>121</v>
      </c>
      <c r="X1055" s="533"/>
      <c r="Y1055" s="520" t="s">
        <v>2528</v>
      </c>
      <c r="Z1055" s="533" t="s">
        <v>10112</v>
      </c>
      <c r="AA1055" s="536" t="s">
        <v>2454</v>
      </c>
      <c r="AB1055" s="536" t="s">
        <v>10113</v>
      </c>
      <c r="AC1055" s="537"/>
      <c r="AD1055" s="537" t="s">
        <v>4230</v>
      </c>
      <c r="AE1055" s="537" t="s">
        <v>11226</v>
      </c>
      <c r="AF1055" s="537" t="s">
        <v>2458</v>
      </c>
      <c r="AG1055" s="536" t="s">
        <v>2490</v>
      </c>
      <c r="AH1055" s="537" t="s">
        <v>3087</v>
      </c>
      <c r="AI1055" s="537" t="s">
        <v>3087</v>
      </c>
      <c r="AJ1055" s="536"/>
      <c r="AK1055" s="537"/>
      <c r="AL1055" s="536"/>
      <c r="AM1055" s="536" t="s">
        <v>6764</v>
      </c>
      <c r="AN1055" s="536"/>
      <c r="AO1055" s="537" t="s">
        <v>2528</v>
      </c>
      <c r="AP1055" s="538" t="s">
        <v>10109</v>
      </c>
      <c r="AQ1055" s="536" t="s">
        <v>10110</v>
      </c>
      <c r="AR1055" s="536" t="s">
        <v>10111</v>
      </c>
      <c r="AS1055" s="536" t="s">
        <v>11254</v>
      </c>
      <c r="AT1055" s="536" t="s">
        <v>11231</v>
      </c>
      <c r="AU1055" s="537" t="s">
        <v>12344</v>
      </c>
      <c r="AV1055" s="537"/>
      <c r="AW1055" s="537">
        <v>1</v>
      </c>
      <c r="AX1055" s="537">
        <v>4</v>
      </c>
      <c r="AY1055" s="537">
        <v>2</v>
      </c>
      <c r="AZ1055" s="537">
        <v>1</v>
      </c>
      <c r="BA1055" s="540">
        <v>1</v>
      </c>
      <c r="BB1055" s="541"/>
      <c r="BC1055" s="537"/>
      <c r="BD1055" s="536" t="s">
        <v>2528</v>
      </c>
      <c r="BE1055" s="536" t="s">
        <v>12345</v>
      </c>
      <c r="BF1055" s="536"/>
      <c r="BG1055" s="542"/>
      <c r="BH1055" s="536"/>
      <c r="BI1055" s="536"/>
      <c r="BJ1055" s="536"/>
      <c r="BK1055" s="536"/>
      <c r="BL1055" s="536"/>
      <c r="BM1055" s="536"/>
    </row>
    <row r="1056" spans="1:65" ht="30" customHeight="1" x14ac:dyDescent="0.3">
      <c r="B1056" s="465">
        <v>20201054</v>
      </c>
      <c r="C1056" s="514" t="s">
        <v>9936</v>
      </c>
      <c r="D1056" s="480" t="s">
        <v>4358</v>
      </c>
      <c r="E1056" s="481">
        <v>44475</v>
      </c>
      <c r="F1056" s="469" t="s">
        <v>3082</v>
      </c>
      <c r="G1056" s="468" t="s">
        <v>116</v>
      </c>
      <c r="H1056" s="469" t="s">
        <v>1500</v>
      </c>
      <c r="I1056" s="468" t="s">
        <v>2477</v>
      </c>
      <c r="J1056" s="503">
        <v>202110060985</v>
      </c>
      <c r="K1056" s="483">
        <v>44475</v>
      </c>
      <c r="L1056" s="479">
        <v>44409</v>
      </c>
      <c r="M1056" s="469" t="s">
        <v>2586</v>
      </c>
      <c r="N1056" s="469" t="s">
        <v>2624</v>
      </c>
      <c r="O1056" s="513" t="s">
        <v>9937</v>
      </c>
      <c r="P1056" s="513" t="s">
        <v>9938</v>
      </c>
      <c r="Q1056" s="513" t="s">
        <v>9939</v>
      </c>
      <c r="R1056" s="526">
        <v>15000</v>
      </c>
      <c r="S1056" s="484">
        <v>15000</v>
      </c>
      <c r="T1056" s="468" t="s">
        <v>10260</v>
      </c>
      <c r="U1056" s="468"/>
      <c r="V1056" s="468"/>
      <c r="W1056" s="468" t="s">
        <v>10259</v>
      </c>
      <c r="X1056" s="513"/>
      <c r="Y1056" s="468" t="s">
        <v>2528</v>
      </c>
      <c r="Z1056" s="513" t="s">
        <v>9940</v>
      </c>
      <c r="AA1056" s="467" t="s">
        <v>10261</v>
      </c>
      <c r="AB1056" s="467" t="s">
        <v>10030</v>
      </c>
      <c r="AC1056" s="474"/>
      <c r="AD1056" s="474" t="s">
        <v>10262</v>
      </c>
      <c r="AE1056" s="474" t="s">
        <v>232</v>
      </c>
      <c r="AF1056" s="474" t="s">
        <v>10264</v>
      </c>
      <c r="AG1056" s="467" t="s">
        <v>10263</v>
      </c>
      <c r="AH1056" s="474" t="s">
        <v>2452</v>
      </c>
      <c r="AI1056" s="474" t="s">
        <v>2452</v>
      </c>
      <c r="AJ1056" s="467"/>
      <c r="AK1056" s="474"/>
      <c r="AL1056" s="467"/>
      <c r="AM1056" s="467" t="s">
        <v>6764</v>
      </c>
      <c r="AN1056" s="467"/>
      <c r="AO1056" s="474" t="s">
        <v>3141</v>
      </c>
      <c r="AP1056" s="476" t="s">
        <v>10002</v>
      </c>
      <c r="AQ1056" s="467" t="s">
        <v>8728</v>
      </c>
      <c r="AR1056" s="501" t="s">
        <v>10016</v>
      </c>
      <c r="AS1056" s="467" t="s">
        <v>10030</v>
      </c>
      <c r="AT1056" s="467" t="s">
        <v>5889</v>
      </c>
      <c r="AU1056" s="474" t="s">
        <v>12354</v>
      </c>
      <c r="AV1056" s="474"/>
      <c r="AW1056" s="474">
        <v>1</v>
      </c>
      <c r="AX1056" s="474">
        <v>1</v>
      </c>
      <c r="AY1056" s="474">
        <v>1</v>
      </c>
      <c r="AZ1056" s="474">
        <v>1</v>
      </c>
      <c r="BA1056" s="477">
        <v>1</v>
      </c>
      <c r="BB1056" s="478"/>
      <c r="BC1056" s="474"/>
      <c r="BD1056" s="467" t="s">
        <v>3141</v>
      </c>
      <c r="BE1056" s="467" t="s">
        <v>10001</v>
      </c>
      <c r="BF1056" s="467"/>
      <c r="BG1056" s="470"/>
      <c r="BH1056" s="467"/>
      <c r="BI1056" s="467"/>
      <c r="BJ1056" s="467"/>
      <c r="BK1056" s="467"/>
      <c r="BL1056" s="467"/>
      <c r="BM1056" s="467"/>
    </row>
    <row r="1057" spans="1:65" ht="30" customHeight="1" x14ac:dyDescent="0.3">
      <c r="B1057" s="465">
        <v>20201055</v>
      </c>
      <c r="C1057" s="514" t="s">
        <v>9970</v>
      </c>
      <c r="D1057" s="480" t="s">
        <v>10107</v>
      </c>
      <c r="E1057" s="481">
        <v>44475</v>
      </c>
      <c r="F1057" s="469" t="s">
        <v>2632</v>
      </c>
      <c r="G1057" s="468" t="s">
        <v>116</v>
      </c>
      <c r="H1057" s="469" t="s">
        <v>2585</v>
      </c>
      <c r="I1057" s="468" t="s">
        <v>2474</v>
      </c>
      <c r="J1057" s="503">
        <v>202110060838</v>
      </c>
      <c r="K1057" s="483">
        <v>44475</v>
      </c>
      <c r="L1057" s="479">
        <v>44470</v>
      </c>
      <c r="M1057" s="469" t="s">
        <v>2586</v>
      </c>
      <c r="N1057" s="469" t="s">
        <v>2624</v>
      </c>
      <c r="O1057" s="513" t="s">
        <v>9971</v>
      </c>
      <c r="P1057" s="513" t="s">
        <v>10106</v>
      </c>
      <c r="Q1057" s="513" t="s">
        <v>9972</v>
      </c>
      <c r="R1057" s="526">
        <v>31085213</v>
      </c>
      <c r="S1057" s="484">
        <v>0</v>
      </c>
      <c r="T1057" s="468" t="s">
        <v>10260</v>
      </c>
      <c r="U1057" s="468"/>
      <c r="V1057" s="468"/>
      <c r="W1057" s="468" t="s">
        <v>10265</v>
      </c>
      <c r="X1057" s="513"/>
      <c r="Y1057" s="468" t="s">
        <v>2528</v>
      </c>
      <c r="Z1057" s="513" t="s">
        <v>9973</v>
      </c>
      <c r="AA1057" s="467" t="s">
        <v>10261</v>
      </c>
      <c r="AB1057" s="467" t="s">
        <v>10032</v>
      </c>
      <c r="AC1057" s="474"/>
      <c r="AD1057" s="474" t="s">
        <v>10266</v>
      </c>
      <c r="AE1057" s="474" t="s">
        <v>232</v>
      </c>
      <c r="AF1057" s="474" t="s">
        <v>10264</v>
      </c>
      <c r="AG1057" s="467" t="s">
        <v>10267</v>
      </c>
      <c r="AH1057" s="474" t="s">
        <v>3087</v>
      </c>
      <c r="AI1057" s="474" t="s">
        <v>3087</v>
      </c>
      <c r="AJ1057" s="467"/>
      <c r="AK1057" s="474"/>
      <c r="AL1057" s="467"/>
      <c r="AM1057" s="467" t="s">
        <v>10105</v>
      </c>
      <c r="AN1057" s="467"/>
      <c r="AO1057" s="474" t="s">
        <v>2528</v>
      </c>
      <c r="AP1057" s="476" t="s">
        <v>10031</v>
      </c>
      <c r="AQ1057" s="467" t="s">
        <v>8265</v>
      </c>
      <c r="AR1057" s="467" t="s">
        <v>6716</v>
      </c>
      <c r="AS1057" s="467" t="s">
        <v>10032</v>
      </c>
      <c r="AT1057" s="467" t="s">
        <v>8003</v>
      </c>
      <c r="AU1057" s="474" t="s">
        <v>9540</v>
      </c>
      <c r="AV1057" s="474"/>
      <c r="AW1057" s="474">
        <v>1</v>
      </c>
      <c r="AX1057" s="474">
        <v>4</v>
      </c>
      <c r="AY1057" s="474">
        <v>1</v>
      </c>
      <c r="AZ1057" s="474">
        <v>1</v>
      </c>
      <c r="BA1057" s="477">
        <v>3</v>
      </c>
      <c r="BB1057" s="478"/>
      <c r="BC1057" s="474"/>
      <c r="BD1057" s="467" t="s">
        <v>3141</v>
      </c>
      <c r="BE1057" s="467" t="s">
        <v>10050</v>
      </c>
      <c r="BF1057" s="467"/>
      <c r="BG1057" s="470"/>
      <c r="BH1057" s="467"/>
      <c r="BI1057" s="467"/>
      <c r="BJ1057" s="467"/>
      <c r="BK1057" s="467"/>
      <c r="BL1057" s="467"/>
      <c r="BM1057" s="467"/>
    </row>
    <row r="1058" spans="1:65" ht="30" customHeight="1" x14ac:dyDescent="0.3">
      <c r="B1058" s="465">
        <v>20201056</v>
      </c>
      <c r="C1058" s="514" t="s">
        <v>10074</v>
      </c>
      <c r="D1058" s="480" t="s">
        <v>2823</v>
      </c>
      <c r="E1058" s="481">
        <v>44475</v>
      </c>
      <c r="F1058" s="469" t="s">
        <v>3082</v>
      </c>
      <c r="G1058" s="468" t="s">
        <v>116</v>
      </c>
      <c r="H1058" s="469" t="s">
        <v>2585</v>
      </c>
      <c r="I1058" s="468" t="s">
        <v>2479</v>
      </c>
      <c r="J1058" s="503">
        <v>202110060772</v>
      </c>
      <c r="K1058" s="483">
        <v>44470</v>
      </c>
      <c r="L1058" s="479"/>
      <c r="M1058" s="469" t="s">
        <v>7837</v>
      </c>
      <c r="N1058" s="469" t="s">
        <v>10061</v>
      </c>
      <c r="O1058" s="513" t="s">
        <v>10068</v>
      </c>
      <c r="P1058" s="513" t="s">
        <v>10100</v>
      </c>
      <c r="Q1058" s="513" t="s">
        <v>10102</v>
      </c>
      <c r="R1058" s="526">
        <v>16216197</v>
      </c>
      <c r="S1058" s="484">
        <v>0</v>
      </c>
      <c r="T1058" s="468" t="s">
        <v>10268</v>
      </c>
      <c r="U1058" s="468"/>
      <c r="V1058" s="468"/>
      <c r="W1058" s="468" t="s">
        <v>10265</v>
      </c>
      <c r="X1058" s="513"/>
      <c r="Y1058" s="468" t="s">
        <v>2528</v>
      </c>
      <c r="Z1058" s="513" t="s">
        <v>10069</v>
      </c>
      <c r="AA1058" s="467" t="s">
        <v>10261</v>
      </c>
      <c r="AB1058" s="467" t="s">
        <v>10101</v>
      </c>
      <c r="AC1058" s="474"/>
      <c r="AD1058" s="474" t="s">
        <v>10269</v>
      </c>
      <c r="AE1058" s="474" t="s">
        <v>232</v>
      </c>
      <c r="AF1058" s="474" t="s">
        <v>10271</v>
      </c>
      <c r="AG1058" s="467" t="s">
        <v>10270</v>
      </c>
      <c r="AH1058" s="474" t="s">
        <v>2710</v>
      </c>
      <c r="AI1058" s="474" t="s">
        <v>2710</v>
      </c>
      <c r="AJ1058" s="467"/>
      <c r="AK1058" s="474"/>
      <c r="AL1058" s="467"/>
      <c r="AM1058" s="467" t="s">
        <v>10099</v>
      </c>
      <c r="AN1058" s="467"/>
      <c r="AO1058" s="474"/>
      <c r="AP1058" s="476" t="s">
        <v>10103</v>
      </c>
      <c r="AQ1058" s="467" t="s">
        <v>10104</v>
      </c>
      <c r="AR1058" s="467" t="s">
        <v>10010</v>
      </c>
      <c r="AS1058" s="467" t="s">
        <v>10101</v>
      </c>
      <c r="AT1058" s="467" t="s">
        <v>8476</v>
      </c>
      <c r="AU1058" s="474" t="s">
        <v>9922</v>
      </c>
      <c r="AV1058" s="474"/>
      <c r="AW1058" s="474">
        <v>1</v>
      </c>
      <c r="AX1058" s="474">
        <v>3</v>
      </c>
      <c r="AY1058" s="474">
        <v>1</v>
      </c>
      <c r="AZ1058" s="474">
        <v>3</v>
      </c>
      <c r="BA1058" s="477">
        <v>2</v>
      </c>
      <c r="BB1058" s="478"/>
      <c r="BC1058" s="474"/>
      <c r="BD1058" s="467"/>
      <c r="BE1058" s="467"/>
      <c r="BF1058" s="467"/>
      <c r="BG1058" s="470"/>
      <c r="BH1058" s="467"/>
      <c r="BI1058" s="467"/>
      <c r="BJ1058" s="467"/>
      <c r="BK1058" s="467"/>
      <c r="BL1058" s="467"/>
      <c r="BM1058" s="467"/>
    </row>
    <row r="1059" spans="1:65" ht="30" customHeight="1" x14ac:dyDescent="0.3">
      <c r="B1059" s="465">
        <v>20201057</v>
      </c>
      <c r="C1059" s="514" t="s">
        <v>10096</v>
      </c>
      <c r="D1059" s="480" t="s">
        <v>4719</v>
      </c>
      <c r="E1059" s="481">
        <v>44477</v>
      </c>
      <c r="F1059" s="469" t="s">
        <v>2713</v>
      </c>
      <c r="G1059" s="468" t="s">
        <v>116</v>
      </c>
      <c r="H1059" s="469" t="s">
        <v>2585</v>
      </c>
      <c r="I1059" s="468" t="s">
        <v>2449</v>
      </c>
      <c r="J1059" s="503">
        <v>202110081452</v>
      </c>
      <c r="K1059" s="483">
        <v>44477</v>
      </c>
      <c r="L1059" s="479">
        <v>44440</v>
      </c>
      <c r="M1059" s="469" t="s">
        <v>9957</v>
      </c>
      <c r="N1059" s="469" t="s">
        <v>7833</v>
      </c>
      <c r="O1059" s="513" t="s">
        <v>9967</v>
      </c>
      <c r="P1059" s="513" t="s">
        <v>10098</v>
      </c>
      <c r="Q1059" s="513" t="s">
        <v>9968</v>
      </c>
      <c r="R1059" s="526">
        <v>92982</v>
      </c>
      <c r="S1059" s="484">
        <v>0</v>
      </c>
      <c r="T1059" s="468" t="s">
        <v>10268</v>
      </c>
      <c r="U1059" s="468"/>
      <c r="V1059" s="468"/>
      <c r="W1059" s="468" t="s">
        <v>10265</v>
      </c>
      <c r="X1059" s="513"/>
      <c r="Y1059" s="468" t="s">
        <v>2528</v>
      </c>
      <c r="Z1059" s="513" t="s">
        <v>9969</v>
      </c>
      <c r="AA1059" s="467" t="s">
        <v>10261</v>
      </c>
      <c r="AB1059" s="467"/>
      <c r="AC1059" s="474"/>
      <c r="AD1059" s="474" t="s">
        <v>10262</v>
      </c>
      <c r="AE1059" s="474" t="s">
        <v>232</v>
      </c>
      <c r="AF1059" s="474" t="s">
        <v>10271</v>
      </c>
      <c r="AG1059" s="467" t="s">
        <v>10272</v>
      </c>
      <c r="AH1059" s="474" t="s">
        <v>2452</v>
      </c>
      <c r="AI1059" s="474" t="s">
        <v>2452</v>
      </c>
      <c r="AJ1059" s="467"/>
      <c r="AK1059" s="474"/>
      <c r="AL1059" s="467"/>
      <c r="AM1059" s="467" t="s">
        <v>10097</v>
      </c>
      <c r="AN1059" s="467"/>
      <c r="AO1059" s="474" t="s">
        <v>3141</v>
      </c>
      <c r="AP1059" s="476" t="s">
        <v>10033</v>
      </c>
      <c r="AQ1059" s="467" t="s">
        <v>7656</v>
      </c>
      <c r="AR1059" s="467" t="s">
        <v>10046</v>
      </c>
      <c r="AS1059" s="467"/>
      <c r="AT1059" s="467"/>
      <c r="AU1059" s="474"/>
      <c r="AV1059" s="474"/>
      <c r="AW1059" s="474">
        <v>1</v>
      </c>
      <c r="AX1059" s="474">
        <v>1</v>
      </c>
      <c r="AY1059" s="474">
        <v>1</v>
      </c>
      <c r="AZ1059" s="474">
        <v>3</v>
      </c>
      <c r="BA1059" s="477">
        <v>4</v>
      </c>
      <c r="BB1059" s="478"/>
      <c r="BC1059" s="474"/>
      <c r="BD1059" s="467" t="s">
        <v>3141</v>
      </c>
      <c r="BE1059" s="467" t="s">
        <v>9473</v>
      </c>
      <c r="BF1059" s="467"/>
      <c r="BG1059" s="470"/>
      <c r="BH1059" s="467"/>
      <c r="BI1059" s="467"/>
      <c r="BJ1059" s="467"/>
      <c r="BK1059" s="467"/>
      <c r="BL1059" s="467"/>
      <c r="BM1059" s="467"/>
    </row>
    <row r="1060" spans="1:65" ht="30" customHeight="1" x14ac:dyDescent="0.3">
      <c r="B1060" s="465">
        <v>20201058</v>
      </c>
      <c r="C1060" s="514" t="s">
        <v>9963</v>
      </c>
      <c r="D1060" s="480" t="s">
        <v>7350</v>
      </c>
      <c r="E1060" s="481">
        <v>44480</v>
      </c>
      <c r="F1060" s="469" t="s">
        <v>2713</v>
      </c>
      <c r="G1060" s="468" t="s">
        <v>116</v>
      </c>
      <c r="H1060" s="469" t="s">
        <v>2585</v>
      </c>
      <c r="I1060" s="468" t="s">
        <v>2477</v>
      </c>
      <c r="J1060" s="503">
        <v>202110111588</v>
      </c>
      <c r="K1060" s="483">
        <v>44480</v>
      </c>
      <c r="L1060" s="479">
        <v>44440</v>
      </c>
      <c r="M1060" s="469" t="s">
        <v>5956</v>
      </c>
      <c r="N1060" s="469" t="s">
        <v>9958</v>
      </c>
      <c r="O1060" s="513" t="s">
        <v>9964</v>
      </c>
      <c r="P1060" s="513" t="s">
        <v>10095</v>
      </c>
      <c r="Q1060" s="513" t="s">
        <v>9965</v>
      </c>
      <c r="R1060" s="526">
        <v>120000</v>
      </c>
      <c r="S1060" s="484">
        <v>0</v>
      </c>
      <c r="T1060" s="468" t="s">
        <v>10273</v>
      </c>
      <c r="U1060" s="468"/>
      <c r="V1060" s="468"/>
      <c r="W1060" s="468" t="s">
        <v>10259</v>
      </c>
      <c r="X1060" s="513"/>
      <c r="Y1060" s="468" t="s">
        <v>2528</v>
      </c>
      <c r="Z1060" s="513" t="s">
        <v>9966</v>
      </c>
      <c r="AA1060" s="467" t="s">
        <v>10261</v>
      </c>
      <c r="AB1060" s="467" t="s">
        <v>10035</v>
      </c>
      <c r="AC1060" s="474"/>
      <c r="AD1060" s="474" t="s">
        <v>10274</v>
      </c>
      <c r="AE1060" s="474" t="s">
        <v>232</v>
      </c>
      <c r="AF1060" s="474" t="s">
        <v>10264</v>
      </c>
      <c r="AG1060" s="467" t="s">
        <v>10267</v>
      </c>
      <c r="AH1060" s="474" t="s">
        <v>2452</v>
      </c>
      <c r="AI1060" s="474" t="s">
        <v>2452</v>
      </c>
      <c r="AJ1060" s="467"/>
      <c r="AK1060" s="474"/>
      <c r="AL1060" s="467"/>
      <c r="AM1060" s="467" t="s">
        <v>10094</v>
      </c>
      <c r="AN1060" s="467"/>
      <c r="AO1060" s="474"/>
      <c r="AP1060" s="476" t="s">
        <v>10034</v>
      </c>
      <c r="AQ1060" s="467" t="s">
        <v>7656</v>
      </c>
      <c r="AR1060" s="467" t="s">
        <v>10047</v>
      </c>
      <c r="AS1060" s="467" t="s">
        <v>10035</v>
      </c>
      <c r="AT1060" s="467" t="s">
        <v>10036</v>
      </c>
      <c r="AU1060" s="474" t="s">
        <v>10037</v>
      </c>
      <c r="AV1060" s="474"/>
      <c r="AW1060" s="474">
        <v>1</v>
      </c>
      <c r="AX1060" s="474">
        <v>2</v>
      </c>
      <c r="AY1060" s="474">
        <v>1</v>
      </c>
      <c r="AZ1060" s="474">
        <v>1</v>
      </c>
      <c r="BA1060" s="477">
        <v>3</v>
      </c>
      <c r="BB1060" s="478"/>
      <c r="BC1060" s="474"/>
      <c r="BD1060" s="467"/>
      <c r="BE1060" s="467" t="s">
        <v>9473</v>
      </c>
      <c r="BF1060" s="467"/>
      <c r="BG1060" s="470"/>
      <c r="BH1060" s="467"/>
      <c r="BI1060" s="467"/>
      <c r="BJ1060" s="467"/>
      <c r="BK1060" s="467"/>
      <c r="BL1060" s="467"/>
      <c r="BM1060" s="467"/>
    </row>
    <row r="1061" spans="1:65" ht="30" customHeight="1" x14ac:dyDescent="0.3">
      <c r="B1061" s="465">
        <v>20201059</v>
      </c>
      <c r="C1061" s="514" t="s">
        <v>9960</v>
      </c>
      <c r="D1061" s="480" t="s">
        <v>10092</v>
      </c>
      <c r="E1061" s="481">
        <v>44480</v>
      </c>
      <c r="F1061" s="469" t="s">
        <v>2713</v>
      </c>
      <c r="G1061" s="468" t="s">
        <v>116</v>
      </c>
      <c r="H1061" s="469" t="s">
        <v>2585</v>
      </c>
      <c r="I1061" s="468" t="s">
        <v>2477</v>
      </c>
      <c r="J1061" s="503">
        <v>202110111589</v>
      </c>
      <c r="K1061" s="483">
        <v>44480</v>
      </c>
      <c r="L1061" s="479">
        <v>44440</v>
      </c>
      <c r="M1061" s="469" t="s">
        <v>9959</v>
      </c>
      <c r="N1061" s="469" t="s">
        <v>5956</v>
      </c>
      <c r="O1061" s="513" t="s">
        <v>9961</v>
      </c>
      <c r="P1061" s="513" t="s">
        <v>10311</v>
      </c>
      <c r="Q1061" s="513" t="s">
        <v>9962</v>
      </c>
      <c r="R1061" s="526">
        <v>1662880</v>
      </c>
      <c r="S1061" s="484">
        <v>0</v>
      </c>
      <c r="T1061" s="468" t="s">
        <v>2455</v>
      </c>
      <c r="U1061" s="468"/>
      <c r="V1061" s="468"/>
      <c r="W1061" s="468" t="s">
        <v>120</v>
      </c>
      <c r="X1061" s="513"/>
      <c r="Y1061" s="468" t="s">
        <v>2528</v>
      </c>
      <c r="Z1061" s="513" t="s">
        <v>10091</v>
      </c>
      <c r="AA1061" s="467" t="s">
        <v>2454</v>
      </c>
      <c r="AB1061" s="467"/>
      <c r="AC1061" s="474"/>
      <c r="AD1061" s="474" t="s">
        <v>2485</v>
      </c>
      <c r="AE1061" s="474" t="s">
        <v>10294</v>
      </c>
      <c r="AF1061" s="474" t="s">
        <v>2458</v>
      </c>
      <c r="AG1061" s="467" t="s">
        <v>2451</v>
      </c>
      <c r="AH1061" s="474" t="s">
        <v>2452</v>
      </c>
      <c r="AI1061" s="474" t="s">
        <v>2452</v>
      </c>
      <c r="AJ1061" s="467"/>
      <c r="AK1061" s="474"/>
      <c r="AL1061" s="467"/>
      <c r="AM1061" s="467" t="s">
        <v>10090</v>
      </c>
      <c r="AN1061" s="467"/>
      <c r="AO1061" s="474" t="s">
        <v>2528</v>
      </c>
      <c r="AP1061" s="476" t="s">
        <v>10038</v>
      </c>
      <c r="AQ1061" s="467" t="s">
        <v>7656</v>
      </c>
      <c r="AR1061" s="467" t="s">
        <v>10047</v>
      </c>
      <c r="AS1061" s="467" t="s">
        <v>10039</v>
      </c>
      <c r="AT1061" s="467" t="s">
        <v>8476</v>
      </c>
      <c r="AU1061" s="474" t="s">
        <v>10093</v>
      </c>
      <c r="AV1061" s="474"/>
      <c r="AW1061" s="474">
        <v>1</v>
      </c>
      <c r="AX1061" s="474">
        <v>2</v>
      </c>
      <c r="AY1061" s="474">
        <v>1</v>
      </c>
      <c r="AZ1061" s="474">
        <v>1</v>
      </c>
      <c r="BA1061" s="477">
        <v>3</v>
      </c>
      <c r="BB1061" s="478"/>
      <c r="BC1061" s="474"/>
      <c r="BD1061" s="467" t="s">
        <v>3141</v>
      </c>
      <c r="BE1061" s="467" t="s">
        <v>9473</v>
      </c>
      <c r="BF1061" s="467"/>
      <c r="BG1061" s="470"/>
      <c r="BH1061" s="467"/>
      <c r="BI1061" s="467"/>
      <c r="BJ1061" s="467"/>
      <c r="BK1061" s="467"/>
      <c r="BL1061" s="467"/>
      <c r="BM1061" s="467"/>
    </row>
    <row r="1062" spans="1:65" ht="30" customHeight="1" x14ac:dyDescent="0.3">
      <c r="B1062" s="465">
        <v>20201060</v>
      </c>
      <c r="C1062" s="514" t="s">
        <v>10064</v>
      </c>
      <c r="D1062" s="480" t="s">
        <v>10084</v>
      </c>
      <c r="E1062" s="481">
        <v>44480</v>
      </c>
      <c r="F1062" s="469" t="s">
        <v>3658</v>
      </c>
      <c r="G1062" s="468" t="s">
        <v>116</v>
      </c>
      <c r="H1062" s="469" t="s">
        <v>2585</v>
      </c>
      <c r="I1062" s="468" t="s">
        <v>10085</v>
      </c>
      <c r="J1062" s="503">
        <v>202110111494</v>
      </c>
      <c r="K1062" s="483">
        <v>44476</v>
      </c>
      <c r="L1062" s="479"/>
      <c r="M1062" s="469" t="s">
        <v>10086</v>
      </c>
      <c r="N1062" s="469" t="s">
        <v>10062</v>
      </c>
      <c r="O1062" s="513" t="s">
        <v>10065</v>
      </c>
      <c r="P1062" s="513" t="s">
        <v>10066</v>
      </c>
      <c r="Q1062" s="513" t="s">
        <v>10063</v>
      </c>
      <c r="R1062" s="526">
        <v>0</v>
      </c>
      <c r="S1062" s="484">
        <v>0</v>
      </c>
      <c r="T1062" s="468" t="s">
        <v>348</v>
      </c>
      <c r="U1062" s="468"/>
      <c r="V1062" s="468"/>
      <c r="W1062" s="468" t="s">
        <v>146</v>
      </c>
      <c r="X1062" s="513"/>
      <c r="Y1062" s="468" t="s">
        <v>2528</v>
      </c>
      <c r="Z1062" s="513" t="s">
        <v>10067</v>
      </c>
      <c r="AA1062" s="467" t="s">
        <v>153</v>
      </c>
      <c r="AB1062" s="467" t="s">
        <v>10078</v>
      </c>
      <c r="AC1062" s="474"/>
      <c r="AD1062" s="474" t="s">
        <v>227</v>
      </c>
      <c r="AE1062" s="474" t="s">
        <v>233</v>
      </c>
      <c r="AF1062" s="474" t="s">
        <v>235</v>
      </c>
      <c r="AG1062" s="467" t="s">
        <v>239</v>
      </c>
      <c r="AH1062" s="474" t="s">
        <v>10089</v>
      </c>
      <c r="AI1062" s="474" t="s">
        <v>10089</v>
      </c>
      <c r="AJ1062" s="467"/>
      <c r="AK1062" s="474"/>
      <c r="AL1062" s="467"/>
      <c r="AM1062" s="467" t="s">
        <v>10081</v>
      </c>
      <c r="AN1062" s="467"/>
      <c r="AO1062" s="474" t="s">
        <v>9213</v>
      </c>
      <c r="AP1062" s="476" t="s">
        <v>10087</v>
      </c>
      <c r="AQ1062" s="467" t="s">
        <v>10088</v>
      </c>
      <c r="AR1062" s="467" t="s">
        <v>10016</v>
      </c>
      <c r="AS1062" s="467" t="s">
        <v>10078</v>
      </c>
      <c r="AT1062" s="467" t="s">
        <v>10079</v>
      </c>
      <c r="AU1062" s="474" t="s">
        <v>10080</v>
      </c>
      <c r="AV1062" s="474"/>
      <c r="AW1062" s="474">
        <v>1</v>
      </c>
      <c r="AX1062" s="474">
        <v>1</v>
      </c>
      <c r="AY1062" s="474">
        <v>2</v>
      </c>
      <c r="AZ1062" s="474">
        <v>1</v>
      </c>
      <c r="BA1062" s="477">
        <v>2</v>
      </c>
      <c r="BB1062" s="478"/>
      <c r="BC1062" s="474"/>
      <c r="BD1062" s="467"/>
      <c r="BE1062" s="467"/>
      <c r="BF1062" s="467"/>
      <c r="BG1062" s="470"/>
      <c r="BH1062" s="467"/>
      <c r="BI1062" s="467"/>
      <c r="BJ1062" s="467"/>
      <c r="BK1062" s="467"/>
      <c r="BL1062" s="467"/>
      <c r="BM1062" s="467"/>
    </row>
    <row r="1063" spans="1:65" ht="30" customHeight="1" x14ac:dyDescent="0.3">
      <c r="A1063" s="530" t="s">
        <v>10204</v>
      </c>
      <c r="B1063" s="465">
        <v>20201061</v>
      </c>
      <c r="C1063" s="514" t="s">
        <v>9980</v>
      </c>
      <c r="D1063" s="480" t="s">
        <v>10070</v>
      </c>
      <c r="E1063" s="481">
        <v>44482</v>
      </c>
      <c r="F1063" s="469" t="s">
        <v>2713</v>
      </c>
      <c r="G1063" s="468" t="s">
        <v>116</v>
      </c>
      <c r="H1063" s="469" t="s">
        <v>1500</v>
      </c>
      <c r="I1063" s="468" t="s">
        <v>119</v>
      </c>
      <c r="J1063" s="503">
        <v>202110131822</v>
      </c>
      <c r="K1063" s="483">
        <v>44481</v>
      </c>
      <c r="L1063" s="479"/>
      <c r="M1063" s="469" t="s">
        <v>10073</v>
      </c>
      <c r="N1063" s="469" t="s">
        <v>5956</v>
      </c>
      <c r="O1063" s="513" t="s">
        <v>9981</v>
      </c>
      <c r="P1063" s="513" t="s">
        <v>10308</v>
      </c>
      <c r="Q1063" s="513" t="s">
        <v>10071</v>
      </c>
      <c r="R1063" s="526">
        <v>436732</v>
      </c>
      <c r="S1063" s="484">
        <v>436732</v>
      </c>
      <c r="T1063" s="468" t="s">
        <v>10292</v>
      </c>
      <c r="U1063" s="468"/>
      <c r="V1063" s="468"/>
      <c r="W1063" s="468" t="s">
        <v>10290</v>
      </c>
      <c r="X1063" s="513"/>
      <c r="Y1063" s="468" t="s">
        <v>10275</v>
      </c>
      <c r="Z1063" s="513" t="s">
        <v>10072</v>
      </c>
      <c r="AA1063" s="467" t="s">
        <v>10297</v>
      </c>
      <c r="AB1063" s="467" t="s">
        <v>10227</v>
      </c>
      <c r="AC1063" s="474"/>
      <c r="AD1063" s="474" t="s">
        <v>10303</v>
      </c>
      <c r="AE1063" s="474" t="s">
        <v>10294</v>
      </c>
      <c r="AF1063" s="474" t="s">
        <v>10300</v>
      </c>
      <c r="AG1063" s="467" t="s">
        <v>10299</v>
      </c>
      <c r="AH1063" s="474" t="s">
        <v>2452</v>
      </c>
      <c r="AI1063" s="474" t="s">
        <v>2452</v>
      </c>
      <c r="AJ1063" s="467"/>
      <c r="AK1063" s="474"/>
      <c r="AL1063" s="467"/>
      <c r="AM1063" s="467" t="s">
        <v>6764</v>
      </c>
      <c r="AN1063" s="467"/>
      <c r="AO1063" s="474" t="s">
        <v>2528</v>
      </c>
      <c r="AP1063" s="476" t="s">
        <v>10075</v>
      </c>
      <c r="AQ1063" s="467" t="s">
        <v>10076</v>
      </c>
      <c r="AR1063" s="467" t="s">
        <v>10077</v>
      </c>
      <c r="AS1063" s="467" t="s">
        <v>10227</v>
      </c>
      <c r="AT1063" s="467" t="s">
        <v>8729</v>
      </c>
      <c r="AU1063" s="474" t="s">
        <v>12355</v>
      </c>
      <c r="AV1063" s="474"/>
      <c r="AW1063" s="474">
        <v>1</v>
      </c>
      <c r="AX1063" s="474">
        <v>1</v>
      </c>
      <c r="AY1063" s="474">
        <v>1</v>
      </c>
      <c r="AZ1063" s="474">
        <v>1</v>
      </c>
      <c r="BA1063" s="477">
        <v>1</v>
      </c>
      <c r="BB1063" s="478"/>
      <c r="BC1063" s="474"/>
      <c r="BD1063" s="467"/>
      <c r="BE1063" s="467"/>
      <c r="BF1063" s="467"/>
      <c r="BG1063" s="470"/>
      <c r="BH1063" s="467"/>
      <c r="BI1063" s="467"/>
      <c r="BJ1063" s="467"/>
      <c r="BK1063" s="467"/>
      <c r="BL1063" s="467"/>
      <c r="BM1063" s="467"/>
    </row>
    <row r="1064" spans="1:65" ht="30" customHeight="1" x14ac:dyDescent="0.3">
      <c r="B1064" s="465">
        <v>20201062</v>
      </c>
      <c r="C1064" s="514" t="s">
        <v>9979</v>
      </c>
      <c r="D1064" s="480" t="s">
        <v>9998</v>
      </c>
      <c r="E1064" s="481">
        <v>44482</v>
      </c>
      <c r="F1064" s="469" t="s">
        <v>2713</v>
      </c>
      <c r="G1064" s="468" t="s">
        <v>116</v>
      </c>
      <c r="H1064" s="469" t="s">
        <v>1500</v>
      </c>
      <c r="I1064" s="468" t="s">
        <v>119</v>
      </c>
      <c r="J1064" s="503">
        <v>202110131823</v>
      </c>
      <c r="K1064" s="483">
        <v>44482</v>
      </c>
      <c r="L1064" s="479"/>
      <c r="M1064" s="469" t="s">
        <v>9974</v>
      </c>
      <c r="N1064" s="469" t="s">
        <v>5956</v>
      </c>
      <c r="O1064" s="513" t="s">
        <v>9982</v>
      </c>
      <c r="P1064" s="513" t="s">
        <v>10307</v>
      </c>
      <c r="Q1064" s="513" t="s">
        <v>9983</v>
      </c>
      <c r="R1064" s="526">
        <v>8170</v>
      </c>
      <c r="S1064" s="484">
        <v>8170</v>
      </c>
      <c r="T1064" s="468" t="s">
        <v>2455</v>
      </c>
      <c r="U1064" s="468"/>
      <c r="V1064" s="468"/>
      <c r="W1064" s="468" t="s">
        <v>120</v>
      </c>
      <c r="X1064" s="513"/>
      <c r="Y1064" s="468" t="s">
        <v>10275</v>
      </c>
      <c r="Z1064" s="513" t="s">
        <v>10072</v>
      </c>
      <c r="AA1064" s="467" t="s">
        <v>2454</v>
      </c>
      <c r="AB1064" s="467" t="s">
        <v>10227</v>
      </c>
      <c r="AC1064" s="474"/>
      <c r="AD1064" s="474" t="s">
        <v>2450</v>
      </c>
      <c r="AE1064" s="474" t="s">
        <v>10294</v>
      </c>
      <c r="AF1064" s="474" t="s">
        <v>2458</v>
      </c>
      <c r="AG1064" s="467" t="s">
        <v>2451</v>
      </c>
      <c r="AH1064" s="474" t="s">
        <v>2452</v>
      </c>
      <c r="AI1064" s="474" t="s">
        <v>2452</v>
      </c>
      <c r="AJ1064" s="467"/>
      <c r="AK1064" s="474"/>
      <c r="AL1064" s="467"/>
      <c r="AM1064" s="467" t="s">
        <v>6764</v>
      </c>
      <c r="AN1064" s="467"/>
      <c r="AO1064" s="474" t="s">
        <v>2528</v>
      </c>
      <c r="AP1064" s="476" t="s">
        <v>10075</v>
      </c>
      <c r="AQ1064" s="467" t="s">
        <v>10076</v>
      </c>
      <c r="AR1064" s="467" t="s">
        <v>10077</v>
      </c>
      <c r="AS1064" s="467" t="s">
        <v>10227</v>
      </c>
      <c r="AT1064" s="467" t="s">
        <v>8729</v>
      </c>
      <c r="AU1064" s="474" t="s">
        <v>12355</v>
      </c>
      <c r="AV1064" s="474"/>
      <c r="AW1064" s="474">
        <v>1</v>
      </c>
      <c r="AX1064" s="474">
        <v>1</v>
      </c>
      <c r="AY1064" s="474">
        <v>1</v>
      </c>
      <c r="AZ1064" s="474">
        <v>1</v>
      </c>
      <c r="BA1064" s="477">
        <v>1</v>
      </c>
      <c r="BB1064" s="478"/>
      <c r="BC1064" s="474"/>
      <c r="BD1064" s="467"/>
      <c r="BE1064" s="467"/>
      <c r="BF1064" s="467"/>
      <c r="BG1064" s="470"/>
      <c r="BH1064" s="467"/>
      <c r="BI1064" s="467"/>
      <c r="BJ1064" s="467"/>
      <c r="BK1064" s="467"/>
      <c r="BL1064" s="467"/>
      <c r="BM1064" s="467"/>
    </row>
    <row r="1065" spans="1:65" ht="30" customHeight="1" x14ac:dyDescent="0.3">
      <c r="B1065" s="465">
        <v>20201063</v>
      </c>
      <c r="C1065" s="514" t="s">
        <v>9984</v>
      </c>
      <c r="D1065" s="480" t="s">
        <v>9997</v>
      </c>
      <c r="E1065" s="481">
        <v>44482</v>
      </c>
      <c r="F1065" s="469" t="s">
        <v>3658</v>
      </c>
      <c r="G1065" s="468" t="s">
        <v>116</v>
      </c>
      <c r="H1065" s="469" t="s">
        <v>2585</v>
      </c>
      <c r="I1065" s="468" t="s">
        <v>119</v>
      </c>
      <c r="J1065" s="503">
        <v>202110131849</v>
      </c>
      <c r="K1065" s="483">
        <v>44481</v>
      </c>
      <c r="L1065" s="479"/>
      <c r="M1065" s="469" t="s">
        <v>9975</v>
      </c>
      <c r="N1065" s="469" t="s">
        <v>2582</v>
      </c>
      <c r="O1065" s="513" t="s">
        <v>10312</v>
      </c>
      <c r="P1065" s="513" t="s">
        <v>10309</v>
      </c>
      <c r="Q1065" s="513" t="s">
        <v>10286</v>
      </c>
      <c r="R1065" s="526">
        <v>0</v>
      </c>
      <c r="S1065" s="484">
        <v>0</v>
      </c>
      <c r="T1065" s="468" t="s">
        <v>10292</v>
      </c>
      <c r="U1065" s="468"/>
      <c r="V1065" s="468"/>
      <c r="W1065" s="468" t="s">
        <v>10291</v>
      </c>
      <c r="X1065" s="513"/>
      <c r="Y1065" s="468" t="s">
        <v>11529</v>
      </c>
      <c r="Z1065" s="513" t="s">
        <v>10180</v>
      </c>
      <c r="AA1065" s="467" t="s">
        <v>10297</v>
      </c>
      <c r="AB1065" s="467" t="s">
        <v>10276</v>
      </c>
      <c r="AC1065" s="474"/>
      <c r="AD1065" s="474" t="s">
        <v>2450</v>
      </c>
      <c r="AE1065" s="474" t="s">
        <v>2461</v>
      </c>
      <c r="AF1065" s="474" t="s">
        <v>2458</v>
      </c>
      <c r="AG1065" s="467" t="s">
        <v>2451</v>
      </c>
      <c r="AH1065" s="474" t="s">
        <v>2710</v>
      </c>
      <c r="AI1065" s="474" t="s">
        <v>2710</v>
      </c>
      <c r="AJ1065" s="467"/>
      <c r="AK1065" s="474"/>
      <c r="AL1065" s="467"/>
      <c r="AM1065" s="467" t="s">
        <v>10177</v>
      </c>
      <c r="AN1065" s="467"/>
      <c r="AO1065" s="474"/>
      <c r="AP1065" s="476" t="s">
        <v>10178</v>
      </c>
      <c r="AQ1065" s="467" t="s">
        <v>10179</v>
      </c>
      <c r="AR1065" s="501" t="s">
        <v>10181</v>
      </c>
      <c r="AS1065" s="467" t="s">
        <v>10182</v>
      </c>
      <c r="AT1065" s="467" t="s">
        <v>9999</v>
      </c>
      <c r="AU1065" s="474" t="s">
        <v>8906</v>
      </c>
      <c r="AV1065" s="474"/>
      <c r="AW1065" s="474">
        <v>1</v>
      </c>
      <c r="AX1065" s="474">
        <v>3</v>
      </c>
      <c r="AY1065" s="474">
        <v>1</v>
      </c>
      <c r="AZ1065" s="474">
        <v>1</v>
      </c>
      <c r="BA1065" s="477">
        <v>2</v>
      </c>
      <c r="BB1065" s="478"/>
      <c r="BC1065" s="474"/>
      <c r="BD1065" s="467"/>
      <c r="BE1065" s="467" t="s">
        <v>10014</v>
      </c>
      <c r="BF1065" s="467"/>
      <c r="BG1065" s="470"/>
      <c r="BH1065" s="467"/>
      <c r="BI1065" s="467"/>
      <c r="BJ1065" s="467"/>
      <c r="BK1065" s="467"/>
      <c r="BL1065" s="467"/>
      <c r="BM1065" s="467"/>
    </row>
    <row r="1066" spans="1:65" ht="30" customHeight="1" x14ac:dyDescent="0.3">
      <c r="B1066" s="465">
        <v>20201064</v>
      </c>
      <c r="C1066" s="514" t="s">
        <v>9985</v>
      </c>
      <c r="D1066" s="480" t="s">
        <v>4358</v>
      </c>
      <c r="E1066" s="481">
        <v>44483</v>
      </c>
      <c r="F1066" s="469" t="s">
        <v>2713</v>
      </c>
      <c r="G1066" s="468" t="s">
        <v>116</v>
      </c>
      <c r="H1066" s="469" t="s">
        <v>2585</v>
      </c>
      <c r="I1066" s="468" t="s">
        <v>2477</v>
      </c>
      <c r="J1066" s="503">
        <v>202110141893</v>
      </c>
      <c r="K1066" s="483">
        <v>44483</v>
      </c>
      <c r="L1066" s="479">
        <v>44440</v>
      </c>
      <c r="M1066" s="469" t="s">
        <v>9976</v>
      </c>
      <c r="N1066" s="469" t="s">
        <v>9977</v>
      </c>
      <c r="O1066" s="513" t="s">
        <v>9986</v>
      </c>
      <c r="P1066" s="513" t="s">
        <v>10306</v>
      </c>
      <c r="Q1066" s="513" t="s">
        <v>9987</v>
      </c>
      <c r="R1066" s="526">
        <v>1134016</v>
      </c>
      <c r="S1066" s="484">
        <v>0</v>
      </c>
      <c r="T1066" s="468" t="s">
        <v>2455</v>
      </c>
      <c r="U1066" s="468"/>
      <c r="V1066" s="468"/>
      <c r="W1066" s="468" t="s">
        <v>120</v>
      </c>
      <c r="X1066" s="513"/>
      <c r="Y1066" s="468" t="s">
        <v>2528</v>
      </c>
      <c r="Z1066" s="513" t="s">
        <v>10148</v>
      </c>
      <c r="AA1066" s="467" t="s">
        <v>2454</v>
      </c>
      <c r="AB1066" s="467" t="s">
        <v>10277</v>
      </c>
      <c r="AC1066" s="474"/>
      <c r="AD1066" s="474" t="s">
        <v>2485</v>
      </c>
      <c r="AE1066" s="474" t="s">
        <v>2461</v>
      </c>
      <c r="AF1066" s="474" t="s">
        <v>10300</v>
      </c>
      <c r="AG1066" s="467" t="s">
        <v>10299</v>
      </c>
      <c r="AH1066" s="474" t="s">
        <v>2452</v>
      </c>
      <c r="AI1066" s="474" t="s">
        <v>2452</v>
      </c>
      <c r="AJ1066" s="467"/>
      <c r="AK1066" s="474"/>
      <c r="AL1066" s="467"/>
      <c r="AM1066" s="467" t="s">
        <v>9508</v>
      </c>
      <c r="AN1066" s="467"/>
      <c r="AO1066" s="474"/>
      <c r="AP1066" s="476" t="s">
        <v>10150</v>
      </c>
      <c r="AQ1066" s="467" t="s">
        <v>7656</v>
      </c>
      <c r="AR1066" s="501" t="s">
        <v>10151</v>
      </c>
      <c r="AS1066" s="467" t="s">
        <v>10277</v>
      </c>
      <c r="AT1066" s="467" t="s">
        <v>8834</v>
      </c>
      <c r="AU1066" s="474" t="s">
        <v>10278</v>
      </c>
      <c r="AV1066" s="474"/>
      <c r="AW1066" s="474">
        <v>1</v>
      </c>
      <c r="AX1066" s="474">
        <v>1</v>
      </c>
      <c r="AY1066" s="474">
        <v>1</v>
      </c>
      <c r="AZ1066" s="474">
        <v>1</v>
      </c>
      <c r="BA1066" s="477">
        <v>1</v>
      </c>
      <c r="BB1066" s="478"/>
      <c r="BC1066" s="474"/>
      <c r="BD1066" s="467"/>
      <c r="BE1066" s="467" t="s">
        <v>9473</v>
      </c>
      <c r="BF1066" s="467"/>
      <c r="BG1066" s="470"/>
      <c r="BH1066" s="467"/>
      <c r="BI1066" s="467"/>
      <c r="BJ1066" s="467"/>
      <c r="BK1066" s="467"/>
      <c r="BL1066" s="467"/>
      <c r="BM1066" s="467"/>
    </row>
    <row r="1067" spans="1:65" ht="30" customHeight="1" x14ac:dyDescent="0.3">
      <c r="B1067" s="465">
        <v>20201065</v>
      </c>
      <c r="C1067" s="514" t="s">
        <v>9989</v>
      </c>
      <c r="D1067" s="480" t="s">
        <v>9988</v>
      </c>
      <c r="E1067" s="481">
        <v>44483</v>
      </c>
      <c r="F1067" s="469" t="s">
        <v>2609</v>
      </c>
      <c r="G1067" s="468" t="s">
        <v>116</v>
      </c>
      <c r="H1067" s="469" t="s">
        <v>2585</v>
      </c>
      <c r="I1067" s="468" t="s">
        <v>2474</v>
      </c>
      <c r="J1067" s="503">
        <v>202110141931</v>
      </c>
      <c r="K1067" s="483">
        <v>44481</v>
      </c>
      <c r="L1067" s="479">
        <v>44440</v>
      </c>
      <c r="M1067" s="469" t="s">
        <v>2586</v>
      </c>
      <c r="N1067" s="469" t="s">
        <v>9990</v>
      </c>
      <c r="O1067" s="513" t="s">
        <v>9991</v>
      </c>
      <c r="P1067" s="513" t="s">
        <v>10305</v>
      </c>
      <c r="Q1067" s="513" t="s">
        <v>9992</v>
      </c>
      <c r="R1067" s="526">
        <v>10550</v>
      </c>
      <c r="S1067" s="484">
        <v>0</v>
      </c>
      <c r="T1067" s="468" t="s">
        <v>10293</v>
      </c>
      <c r="U1067" s="468"/>
      <c r="V1067" s="468"/>
      <c r="W1067" s="468" t="s">
        <v>10290</v>
      </c>
      <c r="X1067" s="513"/>
      <c r="Y1067" s="468" t="s">
        <v>2528</v>
      </c>
      <c r="Z1067" s="513" t="s">
        <v>10139</v>
      </c>
      <c r="AA1067" s="467" t="s">
        <v>10297</v>
      </c>
      <c r="AB1067" s="467" t="s">
        <v>10141</v>
      </c>
      <c r="AC1067" s="474"/>
      <c r="AD1067" s="474" t="s">
        <v>2450</v>
      </c>
      <c r="AE1067" s="474" t="s">
        <v>2461</v>
      </c>
      <c r="AF1067" s="474" t="s">
        <v>2458</v>
      </c>
      <c r="AG1067" s="467" t="s">
        <v>2486</v>
      </c>
      <c r="AH1067" s="474" t="s">
        <v>2452</v>
      </c>
      <c r="AI1067" s="474" t="s">
        <v>2452</v>
      </c>
      <c r="AJ1067" s="467"/>
      <c r="AK1067" s="474"/>
      <c r="AL1067" s="467"/>
      <c r="AM1067" s="467" t="s">
        <v>10144</v>
      </c>
      <c r="AN1067" s="467"/>
      <c r="AO1067" s="474"/>
      <c r="AP1067" s="476" t="s">
        <v>10140</v>
      </c>
      <c r="AQ1067" s="467" t="s">
        <v>9462</v>
      </c>
      <c r="AR1067" s="501" t="s">
        <v>10151</v>
      </c>
      <c r="AS1067" s="467" t="s">
        <v>10141</v>
      </c>
      <c r="AT1067" s="467" t="s">
        <v>10142</v>
      </c>
      <c r="AU1067" s="474" t="s">
        <v>10143</v>
      </c>
      <c r="AV1067" s="474"/>
      <c r="AW1067" s="474">
        <v>1</v>
      </c>
      <c r="AX1067" s="474">
        <v>1</v>
      </c>
      <c r="AY1067" s="474">
        <v>1</v>
      </c>
      <c r="AZ1067" s="474">
        <v>1</v>
      </c>
      <c r="BA1067" s="477">
        <v>1</v>
      </c>
      <c r="BB1067" s="478"/>
      <c r="BC1067" s="474"/>
      <c r="BD1067" s="467"/>
      <c r="BE1067" s="467" t="s">
        <v>9473</v>
      </c>
      <c r="BF1067" s="467"/>
      <c r="BG1067" s="470"/>
      <c r="BH1067" s="467"/>
      <c r="BI1067" s="467"/>
      <c r="BJ1067" s="467"/>
      <c r="BK1067" s="467"/>
      <c r="BL1067" s="467"/>
      <c r="BM1067" s="467"/>
    </row>
    <row r="1068" spans="1:65" ht="30" customHeight="1" x14ac:dyDescent="0.3">
      <c r="B1068" s="465">
        <v>20201066</v>
      </c>
      <c r="C1068" s="514" t="s">
        <v>9994</v>
      </c>
      <c r="D1068" s="480" t="s">
        <v>9993</v>
      </c>
      <c r="E1068" s="481">
        <v>44483</v>
      </c>
      <c r="F1068" s="469" t="s">
        <v>2609</v>
      </c>
      <c r="G1068" s="468" t="s">
        <v>116</v>
      </c>
      <c r="H1068" s="469" t="s">
        <v>2585</v>
      </c>
      <c r="I1068" s="468" t="s">
        <v>2474</v>
      </c>
      <c r="J1068" s="503">
        <v>202110141934</v>
      </c>
      <c r="K1068" s="483">
        <v>44481</v>
      </c>
      <c r="L1068" s="479">
        <v>44440</v>
      </c>
      <c r="M1068" s="469" t="s">
        <v>2586</v>
      </c>
      <c r="N1068" s="469" t="s">
        <v>9978</v>
      </c>
      <c r="O1068" s="513" t="s">
        <v>9995</v>
      </c>
      <c r="P1068" s="513" t="s">
        <v>10304</v>
      </c>
      <c r="Q1068" s="513" t="s">
        <v>9996</v>
      </c>
      <c r="R1068" s="526">
        <v>1200</v>
      </c>
      <c r="S1068" s="484">
        <v>0</v>
      </c>
      <c r="T1068" s="468" t="s">
        <v>10293</v>
      </c>
      <c r="U1068" s="468"/>
      <c r="V1068" s="468"/>
      <c r="W1068" s="468" t="s">
        <v>10291</v>
      </c>
      <c r="X1068" s="513"/>
      <c r="Y1068" s="468" t="s">
        <v>2528</v>
      </c>
      <c r="Z1068" s="513" t="s">
        <v>10279</v>
      </c>
      <c r="AA1068" s="467" t="s">
        <v>10297</v>
      </c>
      <c r="AB1068" s="467" t="s">
        <v>10281</v>
      </c>
      <c r="AC1068" s="474"/>
      <c r="AD1068" s="474" t="s">
        <v>2450</v>
      </c>
      <c r="AE1068" s="474" t="s">
        <v>2461</v>
      </c>
      <c r="AF1068" s="474" t="s">
        <v>2458</v>
      </c>
      <c r="AG1068" s="467" t="s">
        <v>2451</v>
      </c>
      <c r="AH1068" s="474" t="s">
        <v>2452</v>
      </c>
      <c r="AI1068" s="474" t="s">
        <v>2452</v>
      </c>
      <c r="AJ1068" s="467"/>
      <c r="AK1068" s="474"/>
      <c r="AL1068" s="467"/>
      <c r="AM1068" s="467" t="s">
        <v>10147</v>
      </c>
      <c r="AN1068" s="467"/>
      <c r="AO1068" s="474" t="s">
        <v>9212</v>
      </c>
      <c r="AP1068" s="476" t="s">
        <v>10149</v>
      </c>
      <c r="AQ1068" s="467" t="s">
        <v>9462</v>
      </c>
      <c r="AR1068" s="501" t="s">
        <v>10151</v>
      </c>
      <c r="AS1068" s="467" t="s">
        <v>10145</v>
      </c>
      <c r="AT1068" s="467" t="s">
        <v>10146</v>
      </c>
      <c r="AU1068" s="474" t="s">
        <v>10280</v>
      </c>
      <c r="AV1068" s="474"/>
      <c r="AW1068" s="474">
        <v>1</v>
      </c>
      <c r="AX1068" s="474">
        <v>1</v>
      </c>
      <c r="AY1068" s="474">
        <v>1</v>
      </c>
      <c r="AZ1068" s="474">
        <v>1</v>
      </c>
      <c r="BA1068" s="477">
        <v>1</v>
      </c>
      <c r="BB1068" s="478"/>
      <c r="BC1068" s="474"/>
      <c r="BD1068" s="467"/>
      <c r="BE1068" s="467" t="s">
        <v>9473</v>
      </c>
      <c r="BF1068" s="467"/>
      <c r="BG1068" s="470"/>
      <c r="BH1068" s="467"/>
      <c r="BI1068" s="467"/>
      <c r="BJ1068" s="467"/>
      <c r="BK1068" s="467"/>
      <c r="BL1068" s="467"/>
      <c r="BM1068" s="467"/>
    </row>
    <row r="1069" spans="1:65" ht="30" customHeight="1" x14ac:dyDescent="0.3">
      <c r="B1069" s="465">
        <v>20201067</v>
      </c>
      <c r="C1069" s="514" t="s">
        <v>10003</v>
      </c>
      <c r="D1069" s="480" t="s">
        <v>4122</v>
      </c>
      <c r="E1069" s="481">
        <v>44484</v>
      </c>
      <c r="F1069" s="469" t="s">
        <v>2494</v>
      </c>
      <c r="G1069" s="468" t="s">
        <v>116</v>
      </c>
      <c r="H1069" s="469" t="s">
        <v>2585</v>
      </c>
      <c r="I1069" s="468" t="s">
        <v>2477</v>
      </c>
      <c r="J1069" s="503">
        <v>202110151988</v>
      </c>
      <c r="K1069" s="483">
        <v>44482</v>
      </c>
      <c r="L1069" s="479">
        <v>44440</v>
      </c>
      <c r="M1069" s="469" t="s">
        <v>2619</v>
      </c>
      <c r="N1069" s="469" t="s">
        <v>10184</v>
      </c>
      <c r="O1069" s="513" t="s">
        <v>10005</v>
      </c>
      <c r="P1069" s="513" t="s">
        <v>10310</v>
      </c>
      <c r="Q1069" s="513" t="s">
        <v>10006</v>
      </c>
      <c r="R1069" s="526">
        <v>184050</v>
      </c>
      <c r="S1069" s="484">
        <v>0</v>
      </c>
      <c r="T1069" s="468" t="s">
        <v>2455</v>
      </c>
      <c r="U1069" s="468"/>
      <c r="V1069" s="468"/>
      <c r="W1069" s="468" t="s">
        <v>120</v>
      </c>
      <c r="X1069" s="469"/>
      <c r="Y1069" s="468" t="s">
        <v>2528</v>
      </c>
      <c r="Z1069" s="469" t="s">
        <v>10282</v>
      </c>
      <c r="AA1069" s="467" t="s">
        <v>2454</v>
      </c>
      <c r="AB1069" s="467"/>
      <c r="AC1069" s="474"/>
      <c r="AD1069" s="474" t="s">
        <v>2460</v>
      </c>
      <c r="AE1069" s="474" t="s">
        <v>10294</v>
      </c>
      <c r="AF1069" s="474" t="s">
        <v>2458</v>
      </c>
      <c r="AG1069" s="467" t="s">
        <v>2486</v>
      </c>
      <c r="AH1069" s="474" t="s">
        <v>2452</v>
      </c>
      <c r="AI1069" s="474" t="s">
        <v>2452</v>
      </c>
      <c r="AJ1069" s="467"/>
      <c r="AK1069" s="474"/>
      <c r="AL1069" s="467"/>
      <c r="AM1069" s="467" t="s">
        <v>10004</v>
      </c>
      <c r="AN1069" s="467"/>
      <c r="AO1069" s="474" t="s">
        <v>2528</v>
      </c>
      <c r="AP1069" s="476" t="s">
        <v>10183</v>
      </c>
      <c r="AQ1069" s="467" t="s">
        <v>7656</v>
      </c>
      <c r="AR1069" s="467" t="s">
        <v>10185</v>
      </c>
      <c r="AS1069" s="467" t="s">
        <v>10082</v>
      </c>
      <c r="AT1069" s="467" t="s">
        <v>10083</v>
      </c>
      <c r="AU1069" s="478" t="s">
        <v>10186</v>
      </c>
      <c r="AV1069" s="474"/>
      <c r="AW1069" s="474">
        <v>1</v>
      </c>
      <c r="AX1069" s="474">
        <v>2</v>
      </c>
      <c r="AY1069" s="474">
        <v>1</v>
      </c>
      <c r="AZ1069" s="474">
        <v>1</v>
      </c>
      <c r="BA1069" s="477">
        <v>3</v>
      </c>
      <c r="BB1069" s="478"/>
      <c r="BC1069" s="474"/>
      <c r="BD1069" s="467" t="s">
        <v>3141</v>
      </c>
      <c r="BE1069" s="467"/>
      <c r="BF1069" s="467"/>
      <c r="BG1069" s="470"/>
      <c r="BH1069" s="467"/>
      <c r="BI1069" s="467"/>
      <c r="BJ1069" s="467"/>
      <c r="BK1069" s="467"/>
      <c r="BL1069" s="467"/>
      <c r="BM1069" s="467"/>
    </row>
    <row r="1070" spans="1:65" ht="30" customHeight="1" x14ac:dyDescent="0.3">
      <c r="B1070" s="465">
        <v>20201068</v>
      </c>
      <c r="C1070" s="514" t="s">
        <v>10157</v>
      </c>
      <c r="D1070" s="480" t="s">
        <v>10187</v>
      </c>
      <c r="E1070" s="481">
        <v>44487</v>
      </c>
      <c r="F1070" s="469" t="s">
        <v>2604</v>
      </c>
      <c r="G1070" s="468" t="s">
        <v>116</v>
      </c>
      <c r="H1070" s="469" t="s">
        <v>2585</v>
      </c>
      <c r="I1070" s="468" t="s">
        <v>2449</v>
      </c>
      <c r="J1070" s="503">
        <v>202110182163</v>
      </c>
      <c r="K1070" s="483">
        <v>44484</v>
      </c>
      <c r="L1070" s="479">
        <v>44409</v>
      </c>
      <c r="M1070" s="469" t="s">
        <v>10152</v>
      </c>
      <c r="N1070" s="469" t="s">
        <v>2582</v>
      </c>
      <c r="O1070" s="513" t="s">
        <v>9431</v>
      </c>
      <c r="P1070" s="513" t="s">
        <v>10313</v>
      </c>
      <c r="Q1070" s="513" t="s">
        <v>10158</v>
      </c>
      <c r="R1070" s="526">
        <v>4132</v>
      </c>
      <c r="S1070" s="484">
        <v>4544</v>
      </c>
      <c r="T1070" s="468" t="s">
        <v>2455</v>
      </c>
      <c r="U1070" s="468"/>
      <c r="V1070" s="468"/>
      <c r="W1070" s="468" t="s">
        <v>10291</v>
      </c>
      <c r="X1070" s="513"/>
      <c r="Y1070" s="468"/>
      <c r="Z1070" s="513" t="s">
        <v>10159</v>
      </c>
      <c r="AA1070" s="467" t="s">
        <v>10297</v>
      </c>
      <c r="AB1070" s="467" t="s">
        <v>10188</v>
      </c>
      <c r="AC1070" s="474"/>
      <c r="AD1070" s="474" t="s">
        <v>2450</v>
      </c>
      <c r="AE1070" s="474" t="s">
        <v>2461</v>
      </c>
      <c r="AF1070" s="474" t="s">
        <v>2458</v>
      </c>
      <c r="AG1070" s="467" t="s">
        <v>2486</v>
      </c>
      <c r="AH1070" s="474" t="s">
        <v>2452</v>
      </c>
      <c r="AI1070" s="474" t="s">
        <v>2452</v>
      </c>
      <c r="AJ1070" s="467"/>
      <c r="AK1070" s="474"/>
      <c r="AL1070" s="467"/>
      <c r="AM1070" s="467" t="s">
        <v>10283</v>
      </c>
      <c r="AN1070" s="467"/>
      <c r="AO1070" s="474"/>
      <c r="AP1070" s="476" t="s">
        <v>10191</v>
      </c>
      <c r="AQ1070" s="467" t="s">
        <v>10192</v>
      </c>
      <c r="AR1070" s="501" t="s">
        <v>10193</v>
      </c>
      <c r="AS1070" s="467" t="s">
        <v>10188</v>
      </c>
      <c r="AT1070" s="467" t="s">
        <v>10189</v>
      </c>
      <c r="AU1070" s="478" t="s">
        <v>10190</v>
      </c>
      <c r="AV1070" s="474"/>
      <c r="AW1070" s="474">
        <v>1</v>
      </c>
      <c r="AX1070" s="474">
        <v>1</v>
      </c>
      <c r="AY1070" s="474">
        <v>1</v>
      </c>
      <c r="AZ1070" s="474">
        <v>1</v>
      </c>
      <c r="BA1070" s="477">
        <v>2</v>
      </c>
      <c r="BB1070" s="478"/>
      <c r="BC1070" s="474"/>
      <c r="BD1070" s="467"/>
      <c r="BE1070" s="467"/>
      <c r="BF1070" s="467"/>
      <c r="BG1070" s="470"/>
      <c r="BH1070" s="467"/>
      <c r="BI1070" s="467"/>
      <c r="BJ1070" s="467"/>
      <c r="BK1070" s="467"/>
      <c r="BL1070" s="467"/>
      <c r="BM1070" s="467"/>
    </row>
    <row r="1071" spans="1:65" ht="30" customHeight="1" x14ac:dyDescent="0.3">
      <c r="B1071" s="465">
        <v>20201069</v>
      </c>
      <c r="C1071" s="514" t="s">
        <v>10161</v>
      </c>
      <c r="D1071" s="480" t="s">
        <v>5719</v>
      </c>
      <c r="E1071" s="481">
        <v>44488</v>
      </c>
      <c r="F1071" s="469" t="s">
        <v>2713</v>
      </c>
      <c r="G1071" s="468" t="s">
        <v>116</v>
      </c>
      <c r="H1071" s="469" t="s">
        <v>2585</v>
      </c>
      <c r="I1071" s="468" t="s">
        <v>2491</v>
      </c>
      <c r="J1071" s="503">
        <v>202110192268</v>
      </c>
      <c r="K1071" s="483">
        <v>44484</v>
      </c>
      <c r="L1071" s="479">
        <v>44470</v>
      </c>
      <c r="M1071" s="469" t="s">
        <v>10154</v>
      </c>
      <c r="N1071" s="469" t="s">
        <v>6058</v>
      </c>
      <c r="O1071" s="513" t="s">
        <v>10162</v>
      </c>
      <c r="P1071" s="513" t="s">
        <v>10302</v>
      </c>
      <c r="Q1071" s="513" t="s">
        <v>10163</v>
      </c>
      <c r="R1071" s="526">
        <v>0</v>
      </c>
      <c r="S1071" s="484">
        <v>0</v>
      </c>
      <c r="T1071" s="468" t="s">
        <v>2455</v>
      </c>
      <c r="U1071" s="468"/>
      <c r="V1071" s="468"/>
      <c r="W1071" s="468" t="s">
        <v>120</v>
      </c>
      <c r="X1071" s="513"/>
      <c r="Y1071" s="468" t="s">
        <v>2528</v>
      </c>
      <c r="Z1071" s="513" t="s">
        <v>10160</v>
      </c>
      <c r="AA1071" s="467" t="s">
        <v>2518</v>
      </c>
      <c r="AB1071" s="467" t="s">
        <v>10197</v>
      </c>
      <c r="AC1071" s="474"/>
      <c r="AD1071" s="474" t="s">
        <v>2450</v>
      </c>
      <c r="AE1071" s="474" t="s">
        <v>10294</v>
      </c>
      <c r="AF1071" s="474" t="s">
        <v>2458</v>
      </c>
      <c r="AG1071" s="467" t="s">
        <v>2486</v>
      </c>
      <c r="AH1071" s="474" t="s">
        <v>2452</v>
      </c>
      <c r="AI1071" s="474" t="s">
        <v>2452</v>
      </c>
      <c r="AJ1071" s="467"/>
      <c r="AK1071" s="474"/>
      <c r="AL1071" s="467"/>
      <c r="AM1071" s="467" t="s">
        <v>10205</v>
      </c>
      <c r="AN1071" s="467"/>
      <c r="AO1071" s="474"/>
      <c r="AP1071" s="476" t="s">
        <v>10160</v>
      </c>
      <c r="AQ1071" s="467" t="s">
        <v>4743</v>
      </c>
      <c r="AR1071" s="501" t="s">
        <v>10284</v>
      </c>
      <c r="AS1071" s="467" t="s">
        <v>10195</v>
      </c>
      <c r="AT1071" s="467" t="s">
        <v>10194</v>
      </c>
      <c r="AU1071" s="474" t="s">
        <v>10196</v>
      </c>
      <c r="AV1071" s="474"/>
      <c r="AW1071" s="474">
        <v>1</v>
      </c>
      <c r="AX1071" s="474">
        <v>1</v>
      </c>
      <c r="AY1071" s="474">
        <v>1</v>
      </c>
      <c r="AZ1071" s="474">
        <v>1</v>
      </c>
      <c r="BA1071" s="477">
        <v>1</v>
      </c>
      <c r="BB1071" s="478"/>
      <c r="BC1071" s="474"/>
      <c r="BD1071" s="467"/>
      <c r="BE1071" s="467"/>
      <c r="BF1071" s="467"/>
      <c r="BG1071" s="470"/>
      <c r="BH1071" s="467"/>
      <c r="BI1071" s="467"/>
      <c r="BJ1071" s="467"/>
      <c r="BK1071" s="467"/>
      <c r="BL1071" s="467"/>
      <c r="BM1071" s="467"/>
    </row>
    <row r="1072" spans="1:65" ht="30" customHeight="1" x14ac:dyDescent="0.3">
      <c r="B1072" s="465">
        <v>20201070</v>
      </c>
      <c r="C1072" s="514" t="s">
        <v>10164</v>
      </c>
      <c r="D1072" s="480" t="s">
        <v>10167</v>
      </c>
      <c r="E1072" s="481">
        <v>44488</v>
      </c>
      <c r="F1072" s="469" t="s">
        <v>3658</v>
      </c>
      <c r="G1072" s="468" t="s">
        <v>116</v>
      </c>
      <c r="H1072" s="469" t="s">
        <v>1500</v>
      </c>
      <c r="I1072" s="468" t="s">
        <v>119</v>
      </c>
      <c r="J1072" s="503">
        <v>202110192306</v>
      </c>
      <c r="K1072" s="483">
        <v>44488</v>
      </c>
      <c r="L1072" s="479"/>
      <c r="M1072" s="469" t="s">
        <v>2586</v>
      </c>
      <c r="N1072" s="469" t="s">
        <v>10156</v>
      </c>
      <c r="O1072" s="513" t="s">
        <v>10165</v>
      </c>
      <c r="P1072" s="513" t="s">
        <v>10198</v>
      </c>
      <c r="Q1072" s="513" t="s">
        <v>10166</v>
      </c>
      <c r="R1072" s="526">
        <v>0</v>
      </c>
      <c r="S1072" s="484">
        <v>0</v>
      </c>
      <c r="T1072" s="468" t="s">
        <v>145</v>
      </c>
      <c r="U1072" s="468"/>
      <c r="V1072" s="468"/>
      <c r="W1072" s="468" t="s">
        <v>997</v>
      </c>
      <c r="X1072" s="513"/>
      <c r="Y1072" s="468" t="s">
        <v>2528</v>
      </c>
      <c r="Z1072" s="513" t="s">
        <v>10169</v>
      </c>
      <c r="AA1072" s="467" t="s">
        <v>153</v>
      </c>
      <c r="AB1072" s="467" t="s">
        <v>10201</v>
      </c>
      <c r="AC1072" s="474"/>
      <c r="AD1072" s="474" t="s">
        <v>10287</v>
      </c>
      <c r="AE1072" s="474" t="s">
        <v>10285</v>
      </c>
      <c r="AF1072" s="474" t="s">
        <v>10289</v>
      </c>
      <c r="AG1072" s="467" t="s">
        <v>10288</v>
      </c>
      <c r="AH1072" s="474" t="s">
        <v>2452</v>
      </c>
      <c r="AI1072" s="474" t="s">
        <v>2452</v>
      </c>
      <c r="AJ1072" s="467"/>
      <c r="AK1072" s="474"/>
      <c r="AL1072" s="467"/>
      <c r="AM1072" s="467" t="s">
        <v>6764</v>
      </c>
      <c r="AN1072" s="467"/>
      <c r="AO1072" s="474"/>
      <c r="AP1072" s="476" t="s">
        <v>10168</v>
      </c>
      <c r="AQ1072" s="467" t="s">
        <v>10199</v>
      </c>
      <c r="AR1072" s="501" t="s">
        <v>10203</v>
      </c>
      <c r="AS1072" s="467" t="s">
        <v>10202</v>
      </c>
      <c r="AT1072" s="467" t="s">
        <v>10200</v>
      </c>
      <c r="AU1072" s="474" t="s">
        <v>12328</v>
      </c>
      <c r="AV1072" s="474"/>
      <c r="AW1072" s="474">
        <v>1</v>
      </c>
      <c r="AX1072" s="474">
        <v>1</v>
      </c>
      <c r="AY1072" s="474">
        <v>1</v>
      </c>
      <c r="AZ1072" s="474">
        <v>1</v>
      </c>
      <c r="BA1072" s="477">
        <v>3</v>
      </c>
      <c r="BB1072" s="478"/>
      <c r="BC1072" s="474"/>
      <c r="BD1072" s="467"/>
      <c r="BE1072" s="467" t="s">
        <v>12327</v>
      </c>
      <c r="BF1072" s="467"/>
      <c r="BG1072" s="470"/>
      <c r="BH1072" s="467"/>
      <c r="BI1072" s="467"/>
      <c r="BJ1072" s="467"/>
      <c r="BK1072" s="467"/>
      <c r="BL1072" s="467"/>
      <c r="BM1072" s="467"/>
    </row>
    <row r="1073" spans="1:65" ht="30" customHeight="1" x14ac:dyDescent="0.3">
      <c r="B1073" s="465">
        <v>20201071</v>
      </c>
      <c r="C1073" s="514" t="s">
        <v>10206</v>
      </c>
      <c r="D1073" s="480" t="s">
        <v>10207</v>
      </c>
      <c r="E1073" s="481">
        <v>44490</v>
      </c>
      <c r="F1073" s="469" t="s">
        <v>10208</v>
      </c>
      <c r="G1073" s="468" t="s">
        <v>116</v>
      </c>
      <c r="H1073" s="469" t="s">
        <v>2585</v>
      </c>
      <c r="I1073" s="468" t="s">
        <v>119</v>
      </c>
      <c r="J1073" s="503">
        <v>202110212518</v>
      </c>
      <c r="K1073" s="483">
        <v>44484</v>
      </c>
      <c r="L1073" s="479"/>
      <c r="M1073" s="469" t="s">
        <v>2586</v>
      </c>
      <c r="N1073" s="469" t="s">
        <v>10209</v>
      </c>
      <c r="O1073" s="513" t="s">
        <v>10210</v>
      </c>
      <c r="P1073" s="513" t="s">
        <v>10211</v>
      </c>
      <c r="Q1073" s="513" t="s">
        <v>10212</v>
      </c>
      <c r="R1073" s="526">
        <v>0</v>
      </c>
      <c r="S1073" s="484">
        <v>0</v>
      </c>
      <c r="T1073" s="468" t="s">
        <v>10808</v>
      </c>
      <c r="U1073" s="468"/>
      <c r="V1073" s="468"/>
      <c r="W1073" s="468" t="s">
        <v>10825</v>
      </c>
      <c r="X1073" s="513"/>
      <c r="Y1073" s="468" t="s">
        <v>2528</v>
      </c>
      <c r="Z1073" s="513" t="s">
        <v>10213</v>
      </c>
      <c r="AA1073" s="467" t="s">
        <v>10829</v>
      </c>
      <c r="AB1073" s="467" t="s">
        <v>10214</v>
      </c>
      <c r="AC1073" s="474"/>
      <c r="AD1073" s="474" t="s">
        <v>10826</v>
      </c>
      <c r="AE1073" s="474" t="s">
        <v>10827</v>
      </c>
      <c r="AF1073" s="474" t="s">
        <v>235</v>
      </c>
      <c r="AG1073" s="467" t="s">
        <v>10828</v>
      </c>
      <c r="AH1073" s="474" t="s">
        <v>2452</v>
      </c>
      <c r="AI1073" s="474" t="s">
        <v>2452</v>
      </c>
      <c r="AJ1073" s="467"/>
      <c r="AK1073" s="474"/>
      <c r="AL1073" s="467"/>
      <c r="AM1073" s="467" t="s">
        <v>10755</v>
      </c>
      <c r="AN1073" s="467"/>
      <c r="AO1073" s="474"/>
      <c r="AP1073" s="476" t="s">
        <v>10215</v>
      </c>
      <c r="AQ1073" s="467" t="s">
        <v>10216</v>
      </c>
      <c r="AR1073" s="467" t="s">
        <v>10217</v>
      </c>
      <c r="AS1073" s="467" t="s">
        <v>10214</v>
      </c>
      <c r="AT1073" s="467" t="s">
        <v>10218</v>
      </c>
      <c r="AU1073" s="474" t="s">
        <v>10219</v>
      </c>
      <c r="AV1073" s="474"/>
      <c r="AW1073" s="474">
        <v>1</v>
      </c>
      <c r="AX1073" s="474">
        <v>1</v>
      </c>
      <c r="AY1073" s="474">
        <v>1</v>
      </c>
      <c r="AZ1073" s="474">
        <v>1</v>
      </c>
      <c r="BA1073" s="477">
        <v>2</v>
      </c>
      <c r="BB1073" s="478"/>
      <c r="BC1073" s="474"/>
      <c r="BD1073" s="467"/>
      <c r="BE1073" s="467"/>
      <c r="BF1073" s="467"/>
      <c r="BG1073" s="470"/>
      <c r="BH1073" s="467"/>
      <c r="BI1073" s="467"/>
      <c r="BJ1073" s="467"/>
      <c r="BK1073" s="467"/>
      <c r="BL1073" s="467"/>
      <c r="BM1073" s="467"/>
    </row>
    <row r="1074" spans="1:65" ht="30" customHeight="1" x14ac:dyDescent="0.3">
      <c r="B1074" s="465">
        <v>20201072</v>
      </c>
      <c r="C1074" s="514" t="s">
        <v>10222</v>
      </c>
      <c r="D1074" s="480" t="s">
        <v>10228</v>
      </c>
      <c r="E1074" s="481">
        <v>44495</v>
      </c>
      <c r="F1074" s="469" t="s">
        <v>3082</v>
      </c>
      <c r="G1074" s="468" t="s">
        <v>116</v>
      </c>
      <c r="H1074" s="469" t="s">
        <v>1500</v>
      </c>
      <c r="I1074" s="468" t="s">
        <v>2481</v>
      </c>
      <c r="J1074" s="503">
        <v>202110263023</v>
      </c>
      <c r="K1074" s="483">
        <v>44490</v>
      </c>
      <c r="L1074" s="479">
        <v>44440</v>
      </c>
      <c r="M1074" s="469" t="s">
        <v>10220</v>
      </c>
      <c r="N1074" s="469" t="s">
        <v>10221</v>
      </c>
      <c r="O1074" s="513" t="s">
        <v>10223</v>
      </c>
      <c r="P1074" s="513" t="s">
        <v>10224</v>
      </c>
      <c r="Q1074" s="513" t="s">
        <v>10225</v>
      </c>
      <c r="R1074" s="526">
        <v>9682230</v>
      </c>
      <c r="S1074" s="484">
        <v>9682230</v>
      </c>
      <c r="T1074" s="468" t="s">
        <v>2712</v>
      </c>
      <c r="U1074" s="468"/>
      <c r="V1074" s="468"/>
      <c r="W1074" s="468" t="s">
        <v>121</v>
      </c>
      <c r="X1074" s="513"/>
      <c r="Y1074" s="468" t="s">
        <v>2528</v>
      </c>
      <c r="Z1074" s="513" t="s">
        <v>10226</v>
      </c>
      <c r="AA1074" s="467" t="s">
        <v>2454</v>
      </c>
      <c r="AB1074" s="467" t="s">
        <v>10318</v>
      </c>
      <c r="AC1074" s="474"/>
      <c r="AD1074" s="474" t="s">
        <v>2485</v>
      </c>
      <c r="AE1074" s="474" t="s">
        <v>232</v>
      </c>
      <c r="AF1074" s="474" t="s">
        <v>2458</v>
      </c>
      <c r="AG1074" s="467" t="s">
        <v>2451</v>
      </c>
      <c r="AH1074" s="474" t="s">
        <v>2710</v>
      </c>
      <c r="AI1074" s="474" t="s">
        <v>2710</v>
      </c>
      <c r="AJ1074" s="467"/>
      <c r="AK1074" s="474"/>
      <c r="AL1074" s="467"/>
      <c r="AM1074" s="467" t="s">
        <v>10756</v>
      </c>
      <c r="AN1074" s="467"/>
      <c r="AO1074" s="474" t="s">
        <v>12154</v>
      </c>
      <c r="AP1074" s="476" t="s">
        <v>10229</v>
      </c>
      <c r="AQ1074" s="467" t="s">
        <v>5016</v>
      </c>
      <c r="AR1074" s="501">
        <v>44515</v>
      </c>
      <c r="AS1074" s="467" t="s">
        <v>10316</v>
      </c>
      <c r="AT1074" s="467" t="s">
        <v>10317</v>
      </c>
      <c r="AU1074" s="474" t="s">
        <v>12404</v>
      </c>
      <c r="AV1074" s="474"/>
      <c r="AW1074" s="474">
        <v>1</v>
      </c>
      <c r="AX1074" s="474">
        <v>3</v>
      </c>
      <c r="AY1074" s="474">
        <v>1</v>
      </c>
      <c r="AZ1074" s="474">
        <v>1</v>
      </c>
      <c r="BA1074" s="477">
        <v>2</v>
      </c>
      <c r="BB1074" s="478"/>
      <c r="BC1074" s="474"/>
      <c r="BD1074" s="467"/>
      <c r="BE1074" s="467" t="s">
        <v>12396</v>
      </c>
      <c r="BF1074" s="467"/>
      <c r="BG1074" s="470"/>
      <c r="BH1074" s="467"/>
      <c r="BI1074" s="467"/>
      <c r="BJ1074" s="467"/>
      <c r="BK1074" s="467"/>
      <c r="BL1074" s="467"/>
      <c r="BM1074" s="467"/>
    </row>
    <row r="1075" spans="1:65" ht="30" customHeight="1" x14ac:dyDescent="0.3">
      <c r="B1075" s="465">
        <v>20201074</v>
      </c>
      <c r="C1075" s="514" t="s">
        <v>10319</v>
      </c>
      <c r="D1075" s="480" t="s">
        <v>10758</v>
      </c>
      <c r="E1075" s="481">
        <v>44497</v>
      </c>
      <c r="F1075" s="469" t="s">
        <v>2632</v>
      </c>
      <c r="G1075" s="468" t="s">
        <v>116</v>
      </c>
      <c r="H1075" s="469" t="s">
        <v>2585</v>
      </c>
      <c r="I1075" s="468" t="s">
        <v>10757</v>
      </c>
      <c r="J1075" s="503">
        <v>202110283513</v>
      </c>
      <c r="K1075" s="483">
        <v>44497</v>
      </c>
      <c r="L1075" s="479"/>
      <c r="M1075" s="469" t="s">
        <v>2624</v>
      </c>
      <c r="N1075" s="469" t="s">
        <v>2582</v>
      </c>
      <c r="O1075" s="513" t="s">
        <v>10320</v>
      </c>
      <c r="P1075" s="513" t="s">
        <v>10321</v>
      </c>
      <c r="Q1075" s="513" t="s">
        <v>4158</v>
      </c>
      <c r="R1075" s="526">
        <v>248500</v>
      </c>
      <c r="S1075" s="484">
        <v>0</v>
      </c>
      <c r="T1075" s="468" t="s">
        <v>145</v>
      </c>
      <c r="U1075" s="468"/>
      <c r="V1075" s="468"/>
      <c r="W1075" s="468" t="s">
        <v>146</v>
      </c>
      <c r="X1075" s="513"/>
      <c r="Y1075" s="468" t="s">
        <v>2528</v>
      </c>
      <c r="Z1075" s="513" t="s">
        <v>10322</v>
      </c>
      <c r="AA1075" s="467" t="s">
        <v>159</v>
      </c>
      <c r="AB1075" s="467" t="s">
        <v>10761</v>
      </c>
      <c r="AC1075" s="474"/>
      <c r="AD1075" s="474" t="s">
        <v>227</v>
      </c>
      <c r="AE1075" s="474" t="s">
        <v>232</v>
      </c>
      <c r="AF1075" s="474" t="s">
        <v>235</v>
      </c>
      <c r="AG1075" s="467" t="s">
        <v>241</v>
      </c>
      <c r="AH1075" s="474" t="s">
        <v>10762</v>
      </c>
      <c r="AI1075" s="474" t="s">
        <v>10762</v>
      </c>
      <c r="AJ1075" s="467"/>
      <c r="AK1075" s="474"/>
      <c r="AL1075" s="467"/>
      <c r="AM1075" s="467" t="s">
        <v>10763</v>
      </c>
      <c r="AN1075" s="467"/>
      <c r="AO1075" s="474"/>
      <c r="AP1075" s="476" t="s">
        <v>10759</v>
      </c>
      <c r="AQ1075" s="467" t="s">
        <v>10691</v>
      </c>
      <c r="AR1075" s="467" t="s">
        <v>10760</v>
      </c>
      <c r="AS1075" s="467" t="s">
        <v>10761</v>
      </c>
      <c r="AT1075" s="467" t="s">
        <v>9184</v>
      </c>
      <c r="AU1075" s="474" t="s">
        <v>9332</v>
      </c>
      <c r="AV1075" s="474"/>
      <c r="AW1075" s="474">
        <v>1</v>
      </c>
      <c r="AX1075" s="474">
        <v>1</v>
      </c>
      <c r="AY1075" s="474">
        <v>1</v>
      </c>
      <c r="AZ1075" s="474">
        <v>1</v>
      </c>
      <c r="BA1075" s="477">
        <v>4</v>
      </c>
      <c r="BB1075" s="478"/>
      <c r="BC1075" s="474"/>
      <c r="BD1075" s="467"/>
      <c r="BE1075" s="467"/>
      <c r="BF1075" s="467"/>
      <c r="BG1075" s="470"/>
      <c r="BH1075" s="467"/>
      <c r="BI1075" s="467"/>
      <c r="BJ1075" s="467"/>
      <c r="BK1075" s="467"/>
      <c r="BL1075" s="467"/>
      <c r="BM1075" s="467"/>
    </row>
    <row r="1076" spans="1:65" ht="30" customHeight="1" x14ac:dyDescent="0.3">
      <c r="A1076" s="530"/>
      <c r="B1076" s="465">
        <v>20201075</v>
      </c>
      <c r="C1076" s="514" t="s">
        <v>10328</v>
      </c>
      <c r="D1076" s="480" t="s">
        <v>10323</v>
      </c>
      <c r="E1076" s="481">
        <v>44497</v>
      </c>
      <c r="F1076" s="469" t="s">
        <v>10327</v>
      </c>
      <c r="G1076" s="468" t="s">
        <v>116</v>
      </c>
      <c r="H1076" s="469" t="s">
        <v>1500</v>
      </c>
      <c r="I1076" s="468" t="s">
        <v>119</v>
      </c>
      <c r="J1076" s="503">
        <v>202110283514</v>
      </c>
      <c r="K1076" s="483">
        <v>44497</v>
      </c>
      <c r="L1076" s="479"/>
      <c r="M1076" s="469" t="s">
        <v>10314</v>
      </c>
      <c r="N1076" s="469" t="s">
        <v>10315</v>
      </c>
      <c r="O1076" s="513" t="s">
        <v>10329</v>
      </c>
      <c r="P1076" s="513" t="s">
        <v>10330</v>
      </c>
      <c r="Q1076" s="513" t="s">
        <v>10331</v>
      </c>
      <c r="R1076" s="526">
        <v>0</v>
      </c>
      <c r="S1076" s="484">
        <v>0</v>
      </c>
      <c r="T1076" s="468" t="s">
        <v>145</v>
      </c>
      <c r="U1076" s="468"/>
      <c r="V1076" s="468"/>
      <c r="W1076" s="468" t="s">
        <v>10831</v>
      </c>
      <c r="X1076" s="513"/>
      <c r="Y1076" s="468" t="s">
        <v>2528</v>
      </c>
      <c r="Z1076" s="513" t="s">
        <v>10332</v>
      </c>
      <c r="AA1076" s="467" t="s">
        <v>10829</v>
      </c>
      <c r="AB1076" s="467" t="s">
        <v>10325</v>
      </c>
      <c r="AC1076" s="474"/>
      <c r="AD1076" s="474" t="s">
        <v>10826</v>
      </c>
      <c r="AE1076" s="474" t="s">
        <v>10833</v>
      </c>
      <c r="AF1076" s="474" t="s">
        <v>10830</v>
      </c>
      <c r="AG1076" s="467" t="s">
        <v>10828</v>
      </c>
      <c r="AH1076" s="474" t="s">
        <v>2452</v>
      </c>
      <c r="AI1076" s="474" t="s">
        <v>2452</v>
      </c>
      <c r="AJ1076" s="467"/>
      <c r="AK1076" s="474"/>
      <c r="AL1076" s="467"/>
      <c r="AM1076" s="467" t="s">
        <v>6764</v>
      </c>
      <c r="AN1076" s="467"/>
      <c r="AO1076" s="474" t="s">
        <v>2528</v>
      </c>
      <c r="AP1076" s="476" t="s">
        <v>10326</v>
      </c>
      <c r="AQ1076" s="467" t="s">
        <v>10324</v>
      </c>
      <c r="AR1076" s="467" t="s">
        <v>6716</v>
      </c>
      <c r="AS1076" s="467" t="s">
        <v>10325</v>
      </c>
      <c r="AT1076" s="467" t="s">
        <v>8983</v>
      </c>
      <c r="AU1076" s="478" t="s">
        <v>12339</v>
      </c>
      <c r="AV1076" s="474"/>
      <c r="AW1076" s="474">
        <v>1</v>
      </c>
      <c r="AX1076" s="474">
        <v>1</v>
      </c>
      <c r="AY1076" s="474">
        <v>2</v>
      </c>
      <c r="AZ1076" s="474">
        <v>1</v>
      </c>
      <c r="BA1076" s="477">
        <v>2</v>
      </c>
      <c r="BB1076" s="478"/>
      <c r="BC1076" s="474"/>
      <c r="BD1076" s="467" t="s">
        <v>2528</v>
      </c>
      <c r="BE1076" s="467" t="s">
        <v>9540</v>
      </c>
      <c r="BF1076" s="467"/>
      <c r="BG1076" s="470"/>
      <c r="BH1076" s="467"/>
      <c r="BI1076" s="467"/>
      <c r="BJ1076" s="467"/>
      <c r="BK1076" s="467"/>
      <c r="BL1076" s="467"/>
      <c r="BM1076" s="467"/>
    </row>
    <row r="1077" spans="1:65" ht="30" customHeight="1" x14ac:dyDescent="0.3">
      <c r="B1077" s="465">
        <v>20201076</v>
      </c>
      <c r="C1077" s="514" t="s">
        <v>10349</v>
      </c>
      <c r="D1077" s="480" t="s">
        <v>10448</v>
      </c>
      <c r="E1077" s="481">
        <v>44498</v>
      </c>
      <c r="F1077" s="469" t="s">
        <v>10348</v>
      </c>
      <c r="G1077" s="468" t="s">
        <v>116</v>
      </c>
      <c r="H1077" s="469" t="s">
        <v>2585</v>
      </c>
      <c r="I1077" s="468" t="s">
        <v>119</v>
      </c>
      <c r="J1077" s="503">
        <v>202110293596</v>
      </c>
      <c r="K1077" s="483">
        <v>44498</v>
      </c>
      <c r="L1077" s="479"/>
      <c r="M1077" s="469" t="s">
        <v>7510</v>
      </c>
      <c r="N1077" s="469" t="s">
        <v>2586</v>
      </c>
      <c r="O1077" s="513" t="s">
        <v>10350</v>
      </c>
      <c r="P1077" s="513" t="s">
        <v>10485</v>
      </c>
      <c r="Q1077" s="513" t="s">
        <v>10351</v>
      </c>
      <c r="R1077" s="526">
        <v>900000</v>
      </c>
      <c r="S1077" s="484">
        <v>0</v>
      </c>
      <c r="T1077" s="468" t="s">
        <v>145</v>
      </c>
      <c r="U1077" s="468"/>
      <c r="V1077" s="468"/>
      <c r="W1077" s="468" t="s">
        <v>10825</v>
      </c>
      <c r="X1077" s="513"/>
      <c r="Y1077" s="468" t="s">
        <v>2528</v>
      </c>
      <c r="Z1077" s="513" t="s">
        <v>10352</v>
      </c>
      <c r="AA1077" s="467" t="s">
        <v>10829</v>
      </c>
      <c r="AB1077" s="467" t="s">
        <v>10450</v>
      </c>
      <c r="AC1077" s="474"/>
      <c r="AD1077" s="474" t="s">
        <v>10826</v>
      </c>
      <c r="AE1077" s="474" t="s">
        <v>10827</v>
      </c>
      <c r="AF1077" s="474" t="s">
        <v>10830</v>
      </c>
      <c r="AG1077" s="467" t="s">
        <v>10828</v>
      </c>
      <c r="AH1077" s="474" t="s">
        <v>2452</v>
      </c>
      <c r="AI1077" s="474" t="s">
        <v>2452</v>
      </c>
      <c r="AJ1077" s="467"/>
      <c r="AK1077" s="474"/>
      <c r="AL1077" s="467"/>
      <c r="AM1077" s="467" t="s">
        <v>6764</v>
      </c>
      <c r="AN1077" s="467"/>
      <c r="AO1077" s="474"/>
      <c r="AP1077" s="476" t="s">
        <v>10449</v>
      </c>
      <c r="AQ1077" s="467" t="s">
        <v>10447</v>
      </c>
      <c r="AR1077" s="467" t="s">
        <v>10451</v>
      </c>
      <c r="AS1077" s="467" t="s">
        <v>10450</v>
      </c>
      <c r="AT1077" s="467" t="s">
        <v>8983</v>
      </c>
      <c r="AU1077" s="474" t="s">
        <v>9150</v>
      </c>
      <c r="AV1077" s="474"/>
      <c r="AW1077" s="474">
        <v>1</v>
      </c>
      <c r="AX1077" s="474">
        <v>1</v>
      </c>
      <c r="AY1077" s="474">
        <v>1</v>
      </c>
      <c r="AZ1077" s="474">
        <v>1</v>
      </c>
      <c r="BA1077" s="477">
        <v>2</v>
      </c>
      <c r="BB1077" s="478"/>
      <c r="BC1077" s="474"/>
      <c r="BD1077" s="467"/>
      <c r="BE1077" s="467"/>
      <c r="BF1077" s="467"/>
      <c r="BG1077" s="470"/>
      <c r="BH1077" s="467"/>
      <c r="BI1077" s="467"/>
      <c r="BJ1077" s="467"/>
      <c r="BK1077" s="467"/>
      <c r="BL1077" s="467"/>
      <c r="BM1077" s="467"/>
    </row>
    <row r="1078" spans="1:65" ht="30" customHeight="1" x14ac:dyDescent="0.3">
      <c r="B1078" s="465">
        <v>20201077</v>
      </c>
      <c r="C1078" s="514" t="s">
        <v>10353</v>
      </c>
      <c r="D1078" s="480" t="s">
        <v>2823</v>
      </c>
      <c r="E1078" s="481">
        <v>44504</v>
      </c>
      <c r="F1078" s="469" t="s">
        <v>2713</v>
      </c>
      <c r="G1078" s="468" t="s">
        <v>116</v>
      </c>
      <c r="H1078" s="469" t="s">
        <v>2585</v>
      </c>
      <c r="I1078" s="468" t="s">
        <v>119</v>
      </c>
      <c r="J1078" s="503">
        <v>202111040549</v>
      </c>
      <c r="K1078" s="483">
        <v>44501</v>
      </c>
      <c r="L1078" s="479">
        <v>44470</v>
      </c>
      <c r="M1078" s="469" t="s">
        <v>10061</v>
      </c>
      <c r="N1078" s="469" t="s">
        <v>5956</v>
      </c>
      <c r="O1078" s="513" t="s">
        <v>10354</v>
      </c>
      <c r="P1078" s="513" t="s">
        <v>10355</v>
      </c>
      <c r="Q1078" s="513" t="s">
        <v>10356</v>
      </c>
      <c r="R1078" s="526">
        <v>4480323</v>
      </c>
      <c r="S1078" s="484">
        <v>0</v>
      </c>
      <c r="T1078" s="468" t="s">
        <v>8618</v>
      </c>
      <c r="U1078" s="468"/>
      <c r="V1078" s="468"/>
      <c r="W1078" s="468" t="s">
        <v>997</v>
      </c>
      <c r="X1078" s="513"/>
      <c r="Y1078" s="468" t="s">
        <v>2528</v>
      </c>
      <c r="Z1078" s="513" t="s">
        <v>10357</v>
      </c>
      <c r="AA1078" s="467" t="s">
        <v>159</v>
      </c>
      <c r="AB1078" s="467" t="s">
        <v>10764</v>
      </c>
      <c r="AC1078" s="474"/>
      <c r="AD1078" s="474" t="s">
        <v>227</v>
      </c>
      <c r="AE1078" s="474" t="s">
        <v>232</v>
      </c>
      <c r="AF1078" s="474" t="s">
        <v>235</v>
      </c>
      <c r="AG1078" s="467" t="s">
        <v>241</v>
      </c>
      <c r="AH1078" s="474" t="s">
        <v>2452</v>
      </c>
      <c r="AI1078" s="474" t="s">
        <v>2452</v>
      </c>
      <c r="AJ1078" s="467"/>
      <c r="AK1078" s="474"/>
      <c r="AL1078" s="467"/>
      <c r="AM1078" s="467" t="s">
        <v>10765</v>
      </c>
      <c r="AN1078" s="467"/>
      <c r="AO1078" s="474" t="s">
        <v>3141</v>
      </c>
      <c r="AP1078" s="476" t="s">
        <v>10665</v>
      </c>
      <c r="AQ1078" s="467" t="s">
        <v>8991</v>
      </c>
      <c r="AR1078" s="467" t="s">
        <v>10482</v>
      </c>
      <c r="AS1078" s="467"/>
      <c r="AT1078" s="467"/>
      <c r="AU1078" s="474"/>
      <c r="AV1078" s="474"/>
      <c r="AW1078" s="474">
        <v>1</v>
      </c>
      <c r="AX1078" s="474">
        <v>1</v>
      </c>
      <c r="AY1078" s="474">
        <v>1</v>
      </c>
      <c r="AZ1078" s="474">
        <v>1</v>
      </c>
      <c r="BA1078" s="477">
        <v>4</v>
      </c>
      <c r="BB1078" s="478"/>
      <c r="BC1078" s="474"/>
      <c r="BD1078" s="467" t="s">
        <v>3141</v>
      </c>
      <c r="BE1078" s="467"/>
      <c r="BF1078" s="467"/>
      <c r="BG1078" s="470"/>
      <c r="BH1078" s="467"/>
      <c r="BI1078" s="467"/>
      <c r="BJ1078" s="467"/>
      <c r="BK1078" s="467"/>
      <c r="BL1078" s="467"/>
      <c r="BM1078" s="467"/>
    </row>
    <row r="1079" spans="1:65" ht="30" customHeight="1" x14ac:dyDescent="0.3">
      <c r="B1079" s="465">
        <v>20201078</v>
      </c>
      <c r="C1079" s="514" t="s">
        <v>10359</v>
      </c>
      <c r="D1079" s="480" t="s">
        <v>10117</v>
      </c>
      <c r="E1079" s="481">
        <v>44504</v>
      </c>
      <c r="F1079" s="469" t="s">
        <v>2713</v>
      </c>
      <c r="G1079" s="468" t="s">
        <v>116</v>
      </c>
      <c r="H1079" s="469" t="s">
        <v>2585</v>
      </c>
      <c r="I1079" s="468" t="s">
        <v>119</v>
      </c>
      <c r="J1079" s="503">
        <v>202111040584</v>
      </c>
      <c r="K1079" s="483">
        <v>44504</v>
      </c>
      <c r="L1079" s="479">
        <v>44470</v>
      </c>
      <c r="M1079" s="469" t="s">
        <v>5956</v>
      </c>
      <c r="N1079" s="469" t="s">
        <v>9934</v>
      </c>
      <c r="O1079" s="513" t="s">
        <v>6068</v>
      </c>
      <c r="P1079" s="513" t="s">
        <v>10360</v>
      </c>
      <c r="Q1079" s="513" t="s">
        <v>10361</v>
      </c>
      <c r="R1079" s="526">
        <v>73296</v>
      </c>
      <c r="S1079" s="484">
        <v>0</v>
      </c>
      <c r="T1079" s="468" t="s">
        <v>8618</v>
      </c>
      <c r="U1079" s="468"/>
      <c r="V1079" s="468"/>
      <c r="W1079" s="468" t="s">
        <v>997</v>
      </c>
      <c r="X1079" s="513"/>
      <c r="Y1079" s="468" t="s">
        <v>2528</v>
      </c>
      <c r="Z1079" s="513" t="s">
        <v>10362</v>
      </c>
      <c r="AA1079" s="467" t="s">
        <v>159</v>
      </c>
      <c r="AB1079" s="467" t="s">
        <v>10764</v>
      </c>
      <c r="AC1079" s="474"/>
      <c r="AD1079" s="474" t="s">
        <v>227</v>
      </c>
      <c r="AE1079" s="474" t="s">
        <v>232</v>
      </c>
      <c r="AF1079" s="474" t="s">
        <v>235</v>
      </c>
      <c r="AG1079" s="467" t="s">
        <v>241</v>
      </c>
      <c r="AH1079" s="474" t="s">
        <v>2452</v>
      </c>
      <c r="AI1079" s="474" t="s">
        <v>2452</v>
      </c>
      <c r="AJ1079" s="467"/>
      <c r="AK1079" s="474"/>
      <c r="AL1079" s="467"/>
      <c r="AM1079" s="467" t="s">
        <v>10766</v>
      </c>
      <c r="AN1079" s="467"/>
      <c r="AO1079" s="474" t="s">
        <v>3141</v>
      </c>
      <c r="AP1079" s="476" t="s">
        <v>10358</v>
      </c>
      <c r="AQ1079" s="467" t="s">
        <v>4743</v>
      </c>
      <c r="AR1079" s="501">
        <v>44508</v>
      </c>
      <c r="AS1079" s="467"/>
      <c r="AT1079" s="467"/>
      <c r="AU1079" s="474"/>
      <c r="AV1079" s="474"/>
      <c r="AW1079" s="474">
        <v>1</v>
      </c>
      <c r="AX1079" s="474">
        <v>1</v>
      </c>
      <c r="AY1079" s="474">
        <v>1</v>
      </c>
      <c r="AZ1079" s="474">
        <v>1</v>
      </c>
      <c r="BA1079" s="477">
        <v>4</v>
      </c>
      <c r="BB1079" s="478"/>
      <c r="BC1079" s="474"/>
      <c r="BD1079" s="467" t="s">
        <v>3141</v>
      </c>
      <c r="BE1079" s="467"/>
      <c r="BF1079" s="467"/>
      <c r="BG1079" s="470"/>
      <c r="BH1079" s="467"/>
      <c r="BI1079" s="467"/>
      <c r="BJ1079" s="467"/>
      <c r="BK1079" s="467"/>
      <c r="BL1079" s="467"/>
      <c r="BM1079" s="467"/>
    </row>
    <row r="1080" spans="1:65" ht="30" customHeight="1" x14ac:dyDescent="0.3">
      <c r="B1080" s="465">
        <v>20201079</v>
      </c>
      <c r="C1080" s="514" t="s">
        <v>10363</v>
      </c>
      <c r="D1080" s="480" t="s">
        <v>4719</v>
      </c>
      <c r="E1080" s="481">
        <v>44504</v>
      </c>
      <c r="F1080" s="469" t="s">
        <v>2713</v>
      </c>
      <c r="G1080" s="468" t="s">
        <v>116</v>
      </c>
      <c r="H1080" s="469" t="s">
        <v>2585</v>
      </c>
      <c r="I1080" s="468" t="s">
        <v>2449</v>
      </c>
      <c r="J1080" s="503">
        <v>202111040599</v>
      </c>
      <c r="K1080" s="483">
        <v>44502</v>
      </c>
      <c r="L1080" s="479">
        <v>44470</v>
      </c>
      <c r="M1080" s="469" t="s">
        <v>5956</v>
      </c>
      <c r="N1080" s="469" t="s">
        <v>7833</v>
      </c>
      <c r="O1080" s="513" t="s">
        <v>10364</v>
      </c>
      <c r="P1080" s="513" t="s">
        <v>10365</v>
      </c>
      <c r="Q1080" s="513" t="s">
        <v>10366</v>
      </c>
      <c r="R1080" s="526">
        <v>458162</v>
      </c>
      <c r="S1080" s="484">
        <v>0</v>
      </c>
      <c r="T1080" s="468" t="s">
        <v>8618</v>
      </c>
      <c r="U1080" s="468"/>
      <c r="V1080" s="468"/>
      <c r="W1080" s="468" t="s">
        <v>997</v>
      </c>
      <c r="X1080" s="513"/>
      <c r="Y1080" s="468" t="s">
        <v>2528</v>
      </c>
      <c r="Z1080" s="513" t="s">
        <v>10367</v>
      </c>
      <c r="AA1080" s="467" t="s">
        <v>159</v>
      </c>
      <c r="AB1080" s="467" t="s">
        <v>10764</v>
      </c>
      <c r="AC1080" s="474"/>
      <c r="AD1080" s="474" t="s">
        <v>227</v>
      </c>
      <c r="AE1080" s="474" t="s">
        <v>232</v>
      </c>
      <c r="AF1080" s="474" t="s">
        <v>235</v>
      </c>
      <c r="AG1080" s="467" t="s">
        <v>241</v>
      </c>
      <c r="AH1080" s="474" t="s">
        <v>2452</v>
      </c>
      <c r="AI1080" s="474" t="s">
        <v>2452</v>
      </c>
      <c r="AJ1080" s="467"/>
      <c r="AK1080" s="474"/>
      <c r="AL1080" s="467"/>
      <c r="AM1080" s="467" t="s">
        <v>10766</v>
      </c>
      <c r="AN1080" s="467"/>
      <c r="AO1080" s="474" t="s">
        <v>3141</v>
      </c>
      <c r="AP1080" s="476" t="s">
        <v>10767</v>
      </c>
      <c r="AQ1080" s="467" t="s">
        <v>4743</v>
      </c>
      <c r="AR1080" s="501">
        <v>44508</v>
      </c>
      <c r="AS1080" s="467"/>
      <c r="AT1080" s="467"/>
      <c r="AU1080" s="474"/>
      <c r="AV1080" s="474"/>
      <c r="AW1080" s="474">
        <v>1</v>
      </c>
      <c r="AX1080" s="474">
        <v>1</v>
      </c>
      <c r="AY1080" s="474">
        <v>1</v>
      </c>
      <c r="AZ1080" s="474">
        <v>1</v>
      </c>
      <c r="BA1080" s="477">
        <v>4</v>
      </c>
      <c r="BB1080" s="478"/>
      <c r="BC1080" s="474"/>
      <c r="BD1080" s="467" t="s">
        <v>3141</v>
      </c>
      <c r="BE1080" s="467"/>
      <c r="BF1080" s="467"/>
      <c r="BG1080" s="470"/>
      <c r="BH1080" s="467"/>
      <c r="BI1080" s="467"/>
      <c r="BJ1080" s="467"/>
      <c r="BK1080" s="467"/>
      <c r="BL1080" s="467"/>
      <c r="BM1080" s="467"/>
    </row>
    <row r="1081" spans="1:65" ht="30" customHeight="1" x14ac:dyDescent="0.3">
      <c r="B1081" s="465">
        <v>20201080</v>
      </c>
      <c r="C1081" s="514" t="s">
        <v>10454</v>
      </c>
      <c r="D1081" s="480"/>
      <c r="E1081" s="481">
        <v>44504</v>
      </c>
      <c r="F1081" s="469" t="s">
        <v>2604</v>
      </c>
      <c r="G1081" s="468" t="s">
        <v>116</v>
      </c>
      <c r="H1081" s="469" t="s">
        <v>2585</v>
      </c>
      <c r="I1081" s="468" t="s">
        <v>119</v>
      </c>
      <c r="J1081" s="503">
        <v>202111040681</v>
      </c>
      <c r="K1081" s="483">
        <v>44515</v>
      </c>
      <c r="L1081" s="479"/>
      <c r="M1081" s="469" t="s">
        <v>10333</v>
      </c>
      <c r="N1081" s="469" t="s">
        <v>2586</v>
      </c>
      <c r="O1081" s="513" t="s">
        <v>10368</v>
      </c>
      <c r="P1081" s="513" t="s">
        <v>10369</v>
      </c>
      <c r="Q1081" s="513" t="s">
        <v>10370</v>
      </c>
      <c r="R1081" s="526">
        <v>0</v>
      </c>
      <c r="S1081" s="484">
        <v>0</v>
      </c>
      <c r="T1081" s="468" t="s">
        <v>145</v>
      </c>
      <c r="U1081" s="468"/>
      <c r="V1081" s="468"/>
      <c r="W1081" s="468" t="s">
        <v>146</v>
      </c>
      <c r="X1081" s="513"/>
      <c r="Y1081" s="468" t="s">
        <v>2528</v>
      </c>
      <c r="Z1081" s="513" t="s">
        <v>10371</v>
      </c>
      <c r="AA1081" s="467" t="s">
        <v>159</v>
      </c>
      <c r="AB1081" s="467" t="s">
        <v>10523</v>
      </c>
      <c r="AC1081" s="474"/>
      <c r="AD1081" s="474" t="s">
        <v>227</v>
      </c>
      <c r="AE1081" s="474" t="s">
        <v>232</v>
      </c>
      <c r="AF1081" s="474" t="s">
        <v>235</v>
      </c>
      <c r="AG1081" s="467" t="s">
        <v>239</v>
      </c>
      <c r="AH1081" s="474" t="s">
        <v>2452</v>
      </c>
      <c r="AI1081" s="474" t="s">
        <v>2452</v>
      </c>
      <c r="AJ1081" s="467"/>
      <c r="AK1081" s="474"/>
      <c r="AL1081" s="467"/>
      <c r="AM1081" s="467" t="s">
        <v>10763</v>
      </c>
      <c r="AN1081" s="467"/>
      <c r="AO1081" s="474"/>
      <c r="AP1081" s="476" t="s">
        <v>10524</v>
      </c>
      <c r="AQ1081" s="467" t="s">
        <v>10522</v>
      </c>
      <c r="AR1081" s="467" t="s">
        <v>10525</v>
      </c>
      <c r="AS1081" s="467" t="s">
        <v>10523</v>
      </c>
      <c r="AT1081" s="467" t="s">
        <v>10526</v>
      </c>
      <c r="AU1081" s="474" t="s">
        <v>10527</v>
      </c>
      <c r="AV1081" s="474"/>
      <c r="AW1081" s="474">
        <v>1</v>
      </c>
      <c r="AX1081" s="474">
        <v>1</v>
      </c>
      <c r="AY1081" s="474">
        <v>1</v>
      </c>
      <c r="AZ1081" s="474">
        <v>1</v>
      </c>
      <c r="BA1081" s="477">
        <v>2</v>
      </c>
      <c r="BB1081" s="478"/>
      <c r="BC1081" s="474"/>
      <c r="BD1081" s="467"/>
      <c r="BE1081" s="467"/>
      <c r="BF1081" s="467"/>
      <c r="BG1081" s="470"/>
      <c r="BH1081" s="467"/>
      <c r="BI1081" s="467"/>
      <c r="BJ1081" s="467"/>
      <c r="BK1081" s="467"/>
      <c r="BL1081" s="467"/>
      <c r="BM1081" s="467"/>
    </row>
    <row r="1082" spans="1:65" ht="30" customHeight="1" x14ac:dyDescent="0.3">
      <c r="B1082" s="465">
        <v>20201081</v>
      </c>
      <c r="C1082" s="514" t="s">
        <v>10372</v>
      </c>
      <c r="D1082" s="480" t="s">
        <v>10455</v>
      </c>
      <c r="E1082" s="481">
        <v>44504</v>
      </c>
      <c r="F1082" s="469" t="s">
        <v>2770</v>
      </c>
      <c r="G1082" s="468" t="s">
        <v>116</v>
      </c>
      <c r="H1082" s="469" t="s">
        <v>1500</v>
      </c>
      <c r="I1082" s="468" t="s">
        <v>9825</v>
      </c>
      <c r="J1082" s="503">
        <v>202111040723</v>
      </c>
      <c r="K1082" s="483">
        <v>44504</v>
      </c>
      <c r="L1082" s="479">
        <v>44470</v>
      </c>
      <c r="M1082" s="469" t="s">
        <v>10334</v>
      </c>
      <c r="N1082" s="469" t="s">
        <v>2624</v>
      </c>
      <c r="O1082" s="513" t="s">
        <v>10373</v>
      </c>
      <c r="P1082" s="513" t="s">
        <v>10374</v>
      </c>
      <c r="Q1082" s="513" t="s">
        <v>10375</v>
      </c>
      <c r="R1082" s="526">
        <v>729091</v>
      </c>
      <c r="S1082" s="484">
        <v>729091</v>
      </c>
      <c r="T1082" s="468" t="s">
        <v>2501</v>
      </c>
      <c r="U1082" s="468"/>
      <c r="V1082" s="468"/>
      <c r="W1082" s="468" t="s">
        <v>120</v>
      </c>
      <c r="X1082" s="513"/>
      <c r="Y1082" s="468" t="s">
        <v>2528</v>
      </c>
      <c r="Z1082" s="513" t="s">
        <v>10376</v>
      </c>
      <c r="AA1082" s="467" t="s">
        <v>2518</v>
      </c>
      <c r="AB1082" s="467" t="s">
        <v>10834</v>
      </c>
      <c r="AC1082" s="474"/>
      <c r="AD1082" s="474" t="s">
        <v>2460</v>
      </c>
      <c r="AE1082" s="474" t="s">
        <v>2461</v>
      </c>
      <c r="AF1082" s="474" t="s">
        <v>3498</v>
      </c>
      <c r="AG1082" s="467" t="s">
        <v>2451</v>
      </c>
      <c r="AH1082" s="474" t="s">
        <v>2710</v>
      </c>
      <c r="AI1082" s="474" t="s">
        <v>2710</v>
      </c>
      <c r="AJ1082" s="467"/>
      <c r="AK1082" s="474"/>
      <c r="AL1082" s="467"/>
      <c r="AM1082" s="467" t="s">
        <v>10769</v>
      </c>
      <c r="AN1082" s="467"/>
      <c r="AO1082" s="474"/>
      <c r="AP1082" s="476" t="s">
        <v>11271</v>
      </c>
      <c r="AQ1082" s="467" t="s">
        <v>11234</v>
      </c>
      <c r="AR1082" s="501" t="s">
        <v>11272</v>
      </c>
      <c r="AS1082" s="467" t="s">
        <v>11235</v>
      </c>
      <c r="AT1082" s="467" t="s">
        <v>12405</v>
      </c>
      <c r="AU1082" s="474" t="s">
        <v>12405</v>
      </c>
      <c r="AV1082" s="474"/>
      <c r="AW1082" s="474">
        <v>1</v>
      </c>
      <c r="AX1082" s="474">
        <v>2</v>
      </c>
      <c r="AY1082" s="474">
        <v>1</v>
      </c>
      <c r="AZ1082" s="474">
        <v>5</v>
      </c>
      <c r="BA1082" s="477">
        <v>2</v>
      </c>
      <c r="BB1082" s="478"/>
      <c r="BC1082" s="474"/>
      <c r="BD1082" s="467"/>
      <c r="BE1082" s="467" t="s">
        <v>12406</v>
      </c>
      <c r="BF1082" s="467"/>
      <c r="BG1082" s="470"/>
      <c r="BH1082" s="467"/>
      <c r="BI1082" s="467"/>
      <c r="BJ1082" s="467"/>
      <c r="BK1082" s="467"/>
      <c r="BL1082" s="467"/>
      <c r="BM1082" s="467"/>
    </row>
    <row r="1083" spans="1:65" ht="30" customHeight="1" x14ac:dyDescent="0.3">
      <c r="B1083" s="465">
        <v>20201082</v>
      </c>
      <c r="C1083" s="514" t="s">
        <v>10379</v>
      </c>
      <c r="D1083" s="480" t="s">
        <v>2814</v>
      </c>
      <c r="E1083" s="481">
        <v>44507</v>
      </c>
      <c r="F1083" s="469" t="s">
        <v>2632</v>
      </c>
      <c r="G1083" s="468" t="s">
        <v>116</v>
      </c>
      <c r="H1083" s="469" t="s">
        <v>2585</v>
      </c>
      <c r="I1083" s="468" t="s">
        <v>2491</v>
      </c>
      <c r="J1083" s="503">
        <v>202111071032</v>
      </c>
      <c r="K1083" s="483">
        <v>44507</v>
      </c>
      <c r="L1083" s="479">
        <v>44501</v>
      </c>
      <c r="M1083" s="469" t="s">
        <v>2586</v>
      </c>
      <c r="N1083" s="469" t="s">
        <v>3070</v>
      </c>
      <c r="O1083" s="513" t="s">
        <v>10380</v>
      </c>
      <c r="P1083" s="513" t="s">
        <v>10381</v>
      </c>
      <c r="Q1083" s="513" t="s">
        <v>4158</v>
      </c>
      <c r="R1083" s="526">
        <v>27000</v>
      </c>
      <c r="S1083" s="484">
        <v>0</v>
      </c>
      <c r="T1083" s="468" t="s">
        <v>145</v>
      </c>
      <c r="U1083" s="468"/>
      <c r="V1083" s="468"/>
      <c r="W1083" s="468" t="s">
        <v>146</v>
      </c>
      <c r="X1083" s="513"/>
      <c r="Y1083" s="468"/>
      <c r="Z1083" s="513" t="s">
        <v>10382</v>
      </c>
      <c r="AA1083" s="467" t="s">
        <v>159</v>
      </c>
      <c r="AB1083" s="467" t="s">
        <v>10519</v>
      </c>
      <c r="AC1083" s="474"/>
      <c r="AD1083" s="474" t="s">
        <v>227</v>
      </c>
      <c r="AE1083" s="474" t="s">
        <v>232</v>
      </c>
      <c r="AF1083" s="474" t="s">
        <v>235</v>
      </c>
      <c r="AG1083" s="467" t="s">
        <v>241</v>
      </c>
      <c r="AH1083" s="474" t="s">
        <v>2452</v>
      </c>
      <c r="AI1083" s="474" t="s">
        <v>2452</v>
      </c>
      <c r="AJ1083" s="467"/>
      <c r="AK1083" s="474"/>
      <c r="AL1083" s="467"/>
      <c r="AM1083" s="467" t="s">
        <v>10763</v>
      </c>
      <c r="AN1083" s="467"/>
      <c r="AO1083" s="474" t="s">
        <v>9213</v>
      </c>
      <c r="AP1083" s="476" t="s">
        <v>10378</v>
      </c>
      <c r="AQ1083" s="467" t="s">
        <v>10520</v>
      </c>
      <c r="AR1083" s="467" t="s">
        <v>10377</v>
      </c>
      <c r="AS1083" s="467" t="s">
        <v>10518</v>
      </c>
      <c r="AT1083" s="467" t="s">
        <v>10521</v>
      </c>
      <c r="AU1083" s="474" t="s">
        <v>10517</v>
      </c>
      <c r="AV1083" s="474"/>
      <c r="AW1083" s="474">
        <v>1</v>
      </c>
      <c r="AX1083" s="474">
        <v>1</v>
      </c>
      <c r="AY1083" s="474">
        <v>1</v>
      </c>
      <c r="AZ1083" s="474">
        <v>1</v>
      </c>
      <c r="BA1083" s="477">
        <v>4</v>
      </c>
      <c r="BB1083" s="478"/>
      <c r="BC1083" s="474"/>
      <c r="BD1083" s="467"/>
      <c r="BE1083" s="467"/>
      <c r="BF1083" s="467"/>
      <c r="BG1083" s="470"/>
      <c r="BH1083" s="467"/>
      <c r="BI1083" s="467"/>
      <c r="BJ1083" s="467"/>
      <c r="BK1083" s="467"/>
      <c r="BL1083" s="467"/>
      <c r="BM1083" s="467"/>
    </row>
    <row r="1084" spans="1:65" ht="30" customHeight="1" x14ac:dyDescent="0.3">
      <c r="B1084" s="465">
        <v>20201083</v>
      </c>
      <c r="C1084" s="514" t="s">
        <v>10383</v>
      </c>
      <c r="D1084" s="480" t="s">
        <v>10770</v>
      </c>
      <c r="E1084" s="481">
        <v>44508</v>
      </c>
      <c r="F1084" s="469" t="s">
        <v>3658</v>
      </c>
      <c r="G1084" s="468" t="s">
        <v>116</v>
      </c>
      <c r="H1084" s="469" t="s">
        <v>2585</v>
      </c>
      <c r="I1084" s="468" t="s">
        <v>10774</v>
      </c>
      <c r="J1084" s="503">
        <v>202111081172</v>
      </c>
      <c r="K1084" s="483">
        <v>44190</v>
      </c>
      <c r="L1084" s="479"/>
      <c r="M1084" s="469" t="s">
        <v>10335</v>
      </c>
      <c r="N1084" s="469" t="s">
        <v>10336</v>
      </c>
      <c r="O1084" s="513" t="s">
        <v>10384</v>
      </c>
      <c r="P1084" s="513" t="s">
        <v>10385</v>
      </c>
      <c r="Q1084" s="513" t="s">
        <v>10386</v>
      </c>
      <c r="R1084" s="526">
        <v>0</v>
      </c>
      <c r="S1084" s="484">
        <v>0</v>
      </c>
      <c r="T1084" s="468" t="s">
        <v>145</v>
      </c>
      <c r="U1084" s="468"/>
      <c r="V1084" s="468"/>
      <c r="W1084" s="468" t="s">
        <v>997</v>
      </c>
      <c r="X1084" s="513"/>
      <c r="Y1084" s="468" t="s">
        <v>2528</v>
      </c>
      <c r="Z1084" s="513" t="s">
        <v>10387</v>
      </c>
      <c r="AA1084" s="467" t="s">
        <v>159</v>
      </c>
      <c r="AB1084" s="467" t="s">
        <v>10773</v>
      </c>
      <c r="AC1084" s="474"/>
      <c r="AD1084" s="474" t="s">
        <v>227</v>
      </c>
      <c r="AE1084" s="474" t="s">
        <v>232</v>
      </c>
      <c r="AF1084" s="474" t="s">
        <v>235</v>
      </c>
      <c r="AG1084" s="467" t="s">
        <v>240</v>
      </c>
      <c r="AH1084" s="474" t="s">
        <v>10762</v>
      </c>
      <c r="AI1084" s="474" t="s">
        <v>10762</v>
      </c>
      <c r="AJ1084" s="467"/>
      <c r="AK1084" s="474"/>
      <c r="AL1084" s="467"/>
      <c r="AM1084" s="467" t="s">
        <v>10775</v>
      </c>
      <c r="AN1084" s="467"/>
      <c r="AO1084" s="474" t="s">
        <v>3141</v>
      </c>
      <c r="AP1084" s="476" t="s">
        <v>10771</v>
      </c>
      <c r="AQ1084" s="467" t="s">
        <v>10553</v>
      </c>
      <c r="AR1084" s="467" t="s">
        <v>10772</v>
      </c>
      <c r="AS1084" s="467"/>
      <c r="AT1084" s="467"/>
      <c r="AU1084" s="474"/>
      <c r="AV1084" s="474"/>
      <c r="AW1084" s="474">
        <v>1</v>
      </c>
      <c r="AX1084" s="474">
        <v>1</v>
      </c>
      <c r="AY1084" s="474">
        <v>1</v>
      </c>
      <c r="AZ1084" s="474">
        <v>1</v>
      </c>
      <c r="BA1084" s="477">
        <v>3</v>
      </c>
      <c r="BB1084" s="478"/>
      <c r="BC1084" s="474"/>
      <c r="BD1084" s="467" t="s">
        <v>3141</v>
      </c>
      <c r="BE1084" s="467"/>
      <c r="BF1084" s="467"/>
      <c r="BG1084" s="470"/>
      <c r="BH1084" s="467"/>
      <c r="BI1084" s="467"/>
      <c r="BJ1084" s="467"/>
      <c r="BK1084" s="467"/>
      <c r="BL1084" s="467"/>
      <c r="BM1084" s="467"/>
    </row>
    <row r="1085" spans="1:65" ht="30" customHeight="1" x14ac:dyDescent="0.3">
      <c r="B1085" s="465">
        <v>20201084</v>
      </c>
      <c r="C1085" s="514" t="s">
        <v>10389</v>
      </c>
      <c r="D1085" s="480" t="s">
        <v>9998</v>
      </c>
      <c r="E1085" s="481">
        <v>44508</v>
      </c>
      <c r="F1085" s="469" t="s">
        <v>2713</v>
      </c>
      <c r="G1085" s="468" t="s">
        <v>116</v>
      </c>
      <c r="H1085" s="469" t="s">
        <v>1500</v>
      </c>
      <c r="I1085" s="468" t="s">
        <v>2466</v>
      </c>
      <c r="J1085" s="503">
        <v>202111081174</v>
      </c>
      <c r="K1085" s="483">
        <v>44505</v>
      </c>
      <c r="L1085" s="479">
        <v>44378</v>
      </c>
      <c r="M1085" s="469" t="s">
        <v>9974</v>
      </c>
      <c r="N1085" s="469" t="s">
        <v>5956</v>
      </c>
      <c r="O1085" s="513" t="s">
        <v>10390</v>
      </c>
      <c r="P1085" s="513" t="s">
        <v>10391</v>
      </c>
      <c r="Q1085" s="513" t="s">
        <v>10392</v>
      </c>
      <c r="R1085" s="526">
        <v>188429</v>
      </c>
      <c r="S1085" s="484">
        <v>188429</v>
      </c>
      <c r="T1085" s="468" t="s">
        <v>11236</v>
      </c>
      <c r="U1085" s="468"/>
      <c r="V1085" s="468"/>
      <c r="W1085" s="468" t="s">
        <v>11222</v>
      </c>
      <c r="X1085" s="513"/>
      <c r="Y1085" s="468" t="s">
        <v>2528</v>
      </c>
      <c r="Z1085" s="513" t="s">
        <v>10484</v>
      </c>
      <c r="AA1085" s="467" t="s">
        <v>11237</v>
      </c>
      <c r="AB1085" s="467" t="s">
        <v>11232</v>
      </c>
      <c r="AC1085" s="474"/>
      <c r="AD1085" s="474" t="s">
        <v>11238</v>
      </c>
      <c r="AE1085" s="474" t="s">
        <v>11233</v>
      </c>
      <c r="AF1085" s="474" t="s">
        <v>11239</v>
      </c>
      <c r="AG1085" s="467" t="s">
        <v>11227</v>
      </c>
      <c r="AH1085" s="474" t="s">
        <v>2710</v>
      </c>
      <c r="AI1085" s="474" t="s">
        <v>2710</v>
      </c>
      <c r="AJ1085" s="467"/>
      <c r="AK1085" s="474"/>
      <c r="AL1085" s="467"/>
      <c r="AM1085" s="467" t="s">
        <v>10205</v>
      </c>
      <c r="AN1085" s="467"/>
      <c r="AO1085" s="474" t="s">
        <v>3141</v>
      </c>
      <c r="AP1085" s="476" t="s">
        <v>8599</v>
      </c>
      <c r="AQ1085" s="467" t="s">
        <v>8991</v>
      </c>
      <c r="AR1085" s="467" t="s">
        <v>10482</v>
      </c>
      <c r="AS1085" s="467" t="s">
        <v>11273</v>
      </c>
      <c r="AT1085" s="467" t="s">
        <v>11253</v>
      </c>
      <c r="AU1085" s="474" t="s">
        <v>8984</v>
      </c>
      <c r="AV1085" s="474"/>
      <c r="AW1085" s="474">
        <v>1</v>
      </c>
      <c r="AX1085" s="474">
        <v>2</v>
      </c>
      <c r="AY1085" s="474">
        <v>1</v>
      </c>
      <c r="AZ1085" s="474">
        <v>5</v>
      </c>
      <c r="BA1085" s="477">
        <v>1</v>
      </c>
      <c r="BB1085" s="478"/>
      <c r="BC1085" s="474"/>
      <c r="BD1085" s="467" t="s">
        <v>3141</v>
      </c>
      <c r="BE1085" s="467" t="s">
        <v>12368</v>
      </c>
      <c r="BF1085" s="467"/>
      <c r="BG1085" s="470"/>
      <c r="BH1085" s="467"/>
      <c r="BI1085" s="467"/>
      <c r="BJ1085" s="467"/>
      <c r="BK1085" s="467"/>
      <c r="BL1085" s="467"/>
      <c r="BM1085" s="467"/>
    </row>
    <row r="1086" spans="1:65" ht="30" customHeight="1" x14ac:dyDescent="0.3">
      <c r="B1086" s="465">
        <v>20201085</v>
      </c>
      <c r="C1086" s="514" t="s">
        <v>10393</v>
      </c>
      <c r="D1086" s="480" t="s">
        <v>9998</v>
      </c>
      <c r="E1086" s="481">
        <v>44508</v>
      </c>
      <c r="F1086" s="469" t="s">
        <v>2713</v>
      </c>
      <c r="G1086" s="468" t="s">
        <v>116</v>
      </c>
      <c r="H1086" s="469" t="s">
        <v>2585</v>
      </c>
      <c r="I1086" s="468" t="s">
        <v>4394</v>
      </c>
      <c r="J1086" s="503">
        <v>202111081200</v>
      </c>
      <c r="K1086" s="483">
        <v>44420</v>
      </c>
      <c r="L1086" s="479">
        <v>44378</v>
      </c>
      <c r="M1086" s="469" t="s">
        <v>5956</v>
      </c>
      <c r="N1086" s="469" t="s">
        <v>9974</v>
      </c>
      <c r="O1086" s="513" t="s">
        <v>6068</v>
      </c>
      <c r="P1086" s="513" t="s">
        <v>10394</v>
      </c>
      <c r="Q1086" s="513" t="s">
        <v>10395</v>
      </c>
      <c r="R1086" s="526">
        <v>188429</v>
      </c>
      <c r="S1086" s="484">
        <v>188429</v>
      </c>
      <c r="T1086" s="468" t="s">
        <v>348</v>
      </c>
      <c r="U1086" s="468"/>
      <c r="V1086" s="468"/>
      <c r="W1086" s="468" t="s">
        <v>146</v>
      </c>
      <c r="X1086" s="513"/>
      <c r="Y1086" s="468" t="s">
        <v>2528</v>
      </c>
      <c r="Z1086" s="513" t="s">
        <v>10483</v>
      </c>
      <c r="AA1086" s="467" t="s">
        <v>159</v>
      </c>
      <c r="AB1086" s="467" t="s">
        <v>10776</v>
      </c>
      <c r="AC1086" s="474"/>
      <c r="AD1086" s="474" t="s">
        <v>228</v>
      </c>
      <c r="AE1086" s="474" t="s">
        <v>232</v>
      </c>
      <c r="AF1086" s="474" t="s">
        <v>237</v>
      </c>
      <c r="AG1086" s="467" t="s">
        <v>238</v>
      </c>
      <c r="AH1086" s="474" t="s">
        <v>2710</v>
      </c>
      <c r="AI1086" s="474" t="s">
        <v>2710</v>
      </c>
      <c r="AJ1086" s="467"/>
      <c r="AK1086" s="474"/>
      <c r="AL1086" s="467"/>
      <c r="AM1086" s="467" t="s">
        <v>10766</v>
      </c>
      <c r="AN1086" s="467"/>
      <c r="AO1086" s="474" t="s">
        <v>3141</v>
      </c>
      <c r="AP1086" s="476" t="s">
        <v>8614</v>
      </c>
      <c r="AQ1086" s="467" t="s">
        <v>8991</v>
      </c>
      <c r="AR1086" s="501" t="s">
        <v>10482</v>
      </c>
      <c r="AS1086" s="467"/>
      <c r="AT1086" s="467"/>
      <c r="AU1086" s="474"/>
      <c r="AV1086" s="474"/>
      <c r="AW1086" s="474">
        <v>1</v>
      </c>
      <c r="AX1086" s="474">
        <v>2</v>
      </c>
      <c r="AY1086" s="474">
        <v>1</v>
      </c>
      <c r="AZ1086" s="474">
        <v>5</v>
      </c>
      <c r="BA1086" s="477">
        <v>1</v>
      </c>
      <c r="BB1086" s="478"/>
      <c r="BC1086" s="474"/>
      <c r="BD1086" s="467" t="s">
        <v>3141</v>
      </c>
      <c r="BE1086" s="467"/>
      <c r="BF1086" s="467"/>
      <c r="BG1086" s="470"/>
      <c r="BH1086" s="467"/>
      <c r="BI1086" s="467"/>
      <c r="BJ1086" s="467"/>
      <c r="BK1086" s="467"/>
      <c r="BL1086" s="467"/>
      <c r="BM1086" s="467"/>
    </row>
    <row r="1087" spans="1:65" ht="30" customHeight="1" x14ac:dyDescent="0.3">
      <c r="B1087" s="465">
        <v>20201086</v>
      </c>
      <c r="C1087" s="514" t="s">
        <v>10397</v>
      </c>
      <c r="D1087" s="480" t="s">
        <v>10396</v>
      </c>
      <c r="E1087" s="481">
        <v>44508</v>
      </c>
      <c r="F1087" s="469" t="s">
        <v>2713</v>
      </c>
      <c r="G1087" s="468" t="s">
        <v>116</v>
      </c>
      <c r="H1087" s="469" t="s">
        <v>2585</v>
      </c>
      <c r="I1087" s="468" t="s">
        <v>2449</v>
      </c>
      <c r="J1087" s="503">
        <v>202111081289</v>
      </c>
      <c r="K1087" s="483">
        <v>44504</v>
      </c>
      <c r="L1087" s="479">
        <v>44470</v>
      </c>
      <c r="M1087" s="469" t="s">
        <v>10337</v>
      </c>
      <c r="N1087" s="469" t="s">
        <v>5956</v>
      </c>
      <c r="O1087" s="513" t="s">
        <v>10398</v>
      </c>
      <c r="P1087" s="513" t="s">
        <v>10399</v>
      </c>
      <c r="Q1087" s="513" t="s">
        <v>10400</v>
      </c>
      <c r="R1087" s="526">
        <v>558</v>
      </c>
      <c r="S1087" s="484">
        <v>0</v>
      </c>
      <c r="T1087" s="468" t="s">
        <v>348</v>
      </c>
      <c r="U1087" s="468"/>
      <c r="V1087" s="468"/>
      <c r="W1087" s="468" t="s">
        <v>146</v>
      </c>
      <c r="X1087" s="513"/>
      <c r="Y1087" s="468" t="s">
        <v>2528</v>
      </c>
      <c r="Z1087" s="513" t="s">
        <v>10481</v>
      </c>
      <c r="AA1087" s="467" t="s">
        <v>159</v>
      </c>
      <c r="AB1087" s="467" t="s">
        <v>10776</v>
      </c>
      <c r="AC1087" s="474"/>
      <c r="AD1087" s="474" t="s">
        <v>227</v>
      </c>
      <c r="AE1087" s="474" t="s">
        <v>232</v>
      </c>
      <c r="AF1087" s="474" t="s">
        <v>235</v>
      </c>
      <c r="AG1087" s="467" t="s">
        <v>238</v>
      </c>
      <c r="AH1087" s="474" t="s">
        <v>2452</v>
      </c>
      <c r="AI1087" s="474" t="s">
        <v>2452</v>
      </c>
      <c r="AJ1087" s="467"/>
      <c r="AK1087" s="474"/>
      <c r="AL1087" s="467"/>
      <c r="AM1087" s="467" t="s">
        <v>10766</v>
      </c>
      <c r="AN1087" s="467"/>
      <c r="AO1087" s="474" t="s">
        <v>3141</v>
      </c>
      <c r="AP1087" s="476" t="s">
        <v>10480</v>
      </c>
      <c r="AQ1087" s="467" t="s">
        <v>8991</v>
      </c>
      <c r="AR1087" s="501" t="s">
        <v>10388</v>
      </c>
      <c r="AS1087" s="467"/>
      <c r="AT1087" s="467"/>
      <c r="AU1087" s="474"/>
      <c r="AV1087" s="474"/>
      <c r="AW1087" s="474">
        <v>1</v>
      </c>
      <c r="AX1087" s="474">
        <v>1</v>
      </c>
      <c r="AY1087" s="474">
        <v>1</v>
      </c>
      <c r="AZ1087" s="474">
        <v>1</v>
      </c>
      <c r="BA1087" s="477">
        <v>1</v>
      </c>
      <c r="BB1087" s="478"/>
      <c r="BC1087" s="474"/>
      <c r="BD1087" s="467" t="s">
        <v>3141</v>
      </c>
      <c r="BE1087" s="467"/>
      <c r="BF1087" s="467"/>
      <c r="BG1087" s="470"/>
      <c r="BH1087" s="467"/>
      <c r="BI1087" s="467"/>
      <c r="BJ1087" s="467"/>
      <c r="BK1087" s="467"/>
      <c r="BL1087" s="467"/>
      <c r="BM1087" s="467"/>
    </row>
    <row r="1088" spans="1:65" ht="30" customHeight="1" x14ac:dyDescent="0.3">
      <c r="B1088" s="465">
        <v>20201087</v>
      </c>
      <c r="C1088" s="514" t="s">
        <v>10404</v>
      </c>
      <c r="D1088" s="480" t="s">
        <v>10107</v>
      </c>
      <c r="E1088" s="481">
        <v>44509</v>
      </c>
      <c r="F1088" s="469" t="s">
        <v>2713</v>
      </c>
      <c r="G1088" s="468" t="s">
        <v>116</v>
      </c>
      <c r="H1088" s="469" t="s">
        <v>2585</v>
      </c>
      <c r="I1088" s="468" t="s">
        <v>2477</v>
      </c>
      <c r="J1088" s="503">
        <v>202111091421</v>
      </c>
      <c r="K1088" s="483">
        <v>44509</v>
      </c>
      <c r="L1088" s="479">
        <v>44470</v>
      </c>
      <c r="M1088" s="469" t="s">
        <v>5956</v>
      </c>
      <c r="N1088" s="469" t="s">
        <v>7661</v>
      </c>
      <c r="O1088" s="513" t="s">
        <v>10405</v>
      </c>
      <c r="P1088" s="513" t="s">
        <v>10406</v>
      </c>
      <c r="Q1088" s="513" t="s">
        <v>10407</v>
      </c>
      <c r="R1088" s="526">
        <v>3702000</v>
      </c>
      <c r="S1088" s="484">
        <v>0</v>
      </c>
      <c r="T1088" s="468" t="s">
        <v>145</v>
      </c>
      <c r="U1088" s="468"/>
      <c r="V1088" s="468"/>
      <c r="W1088" s="468" t="s">
        <v>146</v>
      </c>
      <c r="X1088" s="513"/>
      <c r="Y1088" s="468" t="s">
        <v>2528</v>
      </c>
      <c r="Z1088" s="513" t="s">
        <v>10478</v>
      </c>
      <c r="AA1088" s="467" t="s">
        <v>159</v>
      </c>
      <c r="AB1088" s="467" t="s">
        <v>10401</v>
      </c>
      <c r="AC1088" s="474"/>
      <c r="AD1088" s="474" t="s">
        <v>227</v>
      </c>
      <c r="AE1088" s="474" t="s">
        <v>232</v>
      </c>
      <c r="AF1088" s="474" t="s">
        <v>235</v>
      </c>
      <c r="AG1088" s="467" t="s">
        <v>239</v>
      </c>
      <c r="AH1088" s="474" t="s">
        <v>2452</v>
      </c>
      <c r="AI1088" s="474" t="s">
        <v>2452</v>
      </c>
      <c r="AJ1088" s="467"/>
      <c r="AK1088" s="474"/>
      <c r="AL1088" s="467"/>
      <c r="AM1088" s="467" t="s">
        <v>10766</v>
      </c>
      <c r="AN1088" s="467"/>
      <c r="AO1088" s="474"/>
      <c r="AP1088" s="476" t="s">
        <v>10479</v>
      </c>
      <c r="AQ1088" s="467" t="s">
        <v>8991</v>
      </c>
      <c r="AR1088" s="501" t="s">
        <v>10471</v>
      </c>
      <c r="AS1088" s="467" t="s">
        <v>10401</v>
      </c>
      <c r="AT1088" s="467" t="s">
        <v>10402</v>
      </c>
      <c r="AU1088" s="474" t="s">
        <v>10403</v>
      </c>
      <c r="AV1088" s="474"/>
      <c r="AW1088" s="474">
        <v>1</v>
      </c>
      <c r="AX1088" s="474">
        <v>1</v>
      </c>
      <c r="AY1088" s="474">
        <v>1</v>
      </c>
      <c r="AZ1088" s="474">
        <v>1</v>
      </c>
      <c r="BA1088" s="477">
        <v>2</v>
      </c>
      <c r="BB1088" s="478"/>
      <c r="BC1088" s="474"/>
      <c r="BD1088" s="467"/>
      <c r="BE1088" s="467"/>
      <c r="BF1088" s="467"/>
      <c r="BG1088" s="470"/>
      <c r="BH1088" s="467"/>
      <c r="BI1088" s="467"/>
      <c r="BJ1088" s="467"/>
      <c r="BK1088" s="467"/>
      <c r="BL1088" s="467"/>
      <c r="BM1088" s="467"/>
    </row>
    <row r="1089" spans="1:65" ht="30" customHeight="1" x14ac:dyDescent="0.3">
      <c r="B1089" s="465">
        <v>20201088</v>
      </c>
      <c r="C1089" s="514" t="s">
        <v>10408</v>
      </c>
      <c r="D1089" s="480" t="s">
        <v>119</v>
      </c>
      <c r="E1089" s="481">
        <v>44509</v>
      </c>
      <c r="F1089" s="469" t="s">
        <v>2609</v>
      </c>
      <c r="G1089" s="468" t="s">
        <v>116</v>
      </c>
      <c r="H1089" s="469" t="s">
        <v>2585</v>
      </c>
      <c r="I1089" s="468" t="s">
        <v>119</v>
      </c>
      <c r="J1089" s="503">
        <v>202111091474</v>
      </c>
      <c r="K1089" s="483">
        <v>44509</v>
      </c>
      <c r="L1089" s="479"/>
      <c r="M1089" s="469" t="s">
        <v>2586</v>
      </c>
      <c r="N1089" s="469" t="s">
        <v>10338</v>
      </c>
      <c r="O1089" s="513" t="s">
        <v>10409</v>
      </c>
      <c r="P1089" s="513" t="s">
        <v>10410</v>
      </c>
      <c r="Q1089" s="513" t="s">
        <v>10411</v>
      </c>
      <c r="R1089" s="526">
        <v>0</v>
      </c>
      <c r="S1089" s="484">
        <v>0</v>
      </c>
      <c r="T1089" s="468" t="s">
        <v>145</v>
      </c>
      <c r="U1089" s="468"/>
      <c r="V1089" s="468"/>
      <c r="W1089" s="468" t="s">
        <v>997</v>
      </c>
      <c r="X1089" s="513"/>
      <c r="Y1089" s="468" t="s">
        <v>2528</v>
      </c>
      <c r="Z1089" s="513" t="s">
        <v>10474</v>
      </c>
      <c r="AA1089" s="467" t="s">
        <v>159</v>
      </c>
      <c r="AB1089" s="467" t="s">
        <v>10475</v>
      </c>
      <c r="AC1089" s="474"/>
      <c r="AD1089" s="474" t="s">
        <v>227</v>
      </c>
      <c r="AE1089" s="474" t="s">
        <v>232</v>
      </c>
      <c r="AF1089" s="474" t="s">
        <v>235</v>
      </c>
      <c r="AG1089" s="467" t="s">
        <v>241</v>
      </c>
      <c r="AH1089" s="474" t="s">
        <v>2452</v>
      </c>
      <c r="AI1089" s="474" t="s">
        <v>2452</v>
      </c>
      <c r="AJ1089" s="467"/>
      <c r="AK1089" s="474"/>
      <c r="AL1089" s="467"/>
      <c r="AM1089" s="467" t="s">
        <v>10763</v>
      </c>
      <c r="AN1089" s="467"/>
      <c r="AO1089" s="474"/>
      <c r="AP1089" s="476" t="s">
        <v>10474</v>
      </c>
      <c r="AQ1089" s="467" t="s">
        <v>10447</v>
      </c>
      <c r="AR1089" s="467" t="s">
        <v>10456</v>
      </c>
      <c r="AS1089" s="467" t="s">
        <v>10475</v>
      </c>
      <c r="AT1089" s="467" t="s">
        <v>10476</v>
      </c>
      <c r="AU1089" s="474" t="s">
        <v>10477</v>
      </c>
      <c r="AV1089" s="474"/>
      <c r="AW1089" s="474">
        <v>1</v>
      </c>
      <c r="AX1089" s="474">
        <v>1</v>
      </c>
      <c r="AY1089" s="474">
        <v>1</v>
      </c>
      <c r="AZ1089" s="474">
        <v>1</v>
      </c>
      <c r="BA1089" s="477">
        <v>4</v>
      </c>
      <c r="BB1089" s="478"/>
      <c r="BC1089" s="474"/>
      <c r="BD1089" s="467"/>
      <c r="BE1089" s="467"/>
      <c r="BF1089" s="467"/>
      <c r="BG1089" s="470"/>
      <c r="BH1089" s="467"/>
      <c r="BI1089" s="467"/>
      <c r="BJ1089" s="467"/>
      <c r="BK1089" s="467"/>
      <c r="BL1089" s="467"/>
      <c r="BM1089" s="467"/>
    </row>
    <row r="1090" spans="1:65" ht="30" customHeight="1" x14ac:dyDescent="0.3">
      <c r="B1090" s="465">
        <v>20201089</v>
      </c>
      <c r="C1090" s="514" t="s">
        <v>10412</v>
      </c>
      <c r="D1090" s="480" t="s">
        <v>10468</v>
      </c>
      <c r="E1090" s="481">
        <v>44509</v>
      </c>
      <c r="F1090" s="469" t="s">
        <v>3176</v>
      </c>
      <c r="G1090" s="468" t="s">
        <v>116</v>
      </c>
      <c r="H1090" s="469" t="s">
        <v>1500</v>
      </c>
      <c r="I1090" s="468" t="s">
        <v>2477</v>
      </c>
      <c r="J1090" s="503">
        <v>202111091487</v>
      </c>
      <c r="K1090" s="483">
        <v>44509</v>
      </c>
      <c r="L1090" s="479">
        <v>44440</v>
      </c>
      <c r="M1090" s="469" t="s">
        <v>10339</v>
      </c>
      <c r="N1090" s="469" t="s">
        <v>2582</v>
      </c>
      <c r="O1090" s="513" t="s">
        <v>10413</v>
      </c>
      <c r="P1090" s="513" t="s">
        <v>10414</v>
      </c>
      <c r="Q1090" s="513" t="s">
        <v>10415</v>
      </c>
      <c r="R1090" s="526">
        <v>259600</v>
      </c>
      <c r="S1090" s="484">
        <v>23600</v>
      </c>
      <c r="T1090" s="468" t="s">
        <v>11236</v>
      </c>
      <c r="U1090" s="468"/>
      <c r="V1090" s="468"/>
      <c r="W1090" s="468" t="s">
        <v>11222</v>
      </c>
      <c r="X1090" s="513"/>
      <c r="Y1090" s="468" t="s">
        <v>2528</v>
      </c>
      <c r="Z1090" s="513" t="s">
        <v>10473</v>
      </c>
      <c r="AA1090" s="467" t="s">
        <v>11237</v>
      </c>
      <c r="AB1090" s="467" t="s">
        <v>11232</v>
      </c>
      <c r="AC1090" s="474"/>
      <c r="AD1090" s="474" t="s">
        <v>11225</v>
      </c>
      <c r="AE1090" s="474" t="s">
        <v>11233</v>
      </c>
      <c r="AF1090" s="474" t="s">
        <v>11241</v>
      </c>
      <c r="AG1090" s="467" t="s">
        <v>11240</v>
      </c>
      <c r="AH1090" s="474" t="s">
        <v>2452</v>
      </c>
      <c r="AI1090" s="474" t="s">
        <v>2452</v>
      </c>
      <c r="AJ1090" s="467"/>
      <c r="AK1090" s="474"/>
      <c r="AL1090" s="467"/>
      <c r="AM1090" s="467" t="s">
        <v>10777</v>
      </c>
      <c r="AN1090" s="467"/>
      <c r="AO1090" s="474" t="s">
        <v>2528</v>
      </c>
      <c r="AP1090" s="476" t="s">
        <v>10469</v>
      </c>
      <c r="AQ1090" s="467" t="s">
        <v>10470</v>
      </c>
      <c r="AR1090" s="467" t="s">
        <v>10472</v>
      </c>
      <c r="AS1090" s="467" t="s">
        <v>11274</v>
      </c>
      <c r="AT1090" s="467" t="s">
        <v>11275</v>
      </c>
      <c r="AU1090" s="474" t="s">
        <v>9540</v>
      </c>
      <c r="AV1090" s="474"/>
      <c r="AW1090" s="474">
        <v>1</v>
      </c>
      <c r="AX1090" s="474">
        <v>1</v>
      </c>
      <c r="AY1090" s="474">
        <v>1</v>
      </c>
      <c r="AZ1090" s="474">
        <v>1</v>
      </c>
      <c r="BA1090" s="477">
        <v>3</v>
      </c>
      <c r="BB1090" s="478"/>
      <c r="BC1090" s="474"/>
      <c r="BD1090" s="467" t="s">
        <v>2528</v>
      </c>
      <c r="BE1090" s="467" t="s">
        <v>9540</v>
      </c>
      <c r="BF1090" s="467"/>
      <c r="BG1090" s="470"/>
      <c r="BH1090" s="467"/>
      <c r="BI1090" s="467"/>
      <c r="BJ1090" s="467"/>
      <c r="BK1090" s="467"/>
      <c r="BL1090" s="467"/>
      <c r="BM1090" s="467"/>
    </row>
    <row r="1091" spans="1:65" ht="30" customHeight="1" x14ac:dyDescent="0.3">
      <c r="B1091" s="465">
        <v>20201090</v>
      </c>
      <c r="C1091" s="514" t="s">
        <v>10416</v>
      </c>
      <c r="D1091" s="480" t="s">
        <v>4700</v>
      </c>
      <c r="E1091" s="481">
        <v>44510</v>
      </c>
      <c r="F1091" s="469" t="s">
        <v>2609</v>
      </c>
      <c r="G1091" s="468" t="s">
        <v>116</v>
      </c>
      <c r="H1091" s="469" t="s">
        <v>2585</v>
      </c>
      <c r="I1091" s="468" t="s">
        <v>2477</v>
      </c>
      <c r="J1091" s="503">
        <v>202111101521</v>
      </c>
      <c r="K1091" s="483">
        <v>44510</v>
      </c>
      <c r="L1091" s="479"/>
      <c r="M1091" s="469" t="s">
        <v>2586</v>
      </c>
      <c r="N1091" s="469" t="s">
        <v>2619</v>
      </c>
      <c r="O1091" s="513" t="s">
        <v>10417</v>
      </c>
      <c r="P1091" s="513" t="s">
        <v>10418</v>
      </c>
      <c r="Q1091" s="513" t="s">
        <v>10419</v>
      </c>
      <c r="R1091" s="526">
        <v>0</v>
      </c>
      <c r="S1091" s="484">
        <v>0</v>
      </c>
      <c r="T1091" s="468" t="s">
        <v>10808</v>
      </c>
      <c r="U1091" s="468"/>
      <c r="V1091" s="468"/>
      <c r="W1091" s="468" t="s">
        <v>10825</v>
      </c>
      <c r="X1091" s="513"/>
      <c r="Y1091" s="468" t="s">
        <v>11529</v>
      </c>
      <c r="Z1091" s="513" t="s">
        <v>10467</v>
      </c>
      <c r="AA1091" s="467" t="s">
        <v>159</v>
      </c>
      <c r="AB1091" s="467" t="s">
        <v>10835</v>
      </c>
      <c r="AC1091" s="474"/>
      <c r="AD1091" s="474" t="s">
        <v>10826</v>
      </c>
      <c r="AE1091" s="474" t="s">
        <v>10827</v>
      </c>
      <c r="AF1091" s="474" t="s">
        <v>10830</v>
      </c>
      <c r="AG1091" s="467" t="s">
        <v>10832</v>
      </c>
      <c r="AH1091" s="474" t="s">
        <v>2452</v>
      </c>
      <c r="AI1091" s="474" t="s">
        <v>2452</v>
      </c>
      <c r="AJ1091" s="467"/>
      <c r="AK1091" s="474"/>
      <c r="AL1091" s="467"/>
      <c r="AM1091" s="467" t="s">
        <v>6764</v>
      </c>
      <c r="AN1091" s="467"/>
      <c r="AO1091" s="474" t="s">
        <v>2528</v>
      </c>
      <c r="AP1091" s="476" t="s">
        <v>10466</v>
      </c>
      <c r="AQ1091" s="467" t="s">
        <v>10464</v>
      </c>
      <c r="AR1091" s="467" t="s">
        <v>10465</v>
      </c>
      <c r="AS1091" s="467"/>
      <c r="AT1091" s="467"/>
      <c r="AU1091" s="474"/>
      <c r="AV1091" s="474"/>
      <c r="AW1091" s="474">
        <v>1</v>
      </c>
      <c r="AX1091" s="474">
        <v>1</v>
      </c>
      <c r="AY1091" s="474">
        <v>1</v>
      </c>
      <c r="AZ1091" s="474">
        <v>1</v>
      </c>
      <c r="BA1091" s="477">
        <v>4</v>
      </c>
      <c r="BB1091" s="478"/>
      <c r="BC1091" s="474"/>
      <c r="BD1091" s="467"/>
      <c r="BE1091" s="467"/>
      <c r="BF1091" s="467"/>
      <c r="BG1091" s="470"/>
      <c r="BH1091" s="467"/>
      <c r="BI1091" s="467"/>
      <c r="BJ1091" s="467"/>
      <c r="BK1091" s="467"/>
      <c r="BL1091" s="467"/>
      <c r="BM1091" s="467"/>
    </row>
    <row r="1092" spans="1:65" ht="30" customHeight="1" x14ac:dyDescent="0.3">
      <c r="B1092" s="465">
        <v>20201091</v>
      </c>
      <c r="C1092" s="514" t="s">
        <v>10420</v>
      </c>
      <c r="D1092" s="480" t="s">
        <v>8965</v>
      </c>
      <c r="E1092" s="481">
        <v>44510</v>
      </c>
      <c r="F1092" s="469" t="s">
        <v>2713</v>
      </c>
      <c r="G1092" s="468" t="s">
        <v>116</v>
      </c>
      <c r="H1092" s="469" t="s">
        <v>2585</v>
      </c>
      <c r="I1092" s="468" t="s">
        <v>2491</v>
      </c>
      <c r="J1092" s="503">
        <v>202111101546</v>
      </c>
      <c r="K1092" s="483">
        <v>44508</v>
      </c>
      <c r="L1092" s="479">
        <v>44501</v>
      </c>
      <c r="M1092" s="469" t="s">
        <v>10340</v>
      </c>
      <c r="N1092" s="469" t="s">
        <v>5956</v>
      </c>
      <c r="O1092" s="513" t="s">
        <v>10421</v>
      </c>
      <c r="P1092" s="513" t="s">
        <v>10422</v>
      </c>
      <c r="Q1092" s="513" t="s">
        <v>10423</v>
      </c>
      <c r="R1092" s="526">
        <v>246400</v>
      </c>
      <c r="S1092" s="484">
        <v>0</v>
      </c>
      <c r="T1092" s="468" t="s">
        <v>348</v>
      </c>
      <c r="U1092" s="468"/>
      <c r="V1092" s="468"/>
      <c r="W1092" s="468" t="s">
        <v>146</v>
      </c>
      <c r="X1092" s="513"/>
      <c r="Y1092" s="468"/>
      <c r="Z1092" s="513" t="s">
        <v>10461</v>
      </c>
      <c r="AA1092" s="467" t="s">
        <v>159</v>
      </c>
      <c r="AB1092" s="467" t="s">
        <v>10778</v>
      </c>
      <c r="AC1092" s="474"/>
      <c r="AD1092" s="474" t="s">
        <v>227</v>
      </c>
      <c r="AE1092" s="474" t="s">
        <v>232</v>
      </c>
      <c r="AF1092" s="474" t="s">
        <v>235</v>
      </c>
      <c r="AG1092" s="467" t="s">
        <v>240</v>
      </c>
      <c r="AH1092" s="474" t="s">
        <v>2452</v>
      </c>
      <c r="AI1092" s="474" t="s">
        <v>2452</v>
      </c>
      <c r="AJ1092" s="467"/>
      <c r="AK1092" s="474"/>
      <c r="AL1092" s="467"/>
      <c r="AM1092" s="467" t="s">
        <v>10779</v>
      </c>
      <c r="AN1092" s="467"/>
      <c r="AO1092" s="474" t="s">
        <v>2528</v>
      </c>
      <c r="AP1092" s="476" t="s">
        <v>10462</v>
      </c>
      <c r="AQ1092" s="467" t="s">
        <v>8991</v>
      </c>
      <c r="AR1092" s="467" t="s">
        <v>10463</v>
      </c>
      <c r="AS1092" s="467"/>
      <c r="AT1092" s="467"/>
      <c r="AU1092" s="474"/>
      <c r="AV1092" s="474"/>
      <c r="AW1092" s="474">
        <v>1</v>
      </c>
      <c r="AX1092" s="474">
        <v>1</v>
      </c>
      <c r="AY1092" s="474">
        <v>1</v>
      </c>
      <c r="AZ1092" s="474">
        <v>1</v>
      </c>
      <c r="BA1092" s="477">
        <v>3</v>
      </c>
      <c r="BB1092" s="478"/>
      <c r="BC1092" s="474"/>
      <c r="BD1092" s="467"/>
      <c r="BE1092" s="467"/>
      <c r="BF1092" s="467"/>
      <c r="BG1092" s="470"/>
      <c r="BH1092" s="467"/>
      <c r="BI1092" s="467"/>
      <c r="BJ1092" s="467"/>
      <c r="BK1092" s="467"/>
      <c r="BL1092" s="467"/>
      <c r="BM1092" s="467"/>
    </row>
    <row r="1093" spans="1:65" ht="30" customHeight="1" x14ac:dyDescent="0.3">
      <c r="B1093" s="465">
        <v>20201092</v>
      </c>
      <c r="C1093" s="514" t="s">
        <v>10452</v>
      </c>
      <c r="D1093" s="480"/>
      <c r="E1093" s="481">
        <v>44510</v>
      </c>
      <c r="F1093" s="469" t="s">
        <v>3176</v>
      </c>
      <c r="G1093" s="468" t="s">
        <v>116</v>
      </c>
      <c r="H1093" s="469" t="s">
        <v>1500</v>
      </c>
      <c r="I1093" s="468" t="s">
        <v>10782</v>
      </c>
      <c r="J1093" s="503">
        <v>202111101575</v>
      </c>
      <c r="K1093" s="483">
        <v>44510</v>
      </c>
      <c r="L1093" s="479"/>
      <c r="M1093" s="469" t="s">
        <v>2582</v>
      </c>
      <c r="N1093" s="469" t="s">
        <v>10341</v>
      </c>
      <c r="O1093" s="513" t="s">
        <v>10424</v>
      </c>
      <c r="P1093" s="513" t="s">
        <v>10425</v>
      </c>
      <c r="Q1093" s="513" t="s">
        <v>10426</v>
      </c>
      <c r="R1093" s="526">
        <v>0</v>
      </c>
      <c r="S1093" s="484">
        <v>0</v>
      </c>
      <c r="T1093" s="468" t="s">
        <v>1818</v>
      </c>
      <c r="U1093" s="468"/>
      <c r="V1093" s="468"/>
      <c r="W1093" s="468" t="s">
        <v>997</v>
      </c>
      <c r="X1093" s="513"/>
      <c r="Y1093" s="468"/>
      <c r="Z1093" s="513" t="s">
        <v>10780</v>
      </c>
      <c r="AA1093" s="467" t="s">
        <v>159</v>
      </c>
      <c r="AB1093" s="467" t="s">
        <v>10781</v>
      </c>
      <c r="AC1093" s="474"/>
      <c r="AD1093" s="474" t="s">
        <v>227</v>
      </c>
      <c r="AE1093" s="474" t="s">
        <v>232</v>
      </c>
      <c r="AF1093" s="474" t="s">
        <v>235</v>
      </c>
      <c r="AG1093" s="467" t="s">
        <v>239</v>
      </c>
      <c r="AH1093" s="474" t="s">
        <v>2452</v>
      </c>
      <c r="AI1093" s="474" t="s">
        <v>2452</v>
      </c>
      <c r="AJ1093" s="467"/>
      <c r="AK1093" s="474"/>
      <c r="AL1093" s="467"/>
      <c r="AM1093" s="467" t="s">
        <v>10763</v>
      </c>
      <c r="AN1093" s="467"/>
      <c r="AO1093" s="474"/>
      <c r="AP1093" s="476"/>
      <c r="AQ1093" s="467"/>
      <c r="AR1093" s="467"/>
      <c r="AS1093" s="467"/>
      <c r="AT1093" s="467"/>
      <c r="AU1093" s="474"/>
      <c r="AV1093" s="474"/>
      <c r="AW1093" s="474">
        <v>1</v>
      </c>
      <c r="AX1093" s="474">
        <v>1</v>
      </c>
      <c r="AY1093" s="474">
        <v>1</v>
      </c>
      <c r="AZ1093" s="474">
        <v>1</v>
      </c>
      <c r="BA1093" s="477">
        <v>2</v>
      </c>
      <c r="BB1093" s="478"/>
      <c r="BC1093" s="474"/>
      <c r="BD1093" s="467"/>
      <c r="BE1093" s="467"/>
      <c r="BF1093" s="467"/>
      <c r="BG1093" s="470"/>
      <c r="BH1093" s="467"/>
      <c r="BI1093" s="467"/>
      <c r="BJ1093" s="467"/>
      <c r="BK1093" s="467"/>
      <c r="BL1093" s="467"/>
      <c r="BM1093" s="467"/>
    </row>
    <row r="1094" spans="1:65" ht="30" customHeight="1" x14ac:dyDescent="0.3">
      <c r="B1094" s="465">
        <v>20201093</v>
      </c>
      <c r="C1094" s="514" t="s">
        <v>10453</v>
      </c>
      <c r="D1094" s="480"/>
      <c r="E1094" s="481">
        <v>44510</v>
      </c>
      <c r="F1094" s="469" t="s">
        <v>2609</v>
      </c>
      <c r="G1094" s="468" t="s">
        <v>116</v>
      </c>
      <c r="H1094" s="469" t="s">
        <v>2585</v>
      </c>
      <c r="I1094" s="468" t="s">
        <v>2477</v>
      </c>
      <c r="J1094" s="503">
        <v>202111101599</v>
      </c>
      <c r="K1094" s="483">
        <v>44510</v>
      </c>
      <c r="L1094" s="479">
        <v>44470</v>
      </c>
      <c r="M1094" s="469" t="s">
        <v>2586</v>
      </c>
      <c r="N1094" s="469" t="s">
        <v>10342</v>
      </c>
      <c r="O1094" s="513" t="s">
        <v>10428</v>
      </c>
      <c r="P1094" s="513" t="s">
        <v>10429</v>
      </c>
      <c r="Q1094" s="513" t="s">
        <v>10430</v>
      </c>
      <c r="R1094" s="526">
        <v>0</v>
      </c>
      <c r="S1094" s="484">
        <v>0</v>
      </c>
      <c r="T1094" s="468" t="s">
        <v>145</v>
      </c>
      <c r="U1094" s="468"/>
      <c r="V1094" s="468"/>
      <c r="W1094" s="468" t="s">
        <v>146</v>
      </c>
      <c r="X1094" s="513"/>
      <c r="Y1094" s="468"/>
      <c r="Z1094" s="513" t="s">
        <v>10513</v>
      </c>
      <c r="AA1094" s="467" t="s">
        <v>159</v>
      </c>
      <c r="AB1094" s="467" t="s">
        <v>10516</v>
      </c>
      <c r="AC1094" s="474"/>
      <c r="AD1094" s="474" t="s">
        <v>227</v>
      </c>
      <c r="AE1094" s="474" t="s">
        <v>232</v>
      </c>
      <c r="AF1094" s="474" t="s">
        <v>235</v>
      </c>
      <c r="AG1094" s="467" t="s">
        <v>240</v>
      </c>
      <c r="AH1094" s="474" t="s">
        <v>2452</v>
      </c>
      <c r="AI1094" s="474" t="s">
        <v>2452</v>
      </c>
      <c r="AJ1094" s="467"/>
      <c r="AK1094" s="474"/>
      <c r="AL1094" s="467"/>
      <c r="AM1094" s="467" t="s">
        <v>10763</v>
      </c>
      <c r="AN1094" s="467"/>
      <c r="AO1094" s="474"/>
      <c r="AP1094" s="476" t="s">
        <v>10514</v>
      </c>
      <c r="AQ1094" s="467" t="s">
        <v>10447</v>
      </c>
      <c r="AR1094" s="501" t="s">
        <v>10512</v>
      </c>
      <c r="AS1094" s="467" t="s">
        <v>10515</v>
      </c>
      <c r="AT1094" s="467" t="s">
        <v>4895</v>
      </c>
      <c r="AU1094" s="474" t="s">
        <v>4895</v>
      </c>
      <c r="AV1094" s="474"/>
      <c r="AW1094" s="474">
        <v>1</v>
      </c>
      <c r="AX1094" s="474">
        <v>1</v>
      </c>
      <c r="AY1094" s="474">
        <v>1</v>
      </c>
      <c r="AZ1094" s="474">
        <v>1</v>
      </c>
      <c r="BA1094" s="477">
        <v>3</v>
      </c>
      <c r="BB1094" s="478"/>
      <c r="BC1094" s="474"/>
      <c r="BD1094" s="467"/>
      <c r="BE1094" s="467"/>
      <c r="BF1094" s="467"/>
      <c r="BG1094" s="470"/>
      <c r="BH1094" s="467"/>
      <c r="BI1094" s="467"/>
      <c r="BJ1094" s="467"/>
      <c r="BK1094" s="467"/>
      <c r="BL1094" s="467"/>
      <c r="BM1094" s="467"/>
    </row>
    <row r="1095" spans="1:65" ht="30" customHeight="1" x14ac:dyDescent="0.3">
      <c r="B1095" s="465">
        <v>20201094</v>
      </c>
      <c r="C1095" s="514" t="s">
        <v>10431</v>
      </c>
      <c r="D1095" s="480"/>
      <c r="E1095" s="481">
        <v>44511</v>
      </c>
      <c r="F1095" s="469" t="s">
        <v>10348</v>
      </c>
      <c r="G1095" s="468" t="s">
        <v>116</v>
      </c>
      <c r="H1095" s="469" t="s">
        <v>1500</v>
      </c>
      <c r="I1095" s="468" t="s">
        <v>10782</v>
      </c>
      <c r="J1095" s="503">
        <v>202111111653</v>
      </c>
      <c r="K1095" s="483">
        <v>44511</v>
      </c>
      <c r="L1095" s="479"/>
      <c r="M1095" s="469" t="s">
        <v>10343</v>
      </c>
      <c r="N1095" s="469" t="s">
        <v>10344</v>
      </c>
      <c r="O1095" s="513" t="s">
        <v>10432</v>
      </c>
      <c r="P1095" s="513" t="s">
        <v>10433</v>
      </c>
      <c r="Q1095" s="513" t="s">
        <v>10434</v>
      </c>
      <c r="R1095" s="526">
        <v>0</v>
      </c>
      <c r="S1095" s="484">
        <v>0</v>
      </c>
      <c r="T1095" s="468" t="s">
        <v>1818</v>
      </c>
      <c r="U1095" s="468"/>
      <c r="V1095" s="468"/>
      <c r="W1095" s="468" t="s">
        <v>997</v>
      </c>
      <c r="X1095" s="513"/>
      <c r="Y1095" s="468"/>
      <c r="Z1095" s="513" t="s">
        <v>10427</v>
      </c>
      <c r="AA1095" s="467" t="s">
        <v>159</v>
      </c>
      <c r="AB1095" s="467" t="s">
        <v>10783</v>
      </c>
      <c r="AC1095" s="474"/>
      <c r="AD1095" s="474" t="s">
        <v>227</v>
      </c>
      <c r="AE1095" s="474" t="s">
        <v>232</v>
      </c>
      <c r="AF1095" s="474" t="s">
        <v>235</v>
      </c>
      <c r="AG1095" s="467" t="s">
        <v>239</v>
      </c>
      <c r="AH1095" s="474" t="s">
        <v>2452</v>
      </c>
      <c r="AI1095" s="474" t="s">
        <v>2452</v>
      </c>
      <c r="AJ1095" s="467"/>
      <c r="AK1095" s="474"/>
      <c r="AL1095" s="467"/>
      <c r="AM1095" s="467" t="s">
        <v>10763</v>
      </c>
      <c r="AN1095" s="467"/>
      <c r="AO1095" s="474"/>
      <c r="AP1095" s="476"/>
      <c r="AQ1095" s="467"/>
      <c r="AR1095" s="467"/>
      <c r="AS1095" s="467"/>
      <c r="AT1095" s="467"/>
      <c r="AU1095" s="474"/>
      <c r="AV1095" s="474"/>
      <c r="AW1095" s="474">
        <v>1</v>
      </c>
      <c r="AX1095" s="474">
        <v>1</v>
      </c>
      <c r="AY1095" s="474">
        <v>1</v>
      </c>
      <c r="AZ1095" s="474">
        <v>1</v>
      </c>
      <c r="BA1095" s="477">
        <v>2</v>
      </c>
      <c r="BB1095" s="478"/>
      <c r="BC1095" s="474"/>
      <c r="BD1095" s="467"/>
      <c r="BE1095" s="467"/>
      <c r="BF1095" s="467"/>
      <c r="BG1095" s="470"/>
      <c r="BH1095" s="467"/>
      <c r="BI1095" s="467"/>
      <c r="BJ1095" s="467"/>
      <c r="BK1095" s="467"/>
      <c r="BL1095" s="467"/>
      <c r="BM1095" s="467"/>
    </row>
    <row r="1096" spans="1:65" ht="30" customHeight="1" x14ac:dyDescent="0.3">
      <c r="B1096" s="465">
        <v>20201095</v>
      </c>
      <c r="C1096" s="514" t="s">
        <v>10435</v>
      </c>
      <c r="D1096" s="480" t="s">
        <v>3796</v>
      </c>
      <c r="E1096" s="481">
        <v>44511</v>
      </c>
      <c r="F1096" s="469" t="s">
        <v>2713</v>
      </c>
      <c r="G1096" s="468" t="s">
        <v>116</v>
      </c>
      <c r="H1096" s="469" t="s">
        <v>2585</v>
      </c>
      <c r="I1096" s="468" t="s">
        <v>2477</v>
      </c>
      <c r="J1096" s="503">
        <v>202111111808</v>
      </c>
      <c r="K1096" s="483">
        <v>44511</v>
      </c>
      <c r="L1096" s="479">
        <v>44470</v>
      </c>
      <c r="M1096" s="469" t="s">
        <v>10345</v>
      </c>
      <c r="N1096" s="469" t="s">
        <v>5956</v>
      </c>
      <c r="O1096" s="513" t="s">
        <v>10436</v>
      </c>
      <c r="P1096" s="513" t="s">
        <v>10437</v>
      </c>
      <c r="Q1096" s="513" t="s">
        <v>10438</v>
      </c>
      <c r="R1096" s="526">
        <v>0</v>
      </c>
      <c r="S1096" s="484">
        <v>0</v>
      </c>
      <c r="T1096" s="468" t="s">
        <v>145</v>
      </c>
      <c r="U1096" s="468"/>
      <c r="V1096" s="468"/>
      <c r="W1096" s="468" t="s">
        <v>146</v>
      </c>
      <c r="X1096" s="513"/>
      <c r="Y1096" s="468" t="s">
        <v>2528</v>
      </c>
      <c r="Z1096" s="513" t="s">
        <v>10459</v>
      </c>
      <c r="AA1096" s="467" t="s">
        <v>159</v>
      </c>
      <c r="AB1096" s="467" t="s">
        <v>10776</v>
      </c>
      <c r="AC1096" s="474"/>
      <c r="AD1096" s="474" t="s">
        <v>227</v>
      </c>
      <c r="AE1096" s="474" t="s">
        <v>232</v>
      </c>
      <c r="AF1096" s="474" t="s">
        <v>235</v>
      </c>
      <c r="AG1096" s="467" t="s">
        <v>240</v>
      </c>
      <c r="AH1096" s="474" t="s">
        <v>2452</v>
      </c>
      <c r="AI1096" s="474" t="s">
        <v>2452</v>
      </c>
      <c r="AJ1096" s="467"/>
      <c r="AK1096" s="474"/>
      <c r="AL1096" s="467"/>
      <c r="AM1096" s="467" t="s">
        <v>10785</v>
      </c>
      <c r="AN1096" s="467"/>
      <c r="AO1096" s="474" t="s">
        <v>3141</v>
      </c>
      <c r="AP1096" s="476" t="s">
        <v>10460</v>
      </c>
      <c r="AQ1096" s="467" t="s">
        <v>8991</v>
      </c>
      <c r="AR1096" s="501" t="s">
        <v>10784</v>
      </c>
      <c r="AS1096" s="467"/>
      <c r="AT1096" s="467"/>
      <c r="AU1096" s="474"/>
      <c r="AV1096" s="474"/>
      <c r="AW1096" s="474">
        <v>1</v>
      </c>
      <c r="AX1096" s="474">
        <v>1</v>
      </c>
      <c r="AY1096" s="474">
        <v>1</v>
      </c>
      <c r="AZ1096" s="474">
        <v>1</v>
      </c>
      <c r="BA1096" s="477">
        <v>3</v>
      </c>
      <c r="BB1096" s="478"/>
      <c r="BC1096" s="474"/>
      <c r="BD1096" s="467" t="s">
        <v>3141</v>
      </c>
      <c r="BE1096" s="467"/>
      <c r="BF1096" s="467"/>
      <c r="BG1096" s="470"/>
      <c r="BH1096" s="467"/>
      <c r="BI1096" s="467"/>
      <c r="BJ1096" s="467"/>
      <c r="BK1096" s="467"/>
      <c r="BL1096" s="467"/>
      <c r="BM1096" s="467"/>
    </row>
    <row r="1097" spans="1:65" ht="30" customHeight="1" x14ac:dyDescent="0.3">
      <c r="B1097" s="465">
        <v>20201096</v>
      </c>
      <c r="C1097" s="514" t="s">
        <v>10439</v>
      </c>
      <c r="D1097" s="480" t="s">
        <v>2814</v>
      </c>
      <c r="E1097" s="481">
        <v>44511</v>
      </c>
      <c r="F1097" s="469" t="s">
        <v>3658</v>
      </c>
      <c r="G1097" s="468" t="s">
        <v>116</v>
      </c>
      <c r="H1097" s="469" t="s">
        <v>1500</v>
      </c>
      <c r="I1097" s="468" t="s">
        <v>119</v>
      </c>
      <c r="J1097" s="503">
        <v>202111111810</v>
      </c>
      <c r="K1097" s="483">
        <v>44482</v>
      </c>
      <c r="L1097" s="479"/>
      <c r="M1097" s="469" t="s">
        <v>2586</v>
      </c>
      <c r="N1097" s="469" t="s">
        <v>10346</v>
      </c>
      <c r="O1097" s="513" t="s">
        <v>10440</v>
      </c>
      <c r="P1097" s="513" t="s">
        <v>10786</v>
      </c>
      <c r="Q1097" s="513" t="s">
        <v>10441</v>
      </c>
      <c r="R1097" s="526">
        <v>0</v>
      </c>
      <c r="S1097" s="484">
        <v>0</v>
      </c>
      <c r="T1097" s="468" t="s">
        <v>145</v>
      </c>
      <c r="U1097" s="468"/>
      <c r="V1097" s="468"/>
      <c r="W1097" s="468" t="s">
        <v>146</v>
      </c>
      <c r="X1097" s="513"/>
      <c r="Y1097" s="468"/>
      <c r="Z1097" s="513" t="s">
        <v>10551</v>
      </c>
      <c r="AA1097" s="467" t="s">
        <v>159</v>
      </c>
      <c r="AB1097" s="467" t="s">
        <v>10550</v>
      </c>
      <c r="AC1097" s="474"/>
      <c r="AD1097" s="474" t="s">
        <v>227</v>
      </c>
      <c r="AE1097" s="474" t="s">
        <v>232</v>
      </c>
      <c r="AF1097" s="474" t="s">
        <v>235</v>
      </c>
      <c r="AG1097" s="467" t="s">
        <v>240</v>
      </c>
      <c r="AH1097" s="474" t="s">
        <v>2452</v>
      </c>
      <c r="AI1097" s="474" t="s">
        <v>2452</v>
      </c>
      <c r="AJ1097" s="467"/>
      <c r="AK1097" s="474"/>
      <c r="AL1097" s="467"/>
      <c r="AM1097" s="467" t="s">
        <v>10787</v>
      </c>
      <c r="AN1097" s="467"/>
      <c r="AO1097" s="474" t="s">
        <v>3141</v>
      </c>
      <c r="AP1097" s="476" t="s">
        <v>10552</v>
      </c>
      <c r="AQ1097" s="467" t="s">
        <v>10553</v>
      </c>
      <c r="AR1097" s="501" t="s">
        <v>10546</v>
      </c>
      <c r="AS1097" s="467" t="s">
        <v>10549</v>
      </c>
      <c r="AT1097" s="467" t="s">
        <v>10547</v>
      </c>
      <c r="AU1097" s="474" t="s">
        <v>10548</v>
      </c>
      <c r="AV1097" s="474"/>
      <c r="AW1097" s="474">
        <v>1</v>
      </c>
      <c r="AX1097" s="474">
        <v>1</v>
      </c>
      <c r="AY1097" s="474">
        <v>1</v>
      </c>
      <c r="AZ1097" s="474">
        <v>1</v>
      </c>
      <c r="BA1097" s="477">
        <v>3</v>
      </c>
      <c r="BB1097" s="478"/>
      <c r="BC1097" s="474" t="s">
        <v>3141</v>
      </c>
      <c r="BD1097" s="467" t="s">
        <v>3141</v>
      </c>
      <c r="BE1097" s="467"/>
      <c r="BF1097" s="467"/>
      <c r="BG1097" s="470"/>
      <c r="BH1097" s="467"/>
      <c r="BI1097" s="467"/>
      <c r="BJ1097" s="467"/>
      <c r="BK1097" s="467"/>
      <c r="BL1097" s="467"/>
      <c r="BM1097" s="467"/>
    </row>
    <row r="1098" spans="1:65" ht="30" customHeight="1" x14ac:dyDescent="0.3">
      <c r="B1098" s="465">
        <v>20201097</v>
      </c>
      <c r="C1098" s="514" t="s">
        <v>10443</v>
      </c>
      <c r="D1098" s="480" t="s">
        <v>10442</v>
      </c>
      <c r="E1098" s="481">
        <v>44512</v>
      </c>
      <c r="F1098" s="469" t="s">
        <v>2713</v>
      </c>
      <c r="G1098" s="468" t="s">
        <v>116</v>
      </c>
      <c r="H1098" s="469" t="s">
        <v>2585</v>
      </c>
      <c r="I1098" s="468" t="s">
        <v>2477</v>
      </c>
      <c r="J1098" s="503">
        <v>202111121888</v>
      </c>
      <c r="K1098" s="483">
        <v>44512</v>
      </c>
      <c r="L1098" s="479">
        <v>44470</v>
      </c>
      <c r="M1098" s="469" t="s">
        <v>5956</v>
      </c>
      <c r="N1098" s="469" t="s">
        <v>10347</v>
      </c>
      <c r="O1098" s="513" t="s">
        <v>10444</v>
      </c>
      <c r="P1098" s="513" t="s">
        <v>10445</v>
      </c>
      <c r="Q1098" s="513" t="s">
        <v>10446</v>
      </c>
      <c r="R1098" s="526">
        <v>1123496</v>
      </c>
      <c r="S1098" s="484">
        <v>0</v>
      </c>
      <c r="T1098" s="468" t="s">
        <v>145</v>
      </c>
      <c r="U1098" s="468"/>
      <c r="V1098" s="468"/>
      <c r="W1098" s="468" t="s">
        <v>146</v>
      </c>
      <c r="X1098" s="513"/>
      <c r="Y1098" s="468" t="s">
        <v>2528</v>
      </c>
      <c r="Z1098" s="513" t="s">
        <v>10458</v>
      </c>
      <c r="AA1098" s="467" t="s">
        <v>159</v>
      </c>
      <c r="AB1098" s="467" t="s">
        <v>10788</v>
      </c>
      <c r="AC1098" s="474"/>
      <c r="AD1098" s="474" t="s">
        <v>227</v>
      </c>
      <c r="AE1098" s="474" t="s">
        <v>232</v>
      </c>
      <c r="AF1098" s="474" t="s">
        <v>235</v>
      </c>
      <c r="AG1098" s="467" t="s">
        <v>239</v>
      </c>
      <c r="AH1098" s="474" t="s">
        <v>2452</v>
      </c>
      <c r="AI1098" s="474" t="s">
        <v>2452</v>
      </c>
      <c r="AJ1098" s="467"/>
      <c r="AK1098" s="474"/>
      <c r="AL1098" s="467"/>
      <c r="AM1098" s="467" t="s">
        <v>10785</v>
      </c>
      <c r="AN1098" s="467"/>
      <c r="AO1098" s="474"/>
      <c r="AP1098" s="476" t="s">
        <v>10457</v>
      </c>
      <c r="AQ1098" s="467" t="s">
        <v>8991</v>
      </c>
      <c r="AR1098" s="501" t="s">
        <v>10456</v>
      </c>
      <c r="AS1098" s="467" t="s">
        <v>10501</v>
      </c>
      <c r="AT1098" s="467" t="s">
        <v>10501</v>
      </c>
      <c r="AU1098" s="474" t="s">
        <v>9150</v>
      </c>
      <c r="AV1098" s="474"/>
      <c r="AW1098" s="474">
        <v>1</v>
      </c>
      <c r="AX1098" s="474">
        <v>1</v>
      </c>
      <c r="AY1098" s="474">
        <v>1</v>
      </c>
      <c r="AZ1098" s="474">
        <v>1</v>
      </c>
      <c r="BA1098" s="477">
        <v>2</v>
      </c>
      <c r="BB1098" s="478"/>
      <c r="BC1098" s="474"/>
      <c r="BD1098" s="467"/>
      <c r="BE1098" s="467"/>
      <c r="BF1098" s="467"/>
      <c r="BG1098" s="470"/>
      <c r="BH1098" s="467"/>
      <c r="BI1098" s="467"/>
      <c r="BJ1098" s="467"/>
      <c r="BK1098" s="467"/>
      <c r="BL1098" s="467"/>
      <c r="BM1098" s="467"/>
    </row>
    <row r="1099" spans="1:65" s="552" customFormat="1" ht="30" customHeight="1" x14ac:dyDescent="0.3">
      <c r="A1099" s="544"/>
      <c r="B1099" s="465">
        <v>20201098</v>
      </c>
      <c r="C1099" s="514" t="s">
        <v>10497</v>
      </c>
      <c r="D1099" s="480" t="s">
        <v>9396</v>
      </c>
      <c r="E1099" s="481">
        <v>44512</v>
      </c>
      <c r="F1099" s="524" t="s">
        <v>2713</v>
      </c>
      <c r="G1099" s="480" t="s">
        <v>116</v>
      </c>
      <c r="H1099" s="524" t="s">
        <v>2585</v>
      </c>
      <c r="I1099" s="480" t="s">
        <v>2491</v>
      </c>
      <c r="J1099" s="545">
        <v>202111121893</v>
      </c>
      <c r="K1099" s="481">
        <v>44502</v>
      </c>
      <c r="L1099" s="546"/>
      <c r="M1099" s="524" t="s">
        <v>5956</v>
      </c>
      <c r="N1099" s="524" t="s">
        <v>10486</v>
      </c>
      <c r="O1099" s="514" t="s">
        <v>10498</v>
      </c>
      <c r="P1099" s="514" t="s">
        <v>10499</v>
      </c>
      <c r="Q1099" s="514" t="s">
        <v>10500</v>
      </c>
      <c r="R1099" s="547">
        <v>0</v>
      </c>
      <c r="S1099" s="567">
        <v>0</v>
      </c>
      <c r="T1099" s="480" t="s">
        <v>145</v>
      </c>
      <c r="U1099" s="480"/>
      <c r="V1099" s="480"/>
      <c r="W1099" s="480" t="s">
        <v>146</v>
      </c>
      <c r="X1099" s="514"/>
      <c r="Y1099" s="480" t="s">
        <v>2528</v>
      </c>
      <c r="Z1099" s="514" t="s">
        <v>10538</v>
      </c>
      <c r="AA1099" s="487" t="s">
        <v>159</v>
      </c>
      <c r="AB1099" s="487" t="s">
        <v>10535</v>
      </c>
      <c r="AC1099" s="277"/>
      <c r="AD1099" s="277" t="s">
        <v>227</v>
      </c>
      <c r="AE1099" s="277" t="s">
        <v>232</v>
      </c>
      <c r="AF1099" s="277" t="s">
        <v>235</v>
      </c>
      <c r="AG1099" s="487" t="s">
        <v>238</v>
      </c>
      <c r="AH1099" s="277" t="s">
        <v>2452</v>
      </c>
      <c r="AI1099" s="277" t="s">
        <v>2452</v>
      </c>
      <c r="AJ1099" s="487"/>
      <c r="AK1099" s="277"/>
      <c r="AL1099" s="487"/>
      <c r="AM1099" s="487" t="s">
        <v>10787</v>
      </c>
      <c r="AN1099" s="487"/>
      <c r="AO1099" s="277"/>
      <c r="AP1099" s="548" t="s">
        <v>10533</v>
      </c>
      <c r="AQ1099" s="487" t="s">
        <v>8991</v>
      </c>
      <c r="AR1099" s="487" t="s">
        <v>10534</v>
      </c>
      <c r="AS1099" s="487" t="s">
        <v>10535</v>
      </c>
      <c r="AT1099" s="487" t="s">
        <v>10536</v>
      </c>
      <c r="AU1099" s="277" t="s">
        <v>10537</v>
      </c>
      <c r="AV1099" s="277"/>
      <c r="AW1099" s="277">
        <v>1</v>
      </c>
      <c r="AX1099" s="277">
        <v>1</v>
      </c>
      <c r="AY1099" s="277">
        <v>1</v>
      </c>
      <c r="AZ1099" s="277">
        <v>1</v>
      </c>
      <c r="BA1099" s="549">
        <v>1</v>
      </c>
      <c r="BB1099" s="550"/>
      <c r="BC1099" s="277"/>
      <c r="BD1099" s="487"/>
      <c r="BE1099" s="487"/>
      <c r="BF1099" s="487"/>
      <c r="BG1099" s="551"/>
      <c r="BH1099" s="487"/>
      <c r="BI1099" s="487"/>
      <c r="BJ1099" s="487"/>
      <c r="BK1099" s="487"/>
      <c r="BL1099" s="487"/>
      <c r="BM1099" s="487"/>
    </row>
    <row r="1100" spans="1:65" s="552" customFormat="1" ht="30" customHeight="1" x14ac:dyDescent="0.3">
      <c r="A1100" s="544"/>
      <c r="B1100" s="465">
        <v>20201099</v>
      </c>
      <c r="C1100" s="514" t="s">
        <v>10493</v>
      </c>
      <c r="D1100" s="480" t="s">
        <v>9998</v>
      </c>
      <c r="E1100" s="481">
        <v>44512</v>
      </c>
      <c r="F1100" s="524" t="s">
        <v>3082</v>
      </c>
      <c r="G1100" s="480" t="s">
        <v>116</v>
      </c>
      <c r="H1100" s="524" t="s">
        <v>2585</v>
      </c>
      <c r="I1100" s="480" t="s">
        <v>119</v>
      </c>
      <c r="J1100" s="545">
        <v>202111121959</v>
      </c>
      <c r="K1100" s="481">
        <v>44495</v>
      </c>
      <c r="L1100" s="546"/>
      <c r="M1100" s="524" t="s">
        <v>10487</v>
      </c>
      <c r="N1100" s="524" t="s">
        <v>2582</v>
      </c>
      <c r="O1100" s="514" t="s">
        <v>10494</v>
      </c>
      <c r="P1100" s="514" t="s">
        <v>10495</v>
      </c>
      <c r="Q1100" s="514" t="s">
        <v>10496</v>
      </c>
      <c r="R1100" s="547">
        <v>0</v>
      </c>
      <c r="S1100" s="567">
        <v>0</v>
      </c>
      <c r="T1100" s="480" t="s">
        <v>181</v>
      </c>
      <c r="U1100" s="480"/>
      <c r="V1100" s="480"/>
      <c r="W1100" s="480" t="s">
        <v>997</v>
      </c>
      <c r="X1100" s="514"/>
      <c r="Y1100" s="480" t="s">
        <v>2528</v>
      </c>
      <c r="Z1100" s="514" t="s">
        <v>10541</v>
      </c>
      <c r="AA1100" s="487" t="s">
        <v>159</v>
      </c>
      <c r="AB1100" s="487" t="s">
        <v>10545</v>
      </c>
      <c r="AC1100" s="277"/>
      <c r="AD1100" s="277" t="s">
        <v>227</v>
      </c>
      <c r="AE1100" s="277" t="s">
        <v>233</v>
      </c>
      <c r="AF1100" s="277" t="s">
        <v>235</v>
      </c>
      <c r="AG1100" s="487" t="s">
        <v>239</v>
      </c>
      <c r="AH1100" s="277" t="s">
        <v>2452</v>
      </c>
      <c r="AI1100" s="277" t="s">
        <v>2452</v>
      </c>
      <c r="AJ1100" s="487"/>
      <c r="AK1100" s="277"/>
      <c r="AL1100" s="487"/>
      <c r="AM1100" s="487" t="s">
        <v>10789</v>
      </c>
      <c r="AN1100" s="487"/>
      <c r="AO1100" s="277" t="s">
        <v>9212</v>
      </c>
      <c r="AP1100" s="548" t="s">
        <v>10539</v>
      </c>
      <c r="AQ1100" s="487" t="s">
        <v>10540</v>
      </c>
      <c r="AR1100" s="487" t="s">
        <v>6716</v>
      </c>
      <c r="AS1100" s="487" t="s">
        <v>10544</v>
      </c>
      <c r="AT1100" s="487" t="s">
        <v>10542</v>
      </c>
      <c r="AU1100" s="277" t="s">
        <v>10543</v>
      </c>
      <c r="AV1100" s="277"/>
      <c r="AW1100" s="277">
        <v>1</v>
      </c>
      <c r="AX1100" s="277">
        <v>1</v>
      </c>
      <c r="AY1100" s="277">
        <v>2</v>
      </c>
      <c r="AZ1100" s="277">
        <v>1</v>
      </c>
      <c r="BA1100" s="549">
        <v>2</v>
      </c>
      <c r="BB1100" s="550"/>
      <c r="BC1100" s="277"/>
      <c r="BD1100" s="487"/>
      <c r="BE1100" s="487"/>
      <c r="BF1100" s="487"/>
      <c r="BG1100" s="551"/>
      <c r="BH1100" s="487"/>
      <c r="BI1100" s="487"/>
      <c r="BJ1100" s="487"/>
      <c r="BK1100" s="487"/>
      <c r="BL1100" s="487"/>
      <c r="BM1100" s="487"/>
    </row>
    <row r="1101" spans="1:65" ht="30" customHeight="1" x14ac:dyDescent="0.3">
      <c r="B1101" s="465">
        <v>20201100</v>
      </c>
      <c r="C1101" s="514" t="s">
        <v>10489</v>
      </c>
      <c r="D1101" s="480" t="s">
        <v>10070</v>
      </c>
      <c r="E1101" s="481">
        <v>44512</v>
      </c>
      <c r="F1101" s="469" t="s">
        <v>3082</v>
      </c>
      <c r="G1101" s="468" t="s">
        <v>116</v>
      </c>
      <c r="H1101" s="469" t="s">
        <v>1500</v>
      </c>
      <c r="I1101" s="468" t="s">
        <v>119</v>
      </c>
      <c r="J1101" s="503">
        <v>202111121974</v>
      </c>
      <c r="K1101" s="483">
        <v>44471</v>
      </c>
      <c r="L1101" s="479"/>
      <c r="M1101" s="469" t="s">
        <v>10488</v>
      </c>
      <c r="N1101" s="469" t="s">
        <v>2582</v>
      </c>
      <c r="O1101" s="513" t="s">
        <v>10490</v>
      </c>
      <c r="P1101" s="513" t="s">
        <v>10491</v>
      </c>
      <c r="Q1101" s="513" t="s">
        <v>10492</v>
      </c>
      <c r="R1101" s="526">
        <v>72480</v>
      </c>
      <c r="S1101" s="484">
        <v>72480</v>
      </c>
      <c r="T1101" s="468" t="s">
        <v>348</v>
      </c>
      <c r="U1101" s="468"/>
      <c r="V1101" s="468"/>
      <c r="W1101" s="468" t="s">
        <v>146</v>
      </c>
      <c r="X1101" s="513"/>
      <c r="Y1101" s="468" t="s">
        <v>3141</v>
      </c>
      <c r="Z1101" s="513" t="s">
        <v>10557</v>
      </c>
      <c r="AA1101" s="467" t="s">
        <v>159</v>
      </c>
      <c r="AB1101" s="467" t="s">
        <v>10555</v>
      </c>
      <c r="AC1101" s="474"/>
      <c r="AD1101" s="474" t="s">
        <v>227</v>
      </c>
      <c r="AE1101" s="474" t="s">
        <v>232</v>
      </c>
      <c r="AF1101" s="474" t="s">
        <v>235</v>
      </c>
      <c r="AG1101" s="467" t="s">
        <v>238</v>
      </c>
      <c r="AH1101" s="474" t="s">
        <v>2452</v>
      </c>
      <c r="AI1101" s="474" t="s">
        <v>2452</v>
      </c>
      <c r="AJ1101" s="467"/>
      <c r="AK1101" s="474"/>
      <c r="AL1101" s="467"/>
      <c r="AM1101" s="467" t="s">
        <v>10787</v>
      </c>
      <c r="AN1101" s="467"/>
      <c r="AO1101" s="474" t="s">
        <v>3141</v>
      </c>
      <c r="AP1101" s="476" t="s">
        <v>10554</v>
      </c>
      <c r="AQ1101" s="467" t="s">
        <v>10558</v>
      </c>
      <c r="AR1101" s="501" t="s">
        <v>12044</v>
      </c>
      <c r="AS1101" s="467" t="s">
        <v>10555</v>
      </c>
      <c r="AT1101" s="467" t="s">
        <v>10559</v>
      </c>
      <c r="AU1101" s="474" t="s">
        <v>10556</v>
      </c>
      <c r="AV1101" s="474"/>
      <c r="AW1101" s="474">
        <v>1</v>
      </c>
      <c r="AX1101" s="474">
        <v>1</v>
      </c>
      <c r="AY1101" s="474">
        <v>1</v>
      </c>
      <c r="AZ1101" s="474">
        <v>1</v>
      </c>
      <c r="BA1101" s="477">
        <v>1</v>
      </c>
      <c r="BB1101" s="478"/>
      <c r="BC1101" s="474" t="s">
        <v>3141</v>
      </c>
      <c r="BD1101" s="467" t="s">
        <v>3141</v>
      </c>
      <c r="BE1101" s="467"/>
      <c r="BF1101" s="467"/>
      <c r="BG1101" s="470"/>
      <c r="BH1101" s="467"/>
      <c r="BI1101" s="467"/>
      <c r="BJ1101" s="467"/>
      <c r="BK1101" s="467"/>
      <c r="BL1101" s="467"/>
      <c r="BM1101" s="467"/>
    </row>
    <row r="1102" spans="1:65" ht="30" customHeight="1" x14ac:dyDescent="0.3">
      <c r="B1102" s="465">
        <v>20201101</v>
      </c>
      <c r="C1102" s="514" t="s">
        <v>10508</v>
      </c>
      <c r="D1102" s="480"/>
      <c r="E1102" s="481">
        <v>44515</v>
      </c>
      <c r="F1102" s="469" t="s">
        <v>2713</v>
      </c>
      <c r="G1102" s="468" t="s">
        <v>116</v>
      </c>
      <c r="H1102" s="469" t="s">
        <v>1500</v>
      </c>
      <c r="I1102" s="468" t="s">
        <v>2477</v>
      </c>
      <c r="J1102" s="503">
        <v>202111152109</v>
      </c>
      <c r="K1102" s="483">
        <v>44515</v>
      </c>
      <c r="L1102" s="479">
        <v>44470</v>
      </c>
      <c r="M1102" s="469" t="s">
        <v>6058</v>
      </c>
      <c r="N1102" s="469" t="s">
        <v>10502</v>
      </c>
      <c r="O1102" s="513" t="s">
        <v>10509</v>
      </c>
      <c r="P1102" s="513" t="s">
        <v>10510</v>
      </c>
      <c r="Q1102" s="513" t="s">
        <v>10511</v>
      </c>
      <c r="R1102" s="526">
        <v>30549438</v>
      </c>
      <c r="S1102" s="484">
        <v>30549438</v>
      </c>
      <c r="T1102" s="468" t="s">
        <v>11243</v>
      </c>
      <c r="U1102" s="468"/>
      <c r="V1102" s="468"/>
      <c r="W1102" s="468" t="s">
        <v>11222</v>
      </c>
      <c r="X1102" s="513"/>
      <c r="Y1102" s="468" t="s">
        <v>3141</v>
      </c>
      <c r="Z1102" s="513" t="s">
        <v>10562</v>
      </c>
      <c r="AA1102" s="467" t="s">
        <v>11237</v>
      </c>
      <c r="AB1102" s="467" t="s">
        <v>11242</v>
      </c>
      <c r="AC1102" s="474"/>
      <c r="AD1102" s="474" t="s">
        <v>11244</v>
      </c>
      <c r="AE1102" s="474" t="s">
        <v>11233</v>
      </c>
      <c r="AF1102" s="474" t="s">
        <v>11241</v>
      </c>
      <c r="AG1102" s="467" t="s">
        <v>11245</v>
      </c>
      <c r="AH1102" s="474" t="s">
        <v>3087</v>
      </c>
      <c r="AI1102" s="474" t="s">
        <v>3087</v>
      </c>
      <c r="AJ1102" s="467"/>
      <c r="AK1102" s="474"/>
      <c r="AL1102" s="467"/>
      <c r="AM1102" s="467" t="s">
        <v>10779</v>
      </c>
      <c r="AN1102" s="467"/>
      <c r="AO1102" s="474" t="s">
        <v>3141</v>
      </c>
      <c r="AP1102" s="476" t="s">
        <v>10561</v>
      </c>
      <c r="AQ1102" s="467" t="s">
        <v>8991</v>
      </c>
      <c r="AR1102" s="501" t="s">
        <v>12045</v>
      </c>
      <c r="AS1102" s="467" t="s">
        <v>11276</v>
      </c>
      <c r="AT1102" s="467" t="s">
        <v>10947</v>
      </c>
      <c r="AU1102" s="474" t="s">
        <v>9540</v>
      </c>
      <c r="AV1102" s="474"/>
      <c r="AW1102" s="474">
        <v>1</v>
      </c>
      <c r="AX1102" s="474">
        <v>4</v>
      </c>
      <c r="AY1102" s="474">
        <v>1</v>
      </c>
      <c r="AZ1102" s="474">
        <v>1</v>
      </c>
      <c r="BA1102" s="477">
        <v>2</v>
      </c>
      <c r="BB1102" s="478"/>
      <c r="BC1102" s="474" t="s">
        <v>3141</v>
      </c>
      <c r="BD1102" s="467" t="s">
        <v>3141</v>
      </c>
      <c r="BE1102" s="467"/>
      <c r="BF1102" s="467"/>
      <c r="BG1102" s="470"/>
      <c r="BH1102" s="467"/>
      <c r="BI1102" s="467"/>
      <c r="BJ1102" s="467"/>
      <c r="BK1102" s="467"/>
      <c r="BL1102" s="467"/>
      <c r="BM1102" s="467"/>
    </row>
    <row r="1103" spans="1:65" ht="30" customHeight="1" x14ac:dyDescent="0.3">
      <c r="B1103" s="465">
        <v>20201102</v>
      </c>
      <c r="C1103" s="514" t="s">
        <v>10506</v>
      </c>
      <c r="D1103" s="480" t="s">
        <v>119</v>
      </c>
      <c r="E1103" s="481">
        <v>44515</v>
      </c>
      <c r="F1103" s="469" t="s">
        <v>2609</v>
      </c>
      <c r="G1103" s="468" t="s">
        <v>116</v>
      </c>
      <c r="H1103" s="469" t="s">
        <v>2585</v>
      </c>
      <c r="I1103" s="468" t="s">
        <v>119</v>
      </c>
      <c r="J1103" s="503">
        <v>202111152123</v>
      </c>
      <c r="K1103" s="483">
        <v>44510</v>
      </c>
      <c r="L1103" s="479" t="s">
        <v>10503</v>
      </c>
      <c r="M1103" s="469" t="s">
        <v>2586</v>
      </c>
      <c r="N1103" s="469" t="s">
        <v>10342</v>
      </c>
      <c r="O1103" s="513" t="s">
        <v>10428</v>
      </c>
      <c r="P1103" s="513" t="s">
        <v>10507</v>
      </c>
      <c r="Q1103" s="513" t="s">
        <v>10430</v>
      </c>
      <c r="R1103" s="526">
        <v>0</v>
      </c>
      <c r="S1103" s="484">
        <v>0</v>
      </c>
      <c r="T1103" s="468" t="s">
        <v>145</v>
      </c>
      <c r="U1103" s="468"/>
      <c r="V1103" s="468"/>
      <c r="W1103" s="468" t="s">
        <v>146</v>
      </c>
      <c r="X1103" s="513"/>
      <c r="Y1103" s="468" t="s">
        <v>2528</v>
      </c>
      <c r="Z1103" s="513" t="s">
        <v>10565</v>
      </c>
      <c r="AA1103" s="467" t="s">
        <v>159</v>
      </c>
      <c r="AB1103" s="467" t="s">
        <v>10564</v>
      </c>
      <c r="AC1103" s="474"/>
      <c r="AD1103" s="474" t="s">
        <v>227</v>
      </c>
      <c r="AE1103" s="474" t="s">
        <v>232</v>
      </c>
      <c r="AF1103" s="474" t="s">
        <v>235</v>
      </c>
      <c r="AG1103" s="467" t="s">
        <v>240</v>
      </c>
      <c r="AH1103" s="474" t="s">
        <v>2452</v>
      </c>
      <c r="AI1103" s="474" t="s">
        <v>2452</v>
      </c>
      <c r="AJ1103" s="467"/>
      <c r="AK1103" s="474"/>
      <c r="AL1103" s="467"/>
      <c r="AM1103" s="467" t="s">
        <v>10785</v>
      </c>
      <c r="AN1103" s="467"/>
      <c r="AO1103" s="474"/>
      <c r="AP1103" s="476" t="s">
        <v>10563</v>
      </c>
      <c r="AQ1103" s="467" t="s">
        <v>10447</v>
      </c>
      <c r="AR1103" s="467" t="s">
        <v>6716</v>
      </c>
      <c r="AS1103" s="467" t="s">
        <v>10564</v>
      </c>
      <c r="AT1103" s="467"/>
      <c r="AU1103" s="474"/>
      <c r="AV1103" s="474"/>
      <c r="AW1103" s="474">
        <v>1</v>
      </c>
      <c r="AX1103" s="474">
        <v>1</v>
      </c>
      <c r="AY1103" s="474">
        <v>1</v>
      </c>
      <c r="AZ1103" s="474">
        <v>1</v>
      </c>
      <c r="BA1103" s="477">
        <v>3</v>
      </c>
      <c r="BB1103" s="478"/>
      <c r="BC1103" s="474"/>
      <c r="BD1103" s="467"/>
      <c r="BE1103" s="467"/>
      <c r="BF1103" s="467"/>
      <c r="BG1103" s="470"/>
      <c r="BH1103" s="467"/>
      <c r="BI1103" s="467"/>
      <c r="BJ1103" s="467"/>
      <c r="BK1103" s="467"/>
      <c r="BL1103" s="467"/>
      <c r="BM1103" s="467"/>
    </row>
    <row r="1104" spans="1:65" ht="30" customHeight="1" x14ac:dyDescent="0.3">
      <c r="B1104" s="465">
        <v>20201103</v>
      </c>
      <c r="C1104" s="514" t="s">
        <v>10504</v>
      </c>
      <c r="D1104" s="480" t="s">
        <v>119</v>
      </c>
      <c r="E1104" s="481">
        <v>44515</v>
      </c>
      <c r="F1104" s="469" t="s">
        <v>2609</v>
      </c>
      <c r="G1104" s="468" t="s">
        <v>116</v>
      </c>
      <c r="H1104" s="469" t="s">
        <v>2585</v>
      </c>
      <c r="I1104" s="468" t="s">
        <v>119</v>
      </c>
      <c r="J1104" s="503">
        <v>202111152124</v>
      </c>
      <c r="K1104" s="483">
        <v>44510</v>
      </c>
      <c r="L1104" s="479">
        <v>44470</v>
      </c>
      <c r="M1104" s="469" t="s">
        <v>2586</v>
      </c>
      <c r="N1104" s="469" t="s">
        <v>10342</v>
      </c>
      <c r="O1104" s="513" t="s">
        <v>10428</v>
      </c>
      <c r="P1104" s="513" t="s">
        <v>10505</v>
      </c>
      <c r="Q1104" s="513" t="s">
        <v>10430</v>
      </c>
      <c r="R1104" s="526">
        <v>0</v>
      </c>
      <c r="S1104" s="484">
        <v>0</v>
      </c>
      <c r="T1104" s="468" t="s">
        <v>145</v>
      </c>
      <c r="U1104" s="468"/>
      <c r="V1104" s="468"/>
      <c r="W1104" s="468" t="s">
        <v>146</v>
      </c>
      <c r="X1104" s="513"/>
      <c r="Y1104" s="468"/>
      <c r="Z1104" s="513" t="s">
        <v>10567</v>
      </c>
      <c r="AA1104" s="467" t="s">
        <v>159</v>
      </c>
      <c r="AB1104" s="467" t="s">
        <v>10790</v>
      </c>
      <c r="AC1104" s="474"/>
      <c r="AD1104" s="474" t="s">
        <v>227</v>
      </c>
      <c r="AE1104" s="474" t="s">
        <v>232</v>
      </c>
      <c r="AF1104" s="474" t="s">
        <v>235</v>
      </c>
      <c r="AG1104" s="467" t="s">
        <v>240</v>
      </c>
      <c r="AH1104" s="474" t="s">
        <v>2452</v>
      </c>
      <c r="AI1104" s="474" t="s">
        <v>2452</v>
      </c>
      <c r="AJ1104" s="467"/>
      <c r="AK1104" s="474"/>
      <c r="AL1104" s="467"/>
      <c r="AM1104" s="467" t="s">
        <v>10785</v>
      </c>
      <c r="AN1104" s="467"/>
      <c r="AO1104" s="474" t="s">
        <v>2528</v>
      </c>
      <c r="AP1104" s="476" t="s">
        <v>10566</v>
      </c>
      <c r="AQ1104" s="467" t="s">
        <v>10447</v>
      </c>
      <c r="AR1104" s="467"/>
      <c r="AS1104" s="467"/>
      <c r="AT1104" s="467"/>
      <c r="AU1104" s="474"/>
      <c r="AV1104" s="474"/>
      <c r="AW1104" s="474">
        <v>1</v>
      </c>
      <c r="AX1104" s="474">
        <v>1</v>
      </c>
      <c r="AY1104" s="474">
        <v>1</v>
      </c>
      <c r="AZ1104" s="474">
        <v>1</v>
      </c>
      <c r="BA1104" s="477">
        <v>3</v>
      </c>
      <c r="BB1104" s="478"/>
      <c r="BC1104" s="474"/>
      <c r="BD1104" s="467"/>
      <c r="BE1104" s="467"/>
      <c r="BF1104" s="467"/>
      <c r="BG1104" s="470"/>
      <c r="BH1104" s="467"/>
      <c r="BI1104" s="467"/>
      <c r="BJ1104" s="467"/>
      <c r="BK1104" s="467"/>
      <c r="BL1104" s="467"/>
      <c r="BM1104" s="467"/>
    </row>
    <row r="1105" spans="2:65" ht="30" customHeight="1" x14ac:dyDescent="0.3">
      <c r="B1105" s="465">
        <v>20201104</v>
      </c>
      <c r="C1105" s="514" t="s">
        <v>10529</v>
      </c>
      <c r="D1105" s="480"/>
      <c r="E1105" s="481">
        <v>44515</v>
      </c>
      <c r="F1105" s="469" t="s">
        <v>3176</v>
      </c>
      <c r="G1105" s="468" t="s">
        <v>116</v>
      </c>
      <c r="H1105" s="469" t="s">
        <v>2585</v>
      </c>
      <c r="I1105" s="468" t="s">
        <v>119</v>
      </c>
      <c r="J1105" s="503">
        <v>202111152081</v>
      </c>
      <c r="K1105" s="483">
        <v>44515</v>
      </c>
      <c r="L1105" s="479"/>
      <c r="M1105" s="469" t="s">
        <v>10528</v>
      </c>
      <c r="N1105" s="469" t="s">
        <v>10792</v>
      </c>
      <c r="O1105" s="513" t="s">
        <v>10530</v>
      </c>
      <c r="P1105" s="513" t="s">
        <v>10531</v>
      </c>
      <c r="Q1105" s="513" t="s">
        <v>10532</v>
      </c>
      <c r="R1105" s="526">
        <v>0</v>
      </c>
      <c r="S1105" s="484">
        <v>0</v>
      </c>
      <c r="T1105" s="468" t="s">
        <v>4575</v>
      </c>
      <c r="U1105" s="468"/>
      <c r="V1105" s="468"/>
      <c r="W1105" s="468" t="s">
        <v>997</v>
      </c>
      <c r="X1105" s="513"/>
      <c r="Y1105" s="468"/>
      <c r="Z1105" s="513" t="s">
        <v>10560</v>
      </c>
      <c r="AA1105" s="467" t="s">
        <v>159</v>
      </c>
      <c r="AB1105" s="467" t="s">
        <v>10776</v>
      </c>
      <c r="AC1105" s="474"/>
      <c r="AD1105" s="474" t="s">
        <v>227</v>
      </c>
      <c r="AE1105" s="474" t="s">
        <v>232</v>
      </c>
      <c r="AF1105" s="474" t="s">
        <v>235</v>
      </c>
      <c r="AG1105" s="467" t="s">
        <v>238</v>
      </c>
      <c r="AH1105" s="474" t="s">
        <v>2452</v>
      </c>
      <c r="AI1105" s="474" t="s">
        <v>2452</v>
      </c>
      <c r="AJ1105" s="467"/>
      <c r="AK1105" s="474"/>
      <c r="AL1105" s="467"/>
      <c r="AM1105" s="467" t="s">
        <v>10794</v>
      </c>
      <c r="AN1105" s="467"/>
      <c r="AO1105" s="474" t="s">
        <v>2528</v>
      </c>
      <c r="AP1105" s="476" t="s">
        <v>10791</v>
      </c>
      <c r="AQ1105" s="467" t="s">
        <v>10447</v>
      </c>
      <c r="AR1105" s="467" t="s">
        <v>10793</v>
      </c>
      <c r="AS1105" s="467"/>
      <c r="AT1105" s="467"/>
      <c r="AU1105" s="474"/>
      <c r="AV1105" s="474"/>
      <c r="AW1105" s="474">
        <v>1</v>
      </c>
      <c r="AX1105" s="474">
        <v>1</v>
      </c>
      <c r="AY1105" s="474">
        <v>1</v>
      </c>
      <c r="AZ1105" s="474">
        <v>1</v>
      </c>
      <c r="BA1105" s="477">
        <v>1</v>
      </c>
      <c r="BB1105" s="478"/>
      <c r="BC1105" s="474"/>
      <c r="BD1105" s="467"/>
      <c r="BE1105" s="467"/>
      <c r="BF1105" s="467"/>
      <c r="BG1105" s="470"/>
      <c r="BH1105" s="467"/>
      <c r="BI1105" s="467"/>
      <c r="BJ1105" s="467"/>
      <c r="BK1105" s="467"/>
      <c r="BL1105" s="467"/>
      <c r="BM1105" s="467"/>
    </row>
    <row r="1106" spans="2:65" ht="30" customHeight="1" x14ac:dyDescent="0.3">
      <c r="B1106" s="465">
        <v>20201105</v>
      </c>
      <c r="C1106" s="514" t="s">
        <v>10590</v>
      </c>
      <c r="D1106" s="480" t="s">
        <v>10584</v>
      </c>
      <c r="E1106" s="481">
        <v>44516</v>
      </c>
      <c r="F1106" s="469" t="s">
        <v>3082</v>
      </c>
      <c r="G1106" s="468" t="s">
        <v>116</v>
      </c>
      <c r="H1106" s="469" t="s">
        <v>1500</v>
      </c>
      <c r="I1106" s="468" t="s">
        <v>2481</v>
      </c>
      <c r="J1106" s="503">
        <v>202111162143</v>
      </c>
      <c r="K1106" s="483">
        <v>44515</v>
      </c>
      <c r="L1106" s="479">
        <v>44470</v>
      </c>
      <c r="M1106" s="469" t="s">
        <v>2586</v>
      </c>
      <c r="N1106" s="469" t="s">
        <v>4080</v>
      </c>
      <c r="O1106" s="513" t="s">
        <v>10591</v>
      </c>
      <c r="P1106" s="513" t="s">
        <v>10592</v>
      </c>
      <c r="Q1106" s="513" t="s">
        <v>10593</v>
      </c>
      <c r="R1106" s="526">
        <v>3414272</v>
      </c>
      <c r="S1106" s="484">
        <v>3414272</v>
      </c>
      <c r="T1106" s="468" t="s">
        <v>10837</v>
      </c>
      <c r="U1106" s="468"/>
      <c r="V1106" s="468"/>
      <c r="W1106" s="468" t="s">
        <v>10836</v>
      </c>
      <c r="X1106" s="513"/>
      <c r="Y1106" s="468" t="s">
        <v>2528</v>
      </c>
      <c r="Z1106" s="513" t="s">
        <v>10594</v>
      </c>
      <c r="AA1106" s="467" t="s">
        <v>159</v>
      </c>
      <c r="AB1106" s="467" t="s">
        <v>10588</v>
      </c>
      <c r="AC1106" s="474"/>
      <c r="AD1106" s="474" t="s">
        <v>10838</v>
      </c>
      <c r="AE1106" s="474" t="s">
        <v>10839</v>
      </c>
      <c r="AF1106" s="474" t="s">
        <v>10841</v>
      </c>
      <c r="AG1106" s="467" t="s">
        <v>10840</v>
      </c>
      <c r="AH1106" s="474" t="s">
        <v>2710</v>
      </c>
      <c r="AI1106" s="474" t="s">
        <v>2710</v>
      </c>
      <c r="AJ1106" s="467"/>
      <c r="AK1106" s="474"/>
      <c r="AL1106" s="467"/>
      <c r="AM1106" s="467" t="s">
        <v>10795</v>
      </c>
      <c r="AN1106" s="467"/>
      <c r="AO1106" s="474" t="s">
        <v>3141</v>
      </c>
      <c r="AP1106" s="476" t="s">
        <v>10585</v>
      </c>
      <c r="AQ1106" s="467" t="s">
        <v>10586</v>
      </c>
      <c r="AR1106" s="467" t="s">
        <v>10587</v>
      </c>
      <c r="AS1106" s="467" t="s">
        <v>10588</v>
      </c>
      <c r="AT1106" s="467" t="s">
        <v>10589</v>
      </c>
      <c r="AU1106" s="474" t="s">
        <v>10595</v>
      </c>
      <c r="AV1106" s="474"/>
      <c r="AW1106" s="474">
        <v>1</v>
      </c>
      <c r="AX1106" s="474">
        <v>3</v>
      </c>
      <c r="AY1106" s="474">
        <v>1</v>
      </c>
      <c r="AZ1106" s="474">
        <v>1</v>
      </c>
      <c r="BA1106" s="477">
        <v>2</v>
      </c>
      <c r="BB1106" s="478"/>
      <c r="BC1106" s="474" t="s">
        <v>3141</v>
      </c>
      <c r="BD1106" s="467" t="s">
        <v>3141</v>
      </c>
      <c r="BE1106" s="467" t="s">
        <v>9473</v>
      </c>
      <c r="BF1106" s="467"/>
      <c r="BG1106" s="470"/>
      <c r="BH1106" s="467"/>
      <c r="BI1106" s="467"/>
      <c r="BJ1106" s="467"/>
      <c r="BK1106" s="467"/>
      <c r="BL1106" s="467"/>
      <c r="BM1106" s="467"/>
    </row>
    <row r="1107" spans="2:65" ht="30" customHeight="1" x14ac:dyDescent="0.3">
      <c r="B1107" s="465">
        <v>20201106</v>
      </c>
      <c r="C1107" s="514" t="s">
        <v>10578</v>
      </c>
      <c r="D1107" s="480" t="s">
        <v>10574</v>
      </c>
      <c r="E1107" s="481">
        <v>44516</v>
      </c>
      <c r="F1107" s="469" t="s">
        <v>2713</v>
      </c>
      <c r="G1107" s="468" t="s">
        <v>116</v>
      </c>
      <c r="H1107" s="469" t="s">
        <v>1500</v>
      </c>
      <c r="I1107" s="468" t="s">
        <v>2479</v>
      </c>
      <c r="J1107" s="503">
        <v>202111162184</v>
      </c>
      <c r="K1107" s="483">
        <v>44515</v>
      </c>
      <c r="L1107" s="479"/>
      <c r="M1107" s="469" t="s">
        <v>5956</v>
      </c>
      <c r="N1107" s="469" t="s">
        <v>10569</v>
      </c>
      <c r="O1107" s="513" t="s">
        <v>10579</v>
      </c>
      <c r="P1107" s="513" t="s">
        <v>10580</v>
      </c>
      <c r="Q1107" s="513" t="s">
        <v>10581</v>
      </c>
      <c r="R1107" s="526">
        <v>0</v>
      </c>
      <c r="S1107" s="484">
        <v>0</v>
      </c>
      <c r="T1107" s="468" t="s">
        <v>8618</v>
      </c>
      <c r="U1107" s="468"/>
      <c r="V1107" s="468"/>
      <c r="W1107" s="468" t="s">
        <v>146</v>
      </c>
      <c r="X1107" s="513"/>
      <c r="Y1107" s="468" t="s">
        <v>2528</v>
      </c>
      <c r="Z1107" s="513" t="s">
        <v>10582</v>
      </c>
      <c r="AA1107" s="467" t="s">
        <v>159</v>
      </c>
      <c r="AB1107" s="467" t="s">
        <v>10577</v>
      </c>
      <c r="AC1107" s="474"/>
      <c r="AD1107" s="474" t="s">
        <v>227</v>
      </c>
      <c r="AE1107" s="474" t="s">
        <v>232</v>
      </c>
      <c r="AF1107" s="474" t="s">
        <v>235</v>
      </c>
      <c r="AG1107" s="467" t="s">
        <v>240</v>
      </c>
      <c r="AH1107" s="474" t="s">
        <v>2452</v>
      </c>
      <c r="AI1107" s="474" t="s">
        <v>2452</v>
      </c>
      <c r="AJ1107" s="467"/>
      <c r="AK1107" s="474"/>
      <c r="AL1107" s="467"/>
      <c r="AM1107" s="467" t="s">
        <v>10796</v>
      </c>
      <c r="AN1107" s="467"/>
      <c r="AO1107" s="474" t="s">
        <v>2528</v>
      </c>
      <c r="AP1107" s="476" t="s">
        <v>10575</v>
      </c>
      <c r="AQ1107" s="467" t="s">
        <v>8991</v>
      </c>
      <c r="AR1107" s="467" t="s">
        <v>10576</v>
      </c>
      <c r="AS1107" s="467" t="s">
        <v>10577</v>
      </c>
      <c r="AT1107" s="467" t="s">
        <v>10583</v>
      </c>
      <c r="AU1107" s="474" t="s">
        <v>10049</v>
      </c>
      <c r="AV1107" s="474"/>
      <c r="AW1107" s="474">
        <v>1</v>
      </c>
      <c r="AX1107" s="474">
        <v>1</v>
      </c>
      <c r="AY1107" s="474">
        <v>1</v>
      </c>
      <c r="AZ1107" s="474">
        <v>1</v>
      </c>
      <c r="BA1107" s="477">
        <v>3</v>
      </c>
      <c r="BB1107" s="478"/>
      <c r="BC1107" s="474" t="s">
        <v>9775</v>
      </c>
      <c r="BD1107" s="467" t="s">
        <v>3141</v>
      </c>
      <c r="BE1107" s="467"/>
      <c r="BF1107" s="467"/>
      <c r="BG1107" s="470"/>
      <c r="BH1107" s="467"/>
      <c r="BI1107" s="467"/>
      <c r="BJ1107" s="467"/>
      <c r="BK1107" s="467"/>
      <c r="BL1107" s="467"/>
      <c r="BM1107" s="467"/>
    </row>
    <row r="1108" spans="2:65" ht="30" customHeight="1" x14ac:dyDescent="0.3">
      <c r="B1108" s="465">
        <v>20201107</v>
      </c>
      <c r="C1108" s="514" t="s">
        <v>10570</v>
      </c>
      <c r="D1108" s="480" t="s">
        <v>10797</v>
      </c>
      <c r="E1108" s="481">
        <v>44516</v>
      </c>
      <c r="F1108" s="469" t="s">
        <v>2770</v>
      </c>
      <c r="G1108" s="468" t="s">
        <v>116</v>
      </c>
      <c r="H1108" s="469" t="s">
        <v>2585</v>
      </c>
      <c r="I1108" s="468" t="s">
        <v>10804</v>
      </c>
      <c r="J1108" s="503">
        <v>202111162253</v>
      </c>
      <c r="K1108" s="483">
        <v>44516</v>
      </c>
      <c r="L1108" s="479"/>
      <c r="M1108" s="469" t="s">
        <v>2586</v>
      </c>
      <c r="N1108" s="469" t="s">
        <v>2624</v>
      </c>
      <c r="O1108" s="513" t="s">
        <v>10803</v>
      </c>
      <c r="P1108" s="513" t="s">
        <v>10571</v>
      </c>
      <c r="Q1108" s="513" t="s">
        <v>10572</v>
      </c>
      <c r="R1108" s="526">
        <v>0</v>
      </c>
      <c r="S1108" s="484">
        <v>0</v>
      </c>
      <c r="T1108" s="468" t="s">
        <v>145</v>
      </c>
      <c r="U1108" s="468"/>
      <c r="V1108" s="468"/>
      <c r="W1108" s="468" t="s">
        <v>146</v>
      </c>
      <c r="X1108" s="513"/>
      <c r="Y1108" s="468"/>
      <c r="Z1108" s="513" t="s">
        <v>10573</v>
      </c>
      <c r="AA1108" s="467" t="s">
        <v>159</v>
      </c>
      <c r="AB1108" s="467" t="s">
        <v>10801</v>
      </c>
      <c r="AC1108" s="474"/>
      <c r="AD1108" s="474" t="s">
        <v>227</v>
      </c>
      <c r="AE1108" s="474" t="s">
        <v>232</v>
      </c>
      <c r="AF1108" s="474" t="s">
        <v>235</v>
      </c>
      <c r="AG1108" s="467" t="s">
        <v>238</v>
      </c>
      <c r="AH1108" s="474" t="s">
        <v>10805</v>
      </c>
      <c r="AI1108" s="474" t="s">
        <v>10805</v>
      </c>
      <c r="AJ1108" s="467"/>
      <c r="AK1108" s="474"/>
      <c r="AL1108" s="467"/>
      <c r="AM1108" s="467" t="s">
        <v>10806</v>
      </c>
      <c r="AN1108" s="467"/>
      <c r="AO1108" s="474"/>
      <c r="AP1108" s="476" t="s">
        <v>10798</v>
      </c>
      <c r="AQ1108" s="467" t="s">
        <v>10799</v>
      </c>
      <c r="AR1108" s="467" t="s">
        <v>10800</v>
      </c>
      <c r="AS1108" s="467" t="s">
        <v>10801</v>
      </c>
      <c r="AT1108" s="467" t="s">
        <v>9852</v>
      </c>
      <c r="AU1108" s="474" t="s">
        <v>10802</v>
      </c>
      <c r="AV1108" s="474"/>
      <c r="AW1108" s="474">
        <v>1</v>
      </c>
      <c r="AX1108" s="474">
        <v>1</v>
      </c>
      <c r="AY1108" s="474">
        <v>1</v>
      </c>
      <c r="AZ1108" s="474">
        <v>1</v>
      </c>
      <c r="BA1108" s="477">
        <v>1</v>
      </c>
      <c r="BB1108" s="478"/>
      <c r="BC1108" s="474"/>
      <c r="BD1108" s="467"/>
      <c r="BE1108" s="467"/>
      <c r="BF1108" s="467"/>
      <c r="BG1108" s="470"/>
      <c r="BH1108" s="467"/>
      <c r="BI1108" s="467"/>
      <c r="BJ1108" s="467"/>
      <c r="BK1108" s="467"/>
      <c r="BL1108" s="467"/>
      <c r="BM1108" s="467"/>
    </row>
    <row r="1109" spans="2:65" ht="30" customHeight="1" x14ac:dyDescent="0.3">
      <c r="B1109" s="465">
        <v>20201108</v>
      </c>
      <c r="C1109" s="514" t="s">
        <v>10603</v>
      </c>
      <c r="D1109" s="480" t="s">
        <v>10807</v>
      </c>
      <c r="E1109" s="481">
        <v>44519</v>
      </c>
      <c r="F1109" s="469" t="s">
        <v>3082</v>
      </c>
      <c r="G1109" s="468" t="s">
        <v>116</v>
      </c>
      <c r="H1109" s="469" t="s">
        <v>1500</v>
      </c>
      <c r="I1109" s="468" t="s">
        <v>10814</v>
      </c>
      <c r="J1109" s="503">
        <v>202111192600</v>
      </c>
      <c r="K1109" s="483">
        <v>44517</v>
      </c>
      <c r="L1109" s="479">
        <v>44470</v>
      </c>
      <c r="M1109" s="469" t="s">
        <v>10596</v>
      </c>
      <c r="N1109" s="469" t="s">
        <v>2586</v>
      </c>
      <c r="O1109" s="513" t="s">
        <v>10604</v>
      </c>
      <c r="P1109" s="513" t="s">
        <v>10605</v>
      </c>
      <c r="Q1109" s="513" t="s">
        <v>10606</v>
      </c>
      <c r="R1109" s="526">
        <v>6156364</v>
      </c>
      <c r="S1109" s="484">
        <v>6156364</v>
      </c>
      <c r="T1109" s="468" t="s">
        <v>145</v>
      </c>
      <c r="U1109" s="468"/>
      <c r="V1109" s="468"/>
      <c r="W1109" s="468" t="s">
        <v>146</v>
      </c>
      <c r="X1109" s="513"/>
      <c r="Y1109" s="468" t="s">
        <v>2528</v>
      </c>
      <c r="Z1109" s="513" t="s">
        <v>10607</v>
      </c>
      <c r="AA1109" s="467" t="s">
        <v>159</v>
      </c>
      <c r="AB1109" s="467" t="s">
        <v>10811</v>
      </c>
      <c r="AC1109" s="474"/>
      <c r="AD1109" s="474" t="s">
        <v>229</v>
      </c>
      <c r="AE1109" s="474" t="s">
        <v>232</v>
      </c>
      <c r="AF1109" s="474" t="s">
        <v>235</v>
      </c>
      <c r="AG1109" s="467" t="s">
        <v>239</v>
      </c>
      <c r="AH1109" s="474" t="s">
        <v>10815</v>
      </c>
      <c r="AI1109" s="474" t="s">
        <v>10815</v>
      </c>
      <c r="AJ1109" s="467"/>
      <c r="AK1109" s="474"/>
      <c r="AL1109" s="467"/>
      <c r="AM1109" s="467" t="s">
        <v>10816</v>
      </c>
      <c r="AN1109" s="467"/>
      <c r="AO1109" s="474" t="s">
        <v>3141</v>
      </c>
      <c r="AP1109" s="476" t="s">
        <v>10809</v>
      </c>
      <c r="AQ1109" s="467" t="s">
        <v>10810</v>
      </c>
      <c r="AR1109" s="467" t="s">
        <v>10966</v>
      </c>
      <c r="AS1109" s="467" t="s">
        <v>10811</v>
      </c>
      <c r="AT1109" s="467" t="s">
        <v>10812</v>
      </c>
      <c r="AU1109" s="474" t="s">
        <v>10813</v>
      </c>
      <c r="AV1109" s="474"/>
      <c r="AW1109" s="474">
        <v>1</v>
      </c>
      <c r="AX1109" s="474">
        <v>3</v>
      </c>
      <c r="AY1109" s="474">
        <v>1</v>
      </c>
      <c r="AZ1109" s="474">
        <v>1</v>
      </c>
      <c r="BA1109" s="477">
        <v>2</v>
      </c>
      <c r="BB1109" s="478"/>
      <c r="BC1109" s="474" t="s">
        <v>3141</v>
      </c>
      <c r="BD1109" s="467" t="s">
        <v>3141</v>
      </c>
      <c r="BE1109" s="467" t="s">
        <v>9473</v>
      </c>
      <c r="BF1109" s="467"/>
      <c r="BG1109" s="470"/>
      <c r="BH1109" s="467"/>
      <c r="BI1109" s="467"/>
      <c r="BJ1109" s="467"/>
      <c r="BK1109" s="467"/>
      <c r="BL1109" s="467"/>
      <c r="BM1109" s="467"/>
    </row>
    <row r="1110" spans="2:65" ht="30" customHeight="1" x14ac:dyDescent="0.3">
      <c r="B1110" s="465">
        <v>20201109</v>
      </c>
      <c r="C1110" s="514" t="s">
        <v>10598</v>
      </c>
      <c r="D1110" s="480" t="s">
        <v>10817</v>
      </c>
      <c r="E1110" s="481">
        <v>44519</v>
      </c>
      <c r="F1110" s="469" t="s">
        <v>3176</v>
      </c>
      <c r="G1110" s="468" t="s">
        <v>116</v>
      </c>
      <c r="H1110" s="469" t="s">
        <v>2585</v>
      </c>
      <c r="I1110" s="468" t="s">
        <v>10823</v>
      </c>
      <c r="J1110" s="503">
        <v>202111192675</v>
      </c>
      <c r="K1110" s="483">
        <v>44519</v>
      </c>
      <c r="L1110" s="479"/>
      <c r="M1110" s="469" t="s">
        <v>10597</v>
      </c>
      <c r="N1110" s="469" t="s">
        <v>2586</v>
      </c>
      <c r="O1110" s="513" t="s">
        <v>10599</v>
      </c>
      <c r="P1110" s="513" t="s">
        <v>10600</v>
      </c>
      <c r="Q1110" s="513" t="s">
        <v>10601</v>
      </c>
      <c r="R1110" s="526">
        <v>0</v>
      </c>
      <c r="S1110" s="484">
        <v>0</v>
      </c>
      <c r="T1110" s="468" t="s">
        <v>348</v>
      </c>
      <c r="U1110" s="468"/>
      <c r="V1110" s="468"/>
      <c r="W1110" s="468" t="s">
        <v>146</v>
      </c>
      <c r="X1110" s="513"/>
      <c r="Y1110" s="468" t="s">
        <v>2528</v>
      </c>
      <c r="Z1110" s="513" t="s">
        <v>10602</v>
      </c>
      <c r="AA1110" s="467" t="s">
        <v>159</v>
      </c>
      <c r="AB1110" s="467" t="s">
        <v>10820</v>
      </c>
      <c r="AC1110" s="474"/>
      <c r="AD1110" s="474" t="s">
        <v>227</v>
      </c>
      <c r="AE1110" s="474" t="s">
        <v>232</v>
      </c>
      <c r="AF1110" s="474" t="s">
        <v>235</v>
      </c>
      <c r="AG1110" s="467" t="s">
        <v>242</v>
      </c>
      <c r="AH1110" s="474" t="s">
        <v>10805</v>
      </c>
      <c r="AI1110" s="474" t="s">
        <v>10805</v>
      </c>
      <c r="AJ1110" s="467"/>
      <c r="AK1110" s="474"/>
      <c r="AL1110" s="467"/>
      <c r="AM1110" s="467" t="s">
        <v>10824</v>
      </c>
      <c r="AN1110" s="467"/>
      <c r="AO1110" s="474"/>
      <c r="AP1110" s="476" t="s">
        <v>10619</v>
      </c>
      <c r="AQ1110" s="467" t="s">
        <v>10818</v>
      </c>
      <c r="AR1110" s="467" t="s">
        <v>10819</v>
      </c>
      <c r="AS1110" s="467" t="s">
        <v>10820</v>
      </c>
      <c r="AT1110" s="467" t="s">
        <v>10821</v>
      </c>
      <c r="AU1110" s="474" t="s">
        <v>10822</v>
      </c>
      <c r="AV1110" s="474"/>
      <c r="AW1110" s="474">
        <v>1</v>
      </c>
      <c r="AX1110" s="474">
        <v>1</v>
      </c>
      <c r="AY1110" s="474">
        <v>1</v>
      </c>
      <c r="AZ1110" s="474">
        <v>1</v>
      </c>
      <c r="BA1110" s="477">
        <v>5</v>
      </c>
      <c r="BB1110" s="478"/>
      <c r="BC1110" s="474"/>
      <c r="BD1110" s="467"/>
      <c r="BE1110" s="467"/>
      <c r="BF1110" s="467"/>
      <c r="BG1110" s="470"/>
      <c r="BH1110" s="467"/>
      <c r="BI1110" s="467"/>
      <c r="BJ1110" s="467"/>
      <c r="BK1110" s="467"/>
      <c r="BL1110" s="467"/>
      <c r="BM1110" s="467"/>
    </row>
    <row r="1111" spans="2:65" ht="30" customHeight="1" x14ac:dyDescent="0.3">
      <c r="B1111" s="465">
        <v>20201120</v>
      </c>
      <c r="C1111" s="514" t="s">
        <v>10616</v>
      </c>
      <c r="D1111" s="480" t="s">
        <v>2371</v>
      </c>
      <c r="E1111" s="481">
        <v>44521</v>
      </c>
      <c r="F1111" s="469" t="s">
        <v>2632</v>
      </c>
      <c r="G1111" s="468" t="s">
        <v>116</v>
      </c>
      <c r="H1111" s="469" t="s">
        <v>2585</v>
      </c>
      <c r="I1111" s="468" t="s">
        <v>4904</v>
      </c>
      <c r="J1111" s="503">
        <v>202111212689</v>
      </c>
      <c r="K1111" s="483">
        <v>44521</v>
      </c>
      <c r="L1111" s="479"/>
      <c r="M1111" s="469" t="s">
        <v>2586</v>
      </c>
      <c r="N1111" s="469" t="s">
        <v>6424</v>
      </c>
      <c r="O1111" s="513" t="s">
        <v>10926</v>
      </c>
      <c r="P1111" s="513" t="s">
        <v>10617</v>
      </c>
      <c r="Q1111" s="513" t="s">
        <v>11350</v>
      </c>
      <c r="R1111" s="526">
        <v>0</v>
      </c>
      <c r="S1111" s="484">
        <v>0</v>
      </c>
      <c r="T1111" s="468" t="s">
        <v>11352</v>
      </c>
      <c r="U1111" s="468"/>
      <c r="V1111" s="468"/>
      <c r="W1111" s="468" t="s">
        <v>11351</v>
      </c>
      <c r="X1111" s="513"/>
      <c r="Y1111" s="468" t="s">
        <v>11529</v>
      </c>
      <c r="Z1111" s="513" t="s">
        <v>10618</v>
      </c>
      <c r="AA1111" s="467" t="s">
        <v>11353</v>
      </c>
      <c r="AB1111" s="467" t="s">
        <v>10930</v>
      </c>
      <c r="AC1111" s="474"/>
      <c r="AD1111" s="474" t="s">
        <v>11354</v>
      </c>
      <c r="AE1111" s="474" t="s">
        <v>11355</v>
      </c>
      <c r="AF1111" s="474" t="s">
        <v>11357</v>
      </c>
      <c r="AG1111" s="467" t="s">
        <v>11356</v>
      </c>
      <c r="AH1111" s="474" t="s">
        <v>2452</v>
      </c>
      <c r="AI1111" s="474" t="s">
        <v>2452</v>
      </c>
      <c r="AJ1111" s="467"/>
      <c r="AK1111" s="474"/>
      <c r="AL1111" s="467"/>
      <c r="AM1111" s="467" t="s">
        <v>10934</v>
      </c>
      <c r="AN1111" s="467"/>
      <c r="AO1111" s="474"/>
      <c r="AP1111" s="476" t="s">
        <v>10927</v>
      </c>
      <c r="AQ1111" s="467" t="s">
        <v>10928</v>
      </c>
      <c r="AR1111" s="467" t="s">
        <v>10929</v>
      </c>
      <c r="AS1111" s="467" t="s">
        <v>10930</v>
      </c>
      <c r="AT1111" s="467" t="s">
        <v>10931</v>
      </c>
      <c r="AU1111" s="474" t="s">
        <v>10932</v>
      </c>
      <c r="AV1111" s="474"/>
      <c r="AW1111" s="474">
        <v>1</v>
      </c>
      <c r="AX1111" s="474">
        <v>1</v>
      </c>
      <c r="AY1111" s="474">
        <v>2</v>
      </c>
      <c r="AZ1111" s="474">
        <v>1</v>
      </c>
      <c r="BA1111" s="477">
        <v>4</v>
      </c>
      <c r="BB1111" s="478"/>
      <c r="BC1111" s="474"/>
      <c r="BD1111" s="467"/>
      <c r="BE1111" s="467"/>
      <c r="BF1111" s="467"/>
      <c r="BG1111" s="470"/>
      <c r="BH1111" s="467"/>
      <c r="BI1111" s="467"/>
      <c r="BJ1111" s="467"/>
      <c r="BK1111" s="467"/>
      <c r="BL1111" s="467"/>
      <c r="BM1111" s="467"/>
    </row>
    <row r="1112" spans="2:65" ht="30" customHeight="1" x14ac:dyDescent="0.3">
      <c r="B1112" s="465">
        <v>20201121</v>
      </c>
      <c r="C1112" s="514" t="s">
        <v>10621</v>
      </c>
      <c r="D1112" s="480"/>
      <c r="E1112" s="481">
        <v>44522</v>
      </c>
      <c r="F1112" s="469" t="s">
        <v>2609</v>
      </c>
      <c r="G1112" s="468" t="s">
        <v>116</v>
      </c>
      <c r="H1112" s="469" t="s">
        <v>2585</v>
      </c>
      <c r="I1112" s="468" t="s">
        <v>119</v>
      </c>
      <c r="J1112" s="503">
        <v>202111222785</v>
      </c>
      <c r="K1112" s="483">
        <v>44520</v>
      </c>
      <c r="L1112" s="479">
        <v>44501</v>
      </c>
      <c r="M1112" s="469" t="s">
        <v>2619</v>
      </c>
      <c r="N1112" s="469" t="s">
        <v>6424</v>
      </c>
      <c r="O1112" s="513" t="s">
        <v>10622</v>
      </c>
      <c r="P1112" s="513" t="s">
        <v>10623</v>
      </c>
      <c r="Q1112" s="513" t="s">
        <v>10624</v>
      </c>
      <c r="R1112" s="526">
        <v>0</v>
      </c>
      <c r="S1112" s="484">
        <v>0</v>
      </c>
      <c r="T1112" s="468" t="s">
        <v>2501</v>
      </c>
      <c r="U1112" s="468"/>
      <c r="V1112" s="468"/>
      <c r="W1112" s="468" t="s">
        <v>120</v>
      </c>
      <c r="X1112" s="513"/>
      <c r="Y1112" s="468" t="s">
        <v>2528</v>
      </c>
      <c r="Z1112" s="513" t="s">
        <v>10625</v>
      </c>
      <c r="AA1112" s="467" t="s">
        <v>2518</v>
      </c>
      <c r="AB1112" s="467" t="s">
        <v>10937</v>
      </c>
      <c r="AC1112" s="474"/>
      <c r="AD1112" s="474" t="s">
        <v>2450</v>
      </c>
      <c r="AE1112" s="474" t="s">
        <v>2461</v>
      </c>
      <c r="AF1112" s="474" t="s">
        <v>2458</v>
      </c>
      <c r="AG1112" s="467" t="s">
        <v>2516</v>
      </c>
      <c r="AH1112" s="474" t="s">
        <v>2452</v>
      </c>
      <c r="AI1112" s="474" t="s">
        <v>2452</v>
      </c>
      <c r="AJ1112" s="467"/>
      <c r="AK1112" s="474"/>
      <c r="AL1112" s="467"/>
      <c r="AM1112" s="467" t="s">
        <v>10938</v>
      </c>
      <c r="AN1112" s="467"/>
      <c r="AO1112" s="474"/>
      <c r="AP1112" s="476" t="s">
        <v>10935</v>
      </c>
      <c r="AQ1112" s="467" t="s">
        <v>10447</v>
      </c>
      <c r="AR1112" s="467" t="s">
        <v>10936</v>
      </c>
      <c r="AS1112" s="467" t="s">
        <v>10937</v>
      </c>
      <c r="AT1112" s="467" t="s">
        <v>10476</v>
      </c>
      <c r="AU1112" s="474" t="s">
        <v>11295</v>
      </c>
      <c r="AV1112" s="474"/>
      <c r="AW1112" s="474">
        <v>1</v>
      </c>
      <c r="AX1112" s="474">
        <v>1</v>
      </c>
      <c r="AY1112" s="474">
        <v>1</v>
      </c>
      <c r="AZ1112" s="474">
        <v>1</v>
      </c>
      <c r="BA1112" s="477">
        <v>4</v>
      </c>
      <c r="BB1112" s="478"/>
      <c r="BC1112" s="474"/>
      <c r="BD1112" s="467"/>
      <c r="BE1112" s="467"/>
      <c r="BF1112" s="467"/>
      <c r="BG1112" s="470"/>
      <c r="BH1112" s="467"/>
      <c r="BI1112" s="467"/>
      <c r="BJ1112" s="467"/>
      <c r="BK1112" s="467"/>
      <c r="BL1112" s="467"/>
      <c r="BM1112" s="467"/>
    </row>
    <row r="1113" spans="2:65" ht="30" customHeight="1" x14ac:dyDescent="0.3">
      <c r="B1113" s="465">
        <v>20201122</v>
      </c>
      <c r="C1113" s="514" t="s">
        <v>10626</v>
      </c>
      <c r="D1113" s="480" t="s">
        <v>10969</v>
      </c>
      <c r="E1113" s="481">
        <v>44524</v>
      </c>
      <c r="F1113" s="469" t="s">
        <v>2713</v>
      </c>
      <c r="G1113" s="468" t="s">
        <v>116</v>
      </c>
      <c r="H1113" s="469" t="s">
        <v>1500</v>
      </c>
      <c r="I1113" s="468" t="s">
        <v>2477</v>
      </c>
      <c r="J1113" s="503">
        <v>202111242949</v>
      </c>
      <c r="K1113" s="483">
        <v>44522</v>
      </c>
      <c r="L1113" s="479">
        <v>44470</v>
      </c>
      <c r="M1113" s="469" t="s">
        <v>10608</v>
      </c>
      <c r="N1113" s="469" t="s">
        <v>5956</v>
      </c>
      <c r="O1113" s="513" t="s">
        <v>10627</v>
      </c>
      <c r="P1113" s="513" t="s">
        <v>10628</v>
      </c>
      <c r="Q1113" s="513" t="s">
        <v>10629</v>
      </c>
      <c r="R1113" s="526">
        <v>24977672</v>
      </c>
      <c r="S1113" s="484">
        <v>24977672</v>
      </c>
      <c r="T1113" s="468" t="s">
        <v>11297</v>
      </c>
      <c r="U1113" s="468"/>
      <c r="V1113" s="468"/>
      <c r="W1113" s="468" t="s">
        <v>11291</v>
      </c>
      <c r="X1113" s="513"/>
      <c r="Y1113" s="468" t="s">
        <v>2528</v>
      </c>
      <c r="Z1113" s="513" t="s">
        <v>10630</v>
      </c>
      <c r="AA1113" s="467" t="s">
        <v>11298</v>
      </c>
      <c r="AB1113" s="467" t="s">
        <v>10942</v>
      </c>
      <c r="AC1113" s="474"/>
      <c r="AD1113" s="474" t="s">
        <v>11299</v>
      </c>
      <c r="AE1113" s="474" t="s">
        <v>11293</v>
      </c>
      <c r="AF1113" s="474" t="s">
        <v>11301</v>
      </c>
      <c r="AG1113" s="467" t="s">
        <v>11300</v>
      </c>
      <c r="AH1113" s="474" t="s">
        <v>2803</v>
      </c>
      <c r="AI1113" s="474" t="s">
        <v>2803</v>
      </c>
      <c r="AJ1113" s="467"/>
      <c r="AK1113" s="474"/>
      <c r="AL1113" s="467"/>
      <c r="AM1113" s="467" t="s">
        <v>10965</v>
      </c>
      <c r="AN1113" s="467"/>
      <c r="AO1113" s="474" t="s">
        <v>3141</v>
      </c>
      <c r="AP1113" s="476" t="s">
        <v>10940</v>
      </c>
      <c r="AQ1113" s="467" t="s">
        <v>10941</v>
      </c>
      <c r="AR1113" s="467" t="s">
        <v>10967</v>
      </c>
      <c r="AS1113" s="467" t="s">
        <v>10942</v>
      </c>
      <c r="AT1113" s="467" t="s">
        <v>10943</v>
      </c>
      <c r="AU1113" s="474" t="s">
        <v>11302</v>
      </c>
      <c r="AV1113" s="474"/>
      <c r="AW1113" s="474">
        <v>1</v>
      </c>
      <c r="AX1113" s="474">
        <v>4</v>
      </c>
      <c r="AY1113" s="474">
        <v>1</v>
      </c>
      <c r="AZ1113" s="474">
        <v>3</v>
      </c>
      <c r="BA1113" s="477">
        <v>3</v>
      </c>
      <c r="BB1113" s="478"/>
      <c r="BC1113" s="474" t="s">
        <v>3141</v>
      </c>
      <c r="BD1113" s="467" t="s">
        <v>3141</v>
      </c>
      <c r="BE1113" s="467" t="s">
        <v>9473</v>
      </c>
      <c r="BF1113" s="467"/>
      <c r="BG1113" s="470"/>
      <c r="BH1113" s="467"/>
      <c r="BI1113" s="467"/>
      <c r="BJ1113" s="467"/>
      <c r="BK1113" s="467"/>
      <c r="BL1113" s="467"/>
      <c r="BM1113" s="467"/>
    </row>
    <row r="1114" spans="2:65" ht="30" customHeight="1" x14ac:dyDescent="0.3">
      <c r="B1114" s="465">
        <v>20201123</v>
      </c>
      <c r="C1114" s="514" t="s">
        <v>10631</v>
      </c>
      <c r="D1114" s="480" t="s">
        <v>442</v>
      </c>
      <c r="E1114" s="481">
        <v>44525</v>
      </c>
      <c r="F1114" s="469" t="s">
        <v>10348</v>
      </c>
      <c r="G1114" s="468" t="s">
        <v>116</v>
      </c>
      <c r="H1114" s="469" t="s">
        <v>1500</v>
      </c>
      <c r="I1114" s="468" t="s">
        <v>119</v>
      </c>
      <c r="J1114" s="503">
        <v>202111253054</v>
      </c>
      <c r="K1114" s="483">
        <v>44525</v>
      </c>
      <c r="L1114" s="479" t="s">
        <v>442</v>
      </c>
      <c r="M1114" s="469" t="s">
        <v>10609</v>
      </c>
      <c r="N1114" s="469" t="s">
        <v>3846</v>
      </c>
      <c r="O1114" s="513" t="s">
        <v>10632</v>
      </c>
      <c r="P1114" s="513" t="s">
        <v>10633</v>
      </c>
      <c r="Q1114" s="513" t="s">
        <v>10634</v>
      </c>
      <c r="R1114" s="526">
        <v>0</v>
      </c>
      <c r="S1114" s="484">
        <v>0</v>
      </c>
      <c r="T1114" s="468" t="s">
        <v>2464</v>
      </c>
      <c r="U1114" s="468"/>
      <c r="V1114" s="468"/>
      <c r="W1114" s="468" t="s">
        <v>120</v>
      </c>
      <c r="X1114" s="469"/>
      <c r="Y1114" s="468" t="s">
        <v>2528</v>
      </c>
      <c r="Z1114" s="513" t="s">
        <v>10635</v>
      </c>
      <c r="AA1114" s="467" t="s">
        <v>2454</v>
      </c>
      <c r="AB1114" s="467"/>
      <c r="AC1114" s="474"/>
      <c r="AD1114" s="474" t="s">
        <v>2450</v>
      </c>
      <c r="AE1114" s="474" t="s">
        <v>2461</v>
      </c>
      <c r="AF1114" s="474" t="s">
        <v>3498</v>
      </c>
      <c r="AG1114" s="467" t="s">
        <v>2490</v>
      </c>
      <c r="AH1114" s="474" t="s">
        <v>2452</v>
      </c>
      <c r="AI1114" s="474" t="s">
        <v>2452</v>
      </c>
      <c r="AJ1114" s="467"/>
      <c r="AK1114" s="474"/>
      <c r="AL1114" s="467"/>
      <c r="AM1114" s="467"/>
      <c r="AN1114" s="467"/>
      <c r="AO1114" s="474" t="s">
        <v>3141</v>
      </c>
      <c r="AP1114" s="476" t="s">
        <v>11303</v>
      </c>
      <c r="AQ1114" s="467" t="s">
        <v>10941</v>
      </c>
      <c r="AR1114" s="467" t="s">
        <v>6716</v>
      </c>
      <c r="AS1114" s="467" t="s">
        <v>12046</v>
      </c>
      <c r="AT1114" s="467" t="s">
        <v>11230</v>
      </c>
      <c r="AU1114" s="474" t="s">
        <v>12317</v>
      </c>
      <c r="AV1114" s="474"/>
      <c r="AW1114" s="474">
        <v>1</v>
      </c>
      <c r="AX1114" s="474">
        <v>1</v>
      </c>
      <c r="AY1114" s="474">
        <v>1</v>
      </c>
      <c r="AZ1114" s="474">
        <v>5</v>
      </c>
      <c r="BA1114" s="477">
        <v>1</v>
      </c>
      <c r="BB1114" s="478"/>
      <c r="BC1114" s="474"/>
      <c r="BD1114" s="467" t="s">
        <v>3141</v>
      </c>
      <c r="BE1114" s="467"/>
      <c r="BF1114" s="467"/>
      <c r="BG1114" s="470"/>
      <c r="BH1114" s="467"/>
      <c r="BI1114" s="467"/>
      <c r="BJ1114" s="467"/>
      <c r="BK1114" s="467"/>
      <c r="BL1114" s="467"/>
      <c r="BM1114" s="467"/>
    </row>
    <row r="1115" spans="2:65" ht="30" customHeight="1" x14ac:dyDescent="0.3">
      <c r="B1115" s="465">
        <v>20201124</v>
      </c>
      <c r="C1115" s="514" t="s">
        <v>10636</v>
      </c>
      <c r="D1115" s="480" t="s">
        <v>10666</v>
      </c>
      <c r="E1115" s="481">
        <v>44525</v>
      </c>
      <c r="F1115" s="469" t="s">
        <v>2604</v>
      </c>
      <c r="G1115" s="468" t="s">
        <v>116</v>
      </c>
      <c r="H1115" s="469" t="s">
        <v>2585</v>
      </c>
      <c r="I1115" s="468" t="s">
        <v>2449</v>
      </c>
      <c r="J1115" s="503">
        <v>202111253159</v>
      </c>
      <c r="K1115" s="483">
        <v>44518</v>
      </c>
      <c r="L1115" s="479">
        <v>44470</v>
      </c>
      <c r="M1115" s="469" t="s">
        <v>7837</v>
      </c>
      <c r="N1115" s="469" t="s">
        <v>10610</v>
      </c>
      <c r="O1115" s="513" t="s">
        <v>10637</v>
      </c>
      <c r="P1115" s="513" t="s">
        <v>10638</v>
      </c>
      <c r="Q1115" s="513" t="s">
        <v>10639</v>
      </c>
      <c r="R1115" s="526">
        <v>142727</v>
      </c>
      <c r="S1115" s="484">
        <v>0</v>
      </c>
      <c r="T1115" s="468" t="s">
        <v>8453</v>
      </c>
      <c r="U1115" s="468"/>
      <c r="V1115" s="468"/>
      <c r="W1115" s="468" t="s">
        <v>121</v>
      </c>
      <c r="X1115" s="513"/>
      <c r="Y1115" s="468" t="s">
        <v>2528</v>
      </c>
      <c r="Z1115" s="513" t="s">
        <v>10640</v>
      </c>
      <c r="AA1115" s="467" t="s">
        <v>2454</v>
      </c>
      <c r="AB1115" s="467" t="s">
        <v>10667</v>
      </c>
      <c r="AC1115" s="474"/>
      <c r="AD1115" s="474" t="s">
        <v>2450</v>
      </c>
      <c r="AE1115" s="474" t="s">
        <v>2461</v>
      </c>
      <c r="AF1115" s="474" t="s">
        <v>2462</v>
      </c>
      <c r="AG1115" s="467" t="s">
        <v>2486</v>
      </c>
      <c r="AH1115" s="474" t="s">
        <v>2452</v>
      </c>
      <c r="AI1115" s="474" t="s">
        <v>2452</v>
      </c>
      <c r="AJ1115" s="467"/>
      <c r="AK1115" s="474"/>
      <c r="AL1115" s="467"/>
      <c r="AM1115" s="467" t="s">
        <v>10972</v>
      </c>
      <c r="AN1115" s="467"/>
      <c r="AO1115" s="474"/>
      <c r="AP1115" s="476" t="s">
        <v>11306</v>
      </c>
      <c r="AQ1115" s="467" t="s">
        <v>11307</v>
      </c>
      <c r="AR1115" s="467" t="s">
        <v>11308</v>
      </c>
      <c r="AS1115" s="467" t="s">
        <v>11309</v>
      </c>
      <c r="AT1115" s="467" t="s">
        <v>11310</v>
      </c>
      <c r="AU1115" s="474" t="s">
        <v>11295</v>
      </c>
      <c r="AV1115" s="474"/>
      <c r="AW1115" s="474">
        <v>1</v>
      </c>
      <c r="AX1115" s="474">
        <v>1</v>
      </c>
      <c r="AY1115" s="474">
        <v>1</v>
      </c>
      <c r="AZ1115" s="474">
        <v>3</v>
      </c>
      <c r="BA1115" s="477">
        <v>3</v>
      </c>
      <c r="BB1115" s="478"/>
      <c r="BC1115" s="474"/>
      <c r="BD1115" s="467"/>
      <c r="BE1115" s="467" t="s">
        <v>10971</v>
      </c>
      <c r="BF1115" s="467"/>
      <c r="BG1115" s="470"/>
      <c r="BH1115" s="467"/>
      <c r="BI1115" s="467"/>
      <c r="BJ1115" s="467"/>
      <c r="BK1115" s="467"/>
      <c r="BL1115" s="467"/>
      <c r="BM1115" s="467"/>
    </row>
    <row r="1116" spans="2:65" ht="30" customHeight="1" x14ac:dyDescent="0.3">
      <c r="B1116" s="465">
        <v>20201125</v>
      </c>
      <c r="C1116" s="514" t="s">
        <v>10641</v>
      </c>
      <c r="D1116" s="480" t="s">
        <v>10973</v>
      </c>
      <c r="E1116" s="481">
        <v>44526</v>
      </c>
      <c r="F1116" s="469" t="s">
        <v>2604</v>
      </c>
      <c r="G1116" s="468" t="s">
        <v>116</v>
      </c>
      <c r="H1116" s="469" t="s">
        <v>2585</v>
      </c>
      <c r="I1116" s="468" t="s">
        <v>10970</v>
      </c>
      <c r="J1116" s="503">
        <v>202111263434</v>
      </c>
      <c r="K1116" s="483">
        <v>44522</v>
      </c>
      <c r="L1116" s="479">
        <v>44470</v>
      </c>
      <c r="M1116" s="469" t="s">
        <v>2586</v>
      </c>
      <c r="N1116" s="469" t="s">
        <v>10611</v>
      </c>
      <c r="O1116" s="513" t="s">
        <v>10642</v>
      </c>
      <c r="P1116" s="513" t="s">
        <v>10643</v>
      </c>
      <c r="Q1116" s="513" t="s">
        <v>10644</v>
      </c>
      <c r="R1116" s="526">
        <v>1408999265</v>
      </c>
      <c r="S1116" s="484">
        <v>0</v>
      </c>
      <c r="T1116" s="468" t="s">
        <v>145</v>
      </c>
      <c r="U1116" s="468"/>
      <c r="V1116" s="468"/>
      <c r="W1116" s="468" t="s">
        <v>146</v>
      </c>
      <c r="X1116" s="513"/>
      <c r="Y1116" s="468" t="s">
        <v>2528</v>
      </c>
      <c r="Z1116" s="513" t="s">
        <v>10645</v>
      </c>
      <c r="AA1116" s="467" t="s">
        <v>153</v>
      </c>
      <c r="AB1116" s="467" t="s">
        <v>10946</v>
      </c>
      <c r="AC1116" s="474"/>
      <c r="AD1116" s="474" t="s">
        <v>227</v>
      </c>
      <c r="AE1116" s="474" t="s">
        <v>232</v>
      </c>
      <c r="AF1116" s="474" t="s">
        <v>236</v>
      </c>
      <c r="AG1116" s="467" t="s">
        <v>238</v>
      </c>
      <c r="AH1116" s="474" t="s">
        <v>10933</v>
      </c>
      <c r="AI1116" s="474" t="s">
        <v>10933</v>
      </c>
      <c r="AJ1116" s="467"/>
      <c r="AK1116" s="474"/>
      <c r="AL1116" s="467"/>
      <c r="AM1116" s="467" t="s">
        <v>10975</v>
      </c>
      <c r="AN1116" s="467"/>
      <c r="AO1116" s="474"/>
      <c r="AP1116" s="476" t="s">
        <v>10944</v>
      </c>
      <c r="AQ1116" s="467" t="s">
        <v>10945</v>
      </c>
      <c r="AR1116" s="467" t="s">
        <v>6716</v>
      </c>
      <c r="AS1116" s="467" t="s">
        <v>10946</v>
      </c>
      <c r="AT1116" s="467" t="s">
        <v>10947</v>
      </c>
      <c r="AU1116" s="474" t="s">
        <v>10948</v>
      </c>
      <c r="AV1116" s="474"/>
      <c r="AW1116" s="474">
        <v>1</v>
      </c>
      <c r="AX1116" s="474">
        <v>1</v>
      </c>
      <c r="AY1116" s="474">
        <v>1</v>
      </c>
      <c r="AZ1116" s="474">
        <v>3</v>
      </c>
      <c r="BA1116" s="477">
        <v>1</v>
      </c>
      <c r="BB1116" s="478"/>
      <c r="BC1116" s="474"/>
      <c r="BD1116" s="467"/>
      <c r="BE1116" s="467" t="s">
        <v>10974</v>
      </c>
      <c r="BF1116" s="467"/>
      <c r="BG1116" s="470"/>
      <c r="BH1116" s="467"/>
      <c r="BI1116" s="467"/>
      <c r="BJ1116" s="467"/>
      <c r="BK1116" s="467"/>
      <c r="BL1116" s="467"/>
      <c r="BM1116" s="467"/>
    </row>
    <row r="1117" spans="2:65" ht="30" customHeight="1" x14ac:dyDescent="0.3">
      <c r="B1117" s="465">
        <v>20201126</v>
      </c>
      <c r="C1117" s="514" t="s">
        <v>10650</v>
      </c>
      <c r="D1117" s="480" t="s">
        <v>9511</v>
      </c>
      <c r="E1117" s="481">
        <v>44526</v>
      </c>
      <c r="F1117" s="469" t="s">
        <v>3176</v>
      </c>
      <c r="G1117" s="468" t="s">
        <v>116</v>
      </c>
      <c r="H1117" s="469" t="s">
        <v>2585</v>
      </c>
      <c r="I1117" s="468" t="s">
        <v>2491</v>
      </c>
      <c r="J1117" s="503">
        <v>202111263575</v>
      </c>
      <c r="K1117" s="483">
        <v>44526</v>
      </c>
      <c r="L1117" s="479" t="s">
        <v>10612</v>
      </c>
      <c r="M1117" s="469" t="s">
        <v>10613</v>
      </c>
      <c r="N1117" s="469" t="s">
        <v>2582</v>
      </c>
      <c r="O1117" s="513" t="s">
        <v>10651</v>
      </c>
      <c r="P1117" s="513" t="s">
        <v>10652</v>
      </c>
      <c r="Q1117" s="513" t="s">
        <v>11363</v>
      </c>
      <c r="R1117" s="526">
        <v>0</v>
      </c>
      <c r="S1117" s="484">
        <v>0</v>
      </c>
      <c r="T1117" s="468" t="s">
        <v>11360</v>
      </c>
      <c r="U1117" s="468"/>
      <c r="V1117" s="468"/>
      <c r="W1117" s="468" t="s">
        <v>11351</v>
      </c>
      <c r="X1117" s="513"/>
      <c r="Y1117" s="468" t="s">
        <v>2528</v>
      </c>
      <c r="Z1117" s="513" t="s">
        <v>10653</v>
      </c>
      <c r="AA1117" s="467" t="s">
        <v>11353</v>
      </c>
      <c r="AB1117" s="467" t="s">
        <v>10647</v>
      </c>
      <c r="AC1117" s="474"/>
      <c r="AD1117" s="474" t="s">
        <v>11354</v>
      </c>
      <c r="AE1117" s="474" t="s">
        <v>11359</v>
      </c>
      <c r="AF1117" s="474" t="s">
        <v>11361</v>
      </c>
      <c r="AG1117" s="467" t="s">
        <v>11362</v>
      </c>
      <c r="AH1117" s="474" t="s">
        <v>2710</v>
      </c>
      <c r="AI1117" s="474" t="s">
        <v>2710</v>
      </c>
      <c r="AJ1117" s="467"/>
      <c r="AK1117" s="474"/>
      <c r="AL1117" s="467"/>
      <c r="AM1117" s="467" t="s">
        <v>10976</v>
      </c>
      <c r="AN1117" s="467"/>
      <c r="AO1117" s="474"/>
      <c r="AP1117" s="476" t="s">
        <v>10619</v>
      </c>
      <c r="AQ1117" s="467" t="s">
        <v>10646</v>
      </c>
      <c r="AR1117" s="467" t="s">
        <v>6716</v>
      </c>
      <c r="AS1117" s="467" t="s">
        <v>10647</v>
      </c>
      <c r="AT1117" s="467" t="s">
        <v>10648</v>
      </c>
      <c r="AU1117" s="474" t="s">
        <v>10649</v>
      </c>
      <c r="AV1117" s="474"/>
      <c r="AW1117" s="474">
        <v>1</v>
      </c>
      <c r="AX1117" s="474">
        <v>1</v>
      </c>
      <c r="AY1117" s="474">
        <v>1</v>
      </c>
      <c r="AZ1117" s="474">
        <v>3</v>
      </c>
      <c r="BA1117" s="477">
        <v>5</v>
      </c>
      <c r="BB1117" s="478"/>
      <c r="BC1117" s="474"/>
      <c r="BD1117" s="467"/>
      <c r="BE1117" s="467"/>
      <c r="BF1117" s="467"/>
      <c r="BG1117" s="470"/>
      <c r="BH1117" s="467"/>
      <c r="BI1117" s="467"/>
      <c r="BJ1117" s="467"/>
      <c r="BK1117" s="467"/>
      <c r="BL1117" s="467"/>
      <c r="BM1117" s="467"/>
    </row>
    <row r="1118" spans="2:65" ht="30" customHeight="1" x14ac:dyDescent="0.3">
      <c r="B1118" s="465">
        <v>20201127</v>
      </c>
      <c r="C1118" s="514" t="s">
        <v>10656</v>
      </c>
      <c r="D1118" s="480"/>
      <c r="E1118" s="481">
        <v>44528</v>
      </c>
      <c r="F1118" s="469" t="s">
        <v>3176</v>
      </c>
      <c r="G1118" s="468" t="s">
        <v>116</v>
      </c>
      <c r="H1118" s="469" t="s">
        <v>2585</v>
      </c>
      <c r="I1118" s="468" t="s">
        <v>10782</v>
      </c>
      <c r="J1118" s="503">
        <v>202111283598</v>
      </c>
      <c r="K1118" s="483">
        <v>44519</v>
      </c>
      <c r="L1118" s="479">
        <v>44501</v>
      </c>
      <c r="M1118" s="469" t="s">
        <v>10614</v>
      </c>
      <c r="N1118" s="469" t="s">
        <v>2586</v>
      </c>
      <c r="O1118" s="513" t="s">
        <v>10657</v>
      </c>
      <c r="P1118" s="513" t="s">
        <v>10658</v>
      </c>
      <c r="Q1118" s="513" t="s">
        <v>10659</v>
      </c>
      <c r="R1118" s="526">
        <v>0</v>
      </c>
      <c r="S1118" s="484">
        <v>0</v>
      </c>
      <c r="T1118" s="468" t="s">
        <v>2712</v>
      </c>
      <c r="U1118" s="468"/>
      <c r="V1118" s="468"/>
      <c r="W1118" s="468" t="s">
        <v>2464</v>
      </c>
      <c r="X1118" s="513"/>
      <c r="Y1118" s="468"/>
      <c r="Z1118" s="513" t="s">
        <v>10660</v>
      </c>
      <c r="AA1118" s="467"/>
      <c r="AB1118" s="467" t="s">
        <v>10655</v>
      </c>
      <c r="AC1118" s="474"/>
      <c r="AD1118" s="474" t="s">
        <v>2450</v>
      </c>
      <c r="AE1118" s="474" t="s">
        <v>2461</v>
      </c>
      <c r="AF1118" s="474" t="s">
        <v>2458</v>
      </c>
      <c r="AG1118" s="467" t="s">
        <v>2490</v>
      </c>
      <c r="AH1118" s="474" t="s">
        <v>2452</v>
      </c>
      <c r="AI1118" s="474" t="s">
        <v>2452</v>
      </c>
      <c r="AJ1118" s="467"/>
      <c r="AK1118" s="474"/>
      <c r="AL1118" s="467"/>
      <c r="AM1118" s="467" t="s">
        <v>10977</v>
      </c>
      <c r="AN1118" s="467"/>
      <c r="AO1118" s="474"/>
      <c r="AP1118" s="476" t="s">
        <v>10654</v>
      </c>
      <c r="AQ1118" s="467" t="s">
        <v>10470</v>
      </c>
      <c r="AR1118" s="467" t="s">
        <v>6716</v>
      </c>
      <c r="AS1118" s="467" t="s">
        <v>10655</v>
      </c>
      <c r="AT1118" s="467" t="s">
        <v>8983</v>
      </c>
      <c r="AU1118" s="474" t="s">
        <v>9540</v>
      </c>
      <c r="AV1118" s="474"/>
      <c r="AW1118" s="474">
        <v>1</v>
      </c>
      <c r="AX1118" s="474">
        <v>1</v>
      </c>
      <c r="AY1118" s="474">
        <v>1</v>
      </c>
      <c r="AZ1118" s="474">
        <v>1</v>
      </c>
      <c r="BA1118" s="477">
        <v>1</v>
      </c>
      <c r="BB1118" s="478"/>
      <c r="BC1118" s="474"/>
      <c r="BD1118" s="467"/>
      <c r="BE1118" s="467"/>
      <c r="BF1118" s="467"/>
      <c r="BG1118" s="470"/>
      <c r="BH1118" s="467"/>
      <c r="BI1118" s="467"/>
      <c r="BJ1118" s="467"/>
      <c r="BK1118" s="467"/>
      <c r="BL1118" s="467"/>
      <c r="BM1118" s="467"/>
    </row>
    <row r="1119" spans="2:65" ht="30" customHeight="1" x14ac:dyDescent="0.3">
      <c r="B1119" s="465">
        <v>20201128</v>
      </c>
      <c r="C1119" s="514" t="s">
        <v>10661</v>
      </c>
      <c r="D1119" s="480" t="s">
        <v>10753</v>
      </c>
      <c r="E1119" s="481">
        <v>44529</v>
      </c>
      <c r="F1119" s="469" t="s">
        <v>3658</v>
      </c>
      <c r="G1119" s="468" t="s">
        <v>116</v>
      </c>
      <c r="H1119" s="469" t="s">
        <v>1500</v>
      </c>
      <c r="I1119" s="468" t="s">
        <v>2477</v>
      </c>
      <c r="J1119" s="503">
        <v>202111293672</v>
      </c>
      <c r="K1119" s="483">
        <v>44522</v>
      </c>
      <c r="L1119" s="479"/>
      <c r="M1119" s="469" t="s">
        <v>2586</v>
      </c>
      <c r="N1119" s="469" t="s">
        <v>10615</v>
      </c>
      <c r="O1119" s="513" t="s">
        <v>10662</v>
      </c>
      <c r="P1119" s="513" t="s">
        <v>11122</v>
      </c>
      <c r="Q1119" s="513" t="s">
        <v>11123</v>
      </c>
      <c r="R1119" s="526">
        <v>0</v>
      </c>
      <c r="S1119" s="484">
        <v>0</v>
      </c>
      <c r="T1119" s="468" t="s">
        <v>11112</v>
      </c>
      <c r="U1119" s="468"/>
      <c r="V1119" s="468"/>
      <c r="W1119" s="468" t="s">
        <v>11111</v>
      </c>
      <c r="X1119" s="513"/>
      <c r="Y1119" s="468"/>
      <c r="Z1119" s="513" t="s">
        <v>10663</v>
      </c>
      <c r="AA1119" s="467" t="s">
        <v>11113</v>
      </c>
      <c r="AB1119" s="467" t="s">
        <v>10678</v>
      </c>
      <c r="AC1119" s="474"/>
      <c r="AD1119" s="474" t="s">
        <v>11114</v>
      </c>
      <c r="AE1119" s="474" t="s">
        <v>11121</v>
      </c>
      <c r="AF1119" s="474" t="s">
        <v>11116</v>
      </c>
      <c r="AG1119" s="467" t="s">
        <v>11119</v>
      </c>
      <c r="AH1119" s="474" t="s">
        <v>2452</v>
      </c>
      <c r="AI1119" s="474" t="s">
        <v>2452</v>
      </c>
      <c r="AJ1119" s="467"/>
      <c r="AK1119" s="474"/>
      <c r="AL1119" s="467"/>
      <c r="AM1119" s="467" t="s">
        <v>6764</v>
      </c>
      <c r="AN1119" s="467"/>
      <c r="AO1119" s="474"/>
      <c r="AP1119" s="476" t="s">
        <v>10754</v>
      </c>
      <c r="AQ1119" s="467" t="s">
        <v>10676</v>
      </c>
      <c r="AR1119" s="467" t="s">
        <v>10677</v>
      </c>
      <c r="AS1119" s="467" t="s">
        <v>10678</v>
      </c>
      <c r="AT1119" s="467" t="s">
        <v>10678</v>
      </c>
      <c r="AU1119" s="474" t="s">
        <v>8206</v>
      </c>
      <c r="AV1119" s="474"/>
      <c r="AW1119" s="474">
        <v>1</v>
      </c>
      <c r="AX1119" s="474">
        <v>1</v>
      </c>
      <c r="AY1119" s="474">
        <v>2</v>
      </c>
      <c r="AZ1119" s="474">
        <v>1</v>
      </c>
      <c r="BA1119" s="477">
        <v>3</v>
      </c>
      <c r="BB1119" s="478"/>
      <c r="BC1119" s="474"/>
      <c r="BD1119" s="467"/>
      <c r="BE1119" s="467"/>
      <c r="BF1119" s="467"/>
      <c r="BG1119" s="470"/>
      <c r="BH1119" s="467"/>
      <c r="BI1119" s="467"/>
      <c r="BJ1119" s="467"/>
      <c r="BK1119" s="467"/>
      <c r="BL1119" s="467"/>
      <c r="BM1119" s="467"/>
    </row>
    <row r="1120" spans="2:65" ht="30" customHeight="1" x14ac:dyDescent="0.3">
      <c r="B1120" s="465">
        <v>20201129</v>
      </c>
      <c r="C1120" s="514" t="s">
        <v>10650</v>
      </c>
      <c r="D1120" s="480"/>
      <c r="E1120" s="481">
        <v>44529</v>
      </c>
      <c r="F1120" s="469" t="s">
        <v>2632</v>
      </c>
      <c r="G1120" s="468" t="s">
        <v>116</v>
      </c>
      <c r="H1120" s="469" t="s">
        <v>2585</v>
      </c>
      <c r="I1120" s="468" t="s">
        <v>2491</v>
      </c>
      <c r="J1120" s="503">
        <v>202111293826</v>
      </c>
      <c r="K1120" s="483">
        <v>44529</v>
      </c>
      <c r="L1120" s="479"/>
      <c r="M1120" s="469" t="s">
        <v>10613</v>
      </c>
      <c r="N1120" s="469" t="s">
        <v>2582</v>
      </c>
      <c r="O1120" s="513" t="s">
        <v>10651</v>
      </c>
      <c r="P1120" s="513" t="s">
        <v>10652</v>
      </c>
      <c r="Q1120" s="513" t="s">
        <v>11363</v>
      </c>
      <c r="R1120" s="526">
        <v>0</v>
      </c>
      <c r="S1120" s="484">
        <v>0</v>
      </c>
      <c r="T1120" s="468" t="s">
        <v>11360</v>
      </c>
      <c r="U1120" s="468"/>
      <c r="V1120" s="468"/>
      <c r="W1120" s="468" t="s">
        <v>11351</v>
      </c>
      <c r="X1120" s="513"/>
      <c r="Y1120" s="468" t="s">
        <v>2528</v>
      </c>
      <c r="Z1120" s="513" t="s">
        <v>10664</v>
      </c>
      <c r="AA1120" s="467" t="s">
        <v>11353</v>
      </c>
      <c r="AB1120" s="467" t="s">
        <v>10647</v>
      </c>
      <c r="AC1120" s="474"/>
      <c r="AD1120" s="474" t="s">
        <v>11354</v>
      </c>
      <c r="AE1120" s="474" t="s">
        <v>11359</v>
      </c>
      <c r="AF1120" s="474" t="s">
        <v>11361</v>
      </c>
      <c r="AG1120" s="467" t="s">
        <v>11362</v>
      </c>
      <c r="AH1120" s="474" t="s">
        <v>2710</v>
      </c>
      <c r="AI1120" s="474" t="s">
        <v>2710</v>
      </c>
      <c r="AJ1120" s="467"/>
      <c r="AK1120" s="474"/>
      <c r="AL1120" s="467"/>
      <c r="AM1120" s="467" t="s">
        <v>10978</v>
      </c>
      <c r="AN1120" s="467"/>
      <c r="AO1120" s="474"/>
      <c r="AP1120" s="476" t="s">
        <v>10619</v>
      </c>
      <c r="AQ1120" s="467" t="s">
        <v>10646</v>
      </c>
      <c r="AR1120" s="467" t="s">
        <v>6716</v>
      </c>
      <c r="AS1120" s="467" t="s">
        <v>10647</v>
      </c>
      <c r="AT1120" s="467" t="s">
        <v>10648</v>
      </c>
      <c r="AU1120" s="474" t="s">
        <v>10649</v>
      </c>
      <c r="AV1120" s="474"/>
      <c r="AW1120" s="474">
        <v>1</v>
      </c>
      <c r="AX1120" s="474">
        <v>1</v>
      </c>
      <c r="AY1120" s="474">
        <v>1</v>
      </c>
      <c r="AZ1120" s="474">
        <v>3</v>
      </c>
      <c r="BA1120" s="477">
        <v>5</v>
      </c>
      <c r="BB1120" s="478"/>
      <c r="BC1120" s="474"/>
      <c r="BD1120" s="467"/>
      <c r="BE1120" s="467"/>
      <c r="BF1120" s="467"/>
      <c r="BG1120" s="470"/>
      <c r="BH1120" s="467"/>
      <c r="BI1120" s="467"/>
      <c r="BJ1120" s="467"/>
      <c r="BK1120" s="467"/>
      <c r="BL1120" s="467"/>
      <c r="BM1120" s="467"/>
    </row>
    <row r="1121" spans="2:65" ht="30" customHeight="1" x14ac:dyDescent="0.3">
      <c r="B1121" s="465">
        <v>20201130</v>
      </c>
      <c r="C1121" s="566" t="s">
        <v>10650</v>
      </c>
      <c r="D1121" s="558"/>
      <c r="E1121" s="559">
        <v>44531</v>
      </c>
      <c r="F1121" s="554" t="s">
        <v>2632</v>
      </c>
      <c r="G1121" s="50" t="s">
        <v>116</v>
      </c>
      <c r="H1121" s="554" t="s">
        <v>2585</v>
      </c>
      <c r="I1121" s="50" t="s">
        <v>2491</v>
      </c>
      <c r="J1121" s="555">
        <v>202112010124</v>
      </c>
      <c r="K1121" s="560">
        <v>44531</v>
      </c>
      <c r="L1121" s="561"/>
      <c r="M1121" s="554" t="s">
        <v>10613</v>
      </c>
      <c r="N1121" s="554" t="s">
        <v>2582</v>
      </c>
      <c r="O1121" s="557" t="s">
        <v>10681</v>
      </c>
      <c r="P1121" s="557" t="s">
        <v>10652</v>
      </c>
      <c r="Q1121" s="557" t="s">
        <v>11363</v>
      </c>
      <c r="R1121" s="556">
        <v>0</v>
      </c>
      <c r="S1121" s="568">
        <v>0</v>
      </c>
      <c r="T1121" s="50" t="s">
        <v>2455</v>
      </c>
      <c r="U1121" s="50"/>
      <c r="V1121" s="50"/>
      <c r="W1121" s="50" t="s">
        <v>120</v>
      </c>
      <c r="X1121" s="554"/>
      <c r="Y1121" s="50" t="s">
        <v>2528</v>
      </c>
      <c r="Z1121" s="557" t="s">
        <v>10602</v>
      </c>
      <c r="AA1121" s="467" t="s">
        <v>2454</v>
      </c>
      <c r="AB1121" s="467" t="s">
        <v>10647</v>
      </c>
      <c r="AC1121" s="474"/>
      <c r="AD1121" s="474" t="s">
        <v>2450</v>
      </c>
      <c r="AE1121" s="474" t="s">
        <v>2461</v>
      </c>
      <c r="AF1121" s="474" t="s">
        <v>2462</v>
      </c>
      <c r="AG1121" s="467" t="s">
        <v>10979</v>
      </c>
      <c r="AH1121" s="474" t="s">
        <v>2710</v>
      </c>
      <c r="AI1121" s="474" t="s">
        <v>2710</v>
      </c>
      <c r="AJ1121" s="467"/>
      <c r="AK1121" s="474"/>
      <c r="AL1121" s="467"/>
      <c r="AM1121" s="467"/>
      <c r="AN1121" s="467"/>
      <c r="AO1121" s="474"/>
      <c r="AP1121" s="476" t="s">
        <v>10619</v>
      </c>
      <c r="AQ1121" s="467" t="s">
        <v>10646</v>
      </c>
      <c r="AR1121" s="467" t="s">
        <v>6716</v>
      </c>
      <c r="AS1121" s="467" t="s">
        <v>10647</v>
      </c>
      <c r="AT1121" s="467" t="s">
        <v>10679</v>
      </c>
      <c r="AU1121" s="474" t="s">
        <v>10680</v>
      </c>
      <c r="AV1121" s="474"/>
      <c r="AW1121" s="474">
        <v>1</v>
      </c>
      <c r="AX1121" s="474">
        <v>1</v>
      </c>
      <c r="AY1121" s="474">
        <v>1</v>
      </c>
      <c r="AZ1121" s="474">
        <v>3</v>
      </c>
      <c r="BA1121" s="477">
        <v>5</v>
      </c>
      <c r="BB1121" s="478"/>
      <c r="BC1121" s="474"/>
      <c r="BD1121" s="467"/>
      <c r="BE1121" s="467"/>
      <c r="BF1121" s="467"/>
      <c r="BG1121" s="470"/>
      <c r="BH1121" s="467"/>
      <c r="BI1121" s="467"/>
      <c r="BJ1121" s="467"/>
      <c r="BK1121" s="467"/>
      <c r="BL1121" s="467"/>
      <c r="BM1121" s="467"/>
    </row>
    <row r="1122" spans="2:65" ht="30" customHeight="1" x14ac:dyDescent="0.3">
      <c r="B1122" s="465">
        <v>20201131</v>
      </c>
      <c r="C1122" s="566" t="s">
        <v>10682</v>
      </c>
      <c r="D1122" s="558" t="s">
        <v>5555</v>
      </c>
      <c r="E1122" s="559">
        <v>44532</v>
      </c>
      <c r="F1122" s="554" t="s">
        <v>2713</v>
      </c>
      <c r="G1122" s="50" t="s">
        <v>116</v>
      </c>
      <c r="H1122" s="554" t="s">
        <v>2585</v>
      </c>
      <c r="I1122" s="50" t="s">
        <v>2479</v>
      </c>
      <c r="J1122" s="555">
        <v>202112020400</v>
      </c>
      <c r="K1122" s="560">
        <v>44531</v>
      </c>
      <c r="L1122" s="561">
        <v>44501</v>
      </c>
      <c r="M1122" s="554" t="s">
        <v>5956</v>
      </c>
      <c r="N1122" s="554" t="s">
        <v>10670</v>
      </c>
      <c r="O1122" s="557" t="s">
        <v>10683</v>
      </c>
      <c r="P1122" s="557" t="s">
        <v>10684</v>
      </c>
      <c r="Q1122" s="557" t="s">
        <v>10685</v>
      </c>
      <c r="R1122" s="556">
        <v>1519</v>
      </c>
      <c r="S1122" s="568">
        <v>0</v>
      </c>
      <c r="T1122" s="50" t="s">
        <v>11305</v>
      </c>
      <c r="U1122" s="50"/>
      <c r="V1122" s="50"/>
      <c r="W1122" s="50" t="s">
        <v>11304</v>
      </c>
      <c r="X1122" s="554"/>
      <c r="Y1122" s="50" t="s">
        <v>2528</v>
      </c>
      <c r="Z1122" s="557" t="s">
        <v>10686</v>
      </c>
      <c r="AA1122" s="467" t="s">
        <v>11298</v>
      </c>
      <c r="AB1122" s="467" t="s">
        <v>11312</v>
      </c>
      <c r="AC1122" s="474"/>
      <c r="AD1122" s="474" t="s">
        <v>11292</v>
      </c>
      <c r="AE1122" s="474" t="s">
        <v>11293</v>
      </c>
      <c r="AF1122" s="474" t="s">
        <v>11301</v>
      </c>
      <c r="AG1122" s="467" t="s">
        <v>11313</v>
      </c>
      <c r="AH1122" s="474" t="s">
        <v>2452</v>
      </c>
      <c r="AI1122" s="474" t="s">
        <v>2452</v>
      </c>
      <c r="AJ1122" s="467"/>
      <c r="AK1122" s="474"/>
      <c r="AL1122" s="467"/>
      <c r="AM1122" s="467"/>
      <c r="AN1122" s="467"/>
      <c r="AO1122" s="474" t="s">
        <v>3141</v>
      </c>
      <c r="AP1122" s="476" t="s">
        <v>8599</v>
      </c>
      <c r="AQ1122" s="467" t="s">
        <v>8991</v>
      </c>
      <c r="AR1122" s="501" t="s">
        <v>11314</v>
      </c>
      <c r="AS1122" s="467"/>
      <c r="AT1122" s="467"/>
      <c r="AU1122" s="474"/>
      <c r="AV1122" s="474"/>
      <c r="AW1122" s="474">
        <v>1</v>
      </c>
      <c r="AX1122" s="474">
        <v>1</v>
      </c>
      <c r="AY1122" s="474">
        <v>1</v>
      </c>
      <c r="AZ1122" s="474">
        <v>3</v>
      </c>
      <c r="BA1122" s="477">
        <v>2</v>
      </c>
      <c r="BB1122" s="478"/>
      <c r="BC1122" s="474"/>
      <c r="BD1122" s="467" t="s">
        <v>3141</v>
      </c>
      <c r="BE1122" s="467" t="s">
        <v>9473</v>
      </c>
      <c r="BF1122" s="467"/>
      <c r="BG1122" s="470"/>
      <c r="BH1122" s="467"/>
      <c r="BI1122" s="467"/>
      <c r="BJ1122" s="467"/>
      <c r="BK1122" s="467"/>
      <c r="BL1122" s="467"/>
      <c r="BM1122" s="467"/>
    </row>
    <row r="1123" spans="2:65" ht="30" customHeight="1" x14ac:dyDescent="0.3">
      <c r="B1123" s="465">
        <v>20201132</v>
      </c>
      <c r="C1123" s="566" t="s">
        <v>10687</v>
      </c>
      <c r="D1123" s="558" t="s">
        <v>10981</v>
      </c>
      <c r="E1123" s="559">
        <v>44532</v>
      </c>
      <c r="F1123" s="554" t="s">
        <v>2713</v>
      </c>
      <c r="G1123" s="50" t="s">
        <v>116</v>
      </c>
      <c r="H1123" s="554" t="s">
        <v>2585</v>
      </c>
      <c r="I1123" s="50" t="s">
        <v>10970</v>
      </c>
      <c r="J1123" s="555">
        <v>202112020399</v>
      </c>
      <c r="K1123" s="560">
        <v>44532</v>
      </c>
      <c r="L1123" s="561">
        <v>44501</v>
      </c>
      <c r="M1123" s="554" t="s">
        <v>5956</v>
      </c>
      <c r="N1123" s="554" t="s">
        <v>7833</v>
      </c>
      <c r="O1123" s="557" t="s">
        <v>9405</v>
      </c>
      <c r="P1123" s="557" t="s">
        <v>10688</v>
      </c>
      <c r="Q1123" s="557" t="s">
        <v>10689</v>
      </c>
      <c r="R1123" s="556">
        <v>252532</v>
      </c>
      <c r="S1123" s="568">
        <v>0</v>
      </c>
      <c r="T1123" s="50" t="s">
        <v>8618</v>
      </c>
      <c r="U1123" s="50"/>
      <c r="V1123" s="50"/>
      <c r="W1123" s="50" t="s">
        <v>997</v>
      </c>
      <c r="X1123" s="554"/>
      <c r="Y1123" s="50" t="s">
        <v>2528</v>
      </c>
      <c r="Z1123" s="557" t="s">
        <v>10690</v>
      </c>
      <c r="AA1123" s="467" t="s">
        <v>159</v>
      </c>
      <c r="AB1123" s="467" t="s">
        <v>10982</v>
      </c>
      <c r="AC1123" s="474"/>
      <c r="AD1123" s="474" t="s">
        <v>227</v>
      </c>
      <c r="AE1123" s="474" t="s">
        <v>232</v>
      </c>
      <c r="AF1123" s="474" t="s">
        <v>235</v>
      </c>
      <c r="AG1123" s="467" t="s">
        <v>241</v>
      </c>
      <c r="AH1123" s="474" t="s">
        <v>10933</v>
      </c>
      <c r="AI1123" s="474" t="s">
        <v>10933</v>
      </c>
      <c r="AJ1123" s="467"/>
      <c r="AK1123" s="474"/>
      <c r="AL1123" s="467"/>
      <c r="AM1123" s="467"/>
      <c r="AN1123" s="467"/>
      <c r="AO1123" s="474" t="s">
        <v>3141</v>
      </c>
      <c r="AP1123" s="476" t="s">
        <v>3634</v>
      </c>
      <c r="AQ1123" s="467" t="s">
        <v>4743</v>
      </c>
      <c r="AR1123" s="467" t="s">
        <v>6586</v>
      </c>
      <c r="AS1123" s="467"/>
      <c r="AT1123" s="467"/>
      <c r="AU1123" s="474"/>
      <c r="AV1123" s="474"/>
      <c r="AW1123" s="474">
        <v>1</v>
      </c>
      <c r="AX1123" s="474">
        <v>1</v>
      </c>
      <c r="AY1123" s="474">
        <v>1</v>
      </c>
      <c r="AZ1123" s="474">
        <v>1</v>
      </c>
      <c r="BA1123" s="477">
        <v>4</v>
      </c>
      <c r="BB1123" s="478"/>
      <c r="BC1123" s="474"/>
      <c r="BD1123" s="467" t="s">
        <v>3141</v>
      </c>
      <c r="BE1123" s="467" t="s">
        <v>9473</v>
      </c>
      <c r="BF1123" s="467"/>
      <c r="BG1123" s="470"/>
      <c r="BH1123" s="467"/>
      <c r="BI1123" s="467"/>
      <c r="BJ1123" s="467"/>
      <c r="BK1123" s="467"/>
      <c r="BL1123" s="467"/>
      <c r="BM1123" s="467"/>
    </row>
    <row r="1124" spans="2:65" ht="30" customHeight="1" x14ac:dyDescent="0.3">
      <c r="B1124" s="465">
        <v>20201133</v>
      </c>
      <c r="C1124" s="566" t="s">
        <v>10693</v>
      </c>
      <c r="D1124" s="558" t="s">
        <v>5411</v>
      </c>
      <c r="E1124" s="559">
        <v>44532</v>
      </c>
      <c r="F1124" s="554" t="s">
        <v>2632</v>
      </c>
      <c r="G1124" s="50" t="s">
        <v>116</v>
      </c>
      <c r="H1124" s="554" t="s">
        <v>2585</v>
      </c>
      <c r="I1124" s="50" t="s">
        <v>2491</v>
      </c>
      <c r="J1124" s="555">
        <v>202112020397</v>
      </c>
      <c r="K1124" s="560">
        <v>44532</v>
      </c>
      <c r="L1124" s="561"/>
      <c r="M1124" s="554" t="s">
        <v>2624</v>
      </c>
      <c r="N1124" s="554" t="s">
        <v>2582</v>
      </c>
      <c r="O1124" s="557" t="s">
        <v>10694</v>
      </c>
      <c r="P1124" s="557" t="s">
        <v>10695</v>
      </c>
      <c r="Q1124" s="557" t="s">
        <v>10696</v>
      </c>
      <c r="R1124" s="556">
        <v>862550</v>
      </c>
      <c r="S1124" s="568">
        <v>0</v>
      </c>
      <c r="T1124" s="50" t="s">
        <v>11088</v>
      </c>
      <c r="U1124" s="50"/>
      <c r="V1124" s="50"/>
      <c r="W1124" s="50" t="s">
        <v>11087</v>
      </c>
      <c r="X1124" s="554"/>
      <c r="Y1124" s="50" t="s">
        <v>2528</v>
      </c>
      <c r="Z1124" s="557" t="s">
        <v>10697</v>
      </c>
      <c r="AA1124" s="467" t="s">
        <v>11089</v>
      </c>
      <c r="AB1124" s="467" t="s">
        <v>11086</v>
      </c>
      <c r="AC1124" s="474"/>
      <c r="AD1124" s="474" t="s">
        <v>11090</v>
      </c>
      <c r="AE1124" s="474" t="s">
        <v>11091</v>
      </c>
      <c r="AF1124" s="474" t="s">
        <v>11093</v>
      </c>
      <c r="AG1124" s="467" t="s">
        <v>11092</v>
      </c>
      <c r="AH1124" s="474" t="s">
        <v>2452</v>
      </c>
      <c r="AI1124" s="474" t="s">
        <v>2452</v>
      </c>
      <c r="AJ1124" s="467"/>
      <c r="AK1124" s="474"/>
      <c r="AL1124" s="467"/>
      <c r="AM1124" s="467"/>
      <c r="AN1124" s="467"/>
      <c r="AO1124" s="474" t="s">
        <v>2528</v>
      </c>
      <c r="AP1124" s="476" t="s">
        <v>10692</v>
      </c>
      <c r="AQ1124" s="467" t="s">
        <v>10691</v>
      </c>
      <c r="AR1124" s="501" t="s">
        <v>11191</v>
      </c>
      <c r="AS1124" s="467" t="s">
        <v>9365</v>
      </c>
      <c r="AT1124" s="467" t="s">
        <v>4655</v>
      </c>
      <c r="AU1124" s="474" t="s">
        <v>6709</v>
      </c>
      <c r="AV1124" s="474"/>
      <c r="AW1124" s="474">
        <v>1</v>
      </c>
      <c r="AX1124" s="474">
        <v>1</v>
      </c>
      <c r="AY1124" s="474">
        <v>1</v>
      </c>
      <c r="AZ1124" s="474">
        <v>1</v>
      </c>
      <c r="BA1124" s="477">
        <v>1</v>
      </c>
      <c r="BB1124" s="478"/>
      <c r="BC1124" s="474"/>
      <c r="BD1124" s="467" t="s">
        <v>3141</v>
      </c>
      <c r="BE1124" s="467" t="s">
        <v>10983</v>
      </c>
      <c r="BF1124" s="467"/>
      <c r="BG1124" s="470"/>
      <c r="BH1124" s="467"/>
      <c r="BI1124" s="467"/>
      <c r="BJ1124" s="467"/>
      <c r="BK1124" s="467"/>
      <c r="BL1124" s="467"/>
      <c r="BM1124" s="467"/>
    </row>
    <row r="1125" spans="2:65" ht="30" customHeight="1" x14ac:dyDescent="0.3">
      <c r="B1125" s="465">
        <v>20201134</v>
      </c>
      <c r="C1125" s="566" t="s">
        <v>10700</v>
      </c>
      <c r="D1125" s="558" t="s">
        <v>9364</v>
      </c>
      <c r="E1125" s="559">
        <v>44532</v>
      </c>
      <c r="F1125" s="554" t="s">
        <v>2713</v>
      </c>
      <c r="G1125" s="50" t="s">
        <v>116</v>
      </c>
      <c r="H1125" s="554" t="s">
        <v>2585</v>
      </c>
      <c r="I1125" s="50" t="s">
        <v>2491</v>
      </c>
      <c r="J1125" s="555">
        <v>202112020396</v>
      </c>
      <c r="K1125" s="560">
        <v>44531</v>
      </c>
      <c r="L1125" s="561">
        <v>44531</v>
      </c>
      <c r="M1125" s="554" t="s">
        <v>9357</v>
      </c>
      <c r="N1125" s="554" t="s">
        <v>5956</v>
      </c>
      <c r="O1125" s="557" t="s">
        <v>10701</v>
      </c>
      <c r="P1125" s="557" t="s">
        <v>10702</v>
      </c>
      <c r="Q1125" s="557" t="s">
        <v>10703</v>
      </c>
      <c r="R1125" s="556">
        <v>0</v>
      </c>
      <c r="S1125" s="568">
        <v>0</v>
      </c>
      <c r="T1125" s="50" t="s">
        <v>11382</v>
      </c>
      <c r="U1125" s="50"/>
      <c r="V1125" s="50"/>
      <c r="W1125" s="50" t="s">
        <v>11376</v>
      </c>
      <c r="X1125" s="554"/>
      <c r="Y1125" s="50" t="s">
        <v>2528</v>
      </c>
      <c r="Z1125" s="557" t="s">
        <v>10704</v>
      </c>
      <c r="AA1125" s="467" t="s">
        <v>11383</v>
      </c>
      <c r="AB1125" s="467" t="s">
        <v>11377</v>
      </c>
      <c r="AC1125" s="474"/>
      <c r="AD1125" s="474" t="s">
        <v>11378</v>
      </c>
      <c r="AE1125" s="474" t="s">
        <v>11379</v>
      </c>
      <c r="AF1125" s="474" t="s">
        <v>11381</v>
      </c>
      <c r="AG1125" s="467" t="s">
        <v>11380</v>
      </c>
      <c r="AH1125" s="474" t="s">
        <v>2452</v>
      </c>
      <c r="AI1125" s="474" t="s">
        <v>2452</v>
      </c>
      <c r="AJ1125" s="467"/>
      <c r="AK1125" s="474"/>
      <c r="AL1125" s="467"/>
      <c r="AM1125" s="467"/>
      <c r="AN1125" s="467"/>
      <c r="AO1125" s="474" t="s">
        <v>3141</v>
      </c>
      <c r="AP1125" s="476" t="s">
        <v>10698</v>
      </c>
      <c r="AQ1125" s="467" t="s">
        <v>4743</v>
      </c>
      <c r="AR1125" s="467" t="s">
        <v>10699</v>
      </c>
      <c r="AS1125" s="467"/>
      <c r="AT1125" s="467"/>
      <c r="AU1125" s="474"/>
      <c r="AV1125" s="474"/>
      <c r="AW1125" s="474">
        <v>1</v>
      </c>
      <c r="AX1125" s="474">
        <v>1</v>
      </c>
      <c r="AY1125" s="474">
        <v>1</v>
      </c>
      <c r="AZ1125" s="474">
        <v>1</v>
      </c>
      <c r="BA1125" s="477">
        <v>3</v>
      </c>
      <c r="BB1125" s="478"/>
      <c r="BC1125" s="474"/>
      <c r="BD1125" s="467" t="s">
        <v>3141</v>
      </c>
      <c r="BE1125" s="467"/>
      <c r="BF1125" s="467"/>
      <c r="BG1125" s="470"/>
      <c r="BH1125" s="467"/>
      <c r="BI1125" s="467"/>
      <c r="BJ1125" s="467"/>
      <c r="BK1125" s="467"/>
      <c r="BL1125" s="467"/>
      <c r="BM1125" s="467"/>
    </row>
    <row r="1126" spans="2:65" ht="30" customHeight="1" x14ac:dyDescent="0.3">
      <c r="B1126" s="465">
        <v>20201135</v>
      </c>
      <c r="C1126" s="566" t="s">
        <v>10708</v>
      </c>
      <c r="D1126" s="558" t="s">
        <v>10705</v>
      </c>
      <c r="E1126" s="559">
        <v>44532</v>
      </c>
      <c r="F1126" s="554" t="s">
        <v>3176</v>
      </c>
      <c r="G1126" s="50" t="s">
        <v>116</v>
      </c>
      <c r="H1126" s="554" t="s">
        <v>2585</v>
      </c>
      <c r="I1126" s="50" t="s">
        <v>2479</v>
      </c>
      <c r="J1126" s="555">
        <v>202112020395</v>
      </c>
      <c r="K1126" s="560">
        <v>44532</v>
      </c>
      <c r="L1126" s="561">
        <v>44531</v>
      </c>
      <c r="M1126" s="554" t="s">
        <v>10671</v>
      </c>
      <c r="N1126" s="554" t="s">
        <v>2586</v>
      </c>
      <c r="O1126" s="557" t="s">
        <v>10709</v>
      </c>
      <c r="P1126" s="557" t="s">
        <v>10710</v>
      </c>
      <c r="Q1126" s="557" t="s">
        <v>10711</v>
      </c>
      <c r="R1126" s="556">
        <v>0</v>
      </c>
      <c r="S1126" s="568">
        <v>0</v>
      </c>
      <c r="T1126" s="50" t="s">
        <v>181</v>
      </c>
      <c r="U1126" s="50"/>
      <c r="V1126" s="50"/>
      <c r="W1126" s="50" t="s">
        <v>146</v>
      </c>
      <c r="X1126" s="557" t="s">
        <v>10712</v>
      </c>
      <c r="Y1126" s="50"/>
      <c r="Z1126" s="557" t="s">
        <v>10713</v>
      </c>
      <c r="AA1126" s="467" t="s">
        <v>153</v>
      </c>
      <c r="AB1126" s="467" t="s">
        <v>10776</v>
      </c>
      <c r="AC1126" s="474"/>
      <c r="AD1126" s="474" t="s">
        <v>227</v>
      </c>
      <c r="AE1126" s="474" t="s">
        <v>232</v>
      </c>
      <c r="AF1126" s="474" t="s">
        <v>235</v>
      </c>
      <c r="AG1126" s="467" t="s">
        <v>242</v>
      </c>
      <c r="AH1126" s="474" t="s">
        <v>2452</v>
      </c>
      <c r="AI1126" s="474" t="s">
        <v>2452</v>
      </c>
      <c r="AJ1126" s="467"/>
      <c r="AK1126" s="474"/>
      <c r="AL1126" s="467"/>
      <c r="AM1126" s="467"/>
      <c r="AN1126" s="467"/>
      <c r="AO1126" s="474" t="s">
        <v>2528</v>
      </c>
      <c r="AP1126" s="476" t="s">
        <v>10706</v>
      </c>
      <c r="AQ1126" s="467" t="s">
        <v>10707</v>
      </c>
      <c r="AR1126" s="501">
        <v>44532</v>
      </c>
      <c r="AS1126" s="467"/>
      <c r="AT1126" s="467"/>
      <c r="AU1126" s="474"/>
      <c r="AV1126" s="474"/>
      <c r="AW1126" s="474">
        <v>1</v>
      </c>
      <c r="AX1126" s="474">
        <v>1</v>
      </c>
      <c r="AY1126" s="474">
        <v>1</v>
      </c>
      <c r="AZ1126" s="474">
        <v>1</v>
      </c>
      <c r="BA1126" s="477">
        <v>5</v>
      </c>
      <c r="BB1126" s="478"/>
      <c r="BC1126" s="474"/>
      <c r="BD1126" s="467"/>
      <c r="BE1126" s="467"/>
      <c r="BF1126" s="467"/>
      <c r="BG1126" s="470"/>
      <c r="BH1126" s="467"/>
      <c r="BI1126" s="467"/>
      <c r="BJ1126" s="467"/>
      <c r="BK1126" s="467"/>
      <c r="BL1126" s="467"/>
      <c r="BM1126" s="467"/>
    </row>
    <row r="1127" spans="2:65" ht="30" customHeight="1" x14ac:dyDescent="0.3">
      <c r="B1127" s="465">
        <v>20201136</v>
      </c>
      <c r="C1127" s="566" t="s">
        <v>10650</v>
      </c>
      <c r="D1127" s="558"/>
      <c r="E1127" s="559">
        <v>44532</v>
      </c>
      <c r="F1127" s="554" t="s">
        <v>2632</v>
      </c>
      <c r="G1127" s="50" t="s">
        <v>116</v>
      </c>
      <c r="H1127" s="554" t="s">
        <v>2585</v>
      </c>
      <c r="I1127" s="50" t="s">
        <v>2491</v>
      </c>
      <c r="J1127" s="555">
        <v>202112020388</v>
      </c>
      <c r="K1127" s="560">
        <v>44532</v>
      </c>
      <c r="L1127" s="561"/>
      <c r="M1127" s="554" t="s">
        <v>10613</v>
      </c>
      <c r="N1127" s="554" t="s">
        <v>2582</v>
      </c>
      <c r="O1127" s="557" t="s">
        <v>10681</v>
      </c>
      <c r="P1127" s="557" t="s">
        <v>10652</v>
      </c>
      <c r="Q1127" s="557" t="s">
        <v>11363</v>
      </c>
      <c r="R1127" s="556">
        <v>0</v>
      </c>
      <c r="S1127" s="568">
        <v>0</v>
      </c>
      <c r="T1127" s="50" t="s">
        <v>2455</v>
      </c>
      <c r="U1127" s="50"/>
      <c r="V1127" s="50"/>
      <c r="W1127" s="50" t="s">
        <v>120</v>
      </c>
      <c r="X1127" s="557" t="s">
        <v>10714</v>
      </c>
      <c r="Y1127" s="50" t="s">
        <v>2528</v>
      </c>
      <c r="Z1127" s="557" t="s">
        <v>10653</v>
      </c>
      <c r="AA1127" s="467" t="s">
        <v>2454</v>
      </c>
      <c r="AB1127" s="467" t="s">
        <v>10647</v>
      </c>
      <c r="AC1127" s="474"/>
      <c r="AD1127" s="474" t="s">
        <v>2450</v>
      </c>
      <c r="AE1127" s="474" t="s">
        <v>2461</v>
      </c>
      <c r="AF1127" s="474" t="s">
        <v>2462</v>
      </c>
      <c r="AG1127" s="467" t="s">
        <v>10979</v>
      </c>
      <c r="AH1127" s="474" t="s">
        <v>2710</v>
      </c>
      <c r="AI1127" s="474" t="s">
        <v>2710</v>
      </c>
      <c r="AJ1127" s="467"/>
      <c r="AK1127" s="474"/>
      <c r="AL1127" s="467"/>
      <c r="AM1127" s="467"/>
      <c r="AN1127" s="467"/>
      <c r="AO1127" s="474"/>
      <c r="AP1127" s="476" t="s">
        <v>10619</v>
      </c>
      <c r="AQ1127" s="467" t="s">
        <v>10646</v>
      </c>
      <c r="AR1127" s="467" t="s">
        <v>6716</v>
      </c>
      <c r="AS1127" s="467" t="s">
        <v>10647</v>
      </c>
      <c r="AT1127" s="467" t="s">
        <v>10679</v>
      </c>
      <c r="AU1127" s="474" t="s">
        <v>10680</v>
      </c>
      <c r="AV1127" s="474"/>
      <c r="AW1127" s="474">
        <v>1</v>
      </c>
      <c r="AX1127" s="474">
        <v>1</v>
      </c>
      <c r="AY1127" s="474">
        <v>1</v>
      </c>
      <c r="AZ1127" s="474">
        <v>3</v>
      </c>
      <c r="BA1127" s="477">
        <v>5</v>
      </c>
      <c r="BB1127" s="478"/>
      <c r="BC1127" s="474"/>
      <c r="BD1127" s="467"/>
      <c r="BE1127" s="467"/>
      <c r="BF1127" s="467"/>
      <c r="BG1127" s="470"/>
      <c r="BH1127" s="467"/>
      <c r="BI1127" s="467"/>
      <c r="BJ1127" s="467"/>
      <c r="BK1127" s="467"/>
      <c r="BL1127" s="467"/>
      <c r="BM1127" s="467"/>
    </row>
    <row r="1128" spans="2:65" ht="30" customHeight="1" x14ac:dyDescent="0.3">
      <c r="B1128" s="465">
        <v>20201137</v>
      </c>
      <c r="C1128" s="566" t="s">
        <v>10716</v>
      </c>
      <c r="D1128" s="558" t="s">
        <v>10715</v>
      </c>
      <c r="E1128" s="559">
        <v>44532</v>
      </c>
      <c r="F1128" s="554" t="s">
        <v>2632</v>
      </c>
      <c r="G1128" s="50" t="s">
        <v>116</v>
      </c>
      <c r="H1128" s="554" t="s">
        <v>1500</v>
      </c>
      <c r="I1128" s="50" t="s">
        <v>2449</v>
      </c>
      <c r="J1128" s="555">
        <v>202112020386</v>
      </c>
      <c r="K1128" s="560">
        <v>44532</v>
      </c>
      <c r="L1128" s="561"/>
      <c r="M1128" s="554" t="s">
        <v>2586</v>
      </c>
      <c r="N1128" s="554" t="s">
        <v>2624</v>
      </c>
      <c r="O1128" s="557" t="s">
        <v>10717</v>
      </c>
      <c r="P1128" s="557" t="s">
        <v>11110</v>
      </c>
      <c r="Q1128" s="557" t="s">
        <v>11365</v>
      </c>
      <c r="R1128" s="556">
        <v>63936095</v>
      </c>
      <c r="S1128" s="556">
        <v>63936095</v>
      </c>
      <c r="T1128" s="50" t="s">
        <v>2464</v>
      </c>
      <c r="U1128" s="50"/>
      <c r="V1128" s="50"/>
      <c r="W1128" s="50" t="s">
        <v>120</v>
      </c>
      <c r="X1128" s="554"/>
      <c r="Y1128" s="50"/>
      <c r="Z1128" s="557" t="s">
        <v>11085</v>
      </c>
      <c r="AA1128" s="467" t="s">
        <v>2454</v>
      </c>
      <c r="AB1128" s="467" t="s">
        <v>11083</v>
      </c>
      <c r="AC1128" s="474"/>
      <c r="AD1128" s="474" t="s">
        <v>4230</v>
      </c>
      <c r="AE1128" s="474" t="s">
        <v>2461</v>
      </c>
      <c r="AF1128" s="474" t="s">
        <v>3498</v>
      </c>
      <c r="AG1128" s="467" t="s">
        <v>2451</v>
      </c>
      <c r="AH1128" s="474" t="s">
        <v>2803</v>
      </c>
      <c r="AI1128" s="474" t="s">
        <v>2803</v>
      </c>
      <c r="AJ1128" s="467"/>
      <c r="AK1128" s="474"/>
      <c r="AL1128" s="467"/>
      <c r="AM1128" s="467"/>
      <c r="AN1128" s="467"/>
      <c r="AO1128" s="474" t="s">
        <v>3141</v>
      </c>
      <c r="AP1128" s="476" t="s">
        <v>12366</v>
      </c>
      <c r="AQ1128" s="467" t="s">
        <v>10945</v>
      </c>
      <c r="AR1128" s="467" t="s">
        <v>11246</v>
      </c>
      <c r="AS1128" s="467" t="s">
        <v>12367</v>
      </c>
      <c r="AT1128" s="467" t="s">
        <v>10947</v>
      </c>
      <c r="AU1128" s="474" t="s">
        <v>12407</v>
      </c>
      <c r="AV1128" s="474"/>
      <c r="AW1128" s="474">
        <v>1</v>
      </c>
      <c r="AX1128" s="474">
        <v>4</v>
      </c>
      <c r="AY1128" s="474">
        <v>1</v>
      </c>
      <c r="AZ1128" s="474">
        <v>5</v>
      </c>
      <c r="BA1128" s="477">
        <v>2</v>
      </c>
      <c r="BB1128" s="478"/>
      <c r="BC1128" s="474"/>
      <c r="BD1128" s="467"/>
      <c r="BE1128" s="467" t="s">
        <v>12408</v>
      </c>
      <c r="BF1128" s="467"/>
      <c r="BG1128" s="470"/>
      <c r="BH1128" s="467"/>
      <c r="BI1128" s="467"/>
      <c r="BJ1128" s="467"/>
      <c r="BK1128" s="467"/>
      <c r="BL1128" s="467"/>
      <c r="BM1128" s="467"/>
    </row>
    <row r="1129" spans="2:65" ht="30" customHeight="1" x14ac:dyDescent="0.3">
      <c r="B1129" s="465">
        <v>20201138</v>
      </c>
      <c r="C1129" s="566" t="s">
        <v>10718</v>
      </c>
      <c r="D1129" s="558" t="s">
        <v>2371</v>
      </c>
      <c r="E1129" s="559">
        <v>44532</v>
      </c>
      <c r="F1129" s="554" t="s">
        <v>2632</v>
      </c>
      <c r="G1129" s="50" t="s">
        <v>116</v>
      </c>
      <c r="H1129" s="554" t="s">
        <v>1500</v>
      </c>
      <c r="I1129" s="50" t="s">
        <v>2449</v>
      </c>
      <c r="J1129" s="555">
        <v>202112020233</v>
      </c>
      <c r="K1129" s="560">
        <v>44532</v>
      </c>
      <c r="L1129" s="561"/>
      <c r="M1129" s="554" t="s">
        <v>2586</v>
      </c>
      <c r="N1129" s="554" t="s">
        <v>9547</v>
      </c>
      <c r="O1129" s="557" t="s">
        <v>10719</v>
      </c>
      <c r="P1129" s="557" t="s">
        <v>10720</v>
      </c>
      <c r="Q1129" s="557" t="s">
        <v>11315</v>
      </c>
      <c r="R1129" s="556">
        <v>0</v>
      </c>
      <c r="S1129" s="568">
        <v>0</v>
      </c>
      <c r="T1129" s="50" t="s">
        <v>2484</v>
      </c>
      <c r="U1129" s="50"/>
      <c r="V1129" s="50"/>
      <c r="W1129" s="50" t="s">
        <v>120</v>
      </c>
      <c r="X1129" s="554"/>
      <c r="Y1129" s="50" t="s">
        <v>2528</v>
      </c>
      <c r="Z1129" s="557" t="s">
        <v>11247</v>
      </c>
      <c r="AA1129" s="467" t="s">
        <v>2454</v>
      </c>
      <c r="AB1129" s="467" t="s">
        <v>10834</v>
      </c>
      <c r="AC1129" s="474"/>
      <c r="AD1129" s="474" t="s">
        <v>2450</v>
      </c>
      <c r="AE1129" s="474" t="s">
        <v>2733</v>
      </c>
      <c r="AF1129" s="474" t="s">
        <v>2462</v>
      </c>
      <c r="AG1129" s="467" t="s">
        <v>2451</v>
      </c>
      <c r="AH1129" s="474" t="s">
        <v>2452</v>
      </c>
      <c r="AI1129" s="474" t="s">
        <v>2452</v>
      </c>
      <c r="AJ1129" s="467"/>
      <c r="AK1129" s="474"/>
      <c r="AL1129" s="467"/>
      <c r="AM1129" s="467"/>
      <c r="AN1129" s="467"/>
      <c r="AO1129" s="474" t="s">
        <v>2528</v>
      </c>
      <c r="AP1129" s="476" t="s">
        <v>11277</v>
      </c>
      <c r="AQ1129" s="467" t="s">
        <v>11278</v>
      </c>
      <c r="AR1129" s="467" t="s">
        <v>10111</v>
      </c>
      <c r="AS1129" s="467" t="s">
        <v>11279</v>
      </c>
      <c r="AT1129" s="467" t="s">
        <v>11280</v>
      </c>
      <c r="AU1129" s="474" t="s">
        <v>12342</v>
      </c>
      <c r="AV1129" s="474"/>
      <c r="AW1129" s="474">
        <v>1</v>
      </c>
      <c r="AX1129" s="474">
        <v>1</v>
      </c>
      <c r="AY1129" s="474">
        <v>2</v>
      </c>
      <c r="AZ1129" s="474">
        <v>3</v>
      </c>
      <c r="BA1129" s="477">
        <v>2</v>
      </c>
      <c r="BB1129" s="478"/>
      <c r="BC1129" s="474"/>
      <c r="BD1129" s="467" t="s">
        <v>2528</v>
      </c>
      <c r="BE1129" s="467" t="s">
        <v>12341</v>
      </c>
      <c r="BF1129" s="467"/>
      <c r="BG1129" s="470"/>
      <c r="BH1129" s="467"/>
      <c r="BI1129" s="467"/>
      <c r="BJ1129" s="467"/>
      <c r="BK1129" s="467"/>
      <c r="BL1129" s="467"/>
      <c r="BM1129" s="467"/>
    </row>
    <row r="1130" spans="2:65" ht="30" customHeight="1" x14ac:dyDescent="0.3">
      <c r="B1130" s="465">
        <v>20201139</v>
      </c>
      <c r="C1130" s="566" t="s">
        <v>10722</v>
      </c>
      <c r="D1130" s="558" t="s">
        <v>10721</v>
      </c>
      <c r="E1130" s="559">
        <v>44532</v>
      </c>
      <c r="F1130" s="554" t="s">
        <v>9045</v>
      </c>
      <c r="G1130" s="50" t="s">
        <v>116</v>
      </c>
      <c r="H1130" s="554" t="s">
        <v>2585</v>
      </c>
      <c r="I1130" s="50" t="s">
        <v>2479</v>
      </c>
      <c r="J1130" s="555">
        <v>202112020210</v>
      </c>
      <c r="K1130" s="560">
        <v>44510</v>
      </c>
      <c r="L1130" s="561">
        <v>44501</v>
      </c>
      <c r="M1130" s="554" t="s">
        <v>2619</v>
      </c>
      <c r="N1130" s="554" t="s">
        <v>10672</v>
      </c>
      <c r="O1130" s="557" t="s">
        <v>10723</v>
      </c>
      <c r="P1130" s="557" t="s">
        <v>10724</v>
      </c>
      <c r="Q1130" s="557" t="s">
        <v>11384</v>
      </c>
      <c r="R1130" s="556">
        <v>22420</v>
      </c>
      <c r="S1130" s="568">
        <v>0</v>
      </c>
      <c r="T1130" s="50" t="s">
        <v>2455</v>
      </c>
      <c r="U1130" s="50"/>
      <c r="V1130" s="50"/>
      <c r="W1130" s="50" t="s">
        <v>120</v>
      </c>
      <c r="X1130" s="554"/>
      <c r="Y1130" s="50" t="s">
        <v>2528</v>
      </c>
      <c r="Z1130" s="554" t="s">
        <v>11385</v>
      </c>
      <c r="AA1130" s="467" t="s">
        <v>2454</v>
      </c>
      <c r="AB1130" s="467"/>
      <c r="AC1130" s="474"/>
      <c r="AD1130" s="474" t="s">
        <v>2450</v>
      </c>
      <c r="AE1130" s="474" t="s">
        <v>2461</v>
      </c>
      <c r="AF1130" s="474" t="s">
        <v>2458</v>
      </c>
      <c r="AG1130" s="467" t="s">
        <v>2486</v>
      </c>
      <c r="AH1130" s="474" t="s">
        <v>2452</v>
      </c>
      <c r="AI1130" s="474" t="s">
        <v>2452</v>
      </c>
      <c r="AJ1130" s="467"/>
      <c r="AK1130" s="474"/>
      <c r="AL1130" s="467"/>
      <c r="AM1130" s="467"/>
      <c r="AN1130" s="467"/>
      <c r="AO1130" s="474" t="s">
        <v>3141</v>
      </c>
      <c r="AP1130" s="476" t="s">
        <v>10984</v>
      </c>
      <c r="AQ1130" s="467" t="s">
        <v>10768</v>
      </c>
      <c r="AR1130" s="467" t="s">
        <v>6586</v>
      </c>
      <c r="AS1130" s="467"/>
      <c r="AT1130" s="467"/>
      <c r="AU1130" s="474"/>
      <c r="AV1130" s="474"/>
      <c r="AW1130" s="474">
        <v>1</v>
      </c>
      <c r="AX1130" s="474">
        <v>1</v>
      </c>
      <c r="AY1130" s="474">
        <v>1</v>
      </c>
      <c r="AZ1130" s="474">
        <v>1</v>
      </c>
      <c r="BA1130" s="477">
        <v>3</v>
      </c>
      <c r="BB1130" s="478"/>
      <c r="BC1130" s="474"/>
      <c r="BD1130" s="467" t="s">
        <v>3141</v>
      </c>
      <c r="BE1130" s="467" t="s">
        <v>9473</v>
      </c>
      <c r="BF1130" s="467"/>
      <c r="BG1130" s="470"/>
      <c r="BH1130" s="467"/>
      <c r="BI1130" s="467"/>
      <c r="BJ1130" s="467"/>
      <c r="BK1130" s="467"/>
      <c r="BL1130" s="467"/>
      <c r="BM1130" s="467"/>
    </row>
    <row r="1131" spans="2:65" ht="30" customHeight="1" x14ac:dyDescent="0.3">
      <c r="B1131" s="465">
        <v>20201140</v>
      </c>
      <c r="C1131" s="566" t="s">
        <v>10725</v>
      </c>
      <c r="D1131" s="558"/>
      <c r="E1131" s="559">
        <v>44533</v>
      </c>
      <c r="F1131" s="554" t="s">
        <v>2632</v>
      </c>
      <c r="G1131" s="50" t="s">
        <v>116</v>
      </c>
      <c r="H1131" s="554" t="s">
        <v>1500</v>
      </c>
      <c r="I1131" s="50" t="s">
        <v>119</v>
      </c>
      <c r="J1131" s="555">
        <v>202112030451</v>
      </c>
      <c r="K1131" s="560">
        <v>44532</v>
      </c>
      <c r="L1131" s="561"/>
      <c r="M1131" s="554" t="s">
        <v>2582</v>
      </c>
      <c r="N1131" s="554" t="s">
        <v>2624</v>
      </c>
      <c r="O1131" s="557" t="s">
        <v>10726</v>
      </c>
      <c r="P1131" s="557" t="s">
        <v>10727</v>
      </c>
      <c r="Q1131" s="557" t="s">
        <v>11366</v>
      </c>
      <c r="R1131" s="556">
        <v>136</v>
      </c>
      <c r="S1131" s="568">
        <v>136</v>
      </c>
      <c r="T1131" s="50" t="s">
        <v>8453</v>
      </c>
      <c r="U1131" s="50"/>
      <c r="V1131" s="50"/>
      <c r="W1131" s="50" t="s">
        <v>120</v>
      </c>
      <c r="X1131" s="554"/>
      <c r="Y1131" s="50"/>
      <c r="Z1131" s="557" t="s">
        <v>11008</v>
      </c>
      <c r="AA1131" s="467" t="s">
        <v>2454</v>
      </c>
      <c r="AB1131" s="467" t="s">
        <v>11007</v>
      </c>
      <c r="AC1131" s="474"/>
      <c r="AD1131" s="474" t="s">
        <v>2450</v>
      </c>
      <c r="AE1131" s="474" t="s">
        <v>2461</v>
      </c>
      <c r="AF1131" s="474" t="s">
        <v>3498</v>
      </c>
      <c r="AG1131" s="467" t="s">
        <v>2490</v>
      </c>
      <c r="AH1131" s="474" t="s">
        <v>2452</v>
      </c>
      <c r="AI1131" s="474" t="s">
        <v>2452</v>
      </c>
      <c r="AJ1131" s="467"/>
      <c r="AK1131" s="474"/>
      <c r="AL1131" s="467"/>
      <c r="AM1131" s="467"/>
      <c r="AN1131" s="467"/>
      <c r="AO1131" s="474" t="s">
        <v>2528</v>
      </c>
      <c r="AP1131" s="476" t="s">
        <v>11009</v>
      </c>
      <c r="AQ1131" s="467" t="s">
        <v>11010</v>
      </c>
      <c r="AR1131" s="501" t="s">
        <v>11248</v>
      </c>
      <c r="AS1131" s="467" t="s">
        <v>11007</v>
      </c>
      <c r="AT1131" s="467" t="s">
        <v>11250</v>
      </c>
      <c r="AU1131" s="474" t="s">
        <v>11249</v>
      </c>
      <c r="AV1131" s="474"/>
      <c r="AW1131" s="474">
        <v>1</v>
      </c>
      <c r="AX1131" s="474">
        <v>1</v>
      </c>
      <c r="AY1131" s="474">
        <v>1</v>
      </c>
      <c r="AZ1131" s="474">
        <v>5</v>
      </c>
      <c r="BA1131" s="477">
        <v>1</v>
      </c>
      <c r="BB1131" s="478"/>
      <c r="BC1131" s="474"/>
      <c r="BD1131" s="467"/>
      <c r="BE1131" s="467"/>
      <c r="BF1131" s="467"/>
      <c r="BG1131" s="470"/>
      <c r="BH1131" s="467"/>
      <c r="BI1131" s="467"/>
      <c r="BJ1131" s="467"/>
      <c r="BK1131" s="467"/>
      <c r="BL1131" s="467"/>
      <c r="BM1131" s="467"/>
    </row>
    <row r="1132" spans="2:65" ht="30" customHeight="1" x14ac:dyDescent="0.3">
      <c r="B1132" s="465">
        <v>20201141</v>
      </c>
      <c r="C1132" s="566" t="s">
        <v>10731</v>
      </c>
      <c r="D1132" s="558" t="s">
        <v>2718</v>
      </c>
      <c r="E1132" s="559">
        <v>44535</v>
      </c>
      <c r="F1132" s="554" t="s">
        <v>2632</v>
      </c>
      <c r="G1132" s="50" t="s">
        <v>116</v>
      </c>
      <c r="H1132" s="554" t="s">
        <v>2585</v>
      </c>
      <c r="I1132" s="50" t="s">
        <v>2491</v>
      </c>
      <c r="J1132" s="555">
        <v>202112050684</v>
      </c>
      <c r="K1132" s="560">
        <v>44535</v>
      </c>
      <c r="L1132" s="561">
        <v>44531</v>
      </c>
      <c r="M1132" s="554" t="s">
        <v>2586</v>
      </c>
      <c r="N1132" s="554" t="s">
        <v>2624</v>
      </c>
      <c r="O1132" s="557" t="s">
        <v>10732</v>
      </c>
      <c r="P1132" s="557" t="s">
        <v>10733</v>
      </c>
      <c r="Q1132" s="557" t="s">
        <v>11367</v>
      </c>
      <c r="R1132" s="556">
        <v>278</v>
      </c>
      <c r="S1132" s="568">
        <v>0</v>
      </c>
      <c r="T1132" s="50" t="s">
        <v>2484</v>
      </c>
      <c r="U1132" s="50"/>
      <c r="V1132" s="50"/>
      <c r="W1132" s="50" t="s">
        <v>120</v>
      </c>
      <c r="X1132" s="557" t="s">
        <v>10734</v>
      </c>
      <c r="Y1132" s="50" t="s">
        <v>11529</v>
      </c>
      <c r="Z1132" s="557" t="s">
        <v>10729</v>
      </c>
      <c r="AA1132" s="467" t="s">
        <v>2454</v>
      </c>
      <c r="AB1132" s="467" t="s">
        <v>11094</v>
      </c>
      <c r="AC1132" s="474"/>
      <c r="AD1132" s="474" t="s">
        <v>2450</v>
      </c>
      <c r="AE1132" s="474" t="s">
        <v>2461</v>
      </c>
      <c r="AF1132" s="474" t="s">
        <v>2462</v>
      </c>
      <c r="AG1132" s="467" t="s">
        <v>2516</v>
      </c>
      <c r="AH1132" s="474" t="s">
        <v>2452</v>
      </c>
      <c r="AI1132" s="474" t="s">
        <v>2452</v>
      </c>
      <c r="AJ1132" s="467"/>
      <c r="AK1132" s="474"/>
      <c r="AL1132" s="467"/>
      <c r="AM1132" s="467"/>
      <c r="AN1132" s="467"/>
      <c r="AO1132" s="474" t="s">
        <v>2528</v>
      </c>
      <c r="AP1132" s="476" t="s">
        <v>10730</v>
      </c>
      <c r="AQ1132" s="467" t="s">
        <v>11192</v>
      </c>
      <c r="AR1132" s="467" t="s">
        <v>10728</v>
      </c>
      <c r="AS1132" s="467"/>
      <c r="AT1132" s="467"/>
      <c r="AU1132" s="474"/>
      <c r="AV1132" s="474"/>
      <c r="AW1132" s="474">
        <v>1</v>
      </c>
      <c r="AX1132" s="474">
        <v>1</v>
      </c>
      <c r="AY1132" s="474">
        <v>1</v>
      </c>
      <c r="AZ1132" s="474">
        <v>3</v>
      </c>
      <c r="BA1132" s="477">
        <v>4</v>
      </c>
      <c r="BB1132" s="478"/>
      <c r="BC1132" s="474"/>
      <c r="BD1132" s="467"/>
      <c r="BE1132" s="467"/>
      <c r="BF1132" s="467"/>
      <c r="BG1132" s="470"/>
      <c r="BH1132" s="467"/>
      <c r="BI1132" s="467"/>
      <c r="BJ1132" s="467"/>
      <c r="BK1132" s="467"/>
      <c r="BL1132" s="467"/>
      <c r="BM1132" s="467"/>
    </row>
    <row r="1133" spans="2:65" ht="30" customHeight="1" x14ac:dyDescent="0.3">
      <c r="B1133" s="465">
        <v>20201142</v>
      </c>
      <c r="C1133" s="566" t="s">
        <v>10738</v>
      </c>
      <c r="D1133" s="558" t="s">
        <v>10735</v>
      </c>
      <c r="E1133" s="559">
        <v>44536</v>
      </c>
      <c r="F1133" s="554" t="s">
        <v>2713</v>
      </c>
      <c r="G1133" s="50" t="s">
        <v>116</v>
      </c>
      <c r="H1133" s="554" t="s">
        <v>2585</v>
      </c>
      <c r="I1133" s="50" t="s">
        <v>2491</v>
      </c>
      <c r="J1133" s="555">
        <v>202112060954</v>
      </c>
      <c r="K1133" s="560">
        <v>44536</v>
      </c>
      <c r="L1133" s="561">
        <v>44501</v>
      </c>
      <c r="M1133" s="554" t="s">
        <v>10673</v>
      </c>
      <c r="N1133" s="554" t="s">
        <v>5956</v>
      </c>
      <c r="O1133" s="557" t="s">
        <v>10739</v>
      </c>
      <c r="P1133" s="557" t="s">
        <v>10740</v>
      </c>
      <c r="Q1133" s="557" t="s">
        <v>10741</v>
      </c>
      <c r="R1133" s="556">
        <v>303052</v>
      </c>
      <c r="S1133" s="568">
        <v>0</v>
      </c>
      <c r="T1133" s="50" t="s">
        <v>348</v>
      </c>
      <c r="U1133" s="50"/>
      <c r="V1133" s="50"/>
      <c r="W1133" s="50" t="s">
        <v>146</v>
      </c>
      <c r="X1133" s="557" t="s">
        <v>10734</v>
      </c>
      <c r="Y1133" s="50" t="s">
        <v>2528</v>
      </c>
      <c r="Z1133" s="557" t="s">
        <v>10736</v>
      </c>
      <c r="AA1133" s="467" t="s">
        <v>153</v>
      </c>
      <c r="AB1133" s="467" t="s">
        <v>10776</v>
      </c>
      <c r="AC1133" s="474"/>
      <c r="AD1133" s="474" t="s">
        <v>227</v>
      </c>
      <c r="AE1133" s="474" t="s">
        <v>232</v>
      </c>
      <c r="AF1133" s="474" t="s">
        <v>235</v>
      </c>
      <c r="AG1133" s="467" t="s">
        <v>241</v>
      </c>
      <c r="AH1133" s="474" t="s">
        <v>2452</v>
      </c>
      <c r="AI1133" s="474" t="s">
        <v>2452</v>
      </c>
      <c r="AJ1133" s="467"/>
      <c r="AK1133" s="474"/>
      <c r="AL1133" s="467"/>
      <c r="AM1133" s="467"/>
      <c r="AN1133" s="467"/>
      <c r="AO1133" s="474" t="s">
        <v>3141</v>
      </c>
      <c r="AP1133" s="476" t="s">
        <v>10737</v>
      </c>
      <c r="AQ1133" s="467" t="s">
        <v>4743</v>
      </c>
      <c r="AR1133" s="501" t="s">
        <v>10985</v>
      </c>
      <c r="AS1133" s="467"/>
      <c r="AT1133" s="467"/>
      <c r="AU1133" s="474"/>
      <c r="AV1133" s="474"/>
      <c r="AW1133" s="474">
        <v>1</v>
      </c>
      <c r="AX1133" s="474">
        <v>1</v>
      </c>
      <c r="AY1133" s="474">
        <v>1</v>
      </c>
      <c r="AZ1133" s="474">
        <v>1</v>
      </c>
      <c r="BA1133" s="477">
        <v>4</v>
      </c>
      <c r="BB1133" s="478"/>
      <c r="BC1133" s="474"/>
      <c r="BD1133" s="467" t="s">
        <v>3141</v>
      </c>
      <c r="BE1133" s="467" t="s">
        <v>10986</v>
      </c>
      <c r="BF1133" s="467"/>
      <c r="BG1133" s="470"/>
      <c r="BH1133" s="467"/>
      <c r="BI1133" s="467"/>
      <c r="BJ1133" s="467"/>
      <c r="BK1133" s="467"/>
      <c r="BL1133" s="467"/>
      <c r="BM1133" s="467"/>
    </row>
    <row r="1134" spans="2:65" ht="30" customHeight="1" x14ac:dyDescent="0.3">
      <c r="B1134" s="465">
        <v>20201143</v>
      </c>
      <c r="C1134" s="566" t="s">
        <v>10743</v>
      </c>
      <c r="D1134" s="558" t="s">
        <v>10117</v>
      </c>
      <c r="E1134" s="559">
        <v>44536</v>
      </c>
      <c r="F1134" s="554" t="s">
        <v>2713</v>
      </c>
      <c r="G1134" s="50" t="s">
        <v>116</v>
      </c>
      <c r="H1134" s="554" t="s">
        <v>2585</v>
      </c>
      <c r="I1134" s="50" t="s">
        <v>4394</v>
      </c>
      <c r="J1134" s="555">
        <v>202112060892</v>
      </c>
      <c r="K1134" s="560">
        <v>44536</v>
      </c>
      <c r="L1134" s="561">
        <v>44501</v>
      </c>
      <c r="M1134" s="554" t="s">
        <v>5956</v>
      </c>
      <c r="N1134" s="554" t="s">
        <v>9934</v>
      </c>
      <c r="O1134" s="557" t="s">
        <v>7730</v>
      </c>
      <c r="P1134" s="557" t="s">
        <v>10744</v>
      </c>
      <c r="Q1134" s="557" t="s">
        <v>10745</v>
      </c>
      <c r="R1134" s="556">
        <v>26616</v>
      </c>
      <c r="S1134" s="568">
        <v>26616</v>
      </c>
      <c r="T1134" s="50" t="s">
        <v>8618</v>
      </c>
      <c r="U1134" s="50"/>
      <c r="V1134" s="50"/>
      <c r="W1134" s="50" t="s">
        <v>997</v>
      </c>
      <c r="X1134" s="557" t="s">
        <v>10734</v>
      </c>
      <c r="Y1134" s="50" t="s">
        <v>2528</v>
      </c>
      <c r="Z1134" s="557" t="s">
        <v>10742</v>
      </c>
      <c r="AA1134" s="467" t="s">
        <v>159</v>
      </c>
      <c r="AB1134" s="467" t="s">
        <v>10982</v>
      </c>
      <c r="AC1134" s="474"/>
      <c r="AD1134" s="474" t="s">
        <v>227</v>
      </c>
      <c r="AE1134" s="474" t="s">
        <v>232</v>
      </c>
      <c r="AF1134" s="474" t="s">
        <v>235</v>
      </c>
      <c r="AG1134" s="467" t="s">
        <v>242</v>
      </c>
      <c r="AH1134" s="474" t="s">
        <v>2452</v>
      </c>
      <c r="AI1134" s="474" t="s">
        <v>2452</v>
      </c>
      <c r="AJ1134" s="467"/>
      <c r="AK1134" s="474"/>
      <c r="AL1134" s="467"/>
      <c r="AM1134" s="467"/>
      <c r="AN1134" s="467"/>
      <c r="AO1134" s="474" t="s">
        <v>3141</v>
      </c>
      <c r="AP1134" s="476" t="s">
        <v>10737</v>
      </c>
      <c r="AQ1134" s="467" t="s">
        <v>4743</v>
      </c>
      <c r="AR1134" s="501" t="s">
        <v>10980</v>
      </c>
      <c r="AS1134" s="467"/>
      <c r="AT1134" s="467"/>
      <c r="AU1134" s="474"/>
      <c r="AV1134" s="474"/>
      <c r="AW1134" s="474">
        <v>1</v>
      </c>
      <c r="AX1134" s="474">
        <v>1</v>
      </c>
      <c r="AY1134" s="474">
        <v>1</v>
      </c>
      <c r="AZ1134" s="474">
        <v>1</v>
      </c>
      <c r="BA1134" s="477">
        <v>5</v>
      </c>
      <c r="BB1134" s="478"/>
      <c r="BC1134" s="474"/>
      <c r="BD1134" s="467" t="s">
        <v>3141</v>
      </c>
      <c r="BE1134" s="467" t="s">
        <v>10986</v>
      </c>
      <c r="BF1134" s="467"/>
      <c r="BG1134" s="470"/>
      <c r="BH1134" s="467"/>
      <c r="BI1134" s="467"/>
      <c r="BJ1134" s="467"/>
      <c r="BK1134" s="467"/>
      <c r="BL1134" s="467"/>
      <c r="BM1134" s="467"/>
    </row>
    <row r="1135" spans="2:65" ht="30" customHeight="1" x14ac:dyDescent="0.3">
      <c r="B1135" s="465">
        <v>20201144</v>
      </c>
      <c r="C1135" s="566" t="s">
        <v>9956</v>
      </c>
      <c r="D1135" s="558" t="s">
        <v>6427</v>
      </c>
      <c r="E1135" s="559">
        <v>44536</v>
      </c>
      <c r="F1135" s="554" t="s">
        <v>2713</v>
      </c>
      <c r="G1135" s="50" t="s">
        <v>116</v>
      </c>
      <c r="H1135" s="554" t="s">
        <v>2585</v>
      </c>
      <c r="I1135" s="50" t="s">
        <v>4394</v>
      </c>
      <c r="J1135" s="555">
        <v>202112060884</v>
      </c>
      <c r="K1135" s="560">
        <v>44536</v>
      </c>
      <c r="L1135" s="561"/>
      <c r="M1135" s="554" t="s">
        <v>5956</v>
      </c>
      <c r="N1135" s="554" t="s">
        <v>7509</v>
      </c>
      <c r="O1135" s="557" t="s">
        <v>7730</v>
      </c>
      <c r="P1135" s="557" t="s">
        <v>10747</v>
      </c>
      <c r="Q1135" s="557" t="s">
        <v>10748</v>
      </c>
      <c r="R1135" s="556">
        <v>110</v>
      </c>
      <c r="S1135" s="568">
        <v>110</v>
      </c>
      <c r="T1135" s="50" t="s">
        <v>8618</v>
      </c>
      <c r="U1135" s="50"/>
      <c r="V1135" s="50"/>
      <c r="W1135" s="50" t="s">
        <v>997</v>
      </c>
      <c r="X1135" s="557" t="s">
        <v>10734</v>
      </c>
      <c r="Y1135" s="50" t="s">
        <v>2528</v>
      </c>
      <c r="Z1135" s="557" t="s">
        <v>10746</v>
      </c>
      <c r="AA1135" s="467" t="s">
        <v>159</v>
      </c>
      <c r="AB1135" s="467" t="s">
        <v>10982</v>
      </c>
      <c r="AC1135" s="474"/>
      <c r="AD1135" s="474" t="s">
        <v>227</v>
      </c>
      <c r="AE1135" s="474" t="s">
        <v>232</v>
      </c>
      <c r="AF1135" s="474" t="s">
        <v>235</v>
      </c>
      <c r="AG1135" s="467" t="s">
        <v>242</v>
      </c>
      <c r="AH1135" s="474" t="s">
        <v>2452</v>
      </c>
      <c r="AI1135" s="474" t="s">
        <v>2452</v>
      </c>
      <c r="AJ1135" s="467"/>
      <c r="AK1135" s="474"/>
      <c r="AL1135" s="467"/>
      <c r="AM1135" s="467"/>
      <c r="AN1135" s="467"/>
      <c r="AO1135" s="474" t="s">
        <v>3141</v>
      </c>
      <c r="AP1135" s="476" t="s">
        <v>10737</v>
      </c>
      <c r="AQ1135" s="467" t="s">
        <v>4743</v>
      </c>
      <c r="AR1135" s="501" t="s">
        <v>10980</v>
      </c>
      <c r="AS1135" s="467"/>
      <c r="AT1135" s="467"/>
      <c r="AU1135" s="474"/>
      <c r="AV1135" s="474"/>
      <c r="AW1135" s="474">
        <v>1</v>
      </c>
      <c r="AX1135" s="474">
        <v>1</v>
      </c>
      <c r="AY1135" s="474">
        <v>1</v>
      </c>
      <c r="AZ1135" s="474">
        <v>1</v>
      </c>
      <c r="BA1135" s="477">
        <v>5</v>
      </c>
      <c r="BB1135" s="478"/>
      <c r="BC1135" s="474"/>
      <c r="BD1135" s="467" t="s">
        <v>3141</v>
      </c>
      <c r="BE1135" s="467" t="s">
        <v>10986</v>
      </c>
      <c r="BF1135" s="467"/>
      <c r="BG1135" s="470"/>
      <c r="BH1135" s="467"/>
      <c r="BI1135" s="467"/>
      <c r="BJ1135" s="467"/>
      <c r="BK1135" s="467"/>
      <c r="BL1135" s="467"/>
      <c r="BM1135" s="467"/>
    </row>
    <row r="1136" spans="2:65" ht="30" customHeight="1" x14ac:dyDescent="0.3">
      <c r="B1136" s="465">
        <v>20201145</v>
      </c>
      <c r="C1136" s="566" t="s">
        <v>10750</v>
      </c>
      <c r="D1136" s="558" t="s">
        <v>3507</v>
      </c>
      <c r="E1136" s="559">
        <v>44536</v>
      </c>
      <c r="F1136" s="554" t="s">
        <v>2713</v>
      </c>
      <c r="G1136" s="50" t="s">
        <v>116</v>
      </c>
      <c r="H1136" s="554" t="s">
        <v>1500</v>
      </c>
      <c r="I1136" s="50" t="s">
        <v>4904</v>
      </c>
      <c r="J1136" s="555">
        <v>202112060852</v>
      </c>
      <c r="K1136" s="560">
        <v>44536</v>
      </c>
      <c r="L1136" s="561"/>
      <c r="M1136" s="554" t="s">
        <v>10674</v>
      </c>
      <c r="N1136" s="554" t="s">
        <v>10675</v>
      </c>
      <c r="O1136" s="557" t="s">
        <v>10751</v>
      </c>
      <c r="P1136" s="557" t="s">
        <v>10752</v>
      </c>
      <c r="Q1136" s="557" t="s">
        <v>11368</v>
      </c>
      <c r="R1136" s="556">
        <v>0</v>
      </c>
      <c r="S1136" s="568">
        <v>0</v>
      </c>
      <c r="T1136" s="50" t="s">
        <v>2712</v>
      </c>
      <c r="U1136" s="50"/>
      <c r="V1136" s="50"/>
      <c r="W1136" s="50" t="s">
        <v>121</v>
      </c>
      <c r="X1136" s="557" t="s">
        <v>10734</v>
      </c>
      <c r="Y1136" s="50" t="s">
        <v>2528</v>
      </c>
      <c r="Z1136" s="557" t="s">
        <v>10749</v>
      </c>
      <c r="AA1136" s="467" t="s">
        <v>2454</v>
      </c>
      <c r="AB1136" s="467" t="s">
        <v>11251</v>
      </c>
      <c r="AC1136" s="474"/>
      <c r="AD1136" s="474" t="s">
        <v>2450</v>
      </c>
      <c r="AE1136" s="474" t="s">
        <v>2461</v>
      </c>
      <c r="AF1136" s="474" t="s">
        <v>3498</v>
      </c>
      <c r="AG1136" s="467" t="s">
        <v>2486</v>
      </c>
      <c r="AH1136" s="474" t="s">
        <v>2710</v>
      </c>
      <c r="AI1136" s="474" t="s">
        <v>2710</v>
      </c>
      <c r="AJ1136" s="467"/>
      <c r="AK1136" s="474"/>
      <c r="AL1136" s="467"/>
      <c r="AM1136" s="467"/>
      <c r="AN1136" s="467"/>
      <c r="AO1136" s="474"/>
      <c r="AP1136" s="476" t="s">
        <v>11252</v>
      </c>
      <c r="AQ1136" s="467" t="s">
        <v>8991</v>
      </c>
      <c r="AR1136" s="467" t="s">
        <v>11084</v>
      </c>
      <c r="AS1136" s="467" t="s">
        <v>10501</v>
      </c>
      <c r="AT1136" s="467" t="s">
        <v>11281</v>
      </c>
      <c r="AU1136" s="474" t="s">
        <v>9917</v>
      </c>
      <c r="AV1136" s="474"/>
      <c r="AW1136" s="474">
        <v>1</v>
      </c>
      <c r="AX1136" s="474">
        <v>1</v>
      </c>
      <c r="AY1136" s="474">
        <v>1</v>
      </c>
      <c r="AZ1136" s="474">
        <v>5</v>
      </c>
      <c r="BA1136" s="477">
        <v>3</v>
      </c>
      <c r="BB1136" s="478"/>
      <c r="BC1136" s="474"/>
      <c r="BD1136" s="467"/>
      <c r="BE1136" s="467" t="s">
        <v>12409</v>
      </c>
      <c r="BF1136" s="467"/>
      <c r="BG1136" s="470"/>
      <c r="BH1136" s="467"/>
      <c r="BI1136" s="467"/>
      <c r="BJ1136" s="467"/>
      <c r="BK1136" s="467"/>
      <c r="BL1136" s="467"/>
      <c r="BM1136" s="467"/>
    </row>
    <row r="1137" spans="2:65" ht="30" customHeight="1" x14ac:dyDescent="0.3">
      <c r="B1137" s="465">
        <v>20201146</v>
      </c>
      <c r="C1137" s="566" t="s">
        <v>10854</v>
      </c>
      <c r="D1137" s="558"/>
      <c r="E1137" s="559">
        <v>44537</v>
      </c>
      <c r="F1137" s="554" t="s">
        <v>2642</v>
      </c>
      <c r="G1137" s="50" t="s">
        <v>116</v>
      </c>
      <c r="H1137" s="554" t="s">
        <v>2585</v>
      </c>
      <c r="I1137" s="50" t="s">
        <v>2477</v>
      </c>
      <c r="J1137" s="555">
        <v>202112071272</v>
      </c>
      <c r="K1137" s="560">
        <v>44536</v>
      </c>
      <c r="L1137" s="561"/>
      <c r="M1137" s="554" t="s">
        <v>2624</v>
      </c>
      <c r="N1137" s="554" t="s">
        <v>2582</v>
      </c>
      <c r="O1137" s="557" t="s">
        <v>10855</v>
      </c>
      <c r="P1137" s="557" t="s">
        <v>10856</v>
      </c>
      <c r="Q1137" s="557" t="s">
        <v>11369</v>
      </c>
      <c r="R1137" s="556">
        <v>0</v>
      </c>
      <c r="S1137" s="568">
        <v>0</v>
      </c>
      <c r="T1137" s="50" t="s">
        <v>11360</v>
      </c>
      <c r="U1137" s="50"/>
      <c r="V1137" s="50"/>
      <c r="W1137" s="50" t="s">
        <v>11351</v>
      </c>
      <c r="X1137" s="557" t="s">
        <v>10734</v>
      </c>
      <c r="Y1137" s="50" t="s">
        <v>12292</v>
      </c>
      <c r="Z1137" s="557" t="s">
        <v>10427</v>
      </c>
      <c r="AA1137" s="467" t="s">
        <v>11353</v>
      </c>
      <c r="AB1137" s="467"/>
      <c r="AC1137" s="474"/>
      <c r="AD1137" s="474" t="s">
        <v>11354</v>
      </c>
      <c r="AE1137" s="474" t="s">
        <v>11359</v>
      </c>
      <c r="AF1137" s="474" t="s">
        <v>11361</v>
      </c>
      <c r="AG1137" s="467" t="s">
        <v>11362</v>
      </c>
      <c r="AH1137" s="474" t="s">
        <v>2710</v>
      </c>
      <c r="AI1137" s="474" t="s">
        <v>2710</v>
      </c>
      <c r="AJ1137" s="467"/>
      <c r="AK1137" s="474"/>
      <c r="AL1137" s="467"/>
      <c r="AM1137" s="467"/>
      <c r="AN1137" s="467"/>
      <c r="AO1137" s="474" t="s">
        <v>3141</v>
      </c>
      <c r="AP1137" s="476" t="s">
        <v>12314</v>
      </c>
      <c r="AQ1137" s="467"/>
      <c r="AR1137" s="467"/>
      <c r="AS1137" s="467"/>
      <c r="AT1137" s="467"/>
      <c r="AU1137" s="474"/>
      <c r="AV1137" s="474"/>
      <c r="AW1137" s="474">
        <v>1</v>
      </c>
      <c r="AX1137" s="474">
        <v>1</v>
      </c>
      <c r="AY1137" s="474">
        <v>1</v>
      </c>
      <c r="AZ1137" s="474">
        <v>3</v>
      </c>
      <c r="BA1137" s="477">
        <v>5</v>
      </c>
      <c r="BB1137" s="478"/>
      <c r="BC1137" s="474"/>
      <c r="BD1137" s="467" t="s">
        <v>3141</v>
      </c>
      <c r="BE1137" s="467"/>
      <c r="BF1137" s="467"/>
      <c r="BG1137" s="470"/>
      <c r="BH1137" s="467"/>
      <c r="BI1137" s="467"/>
      <c r="BJ1137" s="467"/>
      <c r="BK1137" s="467"/>
      <c r="BL1137" s="467"/>
      <c r="BM1137" s="467"/>
    </row>
    <row r="1138" spans="2:65" ht="30" customHeight="1" x14ac:dyDescent="0.3">
      <c r="B1138" s="465">
        <v>20201147</v>
      </c>
      <c r="C1138" s="566" t="s">
        <v>10918</v>
      </c>
      <c r="D1138" s="558"/>
      <c r="E1138" s="559">
        <v>44537</v>
      </c>
      <c r="F1138" s="554" t="s">
        <v>2609</v>
      </c>
      <c r="G1138" s="50" t="s">
        <v>116</v>
      </c>
      <c r="H1138" s="554" t="s">
        <v>2585</v>
      </c>
      <c r="I1138" s="50" t="s">
        <v>10987</v>
      </c>
      <c r="J1138" s="555">
        <v>202112071268</v>
      </c>
      <c r="K1138" s="560">
        <v>44537</v>
      </c>
      <c r="L1138" s="561"/>
      <c r="M1138" s="554" t="s">
        <v>8461</v>
      </c>
      <c r="N1138" s="554" t="s">
        <v>2586</v>
      </c>
      <c r="O1138" s="557" t="s">
        <v>10859</v>
      </c>
      <c r="P1138" s="557" t="s">
        <v>10860</v>
      </c>
      <c r="Q1138" s="557" t="s">
        <v>10861</v>
      </c>
      <c r="R1138" s="556">
        <v>926047</v>
      </c>
      <c r="S1138" s="568">
        <v>0</v>
      </c>
      <c r="T1138" s="50" t="s">
        <v>8618</v>
      </c>
      <c r="U1138" s="50"/>
      <c r="V1138" s="50"/>
      <c r="W1138" s="50" t="s">
        <v>997</v>
      </c>
      <c r="X1138" s="557" t="s">
        <v>10857</v>
      </c>
      <c r="Y1138" s="50" t="s">
        <v>2528</v>
      </c>
      <c r="Z1138" s="557" t="s">
        <v>10858</v>
      </c>
      <c r="AA1138" s="467" t="s">
        <v>159</v>
      </c>
      <c r="AB1138" s="467" t="s">
        <v>10989</v>
      </c>
      <c r="AC1138" s="474"/>
      <c r="AD1138" s="474" t="s">
        <v>227</v>
      </c>
      <c r="AE1138" s="474" t="s">
        <v>232</v>
      </c>
      <c r="AF1138" s="474" t="s">
        <v>235</v>
      </c>
      <c r="AG1138" s="467" t="s">
        <v>240</v>
      </c>
      <c r="AH1138" s="474" t="s">
        <v>10990</v>
      </c>
      <c r="AI1138" s="474" t="s">
        <v>10990</v>
      </c>
      <c r="AJ1138" s="467"/>
      <c r="AK1138" s="474"/>
      <c r="AL1138" s="467"/>
      <c r="AM1138" s="467"/>
      <c r="AN1138" s="467"/>
      <c r="AO1138" s="474" t="s">
        <v>2528</v>
      </c>
      <c r="AP1138" s="476" t="s">
        <v>10949</v>
      </c>
      <c r="AQ1138" s="467" t="s">
        <v>4746</v>
      </c>
      <c r="AR1138" s="467" t="s">
        <v>6709</v>
      </c>
      <c r="AS1138" s="467" t="s">
        <v>10950</v>
      </c>
      <c r="AT1138" s="467" t="s">
        <v>10951</v>
      </c>
      <c r="AU1138" s="474" t="s">
        <v>6709</v>
      </c>
      <c r="AV1138" s="474"/>
      <c r="AW1138" s="474">
        <v>1</v>
      </c>
      <c r="AX1138" s="474">
        <v>1</v>
      </c>
      <c r="AY1138" s="474">
        <v>1</v>
      </c>
      <c r="AZ1138" s="474">
        <v>1</v>
      </c>
      <c r="BA1138" s="477">
        <v>3</v>
      </c>
      <c r="BB1138" s="478"/>
      <c r="BC1138" s="474"/>
      <c r="BD1138" s="467" t="s">
        <v>3141</v>
      </c>
      <c r="BE1138" s="467" t="s">
        <v>10974</v>
      </c>
      <c r="BF1138" s="467"/>
      <c r="BG1138" s="470"/>
      <c r="BH1138" s="467"/>
      <c r="BI1138" s="467"/>
      <c r="BJ1138" s="467"/>
      <c r="BK1138" s="467"/>
      <c r="BL1138" s="467"/>
      <c r="BM1138" s="467"/>
    </row>
    <row r="1139" spans="2:65" ht="30" customHeight="1" x14ac:dyDescent="0.3">
      <c r="B1139" s="465">
        <v>20201148</v>
      </c>
      <c r="C1139" s="566" t="s">
        <v>10353</v>
      </c>
      <c r="D1139" s="558" t="s">
        <v>2823</v>
      </c>
      <c r="E1139" s="559">
        <v>44537</v>
      </c>
      <c r="F1139" s="554" t="s">
        <v>2713</v>
      </c>
      <c r="G1139" s="50" t="s">
        <v>116</v>
      </c>
      <c r="H1139" s="554" t="s">
        <v>2585</v>
      </c>
      <c r="I1139" s="50" t="s">
        <v>119</v>
      </c>
      <c r="J1139" s="555">
        <v>202112071188</v>
      </c>
      <c r="K1139" s="560">
        <v>44531</v>
      </c>
      <c r="L1139" s="561">
        <v>44501</v>
      </c>
      <c r="M1139" s="554" t="s">
        <v>10061</v>
      </c>
      <c r="N1139" s="554" t="s">
        <v>5956</v>
      </c>
      <c r="O1139" s="557" t="s">
        <v>10354</v>
      </c>
      <c r="P1139" s="557" t="s">
        <v>10920</v>
      </c>
      <c r="Q1139" s="557" t="s">
        <v>10356</v>
      </c>
      <c r="R1139" s="556">
        <v>4824124</v>
      </c>
      <c r="S1139" s="568">
        <v>0</v>
      </c>
      <c r="T1139" s="50" t="s">
        <v>348</v>
      </c>
      <c r="U1139" s="50"/>
      <c r="V1139" s="50"/>
      <c r="W1139" s="50"/>
      <c r="X1139" s="554"/>
      <c r="Y1139" s="50" t="s">
        <v>2528</v>
      </c>
      <c r="Z1139" s="557" t="s">
        <v>10862</v>
      </c>
      <c r="AA1139" s="467" t="s">
        <v>11386</v>
      </c>
      <c r="AB1139" s="467" t="s">
        <v>11388</v>
      </c>
      <c r="AC1139" s="474"/>
      <c r="AD1139" s="474" t="s">
        <v>11378</v>
      </c>
      <c r="AE1139" s="474" t="s">
        <v>11379</v>
      </c>
      <c r="AF1139" s="474" t="s">
        <v>11381</v>
      </c>
      <c r="AG1139" s="467" t="s">
        <v>11387</v>
      </c>
      <c r="AH1139" s="474" t="s">
        <v>2452</v>
      </c>
      <c r="AI1139" s="474" t="s">
        <v>2452</v>
      </c>
      <c r="AJ1139" s="467"/>
      <c r="AK1139" s="474"/>
      <c r="AL1139" s="467"/>
      <c r="AM1139" s="467"/>
      <c r="AN1139" s="467"/>
      <c r="AO1139" s="474" t="s">
        <v>3141</v>
      </c>
      <c r="AP1139" s="476" t="s">
        <v>8708</v>
      </c>
      <c r="AQ1139" s="467" t="s">
        <v>8991</v>
      </c>
      <c r="AR1139" s="467" t="s">
        <v>10968</v>
      </c>
      <c r="AS1139" s="467"/>
      <c r="AT1139" s="467"/>
      <c r="AU1139" s="474"/>
      <c r="AV1139" s="474"/>
      <c r="AW1139" s="474">
        <v>1</v>
      </c>
      <c r="AX1139" s="474">
        <v>1</v>
      </c>
      <c r="AY1139" s="474">
        <v>1</v>
      </c>
      <c r="AZ1139" s="474">
        <v>1</v>
      </c>
      <c r="BA1139" s="477">
        <v>4</v>
      </c>
      <c r="BB1139" s="478"/>
      <c r="BC1139" s="474"/>
      <c r="BD1139" s="467" t="s">
        <v>3141</v>
      </c>
      <c r="BE1139" s="467" t="s">
        <v>9473</v>
      </c>
      <c r="BF1139" s="467"/>
      <c r="BG1139" s="470"/>
      <c r="BH1139" s="467"/>
      <c r="BI1139" s="467"/>
      <c r="BJ1139" s="467"/>
      <c r="BK1139" s="467"/>
      <c r="BL1139" s="467"/>
      <c r="BM1139" s="467"/>
    </row>
    <row r="1140" spans="2:65" ht="30" customHeight="1" x14ac:dyDescent="0.3">
      <c r="B1140" s="465">
        <v>20201149</v>
      </c>
      <c r="C1140" s="566" t="s">
        <v>10864</v>
      </c>
      <c r="D1140" s="558"/>
      <c r="E1140" s="559">
        <v>44537</v>
      </c>
      <c r="F1140" s="554" t="s">
        <v>2696</v>
      </c>
      <c r="G1140" s="50" t="s">
        <v>116</v>
      </c>
      <c r="H1140" s="554" t="s">
        <v>2585</v>
      </c>
      <c r="I1140" s="50" t="s">
        <v>4904</v>
      </c>
      <c r="J1140" s="555">
        <v>202112071162</v>
      </c>
      <c r="K1140" s="560">
        <v>44534</v>
      </c>
      <c r="L1140" s="561"/>
      <c r="M1140" s="554" t="s">
        <v>2619</v>
      </c>
      <c r="N1140" s="554" t="s">
        <v>2586</v>
      </c>
      <c r="O1140" s="557" t="s">
        <v>10865</v>
      </c>
      <c r="P1140" s="557" t="s">
        <v>10866</v>
      </c>
      <c r="Q1140" s="557" t="s">
        <v>10867</v>
      </c>
      <c r="R1140" s="556">
        <v>0</v>
      </c>
      <c r="S1140" s="568">
        <v>0</v>
      </c>
      <c r="T1140" s="50" t="s">
        <v>11117</v>
      </c>
      <c r="U1140" s="50"/>
      <c r="V1140" s="50"/>
      <c r="W1140" s="50"/>
      <c r="X1140" s="557" t="s">
        <v>10734</v>
      </c>
      <c r="Y1140" s="50"/>
      <c r="Z1140" s="557" t="s">
        <v>10863</v>
      </c>
      <c r="AA1140" s="467" t="s">
        <v>11113</v>
      </c>
      <c r="AB1140" s="467"/>
      <c r="AC1140" s="474"/>
      <c r="AD1140" s="474" t="s">
        <v>11114</v>
      </c>
      <c r="AE1140" s="474" t="s">
        <v>11118</v>
      </c>
      <c r="AF1140" s="474" t="s">
        <v>11120</v>
      </c>
      <c r="AG1140" s="467" t="s">
        <v>11115</v>
      </c>
      <c r="AH1140" s="474" t="s">
        <v>2452</v>
      </c>
      <c r="AI1140" s="474" t="s">
        <v>2452</v>
      </c>
      <c r="AJ1140" s="467"/>
      <c r="AK1140" s="474"/>
      <c r="AL1140" s="467"/>
      <c r="AM1140" s="467"/>
      <c r="AN1140" s="467"/>
      <c r="AO1140" s="474" t="s">
        <v>2528</v>
      </c>
      <c r="AP1140" s="476" t="s">
        <v>10952</v>
      </c>
      <c r="AQ1140" s="467" t="s">
        <v>6111</v>
      </c>
      <c r="AR1140" s="501">
        <v>44534</v>
      </c>
      <c r="AS1140" s="467"/>
      <c r="AT1140" s="467"/>
      <c r="AU1140" s="474"/>
      <c r="AV1140" s="474"/>
      <c r="AW1140" s="474">
        <v>1</v>
      </c>
      <c r="AX1140" s="474">
        <v>1</v>
      </c>
      <c r="AY1140" s="474">
        <v>1</v>
      </c>
      <c r="AZ1140" s="474">
        <v>3</v>
      </c>
      <c r="BA1140" s="477">
        <v>4</v>
      </c>
      <c r="BB1140" s="478"/>
      <c r="BC1140" s="474"/>
      <c r="BD1140" s="467"/>
      <c r="BE1140" s="467"/>
      <c r="BF1140" s="467"/>
      <c r="BG1140" s="470"/>
      <c r="BH1140" s="467"/>
      <c r="BI1140" s="467"/>
      <c r="BJ1140" s="467"/>
      <c r="BK1140" s="467"/>
      <c r="BL1140" s="467"/>
      <c r="BM1140" s="467"/>
    </row>
    <row r="1141" spans="2:65" ht="30" customHeight="1" x14ac:dyDescent="0.3">
      <c r="B1141" s="465">
        <v>20201150</v>
      </c>
      <c r="C1141" s="566" t="s">
        <v>10869</v>
      </c>
      <c r="D1141" s="558"/>
      <c r="E1141" s="559">
        <v>44537</v>
      </c>
      <c r="F1141" s="554" t="s">
        <v>2696</v>
      </c>
      <c r="G1141" s="50" t="s">
        <v>116</v>
      </c>
      <c r="H1141" s="554" t="s">
        <v>2585</v>
      </c>
      <c r="I1141" s="50" t="s">
        <v>4904</v>
      </c>
      <c r="J1141" s="555">
        <v>202112071158</v>
      </c>
      <c r="K1141" s="560">
        <v>44534</v>
      </c>
      <c r="L1141" s="561"/>
      <c r="M1141" s="554" t="s">
        <v>10842</v>
      </c>
      <c r="N1141" s="554" t="s">
        <v>10843</v>
      </c>
      <c r="O1141" s="557" t="s">
        <v>10870</v>
      </c>
      <c r="P1141" s="557" t="s">
        <v>10871</v>
      </c>
      <c r="Q1141" s="557" t="s">
        <v>11370</v>
      </c>
      <c r="R1141" s="556">
        <v>0</v>
      </c>
      <c r="S1141" s="568">
        <v>0</v>
      </c>
      <c r="T1141" s="50" t="s">
        <v>11358</v>
      </c>
      <c r="U1141" s="50"/>
      <c r="V1141" s="50"/>
      <c r="W1141" s="50" t="s">
        <v>11351</v>
      </c>
      <c r="X1141" s="557" t="s">
        <v>10734</v>
      </c>
      <c r="Y1141" s="50"/>
      <c r="Z1141" s="557" t="s">
        <v>10868</v>
      </c>
      <c r="AA1141" s="467" t="s">
        <v>11353</v>
      </c>
      <c r="AB1141" s="467"/>
      <c r="AC1141" s="474"/>
      <c r="AD1141" s="474" t="s">
        <v>11354</v>
      </c>
      <c r="AE1141" s="474" t="s">
        <v>11359</v>
      </c>
      <c r="AF1141" s="474" t="s">
        <v>11361</v>
      </c>
      <c r="AG1141" s="467" t="s">
        <v>11356</v>
      </c>
      <c r="AH1141" s="474" t="s">
        <v>2452</v>
      </c>
      <c r="AI1141" s="474" t="s">
        <v>2452</v>
      </c>
      <c r="AJ1141" s="467"/>
      <c r="AK1141" s="474"/>
      <c r="AL1141" s="467"/>
      <c r="AM1141" s="467"/>
      <c r="AN1141" s="467"/>
      <c r="AO1141" s="474" t="s">
        <v>2528</v>
      </c>
      <c r="AP1141" s="476" t="s">
        <v>10953</v>
      </c>
      <c r="AQ1141" s="467" t="s">
        <v>6111</v>
      </c>
      <c r="AR1141" s="501">
        <v>44534</v>
      </c>
      <c r="AS1141" s="467"/>
      <c r="AT1141" s="467"/>
      <c r="AU1141" s="474"/>
      <c r="AV1141" s="474"/>
      <c r="AW1141" s="474">
        <v>1</v>
      </c>
      <c r="AX1141" s="474">
        <v>1</v>
      </c>
      <c r="AY1141" s="474">
        <v>1</v>
      </c>
      <c r="AZ1141" s="474">
        <v>3</v>
      </c>
      <c r="BA1141" s="477">
        <v>4</v>
      </c>
      <c r="BB1141" s="478"/>
      <c r="BC1141" s="474"/>
      <c r="BD1141" s="467"/>
      <c r="BE1141" s="467"/>
      <c r="BF1141" s="467"/>
      <c r="BG1141" s="470"/>
      <c r="BH1141" s="467"/>
      <c r="BI1141" s="467"/>
      <c r="BJ1141" s="467"/>
      <c r="BK1141" s="467"/>
      <c r="BL1141" s="467"/>
      <c r="BM1141" s="467"/>
    </row>
    <row r="1142" spans="2:65" ht="30" customHeight="1" x14ac:dyDescent="0.3">
      <c r="B1142" s="465">
        <v>20201151</v>
      </c>
      <c r="C1142" s="566" t="s">
        <v>10873</v>
      </c>
      <c r="D1142" s="558"/>
      <c r="E1142" s="559">
        <v>44537</v>
      </c>
      <c r="F1142" s="554" t="s">
        <v>2696</v>
      </c>
      <c r="G1142" s="50" t="s">
        <v>116</v>
      </c>
      <c r="H1142" s="554" t="s">
        <v>2585</v>
      </c>
      <c r="I1142" s="50" t="s">
        <v>4904</v>
      </c>
      <c r="J1142" s="555">
        <v>202112071152</v>
      </c>
      <c r="K1142" s="560">
        <v>44532</v>
      </c>
      <c r="L1142" s="561"/>
      <c r="M1142" s="554" t="s">
        <v>10844</v>
      </c>
      <c r="N1142" s="554" t="s">
        <v>10845</v>
      </c>
      <c r="O1142" s="557" t="s">
        <v>10874</v>
      </c>
      <c r="P1142" s="557" t="s">
        <v>11124</v>
      </c>
      <c r="Q1142" s="557" t="s">
        <v>11371</v>
      </c>
      <c r="R1142" s="556">
        <v>0</v>
      </c>
      <c r="S1142" s="568">
        <v>0</v>
      </c>
      <c r="T1142" s="50" t="s">
        <v>8453</v>
      </c>
      <c r="U1142" s="50"/>
      <c r="V1142" s="50"/>
      <c r="W1142" s="50" t="s">
        <v>121</v>
      </c>
      <c r="X1142" s="557" t="s">
        <v>10734</v>
      </c>
      <c r="Y1142" s="50"/>
      <c r="Z1142" s="557" t="s">
        <v>10872</v>
      </c>
      <c r="AA1142" s="467" t="s">
        <v>2454</v>
      </c>
      <c r="AB1142" s="467"/>
      <c r="AC1142" s="474"/>
      <c r="AD1142" s="474" t="s">
        <v>2450</v>
      </c>
      <c r="AE1142" s="474" t="s">
        <v>2461</v>
      </c>
      <c r="AF1142" s="474" t="s">
        <v>3498</v>
      </c>
      <c r="AG1142" s="467" t="s">
        <v>2490</v>
      </c>
      <c r="AH1142" s="474" t="s">
        <v>2452</v>
      </c>
      <c r="AI1142" s="474" t="s">
        <v>2452</v>
      </c>
      <c r="AJ1142" s="467"/>
      <c r="AK1142" s="474"/>
      <c r="AL1142" s="467"/>
      <c r="AM1142" s="467" t="s">
        <v>11372</v>
      </c>
      <c r="AN1142" s="467"/>
      <c r="AO1142" s="474" t="s">
        <v>2528</v>
      </c>
      <c r="AP1142" s="476" t="s">
        <v>10954</v>
      </c>
      <c r="AQ1142" s="467" t="s">
        <v>6111</v>
      </c>
      <c r="AR1142" s="501">
        <v>44534</v>
      </c>
      <c r="AS1142" s="467"/>
      <c r="AT1142" s="467"/>
      <c r="AU1142" s="474"/>
      <c r="AV1142" s="474"/>
      <c r="AW1142" s="474">
        <v>1</v>
      </c>
      <c r="AX1142" s="474">
        <v>1</v>
      </c>
      <c r="AY1142" s="474">
        <v>1</v>
      </c>
      <c r="AZ1142" s="474">
        <v>5</v>
      </c>
      <c r="BA1142" s="477">
        <v>1</v>
      </c>
      <c r="BB1142" s="478"/>
      <c r="BC1142" s="474"/>
      <c r="BD1142" s="467"/>
      <c r="BE1142" s="467"/>
      <c r="BF1142" s="467"/>
      <c r="BG1142" s="470"/>
      <c r="BH1142" s="467"/>
      <c r="BI1142" s="467"/>
      <c r="BJ1142" s="467"/>
      <c r="BK1142" s="467"/>
      <c r="BL1142" s="467"/>
      <c r="BM1142" s="467"/>
    </row>
    <row r="1143" spans="2:65" ht="30" customHeight="1" x14ac:dyDescent="0.3">
      <c r="B1143" s="465">
        <v>20201152</v>
      </c>
      <c r="C1143" s="566" t="s">
        <v>10875</v>
      </c>
      <c r="D1143" s="558" t="s">
        <v>10991</v>
      </c>
      <c r="E1143" s="559">
        <v>44537</v>
      </c>
      <c r="F1143" s="554" t="s">
        <v>3658</v>
      </c>
      <c r="G1143" s="50" t="s">
        <v>116</v>
      </c>
      <c r="H1143" s="554" t="s">
        <v>2585</v>
      </c>
      <c r="I1143" s="50" t="s">
        <v>119</v>
      </c>
      <c r="J1143" s="555">
        <v>202112071145</v>
      </c>
      <c r="K1143" s="560">
        <v>44533</v>
      </c>
      <c r="L1143" s="561"/>
      <c r="M1143" s="554" t="s">
        <v>2586</v>
      </c>
      <c r="N1143" s="554" t="s">
        <v>2586</v>
      </c>
      <c r="O1143" s="557" t="s">
        <v>10876</v>
      </c>
      <c r="P1143" s="557" t="s">
        <v>10877</v>
      </c>
      <c r="Q1143" s="557" t="s">
        <v>10878</v>
      </c>
      <c r="R1143" s="556">
        <v>0</v>
      </c>
      <c r="S1143" s="568">
        <v>0</v>
      </c>
      <c r="T1143" s="50" t="s">
        <v>2712</v>
      </c>
      <c r="U1143" s="50"/>
      <c r="V1143" s="50"/>
      <c r="W1143" s="50" t="s">
        <v>120</v>
      </c>
      <c r="X1143" s="557" t="s">
        <v>10734</v>
      </c>
      <c r="Y1143" s="50"/>
      <c r="Z1143" s="557" t="s">
        <v>11096</v>
      </c>
      <c r="AA1143" s="467" t="s">
        <v>2454</v>
      </c>
      <c r="AB1143" s="467" t="s">
        <v>11095</v>
      </c>
      <c r="AC1143" s="474"/>
      <c r="AD1143" s="474" t="s">
        <v>2450</v>
      </c>
      <c r="AE1143" s="474" t="s">
        <v>2461</v>
      </c>
      <c r="AF1143" s="474" t="s">
        <v>3498</v>
      </c>
      <c r="AG1143" s="467" t="s">
        <v>2451</v>
      </c>
      <c r="AH1143" s="474" t="s">
        <v>2452</v>
      </c>
      <c r="AI1143" s="474" t="s">
        <v>2452</v>
      </c>
      <c r="AJ1143" s="467"/>
      <c r="AK1143" s="474"/>
      <c r="AL1143" s="467"/>
      <c r="AM1143" s="467"/>
      <c r="AN1143" s="467"/>
      <c r="AO1143" s="474" t="s">
        <v>2528</v>
      </c>
      <c r="AP1143" s="476" t="s">
        <v>11193</v>
      </c>
      <c r="AQ1143" s="467" t="s">
        <v>4748</v>
      </c>
      <c r="AR1143" s="467" t="s">
        <v>11194</v>
      </c>
      <c r="AS1143" s="467"/>
      <c r="AT1143" s="467"/>
      <c r="AU1143" s="474"/>
      <c r="AV1143" s="474"/>
      <c r="AW1143" s="474">
        <v>1</v>
      </c>
      <c r="AX1143" s="474">
        <v>1</v>
      </c>
      <c r="AY1143" s="474">
        <v>1</v>
      </c>
      <c r="AZ1143" s="474">
        <v>5</v>
      </c>
      <c r="BA1143" s="477">
        <v>2</v>
      </c>
      <c r="BB1143" s="478"/>
      <c r="BC1143" s="474"/>
      <c r="BD1143" s="467"/>
      <c r="BE1143" s="467"/>
      <c r="BF1143" s="467"/>
      <c r="BG1143" s="470"/>
      <c r="BH1143" s="467"/>
      <c r="BI1143" s="467"/>
      <c r="BJ1143" s="467"/>
      <c r="BK1143" s="467"/>
      <c r="BL1143" s="467"/>
      <c r="BM1143" s="467"/>
    </row>
    <row r="1144" spans="2:65" ht="30" customHeight="1" x14ac:dyDescent="0.3">
      <c r="B1144" s="465">
        <v>20201153</v>
      </c>
      <c r="C1144" s="566" t="s">
        <v>10880</v>
      </c>
      <c r="D1144" s="558"/>
      <c r="E1144" s="559">
        <v>44537</v>
      </c>
      <c r="F1144" s="554" t="s">
        <v>2632</v>
      </c>
      <c r="G1144" s="50" t="s">
        <v>116</v>
      </c>
      <c r="H1144" s="554" t="s">
        <v>2585</v>
      </c>
      <c r="I1144" s="50" t="s">
        <v>10987</v>
      </c>
      <c r="J1144" s="555">
        <v>202112071069</v>
      </c>
      <c r="K1144" s="560">
        <v>44537</v>
      </c>
      <c r="L1144" s="561"/>
      <c r="M1144" s="554" t="s">
        <v>2586</v>
      </c>
      <c r="N1144" s="554" t="s">
        <v>10846</v>
      </c>
      <c r="O1144" s="557" t="s">
        <v>10881</v>
      </c>
      <c r="P1144" s="557" t="s">
        <v>10882</v>
      </c>
      <c r="Q1144" s="557" t="s">
        <v>10883</v>
      </c>
      <c r="R1144" s="556">
        <v>0</v>
      </c>
      <c r="S1144" s="568">
        <v>0</v>
      </c>
      <c r="T1144" s="50" t="s">
        <v>145</v>
      </c>
      <c r="U1144" s="50"/>
      <c r="V1144" s="50"/>
      <c r="W1144" s="50" t="s">
        <v>997</v>
      </c>
      <c r="X1144" s="557" t="s">
        <v>10734</v>
      </c>
      <c r="Y1144" s="50"/>
      <c r="Z1144" s="557" t="s">
        <v>10879</v>
      </c>
      <c r="AA1144" s="467" t="s">
        <v>153</v>
      </c>
      <c r="AB1144" s="467"/>
      <c r="AC1144" s="474"/>
      <c r="AD1144" s="474" t="s">
        <v>227</v>
      </c>
      <c r="AE1144" s="474" t="s">
        <v>232</v>
      </c>
      <c r="AF1144" s="474" t="s">
        <v>237</v>
      </c>
      <c r="AG1144" s="467" t="s">
        <v>240</v>
      </c>
      <c r="AH1144" s="474" t="s">
        <v>10988</v>
      </c>
      <c r="AI1144" s="474" t="s">
        <v>10988</v>
      </c>
      <c r="AJ1144" s="467"/>
      <c r="AK1144" s="474"/>
      <c r="AL1144" s="467"/>
      <c r="AM1144" s="467"/>
      <c r="AN1144" s="467"/>
      <c r="AO1144" s="474"/>
      <c r="AP1144" s="476" t="s">
        <v>10955</v>
      </c>
      <c r="AQ1144" s="467" t="s">
        <v>4743</v>
      </c>
      <c r="AR1144" s="501">
        <v>44538</v>
      </c>
      <c r="AS1144" s="467" t="s">
        <v>10956</v>
      </c>
      <c r="AT1144" s="467"/>
      <c r="AU1144" s="474"/>
      <c r="AV1144" s="474"/>
      <c r="AW1144" s="474">
        <v>1</v>
      </c>
      <c r="AX1144" s="474">
        <v>1</v>
      </c>
      <c r="AY1144" s="474">
        <v>1</v>
      </c>
      <c r="AZ1144" s="474">
        <v>5</v>
      </c>
      <c r="BA1144" s="477">
        <v>3</v>
      </c>
      <c r="BB1144" s="478"/>
      <c r="BC1144" s="474"/>
      <c r="BD1144" s="467"/>
      <c r="BE1144" s="467"/>
      <c r="BF1144" s="467"/>
      <c r="BG1144" s="470"/>
      <c r="BH1144" s="467"/>
      <c r="BI1144" s="467"/>
      <c r="BJ1144" s="467"/>
      <c r="BK1144" s="467"/>
      <c r="BL1144" s="467"/>
      <c r="BM1144" s="467"/>
    </row>
    <row r="1145" spans="2:65" ht="30" customHeight="1" x14ac:dyDescent="0.3">
      <c r="B1145" s="465">
        <v>20201154</v>
      </c>
      <c r="C1145" s="566" t="s">
        <v>10884</v>
      </c>
      <c r="D1145" s="558" t="s">
        <v>9237</v>
      </c>
      <c r="E1145" s="559">
        <v>44538</v>
      </c>
      <c r="F1145" s="554" t="s">
        <v>2713</v>
      </c>
      <c r="G1145" s="50" t="s">
        <v>116</v>
      </c>
      <c r="H1145" s="554" t="s">
        <v>1500</v>
      </c>
      <c r="I1145" s="50" t="s">
        <v>2522</v>
      </c>
      <c r="J1145" s="555">
        <v>202112081415</v>
      </c>
      <c r="K1145" s="560">
        <v>44440</v>
      </c>
      <c r="L1145" s="561">
        <v>44440</v>
      </c>
      <c r="M1145" s="554" t="s">
        <v>9177</v>
      </c>
      <c r="N1145" s="554" t="s">
        <v>5956</v>
      </c>
      <c r="O1145" s="557" t="s">
        <v>6215</v>
      </c>
      <c r="P1145" s="557" t="s">
        <v>10885</v>
      </c>
      <c r="Q1145" s="557" t="s">
        <v>10886</v>
      </c>
      <c r="R1145" s="556">
        <v>2756</v>
      </c>
      <c r="S1145" s="568">
        <v>2756</v>
      </c>
      <c r="T1145" s="50" t="s">
        <v>2455</v>
      </c>
      <c r="U1145" s="50"/>
      <c r="V1145" s="50"/>
      <c r="W1145" s="50" t="s">
        <v>120</v>
      </c>
      <c r="X1145" s="557" t="s">
        <v>10734</v>
      </c>
      <c r="Y1145" s="50" t="s">
        <v>2528</v>
      </c>
      <c r="Z1145" s="557" t="s">
        <v>11011</v>
      </c>
      <c r="AA1145" s="467" t="s">
        <v>2454</v>
      </c>
      <c r="AB1145" s="467" t="s">
        <v>11080</v>
      </c>
      <c r="AC1145" s="474"/>
      <c r="AD1145" s="474" t="s">
        <v>2450</v>
      </c>
      <c r="AE1145" s="474" t="s">
        <v>2461</v>
      </c>
      <c r="AF1145" s="474" t="s">
        <v>2462</v>
      </c>
      <c r="AG1145" s="467" t="s">
        <v>2486</v>
      </c>
      <c r="AH1145" s="474" t="s">
        <v>2452</v>
      </c>
      <c r="AI1145" s="474" t="s">
        <v>2452</v>
      </c>
      <c r="AJ1145" s="467"/>
      <c r="AK1145" s="474"/>
      <c r="AL1145" s="467"/>
      <c r="AM1145" s="467"/>
      <c r="AN1145" s="467"/>
      <c r="AO1145" s="474" t="s">
        <v>2528</v>
      </c>
      <c r="AP1145" s="476" t="s">
        <v>10033</v>
      </c>
      <c r="AQ1145" s="467" t="s">
        <v>8991</v>
      </c>
      <c r="AR1145" s="467" t="s">
        <v>6716</v>
      </c>
      <c r="AS1145" s="467" t="s">
        <v>11080</v>
      </c>
      <c r="AT1145" s="467" t="s">
        <v>11253</v>
      </c>
      <c r="AU1145" s="474" t="s">
        <v>9540</v>
      </c>
      <c r="AV1145" s="474"/>
      <c r="AW1145" s="474">
        <v>1</v>
      </c>
      <c r="AX1145" s="474">
        <v>1</v>
      </c>
      <c r="AY1145" s="474">
        <v>1</v>
      </c>
      <c r="AZ1145" s="474">
        <v>3</v>
      </c>
      <c r="BA1145" s="477">
        <v>3</v>
      </c>
      <c r="BB1145" s="478"/>
      <c r="BC1145" s="474"/>
      <c r="BD1145" s="467" t="s">
        <v>3141</v>
      </c>
      <c r="BE1145" s="467" t="s">
        <v>9473</v>
      </c>
      <c r="BF1145" s="467"/>
      <c r="BG1145" s="470"/>
      <c r="BH1145" s="467"/>
      <c r="BI1145" s="467"/>
      <c r="BJ1145" s="467"/>
      <c r="BK1145" s="467"/>
      <c r="BL1145" s="467"/>
      <c r="BM1145" s="467"/>
    </row>
    <row r="1146" spans="2:65" ht="30" customHeight="1" x14ac:dyDescent="0.3">
      <c r="B1146" s="465">
        <v>20201155</v>
      </c>
      <c r="C1146" s="566" t="s">
        <v>10889</v>
      </c>
      <c r="D1146" s="558" t="s">
        <v>7902</v>
      </c>
      <c r="E1146" s="559">
        <v>44538</v>
      </c>
      <c r="F1146" s="554" t="s">
        <v>2609</v>
      </c>
      <c r="G1146" s="50" t="s">
        <v>116</v>
      </c>
      <c r="H1146" s="554" t="s">
        <v>2585</v>
      </c>
      <c r="I1146" s="50" t="s">
        <v>2449</v>
      </c>
      <c r="J1146" s="555">
        <v>202112081406</v>
      </c>
      <c r="K1146" s="560">
        <v>44526</v>
      </c>
      <c r="L1146" s="561">
        <v>44470</v>
      </c>
      <c r="M1146" s="554" t="s">
        <v>2582</v>
      </c>
      <c r="N1146" s="554" t="s">
        <v>3581</v>
      </c>
      <c r="O1146" s="557" t="s">
        <v>10890</v>
      </c>
      <c r="P1146" s="557" t="s">
        <v>10891</v>
      </c>
      <c r="Q1146" s="557" t="s">
        <v>11317</v>
      </c>
      <c r="R1146" s="556">
        <v>534862</v>
      </c>
      <c r="S1146" s="568">
        <v>0</v>
      </c>
      <c r="T1146" s="50" t="s">
        <v>11305</v>
      </c>
      <c r="U1146" s="50"/>
      <c r="V1146" s="50"/>
      <c r="W1146" s="50" t="s">
        <v>11304</v>
      </c>
      <c r="X1146" s="557" t="s">
        <v>10734</v>
      </c>
      <c r="Y1146" s="50" t="s">
        <v>2528</v>
      </c>
      <c r="Z1146" s="557" t="s">
        <v>10888</v>
      </c>
      <c r="AA1146" s="467" t="s">
        <v>11298</v>
      </c>
      <c r="AB1146" s="467"/>
      <c r="AC1146" s="474"/>
      <c r="AD1146" s="474" t="s">
        <v>11292</v>
      </c>
      <c r="AE1146" s="474" t="s">
        <v>11311</v>
      </c>
      <c r="AF1146" s="474" t="s">
        <v>11301</v>
      </c>
      <c r="AG1146" s="467" t="s">
        <v>11313</v>
      </c>
      <c r="AH1146" s="474" t="s">
        <v>2452</v>
      </c>
      <c r="AI1146" s="474" t="s">
        <v>2452</v>
      </c>
      <c r="AJ1146" s="467"/>
      <c r="AK1146" s="474"/>
      <c r="AL1146" s="467"/>
      <c r="AM1146" s="467"/>
      <c r="AN1146" s="467"/>
      <c r="AO1146" s="474"/>
      <c r="AP1146" s="476" t="s">
        <v>10957</v>
      </c>
      <c r="AQ1146" s="467" t="s">
        <v>4746</v>
      </c>
      <c r="AR1146" s="501" t="s">
        <v>10985</v>
      </c>
      <c r="AS1146" s="467" t="s">
        <v>10834</v>
      </c>
      <c r="AT1146" s="467"/>
      <c r="AU1146" s="474"/>
      <c r="AV1146" s="474"/>
      <c r="AW1146" s="474">
        <v>1</v>
      </c>
      <c r="AX1146" s="474">
        <v>1</v>
      </c>
      <c r="AY1146" s="474">
        <v>2</v>
      </c>
      <c r="AZ1146" s="474">
        <v>3</v>
      </c>
      <c r="BA1146" s="477">
        <v>2</v>
      </c>
      <c r="BB1146" s="478"/>
      <c r="BC1146" s="474"/>
      <c r="BD1146" s="467"/>
      <c r="BE1146" s="467" t="s">
        <v>10992</v>
      </c>
      <c r="BF1146" s="467"/>
      <c r="BG1146" s="470"/>
      <c r="BH1146" s="467"/>
      <c r="BI1146" s="467"/>
      <c r="BJ1146" s="467"/>
      <c r="BK1146" s="467"/>
      <c r="BL1146" s="467"/>
      <c r="BM1146" s="467"/>
    </row>
    <row r="1147" spans="2:65" ht="30" customHeight="1" x14ac:dyDescent="0.3">
      <c r="B1147" s="465">
        <v>20201156</v>
      </c>
      <c r="C1147" s="566" t="s">
        <v>10893</v>
      </c>
      <c r="D1147" s="558" t="s">
        <v>10994</v>
      </c>
      <c r="E1147" s="559">
        <v>44539</v>
      </c>
      <c r="F1147" s="554" t="s">
        <v>3658</v>
      </c>
      <c r="G1147" s="50" t="s">
        <v>116</v>
      </c>
      <c r="H1147" s="554" t="s">
        <v>2585</v>
      </c>
      <c r="I1147" s="50" t="s">
        <v>10993</v>
      </c>
      <c r="J1147" s="555">
        <v>202112091631</v>
      </c>
      <c r="K1147" s="560">
        <v>44538</v>
      </c>
      <c r="L1147" s="561"/>
      <c r="M1147" s="554" t="s">
        <v>10847</v>
      </c>
      <c r="N1147" s="554" t="s">
        <v>10848</v>
      </c>
      <c r="O1147" s="557" t="s">
        <v>10894</v>
      </c>
      <c r="P1147" s="557" t="s">
        <v>10895</v>
      </c>
      <c r="Q1147" s="557" t="s">
        <v>10896</v>
      </c>
      <c r="R1147" s="556">
        <v>0</v>
      </c>
      <c r="S1147" s="568">
        <v>0</v>
      </c>
      <c r="T1147" s="50" t="s">
        <v>145</v>
      </c>
      <c r="U1147" s="50"/>
      <c r="V1147" s="50"/>
      <c r="W1147" s="50" t="s">
        <v>146</v>
      </c>
      <c r="X1147" s="557" t="s">
        <v>10734</v>
      </c>
      <c r="Y1147" s="50"/>
      <c r="Z1147" s="557" t="s">
        <v>10892</v>
      </c>
      <c r="AA1147" s="467" t="s">
        <v>153</v>
      </c>
      <c r="AB1147" s="467" t="s">
        <v>10995</v>
      </c>
      <c r="AC1147" s="474"/>
      <c r="AD1147" s="474" t="s">
        <v>227</v>
      </c>
      <c r="AE1147" s="474" t="s">
        <v>232</v>
      </c>
      <c r="AF1147" s="474" t="s">
        <v>237</v>
      </c>
      <c r="AG1147" s="467" t="s">
        <v>238</v>
      </c>
      <c r="AH1147" s="474" t="s">
        <v>10990</v>
      </c>
      <c r="AI1147" s="474" t="s">
        <v>10990</v>
      </c>
      <c r="AJ1147" s="467"/>
      <c r="AK1147" s="474"/>
      <c r="AL1147" s="467"/>
      <c r="AM1147" s="467"/>
      <c r="AN1147" s="467"/>
      <c r="AO1147" s="474"/>
      <c r="AP1147" s="476" t="s">
        <v>10958</v>
      </c>
      <c r="AQ1147" s="467" t="s">
        <v>4748</v>
      </c>
      <c r="AR1147" s="501">
        <v>44539</v>
      </c>
      <c r="AS1147" s="467" t="s">
        <v>10959</v>
      </c>
      <c r="AT1147" s="467" t="s">
        <v>10960</v>
      </c>
      <c r="AU1147" s="474" t="s">
        <v>10961</v>
      </c>
      <c r="AV1147" s="474"/>
      <c r="AW1147" s="474">
        <v>1</v>
      </c>
      <c r="AX1147" s="474">
        <v>1</v>
      </c>
      <c r="AY1147" s="474">
        <v>1</v>
      </c>
      <c r="AZ1147" s="474">
        <v>5</v>
      </c>
      <c r="BA1147" s="477">
        <v>1</v>
      </c>
      <c r="BB1147" s="478"/>
      <c r="BC1147" s="474"/>
      <c r="BD1147" s="467"/>
      <c r="BE1147" s="467"/>
      <c r="BF1147" s="467"/>
      <c r="BG1147" s="470"/>
      <c r="BH1147" s="467"/>
      <c r="BI1147" s="467"/>
      <c r="BJ1147" s="467"/>
      <c r="BK1147" s="467"/>
      <c r="BL1147" s="467"/>
      <c r="BM1147" s="467"/>
    </row>
    <row r="1148" spans="2:65" ht="30" customHeight="1" x14ac:dyDescent="0.3">
      <c r="B1148" s="465">
        <v>20201157</v>
      </c>
      <c r="C1148" s="566" t="s">
        <v>10898</v>
      </c>
      <c r="D1148" s="558" t="s">
        <v>7902</v>
      </c>
      <c r="E1148" s="559">
        <v>44539</v>
      </c>
      <c r="F1148" s="554" t="s">
        <v>2609</v>
      </c>
      <c r="G1148" s="50" t="s">
        <v>116</v>
      </c>
      <c r="H1148" s="554" t="s">
        <v>1500</v>
      </c>
      <c r="I1148" s="50" t="s">
        <v>2466</v>
      </c>
      <c r="J1148" s="555">
        <v>202112091564</v>
      </c>
      <c r="K1148" s="560">
        <v>44539</v>
      </c>
      <c r="L1148" s="561">
        <v>44501</v>
      </c>
      <c r="M1148" s="554" t="s">
        <v>10849</v>
      </c>
      <c r="N1148" s="554" t="s">
        <v>10850</v>
      </c>
      <c r="O1148" s="557" t="s">
        <v>10899</v>
      </c>
      <c r="P1148" s="557" t="s">
        <v>10900</v>
      </c>
      <c r="Q1148" s="557" t="s">
        <v>11366</v>
      </c>
      <c r="R1148" s="556">
        <v>314</v>
      </c>
      <c r="S1148" s="568">
        <v>314</v>
      </c>
      <c r="T1148" s="50" t="s">
        <v>8453</v>
      </c>
      <c r="U1148" s="50"/>
      <c r="V1148" s="50"/>
      <c r="W1148" s="50" t="s">
        <v>121</v>
      </c>
      <c r="X1148" s="557" t="s">
        <v>10734</v>
      </c>
      <c r="Y1148" s="50" t="s">
        <v>2528</v>
      </c>
      <c r="Z1148" s="557" t="s">
        <v>10897</v>
      </c>
      <c r="AA1148" s="467" t="s">
        <v>2454</v>
      </c>
      <c r="AB1148" s="467" t="s">
        <v>11364</v>
      </c>
      <c r="AC1148" s="474"/>
      <c r="AD1148" s="474" t="s">
        <v>2450</v>
      </c>
      <c r="AE1148" s="474" t="s">
        <v>2461</v>
      </c>
      <c r="AF1148" s="474" t="s">
        <v>3498</v>
      </c>
      <c r="AG1148" s="467" t="s">
        <v>2490</v>
      </c>
      <c r="AH1148" s="474" t="s">
        <v>2452</v>
      </c>
      <c r="AI1148" s="474" t="s">
        <v>2452</v>
      </c>
      <c r="AJ1148" s="467"/>
      <c r="AK1148" s="474"/>
      <c r="AL1148" s="467"/>
      <c r="AM1148" s="467"/>
      <c r="AN1148" s="467"/>
      <c r="AO1148" s="474"/>
      <c r="AP1148" s="476" t="s">
        <v>10962</v>
      </c>
      <c r="AQ1148" s="467" t="s">
        <v>4746</v>
      </c>
      <c r="AR1148" s="501" t="s">
        <v>10996</v>
      </c>
      <c r="AS1148" s="467" t="s">
        <v>10834</v>
      </c>
      <c r="AT1148" s="467" t="s">
        <v>12410</v>
      </c>
      <c r="AU1148" s="474" t="s">
        <v>12410</v>
      </c>
      <c r="AV1148" s="474"/>
      <c r="AW1148" s="474">
        <v>1</v>
      </c>
      <c r="AX1148" s="474">
        <v>1</v>
      </c>
      <c r="AY1148" s="474">
        <v>1</v>
      </c>
      <c r="AZ1148" s="474">
        <v>5</v>
      </c>
      <c r="BA1148" s="477">
        <v>1</v>
      </c>
      <c r="BB1148" s="478"/>
      <c r="BC1148" s="474"/>
      <c r="BD1148" s="467"/>
      <c r="BE1148" s="467" t="s">
        <v>10992</v>
      </c>
      <c r="BF1148" s="467"/>
      <c r="BG1148" s="470"/>
      <c r="BH1148" s="467"/>
      <c r="BI1148" s="467"/>
      <c r="BJ1148" s="467"/>
      <c r="BK1148" s="467"/>
      <c r="BL1148" s="467"/>
      <c r="BM1148" s="467"/>
    </row>
    <row r="1149" spans="2:65" ht="30" customHeight="1" x14ac:dyDescent="0.3">
      <c r="B1149" s="465">
        <v>20201158</v>
      </c>
      <c r="C1149" s="566" t="s">
        <v>10902</v>
      </c>
      <c r="D1149" s="558" t="s">
        <v>10901</v>
      </c>
      <c r="E1149" s="559">
        <v>44539</v>
      </c>
      <c r="F1149" s="554" t="s">
        <v>2632</v>
      </c>
      <c r="G1149" s="50" t="s">
        <v>116</v>
      </c>
      <c r="H1149" s="554" t="s">
        <v>1500</v>
      </c>
      <c r="I1149" s="50" t="s">
        <v>2477</v>
      </c>
      <c r="J1149" s="555">
        <v>202112091551</v>
      </c>
      <c r="K1149" s="560">
        <v>44539</v>
      </c>
      <c r="L1149" s="561">
        <v>44501</v>
      </c>
      <c r="M1149" s="554" t="s">
        <v>2586</v>
      </c>
      <c r="N1149" s="554" t="s">
        <v>2624</v>
      </c>
      <c r="O1149" s="557" t="s">
        <v>10903</v>
      </c>
      <c r="P1149" s="557" t="s">
        <v>10904</v>
      </c>
      <c r="Q1149" s="557" t="s">
        <v>10905</v>
      </c>
      <c r="R1149" s="556">
        <v>200000</v>
      </c>
      <c r="S1149" s="568">
        <v>100000</v>
      </c>
      <c r="T1149" s="50" t="s">
        <v>145</v>
      </c>
      <c r="U1149" s="50"/>
      <c r="V1149" s="50"/>
      <c r="W1149" s="50" t="s">
        <v>997</v>
      </c>
      <c r="X1149" s="557" t="s">
        <v>10734</v>
      </c>
      <c r="Y1149" s="50" t="s">
        <v>2528</v>
      </c>
      <c r="Z1149" s="557" t="s">
        <v>11012</v>
      </c>
      <c r="AA1149" s="467" t="s">
        <v>2454</v>
      </c>
      <c r="AB1149" s="467" t="s">
        <v>11013</v>
      </c>
      <c r="AC1149" s="474"/>
      <c r="AD1149" s="474" t="s">
        <v>2450</v>
      </c>
      <c r="AE1149" s="474" t="s">
        <v>2461</v>
      </c>
      <c r="AF1149" s="474" t="s">
        <v>3498</v>
      </c>
      <c r="AG1149" s="467" t="s">
        <v>2451</v>
      </c>
      <c r="AH1149" s="474" t="s">
        <v>2452</v>
      </c>
      <c r="AI1149" s="474" t="s">
        <v>2452</v>
      </c>
      <c r="AJ1149" s="467"/>
      <c r="AK1149" s="474"/>
      <c r="AL1149" s="467"/>
      <c r="AM1149" s="467"/>
      <c r="AN1149" s="467"/>
      <c r="AO1149" s="474"/>
      <c r="AP1149" s="476" t="s">
        <v>11195</v>
      </c>
      <c r="AQ1149" s="467" t="s">
        <v>4746</v>
      </c>
      <c r="AR1149" s="501" t="s">
        <v>11196</v>
      </c>
      <c r="AS1149" s="467" t="s">
        <v>11197</v>
      </c>
      <c r="AT1149" s="467" t="s">
        <v>4748</v>
      </c>
      <c r="AU1149" s="474" t="s">
        <v>12411</v>
      </c>
      <c r="AV1149" s="474"/>
      <c r="AW1149" s="474">
        <v>1</v>
      </c>
      <c r="AX1149" s="474">
        <v>1</v>
      </c>
      <c r="AY1149" s="474">
        <v>1</v>
      </c>
      <c r="AZ1149" s="474">
        <v>5</v>
      </c>
      <c r="BA1149" s="477">
        <v>2</v>
      </c>
      <c r="BB1149" s="478"/>
      <c r="BC1149" s="474"/>
      <c r="BD1149" s="467"/>
      <c r="BE1149" s="467" t="s">
        <v>12336</v>
      </c>
      <c r="BF1149" s="467"/>
      <c r="BG1149" s="470"/>
      <c r="BH1149" s="467"/>
      <c r="BI1149" s="467"/>
      <c r="BJ1149" s="467"/>
      <c r="BK1149" s="467"/>
      <c r="BL1149" s="467"/>
      <c r="BM1149" s="467"/>
    </row>
    <row r="1150" spans="2:65" ht="30" customHeight="1" x14ac:dyDescent="0.3">
      <c r="B1150" s="465">
        <v>20201159</v>
      </c>
      <c r="C1150" s="566" t="s">
        <v>10907</v>
      </c>
      <c r="D1150" s="558" t="s">
        <v>10997</v>
      </c>
      <c r="E1150" s="559">
        <v>44539</v>
      </c>
      <c r="F1150" s="554" t="s">
        <v>2713</v>
      </c>
      <c r="G1150" s="50" t="s">
        <v>116</v>
      </c>
      <c r="H1150" s="554" t="s">
        <v>2585</v>
      </c>
      <c r="I1150" s="50" t="s">
        <v>10987</v>
      </c>
      <c r="J1150" s="555">
        <v>202112091541</v>
      </c>
      <c r="K1150" s="560">
        <v>44538</v>
      </c>
      <c r="L1150" s="561">
        <v>44501</v>
      </c>
      <c r="M1150" s="554" t="s">
        <v>6058</v>
      </c>
      <c r="N1150" s="554" t="s">
        <v>10851</v>
      </c>
      <c r="O1150" s="557" t="s">
        <v>10908</v>
      </c>
      <c r="P1150" s="557" t="s">
        <v>10909</v>
      </c>
      <c r="Q1150" s="557" t="s">
        <v>10910</v>
      </c>
      <c r="R1150" s="556">
        <v>0</v>
      </c>
      <c r="S1150" s="568">
        <v>0</v>
      </c>
      <c r="T1150" s="50" t="s">
        <v>145</v>
      </c>
      <c r="U1150" s="50"/>
      <c r="V1150" s="50"/>
      <c r="W1150" s="50" t="s">
        <v>146</v>
      </c>
      <c r="X1150" s="557" t="s">
        <v>10734</v>
      </c>
      <c r="Y1150" s="50" t="s">
        <v>12292</v>
      </c>
      <c r="Z1150" s="557" t="s">
        <v>10906</v>
      </c>
      <c r="AA1150" s="467" t="s">
        <v>153</v>
      </c>
      <c r="AB1150" s="467"/>
      <c r="AC1150" s="474"/>
      <c r="AD1150" s="474" t="s">
        <v>227</v>
      </c>
      <c r="AE1150" s="474" t="s">
        <v>232</v>
      </c>
      <c r="AF1150" s="474" t="s">
        <v>236</v>
      </c>
      <c r="AG1150" s="467" t="s">
        <v>240</v>
      </c>
      <c r="AH1150" s="474" t="s">
        <v>10990</v>
      </c>
      <c r="AI1150" s="474" t="s">
        <v>10990</v>
      </c>
      <c r="AJ1150" s="467"/>
      <c r="AK1150" s="474"/>
      <c r="AL1150" s="467"/>
      <c r="AM1150" s="467"/>
      <c r="AN1150" s="467"/>
      <c r="AO1150" s="474" t="s">
        <v>3141</v>
      </c>
      <c r="AP1150" s="476" t="s">
        <v>10963</v>
      </c>
      <c r="AQ1150" s="467" t="s">
        <v>10964</v>
      </c>
      <c r="AR1150" s="501">
        <v>44539</v>
      </c>
      <c r="AS1150" s="467"/>
      <c r="AT1150" s="467"/>
      <c r="AU1150" s="474"/>
      <c r="AV1150" s="474"/>
      <c r="AW1150" s="474">
        <v>1</v>
      </c>
      <c r="AX1150" s="474">
        <v>1</v>
      </c>
      <c r="AY1150" s="474">
        <v>1</v>
      </c>
      <c r="AZ1150" s="474">
        <v>3</v>
      </c>
      <c r="BA1150" s="477">
        <v>3</v>
      </c>
      <c r="BB1150" s="478"/>
      <c r="BC1150" s="474"/>
      <c r="BD1150" s="467" t="s">
        <v>3141</v>
      </c>
      <c r="BE1150" s="467"/>
      <c r="BF1150" s="467"/>
      <c r="BG1150" s="470"/>
      <c r="BH1150" s="467"/>
      <c r="BI1150" s="467"/>
      <c r="BJ1150" s="467"/>
      <c r="BK1150" s="467"/>
      <c r="BL1150" s="467"/>
      <c r="BM1150" s="467"/>
    </row>
    <row r="1151" spans="2:65" ht="30" customHeight="1" x14ac:dyDescent="0.3">
      <c r="B1151" s="465">
        <v>20201160</v>
      </c>
      <c r="C1151" s="566" t="s">
        <v>10911</v>
      </c>
      <c r="D1151" s="558" t="s">
        <v>10998</v>
      </c>
      <c r="E1151" s="559">
        <v>44540</v>
      </c>
      <c r="F1151" s="554" t="s">
        <v>2713</v>
      </c>
      <c r="G1151" s="50" t="s">
        <v>116</v>
      </c>
      <c r="H1151" s="554" t="s">
        <v>1500</v>
      </c>
      <c r="I1151" s="50" t="s">
        <v>2477</v>
      </c>
      <c r="J1151" s="555">
        <v>202112101725</v>
      </c>
      <c r="K1151" s="560">
        <v>44539</v>
      </c>
      <c r="L1151" s="561">
        <v>44470</v>
      </c>
      <c r="M1151" s="554" t="s">
        <v>10852</v>
      </c>
      <c r="N1151" s="554" t="s">
        <v>5956</v>
      </c>
      <c r="O1151" s="557" t="s">
        <v>10912</v>
      </c>
      <c r="P1151" s="557" t="s">
        <v>10913</v>
      </c>
      <c r="Q1151" s="557" t="s">
        <v>10914</v>
      </c>
      <c r="R1151" s="556">
        <v>1179129</v>
      </c>
      <c r="S1151" s="568">
        <v>1179129</v>
      </c>
      <c r="T1151" s="50" t="s">
        <v>2455</v>
      </c>
      <c r="U1151" s="50"/>
      <c r="V1151" s="50"/>
      <c r="W1151" s="50" t="s">
        <v>120</v>
      </c>
      <c r="X1151" s="557" t="s">
        <v>10734</v>
      </c>
      <c r="Y1151" s="50" t="s">
        <v>2528</v>
      </c>
      <c r="Z1151" s="557" t="s">
        <v>11019</v>
      </c>
      <c r="AA1151" s="467" t="s">
        <v>2454</v>
      </c>
      <c r="AB1151" s="467" t="s">
        <v>11018</v>
      </c>
      <c r="AC1151" s="474"/>
      <c r="AD1151" s="474" t="s">
        <v>2485</v>
      </c>
      <c r="AE1151" s="474" t="s">
        <v>2461</v>
      </c>
      <c r="AF1151" s="474" t="s">
        <v>2462</v>
      </c>
      <c r="AG1151" s="467" t="s">
        <v>2451</v>
      </c>
      <c r="AH1151" s="474" t="s">
        <v>2710</v>
      </c>
      <c r="AI1151" s="474" t="s">
        <v>2710</v>
      </c>
      <c r="AJ1151" s="467"/>
      <c r="AK1151" s="474"/>
      <c r="AL1151" s="467"/>
      <c r="AM1151" s="467"/>
      <c r="AN1151" s="467"/>
      <c r="AO1151" s="474" t="s">
        <v>3141</v>
      </c>
      <c r="AP1151" s="476" t="s">
        <v>11020</v>
      </c>
      <c r="AQ1151" s="467" t="s">
        <v>8991</v>
      </c>
      <c r="AR1151" s="467" t="s">
        <v>10967</v>
      </c>
      <c r="AS1151" s="467" t="s">
        <v>11018</v>
      </c>
      <c r="AT1151" s="467" t="s">
        <v>11282</v>
      </c>
      <c r="AU1151" s="474" t="s">
        <v>11283</v>
      </c>
      <c r="AV1151" s="474"/>
      <c r="AW1151" s="474">
        <v>1</v>
      </c>
      <c r="AX1151" s="474">
        <v>3</v>
      </c>
      <c r="AY1151" s="474">
        <v>1</v>
      </c>
      <c r="AZ1151" s="474">
        <v>3</v>
      </c>
      <c r="BA1151" s="477">
        <v>2</v>
      </c>
      <c r="BB1151" s="478"/>
      <c r="BC1151" s="474"/>
      <c r="BD1151" s="467" t="s">
        <v>3141</v>
      </c>
      <c r="BE1151" s="467" t="s">
        <v>12374</v>
      </c>
      <c r="BF1151" s="467"/>
      <c r="BG1151" s="470"/>
      <c r="BH1151" s="467"/>
      <c r="BI1151" s="467"/>
      <c r="BJ1151" s="467"/>
      <c r="BK1151" s="467"/>
      <c r="BL1151" s="467"/>
      <c r="BM1151" s="467"/>
    </row>
    <row r="1152" spans="2:65" ht="30" customHeight="1" x14ac:dyDescent="0.3">
      <c r="B1152" s="465">
        <v>20201161</v>
      </c>
      <c r="C1152" s="566" t="s">
        <v>10915</v>
      </c>
      <c r="D1152" s="558" t="s">
        <v>10107</v>
      </c>
      <c r="E1152" s="559">
        <v>44540</v>
      </c>
      <c r="F1152" s="554" t="s">
        <v>2713</v>
      </c>
      <c r="G1152" s="50" t="s">
        <v>116</v>
      </c>
      <c r="H1152" s="554" t="s">
        <v>1500</v>
      </c>
      <c r="I1152" s="50" t="s">
        <v>2474</v>
      </c>
      <c r="J1152" s="555">
        <v>202112101688</v>
      </c>
      <c r="K1152" s="560">
        <v>44539</v>
      </c>
      <c r="L1152" s="561">
        <v>44501</v>
      </c>
      <c r="M1152" s="554" t="s">
        <v>6058</v>
      </c>
      <c r="N1152" s="554" t="s">
        <v>10853</v>
      </c>
      <c r="O1152" s="557" t="s">
        <v>10916</v>
      </c>
      <c r="P1152" s="557" t="s">
        <v>10919</v>
      </c>
      <c r="Q1152" s="557" t="s">
        <v>10917</v>
      </c>
      <c r="R1152" s="556">
        <v>37162759</v>
      </c>
      <c r="S1152" s="568">
        <v>0</v>
      </c>
      <c r="T1152" s="50" t="s">
        <v>2484</v>
      </c>
      <c r="U1152" s="50"/>
      <c r="V1152" s="50"/>
      <c r="W1152" s="50" t="s">
        <v>120</v>
      </c>
      <c r="X1152" s="557" t="s">
        <v>10734</v>
      </c>
      <c r="Y1152" s="50" t="s">
        <v>2528</v>
      </c>
      <c r="Z1152" s="557" t="s">
        <v>11016</v>
      </c>
      <c r="AA1152" s="467" t="s">
        <v>2454</v>
      </c>
      <c r="AB1152" s="467" t="s">
        <v>8984</v>
      </c>
      <c r="AC1152" s="474"/>
      <c r="AD1152" s="474" t="s">
        <v>4230</v>
      </c>
      <c r="AE1152" s="474" t="s">
        <v>2461</v>
      </c>
      <c r="AF1152" s="474" t="s">
        <v>2462</v>
      </c>
      <c r="AG1152" s="467" t="s">
        <v>2451</v>
      </c>
      <c r="AH1152" s="474" t="s">
        <v>3087</v>
      </c>
      <c r="AI1152" s="474" t="s">
        <v>3087</v>
      </c>
      <c r="AJ1152" s="467"/>
      <c r="AK1152" s="474"/>
      <c r="AL1152" s="467"/>
      <c r="AM1152" s="467"/>
      <c r="AN1152" s="467"/>
      <c r="AO1152" s="474" t="s">
        <v>3141</v>
      </c>
      <c r="AP1152" s="476" t="s">
        <v>11017</v>
      </c>
      <c r="AQ1152" s="467" t="s">
        <v>8991</v>
      </c>
      <c r="AR1152" s="501" t="s">
        <v>11284</v>
      </c>
      <c r="AS1152" s="467" t="s">
        <v>11285</v>
      </c>
      <c r="AT1152" s="467" t="s">
        <v>11253</v>
      </c>
      <c r="AU1152" s="474" t="s">
        <v>8984</v>
      </c>
      <c r="AV1152" s="474"/>
      <c r="AW1152" s="474">
        <v>1</v>
      </c>
      <c r="AX1152" s="474">
        <v>4</v>
      </c>
      <c r="AY1152" s="474">
        <v>1</v>
      </c>
      <c r="AZ1152" s="474">
        <v>3</v>
      </c>
      <c r="BA1152" s="477">
        <v>2</v>
      </c>
      <c r="BB1152" s="478"/>
      <c r="BC1152" s="474"/>
      <c r="BD1152" s="467" t="s">
        <v>3141</v>
      </c>
      <c r="BE1152" s="467" t="s">
        <v>12375</v>
      </c>
      <c r="BF1152" s="467"/>
      <c r="BG1152" s="470"/>
      <c r="BH1152" s="467"/>
      <c r="BI1152" s="467"/>
      <c r="BJ1152" s="467"/>
      <c r="BK1152" s="467"/>
      <c r="BL1152" s="467"/>
      <c r="BM1152" s="467"/>
    </row>
    <row r="1153" spans="2:65" ht="30" customHeight="1" x14ac:dyDescent="0.3">
      <c r="B1153" s="465">
        <v>20201162</v>
      </c>
      <c r="C1153" s="566" t="s">
        <v>11323</v>
      </c>
      <c r="D1153" s="558"/>
      <c r="E1153" s="559">
        <v>44541</v>
      </c>
      <c r="F1153" s="554" t="s">
        <v>2609</v>
      </c>
      <c r="G1153" s="50" t="s">
        <v>116</v>
      </c>
      <c r="H1153" s="554" t="s">
        <v>117</v>
      </c>
      <c r="I1153" s="50" t="s">
        <v>4904</v>
      </c>
      <c r="J1153" s="555">
        <v>202112111838</v>
      </c>
      <c r="K1153" s="560">
        <v>44541</v>
      </c>
      <c r="L1153" s="561">
        <v>44531</v>
      </c>
      <c r="M1153" s="554" t="s">
        <v>2484</v>
      </c>
      <c r="N1153" s="554" t="s">
        <v>11324</v>
      </c>
      <c r="O1153" s="557" t="s">
        <v>11325</v>
      </c>
      <c r="P1153" s="557" t="s">
        <v>11326</v>
      </c>
      <c r="Q1153" s="557" t="s">
        <v>11373</v>
      </c>
      <c r="R1153" s="556">
        <v>0</v>
      </c>
      <c r="S1153" s="568">
        <v>0</v>
      </c>
      <c r="T1153" s="50" t="s">
        <v>8453</v>
      </c>
      <c r="U1153" s="50"/>
      <c r="V1153" s="50"/>
      <c r="W1153" s="50" t="s">
        <v>121</v>
      </c>
      <c r="X1153" s="557" t="s">
        <v>11319</v>
      </c>
      <c r="Y1153" s="50" t="s">
        <v>2528</v>
      </c>
      <c r="Z1153" s="557" t="s">
        <v>11320</v>
      </c>
      <c r="AA1153" s="467" t="s">
        <v>2454</v>
      </c>
      <c r="AB1153" s="467" t="s">
        <v>11199</v>
      </c>
      <c r="AC1153" s="474"/>
      <c r="AD1153" s="474" t="s">
        <v>2450</v>
      </c>
      <c r="AE1153" s="474"/>
      <c r="AF1153" s="474" t="s">
        <v>2462</v>
      </c>
      <c r="AG1153" s="467" t="s">
        <v>2451</v>
      </c>
      <c r="AH1153" s="474" t="s">
        <v>2452</v>
      </c>
      <c r="AI1153" s="474" t="s">
        <v>2452</v>
      </c>
      <c r="AJ1153" s="467"/>
      <c r="AK1153" s="474"/>
      <c r="AL1153" s="467"/>
      <c r="AM1153" s="467" t="s">
        <v>11328</v>
      </c>
      <c r="AN1153" s="467"/>
      <c r="AO1153" s="474"/>
      <c r="AP1153" s="476" t="s">
        <v>11198</v>
      </c>
      <c r="AQ1153" s="467" t="s">
        <v>4746</v>
      </c>
      <c r="AR1153" s="467" t="s">
        <v>6586</v>
      </c>
      <c r="AS1153" s="467" t="s">
        <v>11199</v>
      </c>
      <c r="AT1153" s="467" t="s">
        <v>11200</v>
      </c>
      <c r="AU1153" s="474" t="s">
        <v>11201</v>
      </c>
      <c r="AV1153" s="474"/>
      <c r="AW1153" s="474">
        <v>1</v>
      </c>
      <c r="AX1153" s="474">
        <v>1</v>
      </c>
      <c r="AY1153" s="474">
        <v>1</v>
      </c>
      <c r="AZ1153" s="474">
        <v>3</v>
      </c>
      <c r="BA1153" s="477">
        <v>2</v>
      </c>
      <c r="BB1153" s="478"/>
      <c r="BC1153" s="474"/>
      <c r="BD1153" s="467"/>
      <c r="BE1153" s="467"/>
      <c r="BF1153" s="467"/>
      <c r="BG1153" s="470"/>
      <c r="BH1153" s="467"/>
      <c r="BI1153" s="467"/>
      <c r="BJ1153" s="467"/>
      <c r="BK1153" s="467"/>
      <c r="BL1153" s="467"/>
      <c r="BM1153" s="467"/>
    </row>
    <row r="1154" spans="2:65" ht="30" customHeight="1" x14ac:dyDescent="0.3">
      <c r="B1154" s="465">
        <v>20201163</v>
      </c>
      <c r="C1154" s="566" t="s">
        <v>10925</v>
      </c>
      <c r="D1154" s="558"/>
      <c r="E1154" s="559">
        <v>44541</v>
      </c>
      <c r="F1154" s="554" t="s">
        <v>10172</v>
      </c>
      <c r="G1154" s="50" t="s">
        <v>147</v>
      </c>
      <c r="H1154" s="554" t="s">
        <v>381</v>
      </c>
      <c r="I1154" s="50" t="s">
        <v>6556</v>
      </c>
      <c r="J1154" s="555">
        <v>202112111837</v>
      </c>
      <c r="K1154" s="560">
        <v>44541</v>
      </c>
      <c r="L1154" s="561"/>
      <c r="M1154" s="554" t="s">
        <v>11000</v>
      </c>
      <c r="N1154" s="554" t="s">
        <v>10999</v>
      </c>
      <c r="O1154" s="557" t="s">
        <v>11001</v>
      </c>
      <c r="P1154" s="557" t="s">
        <v>11002</v>
      </c>
      <c r="Q1154" s="557" t="s">
        <v>11003</v>
      </c>
      <c r="R1154" s="556">
        <v>0</v>
      </c>
      <c r="S1154" s="568">
        <v>0</v>
      </c>
      <c r="T1154" s="50" t="s">
        <v>4575</v>
      </c>
      <c r="U1154" s="50"/>
      <c r="V1154" s="50"/>
      <c r="W1154" s="50" t="s">
        <v>146</v>
      </c>
      <c r="X1154" s="557" t="s">
        <v>11004</v>
      </c>
      <c r="Y1154" s="50" t="s">
        <v>12292</v>
      </c>
      <c r="Z1154" s="557" t="s">
        <v>11005</v>
      </c>
      <c r="AA1154" s="467" t="s">
        <v>153</v>
      </c>
      <c r="AB1154" s="467"/>
      <c r="AC1154" s="474"/>
      <c r="AD1154" s="474" t="s">
        <v>227</v>
      </c>
      <c r="AE1154" s="474" t="s">
        <v>232</v>
      </c>
      <c r="AF1154" s="474" t="s">
        <v>235</v>
      </c>
      <c r="AG1154" s="467" t="s">
        <v>239</v>
      </c>
      <c r="AH1154" s="474" t="s">
        <v>154</v>
      </c>
      <c r="AI1154" s="474" t="s">
        <v>154</v>
      </c>
      <c r="AJ1154" s="467"/>
      <c r="AK1154" s="474"/>
      <c r="AL1154" s="467"/>
      <c r="AM1154" s="467" t="s">
        <v>11006</v>
      </c>
      <c r="AN1154" s="467"/>
      <c r="AO1154" s="474" t="s">
        <v>3141</v>
      </c>
      <c r="AP1154" s="476" t="s">
        <v>11202</v>
      </c>
      <c r="AQ1154" s="467" t="s">
        <v>6111</v>
      </c>
      <c r="AR1154" s="501">
        <v>44541</v>
      </c>
      <c r="AS1154" s="467"/>
      <c r="AT1154" s="467"/>
      <c r="AU1154" s="474"/>
      <c r="AV1154" s="474"/>
      <c r="AW1154" s="474">
        <v>1</v>
      </c>
      <c r="AX1154" s="474">
        <v>1</v>
      </c>
      <c r="AY1154" s="474">
        <v>1</v>
      </c>
      <c r="AZ1154" s="474">
        <v>1</v>
      </c>
      <c r="BA1154" s="477">
        <v>2</v>
      </c>
      <c r="BB1154" s="478"/>
      <c r="BC1154" s="474"/>
      <c r="BD1154" s="467" t="s">
        <v>3141</v>
      </c>
      <c r="BE1154" s="467"/>
      <c r="BF1154" s="467"/>
      <c r="BG1154" s="470"/>
      <c r="BH1154" s="467"/>
      <c r="BI1154" s="467"/>
      <c r="BJ1154" s="467"/>
      <c r="BK1154" s="467"/>
      <c r="BL1154" s="467"/>
      <c r="BM1154" s="467"/>
    </row>
    <row r="1155" spans="2:65" ht="30" customHeight="1" x14ac:dyDescent="0.3">
      <c r="B1155" s="465">
        <v>20201164</v>
      </c>
      <c r="C1155" s="566" t="s">
        <v>11331</v>
      </c>
      <c r="D1155" s="558"/>
      <c r="E1155" s="559">
        <v>44541</v>
      </c>
      <c r="F1155" s="554" t="s">
        <v>11330</v>
      </c>
      <c r="G1155" s="50" t="s">
        <v>11321</v>
      </c>
      <c r="H1155" s="554" t="s">
        <v>11322</v>
      </c>
      <c r="I1155" s="50" t="s">
        <v>11296</v>
      </c>
      <c r="J1155" s="555">
        <v>202112111831</v>
      </c>
      <c r="K1155" s="560">
        <v>44540</v>
      </c>
      <c r="L1155" s="561"/>
      <c r="M1155" s="554" t="s">
        <v>11305</v>
      </c>
      <c r="N1155" s="554" t="s">
        <v>11332</v>
      </c>
      <c r="O1155" s="557" t="s">
        <v>11333</v>
      </c>
      <c r="P1155" s="557" t="s">
        <v>11334</v>
      </c>
      <c r="Q1155" s="557" t="s">
        <v>11335</v>
      </c>
      <c r="R1155" s="556">
        <v>0</v>
      </c>
      <c r="S1155" s="568">
        <v>0</v>
      </c>
      <c r="T1155" s="50" t="s">
        <v>11305</v>
      </c>
      <c r="U1155" s="50"/>
      <c r="V1155" s="50"/>
      <c r="W1155" s="50" t="s">
        <v>11304</v>
      </c>
      <c r="X1155" s="557" t="s">
        <v>11316</v>
      </c>
      <c r="Y1155" s="50"/>
      <c r="Z1155" s="557" t="s">
        <v>11329</v>
      </c>
      <c r="AA1155" s="467" t="s">
        <v>11298</v>
      </c>
      <c r="AB1155" s="467"/>
      <c r="AC1155" s="474"/>
      <c r="AD1155" s="474" t="s">
        <v>11292</v>
      </c>
      <c r="AE1155" s="474" t="s">
        <v>232</v>
      </c>
      <c r="AF1155" s="474" t="s">
        <v>11301</v>
      </c>
      <c r="AG1155" s="467" t="s">
        <v>11313</v>
      </c>
      <c r="AH1155" s="474" t="s">
        <v>11327</v>
      </c>
      <c r="AI1155" s="474" t="s">
        <v>11327</v>
      </c>
      <c r="AJ1155" s="467"/>
      <c r="AK1155" s="474"/>
      <c r="AL1155" s="467"/>
      <c r="AM1155" s="467"/>
      <c r="AN1155" s="467"/>
      <c r="AO1155" s="474" t="s">
        <v>2528</v>
      </c>
      <c r="AP1155" s="476" t="s">
        <v>11203</v>
      </c>
      <c r="AQ1155" s="467" t="s">
        <v>4743</v>
      </c>
      <c r="AR1155" s="467"/>
      <c r="AS1155" s="467"/>
      <c r="AT1155" s="467"/>
      <c r="AU1155" s="474"/>
      <c r="AV1155" s="474"/>
      <c r="AW1155" s="474">
        <v>1</v>
      </c>
      <c r="AX1155" s="474">
        <v>1</v>
      </c>
      <c r="AY1155" s="474">
        <v>1</v>
      </c>
      <c r="AZ1155" s="474">
        <v>3</v>
      </c>
      <c r="BA1155" s="477">
        <v>2</v>
      </c>
      <c r="BB1155" s="478"/>
      <c r="BC1155" s="474"/>
      <c r="BD1155" s="467"/>
      <c r="BE1155" s="467"/>
      <c r="BF1155" s="467"/>
      <c r="BG1155" s="470"/>
      <c r="BH1155" s="467"/>
      <c r="BI1155" s="467"/>
      <c r="BJ1155" s="467"/>
      <c r="BK1155" s="467"/>
      <c r="BL1155" s="467"/>
      <c r="BM1155" s="467"/>
    </row>
    <row r="1156" spans="2:65" ht="30" customHeight="1" x14ac:dyDescent="0.3">
      <c r="B1156" s="465">
        <v>20201165</v>
      </c>
      <c r="C1156" s="566" t="s">
        <v>11338</v>
      </c>
      <c r="D1156" s="558" t="s">
        <v>11337</v>
      </c>
      <c r="E1156" s="559">
        <v>44541</v>
      </c>
      <c r="F1156" s="554" t="s">
        <v>11330</v>
      </c>
      <c r="G1156" s="50" t="s">
        <v>11321</v>
      </c>
      <c r="H1156" s="554" t="s">
        <v>11322</v>
      </c>
      <c r="I1156" s="50" t="s">
        <v>11296</v>
      </c>
      <c r="J1156" s="555">
        <v>202112111830</v>
      </c>
      <c r="K1156" s="560">
        <v>44540</v>
      </c>
      <c r="L1156" s="561">
        <v>44501</v>
      </c>
      <c r="M1156" s="554" t="s">
        <v>11339</v>
      </c>
      <c r="N1156" s="554" t="s">
        <v>11340</v>
      </c>
      <c r="O1156" s="557" t="s">
        <v>11341</v>
      </c>
      <c r="P1156" s="557" t="s">
        <v>11342</v>
      </c>
      <c r="Q1156" s="557" t="s">
        <v>11343</v>
      </c>
      <c r="R1156" s="556">
        <v>1749793</v>
      </c>
      <c r="S1156" s="568">
        <v>0</v>
      </c>
      <c r="T1156" s="50" t="s">
        <v>11297</v>
      </c>
      <c r="U1156" s="50"/>
      <c r="V1156" s="50"/>
      <c r="W1156" s="50" t="s">
        <v>11291</v>
      </c>
      <c r="X1156" s="557" t="s">
        <v>11316</v>
      </c>
      <c r="Y1156" s="50" t="s">
        <v>2528</v>
      </c>
      <c r="Z1156" s="557" t="s">
        <v>11336</v>
      </c>
      <c r="AA1156" s="467" t="s">
        <v>11298</v>
      </c>
      <c r="AB1156" s="467"/>
      <c r="AC1156" s="474"/>
      <c r="AD1156" s="474" t="s">
        <v>11318</v>
      </c>
      <c r="AE1156" s="474" t="s">
        <v>232</v>
      </c>
      <c r="AF1156" s="474" t="s">
        <v>11301</v>
      </c>
      <c r="AG1156" s="467" t="s">
        <v>11313</v>
      </c>
      <c r="AH1156" s="474" t="s">
        <v>11344</v>
      </c>
      <c r="AI1156" s="474" t="s">
        <v>11344</v>
      </c>
      <c r="AJ1156" s="467"/>
      <c r="AK1156" s="474"/>
      <c r="AL1156" s="467"/>
      <c r="AM1156" s="467"/>
      <c r="AN1156" s="467"/>
      <c r="AO1156" s="474" t="s">
        <v>3141</v>
      </c>
      <c r="AP1156" s="476" t="s">
        <v>11204</v>
      </c>
      <c r="AQ1156" s="467" t="s">
        <v>4743</v>
      </c>
      <c r="AR1156" s="467" t="s">
        <v>11205</v>
      </c>
      <c r="AS1156" s="467"/>
      <c r="AT1156" s="467"/>
      <c r="AU1156" s="474"/>
      <c r="AV1156" s="474"/>
      <c r="AW1156" s="474">
        <v>1</v>
      </c>
      <c r="AX1156" s="474">
        <v>3</v>
      </c>
      <c r="AY1156" s="474">
        <v>1</v>
      </c>
      <c r="AZ1156" s="474">
        <v>3</v>
      </c>
      <c r="BA1156" s="477">
        <v>2</v>
      </c>
      <c r="BB1156" s="478"/>
      <c r="BC1156" s="474"/>
      <c r="BD1156" s="467" t="s">
        <v>3141</v>
      </c>
      <c r="BE1156" s="467" t="s">
        <v>9473</v>
      </c>
      <c r="BF1156" s="467"/>
      <c r="BG1156" s="470"/>
      <c r="BH1156" s="467"/>
      <c r="BI1156" s="467"/>
      <c r="BJ1156" s="467"/>
      <c r="BK1156" s="467"/>
      <c r="BL1156" s="467"/>
      <c r="BM1156" s="467"/>
    </row>
    <row r="1157" spans="2:65" ht="30" customHeight="1" x14ac:dyDescent="0.3">
      <c r="B1157" s="465">
        <v>20201166</v>
      </c>
      <c r="C1157" s="566" t="s">
        <v>11021</v>
      </c>
      <c r="D1157" s="558" t="s">
        <v>6269</v>
      </c>
      <c r="E1157" s="559">
        <v>44543</v>
      </c>
      <c r="F1157" s="554" t="s">
        <v>2632</v>
      </c>
      <c r="G1157" s="50" t="s">
        <v>116</v>
      </c>
      <c r="H1157" s="554" t="s">
        <v>118</v>
      </c>
      <c r="I1157" s="50" t="s">
        <v>2479</v>
      </c>
      <c r="J1157" s="555">
        <v>202112132027</v>
      </c>
      <c r="K1157" s="560">
        <v>44543</v>
      </c>
      <c r="L1157" s="561"/>
      <c r="M1157" s="554" t="s">
        <v>2455</v>
      </c>
      <c r="N1157" s="554" t="s">
        <v>4133</v>
      </c>
      <c r="O1157" s="557" t="s">
        <v>11022</v>
      </c>
      <c r="P1157" s="557" t="s">
        <v>11023</v>
      </c>
      <c r="Q1157" s="557" t="s">
        <v>11024</v>
      </c>
      <c r="R1157" s="556">
        <v>64405000</v>
      </c>
      <c r="S1157" s="568">
        <v>62235000</v>
      </c>
      <c r="T1157" s="50" t="s">
        <v>2455</v>
      </c>
      <c r="U1157" s="50"/>
      <c r="V1157" s="50"/>
      <c r="W1157" s="50" t="s">
        <v>120</v>
      </c>
      <c r="X1157" s="557" t="s">
        <v>10734</v>
      </c>
      <c r="Y1157" s="50" t="s">
        <v>2528</v>
      </c>
      <c r="Z1157" s="557" t="s">
        <v>11014</v>
      </c>
      <c r="AA1157" s="467" t="s">
        <v>2454</v>
      </c>
      <c r="AB1157" s="467"/>
      <c r="AC1157" s="474"/>
      <c r="AD1157" s="474" t="s">
        <v>4230</v>
      </c>
      <c r="AE1157" s="474" t="s">
        <v>232</v>
      </c>
      <c r="AF1157" s="474" t="s">
        <v>2462</v>
      </c>
      <c r="AG1157" s="467" t="s">
        <v>2451</v>
      </c>
      <c r="AH1157" s="474" t="s">
        <v>3087</v>
      </c>
      <c r="AI1157" s="474" t="s">
        <v>3087</v>
      </c>
      <c r="AJ1157" s="467"/>
      <c r="AK1157" s="474"/>
      <c r="AL1157" s="467"/>
      <c r="AM1157" s="467"/>
      <c r="AN1157" s="467"/>
      <c r="AO1157" s="474" t="s">
        <v>2528</v>
      </c>
      <c r="AP1157" s="476" t="s">
        <v>11015</v>
      </c>
      <c r="AQ1157" s="467" t="s">
        <v>11206</v>
      </c>
      <c r="AR1157" s="467" t="s">
        <v>11207</v>
      </c>
      <c r="AS1157" s="467" t="s">
        <v>11254</v>
      </c>
      <c r="AT1157" s="467" t="s">
        <v>11286</v>
      </c>
      <c r="AU1157" s="474" t="s">
        <v>12344</v>
      </c>
      <c r="AV1157" s="474"/>
      <c r="AW1157" s="474">
        <v>1</v>
      </c>
      <c r="AX1157" s="474">
        <v>4</v>
      </c>
      <c r="AY1157" s="474">
        <v>1</v>
      </c>
      <c r="AZ1157" s="474">
        <v>3</v>
      </c>
      <c r="BA1157" s="477">
        <v>2</v>
      </c>
      <c r="BB1157" s="478"/>
      <c r="BC1157" s="474"/>
      <c r="BD1157" s="467" t="s">
        <v>2528</v>
      </c>
      <c r="BE1157" s="467" t="s">
        <v>12340</v>
      </c>
      <c r="BF1157" s="467"/>
      <c r="BG1157" s="470"/>
      <c r="BH1157" s="467"/>
      <c r="BI1157" s="467"/>
      <c r="BJ1157" s="467"/>
      <c r="BK1157" s="467"/>
      <c r="BL1157" s="467"/>
      <c r="BM1157" s="467"/>
    </row>
    <row r="1158" spans="2:65" ht="30" customHeight="1" x14ac:dyDescent="0.3">
      <c r="B1158" s="465">
        <v>20201167</v>
      </c>
      <c r="C1158" s="566" t="s">
        <v>11172</v>
      </c>
      <c r="D1158" s="558" t="s">
        <v>11151</v>
      </c>
      <c r="E1158" s="559">
        <v>44543</v>
      </c>
      <c r="F1158" s="554" t="s">
        <v>3082</v>
      </c>
      <c r="G1158" s="50" t="s">
        <v>116</v>
      </c>
      <c r="H1158" s="554" t="s">
        <v>117</v>
      </c>
      <c r="I1158" s="50" t="s">
        <v>2481</v>
      </c>
      <c r="J1158" s="555">
        <v>202112132018</v>
      </c>
      <c r="K1158" s="560">
        <v>44542</v>
      </c>
      <c r="L1158" s="561">
        <v>44501</v>
      </c>
      <c r="M1158" s="554" t="s">
        <v>2484</v>
      </c>
      <c r="N1158" s="554" t="s">
        <v>11173</v>
      </c>
      <c r="O1158" s="557" t="s">
        <v>11174</v>
      </c>
      <c r="P1158" s="557" t="s">
        <v>11175</v>
      </c>
      <c r="Q1158" s="557" t="s">
        <v>11176</v>
      </c>
      <c r="R1158" s="556">
        <v>3564</v>
      </c>
      <c r="S1158" s="568">
        <v>0</v>
      </c>
      <c r="T1158" s="50" t="s">
        <v>2484</v>
      </c>
      <c r="U1158" s="50"/>
      <c r="V1158" s="50"/>
      <c r="W1158" s="50" t="s">
        <v>120</v>
      </c>
      <c r="X1158" s="557" t="s">
        <v>10734</v>
      </c>
      <c r="Y1158" s="50" t="s">
        <v>2528</v>
      </c>
      <c r="Z1158" s="557" t="s">
        <v>11170</v>
      </c>
      <c r="AA1158" s="467" t="s">
        <v>2454</v>
      </c>
      <c r="AB1158" s="467" t="s">
        <v>11171</v>
      </c>
      <c r="AC1158" s="474"/>
      <c r="AD1158" s="474" t="s">
        <v>2450</v>
      </c>
      <c r="AE1158" s="474" t="s">
        <v>232</v>
      </c>
      <c r="AF1158" s="474" t="s">
        <v>2458</v>
      </c>
      <c r="AG1158" s="467" t="s">
        <v>2451</v>
      </c>
      <c r="AH1158" s="474" t="s">
        <v>2452</v>
      </c>
      <c r="AI1158" s="474" t="s">
        <v>2452</v>
      </c>
      <c r="AJ1158" s="467"/>
      <c r="AK1158" s="474"/>
      <c r="AL1158" s="467"/>
      <c r="AM1158" s="467"/>
      <c r="AN1158" s="467"/>
      <c r="AO1158" s="474"/>
      <c r="AP1158" s="476" t="s">
        <v>11208</v>
      </c>
      <c r="AQ1158" s="467" t="s">
        <v>11209</v>
      </c>
      <c r="AR1158" s="501" t="s">
        <v>11210</v>
      </c>
      <c r="AS1158" s="467" t="s">
        <v>11211</v>
      </c>
      <c r="AT1158" s="467" t="s">
        <v>5016</v>
      </c>
      <c r="AU1158" s="478">
        <v>44558</v>
      </c>
      <c r="AV1158" s="474"/>
      <c r="AW1158" s="474">
        <v>1</v>
      </c>
      <c r="AX1158" s="474">
        <v>1</v>
      </c>
      <c r="AY1158" s="474">
        <v>1</v>
      </c>
      <c r="AZ1158" s="474">
        <v>1</v>
      </c>
      <c r="BA1158" s="477">
        <v>2</v>
      </c>
      <c r="BB1158" s="478"/>
      <c r="BC1158" s="474"/>
      <c r="BD1158" s="467"/>
      <c r="BE1158" s="467" t="s">
        <v>11152</v>
      </c>
      <c r="BF1158" s="467"/>
      <c r="BG1158" s="470"/>
      <c r="BH1158" s="467"/>
      <c r="BI1158" s="467"/>
      <c r="BJ1158" s="467"/>
      <c r="BK1158" s="467"/>
      <c r="BL1158" s="467"/>
      <c r="BM1158" s="467"/>
    </row>
    <row r="1159" spans="2:65" ht="30" customHeight="1" x14ac:dyDescent="0.3">
      <c r="B1159" s="465">
        <v>20201168</v>
      </c>
      <c r="C1159" s="566" t="s">
        <v>11126</v>
      </c>
      <c r="D1159" s="558" t="s">
        <v>5872</v>
      </c>
      <c r="E1159" s="559">
        <v>44543</v>
      </c>
      <c r="F1159" s="554" t="s">
        <v>3658</v>
      </c>
      <c r="G1159" s="50" t="s">
        <v>116</v>
      </c>
      <c r="H1159" s="554" t="s">
        <v>117</v>
      </c>
      <c r="I1159" s="50" t="s">
        <v>119</v>
      </c>
      <c r="J1159" s="555">
        <v>202112132000</v>
      </c>
      <c r="K1159" s="560">
        <v>44543</v>
      </c>
      <c r="L1159" s="561"/>
      <c r="M1159" s="554" t="s">
        <v>2484</v>
      </c>
      <c r="N1159" s="554" t="s">
        <v>11127</v>
      </c>
      <c r="O1159" s="557" t="s">
        <v>11128</v>
      </c>
      <c r="P1159" s="557" t="s">
        <v>11129</v>
      </c>
      <c r="Q1159" s="557" t="s">
        <v>11130</v>
      </c>
      <c r="R1159" s="556">
        <v>0</v>
      </c>
      <c r="S1159" s="568">
        <v>0</v>
      </c>
      <c r="T1159" s="50" t="s">
        <v>2484</v>
      </c>
      <c r="U1159" s="50"/>
      <c r="V1159" s="50"/>
      <c r="W1159" s="50" t="s">
        <v>121</v>
      </c>
      <c r="X1159" s="557" t="s">
        <v>11125</v>
      </c>
      <c r="Y1159" s="50"/>
      <c r="Z1159" s="557" t="s">
        <v>11169</v>
      </c>
      <c r="AA1159" s="467" t="s">
        <v>2454</v>
      </c>
      <c r="AB1159" s="467" t="s">
        <v>11168</v>
      </c>
      <c r="AC1159" s="474"/>
      <c r="AD1159" s="474" t="s">
        <v>2450</v>
      </c>
      <c r="AE1159" s="474" t="s">
        <v>2461</v>
      </c>
      <c r="AF1159" s="474" t="s">
        <v>2462</v>
      </c>
      <c r="AG1159" s="467" t="s">
        <v>2451</v>
      </c>
      <c r="AH1159" s="474" t="s">
        <v>2452</v>
      </c>
      <c r="AI1159" s="474" t="s">
        <v>2452</v>
      </c>
      <c r="AJ1159" s="467"/>
      <c r="AK1159" s="474"/>
      <c r="AL1159" s="467"/>
      <c r="AM1159" s="467"/>
      <c r="AN1159" s="467"/>
      <c r="AO1159" s="474" t="s">
        <v>2528</v>
      </c>
      <c r="AP1159" s="476" t="s">
        <v>11212</v>
      </c>
      <c r="AQ1159" s="467" t="s">
        <v>4748</v>
      </c>
      <c r="AR1159" s="501">
        <v>44546</v>
      </c>
      <c r="AS1159" s="467"/>
      <c r="AT1159" s="467"/>
      <c r="AU1159" s="474"/>
      <c r="AV1159" s="474"/>
      <c r="AW1159" s="474">
        <v>1</v>
      </c>
      <c r="AX1159" s="474">
        <v>1</v>
      </c>
      <c r="AY1159" s="474">
        <v>1</v>
      </c>
      <c r="AZ1159" s="474">
        <v>3</v>
      </c>
      <c r="BA1159" s="477">
        <v>2</v>
      </c>
      <c r="BB1159" s="478"/>
      <c r="BC1159" s="474"/>
      <c r="BD1159" s="467"/>
      <c r="BE1159" s="467"/>
      <c r="BF1159" s="467"/>
      <c r="BG1159" s="470"/>
      <c r="BH1159" s="467"/>
      <c r="BI1159" s="467"/>
      <c r="BJ1159" s="467"/>
      <c r="BK1159" s="467"/>
      <c r="BL1159" s="467"/>
      <c r="BM1159" s="467"/>
    </row>
    <row r="1160" spans="2:65" ht="30" customHeight="1" x14ac:dyDescent="0.3">
      <c r="B1160" s="465">
        <v>20201169</v>
      </c>
      <c r="C1160" s="566" t="s">
        <v>11131</v>
      </c>
      <c r="D1160" s="558" t="s">
        <v>4358</v>
      </c>
      <c r="E1160" s="559">
        <v>44543</v>
      </c>
      <c r="F1160" s="554" t="s">
        <v>2713</v>
      </c>
      <c r="G1160" s="50" t="s">
        <v>116</v>
      </c>
      <c r="H1160" s="554" t="s">
        <v>117</v>
      </c>
      <c r="I1160" s="50" t="s">
        <v>2477</v>
      </c>
      <c r="J1160" s="555">
        <v>202112131959</v>
      </c>
      <c r="K1160" s="560">
        <v>44540</v>
      </c>
      <c r="L1160" s="561">
        <v>44501</v>
      </c>
      <c r="M1160" s="554" t="s">
        <v>11132</v>
      </c>
      <c r="N1160" s="554" t="s">
        <v>11136</v>
      </c>
      <c r="O1160" s="557" t="s">
        <v>11133</v>
      </c>
      <c r="P1160" s="557" t="s">
        <v>11134</v>
      </c>
      <c r="Q1160" s="557" t="s">
        <v>11135</v>
      </c>
      <c r="R1160" s="556">
        <v>0</v>
      </c>
      <c r="S1160" s="568">
        <v>0</v>
      </c>
      <c r="T1160" s="50" t="s">
        <v>2455</v>
      </c>
      <c r="U1160" s="50"/>
      <c r="V1160" s="50"/>
      <c r="W1160" s="50" t="s">
        <v>120</v>
      </c>
      <c r="X1160" s="557" t="s">
        <v>10734</v>
      </c>
      <c r="Y1160" s="50"/>
      <c r="Z1160" s="557" t="s">
        <v>11167</v>
      </c>
      <c r="AA1160" s="467" t="s">
        <v>2454</v>
      </c>
      <c r="AB1160" s="467"/>
      <c r="AC1160" s="474"/>
      <c r="AD1160" s="474" t="s">
        <v>2450</v>
      </c>
      <c r="AE1160" s="474" t="s">
        <v>232</v>
      </c>
      <c r="AF1160" s="474" t="s">
        <v>2462</v>
      </c>
      <c r="AG1160" s="467" t="s">
        <v>2451</v>
      </c>
      <c r="AH1160" s="474" t="s">
        <v>2452</v>
      </c>
      <c r="AI1160" s="474" t="s">
        <v>2452</v>
      </c>
      <c r="AJ1160" s="467"/>
      <c r="AK1160" s="474"/>
      <c r="AL1160" s="467"/>
      <c r="AM1160" s="467"/>
      <c r="AN1160" s="467"/>
      <c r="AO1160" s="474" t="s">
        <v>2528</v>
      </c>
      <c r="AP1160" s="476" t="s">
        <v>11213</v>
      </c>
      <c r="AQ1160" s="467" t="s">
        <v>4743</v>
      </c>
      <c r="AR1160" s="501">
        <v>44543</v>
      </c>
      <c r="AS1160" s="467"/>
      <c r="AT1160" s="467"/>
      <c r="AU1160" s="474"/>
      <c r="AV1160" s="474"/>
      <c r="AW1160" s="474">
        <v>1</v>
      </c>
      <c r="AX1160" s="474">
        <v>1</v>
      </c>
      <c r="AY1160" s="474">
        <v>1</v>
      </c>
      <c r="AZ1160" s="474">
        <v>3</v>
      </c>
      <c r="BA1160" s="477">
        <v>2</v>
      </c>
      <c r="BB1160" s="478"/>
      <c r="BC1160" s="474"/>
      <c r="BD1160" s="467"/>
      <c r="BE1160" s="467"/>
      <c r="BF1160" s="467"/>
      <c r="BG1160" s="470"/>
      <c r="BH1160" s="467"/>
      <c r="BI1160" s="467"/>
      <c r="BJ1160" s="467"/>
      <c r="BK1160" s="467"/>
      <c r="BL1160" s="467"/>
      <c r="BM1160" s="467"/>
    </row>
    <row r="1161" spans="2:65" ht="30" customHeight="1" x14ac:dyDescent="0.3">
      <c r="B1161" s="465">
        <v>20201170</v>
      </c>
      <c r="C1161" s="566" t="s">
        <v>11162</v>
      </c>
      <c r="D1161" s="558" t="s">
        <v>3796</v>
      </c>
      <c r="E1161" s="559">
        <v>44543</v>
      </c>
      <c r="F1161" s="554" t="s">
        <v>2713</v>
      </c>
      <c r="G1161" s="50" t="s">
        <v>116</v>
      </c>
      <c r="H1161" s="554" t="s">
        <v>117</v>
      </c>
      <c r="I1161" s="50" t="s">
        <v>2477</v>
      </c>
      <c r="J1161" s="555">
        <v>202112131955</v>
      </c>
      <c r="K1161" s="560">
        <v>44543</v>
      </c>
      <c r="L1161" s="561">
        <v>44501</v>
      </c>
      <c r="M1161" s="554" t="s">
        <v>11136</v>
      </c>
      <c r="N1161" s="554" t="s">
        <v>11163</v>
      </c>
      <c r="O1161" s="557" t="s">
        <v>11164</v>
      </c>
      <c r="P1161" s="557" t="s">
        <v>11165</v>
      </c>
      <c r="Q1161" s="557" t="s">
        <v>11166</v>
      </c>
      <c r="R1161" s="556">
        <v>5610596</v>
      </c>
      <c r="S1161" s="568">
        <v>0</v>
      </c>
      <c r="T1161" s="50" t="s">
        <v>2484</v>
      </c>
      <c r="U1161" s="50"/>
      <c r="V1161" s="50"/>
      <c r="W1161" s="50" t="s">
        <v>120</v>
      </c>
      <c r="X1161" s="557" t="s">
        <v>10734</v>
      </c>
      <c r="Y1161" s="50" t="s">
        <v>2528</v>
      </c>
      <c r="Z1161" s="557" t="s">
        <v>11161</v>
      </c>
      <c r="AA1161" s="467" t="s">
        <v>2454</v>
      </c>
      <c r="AB1161" s="467" t="s">
        <v>11345</v>
      </c>
      <c r="AC1161" s="474"/>
      <c r="AD1161" s="474" t="s">
        <v>2485</v>
      </c>
      <c r="AE1161" s="474" t="s">
        <v>232</v>
      </c>
      <c r="AF1161" s="474" t="s">
        <v>2462</v>
      </c>
      <c r="AG1161" s="467" t="s">
        <v>2486</v>
      </c>
      <c r="AH1161" s="474" t="s">
        <v>3087</v>
      </c>
      <c r="AI1161" s="474" t="s">
        <v>3087</v>
      </c>
      <c r="AJ1161" s="467"/>
      <c r="AK1161" s="474"/>
      <c r="AL1161" s="467"/>
      <c r="AM1161" s="467"/>
      <c r="AN1161" s="467"/>
      <c r="AO1161" s="474"/>
      <c r="AP1161" s="476" t="s">
        <v>11214</v>
      </c>
      <c r="AQ1161" s="467" t="s">
        <v>4743</v>
      </c>
      <c r="AR1161" s="501" t="s">
        <v>11196</v>
      </c>
      <c r="AS1161" s="467" t="s">
        <v>11345</v>
      </c>
      <c r="AT1161" s="467" t="s">
        <v>12255</v>
      </c>
      <c r="AU1161" s="474" t="s">
        <v>12256</v>
      </c>
      <c r="AV1161" s="474"/>
      <c r="AW1161" s="474">
        <v>1</v>
      </c>
      <c r="AX1161" s="474">
        <v>3</v>
      </c>
      <c r="AY1161" s="474">
        <v>1</v>
      </c>
      <c r="AZ1161" s="474">
        <v>3</v>
      </c>
      <c r="BA1161" s="477">
        <v>3</v>
      </c>
      <c r="BB1161" s="478"/>
      <c r="BC1161" s="474"/>
      <c r="BD1161" s="467"/>
      <c r="BE1161" s="467" t="s">
        <v>9473</v>
      </c>
      <c r="BF1161" s="467"/>
      <c r="BG1161" s="470"/>
      <c r="BH1161" s="467"/>
      <c r="BI1161" s="467"/>
      <c r="BJ1161" s="467"/>
      <c r="BK1161" s="467"/>
      <c r="BL1161" s="467"/>
      <c r="BM1161" s="467"/>
    </row>
    <row r="1162" spans="2:65" ht="30" customHeight="1" x14ac:dyDescent="0.3">
      <c r="B1162" s="465">
        <v>20201171</v>
      </c>
      <c r="C1162" s="566" t="s">
        <v>11155</v>
      </c>
      <c r="D1162" s="558" t="s">
        <v>5153</v>
      </c>
      <c r="E1162" s="559">
        <v>44543</v>
      </c>
      <c r="F1162" s="554" t="s">
        <v>2713</v>
      </c>
      <c r="G1162" s="50" t="s">
        <v>116</v>
      </c>
      <c r="H1162" s="554" t="s">
        <v>117</v>
      </c>
      <c r="I1162" s="50" t="s">
        <v>2477</v>
      </c>
      <c r="J1162" s="555">
        <v>202112131952</v>
      </c>
      <c r="K1162" s="560">
        <v>44540</v>
      </c>
      <c r="L1162" s="561">
        <v>44501</v>
      </c>
      <c r="M1162" s="554" t="s">
        <v>11156</v>
      </c>
      <c r="N1162" s="554" t="s">
        <v>11157</v>
      </c>
      <c r="O1162" s="557" t="s">
        <v>11158</v>
      </c>
      <c r="P1162" s="557" t="s">
        <v>11159</v>
      </c>
      <c r="Q1162" s="557" t="s">
        <v>11160</v>
      </c>
      <c r="R1162" s="556">
        <v>1749793</v>
      </c>
      <c r="S1162" s="568">
        <v>0</v>
      </c>
      <c r="T1162" s="50" t="s">
        <v>2455</v>
      </c>
      <c r="U1162" s="50"/>
      <c r="V1162" s="50"/>
      <c r="W1162" s="50" t="s">
        <v>120</v>
      </c>
      <c r="X1162" s="557" t="s">
        <v>10734</v>
      </c>
      <c r="Y1162" s="50" t="s">
        <v>2528</v>
      </c>
      <c r="Z1162" s="557" t="s">
        <v>11153</v>
      </c>
      <c r="AA1162" s="467" t="s">
        <v>2454</v>
      </c>
      <c r="AB1162" s="467" t="s">
        <v>11346</v>
      </c>
      <c r="AC1162" s="474"/>
      <c r="AD1162" s="474" t="s">
        <v>2485</v>
      </c>
      <c r="AE1162" s="474" t="s">
        <v>232</v>
      </c>
      <c r="AF1162" s="474" t="s">
        <v>2462</v>
      </c>
      <c r="AG1162" s="467" t="s">
        <v>2486</v>
      </c>
      <c r="AH1162" s="474" t="s">
        <v>3087</v>
      </c>
      <c r="AI1162" s="474" t="s">
        <v>3087</v>
      </c>
      <c r="AJ1162" s="467"/>
      <c r="AK1162" s="474"/>
      <c r="AL1162" s="467"/>
      <c r="AM1162" s="467"/>
      <c r="AN1162" s="467"/>
      <c r="AO1162" s="474" t="s">
        <v>2528</v>
      </c>
      <c r="AP1162" s="476" t="s">
        <v>11215</v>
      </c>
      <c r="AQ1162" s="467" t="s">
        <v>4743</v>
      </c>
      <c r="AR1162" s="501" t="s">
        <v>11196</v>
      </c>
      <c r="AS1162" s="467" t="s">
        <v>12254</v>
      </c>
      <c r="AT1162" s="467" t="s">
        <v>5640</v>
      </c>
      <c r="AU1162" s="474" t="s">
        <v>6709</v>
      </c>
      <c r="AV1162" s="474"/>
      <c r="AW1162" s="474">
        <v>1</v>
      </c>
      <c r="AX1162" s="474">
        <v>3</v>
      </c>
      <c r="AY1162" s="474">
        <v>1</v>
      </c>
      <c r="AZ1162" s="474">
        <v>3</v>
      </c>
      <c r="BA1162" s="477">
        <v>3</v>
      </c>
      <c r="BB1162" s="478"/>
      <c r="BC1162" s="474"/>
      <c r="BD1162" s="467" t="s">
        <v>3141</v>
      </c>
      <c r="BE1162" s="467" t="s">
        <v>9473</v>
      </c>
      <c r="BF1162" s="467"/>
      <c r="BG1162" s="470"/>
      <c r="BH1162" s="467"/>
      <c r="BI1162" s="467"/>
      <c r="BJ1162" s="467"/>
      <c r="BK1162" s="467"/>
      <c r="BL1162" s="467"/>
      <c r="BM1162" s="467"/>
    </row>
    <row r="1163" spans="2:65" ht="30" customHeight="1" x14ac:dyDescent="0.3">
      <c r="B1163" s="465">
        <v>20201172</v>
      </c>
      <c r="C1163" s="566" t="s">
        <v>11183</v>
      </c>
      <c r="D1163" s="558" t="s">
        <v>2814</v>
      </c>
      <c r="E1163" s="559">
        <v>44544</v>
      </c>
      <c r="F1163" s="554" t="s">
        <v>2770</v>
      </c>
      <c r="G1163" s="50" t="s">
        <v>116</v>
      </c>
      <c r="H1163" s="554" t="s">
        <v>117</v>
      </c>
      <c r="I1163" s="50" t="s">
        <v>2477</v>
      </c>
      <c r="J1163" s="555">
        <v>202112142072</v>
      </c>
      <c r="K1163" s="560">
        <v>44544</v>
      </c>
      <c r="L1163" s="561">
        <v>44501</v>
      </c>
      <c r="M1163" s="554" t="s">
        <v>2501</v>
      </c>
      <c r="N1163" s="554" t="s">
        <v>2455</v>
      </c>
      <c r="O1163" s="557" t="s">
        <v>11184</v>
      </c>
      <c r="P1163" s="557" t="s">
        <v>11185</v>
      </c>
      <c r="Q1163" s="557" t="s">
        <v>11186</v>
      </c>
      <c r="R1163" s="556">
        <v>0</v>
      </c>
      <c r="S1163" s="568">
        <v>0</v>
      </c>
      <c r="T1163" s="50" t="s">
        <v>2501</v>
      </c>
      <c r="U1163" s="50"/>
      <c r="V1163" s="50"/>
      <c r="W1163" s="50" t="s">
        <v>120</v>
      </c>
      <c r="X1163" s="557" t="s">
        <v>11150</v>
      </c>
      <c r="Y1163" s="50" t="s">
        <v>2528</v>
      </c>
      <c r="Z1163" s="557" t="s">
        <v>11181</v>
      </c>
      <c r="AA1163" s="467" t="s">
        <v>2454</v>
      </c>
      <c r="AB1163" s="467"/>
      <c r="AC1163" s="474"/>
      <c r="AD1163" s="474" t="s">
        <v>2450</v>
      </c>
      <c r="AE1163" s="474" t="s">
        <v>232</v>
      </c>
      <c r="AF1163" s="474" t="s">
        <v>2458</v>
      </c>
      <c r="AG1163" s="467" t="s">
        <v>2490</v>
      </c>
      <c r="AH1163" s="474" t="s">
        <v>2452</v>
      </c>
      <c r="AI1163" s="474" t="s">
        <v>2452</v>
      </c>
      <c r="AJ1163" s="467"/>
      <c r="AK1163" s="474"/>
      <c r="AL1163" s="467"/>
      <c r="AM1163" s="467"/>
      <c r="AN1163" s="467"/>
      <c r="AO1163" s="474" t="s">
        <v>3141</v>
      </c>
      <c r="AP1163" s="476" t="s">
        <v>11182</v>
      </c>
      <c r="AQ1163" s="467" t="s">
        <v>6715</v>
      </c>
      <c r="AR1163" s="501" t="s">
        <v>11154</v>
      </c>
      <c r="AS1163" s="467" t="s">
        <v>10834</v>
      </c>
      <c r="AT1163" s="467"/>
      <c r="AU1163" s="474"/>
      <c r="AV1163" s="474"/>
      <c r="AW1163" s="474">
        <v>1</v>
      </c>
      <c r="AX1163" s="474">
        <v>1</v>
      </c>
      <c r="AY1163" s="474">
        <v>1</v>
      </c>
      <c r="AZ1163" s="474">
        <v>1</v>
      </c>
      <c r="BA1163" s="477">
        <v>1</v>
      </c>
      <c r="BB1163" s="478"/>
      <c r="BC1163" s="474"/>
      <c r="BD1163" s="467" t="s">
        <v>3141</v>
      </c>
      <c r="BE1163" s="467" t="s">
        <v>12083</v>
      </c>
      <c r="BF1163" s="467"/>
      <c r="BG1163" s="470"/>
      <c r="BH1163" s="467"/>
      <c r="BI1163" s="467"/>
      <c r="BJ1163" s="467"/>
      <c r="BK1163" s="467"/>
      <c r="BL1163" s="467"/>
      <c r="BM1163" s="467"/>
    </row>
    <row r="1164" spans="2:65" ht="30" customHeight="1" x14ac:dyDescent="0.3">
      <c r="B1164" s="465">
        <v>20201173</v>
      </c>
      <c r="C1164" s="566" t="s">
        <v>11139</v>
      </c>
      <c r="D1164" s="558" t="s">
        <v>11137</v>
      </c>
      <c r="E1164" s="559">
        <v>44544</v>
      </c>
      <c r="F1164" s="554" t="s">
        <v>2609</v>
      </c>
      <c r="G1164" s="50" t="s">
        <v>116</v>
      </c>
      <c r="H1164" s="554" t="s">
        <v>117</v>
      </c>
      <c r="I1164" s="50" t="s">
        <v>119</v>
      </c>
      <c r="J1164" s="555">
        <v>202112142063</v>
      </c>
      <c r="K1164" s="560">
        <v>44543</v>
      </c>
      <c r="L1164" s="561">
        <v>44501</v>
      </c>
      <c r="M1164" s="554" t="s">
        <v>2484</v>
      </c>
      <c r="N1164" s="554" t="s">
        <v>4133</v>
      </c>
      <c r="O1164" s="557" t="s">
        <v>11140</v>
      </c>
      <c r="P1164" s="557" t="s">
        <v>11141</v>
      </c>
      <c r="Q1164" s="557" t="s">
        <v>11142</v>
      </c>
      <c r="R1164" s="556" t="s">
        <v>4096</v>
      </c>
      <c r="S1164" s="568" t="s">
        <v>4096</v>
      </c>
      <c r="T1164" s="50" t="s">
        <v>2484</v>
      </c>
      <c r="U1164" s="50"/>
      <c r="V1164" s="50"/>
      <c r="W1164" s="50" t="s">
        <v>120</v>
      </c>
      <c r="X1164" s="557" t="s">
        <v>10734</v>
      </c>
      <c r="Y1164" s="50" t="s">
        <v>2528</v>
      </c>
      <c r="Z1164" s="557" t="s">
        <v>11138</v>
      </c>
      <c r="AA1164" s="467" t="s">
        <v>2454</v>
      </c>
      <c r="AB1164" s="467" t="s">
        <v>11178</v>
      </c>
      <c r="AC1164" s="474"/>
      <c r="AD1164" s="474" t="s">
        <v>2450</v>
      </c>
      <c r="AE1164" s="474" t="s">
        <v>232</v>
      </c>
      <c r="AF1164" s="474" t="s">
        <v>2458</v>
      </c>
      <c r="AG1164" s="467" t="s">
        <v>2490</v>
      </c>
      <c r="AH1164" s="474" t="s">
        <v>2452</v>
      </c>
      <c r="AI1164" s="474" t="s">
        <v>2452</v>
      </c>
      <c r="AJ1164" s="467"/>
      <c r="AK1164" s="474"/>
      <c r="AL1164" s="467"/>
      <c r="AM1164" s="467" t="s">
        <v>11149</v>
      </c>
      <c r="AN1164" s="467"/>
      <c r="AO1164" s="474"/>
      <c r="AP1164" s="476" t="s">
        <v>11470</v>
      </c>
      <c r="AQ1164" s="467" t="s">
        <v>9462</v>
      </c>
      <c r="AR1164" s="501" t="s">
        <v>12057</v>
      </c>
      <c r="AS1164" s="467" t="s">
        <v>11178</v>
      </c>
      <c r="AT1164" s="467" t="s">
        <v>11179</v>
      </c>
      <c r="AU1164" s="474" t="s">
        <v>11180</v>
      </c>
      <c r="AV1164" s="474"/>
      <c r="AW1164" s="474">
        <v>1</v>
      </c>
      <c r="AX1164" s="474">
        <v>1</v>
      </c>
      <c r="AY1164" s="474">
        <v>1</v>
      </c>
      <c r="AZ1164" s="474">
        <v>1</v>
      </c>
      <c r="BA1164" s="477">
        <v>1</v>
      </c>
      <c r="BB1164" s="478"/>
      <c r="BC1164" s="474"/>
      <c r="BD1164" s="467"/>
      <c r="BE1164" s="467" t="s">
        <v>9721</v>
      </c>
      <c r="BF1164" s="467"/>
      <c r="BG1164" s="470"/>
      <c r="BH1164" s="467"/>
      <c r="BI1164" s="467"/>
      <c r="BJ1164" s="467"/>
      <c r="BK1164" s="467"/>
      <c r="BL1164" s="467"/>
      <c r="BM1164" s="467"/>
    </row>
    <row r="1165" spans="2:65" ht="30" customHeight="1" x14ac:dyDescent="0.3">
      <c r="B1165" s="465">
        <v>20201174</v>
      </c>
      <c r="C1165" s="566" t="s">
        <v>11143</v>
      </c>
      <c r="D1165" s="558"/>
      <c r="E1165" s="559">
        <v>44545</v>
      </c>
      <c r="F1165" s="554" t="s">
        <v>3082</v>
      </c>
      <c r="G1165" s="50" t="s">
        <v>116</v>
      </c>
      <c r="H1165" s="554" t="s">
        <v>117</v>
      </c>
      <c r="I1165" s="50" t="s">
        <v>6776</v>
      </c>
      <c r="J1165" s="555">
        <v>202112152228</v>
      </c>
      <c r="K1165" s="560">
        <v>44529</v>
      </c>
      <c r="L1165" s="561">
        <v>44501</v>
      </c>
      <c r="M1165" s="554" t="s">
        <v>2484</v>
      </c>
      <c r="N1165" s="554" t="s">
        <v>11144</v>
      </c>
      <c r="O1165" s="557" t="s">
        <v>11145</v>
      </c>
      <c r="P1165" s="557" t="s">
        <v>11146</v>
      </c>
      <c r="Q1165" s="557" t="s">
        <v>11147</v>
      </c>
      <c r="R1165" s="556">
        <v>0</v>
      </c>
      <c r="S1165" s="568">
        <v>0</v>
      </c>
      <c r="T1165" s="50" t="s">
        <v>2484</v>
      </c>
      <c r="U1165" s="50"/>
      <c r="V1165" s="50"/>
      <c r="W1165" s="50" t="s">
        <v>121</v>
      </c>
      <c r="X1165" s="557" t="s">
        <v>10734</v>
      </c>
      <c r="Y1165" s="50" t="s">
        <v>2528</v>
      </c>
      <c r="Z1165" s="557" t="s">
        <v>11187</v>
      </c>
      <c r="AA1165" s="467" t="s">
        <v>2454</v>
      </c>
      <c r="AB1165" s="467" t="s">
        <v>11189</v>
      </c>
      <c r="AC1165" s="474"/>
      <c r="AD1165" s="474" t="s">
        <v>2450</v>
      </c>
      <c r="AE1165" s="474" t="s">
        <v>232</v>
      </c>
      <c r="AF1165" s="474" t="s">
        <v>2458</v>
      </c>
      <c r="AG1165" s="467" t="s">
        <v>2490</v>
      </c>
      <c r="AH1165" s="474" t="s">
        <v>2452</v>
      </c>
      <c r="AI1165" s="474" t="s">
        <v>2452</v>
      </c>
      <c r="AJ1165" s="467"/>
      <c r="AK1165" s="474"/>
      <c r="AL1165" s="467"/>
      <c r="AM1165" s="467" t="s">
        <v>11177</v>
      </c>
      <c r="AN1165" s="467"/>
      <c r="AO1165" s="474"/>
      <c r="AP1165" s="476" t="s">
        <v>11188</v>
      </c>
      <c r="AQ1165" s="467" t="s">
        <v>11287</v>
      </c>
      <c r="AR1165" s="467" t="s">
        <v>6716</v>
      </c>
      <c r="AS1165" s="467" t="s">
        <v>11189</v>
      </c>
      <c r="AT1165" s="467" t="s">
        <v>11288</v>
      </c>
      <c r="AU1165" s="474" t="s">
        <v>11289</v>
      </c>
      <c r="AV1165" s="474"/>
      <c r="AW1165" s="474">
        <v>1</v>
      </c>
      <c r="AX1165" s="474">
        <v>1</v>
      </c>
      <c r="AY1165" s="474">
        <v>1</v>
      </c>
      <c r="AZ1165" s="474">
        <v>1</v>
      </c>
      <c r="BA1165" s="477">
        <v>1</v>
      </c>
      <c r="BB1165" s="478"/>
      <c r="BC1165" s="474"/>
      <c r="BD1165" s="467"/>
      <c r="BE1165" s="467" t="s">
        <v>12084</v>
      </c>
      <c r="BF1165" s="467"/>
      <c r="BG1165" s="470"/>
      <c r="BH1165" s="467"/>
      <c r="BI1165" s="467"/>
      <c r="BJ1165" s="467"/>
      <c r="BK1165" s="467"/>
      <c r="BL1165" s="467"/>
      <c r="BM1165" s="467"/>
    </row>
    <row r="1166" spans="2:65" ht="30" customHeight="1" x14ac:dyDescent="0.3">
      <c r="B1166" s="465">
        <v>20201175</v>
      </c>
      <c r="C1166" s="566" t="s">
        <v>11028</v>
      </c>
      <c r="D1166" s="558" t="s">
        <v>11027</v>
      </c>
      <c r="E1166" s="559">
        <v>44545</v>
      </c>
      <c r="F1166" s="554" t="s">
        <v>2604</v>
      </c>
      <c r="G1166" s="50" t="s">
        <v>116</v>
      </c>
      <c r="H1166" s="554" t="s">
        <v>118</v>
      </c>
      <c r="I1166" s="50" t="s">
        <v>2449</v>
      </c>
      <c r="J1166" s="555">
        <v>202112152219</v>
      </c>
      <c r="K1166" s="560">
        <v>44545</v>
      </c>
      <c r="L1166" s="561">
        <v>44440</v>
      </c>
      <c r="M1166" s="554" t="s">
        <v>11029</v>
      </c>
      <c r="N1166" s="554" t="s">
        <v>4133</v>
      </c>
      <c r="O1166" s="557" t="s">
        <v>9431</v>
      </c>
      <c r="P1166" s="557" t="s">
        <v>11030</v>
      </c>
      <c r="Q1166" s="557" t="s">
        <v>11374</v>
      </c>
      <c r="R1166" s="556">
        <v>415</v>
      </c>
      <c r="S1166" s="568">
        <v>415</v>
      </c>
      <c r="T1166" s="50" t="s">
        <v>2455</v>
      </c>
      <c r="U1166" s="50"/>
      <c r="V1166" s="50"/>
      <c r="W1166" s="50" t="s">
        <v>121</v>
      </c>
      <c r="X1166" s="557" t="s">
        <v>10734</v>
      </c>
      <c r="Y1166" s="50" t="s">
        <v>2528</v>
      </c>
      <c r="Z1166" s="557" t="s">
        <v>11079</v>
      </c>
      <c r="AA1166" s="467" t="s">
        <v>2454</v>
      </c>
      <c r="AB1166" s="467" t="s">
        <v>11026</v>
      </c>
      <c r="AC1166" s="474"/>
      <c r="AD1166" s="474" t="s">
        <v>2450</v>
      </c>
      <c r="AE1166" s="474" t="s">
        <v>11359</v>
      </c>
      <c r="AF1166" s="474" t="s">
        <v>2458</v>
      </c>
      <c r="AG1166" s="467" t="s">
        <v>2451</v>
      </c>
      <c r="AH1166" s="474" t="s">
        <v>2452</v>
      </c>
      <c r="AI1166" s="474" t="s">
        <v>2452</v>
      </c>
      <c r="AJ1166" s="467"/>
      <c r="AK1166" s="474"/>
      <c r="AL1166" s="467"/>
      <c r="AM1166" s="467"/>
      <c r="AN1166" s="467"/>
      <c r="AO1166" s="474" t="s">
        <v>3141</v>
      </c>
      <c r="AP1166" s="476" t="s">
        <v>11025</v>
      </c>
      <c r="AQ1166" s="467" t="s">
        <v>11031</v>
      </c>
      <c r="AR1166" s="467" t="s">
        <v>11032</v>
      </c>
      <c r="AS1166" s="467" t="s">
        <v>11026</v>
      </c>
      <c r="AT1166" s="467" t="s">
        <v>11033</v>
      </c>
      <c r="AU1166" s="474" t="s">
        <v>11034</v>
      </c>
      <c r="AV1166" s="474"/>
      <c r="AW1166" s="474">
        <v>1</v>
      </c>
      <c r="AX1166" s="474">
        <v>1</v>
      </c>
      <c r="AY1166" s="474">
        <v>1</v>
      </c>
      <c r="AZ1166" s="474">
        <v>1</v>
      </c>
      <c r="BA1166" s="477">
        <v>2</v>
      </c>
      <c r="BB1166" s="478"/>
      <c r="BC1166" s="474" t="s">
        <v>3141</v>
      </c>
      <c r="BD1166" s="467" t="s">
        <v>3141</v>
      </c>
      <c r="BE1166" s="467" t="s">
        <v>12085</v>
      </c>
      <c r="BF1166" s="467"/>
      <c r="BG1166" s="470"/>
      <c r="BH1166" s="467"/>
      <c r="BI1166" s="467"/>
      <c r="BJ1166" s="467"/>
      <c r="BK1166" s="467"/>
      <c r="BL1166" s="467"/>
      <c r="BM1166" s="467"/>
    </row>
    <row r="1167" spans="2:65" ht="30" customHeight="1" x14ac:dyDescent="0.3">
      <c r="B1167" s="465">
        <v>20201176</v>
      </c>
      <c r="C1167" s="566" t="s">
        <v>11072</v>
      </c>
      <c r="D1167" s="558"/>
      <c r="E1167" s="559">
        <v>44545</v>
      </c>
      <c r="F1167" s="554" t="s">
        <v>10327</v>
      </c>
      <c r="G1167" s="50" t="s">
        <v>116</v>
      </c>
      <c r="H1167" s="554" t="s">
        <v>117</v>
      </c>
      <c r="I1167" s="50" t="s">
        <v>119</v>
      </c>
      <c r="J1167" s="555">
        <v>202112152195</v>
      </c>
      <c r="K1167" s="560">
        <v>44524</v>
      </c>
      <c r="L1167" s="561"/>
      <c r="M1167" s="554" t="s">
        <v>11073</v>
      </c>
      <c r="N1167" s="554" t="s">
        <v>11074</v>
      </c>
      <c r="O1167" s="557" t="s">
        <v>11075</v>
      </c>
      <c r="P1167" s="557" t="s">
        <v>11076</v>
      </c>
      <c r="Q1167" s="557" t="s">
        <v>11077</v>
      </c>
      <c r="R1167" s="556">
        <v>0</v>
      </c>
      <c r="S1167" s="568">
        <v>0</v>
      </c>
      <c r="T1167" s="50" t="s">
        <v>2712</v>
      </c>
      <c r="U1167" s="50"/>
      <c r="V1167" s="50"/>
      <c r="W1167" s="50" t="s">
        <v>121</v>
      </c>
      <c r="X1167" s="554"/>
      <c r="Y1167" s="50"/>
      <c r="Z1167" s="554" t="s">
        <v>11078</v>
      </c>
      <c r="AA1167" s="467" t="s">
        <v>2454</v>
      </c>
      <c r="AB1167" s="467"/>
      <c r="AC1167" s="474"/>
      <c r="AD1167" s="474" t="s">
        <v>2450</v>
      </c>
      <c r="AE1167" s="474" t="s">
        <v>232</v>
      </c>
      <c r="AF1167" s="474" t="s">
        <v>2462</v>
      </c>
      <c r="AG1167" s="467" t="s">
        <v>2451</v>
      </c>
      <c r="AH1167" s="474" t="s">
        <v>2452</v>
      </c>
      <c r="AI1167" s="474" t="s">
        <v>2452</v>
      </c>
      <c r="AJ1167" s="467"/>
      <c r="AK1167" s="474"/>
      <c r="AL1167" s="467"/>
      <c r="AM1167" s="467" t="s">
        <v>11347</v>
      </c>
      <c r="AN1167" s="467"/>
      <c r="AO1167" s="474" t="s">
        <v>2528</v>
      </c>
      <c r="AP1167" s="476" t="s">
        <v>11471</v>
      </c>
      <c r="AQ1167" s="467" t="s">
        <v>11472</v>
      </c>
      <c r="AR1167" s="467" t="s">
        <v>12060</v>
      </c>
      <c r="AS1167" s="467"/>
      <c r="AT1167" s="467"/>
      <c r="AU1167" s="474"/>
      <c r="AV1167" s="474"/>
      <c r="AW1167" s="474">
        <v>1</v>
      </c>
      <c r="AX1167" s="474">
        <v>1</v>
      </c>
      <c r="AY1167" s="474">
        <v>1</v>
      </c>
      <c r="AZ1167" s="474">
        <v>3</v>
      </c>
      <c r="BA1167" s="477">
        <v>2</v>
      </c>
      <c r="BB1167" s="478"/>
      <c r="BC1167" s="474"/>
      <c r="BD1167" s="467"/>
      <c r="BE1167" s="467" t="s">
        <v>12086</v>
      </c>
      <c r="BF1167" s="467"/>
      <c r="BG1167" s="470"/>
      <c r="BH1167" s="467"/>
      <c r="BI1167" s="467"/>
      <c r="BJ1167" s="467"/>
      <c r="BK1167" s="467"/>
      <c r="BL1167" s="467"/>
      <c r="BM1167" s="467"/>
    </row>
    <row r="1168" spans="2:65" ht="30" customHeight="1" x14ac:dyDescent="0.3">
      <c r="B1168" s="465">
        <v>20201177</v>
      </c>
      <c r="C1168" s="566" t="s">
        <v>11040</v>
      </c>
      <c r="D1168" s="558"/>
      <c r="E1168" s="559">
        <v>44546</v>
      </c>
      <c r="F1168" s="554" t="s">
        <v>2713</v>
      </c>
      <c r="G1168" s="50" t="s">
        <v>116</v>
      </c>
      <c r="H1168" s="554" t="s">
        <v>2585</v>
      </c>
      <c r="I1168" s="50" t="s">
        <v>119</v>
      </c>
      <c r="J1168" s="555">
        <v>202112162446</v>
      </c>
      <c r="K1168" s="560">
        <v>44546</v>
      </c>
      <c r="L1168" s="561"/>
      <c r="M1168" s="554" t="s">
        <v>6058</v>
      </c>
      <c r="N1168" s="554" t="s">
        <v>10851</v>
      </c>
      <c r="O1168" s="557" t="s">
        <v>11041</v>
      </c>
      <c r="P1168" s="557" t="s">
        <v>11375</v>
      </c>
      <c r="Q1168" s="557" t="s">
        <v>11042</v>
      </c>
      <c r="R1168" s="556">
        <v>0</v>
      </c>
      <c r="S1168" s="568">
        <v>0</v>
      </c>
      <c r="T1168" s="50" t="s">
        <v>2484</v>
      </c>
      <c r="U1168" s="50"/>
      <c r="V1168" s="50"/>
      <c r="W1168" s="50" t="s">
        <v>121</v>
      </c>
      <c r="X1168" s="557" t="s">
        <v>10734</v>
      </c>
      <c r="Y1168" s="50" t="s">
        <v>2528</v>
      </c>
      <c r="Z1168" s="557" t="s">
        <v>11071</v>
      </c>
      <c r="AA1168" s="467" t="s">
        <v>2454</v>
      </c>
      <c r="AB1168" s="467"/>
      <c r="AC1168" s="474"/>
      <c r="AD1168" s="474" t="s">
        <v>2450</v>
      </c>
      <c r="AE1168" s="474" t="s">
        <v>11359</v>
      </c>
      <c r="AF1168" s="474" t="s">
        <v>2462</v>
      </c>
      <c r="AG1168" s="467" t="s">
        <v>2451</v>
      </c>
      <c r="AH1168" s="474" t="s">
        <v>2452</v>
      </c>
      <c r="AI1168" s="474" t="s">
        <v>2452</v>
      </c>
      <c r="AJ1168" s="467"/>
      <c r="AK1168" s="474"/>
      <c r="AL1168" s="467"/>
      <c r="AM1168" s="467"/>
      <c r="AN1168" s="467"/>
      <c r="AO1168" s="474" t="s">
        <v>3141</v>
      </c>
      <c r="AP1168" s="476" t="s">
        <v>11070</v>
      </c>
      <c r="AQ1168" s="467" t="s">
        <v>7656</v>
      </c>
      <c r="AR1168" s="467" t="s">
        <v>6716</v>
      </c>
      <c r="AS1168" s="467"/>
      <c r="AT1168" s="467"/>
      <c r="AU1168" s="474"/>
      <c r="AV1168" s="474"/>
      <c r="AW1168" s="474">
        <v>1</v>
      </c>
      <c r="AX1168" s="474">
        <v>1</v>
      </c>
      <c r="AY1168" s="474">
        <v>1</v>
      </c>
      <c r="AZ1168" s="474">
        <v>3</v>
      </c>
      <c r="BA1168" s="477">
        <v>2</v>
      </c>
      <c r="BB1168" s="478"/>
      <c r="BC1168" s="474"/>
      <c r="BD1168" s="467" t="s">
        <v>3141</v>
      </c>
      <c r="BE1168" s="467" t="s">
        <v>12087</v>
      </c>
      <c r="BF1168" s="467"/>
      <c r="BG1168" s="470"/>
      <c r="BH1168" s="467"/>
      <c r="BI1168" s="467"/>
      <c r="BJ1168" s="467"/>
      <c r="BK1168" s="467"/>
      <c r="BL1168" s="467"/>
      <c r="BM1168" s="467"/>
    </row>
    <row r="1169" spans="1:65" ht="30" customHeight="1" x14ac:dyDescent="0.3">
      <c r="B1169" s="465">
        <v>20201178</v>
      </c>
      <c r="C1169" s="566" t="s">
        <v>11065</v>
      </c>
      <c r="D1169" s="558" t="s">
        <v>11068</v>
      </c>
      <c r="E1169" s="559">
        <v>44546</v>
      </c>
      <c r="F1169" s="554" t="s">
        <v>2713</v>
      </c>
      <c r="G1169" s="50" t="s">
        <v>116</v>
      </c>
      <c r="H1169" s="554" t="s">
        <v>2585</v>
      </c>
      <c r="I1169" s="50" t="s">
        <v>2449</v>
      </c>
      <c r="J1169" s="555">
        <v>202112162320</v>
      </c>
      <c r="K1169" s="560">
        <v>44540</v>
      </c>
      <c r="L1169" s="561">
        <v>44531</v>
      </c>
      <c r="M1169" s="554" t="s">
        <v>5956</v>
      </c>
      <c r="N1169" s="554" t="s">
        <v>11035</v>
      </c>
      <c r="O1169" s="557" t="s">
        <v>11043</v>
      </c>
      <c r="P1169" s="557" t="s">
        <v>11044</v>
      </c>
      <c r="Q1169" s="557" t="s">
        <v>11066</v>
      </c>
      <c r="R1169" s="556">
        <v>48</v>
      </c>
      <c r="S1169" s="568">
        <v>0</v>
      </c>
      <c r="T1169" s="50" t="s">
        <v>2455</v>
      </c>
      <c r="U1169" s="50"/>
      <c r="V1169" s="50"/>
      <c r="W1169" s="50" t="s">
        <v>120</v>
      </c>
      <c r="X1169" s="557" t="s">
        <v>10734</v>
      </c>
      <c r="Y1169" s="50" t="s">
        <v>2528</v>
      </c>
      <c r="Z1169" s="557" t="s">
        <v>11067</v>
      </c>
      <c r="AA1169" s="467" t="s">
        <v>2454</v>
      </c>
      <c r="AB1169" s="467"/>
      <c r="AC1169" s="474"/>
      <c r="AD1169" s="474" t="s">
        <v>2450</v>
      </c>
      <c r="AE1169" s="474" t="s">
        <v>232</v>
      </c>
      <c r="AF1169" s="474" t="s">
        <v>2462</v>
      </c>
      <c r="AG1169" s="467" t="s">
        <v>2451</v>
      </c>
      <c r="AH1169" s="474" t="s">
        <v>2452</v>
      </c>
      <c r="AI1169" s="474" t="s">
        <v>2452</v>
      </c>
      <c r="AJ1169" s="467"/>
      <c r="AK1169" s="474"/>
      <c r="AL1169" s="467"/>
      <c r="AM1169" s="467"/>
      <c r="AN1169" s="467"/>
      <c r="AO1169" s="474" t="s">
        <v>3141</v>
      </c>
      <c r="AP1169" s="476" t="s">
        <v>11069</v>
      </c>
      <c r="AQ1169" s="467" t="s">
        <v>7656</v>
      </c>
      <c r="AR1169" s="501" t="s">
        <v>11190</v>
      </c>
      <c r="AS1169" s="467"/>
      <c r="AT1169" s="467"/>
      <c r="AU1169" s="474"/>
      <c r="AV1169" s="474"/>
      <c r="AW1169" s="474">
        <v>1</v>
      </c>
      <c r="AX1169" s="474">
        <v>1</v>
      </c>
      <c r="AY1169" s="474">
        <v>1</v>
      </c>
      <c r="AZ1169" s="474">
        <v>3</v>
      </c>
      <c r="BA1169" s="477">
        <v>2</v>
      </c>
      <c r="BB1169" s="478"/>
      <c r="BC1169" s="474"/>
      <c r="BD1169" s="467" t="s">
        <v>3141</v>
      </c>
      <c r="BE1169" s="467" t="s">
        <v>12088</v>
      </c>
      <c r="BF1169" s="467"/>
      <c r="BG1169" s="470"/>
      <c r="BH1169" s="467"/>
      <c r="BI1169" s="467"/>
      <c r="BJ1169" s="467"/>
      <c r="BK1169" s="467"/>
      <c r="BL1169" s="467"/>
      <c r="BM1169" s="467"/>
    </row>
    <row r="1170" spans="1:65" ht="30" customHeight="1" x14ac:dyDescent="0.3">
      <c r="B1170" s="465">
        <v>20201179</v>
      </c>
      <c r="C1170" s="566" t="s">
        <v>11046</v>
      </c>
      <c r="D1170" s="558" t="s">
        <v>11045</v>
      </c>
      <c r="E1170" s="559">
        <v>44550</v>
      </c>
      <c r="F1170" s="554" t="s">
        <v>2632</v>
      </c>
      <c r="G1170" s="50" t="s">
        <v>116</v>
      </c>
      <c r="H1170" s="554" t="s">
        <v>1500</v>
      </c>
      <c r="I1170" s="50" t="s">
        <v>2477</v>
      </c>
      <c r="J1170" s="555">
        <v>202112202718</v>
      </c>
      <c r="K1170" s="560">
        <v>44550</v>
      </c>
      <c r="L1170" s="561"/>
      <c r="M1170" s="554" t="s">
        <v>2586</v>
      </c>
      <c r="N1170" s="554" t="s">
        <v>2624</v>
      </c>
      <c r="O1170" s="557" t="s">
        <v>11047</v>
      </c>
      <c r="P1170" s="557" t="s">
        <v>11064</v>
      </c>
      <c r="Q1170" s="557" t="s">
        <v>11348</v>
      </c>
      <c r="R1170" s="556">
        <v>33000</v>
      </c>
      <c r="S1170" s="568">
        <v>33000</v>
      </c>
      <c r="T1170" s="50" t="s">
        <v>2484</v>
      </c>
      <c r="U1170" s="50"/>
      <c r="V1170" s="50"/>
      <c r="W1170" s="50" t="s">
        <v>120</v>
      </c>
      <c r="X1170" s="557" t="s">
        <v>11036</v>
      </c>
      <c r="Y1170" s="50" t="s">
        <v>2528</v>
      </c>
      <c r="Z1170" s="557" t="s">
        <v>11061</v>
      </c>
      <c r="AA1170" s="467" t="s">
        <v>2518</v>
      </c>
      <c r="AB1170" s="467" t="s">
        <v>11063</v>
      </c>
      <c r="AC1170" s="474"/>
      <c r="AD1170" s="474" t="s">
        <v>2450</v>
      </c>
      <c r="AE1170" s="474" t="s">
        <v>232</v>
      </c>
      <c r="AF1170" s="474" t="s">
        <v>2458</v>
      </c>
      <c r="AG1170" s="467" t="s">
        <v>2451</v>
      </c>
      <c r="AH1170" s="474" t="s">
        <v>2452</v>
      </c>
      <c r="AI1170" s="474" t="s">
        <v>2452</v>
      </c>
      <c r="AJ1170" s="467"/>
      <c r="AK1170" s="474"/>
      <c r="AL1170" s="467"/>
      <c r="AM1170" s="467"/>
      <c r="AN1170" s="467"/>
      <c r="AO1170" s="474" t="s">
        <v>3141</v>
      </c>
      <c r="AP1170" s="476" t="s">
        <v>11062</v>
      </c>
      <c r="AQ1170" s="467" t="s">
        <v>9462</v>
      </c>
      <c r="AR1170" s="467" t="s">
        <v>11054</v>
      </c>
      <c r="AS1170" s="467" t="s">
        <v>11063</v>
      </c>
      <c r="AT1170" s="467" t="s">
        <v>8026</v>
      </c>
      <c r="AU1170" s="474" t="s">
        <v>11255</v>
      </c>
      <c r="AV1170" s="474"/>
      <c r="AW1170" s="474">
        <v>1</v>
      </c>
      <c r="AX1170" s="474">
        <v>1</v>
      </c>
      <c r="AY1170" s="474">
        <v>1</v>
      </c>
      <c r="AZ1170" s="474">
        <v>1</v>
      </c>
      <c r="BA1170" s="477">
        <v>2</v>
      </c>
      <c r="BB1170" s="478"/>
      <c r="BC1170" s="474"/>
      <c r="BD1170" s="467" t="s">
        <v>3141</v>
      </c>
      <c r="BE1170" s="467" t="s">
        <v>12376</v>
      </c>
      <c r="BF1170" s="467"/>
      <c r="BG1170" s="470"/>
      <c r="BH1170" s="467"/>
      <c r="BI1170" s="467"/>
      <c r="BJ1170" s="467"/>
      <c r="BK1170" s="467"/>
      <c r="BL1170" s="467"/>
      <c r="BM1170" s="467"/>
    </row>
    <row r="1171" spans="1:65" ht="30" customHeight="1" x14ac:dyDescent="0.3">
      <c r="B1171" s="465">
        <v>20201180</v>
      </c>
      <c r="C1171" s="566" t="s">
        <v>11048</v>
      </c>
      <c r="D1171" s="558" t="s">
        <v>11045</v>
      </c>
      <c r="E1171" s="559">
        <v>44550</v>
      </c>
      <c r="F1171" s="554" t="s">
        <v>2632</v>
      </c>
      <c r="G1171" s="50" t="s">
        <v>116</v>
      </c>
      <c r="H1171" s="554" t="s">
        <v>1500</v>
      </c>
      <c r="I1171" s="50" t="s">
        <v>2477</v>
      </c>
      <c r="J1171" s="555">
        <v>202112202715</v>
      </c>
      <c r="K1171" s="560">
        <v>44550</v>
      </c>
      <c r="L1171" s="561"/>
      <c r="M1171" s="554" t="s">
        <v>2624</v>
      </c>
      <c r="N1171" s="554" t="s">
        <v>2582</v>
      </c>
      <c r="O1171" s="557" t="s">
        <v>11049</v>
      </c>
      <c r="P1171" s="557" t="s">
        <v>11058</v>
      </c>
      <c r="Q1171" s="557" t="s">
        <v>11057</v>
      </c>
      <c r="R1171" s="556">
        <v>0</v>
      </c>
      <c r="S1171" s="568">
        <v>0</v>
      </c>
      <c r="T1171" s="50" t="s">
        <v>11297</v>
      </c>
      <c r="U1171" s="50"/>
      <c r="V1171" s="50"/>
      <c r="W1171" s="50" t="s">
        <v>11304</v>
      </c>
      <c r="X1171" s="557" t="s">
        <v>11037</v>
      </c>
      <c r="Y1171" s="50" t="s">
        <v>2528</v>
      </c>
      <c r="Z1171" s="557" t="s">
        <v>11050</v>
      </c>
      <c r="AA1171" s="467" t="s">
        <v>11298</v>
      </c>
      <c r="AB1171" s="467" t="s">
        <v>11060</v>
      </c>
      <c r="AC1171" s="474"/>
      <c r="AD1171" s="474" t="s">
        <v>11292</v>
      </c>
      <c r="AE1171" s="474" t="s">
        <v>232</v>
      </c>
      <c r="AF1171" s="474" t="s">
        <v>11294</v>
      </c>
      <c r="AG1171" s="467" t="s">
        <v>11313</v>
      </c>
      <c r="AH1171" s="474" t="s">
        <v>2452</v>
      </c>
      <c r="AI1171" s="474" t="s">
        <v>2452</v>
      </c>
      <c r="AJ1171" s="467"/>
      <c r="AK1171" s="474"/>
      <c r="AL1171" s="467"/>
      <c r="AM1171" s="467"/>
      <c r="AN1171" s="467"/>
      <c r="AO1171" s="474" t="s">
        <v>3141</v>
      </c>
      <c r="AP1171" s="476" t="s">
        <v>11059</v>
      </c>
      <c r="AQ1171" s="467" t="s">
        <v>9462</v>
      </c>
      <c r="AR1171" s="467" t="s">
        <v>11054</v>
      </c>
      <c r="AS1171" s="467" t="s">
        <v>11060</v>
      </c>
      <c r="AT1171" s="467" t="s">
        <v>11055</v>
      </c>
      <c r="AU1171" s="474" t="s">
        <v>11056</v>
      </c>
      <c r="AV1171" s="474"/>
      <c r="AW1171" s="474">
        <v>1</v>
      </c>
      <c r="AX1171" s="474">
        <v>1</v>
      </c>
      <c r="AY1171" s="474">
        <v>1</v>
      </c>
      <c r="AZ1171" s="474">
        <v>1</v>
      </c>
      <c r="BA1171" s="477">
        <v>2</v>
      </c>
      <c r="BB1171" s="478"/>
      <c r="BC1171" s="474"/>
      <c r="BD1171" s="467" t="s">
        <v>3141</v>
      </c>
      <c r="BE1171" s="467" t="s">
        <v>9721</v>
      </c>
      <c r="BF1171" s="467"/>
      <c r="BG1171" s="470"/>
      <c r="BH1171" s="467"/>
      <c r="BI1171" s="467"/>
      <c r="BJ1171" s="467"/>
      <c r="BK1171" s="467"/>
      <c r="BL1171" s="467"/>
      <c r="BM1171" s="467"/>
    </row>
    <row r="1172" spans="1:65" ht="30" customHeight="1" x14ac:dyDescent="0.3">
      <c r="A1172" s="530"/>
      <c r="B1172" s="465">
        <v>20201181</v>
      </c>
      <c r="C1172" s="566" t="s">
        <v>11051</v>
      </c>
      <c r="D1172" s="558" t="s">
        <v>3622</v>
      </c>
      <c r="E1172" s="559">
        <v>44550</v>
      </c>
      <c r="F1172" s="554" t="s">
        <v>2609</v>
      </c>
      <c r="G1172" s="50" t="s">
        <v>116</v>
      </c>
      <c r="H1172" s="554" t="s">
        <v>1500</v>
      </c>
      <c r="I1172" s="50" t="s">
        <v>2477</v>
      </c>
      <c r="J1172" s="555">
        <v>202112202702</v>
      </c>
      <c r="K1172" s="560">
        <v>44540</v>
      </c>
      <c r="L1172" s="561">
        <v>44501</v>
      </c>
      <c r="M1172" s="554" t="s">
        <v>2586</v>
      </c>
      <c r="N1172" s="554" t="s">
        <v>3581</v>
      </c>
      <c r="O1172" s="557" t="s">
        <v>11082</v>
      </c>
      <c r="P1172" s="557" t="s">
        <v>11038</v>
      </c>
      <c r="Q1172" s="557" t="s">
        <v>11349</v>
      </c>
      <c r="R1172" s="556">
        <v>1851627</v>
      </c>
      <c r="S1172" s="568">
        <v>1851627</v>
      </c>
      <c r="T1172" s="50" t="s">
        <v>2484</v>
      </c>
      <c r="U1172" s="50"/>
      <c r="V1172" s="50"/>
      <c r="W1172" s="50" t="s">
        <v>120</v>
      </c>
      <c r="X1172" s="557" t="s">
        <v>11039</v>
      </c>
      <c r="Y1172" s="50" t="s">
        <v>2528</v>
      </c>
      <c r="Z1172" s="557" t="s">
        <v>11053</v>
      </c>
      <c r="AA1172" s="467" t="s">
        <v>2454</v>
      </c>
      <c r="AB1172" s="467" t="s">
        <v>11257</v>
      </c>
      <c r="AC1172" s="474"/>
      <c r="AD1172" s="474" t="s">
        <v>2485</v>
      </c>
      <c r="AE1172" s="474" t="s">
        <v>12178</v>
      </c>
      <c r="AF1172" s="474" t="s">
        <v>2462</v>
      </c>
      <c r="AG1172" s="467" t="s">
        <v>2490</v>
      </c>
      <c r="AH1172" s="474" t="s">
        <v>2710</v>
      </c>
      <c r="AI1172" s="474" t="s">
        <v>2710</v>
      </c>
      <c r="AJ1172" s="467"/>
      <c r="AK1172" s="474"/>
      <c r="AL1172" s="467"/>
      <c r="AM1172" s="467"/>
      <c r="AN1172" s="467"/>
      <c r="AO1172" s="474"/>
      <c r="AP1172" s="476" t="s">
        <v>11052</v>
      </c>
      <c r="AQ1172" s="467" t="s">
        <v>9462</v>
      </c>
      <c r="AR1172" s="467" t="s">
        <v>11054</v>
      </c>
      <c r="AS1172" s="467" t="s">
        <v>11257</v>
      </c>
      <c r="AT1172" s="467" t="s">
        <v>9523</v>
      </c>
      <c r="AU1172" s="474" t="s">
        <v>11256</v>
      </c>
      <c r="AV1172" s="474"/>
      <c r="AW1172" s="474">
        <v>1</v>
      </c>
      <c r="AX1172" s="474">
        <v>3</v>
      </c>
      <c r="AY1172" s="474">
        <v>1</v>
      </c>
      <c r="AZ1172" s="474">
        <v>3</v>
      </c>
      <c r="BA1172" s="477">
        <v>1</v>
      </c>
      <c r="BB1172" s="478"/>
      <c r="BC1172" s="474" t="s">
        <v>12163</v>
      </c>
      <c r="BD1172" s="467" t="s">
        <v>3141</v>
      </c>
      <c r="BE1172" s="467" t="s">
        <v>9721</v>
      </c>
      <c r="BF1172" s="467"/>
      <c r="BG1172" s="470"/>
      <c r="BH1172" s="467"/>
      <c r="BI1172" s="467"/>
      <c r="BJ1172" s="467"/>
      <c r="BK1172" s="467"/>
      <c r="BL1172" s="467"/>
      <c r="BM1172" s="467"/>
    </row>
    <row r="1173" spans="1:65" ht="30" customHeight="1" x14ac:dyDescent="0.3">
      <c r="B1173" s="465">
        <v>20201182</v>
      </c>
      <c r="C1173" s="566" t="s">
        <v>11100</v>
      </c>
      <c r="D1173" s="558" t="s">
        <v>3073</v>
      </c>
      <c r="E1173" s="559">
        <v>44552</v>
      </c>
      <c r="F1173" s="554" t="s">
        <v>2632</v>
      </c>
      <c r="G1173" s="50" t="s">
        <v>116</v>
      </c>
      <c r="H1173" s="554" t="s">
        <v>2585</v>
      </c>
      <c r="I1173" s="50" t="s">
        <v>2479</v>
      </c>
      <c r="J1173" s="555">
        <v>202112223097</v>
      </c>
      <c r="K1173" s="560">
        <v>44552</v>
      </c>
      <c r="L1173" s="561"/>
      <c r="M1173" s="554" t="s">
        <v>2630</v>
      </c>
      <c r="N1173" s="554" t="s">
        <v>2586</v>
      </c>
      <c r="O1173" s="557" t="s">
        <v>11101</v>
      </c>
      <c r="P1173" s="557" t="s">
        <v>11102</v>
      </c>
      <c r="Q1173" s="557" t="s">
        <v>11148</v>
      </c>
      <c r="R1173" s="556">
        <v>0</v>
      </c>
      <c r="S1173" s="568">
        <v>0</v>
      </c>
      <c r="T1173" s="50" t="s">
        <v>2501</v>
      </c>
      <c r="U1173" s="50"/>
      <c r="V1173" s="50"/>
      <c r="W1173" s="50" t="s">
        <v>121</v>
      </c>
      <c r="X1173" s="557" t="s">
        <v>10734</v>
      </c>
      <c r="Y1173" s="50" t="s">
        <v>2528</v>
      </c>
      <c r="Z1173" s="557" t="s">
        <v>12188</v>
      </c>
      <c r="AA1173" s="467" t="s">
        <v>2454</v>
      </c>
      <c r="AB1173" s="467" t="s">
        <v>12217</v>
      </c>
      <c r="AC1173" s="474"/>
      <c r="AD1173" s="474" t="s">
        <v>2450</v>
      </c>
      <c r="AE1173" s="474" t="s">
        <v>232</v>
      </c>
      <c r="AF1173" s="474" t="s">
        <v>2462</v>
      </c>
      <c r="AG1173" s="467" t="s">
        <v>2516</v>
      </c>
      <c r="AH1173" s="474" t="s">
        <v>2452</v>
      </c>
      <c r="AI1173" s="474" t="s">
        <v>2452</v>
      </c>
      <c r="AJ1173" s="467"/>
      <c r="AK1173" s="474"/>
      <c r="AL1173" s="467"/>
      <c r="AM1173" s="467"/>
      <c r="AN1173" s="467"/>
      <c r="AO1173" s="474"/>
      <c r="AP1173" s="476" t="s">
        <v>12189</v>
      </c>
      <c r="AQ1173" s="467" t="s">
        <v>5651</v>
      </c>
      <c r="AR1173" s="467" t="s">
        <v>6716</v>
      </c>
      <c r="AS1173" s="467" t="s">
        <v>12217</v>
      </c>
      <c r="AT1173" s="467" t="s">
        <v>12257</v>
      </c>
      <c r="AU1173" s="474" t="s">
        <v>12257</v>
      </c>
      <c r="AV1173" s="474"/>
      <c r="AW1173" s="474">
        <v>1</v>
      </c>
      <c r="AX1173" s="474">
        <v>1</v>
      </c>
      <c r="AY1173" s="474">
        <v>1</v>
      </c>
      <c r="AZ1173" s="474">
        <v>3</v>
      </c>
      <c r="BA1173" s="477">
        <v>4</v>
      </c>
      <c r="BB1173" s="478"/>
      <c r="BC1173" s="474"/>
      <c r="BD1173" s="467"/>
      <c r="BE1173" s="467" t="s">
        <v>12089</v>
      </c>
      <c r="BF1173" s="467"/>
      <c r="BG1173" s="470"/>
      <c r="BH1173" s="467"/>
      <c r="BI1173" s="467"/>
      <c r="BJ1173" s="467"/>
      <c r="BK1173" s="467"/>
      <c r="BL1173" s="467"/>
      <c r="BM1173" s="467"/>
    </row>
    <row r="1174" spans="1:65" ht="30" customHeight="1" x14ac:dyDescent="0.3">
      <c r="B1174" s="465">
        <v>20201183</v>
      </c>
      <c r="C1174" s="566" t="s">
        <v>11104</v>
      </c>
      <c r="D1174" s="558" t="s">
        <v>11103</v>
      </c>
      <c r="E1174" s="559">
        <v>44552</v>
      </c>
      <c r="F1174" s="554" t="s">
        <v>2713</v>
      </c>
      <c r="G1174" s="50" t="s">
        <v>116</v>
      </c>
      <c r="H1174" s="554" t="s">
        <v>2585</v>
      </c>
      <c r="I1174" s="50" t="s">
        <v>119</v>
      </c>
      <c r="J1174" s="555">
        <v>202112222943</v>
      </c>
      <c r="K1174" s="560">
        <v>44539</v>
      </c>
      <c r="L1174" s="561">
        <v>44531</v>
      </c>
      <c r="M1174" s="554" t="s">
        <v>5956</v>
      </c>
      <c r="N1174" s="554" t="s">
        <v>11097</v>
      </c>
      <c r="O1174" s="557" t="s">
        <v>6068</v>
      </c>
      <c r="P1174" s="557" t="s">
        <v>12101</v>
      </c>
      <c r="Q1174" s="557" t="s">
        <v>12100</v>
      </c>
      <c r="R1174" s="556">
        <v>8910</v>
      </c>
      <c r="S1174" s="568">
        <v>0</v>
      </c>
      <c r="T1174" s="50" t="s">
        <v>12105</v>
      </c>
      <c r="U1174" s="50"/>
      <c r="V1174" s="50"/>
      <c r="W1174" s="50" t="s">
        <v>12104</v>
      </c>
      <c r="X1174" s="557" t="s">
        <v>10734</v>
      </c>
      <c r="Y1174" s="50" t="s">
        <v>2528</v>
      </c>
      <c r="Z1174" s="557" t="s">
        <v>12099</v>
      </c>
      <c r="AA1174" s="467" t="s">
        <v>12106</v>
      </c>
      <c r="AB1174" s="467" t="s">
        <v>12102</v>
      </c>
      <c r="AC1174" s="474"/>
      <c r="AD1174" s="474" t="s">
        <v>12107</v>
      </c>
      <c r="AE1174" s="474"/>
      <c r="AF1174" s="474" t="s">
        <v>12109</v>
      </c>
      <c r="AG1174" s="467" t="s">
        <v>12108</v>
      </c>
      <c r="AH1174" s="474" t="s">
        <v>2452</v>
      </c>
      <c r="AI1174" s="474" t="s">
        <v>2452</v>
      </c>
      <c r="AJ1174" s="467"/>
      <c r="AK1174" s="474"/>
      <c r="AL1174" s="467"/>
      <c r="AM1174" s="467"/>
      <c r="AN1174" s="467"/>
      <c r="AO1174" s="474" t="s">
        <v>2528</v>
      </c>
      <c r="AP1174" s="476" t="s">
        <v>8546</v>
      </c>
      <c r="AQ1174" s="467" t="s">
        <v>7656</v>
      </c>
      <c r="AR1174" s="501" t="s">
        <v>12063</v>
      </c>
      <c r="AS1174" s="467" t="s">
        <v>12103</v>
      </c>
      <c r="AT1174" s="467" t="s">
        <v>8026</v>
      </c>
      <c r="AU1174" s="474" t="s">
        <v>9540</v>
      </c>
      <c r="AV1174" s="474"/>
      <c r="AW1174" s="474">
        <v>1</v>
      </c>
      <c r="AX1174" s="474">
        <v>1</v>
      </c>
      <c r="AY1174" s="474">
        <v>1</v>
      </c>
      <c r="AZ1174" s="474">
        <v>3</v>
      </c>
      <c r="BA1174" s="477">
        <v>3</v>
      </c>
      <c r="BB1174" s="478"/>
      <c r="BC1174" s="474"/>
      <c r="BD1174" s="467" t="s">
        <v>3141</v>
      </c>
      <c r="BE1174" s="467" t="s">
        <v>9721</v>
      </c>
      <c r="BF1174" s="467"/>
      <c r="BG1174" s="470"/>
      <c r="BH1174" s="467"/>
      <c r="BI1174" s="467"/>
      <c r="BJ1174" s="467"/>
      <c r="BK1174" s="467"/>
      <c r="BL1174" s="467"/>
      <c r="BM1174" s="467"/>
    </row>
    <row r="1175" spans="1:65" ht="30" customHeight="1" x14ac:dyDescent="0.3">
      <c r="B1175" s="465">
        <v>20201184</v>
      </c>
      <c r="C1175" s="566" t="s">
        <v>11105</v>
      </c>
      <c r="D1175" s="558" t="s">
        <v>12110</v>
      </c>
      <c r="E1175" s="559">
        <v>44552</v>
      </c>
      <c r="F1175" s="554" t="s">
        <v>2713</v>
      </c>
      <c r="G1175" s="50" t="s">
        <v>116</v>
      </c>
      <c r="H1175" s="554" t="s">
        <v>2585</v>
      </c>
      <c r="I1175" s="50" t="s">
        <v>12111</v>
      </c>
      <c r="J1175" s="555">
        <v>202112222936</v>
      </c>
      <c r="K1175" s="560">
        <v>44548</v>
      </c>
      <c r="L1175" s="561">
        <v>44531</v>
      </c>
      <c r="M1175" s="554" t="s">
        <v>5956</v>
      </c>
      <c r="N1175" s="554" t="s">
        <v>6561</v>
      </c>
      <c r="O1175" s="557" t="s">
        <v>6068</v>
      </c>
      <c r="P1175" s="557" t="s">
        <v>11106</v>
      </c>
      <c r="Q1175" s="557" t="s">
        <v>11107</v>
      </c>
      <c r="R1175" s="556">
        <v>432</v>
      </c>
      <c r="S1175" s="568">
        <v>0</v>
      </c>
      <c r="T1175" s="50" t="s">
        <v>12114</v>
      </c>
      <c r="U1175" s="50"/>
      <c r="V1175" s="50"/>
      <c r="W1175" s="50" t="s">
        <v>12098</v>
      </c>
      <c r="X1175" s="557" t="s">
        <v>10734</v>
      </c>
      <c r="Y1175" s="50" t="s">
        <v>2528</v>
      </c>
      <c r="Z1175" s="557" t="s">
        <v>12113</v>
      </c>
      <c r="AA1175" s="467" t="s">
        <v>12106</v>
      </c>
      <c r="AB1175" s="467" t="s">
        <v>12103</v>
      </c>
      <c r="AC1175" s="474"/>
      <c r="AD1175" s="474" t="s">
        <v>12107</v>
      </c>
      <c r="AE1175" s="474"/>
      <c r="AF1175" s="474" t="s">
        <v>12109</v>
      </c>
      <c r="AG1175" s="467" t="s">
        <v>12115</v>
      </c>
      <c r="AH1175" s="474" t="s">
        <v>12112</v>
      </c>
      <c r="AI1175" s="474" t="s">
        <v>12112</v>
      </c>
      <c r="AJ1175" s="467"/>
      <c r="AK1175" s="474"/>
      <c r="AL1175" s="467"/>
      <c r="AM1175" s="467"/>
      <c r="AN1175" s="467"/>
      <c r="AO1175" s="474" t="s">
        <v>2528</v>
      </c>
      <c r="AP1175" s="476" t="s">
        <v>8546</v>
      </c>
      <c r="AQ1175" s="467" t="s">
        <v>7656</v>
      </c>
      <c r="AR1175" s="501" t="s">
        <v>12063</v>
      </c>
      <c r="AS1175" s="467" t="s">
        <v>12103</v>
      </c>
      <c r="AT1175" s="467" t="s">
        <v>8026</v>
      </c>
      <c r="AU1175" s="474" t="s">
        <v>9540</v>
      </c>
      <c r="AV1175" s="474"/>
      <c r="AW1175" s="474">
        <v>1</v>
      </c>
      <c r="AX1175" s="474">
        <v>1</v>
      </c>
      <c r="AY1175" s="474">
        <v>1</v>
      </c>
      <c r="AZ1175" s="474">
        <v>3</v>
      </c>
      <c r="BA1175" s="477">
        <v>4</v>
      </c>
      <c r="BB1175" s="478"/>
      <c r="BC1175" s="474"/>
      <c r="BD1175" s="467" t="s">
        <v>3141</v>
      </c>
      <c r="BE1175" s="467" t="s">
        <v>9721</v>
      </c>
      <c r="BF1175" s="467"/>
      <c r="BG1175" s="470"/>
      <c r="BH1175" s="467"/>
      <c r="BI1175" s="467"/>
      <c r="BJ1175" s="467"/>
      <c r="BK1175" s="467"/>
      <c r="BL1175" s="467"/>
      <c r="BM1175" s="467"/>
    </row>
    <row r="1176" spans="1:65" ht="30" customHeight="1" x14ac:dyDescent="0.3">
      <c r="B1176" s="465">
        <v>20201185</v>
      </c>
      <c r="C1176" s="566" t="s">
        <v>11108</v>
      </c>
      <c r="D1176" s="558"/>
      <c r="E1176" s="559">
        <v>44553</v>
      </c>
      <c r="F1176" s="554" t="s">
        <v>3082</v>
      </c>
      <c r="G1176" s="50" t="s">
        <v>116</v>
      </c>
      <c r="H1176" s="554" t="s">
        <v>1500</v>
      </c>
      <c r="I1176" s="50" t="s">
        <v>119</v>
      </c>
      <c r="J1176" s="555">
        <v>202112233284</v>
      </c>
      <c r="K1176" s="560">
        <v>44552</v>
      </c>
      <c r="L1176" s="561"/>
      <c r="M1176" s="554" t="s">
        <v>11098</v>
      </c>
      <c r="N1176" s="554" t="s">
        <v>2586</v>
      </c>
      <c r="O1176" s="557" t="s">
        <v>11109</v>
      </c>
      <c r="P1176" s="557" t="s">
        <v>12186</v>
      </c>
      <c r="Q1176" s="557" t="s">
        <v>12185</v>
      </c>
      <c r="R1176" s="556">
        <v>0</v>
      </c>
      <c r="S1176" s="568">
        <v>0</v>
      </c>
      <c r="T1176" s="50" t="s">
        <v>12176</v>
      </c>
      <c r="U1176" s="50"/>
      <c r="V1176" s="50"/>
      <c r="W1176" s="50" t="s">
        <v>12156</v>
      </c>
      <c r="X1176" s="557" t="s">
        <v>11099</v>
      </c>
      <c r="Y1176" s="50" t="s">
        <v>2528</v>
      </c>
      <c r="Z1176" s="554" t="s">
        <v>12187</v>
      </c>
      <c r="AA1176" s="467" t="s">
        <v>12158</v>
      </c>
      <c r="AB1176" s="467"/>
      <c r="AC1176" s="474"/>
      <c r="AD1176" s="474" t="s">
        <v>12167</v>
      </c>
      <c r="AE1176" s="474" t="s">
        <v>12178</v>
      </c>
      <c r="AF1176" s="474" t="s">
        <v>12160</v>
      </c>
      <c r="AG1176" s="467" t="s">
        <v>12170</v>
      </c>
      <c r="AH1176" s="474" t="s">
        <v>2452</v>
      </c>
      <c r="AI1176" s="474" t="s">
        <v>2452</v>
      </c>
      <c r="AJ1176" s="467"/>
      <c r="AK1176" s="474"/>
      <c r="AL1176" s="467"/>
      <c r="AM1176" s="467"/>
      <c r="AN1176" s="467"/>
      <c r="AO1176" s="474" t="s">
        <v>2528</v>
      </c>
      <c r="AP1176" s="476" t="s">
        <v>11522</v>
      </c>
      <c r="AQ1176" s="467" t="s">
        <v>8728</v>
      </c>
      <c r="AR1176" s="467" t="s">
        <v>11084</v>
      </c>
      <c r="AS1176" s="467" t="s">
        <v>12117</v>
      </c>
      <c r="AT1176" s="467" t="s">
        <v>9523</v>
      </c>
      <c r="AU1176" s="474" t="s">
        <v>12116</v>
      </c>
      <c r="AV1176" s="474"/>
      <c r="AW1176" s="474">
        <v>1</v>
      </c>
      <c r="AX1176" s="474">
        <v>1</v>
      </c>
      <c r="AY1176" s="474">
        <v>1</v>
      </c>
      <c r="AZ1176" s="474">
        <v>1</v>
      </c>
      <c r="BA1176" s="477">
        <v>1</v>
      </c>
      <c r="BB1176" s="478"/>
      <c r="BC1176" s="474"/>
      <c r="BD1176" s="467" t="s">
        <v>3141</v>
      </c>
      <c r="BE1176" s="467" t="s">
        <v>12090</v>
      </c>
      <c r="BF1176" s="467"/>
      <c r="BG1176" s="470"/>
      <c r="BH1176" s="467"/>
      <c r="BI1176" s="467"/>
      <c r="BJ1176" s="467"/>
      <c r="BK1176" s="467"/>
      <c r="BL1176" s="467"/>
      <c r="BM1176" s="467"/>
    </row>
    <row r="1177" spans="1:65" ht="30" customHeight="1" x14ac:dyDescent="0.3">
      <c r="B1177" s="465">
        <v>20201186</v>
      </c>
      <c r="C1177" s="566" t="s">
        <v>11260</v>
      </c>
      <c r="D1177" s="558"/>
      <c r="E1177" s="559">
        <v>44554</v>
      </c>
      <c r="F1177" s="554" t="s">
        <v>3658</v>
      </c>
      <c r="G1177" s="50" t="s">
        <v>116</v>
      </c>
      <c r="H1177" s="554" t="s">
        <v>2585</v>
      </c>
      <c r="I1177" s="50" t="s">
        <v>2449</v>
      </c>
      <c r="J1177" s="555">
        <v>202112243536</v>
      </c>
      <c r="K1177" s="560">
        <v>44538</v>
      </c>
      <c r="L1177" s="561"/>
      <c r="M1177" s="554" t="s">
        <v>2586</v>
      </c>
      <c r="N1177" s="554" t="s">
        <v>2582</v>
      </c>
      <c r="O1177" s="557" t="s">
        <v>11261</v>
      </c>
      <c r="P1177" s="557" t="s">
        <v>12184</v>
      </c>
      <c r="Q1177" s="557" t="s">
        <v>11262</v>
      </c>
      <c r="R1177" s="556">
        <v>0</v>
      </c>
      <c r="S1177" s="569">
        <v>0</v>
      </c>
      <c r="T1177" s="50" t="s">
        <v>12169</v>
      </c>
      <c r="U1177" s="50"/>
      <c r="V1177" s="50"/>
      <c r="W1177" s="50" t="s">
        <v>12156</v>
      </c>
      <c r="X1177" s="557" t="s">
        <v>10734</v>
      </c>
      <c r="Y1177" s="50" t="s">
        <v>2528</v>
      </c>
      <c r="Z1177" s="557" t="s">
        <v>12125</v>
      </c>
      <c r="AA1177" s="467" t="s">
        <v>12158</v>
      </c>
      <c r="AB1177" s="467" t="s">
        <v>12124</v>
      </c>
      <c r="AC1177" s="474"/>
      <c r="AD1177" s="474" t="s">
        <v>12167</v>
      </c>
      <c r="AE1177" s="474" t="s">
        <v>12178</v>
      </c>
      <c r="AF1177" s="474" t="s">
        <v>12160</v>
      </c>
      <c r="AG1177" s="467" t="s">
        <v>12159</v>
      </c>
      <c r="AH1177" s="474" t="s">
        <v>2452</v>
      </c>
      <c r="AI1177" s="474" t="s">
        <v>2452</v>
      </c>
      <c r="AJ1177" s="467"/>
      <c r="AK1177" s="474"/>
      <c r="AL1177" s="467"/>
      <c r="AM1177" s="467"/>
      <c r="AN1177" s="467"/>
      <c r="AO1177" s="474"/>
      <c r="AP1177" s="476" t="s">
        <v>11523</v>
      </c>
      <c r="AQ1177" s="467" t="s">
        <v>7894</v>
      </c>
      <c r="AR1177" s="467" t="s">
        <v>11524</v>
      </c>
      <c r="AS1177" s="467" t="s">
        <v>12123</v>
      </c>
      <c r="AT1177" s="467" t="s">
        <v>12121</v>
      </c>
      <c r="AU1177" s="474" t="s">
        <v>12119</v>
      </c>
      <c r="AV1177" s="474"/>
      <c r="AW1177" s="474">
        <v>1</v>
      </c>
      <c r="AX1177" s="474">
        <v>1</v>
      </c>
      <c r="AY1177" s="474">
        <v>1</v>
      </c>
      <c r="AZ1177" s="474">
        <v>1</v>
      </c>
      <c r="BA1177" s="477">
        <v>2</v>
      </c>
      <c r="BB1177" s="478"/>
      <c r="BC1177" s="474"/>
      <c r="BD1177" s="467"/>
      <c r="BE1177" s="467" t="s">
        <v>12083</v>
      </c>
      <c r="BF1177" s="467"/>
      <c r="BG1177" s="470"/>
      <c r="BH1177" s="467"/>
      <c r="BI1177" s="467"/>
      <c r="BJ1177" s="467"/>
      <c r="BK1177" s="467"/>
      <c r="BL1177" s="467"/>
      <c r="BM1177" s="467"/>
    </row>
    <row r="1178" spans="1:65" ht="30" customHeight="1" x14ac:dyDescent="0.3">
      <c r="B1178" s="465">
        <v>20201187</v>
      </c>
      <c r="C1178" s="566" t="s">
        <v>11263</v>
      </c>
      <c r="D1178" s="558" t="s">
        <v>119</v>
      </c>
      <c r="E1178" s="559">
        <v>44554</v>
      </c>
      <c r="F1178" s="554" t="s">
        <v>2609</v>
      </c>
      <c r="G1178" s="50" t="s">
        <v>116</v>
      </c>
      <c r="H1178" s="554" t="s">
        <v>1500</v>
      </c>
      <c r="I1178" s="50" t="s">
        <v>119</v>
      </c>
      <c r="J1178" s="555">
        <v>202112243535</v>
      </c>
      <c r="K1178" s="560">
        <v>44554</v>
      </c>
      <c r="L1178" s="561">
        <v>44501</v>
      </c>
      <c r="M1178" s="554" t="s">
        <v>2586</v>
      </c>
      <c r="N1178" s="554" t="s">
        <v>4080</v>
      </c>
      <c r="O1178" s="557" t="s">
        <v>11264</v>
      </c>
      <c r="P1178" s="557" t="s">
        <v>11265</v>
      </c>
      <c r="Q1178" s="557" t="s">
        <v>11266</v>
      </c>
      <c r="R1178" s="556">
        <v>0</v>
      </c>
      <c r="S1178" s="569">
        <v>0</v>
      </c>
      <c r="T1178" s="50" t="s">
        <v>2484</v>
      </c>
      <c r="U1178" s="50"/>
      <c r="V1178" s="50"/>
      <c r="W1178" s="50" t="s">
        <v>120</v>
      </c>
      <c r="X1178" s="557" t="s">
        <v>10734</v>
      </c>
      <c r="Y1178" s="50" t="s">
        <v>2528</v>
      </c>
      <c r="Z1178" s="557" t="s">
        <v>11525</v>
      </c>
      <c r="AA1178" s="467" t="s">
        <v>2454</v>
      </c>
      <c r="AB1178" s="467" t="s">
        <v>12126</v>
      </c>
      <c r="AC1178" s="474"/>
      <c r="AD1178" s="474" t="s">
        <v>2450</v>
      </c>
      <c r="AE1178" s="474" t="s">
        <v>232</v>
      </c>
      <c r="AF1178" s="474" t="s">
        <v>2458</v>
      </c>
      <c r="AG1178" s="467" t="s">
        <v>2486</v>
      </c>
      <c r="AH1178" s="474" t="s">
        <v>2452</v>
      </c>
      <c r="AI1178" s="474" t="s">
        <v>2452</v>
      </c>
      <c r="AJ1178" s="467"/>
      <c r="AK1178" s="474"/>
      <c r="AL1178" s="467"/>
      <c r="AM1178" s="467"/>
      <c r="AN1178" s="467"/>
      <c r="AO1178" s="474" t="s">
        <v>2528</v>
      </c>
      <c r="AP1178" s="476" t="s">
        <v>11525</v>
      </c>
      <c r="AQ1178" s="467" t="s">
        <v>9462</v>
      </c>
      <c r="AR1178" s="467" t="s">
        <v>6716</v>
      </c>
      <c r="AS1178" s="467" t="s">
        <v>12183</v>
      </c>
      <c r="AT1178" s="467" t="s">
        <v>8476</v>
      </c>
      <c r="AU1178" s="474" t="s">
        <v>9540</v>
      </c>
      <c r="AV1178" s="474"/>
      <c r="AW1178" s="474">
        <v>1</v>
      </c>
      <c r="AX1178" s="474">
        <v>1</v>
      </c>
      <c r="AY1178" s="474">
        <v>1</v>
      </c>
      <c r="AZ1178" s="474">
        <v>1</v>
      </c>
      <c r="BA1178" s="477">
        <v>3</v>
      </c>
      <c r="BB1178" s="478"/>
      <c r="BC1178" s="474"/>
      <c r="BD1178" s="467" t="s">
        <v>3141</v>
      </c>
      <c r="BE1178" s="467" t="s">
        <v>12087</v>
      </c>
      <c r="BF1178" s="467"/>
      <c r="BG1178" s="470"/>
      <c r="BH1178" s="467"/>
      <c r="BI1178" s="467"/>
      <c r="BJ1178" s="467"/>
      <c r="BK1178" s="467"/>
      <c r="BL1178" s="467"/>
      <c r="BM1178" s="467"/>
    </row>
    <row r="1179" spans="1:65" ht="30" customHeight="1" x14ac:dyDescent="0.3">
      <c r="B1179" s="465">
        <v>20201188</v>
      </c>
      <c r="C1179" s="566" t="s">
        <v>11267</v>
      </c>
      <c r="D1179" s="558" t="s">
        <v>11459</v>
      </c>
      <c r="E1179" s="559">
        <v>44558</v>
      </c>
      <c r="F1179" s="554" t="s">
        <v>9045</v>
      </c>
      <c r="G1179" s="50" t="s">
        <v>116</v>
      </c>
      <c r="H1179" s="554" t="s">
        <v>1500</v>
      </c>
      <c r="I1179" s="50" t="s">
        <v>2477</v>
      </c>
      <c r="J1179" s="555">
        <v>202112283944</v>
      </c>
      <c r="K1179" s="560">
        <v>44557</v>
      </c>
      <c r="L1179" s="561">
        <v>44501</v>
      </c>
      <c r="M1179" s="554" t="s">
        <v>7510</v>
      </c>
      <c r="N1179" s="554" t="s">
        <v>11259</v>
      </c>
      <c r="O1179" s="557" t="s">
        <v>11268</v>
      </c>
      <c r="P1179" s="557" t="s">
        <v>11269</v>
      </c>
      <c r="Q1179" s="557" t="s">
        <v>11270</v>
      </c>
      <c r="R1179" s="556">
        <v>4900</v>
      </c>
      <c r="S1179" s="569">
        <v>4900</v>
      </c>
      <c r="T1179" s="50" t="s">
        <v>12219</v>
      </c>
      <c r="U1179" s="50"/>
      <c r="V1179" s="50"/>
      <c r="W1179" s="50" t="s">
        <v>12218</v>
      </c>
      <c r="X1179" s="557" t="s">
        <v>10734</v>
      </c>
      <c r="Y1179" s="50" t="s">
        <v>2528</v>
      </c>
      <c r="Z1179" s="557" t="s">
        <v>12129</v>
      </c>
      <c r="AA1179" s="467" t="s">
        <v>12220</v>
      </c>
      <c r="AB1179" s="467" t="s">
        <v>12128</v>
      </c>
      <c r="AC1179" s="474"/>
      <c r="AD1179" s="474" t="s">
        <v>12226</v>
      </c>
      <c r="AE1179" s="474"/>
      <c r="AF1179" s="474" t="s">
        <v>12228</v>
      </c>
      <c r="AG1179" s="467" t="s">
        <v>12227</v>
      </c>
      <c r="AH1179" s="474" t="s">
        <v>2452</v>
      </c>
      <c r="AI1179" s="474" t="s">
        <v>2452</v>
      </c>
      <c r="AJ1179" s="467"/>
      <c r="AK1179" s="474"/>
      <c r="AL1179" s="467"/>
      <c r="AM1179" s="467"/>
      <c r="AN1179" s="467"/>
      <c r="AO1179" s="474"/>
      <c r="AP1179" s="476" t="s">
        <v>11526</v>
      </c>
      <c r="AQ1179" s="467" t="s">
        <v>7656</v>
      </c>
      <c r="AR1179" s="467" t="s">
        <v>12066</v>
      </c>
      <c r="AS1179" s="467" t="s">
        <v>12128</v>
      </c>
      <c r="AT1179" s="467" t="s">
        <v>12135</v>
      </c>
      <c r="AU1179" s="474" t="s">
        <v>12412</v>
      </c>
      <c r="AV1179" s="474"/>
      <c r="AW1179" s="474">
        <v>1</v>
      </c>
      <c r="AX1179" s="474">
        <v>1</v>
      </c>
      <c r="AY1179" s="474">
        <v>1</v>
      </c>
      <c r="AZ1179" s="474">
        <v>1</v>
      </c>
      <c r="BA1179" s="477">
        <v>2</v>
      </c>
      <c r="BB1179" s="478"/>
      <c r="BC1179" s="474"/>
      <c r="BD1179" s="467"/>
      <c r="BE1179" s="467" t="s">
        <v>12413</v>
      </c>
      <c r="BF1179" s="467"/>
      <c r="BG1179" s="470"/>
      <c r="BH1179" s="467"/>
      <c r="BI1179" s="467"/>
      <c r="BJ1179" s="467"/>
      <c r="BK1179" s="467"/>
      <c r="BL1179" s="467"/>
      <c r="BM1179" s="467"/>
    </row>
    <row r="1180" spans="1:65" ht="30" customHeight="1" x14ac:dyDescent="0.3">
      <c r="B1180" s="465">
        <v>20201189</v>
      </c>
      <c r="C1180" s="566" t="s">
        <v>11391</v>
      </c>
      <c r="D1180" s="558"/>
      <c r="E1180" s="559">
        <v>44564</v>
      </c>
      <c r="F1180" s="554" t="s">
        <v>2713</v>
      </c>
      <c r="G1180" s="50" t="s">
        <v>116</v>
      </c>
      <c r="H1180" s="554" t="s">
        <v>2585</v>
      </c>
      <c r="I1180" s="50" t="s">
        <v>119</v>
      </c>
      <c r="J1180" s="555">
        <v>202201030009</v>
      </c>
      <c r="K1180" s="560">
        <v>44564</v>
      </c>
      <c r="L1180" s="561"/>
      <c r="M1180" s="554" t="s">
        <v>11389</v>
      </c>
      <c r="N1180" s="554" t="s">
        <v>11390</v>
      </c>
      <c r="O1180" s="557" t="s">
        <v>11392</v>
      </c>
      <c r="P1180" s="557" t="s">
        <v>11393</v>
      </c>
      <c r="Q1180" s="557" t="s">
        <v>11394</v>
      </c>
      <c r="R1180" s="556">
        <v>0</v>
      </c>
      <c r="S1180" s="569">
        <v>0</v>
      </c>
      <c r="T1180" s="50" t="s">
        <v>8453</v>
      </c>
      <c r="U1180" s="50"/>
      <c r="V1180" s="50"/>
      <c r="W1180" s="50" t="s">
        <v>120</v>
      </c>
      <c r="X1180" s="557" t="s">
        <v>10734</v>
      </c>
      <c r="Y1180" s="50" t="s">
        <v>2528</v>
      </c>
      <c r="Z1180" s="557" t="s">
        <v>11473</v>
      </c>
      <c r="AA1180" s="467" t="s">
        <v>12220</v>
      </c>
      <c r="AB1180" s="467" t="s">
        <v>12182</v>
      </c>
      <c r="AC1180" s="474"/>
      <c r="AD1180" s="474" t="s">
        <v>2450</v>
      </c>
      <c r="AE1180" s="474" t="s">
        <v>232</v>
      </c>
      <c r="AF1180" s="474" t="s">
        <v>2458</v>
      </c>
      <c r="AG1180" s="467" t="s">
        <v>2451</v>
      </c>
      <c r="AH1180" s="474" t="s">
        <v>2452</v>
      </c>
      <c r="AI1180" s="474" t="s">
        <v>2452</v>
      </c>
      <c r="AJ1180" s="467"/>
      <c r="AK1180" s="474"/>
      <c r="AL1180" s="467"/>
      <c r="AM1180" s="467"/>
      <c r="AN1180" s="467"/>
      <c r="AO1180" s="474" t="s">
        <v>2528</v>
      </c>
      <c r="AP1180" s="476" t="s">
        <v>11473</v>
      </c>
      <c r="AQ1180" s="467" t="s">
        <v>11479</v>
      </c>
      <c r="AR1180" s="467" t="s">
        <v>6716</v>
      </c>
      <c r="AS1180" s="467" t="s">
        <v>12130</v>
      </c>
      <c r="AT1180" s="467" t="s">
        <v>9523</v>
      </c>
      <c r="AU1180" s="474" t="s">
        <v>12229</v>
      </c>
      <c r="AV1180" s="474"/>
      <c r="AW1180" s="474">
        <v>1</v>
      </c>
      <c r="AX1180" s="474">
        <v>1</v>
      </c>
      <c r="AY1180" s="474">
        <v>1</v>
      </c>
      <c r="AZ1180" s="474">
        <v>1</v>
      </c>
      <c r="BA1180" s="477">
        <v>2</v>
      </c>
      <c r="BB1180" s="478"/>
      <c r="BC1180" s="474"/>
      <c r="BD1180" s="467" t="s">
        <v>3141</v>
      </c>
      <c r="BE1180" s="467" t="s">
        <v>12091</v>
      </c>
      <c r="BF1180" s="467"/>
      <c r="BG1180" s="470"/>
      <c r="BH1180" s="467"/>
      <c r="BI1180" s="467"/>
      <c r="BJ1180" s="467"/>
      <c r="BK1180" s="467"/>
      <c r="BL1180" s="467"/>
      <c r="BM1180" s="467"/>
    </row>
    <row r="1181" spans="1:65" ht="30" customHeight="1" x14ac:dyDescent="0.3">
      <c r="B1181" s="465">
        <v>20201190</v>
      </c>
      <c r="C1181" s="566" t="s">
        <v>11401</v>
      </c>
      <c r="D1181" s="558" t="s">
        <v>3510</v>
      </c>
      <c r="E1181" s="559">
        <v>44565</v>
      </c>
      <c r="F1181" s="554" t="s">
        <v>2609</v>
      </c>
      <c r="G1181" s="50" t="s">
        <v>116</v>
      </c>
      <c r="H1181" s="554" t="s">
        <v>1500</v>
      </c>
      <c r="I1181" s="50" t="s">
        <v>2477</v>
      </c>
      <c r="J1181" s="555">
        <v>202201040140</v>
      </c>
      <c r="K1181" s="560">
        <v>44559</v>
      </c>
      <c r="L1181" s="561">
        <v>44501</v>
      </c>
      <c r="M1181" s="554" t="s">
        <v>11395</v>
      </c>
      <c r="N1181" s="554" t="s">
        <v>10221</v>
      </c>
      <c r="O1181" s="557" t="s">
        <v>11402</v>
      </c>
      <c r="P1181" s="557" t="s">
        <v>11403</v>
      </c>
      <c r="Q1181" s="557" t="s">
        <v>11404</v>
      </c>
      <c r="R1181" s="556">
        <v>13637</v>
      </c>
      <c r="S1181" s="556">
        <v>13637</v>
      </c>
      <c r="T1181" s="50" t="s">
        <v>2712</v>
      </c>
      <c r="U1181" s="50"/>
      <c r="V1181" s="50"/>
      <c r="W1181" s="50" t="s">
        <v>120</v>
      </c>
      <c r="X1181" s="557" t="s">
        <v>10734</v>
      </c>
      <c r="Y1181" s="50" t="s">
        <v>2528</v>
      </c>
      <c r="Z1181" s="557" t="s">
        <v>12132</v>
      </c>
      <c r="AA1181" s="467" t="s">
        <v>2454</v>
      </c>
      <c r="AB1181" s="467" t="s">
        <v>12131</v>
      </c>
      <c r="AC1181" s="474"/>
      <c r="AD1181" s="474" t="s">
        <v>2450</v>
      </c>
      <c r="AE1181" s="474" t="s">
        <v>232</v>
      </c>
      <c r="AF1181" s="474" t="s">
        <v>2458</v>
      </c>
      <c r="AG1181" s="467" t="s">
        <v>2490</v>
      </c>
      <c r="AH1181" s="474" t="s">
        <v>2452</v>
      </c>
      <c r="AI1181" s="474" t="s">
        <v>2452</v>
      </c>
      <c r="AJ1181" s="467"/>
      <c r="AK1181" s="474"/>
      <c r="AL1181" s="467"/>
      <c r="AM1181" s="467"/>
      <c r="AN1181" s="467"/>
      <c r="AO1181" s="474"/>
      <c r="AP1181" s="476" t="s">
        <v>12092</v>
      </c>
      <c r="AQ1181" s="467" t="s">
        <v>11474</v>
      </c>
      <c r="AR1181" s="467" t="s">
        <v>12068</v>
      </c>
      <c r="AS1181" s="467" t="s">
        <v>11480</v>
      </c>
      <c r="AT1181" s="467" t="s">
        <v>12151</v>
      </c>
      <c r="AU1181" s="474" t="s">
        <v>12414</v>
      </c>
      <c r="AV1181" s="474"/>
      <c r="AW1181" s="474">
        <v>1</v>
      </c>
      <c r="AX1181" s="474">
        <v>1</v>
      </c>
      <c r="AY1181" s="474">
        <v>1</v>
      </c>
      <c r="AZ1181" s="474">
        <v>1</v>
      </c>
      <c r="BA1181" s="477">
        <v>1</v>
      </c>
      <c r="BB1181" s="478"/>
      <c r="BC1181" s="474"/>
      <c r="BD1181" s="467"/>
      <c r="BE1181" s="467" t="s">
        <v>12415</v>
      </c>
      <c r="BF1181" s="467"/>
      <c r="BG1181" s="470"/>
      <c r="BH1181" s="467"/>
      <c r="BI1181" s="467"/>
      <c r="BJ1181" s="467"/>
      <c r="BK1181" s="467"/>
      <c r="BL1181" s="467"/>
      <c r="BM1181" s="467"/>
    </row>
    <row r="1182" spans="1:65" ht="30" customHeight="1" x14ac:dyDescent="0.3">
      <c r="B1182" s="465">
        <v>20201191</v>
      </c>
      <c r="C1182" s="566" t="s">
        <v>11409</v>
      </c>
      <c r="D1182" s="558" t="s">
        <v>2371</v>
      </c>
      <c r="E1182" s="559">
        <v>44565</v>
      </c>
      <c r="F1182" s="554" t="s">
        <v>2642</v>
      </c>
      <c r="G1182" s="50" t="s">
        <v>116</v>
      </c>
      <c r="H1182" s="554" t="s">
        <v>2585</v>
      </c>
      <c r="I1182" s="50" t="s">
        <v>2479</v>
      </c>
      <c r="J1182" s="555">
        <v>202201040100</v>
      </c>
      <c r="K1182" s="560">
        <v>44545</v>
      </c>
      <c r="L1182" s="561"/>
      <c r="M1182" s="554" t="s">
        <v>9547</v>
      </c>
      <c r="N1182" s="554" t="s">
        <v>2582</v>
      </c>
      <c r="O1182" s="557" t="s">
        <v>11410</v>
      </c>
      <c r="P1182" s="557" t="s">
        <v>11411</v>
      </c>
      <c r="Q1182" s="557" t="s">
        <v>11412</v>
      </c>
      <c r="R1182" s="556">
        <v>0</v>
      </c>
      <c r="S1182" s="569">
        <v>0</v>
      </c>
      <c r="T1182" s="50" t="s">
        <v>2455</v>
      </c>
      <c r="U1182" s="50"/>
      <c r="V1182" s="50"/>
      <c r="W1182" s="50" t="s">
        <v>120</v>
      </c>
      <c r="X1182" s="557" t="s">
        <v>10734</v>
      </c>
      <c r="Y1182" s="50" t="s">
        <v>2528</v>
      </c>
      <c r="Z1182" s="557" t="s">
        <v>12180</v>
      </c>
      <c r="AA1182" s="467" t="s">
        <v>2454</v>
      </c>
      <c r="AB1182" s="467" t="s">
        <v>12181</v>
      </c>
      <c r="AC1182" s="474"/>
      <c r="AD1182" s="474" t="s">
        <v>2450</v>
      </c>
      <c r="AE1182" s="474" t="s">
        <v>232</v>
      </c>
      <c r="AF1182" s="474" t="s">
        <v>2458</v>
      </c>
      <c r="AG1182" s="467" t="s">
        <v>2490</v>
      </c>
      <c r="AH1182" s="474" t="s">
        <v>2452</v>
      </c>
      <c r="AI1182" s="474" t="s">
        <v>2452</v>
      </c>
      <c r="AJ1182" s="467"/>
      <c r="AK1182" s="474"/>
      <c r="AL1182" s="467"/>
      <c r="AM1182" s="467"/>
      <c r="AN1182" s="467"/>
      <c r="AO1182" s="474"/>
      <c r="AP1182" s="476" t="s">
        <v>11475</v>
      </c>
      <c r="AQ1182" s="467" t="s">
        <v>11481</v>
      </c>
      <c r="AR1182" s="467" t="s">
        <v>6716</v>
      </c>
      <c r="AS1182" s="467" t="s">
        <v>11482</v>
      </c>
      <c r="AT1182" s="467" t="s">
        <v>11483</v>
      </c>
      <c r="AU1182" s="474" t="s">
        <v>11484</v>
      </c>
      <c r="AV1182" s="474"/>
      <c r="AW1182" s="474">
        <v>1</v>
      </c>
      <c r="AX1182" s="474">
        <v>1</v>
      </c>
      <c r="AY1182" s="474">
        <v>1</v>
      </c>
      <c r="AZ1182" s="474">
        <v>1</v>
      </c>
      <c r="BA1182" s="477">
        <v>1</v>
      </c>
      <c r="BB1182" s="478"/>
      <c r="BC1182" s="474"/>
      <c r="BD1182" s="467"/>
      <c r="BE1182" s="467" t="s">
        <v>12089</v>
      </c>
      <c r="BF1182" s="467"/>
      <c r="BG1182" s="470"/>
      <c r="BH1182" s="467"/>
      <c r="BI1182" s="467"/>
      <c r="BJ1182" s="467"/>
      <c r="BK1182" s="467"/>
      <c r="BL1182" s="467"/>
      <c r="BM1182" s="467"/>
    </row>
    <row r="1183" spans="1:65" ht="30" customHeight="1" x14ac:dyDescent="0.3">
      <c r="A1183" s="530"/>
      <c r="B1183" s="465">
        <v>20201192</v>
      </c>
      <c r="C1183" s="566" t="s">
        <v>11416</v>
      </c>
      <c r="D1183" s="558" t="s">
        <v>2371</v>
      </c>
      <c r="E1183" s="559">
        <v>44566</v>
      </c>
      <c r="F1183" s="554" t="s">
        <v>2632</v>
      </c>
      <c r="G1183" s="50" t="s">
        <v>116</v>
      </c>
      <c r="H1183" s="554" t="s">
        <v>2585</v>
      </c>
      <c r="I1183" s="50" t="s">
        <v>2491</v>
      </c>
      <c r="J1183" s="555">
        <v>202201050412</v>
      </c>
      <c r="K1183" s="560">
        <v>44566</v>
      </c>
      <c r="L1183" s="561"/>
      <c r="M1183" s="554" t="s">
        <v>2586</v>
      </c>
      <c r="N1183" s="554" t="s">
        <v>3681</v>
      </c>
      <c r="O1183" s="557" t="s">
        <v>11417</v>
      </c>
      <c r="P1183" s="557" t="s">
        <v>11418</v>
      </c>
      <c r="Q1183" s="570" t="s">
        <v>4158</v>
      </c>
      <c r="R1183" s="556">
        <v>438500</v>
      </c>
      <c r="S1183" s="569">
        <v>0</v>
      </c>
      <c r="T1183" s="50"/>
      <c r="U1183" s="50"/>
      <c r="V1183" s="50"/>
      <c r="W1183" s="50" t="s">
        <v>12218</v>
      </c>
      <c r="X1183" s="557" t="s">
        <v>10734</v>
      </c>
      <c r="Y1183" s="50" t="s">
        <v>11529</v>
      </c>
      <c r="Z1183" s="557" t="s">
        <v>11419</v>
      </c>
      <c r="AA1183" s="467" t="s">
        <v>12220</v>
      </c>
      <c r="AB1183" s="467" t="s">
        <v>11487</v>
      </c>
      <c r="AC1183" s="474"/>
      <c r="AD1183" s="474" t="s">
        <v>12231</v>
      </c>
      <c r="AE1183" s="474" t="s">
        <v>232</v>
      </c>
      <c r="AF1183" s="474" t="s">
        <v>12228</v>
      </c>
      <c r="AG1183" s="467" t="s">
        <v>12227</v>
      </c>
      <c r="AH1183" s="474" t="s">
        <v>2452</v>
      </c>
      <c r="AI1183" s="474" t="s">
        <v>2452</v>
      </c>
      <c r="AJ1183" s="467"/>
      <c r="AK1183" s="474"/>
      <c r="AL1183" s="467"/>
      <c r="AM1183" s="467"/>
      <c r="AN1183" s="467"/>
      <c r="AO1183" s="474"/>
      <c r="AP1183" s="476" t="s">
        <v>11485</v>
      </c>
      <c r="AQ1183" s="467" t="s">
        <v>11476</v>
      </c>
      <c r="AR1183" s="467" t="s">
        <v>11486</v>
      </c>
      <c r="AS1183" s="467" t="s">
        <v>11487</v>
      </c>
      <c r="AT1183" s="467" t="s">
        <v>5637</v>
      </c>
      <c r="AU1183" s="478">
        <v>44592</v>
      </c>
      <c r="AV1183" s="474"/>
      <c r="AW1183" s="474">
        <v>1</v>
      </c>
      <c r="AX1183" s="474">
        <v>2</v>
      </c>
      <c r="AY1183" s="474">
        <v>1</v>
      </c>
      <c r="AZ1183" s="474">
        <v>1</v>
      </c>
      <c r="BA1183" s="477">
        <v>2</v>
      </c>
      <c r="BB1183" s="478"/>
      <c r="BC1183" s="474"/>
      <c r="BD1183" s="467"/>
      <c r="BE1183" s="467" t="s">
        <v>12093</v>
      </c>
      <c r="BF1183" s="467"/>
      <c r="BG1183" s="470"/>
      <c r="BH1183" s="467"/>
      <c r="BI1183" s="467"/>
      <c r="BJ1183" s="467"/>
      <c r="BK1183" s="467"/>
      <c r="BL1183" s="467"/>
      <c r="BM1183" s="467"/>
    </row>
    <row r="1184" spans="1:65" ht="30" customHeight="1" x14ac:dyDescent="0.3">
      <c r="B1184" s="465">
        <v>20201193</v>
      </c>
      <c r="C1184" s="566" t="s">
        <v>11420</v>
      </c>
      <c r="D1184" s="558" t="s">
        <v>4719</v>
      </c>
      <c r="E1184" s="559">
        <v>44566</v>
      </c>
      <c r="F1184" s="554" t="s">
        <v>2713</v>
      </c>
      <c r="G1184" s="50" t="s">
        <v>116</v>
      </c>
      <c r="H1184" s="554" t="s">
        <v>2585</v>
      </c>
      <c r="I1184" s="50" t="s">
        <v>119</v>
      </c>
      <c r="J1184" s="555">
        <v>202201050249</v>
      </c>
      <c r="K1184" s="560">
        <v>44566</v>
      </c>
      <c r="L1184" s="561">
        <v>44531</v>
      </c>
      <c r="M1184" s="554" t="s">
        <v>5956</v>
      </c>
      <c r="N1184" s="554" t="s">
        <v>7833</v>
      </c>
      <c r="O1184" s="557" t="s">
        <v>11421</v>
      </c>
      <c r="P1184" s="557" t="s">
        <v>11422</v>
      </c>
      <c r="Q1184" s="557" t="s">
        <v>11423</v>
      </c>
      <c r="R1184" s="556">
        <v>440686</v>
      </c>
      <c r="S1184" s="569">
        <v>0</v>
      </c>
      <c r="T1184" s="50" t="s">
        <v>12223</v>
      </c>
      <c r="U1184" s="50"/>
      <c r="V1184" s="50"/>
      <c r="W1184" s="50" t="s">
        <v>12222</v>
      </c>
      <c r="X1184" s="557" t="s">
        <v>10734</v>
      </c>
      <c r="Y1184" s="50" t="s">
        <v>2528</v>
      </c>
      <c r="Z1184" s="557" t="s">
        <v>11424</v>
      </c>
      <c r="AA1184" s="467" t="s">
        <v>12220</v>
      </c>
      <c r="AB1184" s="467" t="s">
        <v>12221</v>
      </c>
      <c r="AC1184" s="474"/>
      <c r="AD1184" s="474" t="s">
        <v>12231</v>
      </c>
      <c r="AE1184" s="474" t="s">
        <v>232</v>
      </c>
      <c r="AF1184" s="474" t="s">
        <v>12233</v>
      </c>
      <c r="AG1184" s="467" t="s">
        <v>12232</v>
      </c>
      <c r="AH1184" s="474" t="s">
        <v>2710</v>
      </c>
      <c r="AI1184" s="474" t="s">
        <v>2710</v>
      </c>
      <c r="AJ1184" s="467"/>
      <c r="AK1184" s="474"/>
      <c r="AL1184" s="467"/>
      <c r="AM1184" s="467"/>
      <c r="AN1184" s="467"/>
      <c r="AO1184" s="474" t="s">
        <v>2528</v>
      </c>
      <c r="AP1184" s="476" t="s">
        <v>9111</v>
      </c>
      <c r="AQ1184" s="467" t="s">
        <v>7656</v>
      </c>
      <c r="AR1184" s="501" t="s">
        <v>12063</v>
      </c>
      <c r="AS1184" s="467" t="s">
        <v>12103</v>
      </c>
      <c r="AT1184" s="467" t="s">
        <v>8026</v>
      </c>
      <c r="AU1184" s="474" t="s">
        <v>9540</v>
      </c>
      <c r="AV1184" s="474"/>
      <c r="AW1184" s="474">
        <v>1</v>
      </c>
      <c r="AX1184" s="474">
        <v>2</v>
      </c>
      <c r="AY1184" s="474">
        <v>1</v>
      </c>
      <c r="AZ1184" s="474">
        <v>3</v>
      </c>
      <c r="BA1184" s="477">
        <v>3</v>
      </c>
      <c r="BB1184" s="478"/>
      <c r="BC1184" s="474"/>
      <c r="BD1184" s="467" t="s">
        <v>3141</v>
      </c>
      <c r="BE1184" s="467" t="s">
        <v>9721</v>
      </c>
      <c r="BF1184" s="467"/>
      <c r="BG1184" s="470"/>
      <c r="BH1184" s="467"/>
      <c r="BI1184" s="467"/>
      <c r="BJ1184" s="467"/>
      <c r="BK1184" s="467"/>
      <c r="BL1184" s="467"/>
      <c r="BM1184" s="467"/>
    </row>
    <row r="1185" spans="2:65" ht="30" customHeight="1" x14ac:dyDescent="0.3">
      <c r="B1185" s="465">
        <v>20201194</v>
      </c>
      <c r="C1185" s="566" t="s">
        <v>10353</v>
      </c>
      <c r="D1185" s="558" t="s">
        <v>2823</v>
      </c>
      <c r="E1185" s="559">
        <v>44567</v>
      </c>
      <c r="F1185" s="554" t="s">
        <v>2713</v>
      </c>
      <c r="G1185" s="50" t="s">
        <v>116</v>
      </c>
      <c r="H1185" s="554" t="s">
        <v>2585</v>
      </c>
      <c r="I1185" s="50" t="s">
        <v>119</v>
      </c>
      <c r="J1185" s="555">
        <v>202201060537</v>
      </c>
      <c r="K1185" s="560">
        <v>44531</v>
      </c>
      <c r="L1185" s="561">
        <v>44470</v>
      </c>
      <c r="M1185" s="554" t="s">
        <v>10061</v>
      </c>
      <c r="N1185" s="554" t="s">
        <v>5956</v>
      </c>
      <c r="O1185" s="557" t="s">
        <v>10354</v>
      </c>
      <c r="P1185" s="557"/>
      <c r="Q1185" s="557" t="s">
        <v>10356</v>
      </c>
      <c r="R1185" s="556">
        <v>2562627</v>
      </c>
      <c r="S1185" s="569">
        <v>0</v>
      </c>
      <c r="T1185" s="50" t="s">
        <v>12230</v>
      </c>
      <c r="U1185" s="50"/>
      <c r="V1185" s="50"/>
      <c r="W1185" s="50" t="s">
        <v>12222</v>
      </c>
      <c r="X1185" s="554"/>
      <c r="Y1185" s="50" t="s">
        <v>2528</v>
      </c>
      <c r="Z1185" s="557" t="s">
        <v>11425</v>
      </c>
      <c r="AA1185" s="467" t="s">
        <v>12220</v>
      </c>
      <c r="AB1185" s="467" t="s">
        <v>12234</v>
      </c>
      <c r="AC1185" s="474"/>
      <c r="AD1185" s="474" t="s">
        <v>12235</v>
      </c>
      <c r="AE1185" s="474" t="s">
        <v>232</v>
      </c>
      <c r="AF1185" s="474" t="s">
        <v>12228</v>
      </c>
      <c r="AG1185" s="467" t="s">
        <v>12236</v>
      </c>
      <c r="AH1185" s="474" t="s">
        <v>2710</v>
      </c>
      <c r="AI1185" s="474" t="s">
        <v>2710</v>
      </c>
      <c r="AJ1185" s="467"/>
      <c r="AK1185" s="474"/>
      <c r="AL1185" s="467"/>
      <c r="AM1185" s="467"/>
      <c r="AN1185" s="467"/>
      <c r="AO1185" s="474" t="s">
        <v>2528</v>
      </c>
      <c r="AP1185" s="476" t="s">
        <v>8708</v>
      </c>
      <c r="AQ1185" s="467" t="s">
        <v>7656</v>
      </c>
      <c r="AR1185" s="467" t="s">
        <v>10482</v>
      </c>
      <c r="AS1185" s="467" t="s">
        <v>12133</v>
      </c>
      <c r="AT1185" s="467" t="s">
        <v>7656</v>
      </c>
      <c r="AU1185" s="474"/>
      <c r="AV1185" s="474"/>
      <c r="AW1185" s="474">
        <v>1</v>
      </c>
      <c r="AX1185" s="474">
        <v>3</v>
      </c>
      <c r="AY1185" s="474">
        <v>1</v>
      </c>
      <c r="AZ1185" s="474">
        <v>1</v>
      </c>
      <c r="BA1185" s="477">
        <v>1</v>
      </c>
      <c r="BB1185" s="478"/>
      <c r="BC1185" s="474"/>
      <c r="BD1185" s="467" t="s">
        <v>3141</v>
      </c>
      <c r="BE1185" s="467" t="s">
        <v>9721</v>
      </c>
      <c r="BF1185" s="467"/>
      <c r="BG1185" s="470"/>
      <c r="BH1185" s="467"/>
      <c r="BI1185" s="467"/>
      <c r="BJ1185" s="467"/>
      <c r="BK1185" s="467"/>
      <c r="BL1185" s="467"/>
      <c r="BM1185" s="467"/>
    </row>
    <row r="1186" spans="2:65" ht="30" customHeight="1" x14ac:dyDescent="0.3">
      <c r="B1186" s="465">
        <v>20201195</v>
      </c>
      <c r="C1186" s="566" t="s">
        <v>11426</v>
      </c>
      <c r="D1186" s="558" t="s">
        <v>6427</v>
      </c>
      <c r="E1186" s="559">
        <v>44567</v>
      </c>
      <c r="F1186" s="554" t="s">
        <v>2713</v>
      </c>
      <c r="G1186" s="50" t="s">
        <v>116</v>
      </c>
      <c r="H1186" s="554" t="s">
        <v>2585</v>
      </c>
      <c r="I1186" s="50" t="s">
        <v>119</v>
      </c>
      <c r="J1186" s="555">
        <v>202201060518</v>
      </c>
      <c r="K1186" s="560">
        <v>44567</v>
      </c>
      <c r="L1186" s="561">
        <v>44531</v>
      </c>
      <c r="M1186" s="554" t="s">
        <v>5956</v>
      </c>
      <c r="N1186" s="554" t="s">
        <v>7509</v>
      </c>
      <c r="O1186" s="557" t="s">
        <v>6068</v>
      </c>
      <c r="P1186" s="557" t="s">
        <v>11427</v>
      </c>
      <c r="Q1186" s="557" t="s">
        <v>11428</v>
      </c>
      <c r="R1186" s="556">
        <v>15696</v>
      </c>
      <c r="S1186" s="569">
        <v>0</v>
      </c>
      <c r="T1186" s="50" t="s">
        <v>8453</v>
      </c>
      <c r="U1186" s="50"/>
      <c r="V1186" s="50"/>
      <c r="W1186" s="50" t="s">
        <v>121</v>
      </c>
      <c r="X1186" s="557" t="s">
        <v>10734</v>
      </c>
      <c r="Y1186" s="50" t="s">
        <v>2528</v>
      </c>
      <c r="Z1186" s="557" t="s">
        <v>12179</v>
      </c>
      <c r="AA1186" s="467" t="s">
        <v>2454</v>
      </c>
      <c r="AB1186" s="467" t="s">
        <v>12103</v>
      </c>
      <c r="AC1186" s="474"/>
      <c r="AD1186" s="474" t="s">
        <v>2450</v>
      </c>
      <c r="AE1186" s="474" t="s">
        <v>12225</v>
      </c>
      <c r="AF1186" s="474" t="s">
        <v>2458</v>
      </c>
      <c r="AG1186" s="467" t="s">
        <v>2516</v>
      </c>
      <c r="AH1186" s="474" t="s">
        <v>2452</v>
      </c>
      <c r="AI1186" s="474" t="s">
        <v>2452</v>
      </c>
      <c r="AJ1186" s="467"/>
      <c r="AK1186" s="474"/>
      <c r="AL1186" s="467"/>
      <c r="AM1186" s="467"/>
      <c r="AN1186" s="467"/>
      <c r="AO1186" s="474" t="s">
        <v>2528</v>
      </c>
      <c r="AP1186" s="476" t="s">
        <v>8562</v>
      </c>
      <c r="AQ1186" s="467" t="s">
        <v>7656</v>
      </c>
      <c r="AR1186" s="501" t="s">
        <v>12063</v>
      </c>
      <c r="AS1186" s="467" t="s">
        <v>12103</v>
      </c>
      <c r="AT1186" s="467" t="s">
        <v>8026</v>
      </c>
      <c r="AU1186" s="474" t="s">
        <v>9540</v>
      </c>
      <c r="AV1186" s="474"/>
      <c r="AW1186" s="474">
        <v>1</v>
      </c>
      <c r="AX1186" s="474">
        <v>1</v>
      </c>
      <c r="AY1186" s="474">
        <v>1</v>
      </c>
      <c r="AZ1186" s="474">
        <v>1</v>
      </c>
      <c r="BA1186" s="477">
        <v>4</v>
      </c>
      <c r="BB1186" s="478"/>
      <c r="BC1186" s="474"/>
      <c r="BD1186" s="467" t="s">
        <v>3141</v>
      </c>
      <c r="BE1186" s="467" t="s">
        <v>9721</v>
      </c>
      <c r="BF1186" s="467"/>
      <c r="BG1186" s="470"/>
      <c r="BH1186" s="467"/>
      <c r="BI1186" s="467"/>
      <c r="BJ1186" s="467"/>
      <c r="BK1186" s="467"/>
      <c r="BL1186" s="467"/>
      <c r="BM1186" s="467"/>
    </row>
    <row r="1187" spans="2:65" ht="30" customHeight="1" x14ac:dyDescent="0.3">
      <c r="B1187" s="465">
        <v>20201196</v>
      </c>
      <c r="C1187" s="566" t="s">
        <v>11433</v>
      </c>
      <c r="D1187" s="558" t="s">
        <v>12138</v>
      </c>
      <c r="E1187" s="559">
        <v>44568</v>
      </c>
      <c r="F1187" s="554" t="s">
        <v>3658</v>
      </c>
      <c r="G1187" s="50" t="s">
        <v>116</v>
      </c>
      <c r="H1187" s="554" t="s">
        <v>2585</v>
      </c>
      <c r="I1187" s="50"/>
      <c r="J1187" s="555">
        <v>202201070702</v>
      </c>
      <c r="K1187" s="560">
        <v>44566</v>
      </c>
      <c r="L1187" s="561"/>
      <c r="M1187" s="554" t="s">
        <v>11396</v>
      </c>
      <c r="N1187" s="554" t="s">
        <v>11397</v>
      </c>
      <c r="O1187" s="557" t="s">
        <v>11434</v>
      </c>
      <c r="P1187" s="557" t="s">
        <v>11435</v>
      </c>
      <c r="Q1187" s="557" t="s">
        <v>11436</v>
      </c>
      <c r="R1187" s="556">
        <v>0</v>
      </c>
      <c r="S1187" s="569">
        <v>0</v>
      </c>
      <c r="T1187" s="50" t="s">
        <v>12157</v>
      </c>
      <c r="U1187" s="50"/>
      <c r="V1187" s="50"/>
      <c r="W1187" s="50" t="s">
        <v>12156</v>
      </c>
      <c r="X1187" s="557" t="s">
        <v>10734</v>
      </c>
      <c r="Y1187" s="50"/>
      <c r="Z1187" s="557" t="s">
        <v>12177</v>
      </c>
      <c r="AA1187" s="467" t="s">
        <v>12158</v>
      </c>
      <c r="AB1187" s="467" t="s">
        <v>11489</v>
      </c>
      <c r="AC1187" s="474"/>
      <c r="AD1187" s="474"/>
      <c r="AE1187" s="474" t="s">
        <v>12178</v>
      </c>
      <c r="AF1187" s="474" t="s">
        <v>12160</v>
      </c>
      <c r="AG1187" s="467" t="s">
        <v>12159</v>
      </c>
      <c r="AH1187" s="474" t="s">
        <v>2452</v>
      </c>
      <c r="AI1187" s="474" t="s">
        <v>2452</v>
      </c>
      <c r="AJ1187" s="467"/>
      <c r="AK1187" s="474"/>
      <c r="AL1187" s="467"/>
      <c r="AM1187" s="467"/>
      <c r="AN1187" s="467"/>
      <c r="AO1187" s="474"/>
      <c r="AP1187" s="476" t="s">
        <v>11488</v>
      </c>
      <c r="AQ1187" s="467" t="s">
        <v>11477</v>
      </c>
      <c r="AR1187" s="501">
        <v>44566</v>
      </c>
      <c r="AS1187" s="467" t="s">
        <v>11489</v>
      </c>
      <c r="AT1187" s="467" t="s">
        <v>11490</v>
      </c>
      <c r="AU1187" s="474" t="s">
        <v>8906</v>
      </c>
      <c r="AV1187" s="474"/>
      <c r="AW1187" s="474">
        <v>1</v>
      </c>
      <c r="AX1187" s="474">
        <v>1</v>
      </c>
      <c r="AY1187" s="474">
        <v>1</v>
      </c>
      <c r="AZ1187" s="474">
        <v>1</v>
      </c>
      <c r="BA1187" s="477">
        <v>2</v>
      </c>
      <c r="BB1187" s="478"/>
      <c r="BC1187" s="474"/>
      <c r="BD1187" s="467"/>
      <c r="BE1187" s="467"/>
      <c r="BF1187" s="467"/>
      <c r="BG1187" s="470"/>
      <c r="BH1187" s="467"/>
      <c r="BI1187" s="467"/>
      <c r="BJ1187" s="467"/>
      <c r="BK1187" s="467"/>
      <c r="BL1187" s="467"/>
      <c r="BM1187" s="467"/>
    </row>
    <row r="1188" spans="2:65" ht="30" customHeight="1" x14ac:dyDescent="0.3">
      <c r="B1188" s="465">
        <v>20201197</v>
      </c>
      <c r="C1188" s="566" t="s">
        <v>11440</v>
      </c>
      <c r="D1188" s="558" t="s">
        <v>12139</v>
      </c>
      <c r="E1188" s="559">
        <v>44572</v>
      </c>
      <c r="F1188" s="554" t="s">
        <v>2642</v>
      </c>
      <c r="G1188" s="50" t="s">
        <v>116</v>
      </c>
      <c r="H1188" s="554" t="s">
        <v>2585</v>
      </c>
      <c r="I1188" s="50" t="s">
        <v>2477</v>
      </c>
      <c r="J1188" s="555">
        <v>202201111209</v>
      </c>
      <c r="K1188" s="560">
        <v>44572</v>
      </c>
      <c r="L1188" s="561"/>
      <c r="M1188" s="554" t="s">
        <v>2582</v>
      </c>
      <c r="N1188" s="554" t="s">
        <v>2624</v>
      </c>
      <c r="O1188" s="557" t="s">
        <v>11441</v>
      </c>
      <c r="P1188" s="557" t="s">
        <v>12141</v>
      </c>
      <c r="Q1188" s="557" t="s">
        <v>11442</v>
      </c>
      <c r="R1188" s="556">
        <v>0</v>
      </c>
      <c r="S1188" s="569">
        <v>0</v>
      </c>
      <c r="T1188" s="50" t="s">
        <v>12224</v>
      </c>
      <c r="U1188" s="50"/>
      <c r="V1188" s="50"/>
      <c r="W1188" s="50" t="s">
        <v>12218</v>
      </c>
      <c r="X1188" s="557" t="s">
        <v>10734</v>
      </c>
      <c r="Y1188" s="50" t="s">
        <v>2528</v>
      </c>
      <c r="Z1188" s="557" t="s">
        <v>12142</v>
      </c>
      <c r="AA1188" s="467" t="s">
        <v>12220</v>
      </c>
      <c r="AB1188" s="467" t="s">
        <v>12140</v>
      </c>
      <c r="AC1188" s="474"/>
      <c r="AD1188" s="474" t="s">
        <v>12226</v>
      </c>
      <c r="AE1188" s="474"/>
      <c r="AF1188" s="474" t="s">
        <v>12228</v>
      </c>
      <c r="AG1188" s="467" t="s">
        <v>12227</v>
      </c>
      <c r="AH1188" s="474" t="s">
        <v>2452</v>
      </c>
      <c r="AI1188" s="474" t="s">
        <v>2452</v>
      </c>
      <c r="AJ1188" s="467"/>
      <c r="AK1188" s="474"/>
      <c r="AL1188" s="467"/>
      <c r="AM1188" s="467"/>
      <c r="AN1188" s="467"/>
      <c r="AO1188" s="474"/>
      <c r="AP1188" s="476" t="s">
        <v>11491</v>
      </c>
      <c r="AQ1188" s="467" t="s">
        <v>5640</v>
      </c>
      <c r="AR1188" s="467" t="s">
        <v>6709</v>
      </c>
      <c r="AS1188" s="467" t="s">
        <v>11492</v>
      </c>
      <c r="AT1188" s="467" t="s">
        <v>10834</v>
      </c>
      <c r="AU1188" s="474" t="s">
        <v>10834</v>
      </c>
      <c r="AV1188" s="474"/>
      <c r="AW1188" s="474">
        <v>1</v>
      </c>
      <c r="AX1188" s="474">
        <v>1</v>
      </c>
      <c r="AY1188" s="474">
        <v>1</v>
      </c>
      <c r="AZ1188" s="474">
        <v>1</v>
      </c>
      <c r="BA1188" s="477">
        <v>2</v>
      </c>
      <c r="BB1188" s="478"/>
      <c r="BC1188" s="474"/>
      <c r="BD1188" s="467"/>
      <c r="BE1188" s="467" t="s">
        <v>9473</v>
      </c>
      <c r="BF1188" s="467"/>
      <c r="BG1188" s="470"/>
      <c r="BH1188" s="467"/>
      <c r="BI1188" s="467"/>
      <c r="BJ1188" s="467"/>
      <c r="BK1188" s="467"/>
      <c r="BL1188" s="467"/>
      <c r="BM1188" s="467"/>
    </row>
    <row r="1189" spans="2:65" ht="30" customHeight="1" x14ac:dyDescent="0.3">
      <c r="B1189" s="465">
        <v>20201198</v>
      </c>
      <c r="C1189" s="566" t="s">
        <v>11445</v>
      </c>
      <c r="D1189" s="558" t="s">
        <v>10770</v>
      </c>
      <c r="E1189" s="559">
        <v>44572</v>
      </c>
      <c r="F1189" s="554" t="s">
        <v>2642</v>
      </c>
      <c r="G1189" s="50" t="s">
        <v>116</v>
      </c>
      <c r="H1189" s="554" t="s">
        <v>2585</v>
      </c>
      <c r="I1189" s="50" t="s">
        <v>2477</v>
      </c>
      <c r="J1189" s="555">
        <v>202201111207</v>
      </c>
      <c r="K1189" s="560">
        <v>44568</v>
      </c>
      <c r="L1189" s="561"/>
      <c r="M1189" s="554" t="s">
        <v>2582</v>
      </c>
      <c r="N1189" s="554" t="s">
        <v>2624</v>
      </c>
      <c r="O1189" s="557" t="s">
        <v>11446</v>
      </c>
      <c r="P1189" s="557" t="s">
        <v>11447</v>
      </c>
      <c r="Q1189" s="557" t="s">
        <v>11442</v>
      </c>
      <c r="R1189" s="556">
        <v>0</v>
      </c>
      <c r="S1189" s="569">
        <v>0</v>
      </c>
      <c r="T1189" s="50" t="s">
        <v>12224</v>
      </c>
      <c r="U1189" s="50"/>
      <c r="V1189" s="50"/>
      <c r="W1189" s="50" t="s">
        <v>12218</v>
      </c>
      <c r="X1189" s="557" t="s">
        <v>10734</v>
      </c>
      <c r="Y1189" s="50" t="s">
        <v>2528</v>
      </c>
      <c r="Z1189" s="557" t="s">
        <v>12143</v>
      </c>
      <c r="AA1189" s="467" t="s">
        <v>12220</v>
      </c>
      <c r="AB1189" s="467" t="s">
        <v>11492</v>
      </c>
      <c r="AC1189" s="474"/>
      <c r="AD1189" s="474" t="s">
        <v>12226</v>
      </c>
      <c r="AE1189" s="474" t="s">
        <v>232</v>
      </c>
      <c r="AF1189" s="474" t="s">
        <v>12228</v>
      </c>
      <c r="AG1189" s="467" t="s">
        <v>12227</v>
      </c>
      <c r="AH1189" s="474" t="s">
        <v>2452</v>
      </c>
      <c r="AI1189" s="474" t="s">
        <v>2452</v>
      </c>
      <c r="AJ1189" s="467"/>
      <c r="AK1189" s="474"/>
      <c r="AL1189" s="467"/>
      <c r="AM1189" s="467"/>
      <c r="AN1189" s="467"/>
      <c r="AO1189" s="474"/>
      <c r="AP1189" s="476" t="s">
        <v>11493</v>
      </c>
      <c r="AQ1189" s="467" t="s">
        <v>5347</v>
      </c>
      <c r="AR1189" s="467" t="s">
        <v>6709</v>
      </c>
      <c r="AS1189" s="467" t="s">
        <v>11494</v>
      </c>
      <c r="AT1189" s="467" t="s">
        <v>10834</v>
      </c>
      <c r="AU1189" s="474" t="s">
        <v>10834</v>
      </c>
      <c r="AV1189" s="474"/>
      <c r="AW1189" s="474">
        <v>1</v>
      </c>
      <c r="AX1189" s="474">
        <v>1</v>
      </c>
      <c r="AY1189" s="474">
        <v>1</v>
      </c>
      <c r="AZ1189" s="474">
        <v>1</v>
      </c>
      <c r="BA1189" s="477">
        <v>2</v>
      </c>
      <c r="BB1189" s="478"/>
      <c r="BC1189" s="474"/>
      <c r="BD1189" s="467"/>
      <c r="BE1189" s="467" t="s">
        <v>12089</v>
      </c>
      <c r="BF1189" s="467"/>
      <c r="BG1189" s="470"/>
      <c r="BH1189" s="467"/>
      <c r="BI1189" s="467"/>
      <c r="BJ1189" s="467"/>
      <c r="BK1189" s="467"/>
      <c r="BL1189" s="467"/>
      <c r="BM1189" s="467"/>
    </row>
    <row r="1190" spans="2:65" ht="30" customHeight="1" x14ac:dyDescent="0.3">
      <c r="B1190" s="465">
        <v>20201199</v>
      </c>
      <c r="C1190" s="566" t="s">
        <v>11448</v>
      </c>
      <c r="D1190" s="558" t="s">
        <v>12145</v>
      </c>
      <c r="E1190" s="559">
        <v>44573</v>
      </c>
      <c r="F1190" s="554" t="s">
        <v>2632</v>
      </c>
      <c r="G1190" s="50" t="s">
        <v>116</v>
      </c>
      <c r="H1190" s="554" t="s">
        <v>1500</v>
      </c>
      <c r="I1190" s="50" t="s">
        <v>12144</v>
      </c>
      <c r="J1190" s="555">
        <v>202201121350</v>
      </c>
      <c r="K1190" s="560">
        <v>44573</v>
      </c>
      <c r="L1190" s="561"/>
      <c r="M1190" s="554" t="s">
        <v>2624</v>
      </c>
      <c r="N1190" s="554" t="s">
        <v>2582</v>
      </c>
      <c r="O1190" s="557" t="s">
        <v>11449</v>
      </c>
      <c r="P1190" s="557" t="s">
        <v>11450</v>
      </c>
      <c r="Q1190" s="570" t="s">
        <v>11451</v>
      </c>
      <c r="R1190" s="556">
        <v>1072</v>
      </c>
      <c r="S1190" s="556">
        <v>1072</v>
      </c>
      <c r="T1190" s="50" t="s">
        <v>348</v>
      </c>
      <c r="U1190" s="50"/>
      <c r="V1190" s="50"/>
      <c r="W1190" s="50" t="s">
        <v>146</v>
      </c>
      <c r="X1190" s="557" t="s">
        <v>10734</v>
      </c>
      <c r="Y1190" s="50"/>
      <c r="Z1190" s="557" t="s">
        <v>12146</v>
      </c>
      <c r="AA1190" s="467" t="s">
        <v>153</v>
      </c>
      <c r="AB1190" s="467"/>
      <c r="AC1190" s="474"/>
      <c r="AD1190" s="474" t="s">
        <v>227</v>
      </c>
      <c r="AE1190" s="474"/>
      <c r="AF1190" s="474" t="s">
        <v>235</v>
      </c>
      <c r="AG1190" s="467" t="s">
        <v>238</v>
      </c>
      <c r="AH1190" s="474" t="s">
        <v>12112</v>
      </c>
      <c r="AI1190" s="474" t="s">
        <v>12112</v>
      </c>
      <c r="AJ1190" s="467"/>
      <c r="AK1190" s="474"/>
      <c r="AL1190" s="467"/>
      <c r="AM1190" s="467"/>
      <c r="AN1190" s="467"/>
      <c r="AO1190" s="474"/>
      <c r="AP1190" s="476" t="s">
        <v>11532</v>
      </c>
      <c r="AQ1190" s="467" t="s">
        <v>8265</v>
      </c>
      <c r="AR1190" s="467" t="s">
        <v>4641</v>
      </c>
      <c r="AS1190" s="467" t="s">
        <v>10776</v>
      </c>
      <c r="AT1190" s="467" t="s">
        <v>12410</v>
      </c>
      <c r="AU1190" s="474" t="s">
        <v>12410</v>
      </c>
      <c r="AV1190" s="474"/>
      <c r="AW1190" s="474">
        <v>1</v>
      </c>
      <c r="AX1190" s="474">
        <v>1</v>
      </c>
      <c r="AY1190" s="474">
        <v>1</v>
      </c>
      <c r="AZ1190" s="474">
        <v>1</v>
      </c>
      <c r="BA1190" s="477">
        <v>1</v>
      </c>
      <c r="BB1190" s="478"/>
      <c r="BC1190" s="474"/>
      <c r="BD1190" s="467"/>
      <c r="BE1190" s="467" t="s">
        <v>12094</v>
      </c>
      <c r="BF1190" s="467"/>
      <c r="BG1190" s="470"/>
      <c r="BH1190" s="467"/>
      <c r="BI1190" s="467"/>
      <c r="BJ1190" s="467"/>
      <c r="BK1190" s="467"/>
      <c r="BL1190" s="467"/>
      <c r="BM1190" s="467"/>
    </row>
    <row r="1191" spans="2:65" ht="30" customHeight="1" x14ac:dyDescent="0.3">
      <c r="B1191" s="465">
        <v>20201200</v>
      </c>
      <c r="C1191" s="566" t="s">
        <v>11454</v>
      </c>
      <c r="D1191" s="558" t="s">
        <v>4406</v>
      </c>
      <c r="E1191" s="559">
        <v>44573</v>
      </c>
      <c r="F1191" s="554" t="s">
        <v>2609</v>
      </c>
      <c r="G1191" s="50" t="s">
        <v>116</v>
      </c>
      <c r="H1191" s="554" t="s">
        <v>1500</v>
      </c>
      <c r="I1191" s="50" t="s">
        <v>4394</v>
      </c>
      <c r="J1191" s="555">
        <v>202201121335</v>
      </c>
      <c r="K1191" s="560">
        <v>44530</v>
      </c>
      <c r="L1191" s="561"/>
      <c r="M1191" s="554" t="s">
        <v>11398</v>
      </c>
      <c r="N1191" s="554" t="s">
        <v>2624</v>
      </c>
      <c r="O1191" s="557" t="s">
        <v>12175</v>
      </c>
      <c r="P1191" s="557" t="s">
        <v>11455</v>
      </c>
      <c r="Q1191" s="557" t="s">
        <v>12174</v>
      </c>
      <c r="R1191" s="556">
        <v>352767</v>
      </c>
      <c r="S1191" s="556">
        <v>249077</v>
      </c>
      <c r="T1191" s="50" t="s">
        <v>2712</v>
      </c>
      <c r="U1191" s="50"/>
      <c r="V1191" s="50"/>
      <c r="W1191" s="50" t="s">
        <v>121</v>
      </c>
      <c r="X1191" s="557" t="s">
        <v>10734</v>
      </c>
      <c r="Y1191" s="50" t="s">
        <v>2528</v>
      </c>
      <c r="Z1191" s="557" t="s">
        <v>9111</v>
      </c>
      <c r="AA1191" s="467" t="s">
        <v>2454</v>
      </c>
      <c r="AB1191" s="467" t="s">
        <v>11498</v>
      </c>
      <c r="AC1191" s="474"/>
      <c r="AD1191" s="474" t="s">
        <v>2460</v>
      </c>
      <c r="AE1191" s="474"/>
      <c r="AF1191" s="474" t="s">
        <v>2458</v>
      </c>
      <c r="AG1191" s="467" t="s">
        <v>2490</v>
      </c>
      <c r="AH1191" s="474" t="s">
        <v>2452</v>
      </c>
      <c r="AI1191" s="474" t="s">
        <v>2452</v>
      </c>
      <c r="AJ1191" s="467"/>
      <c r="AK1191" s="474"/>
      <c r="AL1191" s="467"/>
      <c r="AM1191" s="467"/>
      <c r="AN1191" s="467"/>
      <c r="AO1191" s="474" t="s">
        <v>3141</v>
      </c>
      <c r="AP1191" s="476" t="s">
        <v>9111</v>
      </c>
      <c r="AQ1191" s="467" t="s">
        <v>7656</v>
      </c>
      <c r="AR1191" s="467" t="s">
        <v>12063</v>
      </c>
      <c r="AS1191" s="467" t="s">
        <v>11498</v>
      </c>
      <c r="AT1191" s="467" t="s">
        <v>9852</v>
      </c>
      <c r="AU1191" s="474" t="s">
        <v>9540</v>
      </c>
      <c r="AV1191" s="474"/>
      <c r="AW1191" s="474">
        <v>1</v>
      </c>
      <c r="AX1191" s="474">
        <v>2</v>
      </c>
      <c r="AY1191" s="474">
        <v>1</v>
      </c>
      <c r="AZ1191" s="474">
        <v>1</v>
      </c>
      <c r="BA1191" s="477">
        <v>1</v>
      </c>
      <c r="BB1191" s="478"/>
      <c r="BC1191" s="474"/>
      <c r="BD1191" s="467" t="s">
        <v>3141</v>
      </c>
      <c r="BE1191" s="467" t="s">
        <v>12416</v>
      </c>
      <c r="BF1191" s="467"/>
      <c r="BG1191" s="470"/>
      <c r="BH1191" s="467"/>
      <c r="BI1191" s="467"/>
      <c r="BJ1191" s="467"/>
      <c r="BK1191" s="467"/>
      <c r="BL1191" s="467"/>
      <c r="BM1191" s="467"/>
    </row>
    <row r="1192" spans="2:65" ht="30" customHeight="1" x14ac:dyDescent="0.3">
      <c r="B1192" s="465">
        <v>20201201</v>
      </c>
      <c r="C1192" s="566" t="s">
        <v>11456</v>
      </c>
      <c r="D1192" s="558"/>
      <c r="E1192" s="559">
        <v>44573</v>
      </c>
      <c r="F1192" s="554" t="s">
        <v>2642</v>
      </c>
      <c r="G1192" s="50" t="s">
        <v>116</v>
      </c>
      <c r="H1192" s="554" t="s">
        <v>2585</v>
      </c>
      <c r="I1192" s="50" t="s">
        <v>2477</v>
      </c>
      <c r="J1192" s="555">
        <v>202201121291</v>
      </c>
      <c r="K1192" s="560">
        <v>44568</v>
      </c>
      <c r="L1192" s="561"/>
      <c r="M1192" s="554" t="s">
        <v>2624</v>
      </c>
      <c r="N1192" s="554" t="s">
        <v>2582</v>
      </c>
      <c r="O1192" s="557" t="s">
        <v>11457</v>
      </c>
      <c r="P1192" s="557" t="s">
        <v>12173</v>
      </c>
      <c r="Q1192" s="557" t="s">
        <v>11458</v>
      </c>
      <c r="R1192" s="556">
        <v>0</v>
      </c>
      <c r="S1192" s="569">
        <v>0</v>
      </c>
      <c r="T1192" s="50" t="s">
        <v>2455</v>
      </c>
      <c r="U1192" s="50"/>
      <c r="V1192" s="50"/>
      <c r="W1192" s="50" t="s">
        <v>120</v>
      </c>
      <c r="X1192" s="557" t="s">
        <v>10734</v>
      </c>
      <c r="Y1192" s="50" t="s">
        <v>2528</v>
      </c>
      <c r="Z1192" s="554" t="s">
        <v>11533</v>
      </c>
      <c r="AA1192" s="467" t="s">
        <v>2454</v>
      </c>
      <c r="AB1192" s="467" t="s">
        <v>12215</v>
      </c>
      <c r="AC1192" s="474"/>
      <c r="AD1192" s="474" t="s">
        <v>2450</v>
      </c>
      <c r="AE1192" s="474"/>
      <c r="AF1192" s="474" t="s">
        <v>2458</v>
      </c>
      <c r="AG1192" s="467" t="s">
        <v>2516</v>
      </c>
      <c r="AH1192" s="474" t="s">
        <v>2452</v>
      </c>
      <c r="AI1192" s="474" t="s">
        <v>2452</v>
      </c>
      <c r="AJ1192" s="467"/>
      <c r="AK1192" s="474"/>
      <c r="AL1192" s="467"/>
      <c r="AM1192" s="467"/>
      <c r="AN1192" s="467"/>
      <c r="AO1192" s="474"/>
      <c r="AP1192" s="476" t="s">
        <v>11533</v>
      </c>
      <c r="AQ1192" s="467" t="s">
        <v>5651</v>
      </c>
      <c r="AR1192" s="467" t="s">
        <v>6716</v>
      </c>
      <c r="AS1192" s="467" t="s">
        <v>12217</v>
      </c>
      <c r="AT1192" s="467" t="s">
        <v>10049</v>
      </c>
      <c r="AU1192" s="474" t="s">
        <v>10049</v>
      </c>
      <c r="AV1192" s="474"/>
      <c r="AW1192" s="474">
        <v>1</v>
      </c>
      <c r="AX1192" s="474">
        <v>1</v>
      </c>
      <c r="AY1192" s="474">
        <v>1</v>
      </c>
      <c r="AZ1192" s="474">
        <v>1</v>
      </c>
      <c r="BA1192" s="477">
        <v>4</v>
      </c>
      <c r="BB1192" s="478"/>
      <c r="BC1192" s="474"/>
      <c r="BD1192" s="467"/>
      <c r="BE1192" s="467" t="s">
        <v>12090</v>
      </c>
      <c r="BF1192" s="467"/>
      <c r="BG1192" s="470"/>
      <c r="BH1192" s="467"/>
      <c r="BI1192" s="467"/>
      <c r="BJ1192" s="467"/>
      <c r="BK1192" s="467"/>
      <c r="BL1192" s="467"/>
      <c r="BM1192" s="467"/>
    </row>
    <row r="1193" spans="2:65" ht="30" customHeight="1" x14ac:dyDescent="0.3">
      <c r="B1193" s="465">
        <v>20201215</v>
      </c>
      <c r="C1193" s="566" t="s">
        <v>10889</v>
      </c>
      <c r="D1193" s="558" t="s">
        <v>2371</v>
      </c>
      <c r="E1193" s="559">
        <v>44574</v>
      </c>
      <c r="F1193" s="554" t="s">
        <v>2609</v>
      </c>
      <c r="G1193" s="50" t="s">
        <v>116</v>
      </c>
      <c r="H1193" s="554" t="s">
        <v>2585</v>
      </c>
      <c r="I1193" s="50" t="s">
        <v>2449</v>
      </c>
      <c r="J1193" s="555">
        <v>202201131498</v>
      </c>
      <c r="K1193" s="560">
        <v>44573</v>
      </c>
      <c r="L1193" s="561"/>
      <c r="M1193" s="554" t="s">
        <v>2582</v>
      </c>
      <c r="N1193" s="554" t="s">
        <v>2624</v>
      </c>
      <c r="O1193" s="557" t="s">
        <v>10890</v>
      </c>
      <c r="P1193" s="557" t="s">
        <v>11521</v>
      </c>
      <c r="Q1193" s="570" t="s">
        <v>5263</v>
      </c>
      <c r="R1193" s="556">
        <v>979185</v>
      </c>
      <c r="S1193" s="569">
        <v>0</v>
      </c>
      <c r="T1193" s="50" t="s">
        <v>12223</v>
      </c>
      <c r="U1193" s="50"/>
      <c r="V1193" s="50"/>
      <c r="W1193" s="50" t="s">
        <v>12222</v>
      </c>
      <c r="X1193" s="557" t="s">
        <v>10734</v>
      </c>
      <c r="Y1193" s="50"/>
      <c r="Z1193" s="557" t="s">
        <v>11520</v>
      </c>
      <c r="AA1193" s="467" t="s">
        <v>12220</v>
      </c>
      <c r="AB1193" s="467" t="s">
        <v>11518</v>
      </c>
      <c r="AC1193" s="474"/>
      <c r="AD1193" s="474" t="s">
        <v>12231</v>
      </c>
      <c r="AE1193" s="474" t="s">
        <v>232</v>
      </c>
      <c r="AF1193" s="474" t="s">
        <v>12228</v>
      </c>
      <c r="AG1193" s="467" t="s">
        <v>12227</v>
      </c>
      <c r="AH1193" s="474" t="s">
        <v>2452</v>
      </c>
      <c r="AI1193" s="474" t="s">
        <v>2452</v>
      </c>
      <c r="AJ1193" s="467"/>
      <c r="AK1193" s="474"/>
      <c r="AL1193" s="467"/>
      <c r="AM1193" s="467"/>
      <c r="AN1193" s="467"/>
      <c r="AO1193" s="474"/>
      <c r="AP1193" s="476" t="s">
        <v>11519</v>
      </c>
      <c r="AQ1193" s="467" t="s">
        <v>9462</v>
      </c>
      <c r="AR1193" s="467" t="s">
        <v>12071</v>
      </c>
      <c r="AS1193" s="467" t="s">
        <v>11518</v>
      </c>
      <c r="AT1193" s="467" t="s">
        <v>9523</v>
      </c>
      <c r="AU1193" s="474" t="s">
        <v>12237</v>
      </c>
      <c r="AV1193" s="474"/>
      <c r="AW1193" s="474">
        <v>1</v>
      </c>
      <c r="AX1193" s="474">
        <v>2</v>
      </c>
      <c r="AY1193" s="474">
        <v>1</v>
      </c>
      <c r="AZ1193" s="474">
        <v>1</v>
      </c>
      <c r="BA1193" s="477">
        <v>2</v>
      </c>
      <c r="BB1193" s="478"/>
      <c r="BC1193" s="474"/>
      <c r="BD1193" s="467"/>
      <c r="BE1193" s="467" t="s">
        <v>12095</v>
      </c>
      <c r="BF1193" s="467"/>
      <c r="BG1193" s="470"/>
      <c r="BH1193" s="467"/>
      <c r="BI1193" s="467"/>
      <c r="BJ1193" s="467"/>
      <c r="BK1193" s="467"/>
      <c r="BL1193" s="467"/>
      <c r="BM1193" s="467"/>
    </row>
    <row r="1194" spans="2:65" ht="30" customHeight="1" x14ac:dyDescent="0.3">
      <c r="B1194" s="465">
        <v>20201216</v>
      </c>
      <c r="C1194" s="566" t="s">
        <v>11514</v>
      </c>
      <c r="D1194" s="558" t="s">
        <v>4264</v>
      </c>
      <c r="E1194" s="559">
        <v>44578</v>
      </c>
      <c r="F1194" s="554" t="s">
        <v>2713</v>
      </c>
      <c r="G1194" s="50" t="s">
        <v>116</v>
      </c>
      <c r="H1194" s="554" t="s">
        <v>2585</v>
      </c>
      <c r="I1194" s="50" t="s">
        <v>2477</v>
      </c>
      <c r="J1194" s="555">
        <v>202201171815</v>
      </c>
      <c r="K1194" s="560">
        <v>44578</v>
      </c>
      <c r="L1194" s="561">
        <v>44531</v>
      </c>
      <c r="M1194" s="554" t="s">
        <v>6058</v>
      </c>
      <c r="N1194" s="554" t="s">
        <v>11500</v>
      </c>
      <c r="O1194" s="557" t="s">
        <v>11515</v>
      </c>
      <c r="P1194" s="557" t="s">
        <v>11516</v>
      </c>
      <c r="Q1194" s="557" t="s">
        <v>11517</v>
      </c>
      <c r="R1194" s="556">
        <v>75000</v>
      </c>
      <c r="S1194" s="569">
        <v>0</v>
      </c>
      <c r="T1194" s="50" t="s">
        <v>12224</v>
      </c>
      <c r="U1194" s="50"/>
      <c r="V1194" s="50"/>
      <c r="W1194" s="50" t="s">
        <v>12218</v>
      </c>
      <c r="X1194" s="557" t="s">
        <v>10734</v>
      </c>
      <c r="Y1194" s="50" t="s">
        <v>2528</v>
      </c>
      <c r="Z1194" s="557" t="s">
        <v>12149</v>
      </c>
      <c r="AA1194" s="467" t="s">
        <v>12220</v>
      </c>
      <c r="AB1194" s="467" t="s">
        <v>12147</v>
      </c>
      <c r="AC1194" s="474"/>
      <c r="AD1194" s="474" t="s">
        <v>12226</v>
      </c>
      <c r="AE1194" s="474" t="s">
        <v>232</v>
      </c>
      <c r="AF1194" s="474" t="s">
        <v>12228</v>
      </c>
      <c r="AG1194" s="467" t="s">
        <v>12236</v>
      </c>
      <c r="AH1194" s="474" t="s">
        <v>2452</v>
      </c>
      <c r="AI1194" s="474" t="s">
        <v>2452</v>
      </c>
      <c r="AJ1194" s="467"/>
      <c r="AK1194" s="474"/>
      <c r="AL1194" s="467"/>
      <c r="AM1194" s="467"/>
      <c r="AN1194" s="467"/>
      <c r="AO1194" s="474" t="s">
        <v>2528</v>
      </c>
      <c r="AP1194" s="476" t="s">
        <v>12073</v>
      </c>
      <c r="AQ1194" s="467" t="s">
        <v>12136</v>
      </c>
      <c r="AR1194" s="501" t="s">
        <v>12074</v>
      </c>
      <c r="AS1194" s="467" t="s">
        <v>12148</v>
      </c>
      <c r="AT1194" s="467" t="s">
        <v>8026</v>
      </c>
      <c r="AU1194" s="474" t="s">
        <v>9540</v>
      </c>
      <c r="AV1194" s="474"/>
      <c r="AW1194" s="474">
        <v>1</v>
      </c>
      <c r="AX1194" s="474">
        <v>1</v>
      </c>
      <c r="AY1194" s="474">
        <v>1</v>
      </c>
      <c r="AZ1194" s="474">
        <v>1</v>
      </c>
      <c r="BA1194" s="477">
        <v>1</v>
      </c>
      <c r="BB1194" s="478"/>
      <c r="BC1194" s="474"/>
      <c r="BD1194" s="467" t="s">
        <v>3141</v>
      </c>
      <c r="BE1194" s="467" t="s">
        <v>12096</v>
      </c>
      <c r="BF1194" s="467"/>
      <c r="BG1194" s="470"/>
      <c r="BH1194" s="467"/>
      <c r="BI1194" s="467"/>
      <c r="BJ1194" s="467"/>
      <c r="BK1194" s="467"/>
      <c r="BL1194" s="467"/>
      <c r="BM1194" s="467"/>
    </row>
    <row r="1195" spans="2:65" ht="30" customHeight="1" x14ac:dyDescent="0.3">
      <c r="B1195" s="465">
        <v>20201217</v>
      </c>
      <c r="C1195" s="566" t="s">
        <v>11511</v>
      </c>
      <c r="D1195" s="558" t="s">
        <v>11544</v>
      </c>
      <c r="E1195" s="559">
        <v>44578</v>
      </c>
      <c r="F1195" s="554" t="s">
        <v>2713</v>
      </c>
      <c r="G1195" s="50" t="s">
        <v>116</v>
      </c>
      <c r="H1195" s="554" t="s">
        <v>2585</v>
      </c>
      <c r="I1195" s="50" t="s">
        <v>2477</v>
      </c>
      <c r="J1195" s="555">
        <v>202201171779</v>
      </c>
      <c r="K1195" s="560">
        <v>44578</v>
      </c>
      <c r="L1195" s="561"/>
      <c r="M1195" s="554" t="s">
        <v>10345</v>
      </c>
      <c r="N1195" s="554" t="s">
        <v>5956</v>
      </c>
      <c r="O1195" s="557" t="s">
        <v>9565</v>
      </c>
      <c r="P1195" s="557" t="s">
        <v>11512</v>
      </c>
      <c r="Q1195" s="557" t="s">
        <v>11513</v>
      </c>
      <c r="R1195" s="556">
        <v>52000</v>
      </c>
      <c r="S1195" s="569">
        <v>0</v>
      </c>
      <c r="T1195" s="50" t="s">
        <v>2455</v>
      </c>
      <c r="U1195" s="50"/>
      <c r="V1195" s="50"/>
      <c r="W1195" s="50" t="s">
        <v>120</v>
      </c>
      <c r="X1195" s="557" t="s">
        <v>10734</v>
      </c>
      <c r="Y1195" s="50" t="s">
        <v>2528</v>
      </c>
      <c r="Z1195" s="557" t="s">
        <v>12171</v>
      </c>
      <c r="AA1195" s="467" t="s">
        <v>2454</v>
      </c>
      <c r="AB1195" s="467"/>
      <c r="AC1195" s="474"/>
      <c r="AD1195" s="474" t="s">
        <v>2450</v>
      </c>
      <c r="AE1195" s="474" t="s">
        <v>232</v>
      </c>
      <c r="AF1195" s="474" t="s">
        <v>2462</v>
      </c>
      <c r="AG1195" s="467" t="s">
        <v>2486</v>
      </c>
      <c r="AH1195" s="474" t="s">
        <v>2452</v>
      </c>
      <c r="AI1195" s="474" t="s">
        <v>2452</v>
      </c>
      <c r="AJ1195" s="467"/>
      <c r="AK1195" s="474"/>
      <c r="AL1195" s="467"/>
      <c r="AM1195" s="467"/>
      <c r="AN1195" s="467"/>
      <c r="AO1195" s="474"/>
      <c r="AP1195" s="476" t="s">
        <v>12172</v>
      </c>
      <c r="AQ1195" s="467" t="s">
        <v>5640</v>
      </c>
      <c r="AR1195" s="501" t="s">
        <v>12074</v>
      </c>
      <c r="AS1195" s="467" t="s">
        <v>10501</v>
      </c>
      <c r="AT1195" s="467" t="s">
        <v>10501</v>
      </c>
      <c r="AU1195" s="474" t="s">
        <v>10501</v>
      </c>
      <c r="AV1195" s="474"/>
      <c r="AW1195" s="474">
        <v>1</v>
      </c>
      <c r="AX1195" s="474">
        <v>1</v>
      </c>
      <c r="AY1195" s="474">
        <v>1</v>
      </c>
      <c r="AZ1195" s="474">
        <v>3</v>
      </c>
      <c r="BA1195" s="477">
        <v>3</v>
      </c>
      <c r="BB1195" s="478"/>
      <c r="BC1195" s="474"/>
      <c r="BD1195" s="467"/>
      <c r="BE1195" s="467" t="s">
        <v>12096</v>
      </c>
      <c r="BF1195" s="467"/>
      <c r="BG1195" s="470"/>
      <c r="BH1195" s="467"/>
      <c r="BI1195" s="467"/>
      <c r="BJ1195" s="467"/>
      <c r="BK1195" s="467"/>
      <c r="BL1195" s="467"/>
      <c r="BM1195" s="467"/>
    </row>
    <row r="1196" spans="2:65" ht="30" customHeight="1" x14ac:dyDescent="0.3">
      <c r="B1196" s="465">
        <v>20201218</v>
      </c>
      <c r="C1196" s="566" t="s">
        <v>11504</v>
      </c>
      <c r="D1196" s="558" t="s">
        <v>11503</v>
      </c>
      <c r="E1196" s="559">
        <v>44578</v>
      </c>
      <c r="F1196" s="554" t="s">
        <v>3082</v>
      </c>
      <c r="G1196" s="50" t="s">
        <v>116</v>
      </c>
      <c r="H1196" s="554" t="s">
        <v>2585</v>
      </c>
      <c r="I1196" s="50" t="s">
        <v>2481</v>
      </c>
      <c r="J1196" s="555">
        <v>202201171713</v>
      </c>
      <c r="K1196" s="560">
        <v>44577</v>
      </c>
      <c r="L1196" s="561">
        <v>44531</v>
      </c>
      <c r="M1196" s="554" t="s">
        <v>2586</v>
      </c>
      <c r="N1196" s="554" t="s">
        <v>4080</v>
      </c>
      <c r="O1196" s="557" t="s">
        <v>11505</v>
      </c>
      <c r="P1196" s="557" t="s">
        <v>11506</v>
      </c>
      <c r="Q1196" s="557" t="s">
        <v>11507</v>
      </c>
      <c r="R1196" s="556">
        <v>13996364</v>
      </c>
      <c r="S1196" s="569">
        <v>0</v>
      </c>
      <c r="T1196" s="50" t="s">
        <v>2484</v>
      </c>
      <c r="U1196" s="50"/>
      <c r="V1196" s="50"/>
      <c r="W1196" s="50" t="s">
        <v>120</v>
      </c>
      <c r="X1196" s="557" t="s">
        <v>10734</v>
      </c>
      <c r="Y1196" s="50" t="s">
        <v>2528</v>
      </c>
      <c r="Z1196" s="557" t="s">
        <v>12168</v>
      </c>
      <c r="AA1196" s="467" t="s">
        <v>2454</v>
      </c>
      <c r="AB1196" s="467" t="s">
        <v>11546</v>
      </c>
      <c r="AC1196" s="474"/>
      <c r="AD1196" s="474" t="s">
        <v>4230</v>
      </c>
      <c r="AE1196" s="474" t="s">
        <v>232</v>
      </c>
      <c r="AF1196" s="474" t="s">
        <v>2458</v>
      </c>
      <c r="AG1196" s="467" t="s">
        <v>2490</v>
      </c>
      <c r="AH1196" s="474" t="s">
        <v>3087</v>
      </c>
      <c r="AI1196" s="474" t="s">
        <v>3087</v>
      </c>
      <c r="AJ1196" s="467"/>
      <c r="AK1196" s="474"/>
      <c r="AL1196" s="467"/>
      <c r="AM1196" s="467"/>
      <c r="AN1196" s="467"/>
      <c r="AO1196" s="474" t="s">
        <v>2528</v>
      </c>
      <c r="AP1196" s="476" t="s">
        <v>12076</v>
      </c>
      <c r="AQ1196" s="467" t="s">
        <v>12137</v>
      </c>
      <c r="AR1196" s="501" t="s">
        <v>12077</v>
      </c>
      <c r="AS1196" s="467" t="s">
        <v>12078</v>
      </c>
      <c r="AT1196" s="467" t="s">
        <v>5889</v>
      </c>
      <c r="AU1196" s="478" t="s">
        <v>12074</v>
      </c>
      <c r="AV1196" s="474"/>
      <c r="AW1196" s="474">
        <v>1</v>
      </c>
      <c r="AX1196" s="474">
        <v>4</v>
      </c>
      <c r="AY1196" s="474">
        <v>1</v>
      </c>
      <c r="AZ1196" s="474">
        <v>1</v>
      </c>
      <c r="BA1196" s="477">
        <v>1</v>
      </c>
      <c r="BB1196" s="478"/>
      <c r="BC1196" s="474"/>
      <c r="BD1196" s="467" t="s">
        <v>3141</v>
      </c>
      <c r="BE1196" s="467" t="s">
        <v>12097</v>
      </c>
      <c r="BF1196" s="467"/>
      <c r="BG1196" s="470"/>
      <c r="BH1196" s="467"/>
      <c r="BI1196" s="467"/>
      <c r="BJ1196" s="467"/>
      <c r="BK1196" s="467"/>
      <c r="BL1196" s="467"/>
      <c r="BM1196" s="467"/>
    </row>
    <row r="1197" spans="2:65" ht="30" customHeight="1" x14ac:dyDescent="0.3">
      <c r="B1197" s="465">
        <v>20201219</v>
      </c>
      <c r="C1197" s="566" t="s">
        <v>11508</v>
      </c>
      <c r="D1197" s="558" t="s">
        <v>10228</v>
      </c>
      <c r="E1197" s="559">
        <v>44578</v>
      </c>
      <c r="F1197" s="554" t="s">
        <v>3082</v>
      </c>
      <c r="G1197" s="50" t="s">
        <v>116</v>
      </c>
      <c r="H1197" s="554" t="s">
        <v>2585</v>
      </c>
      <c r="I1197" s="50" t="s">
        <v>2481</v>
      </c>
      <c r="J1197" s="555">
        <v>202201171686</v>
      </c>
      <c r="K1197" s="560">
        <v>44575</v>
      </c>
      <c r="L1197" s="561">
        <v>44531</v>
      </c>
      <c r="M1197" s="554" t="s">
        <v>11501</v>
      </c>
      <c r="N1197" s="554" t="s">
        <v>2586</v>
      </c>
      <c r="O1197" s="557" t="s">
        <v>12166</v>
      </c>
      <c r="P1197" s="557" t="s">
        <v>11509</v>
      </c>
      <c r="Q1197" s="557" t="s">
        <v>12165</v>
      </c>
      <c r="R1197" s="556">
        <v>0</v>
      </c>
      <c r="S1197" s="569">
        <v>0</v>
      </c>
      <c r="T1197" s="50" t="s">
        <v>2455</v>
      </c>
      <c r="U1197" s="50"/>
      <c r="V1197" s="50"/>
      <c r="W1197" s="50" t="s">
        <v>120</v>
      </c>
      <c r="X1197" s="557" t="s">
        <v>10734</v>
      </c>
      <c r="Y1197" s="50" t="s">
        <v>2528</v>
      </c>
      <c r="Z1197" s="557" t="s">
        <v>11545</v>
      </c>
      <c r="AA1197" s="467" t="s">
        <v>2454</v>
      </c>
      <c r="AB1197" s="467" t="s">
        <v>11273</v>
      </c>
      <c r="AC1197" s="474"/>
      <c r="AD1197" s="474" t="s">
        <v>2450</v>
      </c>
      <c r="AE1197" s="474" t="s">
        <v>232</v>
      </c>
      <c r="AF1197" s="474" t="s">
        <v>2458</v>
      </c>
      <c r="AG1197" s="467" t="s">
        <v>2451</v>
      </c>
      <c r="AH1197" s="474" t="s">
        <v>2452</v>
      </c>
      <c r="AI1197" s="474" t="s">
        <v>2452</v>
      </c>
      <c r="AJ1197" s="467"/>
      <c r="AK1197" s="474"/>
      <c r="AL1197" s="467"/>
      <c r="AM1197" s="467"/>
      <c r="AN1197" s="467"/>
      <c r="AO1197" s="474" t="s">
        <v>2528</v>
      </c>
      <c r="AP1197" s="476" t="s">
        <v>12079</v>
      </c>
      <c r="AQ1197" s="467" t="s">
        <v>12137</v>
      </c>
      <c r="AR1197" s="501" t="s">
        <v>12077</v>
      </c>
      <c r="AS1197" s="467" t="s">
        <v>12080</v>
      </c>
      <c r="AT1197" s="467" t="s">
        <v>5889</v>
      </c>
      <c r="AU1197" s="478" t="s">
        <v>12074</v>
      </c>
      <c r="AV1197" s="474"/>
      <c r="AW1197" s="474">
        <v>1</v>
      </c>
      <c r="AX1197" s="474">
        <v>1</v>
      </c>
      <c r="AY1197" s="474">
        <v>1</v>
      </c>
      <c r="AZ1197" s="474">
        <v>1</v>
      </c>
      <c r="BA1197" s="477">
        <v>2</v>
      </c>
      <c r="BB1197" s="478"/>
      <c r="BC1197" s="474"/>
      <c r="BD1197" s="467" t="s">
        <v>3141</v>
      </c>
      <c r="BE1197" s="467" t="s">
        <v>12097</v>
      </c>
      <c r="BF1197" s="467"/>
      <c r="BG1197" s="470"/>
      <c r="BH1197" s="467"/>
      <c r="BI1197" s="467"/>
      <c r="BJ1197" s="467"/>
      <c r="BK1197" s="467"/>
      <c r="BL1197" s="467"/>
      <c r="BM1197" s="467"/>
    </row>
    <row r="1198" spans="2:65" ht="30" customHeight="1" x14ac:dyDescent="0.3">
      <c r="B1198" s="465">
        <v>20201220</v>
      </c>
      <c r="C1198" s="566" t="s">
        <v>11542</v>
      </c>
      <c r="D1198" s="558" t="s">
        <v>12238</v>
      </c>
      <c r="E1198" s="559">
        <v>44579</v>
      </c>
      <c r="F1198" s="554" t="s">
        <v>2632</v>
      </c>
      <c r="G1198" s="50" t="s">
        <v>116</v>
      </c>
      <c r="H1198" s="554" t="s">
        <v>1500</v>
      </c>
      <c r="I1198" s="50" t="s">
        <v>2491</v>
      </c>
      <c r="J1198" s="555">
        <v>202201181914</v>
      </c>
      <c r="K1198" s="560">
        <v>44532</v>
      </c>
      <c r="L1198" s="561">
        <v>44501</v>
      </c>
      <c r="M1198" s="554" t="s">
        <v>2624</v>
      </c>
      <c r="N1198" s="554" t="s">
        <v>2582</v>
      </c>
      <c r="O1198" s="557" t="s">
        <v>10694</v>
      </c>
      <c r="P1198" s="557" t="s">
        <v>11543</v>
      </c>
      <c r="Q1198" s="557" t="s">
        <v>12164</v>
      </c>
      <c r="R1198" s="556">
        <v>114830</v>
      </c>
      <c r="S1198" s="569">
        <v>114830</v>
      </c>
      <c r="T1198" s="50" t="s">
        <v>2455</v>
      </c>
      <c r="U1198" s="50"/>
      <c r="V1198" s="50"/>
      <c r="W1198" s="50" t="s">
        <v>120</v>
      </c>
      <c r="X1198" s="554"/>
      <c r="Y1198" s="50" t="s">
        <v>2528</v>
      </c>
      <c r="Z1198" s="557" t="s">
        <v>12162</v>
      </c>
      <c r="AA1198" s="467" t="s">
        <v>2454</v>
      </c>
      <c r="AB1198" s="467" t="s">
        <v>12050</v>
      </c>
      <c r="AC1198" s="474"/>
      <c r="AD1198" s="474" t="s">
        <v>2460</v>
      </c>
      <c r="AE1198" s="474" t="s">
        <v>12225</v>
      </c>
      <c r="AF1198" s="474" t="s">
        <v>2458</v>
      </c>
      <c r="AG1198" s="467" t="s">
        <v>2490</v>
      </c>
      <c r="AH1198" s="474" t="s">
        <v>2452</v>
      </c>
      <c r="AI1198" s="474" t="s">
        <v>2452</v>
      </c>
      <c r="AJ1198" s="467"/>
      <c r="AK1198" s="474"/>
      <c r="AL1198" s="467"/>
      <c r="AM1198" s="467"/>
      <c r="AN1198" s="467"/>
      <c r="AO1198" s="474" t="s">
        <v>2528</v>
      </c>
      <c r="AP1198" s="476" t="s">
        <v>12047</v>
      </c>
      <c r="AQ1198" s="467" t="s">
        <v>8265</v>
      </c>
      <c r="AR1198" s="467" t="s">
        <v>6716</v>
      </c>
      <c r="AS1198" s="467" t="s">
        <v>12050</v>
      </c>
      <c r="AT1198" s="467" t="s">
        <v>8003</v>
      </c>
      <c r="AU1198" s="474" t="s">
        <v>9540</v>
      </c>
      <c r="AV1198" s="474"/>
      <c r="AW1198" s="474">
        <v>1</v>
      </c>
      <c r="AX1198" s="474">
        <v>2</v>
      </c>
      <c r="AY1198" s="474">
        <v>1</v>
      </c>
      <c r="AZ1198" s="474">
        <v>1</v>
      </c>
      <c r="BA1198" s="477">
        <v>1</v>
      </c>
      <c r="BB1198" s="478"/>
      <c r="BC1198" s="474" t="s">
        <v>2528</v>
      </c>
      <c r="BD1198" s="467" t="s">
        <v>3141</v>
      </c>
      <c r="BE1198" s="467"/>
      <c r="BF1198" s="467"/>
      <c r="BG1198" s="470"/>
      <c r="BH1198" s="467"/>
      <c r="BI1198" s="467"/>
      <c r="BJ1198" s="467"/>
      <c r="BK1198" s="467"/>
      <c r="BL1198" s="467"/>
      <c r="BM1198" s="467"/>
    </row>
    <row r="1199" spans="2:65" ht="30" customHeight="1" x14ac:dyDescent="0.3">
      <c r="B1199" s="465">
        <v>20201221</v>
      </c>
      <c r="C1199" s="566" t="s">
        <v>11539</v>
      </c>
      <c r="D1199" s="558" t="s">
        <v>11544</v>
      </c>
      <c r="E1199" s="559">
        <v>44579</v>
      </c>
      <c r="F1199" s="554" t="s">
        <v>2642</v>
      </c>
      <c r="G1199" s="50" t="s">
        <v>116</v>
      </c>
      <c r="H1199" s="554" t="s">
        <v>2585</v>
      </c>
      <c r="I1199" s="50" t="s">
        <v>2477</v>
      </c>
      <c r="J1199" s="555">
        <v>202201181851</v>
      </c>
      <c r="K1199" s="560">
        <v>44578</v>
      </c>
      <c r="L1199" s="561"/>
      <c r="M1199" s="554" t="s">
        <v>10345</v>
      </c>
      <c r="N1199" s="554" t="s">
        <v>5956</v>
      </c>
      <c r="O1199" s="557" t="s">
        <v>11540</v>
      </c>
      <c r="P1199" s="557" t="s">
        <v>11541</v>
      </c>
      <c r="Q1199" s="557" t="s">
        <v>11513</v>
      </c>
      <c r="R1199" s="556">
        <v>176641</v>
      </c>
      <c r="S1199" s="569">
        <v>0</v>
      </c>
      <c r="T1199" s="50" t="s">
        <v>2455</v>
      </c>
      <c r="U1199" s="50"/>
      <c r="V1199" s="50"/>
      <c r="W1199" s="50" t="s">
        <v>120</v>
      </c>
      <c r="X1199" s="557" t="s">
        <v>10734</v>
      </c>
      <c r="Y1199" s="50" t="s">
        <v>2528</v>
      </c>
      <c r="Z1199" s="557" t="s">
        <v>12155</v>
      </c>
      <c r="AA1199" s="467" t="s">
        <v>2454</v>
      </c>
      <c r="AB1199" s="467" t="s">
        <v>12161</v>
      </c>
      <c r="AC1199" s="474"/>
      <c r="AD1199" s="474" t="s">
        <v>2460</v>
      </c>
      <c r="AE1199" s="474" t="s">
        <v>232</v>
      </c>
      <c r="AF1199" s="474" t="s">
        <v>2458</v>
      </c>
      <c r="AG1199" s="467" t="s">
        <v>2451</v>
      </c>
      <c r="AH1199" s="474" t="s">
        <v>2452</v>
      </c>
      <c r="AI1199" s="474" t="s">
        <v>2452</v>
      </c>
      <c r="AJ1199" s="467"/>
      <c r="AK1199" s="474"/>
      <c r="AL1199" s="467"/>
      <c r="AM1199" s="467"/>
      <c r="AN1199" s="467"/>
      <c r="AO1199" s="474"/>
      <c r="AP1199" s="476" t="s">
        <v>12155</v>
      </c>
      <c r="AQ1199" s="467" t="s">
        <v>7656</v>
      </c>
      <c r="AR1199" s="501" t="s">
        <v>12081</v>
      </c>
      <c r="AS1199" s="467" t="s">
        <v>12049</v>
      </c>
      <c r="AT1199" s="467" t="s">
        <v>8026</v>
      </c>
      <c r="AU1199" s="474" t="s">
        <v>10049</v>
      </c>
      <c r="AV1199" s="474"/>
      <c r="AW1199" s="474">
        <v>1</v>
      </c>
      <c r="AX1199" s="474">
        <v>2</v>
      </c>
      <c r="AY1199" s="474">
        <v>1</v>
      </c>
      <c r="AZ1199" s="474">
        <v>1</v>
      </c>
      <c r="BA1199" s="477">
        <v>2</v>
      </c>
      <c r="BB1199" s="478"/>
      <c r="BC1199" s="474"/>
      <c r="BD1199" s="467"/>
      <c r="BE1199" s="467"/>
      <c r="BF1199" s="467"/>
      <c r="BG1199" s="470"/>
      <c r="BH1199" s="467"/>
      <c r="BI1199" s="467"/>
      <c r="BJ1199" s="467"/>
      <c r="BK1199" s="467"/>
      <c r="BL1199" s="467"/>
      <c r="BM1199" s="467"/>
    </row>
    <row r="1200" spans="2:65" ht="30" customHeight="1" x14ac:dyDescent="0.3">
      <c r="B1200" s="465">
        <v>20201222</v>
      </c>
      <c r="C1200" s="566" t="s">
        <v>12190</v>
      </c>
      <c r="D1200" s="558" t="s">
        <v>5084</v>
      </c>
      <c r="E1200" s="559">
        <v>44589</v>
      </c>
      <c r="F1200" s="554" t="s">
        <v>2609</v>
      </c>
      <c r="G1200" s="50" t="s">
        <v>116</v>
      </c>
      <c r="H1200" s="554" t="s">
        <v>1500</v>
      </c>
      <c r="I1200" s="50" t="s">
        <v>2477</v>
      </c>
      <c r="J1200" s="555">
        <v>202201283418</v>
      </c>
      <c r="K1200" s="560">
        <v>44575</v>
      </c>
      <c r="L1200" s="561">
        <v>44531</v>
      </c>
      <c r="M1200" s="554" t="s">
        <v>2586</v>
      </c>
      <c r="N1200" s="554" t="s">
        <v>3581</v>
      </c>
      <c r="O1200" s="557" t="s">
        <v>12191</v>
      </c>
      <c r="P1200" s="557" t="s">
        <v>12192</v>
      </c>
      <c r="Q1200" s="557" t="s">
        <v>12193</v>
      </c>
      <c r="R1200" s="556">
        <v>10000000</v>
      </c>
      <c r="S1200" s="569">
        <v>0</v>
      </c>
      <c r="T1200" s="50" t="s">
        <v>12283</v>
      </c>
      <c r="U1200" s="50"/>
      <c r="V1200" s="50"/>
      <c r="W1200" s="50" t="s">
        <v>12282</v>
      </c>
      <c r="X1200" s="557" t="s">
        <v>10734</v>
      </c>
      <c r="Y1200" s="50" t="s">
        <v>2528</v>
      </c>
      <c r="Z1200" s="557" t="s">
        <v>12281</v>
      </c>
      <c r="AA1200" s="467" t="s">
        <v>12284</v>
      </c>
      <c r="AB1200" s="467" t="s">
        <v>12241</v>
      </c>
      <c r="AC1200" s="474"/>
      <c r="AD1200" s="474" t="s">
        <v>2450</v>
      </c>
      <c r="AE1200" s="474" t="s">
        <v>2461</v>
      </c>
      <c r="AF1200" s="474" t="s">
        <v>2458</v>
      </c>
      <c r="AG1200" s="467" t="s">
        <v>2490</v>
      </c>
      <c r="AH1200" s="474" t="s">
        <v>2452</v>
      </c>
      <c r="AI1200" s="474" t="s">
        <v>2452</v>
      </c>
      <c r="AJ1200" s="467"/>
      <c r="AK1200" s="474"/>
      <c r="AL1200" s="467"/>
      <c r="AM1200" s="467"/>
      <c r="AN1200" s="467"/>
      <c r="AO1200" s="474" t="s">
        <v>2528</v>
      </c>
      <c r="AP1200" s="476" t="s">
        <v>12239</v>
      </c>
      <c r="AQ1200" s="467" t="s">
        <v>10447</v>
      </c>
      <c r="AR1200" s="467" t="s">
        <v>12240</v>
      </c>
      <c r="AS1200" s="467" t="s">
        <v>12241</v>
      </c>
      <c r="AT1200" s="467" t="s">
        <v>12315</v>
      </c>
      <c r="AU1200" s="474" t="s">
        <v>9760</v>
      </c>
      <c r="AV1200" s="474"/>
      <c r="AW1200" s="474">
        <v>1</v>
      </c>
      <c r="AX1200" s="474">
        <v>1</v>
      </c>
      <c r="AY1200" s="474">
        <v>1</v>
      </c>
      <c r="AZ1200" s="474">
        <v>1</v>
      </c>
      <c r="BA1200" s="477">
        <v>1</v>
      </c>
      <c r="BB1200" s="478"/>
      <c r="BC1200" s="474"/>
      <c r="BD1200" s="467" t="s">
        <v>3141</v>
      </c>
      <c r="BE1200" s="467"/>
      <c r="BF1200" s="467"/>
      <c r="BG1200" s="470"/>
      <c r="BH1200" s="467"/>
      <c r="BI1200" s="467"/>
      <c r="BJ1200" s="467"/>
      <c r="BK1200" s="467"/>
      <c r="BL1200" s="467"/>
      <c r="BM1200" s="467"/>
    </row>
    <row r="1201" spans="1:65" ht="30" customHeight="1" x14ac:dyDescent="0.3">
      <c r="B1201" s="465">
        <v>20201223</v>
      </c>
      <c r="C1201" s="566" t="s">
        <v>12195</v>
      </c>
      <c r="D1201" s="558" t="s">
        <v>2613</v>
      </c>
      <c r="E1201" s="559">
        <v>44589</v>
      </c>
      <c r="F1201" s="554" t="s">
        <v>2713</v>
      </c>
      <c r="G1201" s="50" t="s">
        <v>116</v>
      </c>
      <c r="H1201" s="554" t="s">
        <v>2585</v>
      </c>
      <c r="I1201" s="50" t="s">
        <v>4394</v>
      </c>
      <c r="J1201" s="555">
        <v>202201283316</v>
      </c>
      <c r="K1201" s="560">
        <v>44566</v>
      </c>
      <c r="L1201" s="561">
        <v>44562</v>
      </c>
      <c r="M1201" s="554" t="s">
        <v>5956</v>
      </c>
      <c r="N1201" s="554" t="s">
        <v>7911</v>
      </c>
      <c r="O1201" s="557" t="s">
        <v>7730</v>
      </c>
      <c r="P1201" s="557" t="s">
        <v>12196</v>
      </c>
      <c r="Q1201" s="557" t="s">
        <v>12197</v>
      </c>
      <c r="R1201" s="556">
        <v>6400</v>
      </c>
      <c r="S1201" s="569">
        <v>6400</v>
      </c>
      <c r="T1201" s="50" t="s">
        <v>12287</v>
      </c>
      <c r="U1201" s="50"/>
      <c r="V1201" s="50"/>
      <c r="W1201" s="50" t="s">
        <v>12286</v>
      </c>
      <c r="X1201" s="557" t="s">
        <v>10734</v>
      </c>
      <c r="Y1201" s="50" t="s">
        <v>2528</v>
      </c>
      <c r="Z1201" s="557" t="s">
        <v>12285</v>
      </c>
      <c r="AA1201" s="467" t="s">
        <v>12288</v>
      </c>
      <c r="AB1201" s="467" t="s">
        <v>12243</v>
      </c>
      <c r="AC1201" s="474"/>
      <c r="AD1201" s="474" t="s">
        <v>2450</v>
      </c>
      <c r="AE1201" s="474" t="s">
        <v>2461</v>
      </c>
      <c r="AF1201" s="474" t="s">
        <v>2458</v>
      </c>
      <c r="AG1201" s="467" t="s">
        <v>2516</v>
      </c>
      <c r="AH1201" s="474" t="s">
        <v>2452</v>
      </c>
      <c r="AI1201" s="474" t="s">
        <v>2452</v>
      </c>
      <c r="AJ1201" s="467"/>
      <c r="AK1201" s="474"/>
      <c r="AL1201" s="467"/>
      <c r="AM1201" s="467"/>
      <c r="AN1201" s="467"/>
      <c r="AO1201" s="474"/>
      <c r="AP1201" s="476" t="s">
        <v>12242</v>
      </c>
      <c r="AQ1201" s="467" t="s">
        <v>4743</v>
      </c>
      <c r="AR1201" s="467"/>
      <c r="AS1201" s="467" t="s">
        <v>12242</v>
      </c>
      <c r="AT1201" s="467" t="s">
        <v>4743</v>
      </c>
      <c r="AU1201" s="474"/>
      <c r="AV1201" s="474"/>
      <c r="AW1201" s="474">
        <v>1</v>
      </c>
      <c r="AX1201" s="474">
        <v>1</v>
      </c>
      <c r="AY1201" s="474">
        <v>1</v>
      </c>
      <c r="AZ1201" s="474">
        <v>1</v>
      </c>
      <c r="BA1201" s="477">
        <v>4</v>
      </c>
      <c r="BB1201" s="478"/>
      <c r="BC1201" s="474"/>
      <c r="BD1201" s="467"/>
      <c r="BE1201" s="467"/>
      <c r="BF1201" s="467"/>
      <c r="BG1201" s="470"/>
      <c r="BH1201" s="467"/>
      <c r="BI1201" s="467"/>
      <c r="BJ1201" s="467"/>
      <c r="BK1201" s="467"/>
      <c r="BL1201" s="467"/>
      <c r="BM1201" s="467"/>
    </row>
    <row r="1202" spans="1:65" ht="30" customHeight="1" x14ac:dyDescent="0.3">
      <c r="B1202" s="465">
        <v>20201224</v>
      </c>
      <c r="C1202" s="566" t="s">
        <v>12199</v>
      </c>
      <c r="D1202" s="558" t="s">
        <v>12244</v>
      </c>
      <c r="E1202" s="559">
        <v>44589</v>
      </c>
      <c r="F1202" s="554" t="s">
        <v>3082</v>
      </c>
      <c r="G1202" s="50" t="s">
        <v>116</v>
      </c>
      <c r="H1202" s="554" t="s">
        <v>1500</v>
      </c>
      <c r="I1202" s="50" t="s">
        <v>2481</v>
      </c>
      <c r="J1202" s="555">
        <v>202201283252</v>
      </c>
      <c r="K1202" s="560">
        <v>44587</v>
      </c>
      <c r="L1202" s="561">
        <v>44501</v>
      </c>
      <c r="M1202" s="554" t="s">
        <v>2624</v>
      </c>
      <c r="N1202" s="554" t="s">
        <v>2586</v>
      </c>
      <c r="O1202" s="557" t="s">
        <v>12200</v>
      </c>
      <c r="P1202" s="557" t="s">
        <v>12201</v>
      </c>
      <c r="Q1202" s="557" t="s">
        <v>12202</v>
      </c>
      <c r="R1202" s="556">
        <v>207000</v>
      </c>
      <c r="S1202" s="556">
        <v>207000</v>
      </c>
      <c r="T1202" s="50" t="s">
        <v>2455</v>
      </c>
      <c r="U1202" s="50"/>
      <c r="V1202" s="50"/>
      <c r="W1202" s="50" t="s">
        <v>120</v>
      </c>
      <c r="X1202" s="557" t="s">
        <v>12203</v>
      </c>
      <c r="Y1202" s="50" t="s">
        <v>2528</v>
      </c>
      <c r="Z1202" s="557" t="s">
        <v>12289</v>
      </c>
      <c r="AA1202" s="467" t="s">
        <v>2454</v>
      </c>
      <c r="AB1202" s="467" t="s">
        <v>12247</v>
      </c>
      <c r="AC1202" s="474"/>
      <c r="AD1202" s="474" t="s">
        <v>2460</v>
      </c>
      <c r="AE1202" s="474" t="s">
        <v>2461</v>
      </c>
      <c r="AF1202" s="474" t="s">
        <v>2458</v>
      </c>
      <c r="AG1202" s="467" t="s">
        <v>2486</v>
      </c>
      <c r="AH1202" s="474" t="s">
        <v>2452</v>
      </c>
      <c r="AI1202" s="474" t="s">
        <v>2452</v>
      </c>
      <c r="AJ1202" s="467"/>
      <c r="AK1202" s="474"/>
      <c r="AL1202" s="467"/>
      <c r="AM1202" s="467"/>
      <c r="AN1202" s="467"/>
      <c r="AO1202" s="474" t="s">
        <v>3141</v>
      </c>
      <c r="AP1202" s="476" t="s">
        <v>12245</v>
      </c>
      <c r="AQ1202" s="467" t="s">
        <v>12246</v>
      </c>
      <c r="AR1202" s="467" t="s">
        <v>12316</v>
      </c>
      <c r="AS1202" s="467" t="s">
        <v>12247</v>
      </c>
      <c r="AT1202" s="467" t="s">
        <v>12248</v>
      </c>
      <c r="AU1202" s="474" t="s">
        <v>12356</v>
      </c>
      <c r="AV1202" s="474"/>
      <c r="AW1202" s="474">
        <v>1</v>
      </c>
      <c r="AX1202" s="474">
        <v>2</v>
      </c>
      <c r="AY1202" s="474">
        <v>1</v>
      </c>
      <c r="AZ1202" s="474">
        <v>1</v>
      </c>
      <c r="BA1202" s="477">
        <v>3</v>
      </c>
      <c r="BB1202" s="478"/>
      <c r="BC1202" s="474"/>
      <c r="BD1202" s="467" t="s">
        <v>3141</v>
      </c>
      <c r="BE1202" s="467"/>
      <c r="BF1202" s="467"/>
      <c r="BG1202" s="470"/>
      <c r="BH1202" s="467"/>
      <c r="BI1202" s="467"/>
      <c r="BJ1202" s="467"/>
      <c r="BK1202" s="467"/>
      <c r="BL1202" s="467"/>
      <c r="BM1202" s="467"/>
    </row>
    <row r="1203" spans="1:65" ht="30" customHeight="1" x14ac:dyDescent="0.3">
      <c r="B1203" s="465">
        <v>20201225</v>
      </c>
      <c r="C1203" s="566" t="s">
        <v>12207</v>
      </c>
      <c r="D1203" s="558"/>
      <c r="E1203" s="559">
        <v>44591</v>
      </c>
      <c r="F1203" s="554" t="s">
        <v>2632</v>
      </c>
      <c r="G1203" s="50" t="s">
        <v>116</v>
      </c>
      <c r="H1203" s="554" t="s">
        <v>2585</v>
      </c>
      <c r="I1203" s="50" t="s">
        <v>2464</v>
      </c>
      <c r="J1203" s="555">
        <v>202201303449</v>
      </c>
      <c r="K1203" s="560">
        <v>44591</v>
      </c>
      <c r="L1203" s="561">
        <v>44562</v>
      </c>
      <c r="M1203" s="554" t="s">
        <v>2582</v>
      </c>
      <c r="N1203" s="554" t="s">
        <v>3377</v>
      </c>
      <c r="O1203" s="557" t="s">
        <v>12208</v>
      </c>
      <c r="P1203" s="557" t="s">
        <v>12209</v>
      </c>
      <c r="Q1203" s="557" t="s">
        <v>12291</v>
      </c>
      <c r="R1203" s="556">
        <v>0</v>
      </c>
      <c r="S1203" s="569">
        <v>0</v>
      </c>
      <c r="T1203" s="50" t="s">
        <v>8453</v>
      </c>
      <c r="U1203" s="50"/>
      <c r="V1203" s="50"/>
      <c r="W1203" s="50" t="s">
        <v>121</v>
      </c>
      <c r="X1203" s="557" t="s">
        <v>10734</v>
      </c>
      <c r="Y1203" s="50" t="s">
        <v>2528</v>
      </c>
      <c r="Z1203" s="557" t="s">
        <v>12290</v>
      </c>
      <c r="AA1203" s="467" t="s">
        <v>153</v>
      </c>
      <c r="AB1203" s="467" t="s">
        <v>12251</v>
      </c>
      <c r="AC1203" s="474"/>
      <c r="AD1203" s="474" t="s">
        <v>2450</v>
      </c>
      <c r="AE1203" s="474" t="s">
        <v>2461</v>
      </c>
      <c r="AF1203" s="474" t="s">
        <v>2458</v>
      </c>
      <c r="AG1203" s="467" t="s">
        <v>2516</v>
      </c>
      <c r="AH1203" s="474" t="s">
        <v>2452</v>
      </c>
      <c r="AI1203" s="474" t="s">
        <v>2452</v>
      </c>
      <c r="AJ1203" s="467"/>
      <c r="AK1203" s="474"/>
      <c r="AL1203" s="467"/>
      <c r="AM1203" s="467"/>
      <c r="AN1203" s="467"/>
      <c r="AO1203" s="474"/>
      <c r="AP1203" s="476" t="s">
        <v>12250</v>
      </c>
      <c r="AQ1203" s="467" t="s">
        <v>10945</v>
      </c>
      <c r="AR1203" s="467" t="s">
        <v>6716</v>
      </c>
      <c r="AS1203" s="467" t="s">
        <v>12251</v>
      </c>
      <c r="AT1203" s="467" t="s">
        <v>12252</v>
      </c>
      <c r="AU1203" s="474" t="s">
        <v>12252</v>
      </c>
      <c r="AV1203" s="474"/>
      <c r="AW1203" s="474">
        <v>1</v>
      </c>
      <c r="AX1203" s="474">
        <v>1</v>
      </c>
      <c r="AY1203" s="474">
        <v>1</v>
      </c>
      <c r="AZ1203" s="474">
        <v>1</v>
      </c>
      <c r="BA1203" s="477">
        <v>4</v>
      </c>
      <c r="BB1203" s="478"/>
      <c r="BC1203" s="474"/>
      <c r="BD1203" s="467"/>
      <c r="BE1203" s="467"/>
      <c r="BF1203" s="467"/>
      <c r="BG1203" s="470"/>
      <c r="BH1203" s="467"/>
      <c r="BI1203" s="467"/>
      <c r="BJ1203" s="467"/>
      <c r="BK1203" s="467"/>
      <c r="BL1203" s="467"/>
      <c r="BM1203" s="467"/>
    </row>
    <row r="1204" spans="1:65" s="588" customFormat="1" ht="37.799999999999997" x14ac:dyDescent="0.3">
      <c r="A1204" s="449" t="s">
        <v>12423</v>
      </c>
      <c r="B1204" s="449" t="s">
        <v>12424</v>
      </c>
      <c r="C1204" s="449" t="s">
        <v>182</v>
      </c>
      <c r="D1204" s="449" t="s">
        <v>12425</v>
      </c>
      <c r="E1204" s="597" t="s">
        <v>12426</v>
      </c>
      <c r="F1204" s="449" t="s">
        <v>12427</v>
      </c>
      <c r="G1204" s="449" t="s">
        <v>12428</v>
      </c>
      <c r="H1204" s="449" t="s">
        <v>12429</v>
      </c>
      <c r="I1204" s="589" t="s">
        <v>12430</v>
      </c>
      <c r="J1204" s="598" t="s">
        <v>12431</v>
      </c>
      <c r="K1204" s="597" t="s">
        <v>12432</v>
      </c>
      <c r="L1204" s="599" t="s">
        <v>12433</v>
      </c>
      <c r="M1204" s="449" t="s">
        <v>12434</v>
      </c>
      <c r="N1204" s="449" t="s">
        <v>12435</v>
      </c>
      <c r="O1204" s="449" t="s">
        <v>12436</v>
      </c>
      <c r="P1204" s="449" t="s">
        <v>12437</v>
      </c>
      <c r="Q1204" s="449" t="s">
        <v>12438</v>
      </c>
      <c r="R1204" s="590" t="s">
        <v>12439</v>
      </c>
      <c r="S1204" s="590" t="s">
        <v>12440</v>
      </c>
      <c r="T1204" s="591" t="s">
        <v>12441</v>
      </c>
      <c r="U1204" s="591" t="s">
        <v>12442</v>
      </c>
      <c r="V1204" s="591" t="s">
        <v>12443</v>
      </c>
      <c r="W1204" s="449" t="s">
        <v>12444</v>
      </c>
      <c r="X1204" s="449" t="s">
        <v>12445</v>
      </c>
      <c r="Y1204" s="449" t="s">
        <v>12319</v>
      </c>
      <c r="Z1204" s="449" t="s">
        <v>12446</v>
      </c>
      <c r="AA1204" s="449" t="s">
        <v>12447</v>
      </c>
      <c r="AB1204" s="449" t="s">
        <v>12448</v>
      </c>
      <c r="AC1204" s="449" t="s">
        <v>12449</v>
      </c>
      <c r="AD1204" s="449" t="s">
        <v>12450</v>
      </c>
      <c r="AE1204" s="449" t="s">
        <v>12451</v>
      </c>
      <c r="AF1204" s="449" t="s">
        <v>12452</v>
      </c>
      <c r="AG1204" s="449" t="s">
        <v>12453</v>
      </c>
      <c r="AH1204" s="449" t="s">
        <v>12454</v>
      </c>
      <c r="AI1204" s="449" t="s">
        <v>12455</v>
      </c>
      <c r="AJ1204" s="449" t="s">
        <v>12456</v>
      </c>
      <c r="AK1204" s="449" t="s">
        <v>12457</v>
      </c>
      <c r="AL1204" s="449" t="s">
        <v>12458</v>
      </c>
      <c r="AM1204" s="449" t="s">
        <v>12459</v>
      </c>
      <c r="AN1204" s="449" t="s">
        <v>12460</v>
      </c>
      <c r="AO1204" s="449" t="s">
        <v>12461</v>
      </c>
      <c r="AP1204" s="591"/>
      <c r="AQ1204" s="449"/>
      <c r="AR1204" s="449"/>
      <c r="AS1204" s="449"/>
      <c r="AT1204" s="449"/>
      <c r="AU1204" s="450"/>
      <c r="AV1204" s="450"/>
      <c r="AW1204" s="450"/>
      <c r="AX1204" s="450"/>
      <c r="AY1204" s="450"/>
      <c r="AZ1204" s="450"/>
      <c r="BA1204" s="592"/>
      <c r="BB1204" s="593"/>
      <c r="BC1204" s="450"/>
      <c r="BD1204" s="449"/>
      <c r="BE1204" s="449"/>
      <c r="BF1204" s="449"/>
      <c r="BG1204" s="589"/>
      <c r="BH1204" s="449"/>
      <c r="BI1204" s="449"/>
      <c r="BJ1204" s="449"/>
      <c r="BK1204" s="449"/>
      <c r="BL1204" s="449"/>
      <c r="BM1204" s="449"/>
    </row>
    <row r="1205" spans="1:65" ht="12.6" x14ac:dyDescent="0.3">
      <c r="B1205" s="434">
        <v>20201226</v>
      </c>
      <c r="C1205" s="594" t="s">
        <v>12462</v>
      </c>
      <c r="E1205" s="595">
        <v>44593</v>
      </c>
      <c r="H1205" s="436" t="s">
        <v>844</v>
      </c>
      <c r="Y1205" s="596" t="s">
        <v>12420</v>
      </c>
      <c r="AO1205" s="596" t="s">
        <v>3141</v>
      </c>
    </row>
    <row r="1206" spans="1:65" ht="12.6" x14ac:dyDescent="0.3">
      <c r="B1206" s="434">
        <v>20201227</v>
      </c>
      <c r="C1206" s="594" t="s">
        <v>12421</v>
      </c>
      <c r="E1206" s="595">
        <v>44595</v>
      </c>
      <c r="H1206" s="436" t="s">
        <v>381</v>
      </c>
      <c r="Y1206" s="596" t="s">
        <v>3141</v>
      </c>
      <c r="AO1206" s="596" t="s">
        <v>3141</v>
      </c>
    </row>
    <row r="1207" spans="1:65" ht="12.6" x14ac:dyDescent="0.3">
      <c r="B1207" s="434">
        <v>20201228</v>
      </c>
      <c r="C1207" s="594" t="s">
        <v>12422</v>
      </c>
      <c r="E1207" s="595">
        <v>44596</v>
      </c>
      <c r="H1207" s="436" t="s">
        <v>381</v>
      </c>
      <c r="Y1207" s="596" t="s">
        <v>12417</v>
      </c>
      <c r="AO1207" s="596" t="s">
        <v>12417</v>
      </c>
    </row>
    <row r="1208" spans="1:65" ht="30" customHeight="1" x14ac:dyDescent="0.3">
      <c r="B1208" s="434">
        <v>20201229</v>
      </c>
      <c r="C1208" s="594" t="s">
        <v>12463</v>
      </c>
      <c r="E1208" s="595">
        <v>44599</v>
      </c>
      <c r="H1208" s="436" t="s">
        <v>381</v>
      </c>
      <c r="Y1208" s="596" t="s">
        <v>12417</v>
      </c>
      <c r="AO1208" s="596" t="s">
        <v>12417</v>
      </c>
    </row>
    <row r="1209" spans="1:65" ht="30" customHeight="1" x14ac:dyDescent="0.3">
      <c r="B1209" s="434">
        <v>20201230</v>
      </c>
      <c r="C1209" s="594" t="s">
        <v>12464</v>
      </c>
      <c r="E1209" s="595">
        <v>44599</v>
      </c>
      <c r="H1209" s="436" t="s">
        <v>381</v>
      </c>
      <c r="Y1209" s="596" t="s">
        <v>12417</v>
      </c>
      <c r="AO1209" s="596" t="s">
        <v>12417</v>
      </c>
    </row>
    <row r="1210" spans="1:65" ht="30" customHeight="1" x14ac:dyDescent="0.3">
      <c r="B1210" s="434">
        <v>20201231</v>
      </c>
      <c r="C1210" s="594" t="s">
        <v>12465</v>
      </c>
      <c r="E1210" s="595">
        <v>44599</v>
      </c>
      <c r="H1210" s="436" t="s">
        <v>381</v>
      </c>
      <c r="Y1210" s="596" t="s">
        <v>12417</v>
      </c>
      <c r="AO1210" s="596" t="s">
        <v>12417</v>
      </c>
    </row>
    <row r="1211" spans="1:65" ht="30" customHeight="1" x14ac:dyDescent="0.3">
      <c r="B1211" s="434">
        <v>20201232</v>
      </c>
      <c r="C1211" s="594" t="s">
        <v>12466</v>
      </c>
      <c r="E1211" s="595">
        <v>44601</v>
      </c>
      <c r="H1211" s="436" t="s">
        <v>381</v>
      </c>
      <c r="Y1211" s="596" t="s">
        <v>3141</v>
      </c>
      <c r="AO1211" s="596" t="s">
        <v>12417</v>
      </c>
    </row>
    <row r="1212" spans="1:65" ht="30" customHeight="1" x14ac:dyDescent="0.3">
      <c r="B1212" s="434">
        <v>20201233</v>
      </c>
      <c r="C1212" s="594" t="s">
        <v>12467</v>
      </c>
      <c r="E1212" s="595">
        <v>44602</v>
      </c>
      <c r="H1212" s="436" t="s">
        <v>844</v>
      </c>
      <c r="Y1212" s="596" t="s">
        <v>3141</v>
      </c>
      <c r="AO1212" s="596" t="s">
        <v>3141</v>
      </c>
    </row>
    <row r="1213" spans="1:65" ht="30" customHeight="1" x14ac:dyDescent="0.3">
      <c r="B1213" s="434">
        <v>20201234</v>
      </c>
      <c r="C1213" s="594" t="s">
        <v>12468</v>
      </c>
      <c r="E1213" s="595">
        <v>44602</v>
      </c>
      <c r="H1213" s="436" t="s">
        <v>381</v>
      </c>
      <c r="Y1213" s="596" t="s">
        <v>12417</v>
      </c>
      <c r="AO1213" s="596" t="s">
        <v>12417</v>
      </c>
    </row>
    <row r="1214" spans="1:65" ht="30" customHeight="1" x14ac:dyDescent="0.3">
      <c r="B1214" s="434">
        <v>20201235</v>
      </c>
      <c r="C1214" s="594" t="s">
        <v>12469</v>
      </c>
      <c r="E1214" s="595">
        <v>44606</v>
      </c>
      <c r="H1214" s="436" t="s">
        <v>381</v>
      </c>
      <c r="Y1214" s="596" t="s">
        <v>3141</v>
      </c>
      <c r="AO1214" s="596" t="s">
        <v>3141</v>
      </c>
    </row>
    <row r="1215" spans="1:65" ht="30" customHeight="1" x14ac:dyDescent="0.3">
      <c r="B1215" s="434">
        <v>20201236</v>
      </c>
      <c r="C1215" s="594" t="s">
        <v>12470</v>
      </c>
      <c r="E1215" s="595">
        <v>44606</v>
      </c>
      <c r="H1215" s="436" t="s">
        <v>381</v>
      </c>
      <c r="Y1215" s="596" t="s">
        <v>3141</v>
      </c>
      <c r="AO1215" s="596" t="s">
        <v>3141</v>
      </c>
    </row>
    <row r="1216" spans="1:65" ht="30" customHeight="1" x14ac:dyDescent="0.3">
      <c r="B1216" s="434">
        <v>20201237</v>
      </c>
      <c r="C1216" s="594" t="s">
        <v>12471</v>
      </c>
      <c r="E1216" s="595">
        <v>44606</v>
      </c>
      <c r="H1216" s="436" t="s">
        <v>381</v>
      </c>
      <c r="Y1216" s="596" t="s">
        <v>12417</v>
      </c>
      <c r="AO1216" s="596" t="s">
        <v>12417</v>
      </c>
    </row>
    <row r="1217" spans="2:41" ht="30" customHeight="1" x14ac:dyDescent="0.3">
      <c r="B1217" s="434">
        <v>20201238</v>
      </c>
      <c r="C1217" s="594" t="s">
        <v>12472</v>
      </c>
      <c r="E1217" s="595">
        <v>44607</v>
      </c>
      <c r="H1217" s="436" t="s">
        <v>844</v>
      </c>
      <c r="Y1217" s="596" t="s">
        <v>3141</v>
      </c>
      <c r="AO1217" s="596" t="s">
        <v>12417</v>
      </c>
    </row>
    <row r="1218" spans="2:41" ht="30" customHeight="1" x14ac:dyDescent="0.3">
      <c r="B1218" s="434">
        <v>20201239</v>
      </c>
      <c r="C1218" s="594" t="s">
        <v>12473</v>
      </c>
      <c r="E1218" s="595">
        <v>44607</v>
      </c>
      <c r="H1218" s="436" t="s">
        <v>381</v>
      </c>
      <c r="Y1218" s="596" t="s">
        <v>3141</v>
      </c>
      <c r="AO1218" s="596" t="s">
        <v>12417</v>
      </c>
    </row>
    <row r="1219" spans="2:41" ht="30" customHeight="1" x14ac:dyDescent="0.3">
      <c r="B1219" s="434">
        <v>20201240</v>
      </c>
      <c r="C1219" s="594" t="s">
        <v>12474</v>
      </c>
      <c r="E1219" s="595">
        <v>44607</v>
      </c>
      <c r="H1219" s="436" t="s">
        <v>844</v>
      </c>
      <c r="Y1219" s="596" t="s">
        <v>12420</v>
      </c>
      <c r="AO1219" s="596" t="s">
        <v>12417</v>
      </c>
    </row>
    <row r="1220" spans="2:41" ht="30" customHeight="1" x14ac:dyDescent="0.3">
      <c r="B1220" s="434">
        <v>20201241</v>
      </c>
      <c r="C1220" s="594" t="s">
        <v>12475</v>
      </c>
      <c r="E1220" s="595">
        <v>44607</v>
      </c>
      <c r="H1220" s="436" t="s">
        <v>381</v>
      </c>
      <c r="Y1220" s="596" t="s">
        <v>3141</v>
      </c>
      <c r="AO1220" s="596" t="s">
        <v>3141</v>
      </c>
    </row>
    <row r="1221" spans="2:41" ht="30" customHeight="1" x14ac:dyDescent="0.3">
      <c r="B1221" s="434">
        <v>20201242</v>
      </c>
      <c r="C1221" s="594" t="s">
        <v>12476</v>
      </c>
      <c r="E1221" s="595">
        <v>44607</v>
      </c>
      <c r="H1221" s="436" t="s">
        <v>381</v>
      </c>
      <c r="Y1221" s="596" t="s">
        <v>12417</v>
      </c>
      <c r="AO1221" s="596" t="s">
        <v>12417</v>
      </c>
    </row>
    <row r="1222" spans="2:41" ht="30" customHeight="1" x14ac:dyDescent="0.3">
      <c r="B1222" s="434">
        <v>20201243</v>
      </c>
      <c r="C1222" s="594" t="s">
        <v>12477</v>
      </c>
      <c r="E1222" s="595">
        <v>44607</v>
      </c>
      <c r="H1222" s="436" t="s">
        <v>381</v>
      </c>
      <c r="Y1222" s="596" t="s">
        <v>3141</v>
      </c>
      <c r="AO1222" s="596" t="s">
        <v>12417</v>
      </c>
    </row>
    <row r="1223" spans="2:41" ht="30" customHeight="1" x14ac:dyDescent="0.3">
      <c r="B1223" s="434">
        <v>20201244</v>
      </c>
      <c r="C1223" s="594" t="s">
        <v>12478</v>
      </c>
      <c r="E1223" s="595">
        <v>44609</v>
      </c>
      <c r="H1223" s="436" t="s">
        <v>844</v>
      </c>
      <c r="Y1223" s="596" t="s">
        <v>12420</v>
      </c>
      <c r="AO1223" s="596" t="s">
        <v>12417</v>
      </c>
    </row>
    <row r="1224" spans="2:41" ht="30" customHeight="1" x14ac:dyDescent="0.3">
      <c r="B1224" s="434">
        <v>20201245</v>
      </c>
      <c r="C1224" s="594" t="s">
        <v>12479</v>
      </c>
      <c r="E1224" s="595">
        <v>44613</v>
      </c>
      <c r="H1224" s="436" t="s">
        <v>381</v>
      </c>
      <c r="Y1224" s="596" t="s">
        <v>12417</v>
      </c>
      <c r="AO1224" s="596" t="s">
        <v>12417</v>
      </c>
    </row>
    <row r="1225" spans="2:41" ht="30" customHeight="1" x14ac:dyDescent="0.3">
      <c r="B1225" s="434">
        <v>20201246</v>
      </c>
      <c r="C1225" s="594" t="s">
        <v>12480</v>
      </c>
      <c r="E1225" s="595">
        <v>44622</v>
      </c>
      <c r="H1225" s="436" t="s">
        <v>381</v>
      </c>
      <c r="Y1225" s="596" t="s">
        <v>3141</v>
      </c>
      <c r="AO1225" s="596" t="s">
        <v>12417</v>
      </c>
    </row>
    <row r="1226" spans="2:41" ht="30" customHeight="1" x14ac:dyDescent="0.3">
      <c r="B1226" s="434">
        <v>20201247</v>
      </c>
      <c r="C1226" s="594" t="s">
        <v>12481</v>
      </c>
      <c r="E1226" s="595">
        <v>44623</v>
      </c>
      <c r="H1226" s="436" t="s">
        <v>381</v>
      </c>
      <c r="Y1226" s="596" t="s">
        <v>3141</v>
      </c>
      <c r="AO1226" s="596" t="s">
        <v>12417</v>
      </c>
    </row>
    <row r="1227" spans="2:41" ht="30" customHeight="1" x14ac:dyDescent="0.3">
      <c r="B1227" s="434">
        <v>20201248</v>
      </c>
      <c r="C1227" s="594" t="s">
        <v>12474</v>
      </c>
      <c r="E1227" s="595">
        <v>44623</v>
      </c>
      <c r="H1227" s="436" t="s">
        <v>381</v>
      </c>
      <c r="Y1227" s="596" t="s">
        <v>3141</v>
      </c>
      <c r="AO1227" s="596" t="s">
        <v>12417</v>
      </c>
    </row>
    <row r="1228" spans="2:41" ht="30" customHeight="1" x14ac:dyDescent="0.3">
      <c r="B1228" s="434">
        <v>20201249</v>
      </c>
      <c r="C1228" s="594" t="s">
        <v>12482</v>
      </c>
      <c r="E1228" s="595">
        <v>44623</v>
      </c>
      <c r="H1228" s="436" t="s">
        <v>381</v>
      </c>
      <c r="Y1228" s="596" t="s">
        <v>3141</v>
      </c>
      <c r="AO1228" s="596" t="s">
        <v>3141</v>
      </c>
    </row>
    <row r="1229" spans="2:41" ht="30" customHeight="1" x14ac:dyDescent="0.3">
      <c r="B1229" s="434">
        <v>20201250</v>
      </c>
      <c r="C1229" s="594" t="s">
        <v>12483</v>
      </c>
      <c r="E1229" s="595">
        <v>44623</v>
      </c>
      <c r="H1229" s="436" t="s">
        <v>381</v>
      </c>
      <c r="Y1229" s="596" t="s">
        <v>3141</v>
      </c>
      <c r="AO1229" s="596" t="s">
        <v>12417</v>
      </c>
    </row>
    <row r="1230" spans="2:41" ht="30" customHeight="1" x14ac:dyDescent="0.3">
      <c r="B1230" s="434">
        <v>20201251</v>
      </c>
      <c r="C1230" s="594" t="s">
        <v>12474</v>
      </c>
      <c r="E1230" s="595">
        <v>44624</v>
      </c>
      <c r="H1230" s="436" t="s">
        <v>381</v>
      </c>
      <c r="Y1230" s="596" t="s">
        <v>3141</v>
      </c>
      <c r="AO1230" s="596" t="s">
        <v>12417</v>
      </c>
    </row>
    <row r="1231" spans="2:41" ht="30" customHeight="1" x14ac:dyDescent="0.3">
      <c r="B1231" s="434">
        <v>20201252</v>
      </c>
      <c r="C1231" s="594" t="s">
        <v>12484</v>
      </c>
      <c r="E1231" s="595">
        <v>44624</v>
      </c>
      <c r="H1231" s="436" t="s">
        <v>844</v>
      </c>
      <c r="Y1231" s="596" t="s">
        <v>3141</v>
      </c>
      <c r="AO1231" s="596" t="s">
        <v>12417</v>
      </c>
    </row>
    <row r="1232" spans="2:41" ht="30" customHeight="1" x14ac:dyDescent="0.3">
      <c r="B1232" s="434">
        <v>20201253</v>
      </c>
      <c r="C1232" s="594" t="s">
        <v>12474</v>
      </c>
      <c r="E1232" s="595">
        <v>44624</v>
      </c>
      <c r="H1232" s="436" t="s">
        <v>381</v>
      </c>
      <c r="Y1232" s="596" t="s">
        <v>3141</v>
      </c>
      <c r="AO1232" s="596" t="s">
        <v>12417</v>
      </c>
    </row>
    <row r="1233" spans="2:41" ht="30" customHeight="1" x14ac:dyDescent="0.3">
      <c r="B1233" s="434">
        <v>20201254</v>
      </c>
      <c r="C1233" s="594" t="s">
        <v>12485</v>
      </c>
      <c r="E1233" s="595">
        <v>44627</v>
      </c>
      <c r="H1233" s="436" t="s">
        <v>844</v>
      </c>
      <c r="Y1233" s="596" t="s">
        <v>3141</v>
      </c>
      <c r="AO1233" s="596" t="s">
        <v>12417</v>
      </c>
    </row>
    <row r="1234" spans="2:41" ht="30" customHeight="1" x14ac:dyDescent="0.3">
      <c r="B1234" s="434">
        <v>20201255</v>
      </c>
      <c r="C1234" s="594" t="s">
        <v>12486</v>
      </c>
      <c r="E1234" s="595">
        <v>44627</v>
      </c>
      <c r="H1234" s="436" t="s">
        <v>844</v>
      </c>
      <c r="Y1234" s="596" t="s">
        <v>3141</v>
      </c>
      <c r="AO1234" s="596" t="s">
        <v>3141</v>
      </c>
    </row>
    <row r="1235" spans="2:41" ht="30" customHeight="1" x14ac:dyDescent="0.3">
      <c r="B1235" s="434">
        <v>20201256</v>
      </c>
      <c r="C1235" s="594" t="s">
        <v>12487</v>
      </c>
      <c r="E1235" s="595">
        <v>44627</v>
      </c>
      <c r="H1235" s="436" t="s">
        <v>381</v>
      </c>
      <c r="Y1235" s="596" t="s">
        <v>3141</v>
      </c>
      <c r="AO1235" s="596" t="s">
        <v>3141</v>
      </c>
    </row>
    <row r="1236" spans="2:41" ht="30" customHeight="1" x14ac:dyDescent="0.3">
      <c r="B1236" s="434">
        <v>20201257</v>
      </c>
      <c r="C1236" s="594" t="s">
        <v>12464</v>
      </c>
      <c r="E1236" s="595">
        <v>44627</v>
      </c>
      <c r="H1236" s="436" t="s">
        <v>381</v>
      </c>
      <c r="Y1236" s="596" t="s">
        <v>3141</v>
      </c>
      <c r="AO1236" s="596" t="s">
        <v>12417</v>
      </c>
    </row>
    <row r="1237" spans="2:41" ht="30" customHeight="1" x14ac:dyDescent="0.3">
      <c r="B1237" s="434">
        <v>20201258</v>
      </c>
      <c r="C1237" s="594" t="s">
        <v>12488</v>
      </c>
      <c r="E1237" s="595">
        <v>44627</v>
      </c>
      <c r="H1237" s="436" t="s">
        <v>381</v>
      </c>
      <c r="Y1237" s="596" t="s">
        <v>3141</v>
      </c>
      <c r="AO1237" s="596" t="s">
        <v>12417</v>
      </c>
    </row>
    <row r="1238" spans="2:41" ht="30" customHeight="1" x14ac:dyDescent="0.3">
      <c r="B1238" s="434">
        <v>20201259</v>
      </c>
      <c r="C1238" s="594" t="s">
        <v>12474</v>
      </c>
      <c r="E1238" s="595">
        <v>44627</v>
      </c>
      <c r="H1238" s="436" t="s">
        <v>381</v>
      </c>
      <c r="Y1238" s="596" t="s">
        <v>3141</v>
      </c>
      <c r="AO1238" s="596" t="s">
        <v>12417</v>
      </c>
    </row>
    <row r="1239" spans="2:41" ht="30" customHeight="1" x14ac:dyDescent="0.3">
      <c r="B1239" s="434">
        <v>20201260</v>
      </c>
      <c r="C1239" s="594" t="s">
        <v>12489</v>
      </c>
      <c r="E1239" s="595">
        <v>44627</v>
      </c>
      <c r="H1239" s="436" t="s">
        <v>381</v>
      </c>
      <c r="Y1239" s="596" t="s">
        <v>3141</v>
      </c>
      <c r="AO1239" s="596" t="s">
        <v>12417</v>
      </c>
    </row>
    <row r="1240" spans="2:41" ht="30" customHeight="1" x14ac:dyDescent="0.3">
      <c r="B1240" s="434">
        <v>20201261</v>
      </c>
      <c r="C1240" s="594" t="s">
        <v>12490</v>
      </c>
      <c r="E1240" s="595">
        <v>44628</v>
      </c>
      <c r="H1240" s="436" t="s">
        <v>844</v>
      </c>
      <c r="Y1240" s="596" t="s">
        <v>12420</v>
      </c>
      <c r="AO1240" s="596" t="s">
        <v>12417</v>
      </c>
    </row>
    <row r="1241" spans="2:41" ht="30" customHeight="1" x14ac:dyDescent="0.3">
      <c r="B1241" s="434">
        <v>20201262</v>
      </c>
      <c r="C1241" s="594" t="s">
        <v>12491</v>
      </c>
      <c r="E1241" s="595">
        <v>44628</v>
      </c>
      <c r="H1241" s="436" t="s">
        <v>844</v>
      </c>
      <c r="Y1241" s="596" t="s">
        <v>3141</v>
      </c>
      <c r="AO1241" s="596" t="s">
        <v>12417</v>
      </c>
    </row>
    <row r="1242" spans="2:41" ht="30" customHeight="1" x14ac:dyDescent="0.3">
      <c r="B1242" s="434">
        <v>20201263</v>
      </c>
      <c r="C1242" s="594" t="s">
        <v>12492</v>
      </c>
      <c r="E1242" s="595">
        <v>44628</v>
      </c>
      <c r="H1242" s="436" t="s">
        <v>844</v>
      </c>
      <c r="Y1242" s="596" t="s">
        <v>12420</v>
      </c>
      <c r="AO1242" s="596" t="s">
        <v>12417</v>
      </c>
    </row>
    <row r="1243" spans="2:41" ht="30" customHeight="1" x14ac:dyDescent="0.3">
      <c r="B1243" s="434">
        <v>20201264</v>
      </c>
      <c r="C1243" s="594" t="s">
        <v>12493</v>
      </c>
      <c r="E1243" s="595">
        <v>44629</v>
      </c>
      <c r="H1243" s="436" t="s">
        <v>844</v>
      </c>
      <c r="Y1243" s="596" t="s">
        <v>3141</v>
      </c>
      <c r="AO1243" s="596" t="s">
        <v>12417</v>
      </c>
    </row>
    <row r="1244" spans="2:41" ht="30" customHeight="1" x14ac:dyDescent="0.3">
      <c r="B1244" s="434">
        <v>20201265</v>
      </c>
      <c r="C1244" s="594" t="s">
        <v>12494</v>
      </c>
      <c r="E1244" s="595">
        <v>44630</v>
      </c>
      <c r="H1244" s="436" t="s">
        <v>381</v>
      </c>
      <c r="Y1244" s="596" t="s">
        <v>3141</v>
      </c>
      <c r="AO1244" s="596" t="s">
        <v>12417</v>
      </c>
    </row>
    <row r="1245" spans="2:41" ht="30" customHeight="1" x14ac:dyDescent="0.3">
      <c r="B1245" s="434">
        <v>20201266</v>
      </c>
      <c r="C1245" s="594" t="s">
        <v>12495</v>
      </c>
      <c r="E1245" s="595">
        <v>44634</v>
      </c>
      <c r="H1245" s="436" t="s">
        <v>381</v>
      </c>
      <c r="Y1245" s="596" t="s">
        <v>3141</v>
      </c>
      <c r="AO1245" s="596" t="s">
        <v>3141</v>
      </c>
    </row>
    <row r="1246" spans="2:41" ht="30" customHeight="1" x14ac:dyDescent="0.3">
      <c r="B1246" s="434">
        <v>20201267</v>
      </c>
      <c r="C1246" s="594" t="s">
        <v>12496</v>
      </c>
      <c r="E1246" s="595">
        <v>44634</v>
      </c>
      <c r="H1246" s="436" t="s">
        <v>381</v>
      </c>
      <c r="Y1246" s="596" t="s">
        <v>3141</v>
      </c>
      <c r="AO1246" s="596" t="s">
        <v>12417</v>
      </c>
    </row>
    <row r="1247" spans="2:41" ht="30" customHeight="1" x14ac:dyDescent="0.3">
      <c r="B1247" s="434">
        <v>20201268</v>
      </c>
      <c r="C1247" s="594" t="s">
        <v>12497</v>
      </c>
      <c r="E1247" s="595">
        <v>44634</v>
      </c>
      <c r="H1247" s="436" t="s">
        <v>381</v>
      </c>
      <c r="Y1247" s="596" t="s">
        <v>3141</v>
      </c>
      <c r="AO1247" s="596" t="s">
        <v>3141</v>
      </c>
    </row>
    <row r="1248" spans="2:41" ht="30" customHeight="1" x14ac:dyDescent="0.3">
      <c r="B1248" s="434">
        <v>20201269</v>
      </c>
      <c r="C1248" s="594" t="s">
        <v>12498</v>
      </c>
      <c r="E1248" s="595">
        <v>44634</v>
      </c>
      <c r="H1248" s="436" t="s">
        <v>381</v>
      </c>
      <c r="Y1248" s="596" t="s">
        <v>3141</v>
      </c>
      <c r="AO1248" s="596" t="s">
        <v>12417</v>
      </c>
    </row>
    <row r="1249" spans="2:41" ht="30" customHeight="1" x14ac:dyDescent="0.3">
      <c r="B1249" s="434">
        <v>20201270</v>
      </c>
      <c r="C1249" s="594" t="s">
        <v>12499</v>
      </c>
      <c r="E1249" s="595">
        <v>44634</v>
      </c>
      <c r="H1249" s="436" t="s">
        <v>381</v>
      </c>
      <c r="Y1249" s="596" t="s">
        <v>3141</v>
      </c>
      <c r="AO1249" s="596" t="s">
        <v>12417</v>
      </c>
    </row>
    <row r="1250" spans="2:41" ht="30" customHeight="1" x14ac:dyDescent="0.3">
      <c r="B1250" s="434">
        <v>20201271</v>
      </c>
      <c r="C1250" s="594" t="s">
        <v>12500</v>
      </c>
      <c r="E1250" s="595">
        <v>44634</v>
      </c>
      <c r="H1250" s="436" t="s">
        <v>381</v>
      </c>
      <c r="Y1250" s="596" t="s">
        <v>3141</v>
      </c>
      <c r="AO1250" s="596" t="s">
        <v>12417</v>
      </c>
    </row>
    <row r="1251" spans="2:41" ht="30" customHeight="1" x14ac:dyDescent="0.3">
      <c r="B1251" s="434">
        <v>20201272</v>
      </c>
      <c r="C1251" s="594" t="s">
        <v>12501</v>
      </c>
      <c r="E1251" s="595">
        <v>44635</v>
      </c>
      <c r="H1251" s="436" t="s">
        <v>844</v>
      </c>
      <c r="Y1251" s="596" t="s">
        <v>3141</v>
      </c>
      <c r="AO1251" s="596" t="s">
        <v>12417</v>
      </c>
    </row>
    <row r="1252" spans="2:41" ht="30" customHeight="1" x14ac:dyDescent="0.3">
      <c r="B1252" s="434">
        <v>20201273</v>
      </c>
      <c r="C1252" s="594" t="s">
        <v>12502</v>
      </c>
      <c r="E1252" s="595">
        <v>44635</v>
      </c>
      <c r="H1252" s="436" t="s">
        <v>381</v>
      </c>
      <c r="Y1252" s="596" t="s">
        <v>3141</v>
      </c>
      <c r="AO1252" s="596" t="s">
        <v>3141</v>
      </c>
    </row>
    <row r="1253" spans="2:41" ht="30" customHeight="1" x14ac:dyDescent="0.3">
      <c r="B1253" s="434">
        <v>20201274</v>
      </c>
      <c r="C1253" s="594" t="s">
        <v>12483</v>
      </c>
      <c r="E1253" s="595">
        <v>44645</v>
      </c>
      <c r="H1253" s="436" t="s">
        <v>381</v>
      </c>
      <c r="Y1253" s="596" t="s">
        <v>3141</v>
      </c>
      <c r="AO1253" s="596" t="s">
        <v>12417</v>
      </c>
    </row>
    <row r="1254" spans="2:41" ht="30" customHeight="1" x14ac:dyDescent="0.3">
      <c r="B1254" s="434">
        <v>20201275</v>
      </c>
      <c r="C1254" s="594" t="s">
        <v>12503</v>
      </c>
      <c r="E1254" s="595">
        <v>44650</v>
      </c>
      <c r="H1254" s="436" t="s">
        <v>381</v>
      </c>
      <c r="Y1254" s="596" t="s">
        <v>3141</v>
      </c>
      <c r="AO1254" s="596" t="s">
        <v>12417</v>
      </c>
    </row>
    <row r="1255" spans="2:41" ht="30" customHeight="1" x14ac:dyDescent="0.3">
      <c r="B1255" s="434">
        <v>20201276</v>
      </c>
      <c r="C1255" s="594" t="s">
        <v>12504</v>
      </c>
      <c r="E1255" s="595">
        <v>44651</v>
      </c>
      <c r="H1255" s="436" t="s">
        <v>844</v>
      </c>
      <c r="Y1255" s="596" t="s">
        <v>3141</v>
      </c>
      <c r="AO1255" s="596" t="s">
        <v>12417</v>
      </c>
    </row>
    <row r="1256" spans="2:41" ht="30" customHeight="1" x14ac:dyDescent="0.3">
      <c r="B1256" s="434">
        <v>20201277</v>
      </c>
      <c r="C1256" s="594" t="s">
        <v>12505</v>
      </c>
      <c r="E1256" s="595">
        <v>44651</v>
      </c>
      <c r="H1256" s="436" t="s">
        <v>844</v>
      </c>
      <c r="Y1256" s="596" t="s">
        <v>3141</v>
      </c>
      <c r="AO1256" s="596" t="s">
        <v>12417</v>
      </c>
    </row>
    <row r="1257" spans="2:41" ht="30" customHeight="1" x14ac:dyDescent="0.3">
      <c r="B1257" s="434">
        <v>20201278</v>
      </c>
      <c r="C1257" s="594" t="s">
        <v>12506</v>
      </c>
      <c r="E1257" s="595">
        <v>44655</v>
      </c>
      <c r="H1257" s="436" t="s">
        <v>844</v>
      </c>
      <c r="Y1257" s="596" t="s">
        <v>3141</v>
      </c>
      <c r="AO1257" s="596" t="s">
        <v>12417</v>
      </c>
    </row>
    <row r="1258" spans="2:41" ht="30" customHeight="1" x14ac:dyDescent="0.3">
      <c r="B1258" s="434">
        <v>20201279</v>
      </c>
      <c r="C1258" s="594" t="s">
        <v>12507</v>
      </c>
      <c r="E1258" s="595">
        <v>44656</v>
      </c>
      <c r="H1258" s="436" t="s">
        <v>844</v>
      </c>
      <c r="Y1258" s="596" t="s">
        <v>3141</v>
      </c>
      <c r="AO1258" s="596" t="s">
        <v>12417</v>
      </c>
    </row>
    <row r="1259" spans="2:41" ht="30" customHeight="1" x14ac:dyDescent="0.3">
      <c r="B1259" s="434">
        <v>20201280</v>
      </c>
      <c r="C1259" s="594" t="s">
        <v>12508</v>
      </c>
      <c r="E1259" s="595">
        <v>44657</v>
      </c>
      <c r="H1259" s="436" t="s">
        <v>844</v>
      </c>
      <c r="Y1259" s="596" t="s">
        <v>3141</v>
      </c>
      <c r="AO1259" s="596" t="s">
        <v>12417</v>
      </c>
    </row>
    <row r="1260" spans="2:41" ht="30" customHeight="1" x14ac:dyDescent="0.3">
      <c r="B1260" s="434">
        <v>20201281</v>
      </c>
      <c r="C1260" s="594" t="s">
        <v>12464</v>
      </c>
      <c r="E1260" s="595">
        <v>44657</v>
      </c>
      <c r="H1260" s="436" t="s">
        <v>381</v>
      </c>
      <c r="Y1260" s="596" t="s">
        <v>3141</v>
      </c>
      <c r="AO1260" s="596" t="s">
        <v>12417</v>
      </c>
    </row>
    <row r="1261" spans="2:41" ht="30" customHeight="1" x14ac:dyDescent="0.3">
      <c r="B1261" s="434">
        <v>20201282</v>
      </c>
      <c r="C1261" s="594" t="s">
        <v>12487</v>
      </c>
      <c r="E1261" s="595">
        <v>44657</v>
      </c>
      <c r="H1261" s="436" t="s">
        <v>381</v>
      </c>
      <c r="Y1261" s="596" t="s">
        <v>3141</v>
      </c>
      <c r="AO1261" s="596" t="s">
        <v>3141</v>
      </c>
    </row>
    <row r="1262" spans="2:41" ht="30" customHeight="1" x14ac:dyDescent="0.3">
      <c r="B1262" s="434">
        <v>20201283</v>
      </c>
      <c r="C1262" s="594" t="s">
        <v>12474</v>
      </c>
      <c r="E1262" s="595">
        <v>44658</v>
      </c>
      <c r="H1262" s="436" t="s">
        <v>381</v>
      </c>
      <c r="Y1262" s="596" t="s">
        <v>3141</v>
      </c>
      <c r="AO1262" s="596" t="s">
        <v>12417</v>
      </c>
    </row>
    <row r="1263" spans="2:41" ht="30" customHeight="1" x14ac:dyDescent="0.3">
      <c r="B1263" s="434">
        <v>20201284</v>
      </c>
      <c r="C1263" s="594" t="s">
        <v>12509</v>
      </c>
      <c r="E1263" s="595">
        <v>44659</v>
      </c>
      <c r="H1263" s="436" t="s">
        <v>381</v>
      </c>
      <c r="Y1263" s="596" t="s">
        <v>12510</v>
      </c>
      <c r="AO1263" s="596" t="s">
        <v>12417</v>
      </c>
    </row>
    <row r="1264" spans="2:41" ht="30" customHeight="1" x14ac:dyDescent="0.3">
      <c r="B1264" s="434">
        <v>20201285</v>
      </c>
      <c r="C1264" s="594" t="s">
        <v>12511</v>
      </c>
      <c r="E1264" s="595">
        <v>44660</v>
      </c>
      <c r="H1264" s="436" t="s">
        <v>844</v>
      </c>
      <c r="Y1264" s="596" t="s">
        <v>3141</v>
      </c>
      <c r="AO1264" s="596" t="s">
        <v>12417</v>
      </c>
    </row>
    <row r="1265" spans="2:41" ht="30" customHeight="1" x14ac:dyDescent="0.3">
      <c r="B1265" s="434">
        <v>20201286</v>
      </c>
      <c r="C1265" s="594" t="s">
        <v>12512</v>
      </c>
      <c r="E1265" s="595">
        <v>44660</v>
      </c>
      <c r="H1265" s="436" t="s">
        <v>381</v>
      </c>
      <c r="Y1265" s="596" t="s">
        <v>3141</v>
      </c>
      <c r="AO1265" s="596" t="s">
        <v>12417</v>
      </c>
    </row>
    <row r="1266" spans="2:41" ht="30" customHeight="1" x14ac:dyDescent="0.3">
      <c r="B1266" s="434">
        <v>20201287</v>
      </c>
      <c r="C1266" s="594" t="s">
        <v>12513</v>
      </c>
      <c r="E1266" s="595">
        <v>44660</v>
      </c>
      <c r="H1266" s="436" t="s">
        <v>381</v>
      </c>
      <c r="Y1266" s="596" t="s">
        <v>3141</v>
      </c>
      <c r="AO1266" s="596" t="s">
        <v>12417</v>
      </c>
    </row>
    <row r="1267" spans="2:41" ht="30" customHeight="1" x14ac:dyDescent="0.3">
      <c r="B1267" s="434">
        <v>20201288</v>
      </c>
      <c r="C1267" s="594" t="s">
        <v>12514</v>
      </c>
      <c r="E1267" s="595">
        <v>44662</v>
      </c>
      <c r="H1267" s="436" t="s">
        <v>844</v>
      </c>
      <c r="Y1267" s="596" t="s">
        <v>3141</v>
      </c>
      <c r="AO1267" s="596" t="s">
        <v>3141</v>
      </c>
    </row>
    <row r="1268" spans="2:41" ht="30" customHeight="1" x14ac:dyDescent="0.3">
      <c r="B1268" s="434">
        <v>20201289</v>
      </c>
      <c r="C1268" s="594" t="s">
        <v>12515</v>
      </c>
      <c r="E1268" s="595">
        <v>44663</v>
      </c>
      <c r="H1268" s="436" t="s">
        <v>381</v>
      </c>
      <c r="Y1268" s="596" t="s">
        <v>3141</v>
      </c>
      <c r="AO1268" s="596" t="s">
        <v>12510</v>
      </c>
    </row>
    <row r="1269" spans="2:41" ht="30" customHeight="1" x14ac:dyDescent="0.3">
      <c r="B1269" s="434">
        <v>20201290</v>
      </c>
      <c r="C1269" s="594" t="s">
        <v>12516</v>
      </c>
      <c r="E1269" s="595">
        <v>44664</v>
      </c>
      <c r="H1269" s="436" t="s">
        <v>381</v>
      </c>
      <c r="Y1269" s="596" t="s">
        <v>3141</v>
      </c>
      <c r="AO1269" s="596" t="s">
        <v>3141</v>
      </c>
    </row>
    <row r="1270" spans="2:41" ht="30" customHeight="1" x14ac:dyDescent="0.3">
      <c r="B1270" s="434">
        <v>20201291</v>
      </c>
      <c r="C1270" s="594" t="s">
        <v>12517</v>
      </c>
      <c r="E1270" s="595">
        <v>44664</v>
      </c>
      <c r="H1270" s="436" t="s">
        <v>381</v>
      </c>
      <c r="Y1270" s="596" t="s">
        <v>3141</v>
      </c>
      <c r="AO1270" s="596" t="s">
        <v>12417</v>
      </c>
    </row>
    <row r="1271" spans="2:41" ht="30" customHeight="1" x14ac:dyDescent="0.3">
      <c r="B1271" s="434">
        <v>20201292</v>
      </c>
      <c r="C1271" s="594" t="s">
        <v>12518</v>
      </c>
      <c r="E1271" s="595">
        <v>44665</v>
      </c>
      <c r="H1271" s="436" t="s">
        <v>381</v>
      </c>
      <c r="Y1271" s="596" t="s">
        <v>3141</v>
      </c>
      <c r="AO1271" s="596" t="s">
        <v>3141</v>
      </c>
    </row>
    <row r="1272" spans="2:41" ht="30" customHeight="1" x14ac:dyDescent="0.3">
      <c r="B1272" s="434">
        <v>20201293</v>
      </c>
      <c r="C1272" s="594" t="s">
        <v>12496</v>
      </c>
      <c r="E1272" s="595">
        <v>44669</v>
      </c>
      <c r="H1272" s="436" t="s">
        <v>381</v>
      </c>
      <c r="Y1272" s="596" t="s">
        <v>12417</v>
      </c>
      <c r="AO1272" s="596" t="s">
        <v>12417</v>
      </c>
    </row>
    <row r="1273" spans="2:41" ht="30" customHeight="1" x14ac:dyDescent="0.3">
      <c r="B1273" s="434">
        <v>20201294</v>
      </c>
      <c r="C1273" s="594" t="s">
        <v>12519</v>
      </c>
      <c r="E1273" s="595">
        <v>44669</v>
      </c>
      <c r="H1273" s="436" t="s">
        <v>844</v>
      </c>
      <c r="Y1273" s="596" t="s">
        <v>3141</v>
      </c>
      <c r="AO1273" s="596" t="s">
        <v>12417</v>
      </c>
    </row>
    <row r="1274" spans="2:41" ht="30" customHeight="1" x14ac:dyDescent="0.3">
      <c r="B1274" s="434">
        <v>20201295</v>
      </c>
      <c r="C1274" s="594" t="s">
        <v>12520</v>
      </c>
      <c r="E1274" s="595">
        <v>44672</v>
      </c>
      <c r="H1274" s="436" t="s">
        <v>381</v>
      </c>
      <c r="Y1274" s="596" t="s">
        <v>3141</v>
      </c>
      <c r="AO1274" s="596" t="s">
        <v>3141</v>
      </c>
    </row>
    <row r="1275" spans="2:41" ht="30" customHeight="1" x14ac:dyDescent="0.3">
      <c r="B1275" s="434">
        <v>20201296</v>
      </c>
      <c r="C1275" s="594" t="s">
        <v>12521</v>
      </c>
      <c r="E1275" s="595">
        <v>44673</v>
      </c>
      <c r="H1275" s="436" t="s">
        <v>381</v>
      </c>
      <c r="Y1275" s="596" t="s">
        <v>12417</v>
      </c>
      <c r="AO1275" s="596" t="s">
        <v>12417</v>
      </c>
    </row>
    <row r="1276" spans="2:41" ht="30" customHeight="1" x14ac:dyDescent="0.3">
      <c r="B1276" s="434">
        <v>20201297</v>
      </c>
      <c r="C1276" s="594" t="s">
        <v>12522</v>
      </c>
      <c r="E1276" s="595">
        <v>44676</v>
      </c>
      <c r="H1276" s="436" t="s">
        <v>381</v>
      </c>
      <c r="Y1276" s="596" t="s">
        <v>12417</v>
      </c>
      <c r="AO1276" s="596" t="s">
        <v>12417</v>
      </c>
    </row>
    <row r="1277" spans="2:41" ht="30" customHeight="1" x14ac:dyDescent="0.3">
      <c r="B1277" s="434">
        <v>20201298</v>
      </c>
      <c r="C1277" s="594" t="s">
        <v>12523</v>
      </c>
      <c r="E1277" s="595">
        <v>44677</v>
      </c>
      <c r="H1277" s="436" t="s">
        <v>844</v>
      </c>
      <c r="Y1277" s="596" t="s">
        <v>12417</v>
      </c>
      <c r="AO1277" s="596" t="s">
        <v>12417</v>
      </c>
    </row>
    <row r="1278" spans="2:41" ht="30" customHeight="1" x14ac:dyDescent="0.3">
      <c r="B1278" s="434">
        <v>20201299</v>
      </c>
      <c r="C1278" s="594" t="s">
        <v>12524</v>
      </c>
      <c r="E1278" s="595">
        <v>44677</v>
      </c>
      <c r="H1278" s="436" t="s">
        <v>844</v>
      </c>
      <c r="Y1278" s="596" t="s">
        <v>12417</v>
      </c>
      <c r="AO1278" s="596" t="s">
        <v>12417</v>
      </c>
    </row>
    <row r="1279" spans="2:41" ht="30" customHeight="1" x14ac:dyDescent="0.3">
      <c r="B1279" s="434">
        <v>20201300</v>
      </c>
      <c r="C1279" s="594" t="s">
        <v>12483</v>
      </c>
      <c r="E1279" s="595">
        <v>44678</v>
      </c>
      <c r="H1279" s="436" t="s">
        <v>381</v>
      </c>
      <c r="Y1279" s="596" t="s">
        <v>3141</v>
      </c>
      <c r="AO1279" s="596" t="s">
        <v>12417</v>
      </c>
    </row>
  </sheetData>
  <autoFilter ref="B5:BM1203" xr:uid="{00000000-0009-0000-0000-000001000000}"/>
  <dataConsolidate link="1"/>
  <phoneticPr fontId="22"/>
  <conditionalFormatting sqref="I1:J277">
    <cfRule type="cellIs" dxfId="58" priority="12" operator="equal">
      <formula>"追跡中"</formula>
    </cfRule>
  </conditionalFormatting>
  <conditionalFormatting sqref="AV5">
    <cfRule type="cellIs" dxfId="57" priority="10" operator="equal">
      <formula>"不十分"</formula>
    </cfRule>
  </conditionalFormatting>
  <conditionalFormatting sqref="I335:J397 I288:J320">
    <cfRule type="cellIs" dxfId="56" priority="8" operator="equal">
      <formula>"追跡中"</formula>
    </cfRule>
  </conditionalFormatting>
  <conditionalFormatting sqref="I278:J287">
    <cfRule type="cellIs" dxfId="55" priority="7" operator="equal">
      <formula>"追跡中"</formula>
    </cfRule>
  </conditionalFormatting>
  <conditionalFormatting sqref="I321:J334">
    <cfRule type="cellIs" dxfId="54" priority="6" operator="equal">
      <formula>"追跡中"</formula>
    </cfRule>
  </conditionalFormatting>
  <conditionalFormatting sqref="E1">
    <cfRule type="cellIs" dxfId="53" priority="5" operator="equal">
      <formula>"追跡中"</formula>
    </cfRule>
  </conditionalFormatting>
  <conditionalFormatting sqref="Y693">
    <cfRule type="expression" dxfId="52" priority="4">
      <formula>$H693="●"</formula>
    </cfRule>
  </conditionalFormatting>
  <conditionalFormatting sqref="Y694">
    <cfRule type="expression" dxfId="51" priority="3">
      <formula>$H694="●"</formula>
    </cfRule>
  </conditionalFormatting>
  <conditionalFormatting sqref="Y696">
    <cfRule type="expression" dxfId="50" priority="1">
      <formula>$H696="●"</formula>
    </cfRule>
  </conditionalFormatting>
  <pageMargins left="0.7" right="0.7" top="0.75" bottom="0.75" header="0.3" footer="0.3"/>
  <pageSetup paperSize="9" scale="1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集積用シート_フィルタクリア">
                <anchor moveWithCells="1">
                  <from>
                    <xdr:col>5</xdr:col>
                    <xdr:colOff>7620</xdr:colOff>
                    <xdr:row>1</xdr:row>
                    <xdr:rowOff>22860</xdr:rowOff>
                  </from>
                  <to>
                    <xdr:col>5</xdr:col>
                    <xdr:colOff>1051560</xdr:colOff>
                    <xdr:row>1</xdr:row>
                    <xdr:rowOff>327660</xdr:rowOff>
                  </to>
                </anchor>
              </controlPr>
            </control>
          </mc:Choice>
        </mc:AlternateContent>
        <mc:AlternateContent xmlns:mc="http://schemas.openxmlformats.org/markup-compatibility/2006">
          <mc:Choice Requires="x14">
            <control shapeId="53250" r:id="rId5" name="Button 2">
              <controlPr defaultSize="0" print="0" autoFill="0" autoPict="0" macro="[0]!集積用シート_書式罫線">
                <anchor moveWithCells="1">
                  <from>
                    <xdr:col>4</xdr:col>
                    <xdr:colOff>7620</xdr:colOff>
                    <xdr:row>1</xdr:row>
                    <xdr:rowOff>22860</xdr:rowOff>
                  </from>
                  <to>
                    <xdr:col>4</xdr:col>
                    <xdr:colOff>1051560</xdr:colOff>
                    <xdr:row>2</xdr:row>
                    <xdr:rowOff>0</xdr:rowOff>
                  </to>
                </anchor>
              </controlPr>
            </control>
          </mc:Choice>
        </mc:AlternateContent>
        <mc:AlternateContent xmlns:mc="http://schemas.openxmlformats.org/markup-compatibility/2006">
          <mc:Choice Requires="x14">
            <control shapeId="53252" r:id="rId6" name="Button 4">
              <controlPr defaultSize="0" print="0" autoFill="0" autoPict="0" macro="[0]!CSVから集積シートへ">
                <anchor moveWithCells="1">
                  <from>
                    <xdr:col>3</xdr:col>
                    <xdr:colOff>7620</xdr:colOff>
                    <xdr:row>1</xdr:row>
                    <xdr:rowOff>22860</xdr:rowOff>
                  </from>
                  <to>
                    <xdr:col>4</xdr:col>
                    <xdr:colOff>7620</xdr:colOff>
                    <xdr:row>1</xdr:row>
                    <xdr:rowOff>327660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r:uid="{8083D3B0-35DF-4851-9D8D-0005B983AC61}">
          <x14:formula1>
            <xm:f>'C:\Users\11201062\2020リスク管理報告\202012リスク管理報告\[【転記CSV対応】リスク管理報告書1102.xlsm]リスト'!#REF!</xm:f>
          </x14:formula1>
          <xm:sqref>BD6:BF363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7B39D-BA60-4F0B-BE7E-59DF1DE093E8}">
  <sheetPr codeName="Sheet1">
    <pageSetUpPr fitToPage="1"/>
  </sheetPr>
  <dimension ref="A1:S43"/>
  <sheetViews>
    <sheetView zoomScale="55" zoomScaleNormal="55" workbookViewId="0">
      <pane ySplit="6" topLeftCell="A7" activePane="bottomLeft" state="frozen"/>
      <selection activeCell="B40" sqref="B40"/>
      <selection pane="bottomLeft" activeCell="I11" sqref="I11"/>
    </sheetView>
  </sheetViews>
  <sheetFormatPr defaultColWidth="8.81640625" defaultRowHeight="16.2" x14ac:dyDescent="0.3"/>
  <cols>
    <col min="1" max="1" width="5" style="53" customWidth="1"/>
    <col min="2" max="2" width="0.453125" style="60" customWidth="1"/>
    <col min="3" max="6" width="20.81640625" style="54" customWidth="1"/>
    <col min="7" max="7" width="10.81640625" style="60" customWidth="1"/>
    <col min="8" max="8" width="12.81640625" style="60" customWidth="1"/>
    <col min="9" max="9" width="15.6328125" style="60" customWidth="1"/>
    <col min="10" max="13" width="8.81640625" style="60" customWidth="1"/>
    <col min="14" max="16" width="8.6328125" style="60" customWidth="1"/>
    <col min="17" max="19" width="8.81640625" style="60"/>
    <col min="20" max="21" width="7.1796875" style="60" bestFit="1" customWidth="1"/>
    <col min="22" max="16384" width="8.81640625" style="60"/>
  </cols>
  <sheetData>
    <row r="1" spans="1:19" ht="25.95" customHeight="1" x14ac:dyDescent="0.3">
      <c r="B1" s="61"/>
      <c r="C1" s="650"/>
      <c r="D1" s="651"/>
      <c r="E1" s="651"/>
      <c r="F1" s="652"/>
      <c r="G1" s="387" t="s">
        <v>7775</v>
      </c>
      <c r="N1" s="665" t="s">
        <v>6223</v>
      </c>
      <c r="O1" s="665"/>
      <c r="R1" s="386"/>
      <c r="S1" s="386"/>
    </row>
    <row r="2" spans="1:19" ht="25.95" customHeight="1" x14ac:dyDescent="0.45">
      <c r="B2" s="61"/>
      <c r="C2" s="666" t="s">
        <v>373</v>
      </c>
      <c r="D2" s="667"/>
      <c r="E2" s="398"/>
      <c r="F2" s="433"/>
      <c r="I2" s="126">
        <v>20201224</v>
      </c>
      <c r="N2" s="664" t="s">
        <v>249</v>
      </c>
      <c r="O2" s="664"/>
    </row>
    <row r="3" spans="1:19" ht="25.95" customHeight="1" x14ac:dyDescent="0.3">
      <c r="B3" s="61"/>
      <c r="C3" s="189" t="s">
        <v>372</v>
      </c>
      <c r="D3" s="190" t="s">
        <v>3082</v>
      </c>
      <c r="E3" s="93" t="s">
        <v>116</v>
      </c>
      <c r="F3" s="399" t="s">
        <v>118</v>
      </c>
      <c r="I3" s="294">
        <v>202201283252</v>
      </c>
      <c r="J3" s="106"/>
      <c r="N3" s="191">
        <v>44582</v>
      </c>
      <c r="O3" s="191">
        <v>44612</v>
      </c>
    </row>
    <row r="4" spans="1:19" ht="1.95" customHeight="1" thickBot="1" x14ac:dyDescent="0.35">
      <c r="B4" s="61"/>
      <c r="C4" s="46"/>
      <c r="D4" s="46"/>
      <c r="E4" s="47"/>
      <c r="F4" s="47"/>
    </row>
    <row r="5" spans="1:19" ht="39" customHeight="1" thickTop="1" thickBot="1" x14ac:dyDescent="0.35">
      <c r="B5" s="61"/>
      <c r="C5" s="204" t="s">
        <v>130</v>
      </c>
      <c r="D5" s="653" t="s">
        <v>12199</v>
      </c>
      <c r="E5" s="654"/>
      <c r="F5" s="655"/>
      <c r="H5" s="344"/>
    </row>
    <row r="6" spans="1:19" ht="25.95" customHeight="1" thickTop="1" thickBot="1" x14ac:dyDescent="0.35">
      <c r="B6" s="61"/>
      <c r="C6" s="204" t="s">
        <v>264</v>
      </c>
      <c r="D6" s="246" t="s">
        <v>2481</v>
      </c>
      <c r="E6" s="209" t="s">
        <v>371</v>
      </c>
      <c r="F6" s="246" t="s">
        <v>12198</v>
      </c>
      <c r="H6" s="56"/>
      <c r="I6" s="58"/>
      <c r="J6" s="58"/>
    </row>
    <row r="7" spans="1:19" ht="25.95" customHeight="1" thickTop="1" thickBot="1" x14ac:dyDescent="0.35">
      <c r="B7" s="61"/>
      <c r="C7" s="204" t="s">
        <v>140</v>
      </c>
      <c r="D7" s="247">
        <v>44587</v>
      </c>
      <c r="E7" s="206" t="s">
        <v>141</v>
      </c>
      <c r="F7" s="248">
        <v>44501</v>
      </c>
      <c r="K7" s="54"/>
    </row>
    <row r="8" spans="1:19" ht="25.95" hidden="1" customHeight="1" x14ac:dyDescent="0.3">
      <c r="B8" s="61"/>
      <c r="C8" s="55"/>
      <c r="D8" s="656" t="s">
        <v>4504</v>
      </c>
      <c r="E8" s="642"/>
      <c r="F8" s="657"/>
    </row>
    <row r="9" spans="1:19" s="52" customFormat="1" ht="25.95" hidden="1" customHeight="1" x14ac:dyDescent="0.3">
      <c r="A9" s="53"/>
      <c r="B9" s="51"/>
      <c r="C9" s="55"/>
      <c r="D9" s="641"/>
      <c r="E9" s="642"/>
      <c r="F9" s="643"/>
    </row>
    <row r="10" spans="1:19" ht="25.95" customHeight="1" thickTop="1" thickBot="1" x14ac:dyDescent="0.35">
      <c r="B10" s="61"/>
      <c r="C10" s="204" t="s">
        <v>137</v>
      </c>
      <c r="D10" s="249" t="s">
        <v>2455</v>
      </c>
      <c r="E10" s="208" t="s">
        <v>138</v>
      </c>
      <c r="F10" s="249" t="s">
        <v>2484</v>
      </c>
      <c r="I10" s="389"/>
    </row>
    <row r="11" spans="1:19" ht="79.95" customHeight="1" thickTop="1" thickBot="1" x14ac:dyDescent="0.35">
      <c r="B11" s="61"/>
      <c r="C11" s="204" t="s">
        <v>139</v>
      </c>
      <c r="D11" s="658" t="s">
        <v>12200</v>
      </c>
      <c r="E11" s="659"/>
      <c r="F11" s="660"/>
      <c r="I11" s="192"/>
      <c r="J11" s="192"/>
      <c r="K11" s="192"/>
      <c r="L11" s="193"/>
      <c r="M11" s="193"/>
      <c r="N11" s="194"/>
      <c r="O11" s="194"/>
      <c r="P11" s="62"/>
    </row>
    <row r="12" spans="1:19" ht="120" customHeight="1" thickTop="1" thickBot="1" x14ac:dyDescent="0.35">
      <c r="B12" s="61"/>
      <c r="C12" s="204" t="s">
        <v>4495</v>
      </c>
      <c r="D12" s="658" t="s">
        <v>12201</v>
      </c>
      <c r="E12" s="659"/>
      <c r="F12" s="660"/>
      <c r="I12" s="192"/>
      <c r="J12" s="192"/>
      <c r="K12" s="192"/>
      <c r="L12" s="193"/>
      <c r="M12" s="193"/>
      <c r="N12" s="194"/>
      <c r="O12" s="194"/>
      <c r="P12" s="62"/>
    </row>
    <row r="13" spans="1:19" ht="79.95" customHeight="1" thickTop="1" thickBot="1" x14ac:dyDescent="0.35">
      <c r="B13" s="61"/>
      <c r="C13" s="204" t="s">
        <v>133</v>
      </c>
      <c r="D13" s="661" t="s">
        <v>12202</v>
      </c>
      <c r="E13" s="662"/>
      <c r="F13" s="663"/>
      <c r="H13" s="369"/>
      <c r="I13" s="192"/>
      <c r="J13" s="192"/>
      <c r="K13" s="192"/>
      <c r="L13" s="192"/>
      <c r="M13" s="193"/>
      <c r="N13" s="193"/>
      <c r="O13" s="193"/>
    </row>
    <row r="14" spans="1:19" ht="25.95" customHeight="1" thickTop="1" thickBot="1" x14ac:dyDescent="0.35">
      <c r="B14" s="61"/>
      <c r="C14" s="204" t="s">
        <v>340</v>
      </c>
      <c r="D14" s="250">
        <v>207000</v>
      </c>
      <c r="E14" s="210" t="s">
        <v>343</v>
      </c>
      <c r="F14" s="280" t="s">
        <v>2455</v>
      </c>
      <c r="H14" s="62"/>
      <c r="I14" s="192"/>
      <c r="J14" s="192"/>
      <c r="K14" s="192"/>
      <c r="L14" s="192"/>
      <c r="M14" s="193"/>
      <c r="N14" s="194"/>
      <c r="O14" s="193"/>
    </row>
    <row r="15" spans="1:19" ht="25.95" customHeight="1" thickTop="1" thickBot="1" x14ac:dyDescent="0.35">
      <c r="B15" s="61"/>
      <c r="C15" s="205" t="s">
        <v>6467</v>
      </c>
      <c r="D15" s="250">
        <v>207000</v>
      </c>
      <c r="E15" s="207" t="s">
        <v>342</v>
      </c>
      <c r="F15" s="429"/>
      <c r="I15" s="192"/>
      <c r="J15" s="192"/>
      <c r="K15" s="192"/>
      <c r="L15" s="192"/>
      <c r="M15" s="193"/>
      <c r="N15" s="193"/>
      <c r="O15" s="193"/>
    </row>
    <row r="16" spans="1:19" ht="25.95" customHeight="1" thickTop="1" x14ac:dyDescent="0.3">
      <c r="B16" s="61"/>
      <c r="C16" s="55" t="s">
        <v>131</v>
      </c>
      <c r="D16" s="211" t="s">
        <v>120</v>
      </c>
      <c r="E16" s="55" t="s">
        <v>341</v>
      </c>
      <c r="F16" s="429"/>
      <c r="I16" s="192"/>
      <c r="J16" s="192"/>
      <c r="K16" s="192"/>
      <c r="L16" s="192"/>
      <c r="M16" s="193"/>
      <c r="N16" s="193"/>
      <c r="O16" s="193"/>
    </row>
    <row r="17" spans="2:15" ht="25.95" customHeight="1" x14ac:dyDescent="0.3">
      <c r="E17" s="60"/>
      <c r="F17" s="60"/>
      <c r="I17" s="192"/>
      <c r="J17" s="192"/>
      <c r="K17" s="192"/>
      <c r="L17" s="192"/>
      <c r="M17" s="193"/>
      <c r="N17" s="193"/>
      <c r="O17" s="193"/>
    </row>
    <row r="18" spans="2:15" ht="25.95" customHeight="1" x14ac:dyDescent="0.3">
      <c r="B18" s="61"/>
      <c r="C18" s="644" t="s">
        <v>10668</v>
      </c>
      <c r="D18" s="645"/>
      <c r="E18" s="646"/>
      <c r="F18" s="342" t="s">
        <v>9026</v>
      </c>
    </row>
    <row r="19" spans="2:15" ht="52.2" customHeight="1" x14ac:dyDescent="0.3">
      <c r="B19" s="61"/>
      <c r="C19" s="647" t="s">
        <v>12203</v>
      </c>
      <c r="D19" s="648"/>
      <c r="E19" s="649"/>
      <c r="F19" s="428"/>
      <c r="L19" s="182"/>
    </row>
    <row r="20" spans="2:15" ht="25.95" customHeight="1" thickBot="1" x14ac:dyDescent="0.35">
      <c r="B20" s="61"/>
      <c r="C20" s="637" t="s">
        <v>6558</v>
      </c>
      <c r="D20" s="637"/>
      <c r="E20" s="320" t="s">
        <v>7963</v>
      </c>
      <c r="F20" s="49" t="s">
        <v>132</v>
      </c>
      <c r="L20" s="182"/>
    </row>
    <row r="21" spans="2:15" ht="109.95" customHeight="1" thickTop="1" thickBot="1" x14ac:dyDescent="0.35">
      <c r="B21" s="61"/>
      <c r="C21" s="658" t="s">
        <v>12289</v>
      </c>
      <c r="D21" s="660"/>
      <c r="E21" s="343" t="s">
        <v>2528</v>
      </c>
      <c r="F21" s="321" t="s">
        <v>2454</v>
      </c>
      <c r="I21" s="62"/>
      <c r="L21" s="182"/>
    </row>
    <row r="22" spans="2:15" ht="25.95" customHeight="1" thickTop="1" x14ac:dyDescent="0.3">
      <c r="B22" s="61"/>
      <c r="C22" s="674" t="s">
        <v>2656</v>
      </c>
      <c r="D22" s="680"/>
      <c r="E22" s="242" t="s">
        <v>4497</v>
      </c>
      <c r="F22" s="243" t="s">
        <v>4498</v>
      </c>
      <c r="I22" s="192"/>
      <c r="J22" s="192"/>
      <c r="K22" s="192"/>
      <c r="L22" s="192"/>
    </row>
    <row r="23" spans="2:15" ht="52.2" customHeight="1" thickBot="1" x14ac:dyDescent="0.35">
      <c r="B23" s="61"/>
      <c r="C23" s="681" t="s">
        <v>12245</v>
      </c>
      <c r="D23" s="682"/>
      <c r="E23" s="245" t="s">
        <v>12246</v>
      </c>
      <c r="F23" s="368" t="s">
        <v>12316</v>
      </c>
    </row>
    <row r="24" spans="2:15" ht="25.95" customHeight="1" thickTop="1" x14ac:dyDescent="0.3">
      <c r="B24" s="61"/>
      <c r="C24" s="683" t="s">
        <v>6557</v>
      </c>
      <c r="D24" s="684"/>
      <c r="E24" s="326" t="s">
        <v>4497</v>
      </c>
      <c r="F24" s="244" t="s">
        <v>4498</v>
      </c>
    </row>
    <row r="25" spans="2:15" ht="52.2" customHeight="1" thickBot="1" x14ac:dyDescent="0.35">
      <c r="B25" s="61"/>
      <c r="C25" s="681" t="s">
        <v>12247</v>
      </c>
      <c r="D25" s="682"/>
      <c r="E25" s="245" t="s">
        <v>12248</v>
      </c>
      <c r="F25" s="368" t="s">
        <v>12249</v>
      </c>
    </row>
    <row r="26" spans="2:15" ht="25.95" customHeight="1" thickTop="1" x14ac:dyDescent="0.3">
      <c r="B26" s="61"/>
      <c r="C26" s="674" t="s">
        <v>370</v>
      </c>
      <c r="D26" s="675"/>
      <c r="E26" s="676"/>
      <c r="F26" s="325" t="s">
        <v>7964</v>
      </c>
      <c r="H26" s="57"/>
    </row>
    <row r="27" spans="2:15" ht="70.2" customHeight="1" thickBot="1" x14ac:dyDescent="0.35">
      <c r="B27" s="61"/>
      <c r="C27" s="677" t="s">
        <v>12247</v>
      </c>
      <c r="D27" s="678"/>
      <c r="E27" s="679"/>
      <c r="F27" s="345"/>
    </row>
    <row r="28" spans="2:15" ht="25.95" customHeight="1" thickTop="1" x14ac:dyDescent="0.3">
      <c r="L28" s="192"/>
      <c r="M28" s="193"/>
      <c r="N28" s="193"/>
      <c r="O28" s="193"/>
    </row>
    <row r="29" spans="2:15" ht="25.95" customHeight="1" x14ac:dyDescent="0.3">
      <c r="B29" s="61"/>
      <c r="C29" s="638" t="s">
        <v>123</v>
      </c>
      <c r="D29" s="639"/>
      <c r="E29" s="639"/>
      <c r="F29" s="640"/>
      <c r="I29" s="192"/>
      <c r="J29" s="192"/>
      <c r="K29" s="192"/>
      <c r="L29" s="192"/>
    </row>
    <row r="30" spans="2:15" ht="25.95" customHeight="1" x14ac:dyDescent="0.3">
      <c r="B30" s="61"/>
      <c r="C30" s="49" t="s">
        <v>98</v>
      </c>
      <c r="D30" s="49" t="s">
        <v>192</v>
      </c>
      <c r="E30" s="49" t="s">
        <v>193</v>
      </c>
      <c r="F30" s="49"/>
      <c r="H30" s="384" t="s">
        <v>5811</v>
      </c>
      <c r="I30" s="670" t="s">
        <v>4499</v>
      </c>
      <c r="J30" s="671"/>
      <c r="K30" s="671"/>
      <c r="L30" s="671"/>
      <c r="M30" s="672"/>
      <c r="N30" s="195" t="s">
        <v>4205</v>
      </c>
      <c r="O30" s="195" t="s">
        <v>4204</v>
      </c>
    </row>
    <row r="31" spans="2:15" ht="52.2" customHeight="1" x14ac:dyDescent="0.3">
      <c r="B31" s="61"/>
      <c r="C31" s="78"/>
      <c r="D31" s="123" t="s">
        <v>2460</v>
      </c>
      <c r="E31" s="78" t="s">
        <v>2461</v>
      </c>
      <c r="F31" s="427"/>
      <c r="H31" s="281">
        <v>207000</v>
      </c>
      <c r="I31" s="196">
        <f>IF(C31="",1,IF(C31="絆創膏程度けが",1,IF(C31="病院治療休業無し",2,IF(C31="通院必要休業3日以内",3,IF(C31="休業4日以上",4,IF(C31="重度障害死亡事故",5,0))))))</f>
        <v>1</v>
      </c>
      <c r="J31" s="196">
        <f>IF(D31="",1,IF(D31="0円～10万円未満",1,IF(D31="10万円以上～100万円未満",2,IF(D31="100万円以上～1000万円未満",3,IF(D31="1000万円以上～1億円未満",4,IF(D31="1億円以上",5,0))))))</f>
        <v>2</v>
      </c>
      <c r="K31" s="196">
        <f>IF(E31="",1,IF(E31="お客様からクレーム（店舗対応）問題がない",1,IF(E31="お客様からクレーム（本部対応）影響あり",2,IF(E31="業界紙に掲載ネット炎上",3,IF(E31="全国紙キー局で報道行政指導入会計上の問題",4,IF(E31="社会全体問題",5,0))))))</f>
        <v>1</v>
      </c>
      <c r="L31" s="197"/>
      <c r="M31" s="197" t="s">
        <v>4208</v>
      </c>
      <c r="N31" s="198">
        <f>IF(QUOTIENT(($I$33+$K$33),2)=0,1,QUOTIENT(($I$33+$K$33),2))</f>
        <v>2</v>
      </c>
      <c r="O31" s="198">
        <f>IF(MAX($I$31:$K$31)=0,1,MAX($I$31:$K$31))</f>
        <v>2</v>
      </c>
    </row>
    <row r="32" spans="2:15" ht="25.95" customHeight="1" x14ac:dyDescent="0.3">
      <c r="B32" s="61"/>
      <c r="C32" s="49" t="s">
        <v>165</v>
      </c>
      <c r="D32" s="49" t="s">
        <v>4496</v>
      </c>
      <c r="E32" s="49" t="s">
        <v>199</v>
      </c>
      <c r="F32" s="49"/>
      <c r="I32" s="195"/>
      <c r="J32" s="195"/>
      <c r="K32" s="195"/>
      <c r="L32" s="195"/>
      <c r="M32" s="197" t="s">
        <v>4207</v>
      </c>
      <c r="N32" s="198">
        <v>2</v>
      </c>
      <c r="O32" s="198">
        <v>1</v>
      </c>
    </row>
    <row r="33" spans="2:16" ht="52.2" customHeight="1" x14ac:dyDescent="0.3">
      <c r="B33" s="61"/>
      <c r="C33" s="171" t="s">
        <v>2486</v>
      </c>
      <c r="D33" s="427"/>
      <c r="E33" s="171" t="s">
        <v>2458</v>
      </c>
      <c r="F33" s="430"/>
      <c r="I33" s="196">
        <f>IF(C33="まず発生しない",1,IF(C33="まれに起きる年1度",2,IF(C33="たまに起きる半年1度",3,IF(C33="時々起きる月1度",4,IF(C33="よく起きる週1度以上",5,0)))))</f>
        <v>3</v>
      </c>
      <c r="J33" s="196">
        <f>IF(D33="●",5,0)</f>
        <v>0</v>
      </c>
      <c r="K33" s="196">
        <f>IF(E33="対策基準有効",1,IF(E33="対策はあるが不十分",3,IF(E33="対策無し",5,0)))</f>
        <v>1</v>
      </c>
      <c r="L33" s="195">
        <f>IF(F33="決算影響なし",1,IF(F33="月次決算影響した",2,IF(F33="4半期決算影響した",3,IF(F33="ユーザーに影響した",4,IF(F33="その他",1,0)))))</f>
        <v>0</v>
      </c>
      <c r="M33" s="197" t="s">
        <v>4206</v>
      </c>
      <c r="N33" s="668" t="str">
        <f>ADDRESS($O$31+$O$32,$N$31+$N$32)</f>
        <v>$D$3</v>
      </c>
      <c r="O33" s="668"/>
    </row>
    <row r="34" spans="2:16" ht="25.95" customHeight="1" x14ac:dyDescent="0.3">
      <c r="B34" s="61"/>
      <c r="C34" s="638" t="s">
        <v>4023</v>
      </c>
      <c r="D34" s="640"/>
      <c r="E34" s="673" t="s">
        <v>122</v>
      </c>
      <c r="F34" s="673"/>
      <c r="I34" s="197"/>
      <c r="J34" s="197"/>
      <c r="K34" s="197"/>
      <c r="L34" s="197"/>
      <c r="M34" s="197" t="s">
        <v>4209</v>
      </c>
      <c r="N34" s="668" t="str">
        <f ca="1">INDIRECT("'リスク評価基準2021'!"&amp;$N$33)</f>
        <v>低</v>
      </c>
      <c r="O34" s="668"/>
      <c r="P34" s="182"/>
    </row>
    <row r="35" spans="2:16" ht="52.2" customHeight="1" x14ac:dyDescent="0.3">
      <c r="B35" s="61"/>
      <c r="C35" s="688" t="str">
        <f ca="1">INDIRECT("'リスク評価基準2021'!"&amp;ADDRESS(IF(MAX($I$31,$J$31,$K$31,$J$33)=0,1,MAX($I$31,$J$31,$K$31,$J$33))+$O$32,$N$31+$N$32))</f>
        <v>低</v>
      </c>
      <c r="D35" s="689"/>
      <c r="E35" s="690" t="str">
        <f ca="1">INDIRECT("'リスク評価基準2021'!"&amp;$N$33)</f>
        <v>低</v>
      </c>
      <c r="F35" s="690"/>
      <c r="G35" s="48"/>
      <c r="I35" s="195">
        <f>MAX(I31:K31)*6+I33+J33</f>
        <v>15</v>
      </c>
      <c r="J35" s="197"/>
      <c r="K35" s="196">
        <f>MAX(I31:K31)*6+I33+K33</f>
        <v>16</v>
      </c>
      <c r="L35" s="197"/>
      <c r="M35" s="199" t="s">
        <v>4210</v>
      </c>
      <c r="N35" s="668" t="str">
        <f ca="1">INDIRECT("'リスク評価基準2021'!"&amp;ADDRESS(IF(MAX($I$31,$J$31,$K$31,$J$33)=0,1,MAX($I$31,$J$31,$K$31,$J$33))+$O$32,$N$31+$N$32))</f>
        <v>低</v>
      </c>
      <c r="O35" s="668"/>
    </row>
    <row r="36" spans="2:16" ht="25.95" customHeight="1" x14ac:dyDescent="0.3">
      <c r="I36" s="195">
        <f>MAX(I31:L31)*6+IF(I33*L33=0,1,I33*L33)</f>
        <v>13</v>
      </c>
      <c r="J36" s="197"/>
      <c r="K36" s="195" t="str">
        <f>IF(K35&lt;=4,"低",IF(AND(K35&gt;=5,K35&lt;=9),"中",IF(AND(K35&gt;=10,K35&lt;=14),"高",IF(K35&gt;=15,"重要",""))))</f>
        <v>重要</v>
      </c>
      <c r="L36" s="197"/>
      <c r="M36" s="197"/>
      <c r="N36" s="669" t="str">
        <f>IF(AND(I35&gt;=1,I35&lt;=10),"C：一次対応のみ、即日",IF(AND(I35&gt;=11,I35&lt;=15),"B：年度内解決",IF(AND(I35&gt;=16,I35&lt;=20),"A：4半期内解決",IF(I35&gt;=21,"S：当月内解決",""))))</f>
        <v>B：年度内解決</v>
      </c>
      <c r="O36" s="669"/>
    </row>
    <row r="37" spans="2:16" ht="25.95" customHeight="1" x14ac:dyDescent="0.3">
      <c r="B37" s="61"/>
      <c r="C37" s="638" t="s">
        <v>8649</v>
      </c>
      <c r="D37" s="639"/>
      <c r="E37" s="639"/>
      <c r="F37" s="640"/>
      <c r="I37" s="192"/>
      <c r="J37" s="192"/>
      <c r="K37" s="192"/>
      <c r="L37" s="192"/>
    </row>
    <row r="38" spans="2:16" ht="25.95" customHeight="1" x14ac:dyDescent="0.3">
      <c r="B38" s="61"/>
      <c r="C38" s="361" t="s">
        <v>8813</v>
      </c>
      <c r="D38" s="361"/>
      <c r="E38" s="644" t="s">
        <v>8885</v>
      </c>
      <c r="F38" s="646"/>
      <c r="I38" s="192"/>
      <c r="J38" s="192"/>
      <c r="K38" s="192"/>
      <c r="L38" s="192"/>
    </row>
    <row r="39" spans="2:16" ht="52.2" customHeight="1" x14ac:dyDescent="0.3">
      <c r="B39" s="61"/>
      <c r="C39" s="202"/>
      <c r="D39" s="426"/>
      <c r="E39" s="647"/>
      <c r="F39" s="649"/>
      <c r="I39" s="192"/>
      <c r="J39" s="192"/>
      <c r="K39" s="192"/>
      <c r="L39" s="192"/>
    </row>
    <row r="40" spans="2:16" ht="25.95" customHeight="1" x14ac:dyDescent="0.3">
      <c r="B40" s="61"/>
      <c r="C40" s="691" t="s">
        <v>143</v>
      </c>
      <c r="D40" s="691"/>
      <c r="E40" s="691"/>
      <c r="F40" s="691"/>
    </row>
    <row r="41" spans="2:16" ht="156" customHeight="1" x14ac:dyDescent="0.3">
      <c r="B41" s="61"/>
      <c r="C41" s="692"/>
      <c r="D41" s="692"/>
      <c r="E41" s="692"/>
      <c r="F41" s="692"/>
    </row>
    <row r="42" spans="2:16" ht="25.95" customHeight="1" x14ac:dyDescent="0.3"/>
    <row r="43" spans="2:16" ht="25.95" customHeight="1" x14ac:dyDescent="0.3">
      <c r="B43" s="61"/>
      <c r="C43" s="55" t="s">
        <v>362</v>
      </c>
      <c r="D43" s="685">
        <v>202201283252</v>
      </c>
      <c r="E43" s="686"/>
      <c r="F43" s="687"/>
    </row>
  </sheetData>
  <dataConsolidate link="1"/>
  <mergeCells count="38">
    <mergeCell ref="D43:F43"/>
    <mergeCell ref="C29:F29"/>
    <mergeCell ref="C25:D25"/>
    <mergeCell ref="C35:D35"/>
    <mergeCell ref="E35:F35"/>
    <mergeCell ref="E38:F38"/>
    <mergeCell ref="E39:F39"/>
    <mergeCell ref="C40:D40"/>
    <mergeCell ref="C41:D41"/>
    <mergeCell ref="E41:F41"/>
    <mergeCell ref="E40:F40"/>
    <mergeCell ref="N2:O2"/>
    <mergeCell ref="N1:O1"/>
    <mergeCell ref="C2:D2"/>
    <mergeCell ref="N35:O35"/>
    <mergeCell ref="N36:O36"/>
    <mergeCell ref="I30:M30"/>
    <mergeCell ref="N33:O33"/>
    <mergeCell ref="C34:D34"/>
    <mergeCell ref="E34:F34"/>
    <mergeCell ref="N34:O34"/>
    <mergeCell ref="C21:D21"/>
    <mergeCell ref="C26:E26"/>
    <mergeCell ref="C27:E27"/>
    <mergeCell ref="C22:D22"/>
    <mergeCell ref="C23:D23"/>
    <mergeCell ref="C24:D24"/>
    <mergeCell ref="C1:F1"/>
    <mergeCell ref="D5:F5"/>
    <mergeCell ref="D8:F8"/>
    <mergeCell ref="D11:F11"/>
    <mergeCell ref="D13:F13"/>
    <mergeCell ref="D12:F12"/>
    <mergeCell ref="C20:D20"/>
    <mergeCell ref="C37:F37"/>
    <mergeCell ref="D9:F9"/>
    <mergeCell ref="C18:E18"/>
    <mergeCell ref="C19:E19"/>
  </mergeCells>
  <phoneticPr fontId="22"/>
  <conditionalFormatting sqref="F21:F25">
    <cfRule type="cellIs" dxfId="47" priority="7" operator="equal">
      <formula>"要改善"</formula>
    </cfRule>
    <cfRule type="cellIs" dxfId="46" priority="8" operator="equal">
      <formula>"有効"</formula>
    </cfRule>
    <cfRule type="cellIs" dxfId="45" priority="9" operator="equal">
      <formula>"経過観察中"</formula>
    </cfRule>
  </conditionalFormatting>
  <conditionalFormatting sqref="E35">
    <cfRule type="containsText" dxfId="44" priority="4" operator="containsText" text="中">
      <formula>NOT(ISERROR(SEARCH("中",E35)))</formula>
    </cfRule>
    <cfRule type="containsText" dxfId="43" priority="5" operator="containsText" text="高">
      <formula>NOT(ISERROR(SEARCH("高",E35)))</formula>
    </cfRule>
    <cfRule type="containsText" dxfId="42" priority="6" operator="containsText" text="重要">
      <formula>NOT(ISERROR(SEARCH("重要",E35)))</formula>
    </cfRule>
  </conditionalFormatting>
  <conditionalFormatting sqref="C1">
    <cfRule type="expression" dxfId="41" priority="3">
      <formula>$B$1="追跡中"</formula>
    </cfRule>
  </conditionalFormatting>
  <dataValidations xWindow="1032" yWindow="710" count="16">
    <dataValidation type="list" allowBlank="1" showInputMessage="1" showErrorMessage="1" sqref="D33" xr:uid="{B9C8352F-1D48-40E0-95BC-780343D7808D}">
      <formula1>"●"</formula1>
    </dataValidation>
    <dataValidation allowBlank="1" showInputMessage="1" showErrorMessage="1" prompt="タイトルをご記入ください。改行を入れてください。_x000a_記入例：【G型リベート登録ミス】改行_x000a_仕入先コード間違い" sqref="D5" xr:uid="{72CA829F-E5B6-4D12-B17C-3495F5CCB877}"/>
    <dataValidation operator="greaterThanOrEqual" allowBlank="1" showInputMessage="1" error="整数で入力してください" prompt="自動に表示されます" sqref="E35:F35" xr:uid="{1FE4C75A-E883-4050-B018-3FA77F13C323}"/>
    <dataValidation allowBlank="1" showInputMessage="1" showErrorMessage="1" prompt="いつ、何を更新したのかをご記入ください" sqref="C41" xr:uid="{81EE6ED3-8DAC-4DCE-ABE8-2B742DBFEA63}"/>
    <dataValidation allowBlank="1" showInputMessage="1" showErrorMessage="1" prompt="起きた事象の内容をご記入ください" sqref="D11:D12" xr:uid="{2545051E-21D3-4632-A966-9A1AA97E4E36}"/>
    <dataValidation allowBlank="1" showInputMessage="1" showErrorMessage="1" prompt="対応した内容をご記入ください" sqref="H31 D39:E39 C21:C25 D22:E25" xr:uid="{FB8FC136-13A7-4EDD-AD0F-65DAD8989E7E}"/>
    <dataValidation allowBlank="1" showInputMessage="1" showErrorMessage="1" prompt="今後実施する予定の対策内容をご記入ください" sqref="F25 C23 C41 C25 C27 F23" xr:uid="{B988CADF-44EB-4E6E-8FCA-809E8A846EF9}"/>
    <dataValidation allowBlank="1" showInputMessage="1" showErrorMessage="1" prompt="なぜ事象が起きたのかをご記入ください" sqref="D13:F13" xr:uid="{657A4511-EF4E-4273-AC34-59BA23B28045}"/>
    <dataValidation allowBlank="1" showInputMessage="1" showErrorMessage="1" prompt="誰が：事象を起こした人名、部署名をご記入ください_x000a_何が：事象を起こした物名をご記入ください" sqref="D10" xr:uid="{16B17D38-C631-4C06-A9D4-E1FF9826198B}"/>
    <dataValidation allowBlank="1" showInputMessage="1" showErrorMessage="1" prompt="発見した部署名をご記入ください" sqref="F10" xr:uid="{5F7A205E-77F9-42D1-B8A7-6FA024860477}"/>
    <dataValidation type="date" operator="greaterThanOrEqual" allowBlank="1" showInputMessage="1" error="「年/月」の形式で入力してください。_x000a_例：2020/4" prompt="影響のあった月をご記入ください_x000a_リベートの場合、翌月に影響がでることがあります_x000a_入力例：2020/4_x000a_表示：2020年4月度" sqref="F7" xr:uid="{49706D55-E2DD-427F-9F80-802BDF63EB89}">
      <formula1>43831</formula1>
    </dataValidation>
    <dataValidation type="date" operator="greaterThanOrEqual" allowBlank="1" showInputMessage="1" showErrorMessage="1" error="日付を入力して下さい" prompt="事象が発生した日をご記入ください" sqref="D7" xr:uid="{08AA5677-8E0F-4E2C-91FC-5D316F361E0A}">
      <formula1>1</formula1>
    </dataValidation>
    <dataValidation type="list" allowBlank="1" showInputMessage="1" showErrorMessage="1" prompt="対応した内容をご記入ください" sqref="C39 F19" xr:uid="{5C1AAC83-79C1-431A-A804-4FD8680AC006}">
      <formula1>"●"</formula1>
    </dataValidation>
    <dataValidation type="list" allowBlank="1" showInputMessage="1" showErrorMessage="1" prompt="今後実施する予定の対策内容をご記入ください" sqref="F27" xr:uid="{AEDBEBD6-823D-4674-AB1E-07FE5B79AB21}">
      <formula1>"●"</formula1>
    </dataValidation>
    <dataValidation type="list" allowBlank="1" prompt="発見した部署名をご記入ください" sqref="F2" xr:uid="{84825CDE-1B22-404F-912D-EC46069DFC69}">
      <formula1>"●"</formula1>
    </dataValidation>
    <dataValidation type="list" allowBlank="1" showInputMessage="1" prompt="対応した内容をご記入ください" sqref="E21" xr:uid="{2E3A2090-F5DD-4CD8-95B2-74FFA0F4FBA3}">
      <formula1>"●"</formula1>
    </dataValidation>
  </dataValidations>
  <pageMargins left="0.7" right="0.7" top="0.75" bottom="0.75" header="0.3" footer="0.3"/>
  <pageSetup paperSize="9" scale="3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編集用シート_DB登録">
                <anchor moveWithCells="1" sizeWithCells="1">
                  <from>
                    <xdr:col>7</xdr:col>
                    <xdr:colOff>0</xdr:colOff>
                    <xdr:row>1</xdr:row>
                    <xdr:rowOff>22860</xdr:rowOff>
                  </from>
                  <to>
                    <xdr:col>8</xdr:col>
                    <xdr:colOff>0</xdr:colOff>
                    <xdr:row>3</xdr:row>
                    <xdr:rowOff>0</xdr:rowOff>
                  </to>
                </anchor>
              </controlPr>
            </control>
          </mc:Choice>
        </mc:AlternateContent>
        <mc:AlternateContent xmlns:mc="http://schemas.openxmlformats.org/markup-compatibility/2006">
          <mc:Choice Requires="x14">
            <control shapeId="57346" r:id="rId5" name="Button 2">
              <controlPr defaultSize="0" print="0" autoFill="0" autoPict="0" macro="[0]!編集用シート_ID検索">
                <anchor moveWithCells="1">
                  <from>
                    <xdr:col>9</xdr:col>
                    <xdr:colOff>7620</xdr:colOff>
                    <xdr:row>1</xdr:row>
                    <xdr:rowOff>7620</xdr:rowOff>
                  </from>
                  <to>
                    <xdr:col>11</xdr:col>
                    <xdr:colOff>0</xdr:colOff>
                    <xdr:row>1</xdr:row>
                    <xdr:rowOff>327660</xdr:rowOff>
                  </to>
                </anchor>
              </controlPr>
            </control>
          </mc:Choice>
        </mc:AlternateContent>
        <mc:AlternateContent xmlns:mc="http://schemas.openxmlformats.org/markup-compatibility/2006">
          <mc:Choice Requires="x14">
            <control shapeId="57347" r:id="rId6" name="Button 3">
              <controlPr defaultSize="0" print="0" autoFill="0" autoPict="0" macro="[0]!編集用シート_検索上へ戻る">
                <anchor moveWithCells="1">
                  <from>
                    <xdr:col>12</xdr:col>
                    <xdr:colOff>7620</xdr:colOff>
                    <xdr:row>1</xdr:row>
                    <xdr:rowOff>22860</xdr:rowOff>
                  </from>
                  <to>
                    <xdr:col>12</xdr:col>
                    <xdr:colOff>723900</xdr:colOff>
                    <xdr:row>1</xdr:row>
                    <xdr:rowOff>312420</xdr:rowOff>
                  </to>
                </anchor>
              </controlPr>
            </control>
          </mc:Choice>
        </mc:AlternateContent>
        <mc:AlternateContent xmlns:mc="http://schemas.openxmlformats.org/markup-compatibility/2006">
          <mc:Choice Requires="x14">
            <control shapeId="57348" r:id="rId7" name="Button 4">
              <controlPr defaultSize="0" print="0" autoFill="0" autoPict="0" macro="[0]!編集用シート_検索下へ進む">
                <anchor moveWithCells="1">
                  <from>
                    <xdr:col>12</xdr:col>
                    <xdr:colOff>7620</xdr:colOff>
                    <xdr:row>2</xdr:row>
                    <xdr:rowOff>7620</xdr:rowOff>
                  </from>
                  <to>
                    <xdr:col>12</xdr:col>
                    <xdr:colOff>731520</xdr:colOff>
                    <xdr:row>3</xdr:row>
                    <xdr:rowOff>0</xdr:rowOff>
                  </to>
                </anchor>
              </controlPr>
            </control>
          </mc:Choice>
        </mc:AlternateContent>
        <mc:AlternateContent xmlns:mc="http://schemas.openxmlformats.org/markup-compatibility/2006">
          <mc:Choice Requires="x14">
            <control shapeId="57349" r:id="rId8" name="Button 5">
              <controlPr defaultSize="0" print="0" autoFill="0" autoPict="0" macro="[0]!グループリスク管理室フォーマットへ転記ver2">
                <anchor moveWithCells="1">
                  <from>
                    <xdr:col>15</xdr:col>
                    <xdr:colOff>22860</xdr:colOff>
                    <xdr:row>1</xdr:row>
                    <xdr:rowOff>22860</xdr:rowOff>
                  </from>
                  <to>
                    <xdr:col>16</xdr:col>
                    <xdr:colOff>746760</xdr:colOff>
                    <xdr:row>2</xdr:row>
                    <xdr:rowOff>312420</xdr:rowOff>
                  </to>
                </anchor>
              </controlPr>
            </control>
          </mc:Choice>
        </mc:AlternateContent>
        <mc:AlternateContent xmlns:mc="http://schemas.openxmlformats.org/markup-compatibility/2006">
          <mc:Choice Requires="x14">
            <control shapeId="57351" r:id="rId9" name="Button 7">
              <controlPr defaultSize="0" print="0" autoFill="0" autoPict="0" macro="[0]!編集用シート_WFID検索">
                <anchor moveWithCells="1">
                  <from>
                    <xdr:col>9</xdr:col>
                    <xdr:colOff>0</xdr:colOff>
                    <xdr:row>2</xdr:row>
                    <xdr:rowOff>22860</xdr:rowOff>
                  </from>
                  <to>
                    <xdr:col>10</xdr:col>
                    <xdr:colOff>731520</xdr:colOff>
                    <xdr:row>2</xdr:row>
                    <xdr:rowOff>327660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32" yWindow="710" count="13">
        <x14:dataValidation type="list" allowBlank="1" showInputMessage="1" prompt="●運用不備_x000a_●整備不備_x000a_●その他：内容をご記入ください" xr:uid="{94E94AEE-F60F-425B-B375-0AEC8745B623}">
          <x14:formula1>
            <xm:f>リスト!$C$1:$C$3</xm:f>
          </x14:formula1>
          <xm:sqref>D16</xm:sqref>
        </x14:dataValidation>
        <x14:dataValidation type="list" allowBlank="1" showInputMessage="1" showErrorMessage="1" xr:uid="{95C2EA7E-C9D6-4F01-B4F5-BADA9FE3974B}">
          <x14:formula1>
            <xm:f>リスト!$E$18:$E$21</xm:f>
          </x14:formula1>
          <xm:sqref>F16</xm:sqref>
        </x14:dataValidation>
        <x14:dataValidation type="list" allowBlank="1" showInputMessage="1" showErrorMessage="1" xr:uid="{46325BA9-F0D2-4066-A1BE-1D1827624637}">
          <x14:formula1>
            <xm:f>'C:\Users\11201062\【作業】インシデント管理\[layout_sam.xlsm]リスト'!#REF!</xm:f>
          </x14:formula1>
          <xm:sqref>F16</xm:sqref>
        </x14:dataValidation>
        <x14:dataValidation type="list" allowBlank="1" showInputMessage="1" showErrorMessage="1" prompt="対応した結果をお選びください_x000a_●有効_x000a_●要改善_x000a_●経過観察中" xr:uid="{927F7F2E-DCF0-4DF9-A133-20CC6A4F3DBF}">
          <x14:formula1>
            <xm:f>リスト!$A$1:$A$3</xm:f>
          </x14:formula1>
          <xm:sqref>F21 F25 F23</xm:sqref>
        </x14:dataValidation>
        <x14:dataValidation type="list" allowBlank="1" showInputMessage="1" showErrorMessage="1" prompt="●インシデント：ヒヤリハット_x000a_　 現場や業務でヒヤリとした事象_x000a_●アクシデント：事故_x000a_　 被害を及ぼすような事象" xr:uid="{BB7F70FC-515C-4B91-B524-5685A4540E89}">
          <x14:formula1>
            <xm:f>リスト!$B$10:$B$11</xm:f>
          </x14:formula1>
          <xm:sqref>F3</xm:sqref>
        </x14:dataValidation>
        <x14:dataValidation type="list" allowBlank="1" showInputMessage="1" prompt="1　対策基準が有効である_x000a_3　対策はあるが不十分である_x000a_5　対策は無し" xr:uid="{B6E0CD16-ADFF-4448-91B5-C341D4E5F164}">
          <x14:formula1>
            <xm:f>リスト!$N$9:$N$11</xm:f>
          </x14:formula1>
          <xm:sqref>E33</xm:sqref>
        </x14:dataValidation>
        <x14:dataValidation type="list" allowBlank="1" showInputMessage="1" showErrorMessage="1" prompt="1　絆創膏程度のけが_x000a_2　病院での治療、休業無し_x000a_3　通院が必要、休業3日以内_x000a_4　休業4日以上_x000a_5　重度障害・死亡事故" xr:uid="{752F62EB-0BCE-4095-9903-58760788E4E7}">
          <x14:formula1>
            <xm:f>リスト!$K$9:$K$13</xm:f>
          </x14:formula1>
          <xm:sqref>C31</xm:sqref>
        </x14:dataValidation>
        <x14:dataValidation type="list" allowBlank="1" showInputMessage="1" showErrorMessage="1" prompt="1　0円~10万円未満の損失_x000a_2　10万円以上～100万円未満の損失_x000a_3　100万円以上～1000万円未満の損失_x000a_4　1000万円以上～1億円未満の損失_x000a_5　1億円以上の損失" xr:uid="{778BD22F-AC2D-45E0-B84F-C4BB7DEC5E40}">
          <x14:formula1>
            <xm:f>リスト!$L$9:$L$13</xm:f>
          </x14:formula1>
          <xm:sqref>D31</xm:sqref>
        </x14:dataValidation>
        <x14:dataValidation type="list" allowBlank="1" showInputMessage="1" showErrorMessage="1" prompt="1　お客様からクレーム（店舗対応）、問題がない_x000a_2　お客様からクレーム（本部対応）、多少の影響あり_x000a_3　業界紙に掲載。ネット炎上。_x000a_4　全国紙・キー局で報道、行政指導入る、会計上の問題。_x000a_5　社会全体の問題" xr:uid="{AFC31666-92C7-4AA3-9915-C8F82C111C94}">
          <x14:formula1>
            <xm:f>リスト!$M$9:$M$13</xm:f>
          </x14:formula1>
          <xm:sqref>E31</xm:sqref>
        </x14:dataValidation>
        <x14:dataValidation type="list" allowBlank="1" showInputMessage="1" showErrorMessage="1" prompt="1　まず発生しない_x000a_2　まれに起きる、年1度_x000a_3　たまに起きる、半年1度_x000a_4　時々起きる、月1度_x000a_5　よく起きる、週1度以上" xr:uid="{580794D9-249C-47F2-99FF-1F4E0E83D5E4}">
          <x14:formula1>
            <xm:f>リスト!$O$9:$O$13</xm:f>
          </x14:formula1>
          <xm:sqref>C33</xm:sqref>
        </x14:dataValidation>
        <x14:dataValidation type="list" allowBlank="1" showInputMessage="1" showErrorMessage="1" xr:uid="{571B4033-E535-4DC6-87EB-45AA0DF84D92}">
          <x14:formula1>
            <xm:f>リスト!$C$18:$C$26</xm:f>
          </x14:formula1>
          <xm:sqref>F15</xm:sqref>
        </x14:dataValidation>
        <x14:dataValidation type="list" allowBlank="1" showInputMessage="1" showErrorMessage="1" xr:uid="{90E2648D-28DF-4E48-8D8A-30B098B6B7D1}">
          <x14:formula1>
            <xm:f>リスト!$A$18:$A$23</xm:f>
          </x14:formula1>
          <xm:sqref>F14</xm:sqref>
        </x14:dataValidation>
        <x14:dataValidation type="list" allowBlank="1" showInputMessage="1" showErrorMessage="1" xr:uid="{31DE5B39-E8FD-4707-80D8-CF760EE8D605}">
          <x14:formula1>
            <xm:f>リスト!$H$18:$H$37</xm:f>
          </x14:formula1>
          <xm:sqref>D6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BB2B0-9C9E-401B-9630-1CEAFE1A52B0}">
  <sheetPr codeName="Sheet23"/>
  <dimension ref="A1:H8"/>
  <sheetViews>
    <sheetView workbookViewId="0">
      <selection activeCell="R5" sqref="R5"/>
    </sheetView>
  </sheetViews>
  <sheetFormatPr defaultRowHeight="15" x14ac:dyDescent="0.3"/>
  <cols>
    <col min="1" max="8" width="6.6328125" customWidth="1"/>
  </cols>
  <sheetData>
    <row r="1" spans="1:8" ht="40.200000000000003" customHeight="1" x14ac:dyDescent="0.3">
      <c r="A1" s="177" t="s">
        <v>4197</v>
      </c>
      <c r="B1" s="178" t="s">
        <v>4198</v>
      </c>
      <c r="C1" s="176"/>
      <c r="D1" s="176"/>
      <c r="E1" s="176"/>
      <c r="F1" s="176"/>
      <c r="G1" s="176"/>
      <c r="H1" s="176"/>
    </row>
    <row r="2" spans="1:8" ht="40.200000000000003" customHeight="1" x14ac:dyDescent="0.3">
      <c r="A2" s="177">
        <v>1</v>
      </c>
      <c r="B2" s="180">
        <v>1</v>
      </c>
      <c r="C2" s="187" t="s">
        <v>43</v>
      </c>
      <c r="D2" s="187" t="s">
        <v>43</v>
      </c>
      <c r="E2" s="187" t="s">
        <v>43</v>
      </c>
      <c r="F2" s="185" t="s">
        <v>36</v>
      </c>
      <c r="G2" s="184" t="s">
        <v>29</v>
      </c>
      <c r="H2" s="176"/>
    </row>
    <row r="3" spans="1:8" ht="40.200000000000003" customHeight="1" x14ac:dyDescent="0.3">
      <c r="A3" s="177">
        <v>2</v>
      </c>
      <c r="B3" s="180">
        <v>2</v>
      </c>
      <c r="C3" s="187" t="s">
        <v>43</v>
      </c>
      <c r="D3" s="187" t="s">
        <v>43</v>
      </c>
      <c r="E3" s="185" t="s">
        <v>36</v>
      </c>
      <c r="F3" s="184" t="s">
        <v>29</v>
      </c>
      <c r="G3" s="184" t="s">
        <v>29</v>
      </c>
      <c r="H3" s="176"/>
    </row>
    <row r="4" spans="1:8" ht="40.200000000000003" customHeight="1" x14ac:dyDescent="0.3">
      <c r="A4" s="177">
        <v>3</v>
      </c>
      <c r="B4" s="180">
        <v>3</v>
      </c>
      <c r="C4" s="185" t="s">
        <v>36</v>
      </c>
      <c r="D4" s="185" t="s">
        <v>36</v>
      </c>
      <c r="E4" s="184" t="s">
        <v>29</v>
      </c>
      <c r="F4" s="184" t="s">
        <v>29</v>
      </c>
      <c r="G4" s="186" t="s">
        <v>22</v>
      </c>
      <c r="H4" s="179"/>
    </row>
    <row r="5" spans="1:8" ht="40.200000000000003" customHeight="1" x14ac:dyDescent="0.3">
      <c r="A5" s="177">
        <v>4</v>
      </c>
      <c r="B5" s="180">
        <v>4</v>
      </c>
      <c r="C5" s="184" t="s">
        <v>29</v>
      </c>
      <c r="D5" s="184" t="s">
        <v>29</v>
      </c>
      <c r="E5" s="183" t="s">
        <v>22</v>
      </c>
      <c r="F5" s="183" t="s">
        <v>22</v>
      </c>
      <c r="G5" s="183" t="s">
        <v>22</v>
      </c>
      <c r="H5" s="179"/>
    </row>
    <row r="6" spans="1:8" ht="40.200000000000003" customHeight="1" x14ac:dyDescent="0.3">
      <c r="A6" s="177">
        <v>5</v>
      </c>
      <c r="B6" s="180">
        <v>5</v>
      </c>
      <c r="C6" s="183" t="s">
        <v>22</v>
      </c>
      <c r="D6" s="183" t="s">
        <v>22</v>
      </c>
      <c r="E6" s="183" t="s">
        <v>22</v>
      </c>
      <c r="F6" s="183" t="s">
        <v>22</v>
      </c>
      <c r="G6" s="183" t="s">
        <v>22</v>
      </c>
      <c r="H6" s="179"/>
    </row>
    <row r="7" spans="1:8" ht="40.200000000000003" customHeight="1" x14ac:dyDescent="0.3">
      <c r="A7" s="179"/>
      <c r="B7" s="179"/>
      <c r="C7" s="180">
        <v>1</v>
      </c>
      <c r="D7" s="180">
        <v>2</v>
      </c>
      <c r="E7" s="180">
        <v>3</v>
      </c>
      <c r="F7" s="180">
        <v>4</v>
      </c>
      <c r="G7" s="180">
        <v>5</v>
      </c>
      <c r="H7" s="178" t="s">
        <v>4199</v>
      </c>
    </row>
    <row r="8" spans="1:8" ht="40.200000000000003" customHeight="1" x14ac:dyDescent="0.3">
      <c r="A8" s="179"/>
      <c r="B8" s="179"/>
      <c r="C8" s="181">
        <v>2</v>
      </c>
      <c r="D8" s="181" t="s">
        <v>4200</v>
      </c>
      <c r="E8" s="181" t="s">
        <v>4201</v>
      </c>
      <c r="F8" s="181" t="s">
        <v>4202</v>
      </c>
      <c r="G8" s="181" t="s">
        <v>4203</v>
      </c>
      <c r="H8" s="181" t="s">
        <v>4197</v>
      </c>
    </row>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R44"/>
  <sheetViews>
    <sheetView topLeftCell="A10" zoomScale="85" zoomScaleNormal="85" workbookViewId="0">
      <selection activeCell="R5" sqref="R5"/>
    </sheetView>
  </sheetViews>
  <sheetFormatPr defaultColWidth="8.81640625" defaultRowHeight="15" x14ac:dyDescent="0.3"/>
  <cols>
    <col min="1" max="3" width="8.81640625" style="41"/>
    <col min="4" max="4" width="12.36328125" style="41" bestFit="1" customWidth="1"/>
    <col min="5" max="6" width="8.81640625" style="41"/>
    <col min="7" max="7" width="13" style="41" bestFit="1" customWidth="1"/>
    <col min="8" max="10" width="8.81640625" style="41"/>
    <col min="11" max="11" width="17.54296875" style="41" bestFit="1" customWidth="1"/>
    <col min="12" max="12" width="24.08984375" style="41" bestFit="1" customWidth="1"/>
    <col min="13" max="13" width="35.6328125" style="41" bestFit="1" customWidth="1"/>
    <col min="14" max="14" width="15.1796875" style="41" bestFit="1" customWidth="1"/>
    <col min="15" max="15" width="17.1796875" style="41" customWidth="1"/>
    <col min="16" max="16" width="14.54296875" style="41" bestFit="1" customWidth="1"/>
    <col min="17" max="17" width="12.81640625" style="41" bestFit="1" customWidth="1"/>
    <col min="18" max="18" width="15.90625" style="41" bestFit="1" customWidth="1"/>
    <col min="19" max="16384" width="8.81640625" style="41"/>
  </cols>
  <sheetData>
    <row r="1" spans="1:18" x14ac:dyDescent="0.3">
      <c r="A1" s="41" t="s">
        <v>0</v>
      </c>
      <c r="B1" s="41" t="s">
        <v>69</v>
      </c>
      <c r="C1" s="41" t="s">
        <v>120</v>
      </c>
      <c r="D1" s="41">
        <v>1</v>
      </c>
      <c r="E1" s="41" t="s">
        <v>126</v>
      </c>
      <c r="G1" s="41" t="s">
        <v>72</v>
      </c>
      <c r="I1" s="43" t="s">
        <v>84</v>
      </c>
      <c r="K1" s="42" t="s">
        <v>100</v>
      </c>
      <c r="L1" s="42" t="s">
        <v>102</v>
      </c>
      <c r="M1" s="42" t="s">
        <v>18</v>
      </c>
      <c r="N1" s="42" t="s">
        <v>108</v>
      </c>
      <c r="O1" s="42" t="s">
        <v>114</v>
      </c>
      <c r="Q1" s="41">
        <v>1</v>
      </c>
    </row>
    <row r="2" spans="1:18" x14ac:dyDescent="0.3">
      <c r="A2" s="41" t="s">
        <v>1</v>
      </c>
      <c r="B2" s="41" t="s">
        <v>70</v>
      </c>
      <c r="C2" s="41" t="s">
        <v>121</v>
      </c>
      <c r="D2" s="41">
        <v>2</v>
      </c>
      <c r="E2" s="41" t="s">
        <v>127</v>
      </c>
      <c r="G2" s="41" t="s">
        <v>73</v>
      </c>
      <c r="I2" s="43" t="s">
        <v>85</v>
      </c>
      <c r="K2" s="42" t="s">
        <v>23</v>
      </c>
      <c r="L2" s="42" t="s">
        <v>103</v>
      </c>
      <c r="M2" s="42" t="s">
        <v>105</v>
      </c>
      <c r="N2" s="42" t="s">
        <v>178</v>
      </c>
      <c r="O2" s="42" t="s">
        <v>113</v>
      </c>
      <c r="Q2" s="41">
        <v>2</v>
      </c>
    </row>
    <row r="3" spans="1:18" x14ac:dyDescent="0.3">
      <c r="A3" s="41" t="s">
        <v>2</v>
      </c>
      <c r="B3" s="41" t="s">
        <v>71</v>
      </c>
      <c r="C3" s="41" t="s">
        <v>144</v>
      </c>
      <c r="D3" s="41">
        <v>3</v>
      </c>
      <c r="E3" s="41" t="s">
        <v>128</v>
      </c>
      <c r="G3" s="41" t="s">
        <v>74</v>
      </c>
      <c r="I3" s="43" t="s">
        <v>86</v>
      </c>
      <c r="K3" s="42" t="s">
        <v>30</v>
      </c>
      <c r="L3" s="42" t="s">
        <v>104</v>
      </c>
      <c r="M3" s="42" t="s">
        <v>106</v>
      </c>
      <c r="N3" s="42" t="s">
        <v>109</v>
      </c>
      <c r="O3" s="42" t="s">
        <v>112</v>
      </c>
      <c r="Q3" s="41">
        <v>3</v>
      </c>
    </row>
    <row r="4" spans="1:18" ht="30" x14ac:dyDescent="0.3">
      <c r="B4" s="41" t="s">
        <v>3</v>
      </c>
      <c r="D4" s="41">
        <v>4</v>
      </c>
      <c r="E4" s="41" t="s">
        <v>129</v>
      </c>
      <c r="G4" s="41" t="s">
        <v>75</v>
      </c>
      <c r="I4" s="43" t="s">
        <v>87</v>
      </c>
      <c r="K4" s="42" t="s">
        <v>101</v>
      </c>
      <c r="L4" s="42" t="s">
        <v>38</v>
      </c>
      <c r="M4" s="42" t="s">
        <v>107</v>
      </c>
      <c r="N4" s="42" t="s">
        <v>125</v>
      </c>
      <c r="O4" s="42" t="s">
        <v>111</v>
      </c>
      <c r="Q4" s="41">
        <v>4</v>
      </c>
    </row>
    <row r="5" spans="1:18" x14ac:dyDescent="0.3">
      <c r="B5" s="41" t="s">
        <v>119</v>
      </c>
      <c r="D5" s="41">
        <v>5</v>
      </c>
      <c r="G5" s="41" t="s">
        <v>76</v>
      </c>
      <c r="I5" s="43" t="s">
        <v>88</v>
      </c>
      <c r="K5" s="42" t="s">
        <v>44</v>
      </c>
      <c r="L5" s="42" t="s">
        <v>45</v>
      </c>
      <c r="M5" s="42" t="s">
        <v>46</v>
      </c>
      <c r="N5" s="42" t="s">
        <v>47</v>
      </c>
      <c r="O5" s="42" t="s">
        <v>110</v>
      </c>
      <c r="Q5" s="41">
        <v>5</v>
      </c>
    </row>
    <row r="6" spans="1:18" x14ac:dyDescent="0.3">
      <c r="G6" s="41" t="s">
        <v>77</v>
      </c>
      <c r="I6" s="43" t="s">
        <v>89</v>
      </c>
    </row>
    <row r="7" spans="1:18" x14ac:dyDescent="0.3">
      <c r="G7" s="41" t="s">
        <v>78</v>
      </c>
      <c r="I7" s="43" t="s">
        <v>90</v>
      </c>
    </row>
    <row r="8" spans="1:18" x14ac:dyDescent="0.3">
      <c r="G8" s="41" t="s">
        <v>79</v>
      </c>
      <c r="I8" s="43" t="s">
        <v>4</v>
      </c>
      <c r="K8" s="77" t="s">
        <v>200</v>
      </c>
      <c r="L8" s="77" t="s">
        <v>244</v>
      </c>
      <c r="M8" s="77" t="s">
        <v>243</v>
      </c>
      <c r="N8" s="77" t="s">
        <v>213</v>
      </c>
      <c r="O8" s="77" t="s">
        <v>94</v>
      </c>
      <c r="P8" s="77" t="s">
        <v>4022</v>
      </c>
      <c r="Q8" s="77" t="s">
        <v>4024</v>
      </c>
      <c r="R8" s="77" t="s">
        <v>4024</v>
      </c>
    </row>
    <row r="9" spans="1:18" x14ac:dyDescent="0.3">
      <c r="G9" s="41" t="s">
        <v>80</v>
      </c>
      <c r="I9" s="43" t="s">
        <v>91</v>
      </c>
      <c r="K9" s="173" t="s">
        <v>222</v>
      </c>
      <c r="L9" s="173" t="s">
        <v>227</v>
      </c>
      <c r="M9" s="173" t="s">
        <v>232</v>
      </c>
      <c r="N9" s="173" t="s">
        <v>235</v>
      </c>
      <c r="O9" s="173" t="s">
        <v>238</v>
      </c>
      <c r="P9" s="173" t="s">
        <v>4065</v>
      </c>
      <c r="Q9" s="174" t="s">
        <v>4027</v>
      </c>
      <c r="R9" s="41" t="s">
        <v>4052</v>
      </c>
    </row>
    <row r="10" spans="1:18" x14ac:dyDescent="0.3">
      <c r="A10" s="44" t="s">
        <v>115</v>
      </c>
      <c r="B10" s="41" t="s">
        <v>117</v>
      </c>
      <c r="G10" s="41" t="s">
        <v>81</v>
      </c>
      <c r="I10" s="43" t="s">
        <v>92</v>
      </c>
      <c r="K10" s="173" t="s">
        <v>223</v>
      </c>
      <c r="L10" s="173" t="s">
        <v>228</v>
      </c>
      <c r="M10" s="173" t="s">
        <v>233</v>
      </c>
      <c r="N10" s="173" t="s">
        <v>236</v>
      </c>
      <c r="O10" s="173" t="s">
        <v>239</v>
      </c>
      <c r="Q10" s="174" t="s">
        <v>4026</v>
      </c>
      <c r="R10" s="41" t="s">
        <v>4053</v>
      </c>
    </row>
    <row r="11" spans="1:18" x14ac:dyDescent="0.3">
      <c r="A11" s="41" t="s">
        <v>116</v>
      </c>
      <c r="B11" s="41" t="s">
        <v>118</v>
      </c>
      <c r="G11" s="41" t="s">
        <v>82</v>
      </c>
      <c r="I11" s="43" t="s">
        <v>93</v>
      </c>
      <c r="K11" s="173" t="s">
        <v>224</v>
      </c>
      <c r="L11" s="173" t="s">
        <v>229</v>
      </c>
      <c r="M11" s="173" t="s">
        <v>246</v>
      </c>
      <c r="N11" s="173" t="s">
        <v>237</v>
      </c>
      <c r="O11" s="173" t="s">
        <v>240</v>
      </c>
      <c r="Q11" s="174" t="s">
        <v>4025</v>
      </c>
      <c r="R11" s="41" t="s">
        <v>4054</v>
      </c>
    </row>
    <row r="12" spans="1:18" ht="15" customHeight="1" x14ac:dyDescent="0.3">
      <c r="G12" s="41" t="s">
        <v>83</v>
      </c>
      <c r="I12" s="43" t="s">
        <v>68</v>
      </c>
      <c r="K12" s="173" t="s">
        <v>225</v>
      </c>
      <c r="L12" s="173" t="s">
        <v>230</v>
      </c>
      <c r="M12" s="173" t="s">
        <v>245</v>
      </c>
      <c r="N12" s="173"/>
      <c r="O12" s="173" t="s">
        <v>241</v>
      </c>
      <c r="Q12" s="175" t="s">
        <v>4028</v>
      </c>
      <c r="R12" s="41" t="s">
        <v>4055</v>
      </c>
    </row>
    <row r="13" spans="1:18" x14ac:dyDescent="0.3">
      <c r="K13" s="173" t="s">
        <v>226</v>
      </c>
      <c r="L13" s="173" t="s">
        <v>231</v>
      </c>
      <c r="M13" s="173" t="s">
        <v>234</v>
      </c>
      <c r="N13" s="173"/>
      <c r="O13" s="173" t="s">
        <v>242</v>
      </c>
      <c r="Q13" s="174" t="s">
        <v>3470</v>
      </c>
      <c r="R13" s="41" t="s">
        <v>1818</v>
      </c>
    </row>
    <row r="17" spans="1:14" ht="16.2" x14ac:dyDescent="0.3">
      <c r="A17" s="103" t="s">
        <v>344</v>
      </c>
      <c r="B17" s="104"/>
      <c r="C17" s="103" t="s">
        <v>345</v>
      </c>
      <c r="D17" s="81"/>
      <c r="E17" s="103" t="s">
        <v>349</v>
      </c>
      <c r="G17" s="122" t="s">
        <v>437</v>
      </c>
      <c r="H17" s="103" t="s">
        <v>264</v>
      </c>
      <c r="I17" s="120" t="s">
        <v>382</v>
      </c>
      <c r="J17" s="120" t="s">
        <v>379</v>
      </c>
      <c r="K17" s="121" t="s">
        <v>96</v>
      </c>
      <c r="M17" s="41" t="s">
        <v>135</v>
      </c>
      <c r="N17" s="41" t="s">
        <v>3599</v>
      </c>
    </row>
    <row r="18" spans="1:14" ht="16.2" x14ac:dyDescent="0.3">
      <c r="A18" s="41" t="s">
        <v>145</v>
      </c>
      <c r="C18" s="169" t="s">
        <v>3594</v>
      </c>
      <c r="E18" s="41" t="s">
        <v>350</v>
      </c>
      <c r="G18" s="41" t="s">
        <v>438</v>
      </c>
      <c r="H18" s="64" t="s">
        <v>250</v>
      </c>
      <c r="I18" t="s">
        <v>383</v>
      </c>
      <c r="J18" t="s">
        <v>384</v>
      </c>
      <c r="K18" s="45" t="s">
        <v>95</v>
      </c>
      <c r="M18" s="41" t="s">
        <v>189</v>
      </c>
      <c r="N18" s="41" t="s">
        <v>3600</v>
      </c>
    </row>
    <row r="19" spans="1:14" ht="16.2" x14ac:dyDescent="0.3">
      <c r="A19" s="41" t="s">
        <v>348</v>
      </c>
      <c r="C19" s="170" t="s">
        <v>3595</v>
      </c>
      <c r="E19" s="41" t="s">
        <v>351</v>
      </c>
      <c r="G19" s="41" t="s">
        <v>439</v>
      </c>
      <c r="H19" s="64" t="s">
        <v>251</v>
      </c>
      <c r="I19" t="s">
        <v>385</v>
      </c>
      <c r="J19" t="s">
        <v>386</v>
      </c>
      <c r="K19" s="45" t="s">
        <v>124</v>
      </c>
      <c r="L19" s="45"/>
      <c r="M19" s="41" t="s">
        <v>191</v>
      </c>
      <c r="N19" s="41" t="s">
        <v>3601</v>
      </c>
    </row>
    <row r="20" spans="1:14" ht="16.2" x14ac:dyDescent="0.3">
      <c r="A20" s="41" t="s">
        <v>181</v>
      </c>
      <c r="C20" s="170" t="s">
        <v>3596</v>
      </c>
      <c r="E20" s="41" t="s">
        <v>352</v>
      </c>
      <c r="G20" s="41" t="s">
        <v>440</v>
      </c>
      <c r="H20" s="64" t="s">
        <v>252</v>
      </c>
      <c r="I20" t="s">
        <v>387</v>
      </c>
      <c r="J20" t="s">
        <v>388</v>
      </c>
      <c r="K20" s="45" t="s">
        <v>97</v>
      </c>
      <c r="L20" s="45"/>
      <c r="M20" s="45" t="s">
        <v>190</v>
      </c>
      <c r="N20" s="41" t="s">
        <v>3602</v>
      </c>
    </row>
    <row r="21" spans="1:14" x14ac:dyDescent="0.3">
      <c r="A21" s="41" t="s">
        <v>346</v>
      </c>
      <c r="C21" s="170" t="s">
        <v>3597</v>
      </c>
      <c r="D21" s="81"/>
      <c r="E21" s="41" t="s">
        <v>144</v>
      </c>
      <c r="G21" s="41" t="s">
        <v>441</v>
      </c>
      <c r="H21" s="64" t="s">
        <v>253</v>
      </c>
      <c r="I21" t="s">
        <v>389</v>
      </c>
      <c r="J21" t="s">
        <v>390</v>
      </c>
      <c r="N21" s="41" t="s">
        <v>3603</v>
      </c>
    </row>
    <row r="22" spans="1:14" x14ac:dyDescent="0.3">
      <c r="A22" s="41" t="s">
        <v>8453</v>
      </c>
      <c r="C22" s="170" t="s">
        <v>3598</v>
      </c>
      <c r="D22" s="81"/>
      <c r="H22" s="64" t="s">
        <v>254</v>
      </c>
      <c r="I22" t="s">
        <v>391</v>
      </c>
      <c r="J22" t="s">
        <v>392</v>
      </c>
    </row>
    <row r="23" spans="1:14" x14ac:dyDescent="0.3">
      <c r="A23" s="41" t="s">
        <v>144</v>
      </c>
      <c r="C23" s="41" t="s">
        <v>347</v>
      </c>
      <c r="D23" s="81"/>
      <c r="H23" s="64" t="s">
        <v>255</v>
      </c>
      <c r="I23" t="s">
        <v>393</v>
      </c>
      <c r="J23" t="s">
        <v>394</v>
      </c>
    </row>
    <row r="24" spans="1:14" x14ac:dyDescent="0.3">
      <c r="C24" s="41" t="s">
        <v>3592</v>
      </c>
      <c r="H24" s="64" t="s">
        <v>256</v>
      </c>
      <c r="I24" t="s">
        <v>395</v>
      </c>
      <c r="J24" t="s">
        <v>396</v>
      </c>
    </row>
    <row r="25" spans="1:14" x14ac:dyDescent="0.3">
      <c r="C25" s="41" t="s">
        <v>3593</v>
      </c>
      <c r="H25" s="64" t="s">
        <v>257</v>
      </c>
      <c r="I25" t="s">
        <v>397</v>
      </c>
      <c r="J25" t="s">
        <v>398</v>
      </c>
    </row>
    <row r="26" spans="1:14" x14ac:dyDescent="0.3">
      <c r="C26" s="41" t="s">
        <v>144</v>
      </c>
      <c r="H26" s="64" t="s">
        <v>258</v>
      </c>
      <c r="I26" t="s">
        <v>399</v>
      </c>
      <c r="J26" t="s">
        <v>400</v>
      </c>
    </row>
    <row r="27" spans="1:14" x14ac:dyDescent="0.3">
      <c r="H27" s="64" t="s">
        <v>259</v>
      </c>
      <c r="I27" t="s">
        <v>401</v>
      </c>
      <c r="J27" t="s">
        <v>402</v>
      </c>
    </row>
    <row r="28" spans="1:14" x14ac:dyDescent="0.3">
      <c r="H28" s="64" t="s">
        <v>260</v>
      </c>
      <c r="I28" t="s">
        <v>403</v>
      </c>
      <c r="J28" t="s">
        <v>404</v>
      </c>
    </row>
    <row r="29" spans="1:14" x14ac:dyDescent="0.3">
      <c r="H29" s="64" t="s">
        <v>261</v>
      </c>
      <c r="I29" t="s">
        <v>405</v>
      </c>
      <c r="J29" t="s">
        <v>406</v>
      </c>
    </row>
    <row r="30" spans="1:14" x14ac:dyDescent="0.3">
      <c r="H30" s="102" t="s">
        <v>330</v>
      </c>
      <c r="I30" t="s">
        <v>407</v>
      </c>
      <c r="J30" t="s">
        <v>408</v>
      </c>
    </row>
    <row r="31" spans="1:14" x14ac:dyDescent="0.3">
      <c r="H31" s="102" t="s">
        <v>4391</v>
      </c>
      <c r="I31" t="s">
        <v>409</v>
      </c>
      <c r="J31" t="s">
        <v>410</v>
      </c>
    </row>
    <row r="32" spans="1:14" x14ac:dyDescent="0.3">
      <c r="H32" s="102" t="s">
        <v>4392</v>
      </c>
      <c r="I32" t="s">
        <v>411</v>
      </c>
      <c r="J32" t="s">
        <v>412</v>
      </c>
    </row>
    <row r="33" spans="8:10" x14ac:dyDescent="0.3">
      <c r="H33" s="102" t="s">
        <v>4393</v>
      </c>
      <c r="I33" t="s">
        <v>413</v>
      </c>
      <c r="J33" t="s">
        <v>414</v>
      </c>
    </row>
    <row r="34" spans="8:10" x14ac:dyDescent="0.3">
      <c r="H34" s="102" t="s">
        <v>8811</v>
      </c>
      <c r="I34" t="s">
        <v>415</v>
      </c>
      <c r="J34" t="s">
        <v>416</v>
      </c>
    </row>
    <row r="35" spans="8:10" x14ac:dyDescent="0.3">
      <c r="H35" s="102" t="s">
        <v>9244</v>
      </c>
      <c r="I35" t="s">
        <v>417</v>
      </c>
      <c r="J35" t="s">
        <v>418</v>
      </c>
    </row>
    <row r="36" spans="8:10" x14ac:dyDescent="0.3">
      <c r="H36" s="102" t="s">
        <v>10568</v>
      </c>
      <c r="I36" t="s">
        <v>419</v>
      </c>
      <c r="J36" t="s">
        <v>420</v>
      </c>
    </row>
    <row r="37" spans="8:10" x14ac:dyDescent="0.3">
      <c r="H37" s="64" t="s">
        <v>144</v>
      </c>
      <c r="I37" t="s">
        <v>421</v>
      </c>
      <c r="J37" t="s">
        <v>422</v>
      </c>
    </row>
    <row r="38" spans="8:10" x14ac:dyDescent="0.3">
      <c r="I38" t="s">
        <v>423</v>
      </c>
      <c r="J38" t="s">
        <v>424</v>
      </c>
    </row>
    <row r="39" spans="8:10" x14ac:dyDescent="0.3">
      <c r="I39" t="s">
        <v>425</v>
      </c>
      <c r="J39" t="s">
        <v>426</v>
      </c>
    </row>
    <row r="40" spans="8:10" x14ac:dyDescent="0.3">
      <c r="I40" t="s">
        <v>427</v>
      </c>
      <c r="J40" t="s">
        <v>428</v>
      </c>
    </row>
    <row r="41" spans="8:10" x14ac:dyDescent="0.3">
      <c r="I41" t="s">
        <v>429</v>
      </c>
      <c r="J41" t="s">
        <v>430</v>
      </c>
    </row>
    <row r="42" spans="8:10" x14ac:dyDescent="0.3">
      <c r="I42" t="s">
        <v>431</v>
      </c>
      <c r="J42" t="s">
        <v>432</v>
      </c>
    </row>
    <row r="43" spans="8:10" x14ac:dyDescent="0.3">
      <c r="I43" t="s">
        <v>433</v>
      </c>
      <c r="J43" t="s">
        <v>434</v>
      </c>
    </row>
    <row r="44" spans="8:10" x14ac:dyDescent="0.3">
      <c r="I44"/>
      <c r="J44" t="s">
        <v>435</v>
      </c>
    </row>
  </sheetData>
  <phoneticPr fontId="22"/>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D2631-DC66-4AC6-A3EE-A711C40203C3}">
  <sheetPr codeName="Sheet12"/>
  <dimension ref="B1:D57"/>
  <sheetViews>
    <sheetView zoomScale="70" zoomScaleNormal="70" workbookViewId="0">
      <selection activeCell="G5" sqref="G5"/>
    </sheetView>
  </sheetViews>
  <sheetFormatPr defaultColWidth="8.81640625" defaultRowHeight="30" customHeight="1" x14ac:dyDescent="0.3"/>
  <cols>
    <col min="1" max="1" width="4.26953125" style="96" customWidth="1"/>
    <col min="2" max="2" width="6.1796875" style="100" customWidth="1"/>
    <col min="3" max="3" width="34.6328125" style="96" bestFit="1" customWidth="1"/>
    <col min="4" max="4" width="8.26953125" style="101" bestFit="1" customWidth="1"/>
    <col min="5" max="16384" width="8.81640625" style="96"/>
  </cols>
  <sheetData>
    <row r="1" spans="2:4" ht="20.399999999999999" customHeight="1" x14ac:dyDescent="0.3"/>
    <row r="2" spans="2:4" ht="30" customHeight="1" x14ac:dyDescent="0.3">
      <c r="B2" s="395" t="s">
        <v>268</v>
      </c>
      <c r="C2" s="392" t="s">
        <v>269</v>
      </c>
      <c r="D2" s="392" t="s">
        <v>270</v>
      </c>
    </row>
    <row r="3" spans="2:4" ht="30" customHeight="1" x14ac:dyDescent="0.3">
      <c r="B3" s="394">
        <v>3101</v>
      </c>
      <c r="C3" s="393" t="s">
        <v>297</v>
      </c>
      <c r="D3" s="396" t="s">
        <v>277</v>
      </c>
    </row>
    <row r="4" spans="2:4" ht="30" customHeight="1" x14ac:dyDescent="0.3">
      <c r="B4" s="394">
        <v>2502</v>
      </c>
      <c r="C4" s="393" t="s">
        <v>287</v>
      </c>
      <c r="D4" s="396" t="s">
        <v>277</v>
      </c>
    </row>
    <row r="5" spans="2:4" ht="30" customHeight="1" x14ac:dyDescent="0.3">
      <c r="B5" s="394">
        <v>701</v>
      </c>
      <c r="C5" s="393" t="s">
        <v>276</v>
      </c>
      <c r="D5" s="396" t="s">
        <v>277</v>
      </c>
    </row>
    <row r="6" spans="2:4" ht="30" customHeight="1" x14ac:dyDescent="0.3">
      <c r="B6" s="394">
        <v>104</v>
      </c>
      <c r="C6" s="393" t="s">
        <v>271</v>
      </c>
      <c r="D6" s="396" t="s">
        <v>265</v>
      </c>
    </row>
    <row r="7" spans="2:4" ht="30" customHeight="1" x14ac:dyDescent="0.3">
      <c r="B7" s="394">
        <v>106</v>
      </c>
      <c r="C7" s="393" t="s">
        <v>272</v>
      </c>
      <c r="D7" s="396" t="s">
        <v>265</v>
      </c>
    </row>
    <row r="8" spans="2:4" ht="30" customHeight="1" x14ac:dyDescent="0.3">
      <c r="B8" s="394">
        <v>702</v>
      </c>
      <c r="C8" s="393" t="s">
        <v>278</v>
      </c>
      <c r="D8" s="396" t="s">
        <v>265</v>
      </c>
    </row>
    <row r="9" spans="2:4" ht="30" customHeight="1" x14ac:dyDescent="0.3">
      <c r="B9" s="394">
        <v>5101</v>
      </c>
      <c r="C9" s="393" t="s">
        <v>316</v>
      </c>
      <c r="D9" s="396" t="s">
        <v>312</v>
      </c>
    </row>
    <row r="10" spans="2:4" ht="30" customHeight="1" x14ac:dyDescent="0.3">
      <c r="B10" s="394">
        <v>5102</v>
      </c>
      <c r="C10" s="393" t="s">
        <v>317</v>
      </c>
      <c r="D10" s="396" t="s">
        <v>312</v>
      </c>
    </row>
    <row r="11" spans="2:4" ht="30" customHeight="1" x14ac:dyDescent="0.3">
      <c r="B11" s="394">
        <v>5001</v>
      </c>
      <c r="C11" s="393" t="s">
        <v>311</v>
      </c>
      <c r="D11" s="396" t="s">
        <v>312</v>
      </c>
    </row>
    <row r="12" spans="2:4" ht="30" customHeight="1" x14ac:dyDescent="0.3">
      <c r="B12" s="394">
        <v>5004</v>
      </c>
      <c r="C12" s="393" t="s">
        <v>315</v>
      </c>
      <c r="D12" s="396" t="s">
        <v>312</v>
      </c>
    </row>
    <row r="13" spans="2:4" ht="30" customHeight="1" x14ac:dyDescent="0.3">
      <c r="B13" s="394">
        <v>2701</v>
      </c>
      <c r="C13" s="393" t="s">
        <v>292</v>
      </c>
      <c r="D13" s="396" t="s">
        <v>284</v>
      </c>
    </row>
    <row r="14" spans="2:4" ht="30" customHeight="1" x14ac:dyDescent="0.3">
      <c r="B14" s="394">
        <v>2703</v>
      </c>
      <c r="C14" s="393" t="s">
        <v>294</v>
      </c>
      <c r="D14" s="396" t="s">
        <v>284</v>
      </c>
    </row>
    <row r="15" spans="2:4" ht="30" customHeight="1" x14ac:dyDescent="0.3">
      <c r="B15" s="394">
        <v>2705</v>
      </c>
      <c r="C15" s="393" t="s">
        <v>296</v>
      </c>
      <c r="D15" s="396" t="s">
        <v>284</v>
      </c>
    </row>
    <row r="16" spans="2:4" ht="30" customHeight="1" x14ac:dyDescent="0.3">
      <c r="B16" s="394">
        <v>1801</v>
      </c>
      <c r="C16" s="393" t="s">
        <v>283</v>
      </c>
      <c r="D16" s="396" t="s">
        <v>284</v>
      </c>
    </row>
    <row r="17" spans="2:4" ht="30" customHeight="1" x14ac:dyDescent="0.3">
      <c r="B17" s="394">
        <v>9601</v>
      </c>
      <c r="C17" s="393" t="s">
        <v>327</v>
      </c>
      <c r="D17" s="396" t="s">
        <v>284</v>
      </c>
    </row>
    <row r="18" spans="2:4" ht="30" customHeight="1" x14ac:dyDescent="0.3">
      <c r="B18" s="394">
        <v>2601</v>
      </c>
      <c r="C18" s="393" t="s">
        <v>291</v>
      </c>
      <c r="D18" s="396" t="s">
        <v>284</v>
      </c>
    </row>
    <row r="19" spans="2:4" ht="30" customHeight="1" x14ac:dyDescent="0.3">
      <c r="B19" s="394">
        <v>2504</v>
      </c>
      <c r="C19" s="393" t="s">
        <v>290</v>
      </c>
      <c r="D19" s="396" t="s">
        <v>284</v>
      </c>
    </row>
    <row r="20" spans="2:4" ht="30" customHeight="1" x14ac:dyDescent="0.3">
      <c r="B20" s="394">
        <v>3301</v>
      </c>
      <c r="C20" s="393" t="s">
        <v>299</v>
      </c>
      <c r="D20" s="396" t="s">
        <v>284</v>
      </c>
    </row>
    <row r="21" spans="2:4" ht="30" customHeight="1" x14ac:dyDescent="0.3">
      <c r="B21" s="394">
        <v>3302</v>
      </c>
      <c r="C21" s="393" t="s">
        <v>300</v>
      </c>
      <c r="D21" s="396" t="s">
        <v>284</v>
      </c>
    </row>
    <row r="22" spans="2:4" ht="30" customHeight="1" x14ac:dyDescent="0.3">
      <c r="B22" s="394">
        <v>2301</v>
      </c>
      <c r="C22" s="393" t="s">
        <v>285</v>
      </c>
      <c r="D22" s="396" t="s">
        <v>284</v>
      </c>
    </row>
    <row r="23" spans="2:4" ht="30" customHeight="1" x14ac:dyDescent="0.3">
      <c r="B23" s="394">
        <v>3303</v>
      </c>
      <c r="C23" s="393" t="s">
        <v>301</v>
      </c>
      <c r="D23" s="396" t="s">
        <v>284</v>
      </c>
    </row>
    <row r="24" spans="2:4" ht="30" customHeight="1" x14ac:dyDescent="0.3">
      <c r="B24" s="394">
        <v>5301</v>
      </c>
      <c r="C24" s="393" t="s">
        <v>325</v>
      </c>
      <c r="D24" s="396" t="s">
        <v>284</v>
      </c>
    </row>
    <row r="25" spans="2:4" ht="30" customHeight="1" x14ac:dyDescent="0.3">
      <c r="B25" s="394">
        <v>3401</v>
      </c>
      <c r="C25" s="393" t="s">
        <v>302</v>
      </c>
      <c r="D25" s="396" t="s">
        <v>284</v>
      </c>
    </row>
    <row r="26" spans="2:4" ht="30" customHeight="1" x14ac:dyDescent="0.3">
      <c r="B26" s="394">
        <v>3501</v>
      </c>
      <c r="C26" s="393" t="s">
        <v>303</v>
      </c>
      <c r="D26" s="396" t="s">
        <v>284</v>
      </c>
    </row>
    <row r="27" spans="2:4" ht="30" customHeight="1" x14ac:dyDescent="0.3">
      <c r="B27" s="394">
        <v>9901</v>
      </c>
      <c r="C27" s="393" t="s">
        <v>329</v>
      </c>
      <c r="D27" s="396" t="s">
        <v>284</v>
      </c>
    </row>
    <row r="28" spans="2:4" ht="30" customHeight="1" x14ac:dyDescent="0.3">
      <c r="B28" s="394">
        <v>5401</v>
      </c>
      <c r="C28" s="393" t="s">
        <v>326</v>
      </c>
      <c r="D28" s="396" t="s">
        <v>267</v>
      </c>
    </row>
    <row r="29" spans="2:4" ht="30" customHeight="1" x14ac:dyDescent="0.3">
      <c r="B29" s="394">
        <v>601</v>
      </c>
      <c r="C29" s="393" t="s">
        <v>274</v>
      </c>
      <c r="D29" s="396" t="s">
        <v>266</v>
      </c>
    </row>
    <row r="30" spans="2:4" ht="30" customHeight="1" x14ac:dyDescent="0.3">
      <c r="B30" s="394">
        <v>602</v>
      </c>
      <c r="C30" s="393" t="s">
        <v>275</v>
      </c>
      <c r="D30" s="396" t="s">
        <v>266</v>
      </c>
    </row>
    <row r="31" spans="2:4" ht="30" customHeight="1" x14ac:dyDescent="0.3">
      <c r="B31" s="394">
        <v>1301</v>
      </c>
      <c r="C31" s="393" t="s">
        <v>281</v>
      </c>
      <c r="D31" s="396" t="s">
        <v>266</v>
      </c>
    </row>
    <row r="32" spans="2:4" ht="30" customHeight="1" x14ac:dyDescent="0.3">
      <c r="B32" s="394">
        <v>1302</v>
      </c>
      <c r="C32" s="393" t="s">
        <v>282</v>
      </c>
      <c r="D32" s="396" t="s">
        <v>266</v>
      </c>
    </row>
    <row r="33" spans="2:4" ht="30" customHeight="1" x14ac:dyDescent="0.3">
      <c r="B33" s="394">
        <v>3201</v>
      </c>
      <c r="C33" s="393" t="s">
        <v>298</v>
      </c>
      <c r="D33" s="396" t="s">
        <v>266</v>
      </c>
    </row>
    <row r="34" spans="2:4" ht="30" customHeight="1" x14ac:dyDescent="0.3">
      <c r="B34" s="394">
        <v>2503</v>
      </c>
      <c r="C34" s="393" t="s">
        <v>288</v>
      </c>
      <c r="D34" s="396" t="s">
        <v>289</v>
      </c>
    </row>
    <row r="35" spans="2:4" ht="30" customHeight="1" x14ac:dyDescent="0.3">
      <c r="B35" s="394">
        <v>4101</v>
      </c>
      <c r="C35" s="393" t="s">
        <v>304</v>
      </c>
      <c r="D35" s="396" t="s">
        <v>289</v>
      </c>
    </row>
    <row r="36" spans="2:4" ht="30" customHeight="1" x14ac:dyDescent="0.3">
      <c r="B36" s="394">
        <v>4102</v>
      </c>
      <c r="C36" s="393" t="s">
        <v>305</v>
      </c>
      <c r="D36" s="396" t="s">
        <v>289</v>
      </c>
    </row>
    <row r="37" spans="2:4" ht="30" customHeight="1" x14ac:dyDescent="0.3">
      <c r="B37" s="394">
        <v>4803</v>
      </c>
      <c r="C37" s="393" t="s">
        <v>310</v>
      </c>
      <c r="D37" s="396" t="s">
        <v>280</v>
      </c>
    </row>
    <row r="38" spans="2:4" ht="30" customHeight="1" x14ac:dyDescent="0.3">
      <c r="B38" s="394">
        <v>901</v>
      </c>
      <c r="C38" s="393" t="s">
        <v>279</v>
      </c>
      <c r="D38" s="396" t="s">
        <v>280</v>
      </c>
    </row>
    <row r="39" spans="2:4" ht="30" customHeight="1" x14ac:dyDescent="0.3">
      <c r="B39" s="394">
        <v>4501</v>
      </c>
      <c r="C39" s="393" t="s">
        <v>307</v>
      </c>
      <c r="D39" s="396" t="s">
        <v>280</v>
      </c>
    </row>
    <row r="40" spans="2:4" ht="30" customHeight="1" x14ac:dyDescent="0.3">
      <c r="B40" s="394">
        <v>4701</v>
      </c>
      <c r="C40" s="393" t="s">
        <v>308</v>
      </c>
      <c r="D40" s="396" t="s">
        <v>280</v>
      </c>
    </row>
    <row r="41" spans="2:4" ht="30" customHeight="1" x14ac:dyDescent="0.3">
      <c r="B41" s="394">
        <v>201</v>
      </c>
      <c r="C41" s="393" t="s">
        <v>247</v>
      </c>
      <c r="D41" s="396" t="s">
        <v>273</v>
      </c>
    </row>
    <row r="42" spans="2:4" ht="30" customHeight="1" x14ac:dyDescent="0.3">
      <c r="B42" s="394">
        <v>4801</v>
      </c>
      <c r="C42" s="393" t="s">
        <v>309</v>
      </c>
      <c r="D42" s="396" t="s">
        <v>2591</v>
      </c>
    </row>
    <row r="43" spans="2:4" ht="30" customHeight="1" x14ac:dyDescent="0.3">
      <c r="B43" s="394">
        <v>2401</v>
      </c>
      <c r="C43" s="393" t="s">
        <v>248</v>
      </c>
      <c r="D43" s="396" t="s">
        <v>2591</v>
      </c>
    </row>
    <row r="44" spans="2:4" ht="30" customHeight="1" x14ac:dyDescent="0.3">
      <c r="B44" s="394"/>
      <c r="C44" s="393" t="s">
        <v>9618</v>
      </c>
      <c r="D44" s="396" t="s">
        <v>2591</v>
      </c>
    </row>
    <row r="45" spans="2:4" ht="30" customHeight="1" x14ac:dyDescent="0.3">
      <c r="B45" s="394">
        <v>4401</v>
      </c>
      <c r="C45" s="393" t="s">
        <v>306</v>
      </c>
      <c r="D45" s="396"/>
    </row>
    <row r="46" spans="2:4" ht="30" customHeight="1" x14ac:dyDescent="0.3">
      <c r="B46" s="394">
        <v>5201</v>
      </c>
      <c r="C46" s="393" t="s">
        <v>320</v>
      </c>
      <c r="D46" s="396"/>
    </row>
    <row r="47" spans="2:4" ht="30" customHeight="1" x14ac:dyDescent="0.3">
      <c r="B47" s="394">
        <v>5202</v>
      </c>
      <c r="C47" s="393" t="s">
        <v>321</v>
      </c>
      <c r="D47" s="396"/>
    </row>
    <row r="48" spans="2:4" ht="30" customHeight="1" x14ac:dyDescent="0.3">
      <c r="B48" s="394">
        <v>5203</v>
      </c>
      <c r="C48" s="393" t="s">
        <v>322</v>
      </c>
      <c r="D48" s="396"/>
    </row>
    <row r="49" spans="2:4" ht="30" customHeight="1" x14ac:dyDescent="0.3">
      <c r="B49" s="394">
        <v>5204</v>
      </c>
      <c r="C49" s="393" t="s">
        <v>323</v>
      </c>
      <c r="D49" s="396"/>
    </row>
    <row r="50" spans="2:4" ht="30" customHeight="1" x14ac:dyDescent="0.3">
      <c r="B50" s="394">
        <v>5205</v>
      </c>
      <c r="C50" s="393" t="s">
        <v>324</v>
      </c>
      <c r="D50" s="396"/>
    </row>
    <row r="51" spans="2:4" ht="30" customHeight="1" x14ac:dyDescent="0.3">
      <c r="B51" s="394">
        <v>2702</v>
      </c>
      <c r="C51" s="393" t="s">
        <v>293</v>
      </c>
      <c r="D51" s="396"/>
    </row>
    <row r="52" spans="2:4" ht="30" customHeight="1" x14ac:dyDescent="0.3">
      <c r="B52" s="394">
        <v>2704</v>
      </c>
      <c r="C52" s="393" t="s">
        <v>295</v>
      </c>
      <c r="D52" s="396"/>
    </row>
    <row r="53" spans="2:4" ht="30" customHeight="1" x14ac:dyDescent="0.3">
      <c r="B53" s="394">
        <v>5103</v>
      </c>
      <c r="C53" s="393" t="s">
        <v>318</v>
      </c>
      <c r="D53" s="396"/>
    </row>
    <row r="54" spans="2:4" ht="30" customHeight="1" x14ac:dyDescent="0.3">
      <c r="B54" s="394">
        <v>5104</v>
      </c>
      <c r="C54" s="393" t="s">
        <v>319</v>
      </c>
      <c r="D54" s="396"/>
    </row>
    <row r="55" spans="2:4" ht="30" customHeight="1" x14ac:dyDescent="0.3">
      <c r="B55" s="394">
        <v>9801</v>
      </c>
      <c r="C55" s="393" t="s">
        <v>328</v>
      </c>
      <c r="D55" s="396"/>
    </row>
    <row r="56" spans="2:4" ht="30" customHeight="1" x14ac:dyDescent="0.3">
      <c r="B56" s="394">
        <v>5002</v>
      </c>
      <c r="C56" s="393" t="s">
        <v>313</v>
      </c>
      <c r="D56" s="396"/>
    </row>
    <row r="57" spans="2:4" ht="30" customHeight="1" x14ac:dyDescent="0.3">
      <c r="B57" s="394">
        <v>5003</v>
      </c>
      <c r="C57" s="393" t="s">
        <v>314</v>
      </c>
      <c r="D57" s="396"/>
    </row>
  </sheetData>
  <phoneticPr fontId="2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D683E-AD36-4207-97C4-CA8D7893F70B}">
  <sheetPr codeName="Sheet2"/>
  <dimension ref="B2:D27"/>
  <sheetViews>
    <sheetView workbookViewId="0">
      <selection activeCell="F24" sqref="F24"/>
    </sheetView>
  </sheetViews>
  <sheetFormatPr defaultRowHeight="15" x14ac:dyDescent="0.3"/>
  <cols>
    <col min="2" max="2" width="0" hidden="1" customWidth="1"/>
    <col min="3" max="3" width="36.453125" customWidth="1"/>
  </cols>
  <sheetData>
    <row r="2" spans="2:4" ht="30" x14ac:dyDescent="0.3">
      <c r="B2" s="94" t="s">
        <v>268</v>
      </c>
      <c r="C2" s="95" t="s">
        <v>8190</v>
      </c>
      <c r="D2" s="95" t="s">
        <v>270</v>
      </c>
    </row>
    <row r="3" spans="2:4" x14ac:dyDescent="0.3">
      <c r="B3" s="97">
        <v>701</v>
      </c>
      <c r="C3" s="98" t="s">
        <v>276</v>
      </c>
      <c r="D3" s="99" t="s">
        <v>277</v>
      </c>
    </row>
    <row r="4" spans="2:4" x14ac:dyDescent="0.3">
      <c r="B4" s="97">
        <v>2502</v>
      </c>
      <c r="C4" s="98" t="s">
        <v>287</v>
      </c>
      <c r="D4" s="99" t="s">
        <v>277</v>
      </c>
    </row>
    <row r="5" spans="2:4" x14ac:dyDescent="0.3">
      <c r="B5" s="97">
        <v>3101</v>
      </c>
      <c r="C5" s="98" t="s">
        <v>297</v>
      </c>
      <c r="D5" s="99" t="s">
        <v>277</v>
      </c>
    </row>
    <row r="6" spans="2:4" x14ac:dyDescent="0.3">
      <c r="B6" s="97">
        <v>104</v>
      </c>
      <c r="C6" s="98" t="s">
        <v>271</v>
      </c>
      <c r="D6" s="99" t="s">
        <v>265</v>
      </c>
    </row>
    <row r="7" spans="2:4" x14ac:dyDescent="0.3">
      <c r="B7" s="97">
        <v>702</v>
      </c>
      <c r="C7" s="98" t="s">
        <v>278</v>
      </c>
      <c r="D7" s="99" t="s">
        <v>265</v>
      </c>
    </row>
    <row r="8" spans="2:4" x14ac:dyDescent="0.3">
      <c r="B8" s="97">
        <v>5001</v>
      </c>
      <c r="C8" s="98" t="s">
        <v>8186</v>
      </c>
      <c r="D8" s="99" t="s">
        <v>312</v>
      </c>
    </row>
    <row r="9" spans="2:4" x14ac:dyDescent="0.3">
      <c r="B9" s="97">
        <v>1801</v>
      </c>
      <c r="C9" s="98" t="s">
        <v>283</v>
      </c>
      <c r="D9" s="99" t="s">
        <v>284</v>
      </c>
    </row>
    <row r="10" spans="2:4" x14ac:dyDescent="0.3">
      <c r="B10" s="97">
        <v>2301</v>
      </c>
      <c r="C10" s="98" t="s">
        <v>8189</v>
      </c>
      <c r="D10" s="99" t="s">
        <v>284</v>
      </c>
    </row>
    <row r="11" spans="2:4" x14ac:dyDescent="0.3">
      <c r="B11" s="97">
        <v>5301</v>
      </c>
      <c r="C11" s="98" t="s">
        <v>325</v>
      </c>
      <c r="D11" s="99" t="s">
        <v>284</v>
      </c>
    </row>
    <row r="12" spans="2:4" x14ac:dyDescent="0.3">
      <c r="B12" s="97">
        <v>5401</v>
      </c>
      <c r="C12" s="98" t="s">
        <v>326</v>
      </c>
      <c r="D12" s="99" t="s">
        <v>267</v>
      </c>
    </row>
    <row r="13" spans="2:4" x14ac:dyDescent="0.3">
      <c r="B13" s="97">
        <v>601</v>
      </c>
      <c r="C13" s="98" t="s">
        <v>274</v>
      </c>
      <c r="D13" s="99" t="s">
        <v>266</v>
      </c>
    </row>
    <row r="14" spans="2:4" x14ac:dyDescent="0.3">
      <c r="B14" s="97">
        <v>602</v>
      </c>
      <c r="C14" s="98" t="s">
        <v>275</v>
      </c>
      <c r="D14" s="99" t="s">
        <v>266</v>
      </c>
    </row>
    <row r="15" spans="2:4" x14ac:dyDescent="0.3">
      <c r="B15" s="97">
        <v>1301</v>
      </c>
      <c r="C15" s="98" t="s">
        <v>281</v>
      </c>
      <c r="D15" s="99" t="s">
        <v>266</v>
      </c>
    </row>
    <row r="16" spans="2:4" x14ac:dyDescent="0.3">
      <c r="B16" s="97">
        <v>1302</v>
      </c>
      <c r="C16" s="98" t="s">
        <v>282</v>
      </c>
      <c r="D16" s="99" t="s">
        <v>266</v>
      </c>
    </row>
    <row r="17" spans="2:4" x14ac:dyDescent="0.3">
      <c r="B17" s="97">
        <v>3201</v>
      </c>
      <c r="C17" s="98" t="s">
        <v>298</v>
      </c>
      <c r="D17" s="99" t="s">
        <v>266</v>
      </c>
    </row>
    <row r="18" spans="2:4" x14ac:dyDescent="0.3">
      <c r="B18" s="97">
        <v>2503</v>
      </c>
      <c r="C18" s="98" t="s">
        <v>288</v>
      </c>
      <c r="D18" s="99" t="s">
        <v>289</v>
      </c>
    </row>
    <row r="19" spans="2:4" x14ac:dyDescent="0.3">
      <c r="B19" s="97">
        <v>4101</v>
      </c>
      <c r="C19" s="98" t="s">
        <v>304</v>
      </c>
      <c r="D19" s="99" t="s">
        <v>289</v>
      </c>
    </row>
    <row r="20" spans="2:4" x14ac:dyDescent="0.3">
      <c r="B20" s="97">
        <v>4102</v>
      </c>
      <c r="C20" s="98" t="s">
        <v>305</v>
      </c>
      <c r="D20" s="99" t="s">
        <v>289</v>
      </c>
    </row>
    <row r="21" spans="2:4" x14ac:dyDescent="0.3">
      <c r="B21" s="97">
        <v>901</v>
      </c>
      <c r="C21" s="98" t="s">
        <v>8187</v>
      </c>
      <c r="D21" s="99" t="s">
        <v>280</v>
      </c>
    </row>
    <row r="22" spans="2:4" x14ac:dyDescent="0.3">
      <c r="B22" s="97">
        <v>4701</v>
      </c>
      <c r="C22" s="98" t="s">
        <v>308</v>
      </c>
      <c r="D22" s="99" t="s">
        <v>280</v>
      </c>
    </row>
    <row r="23" spans="2:4" x14ac:dyDescent="0.3">
      <c r="B23" s="97">
        <v>4803</v>
      </c>
      <c r="C23" s="98" t="s">
        <v>310</v>
      </c>
      <c r="D23" s="99" t="s">
        <v>280</v>
      </c>
    </row>
    <row r="24" spans="2:4" x14ac:dyDescent="0.3">
      <c r="B24" s="97">
        <v>201</v>
      </c>
      <c r="C24" s="98" t="s">
        <v>247</v>
      </c>
      <c r="D24" s="99" t="s">
        <v>273</v>
      </c>
    </row>
    <row r="25" spans="2:4" x14ac:dyDescent="0.3">
      <c r="B25" s="97">
        <v>2401</v>
      </c>
      <c r="C25" s="98" t="s">
        <v>248</v>
      </c>
      <c r="D25" s="99" t="s">
        <v>286</v>
      </c>
    </row>
    <row r="26" spans="2:4" x14ac:dyDescent="0.3">
      <c r="B26" s="97">
        <v>4801</v>
      </c>
      <c r="C26" s="98" t="s">
        <v>309</v>
      </c>
      <c r="D26" s="99" t="s">
        <v>286</v>
      </c>
    </row>
    <row r="27" spans="2:4" x14ac:dyDescent="0.3">
      <c r="B27" s="97">
        <v>5201</v>
      </c>
      <c r="C27" s="98" t="s">
        <v>8188</v>
      </c>
      <c r="D27" s="99"/>
    </row>
  </sheetData>
  <phoneticPr fontId="2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B2:K21"/>
  <sheetViews>
    <sheetView zoomScale="85" zoomScaleNormal="85" workbookViewId="0">
      <selection activeCell="K2" sqref="K2:K12"/>
    </sheetView>
  </sheetViews>
  <sheetFormatPr defaultRowHeight="15" x14ac:dyDescent="0.3"/>
  <cols>
    <col min="1" max="1" width="3.6328125" customWidth="1"/>
    <col min="2" max="2" width="38.08984375" bestFit="1" customWidth="1"/>
    <col min="3" max="3" width="0" style="64" hidden="1" customWidth="1"/>
    <col min="4" max="4" width="16.54296875" hidden="1" customWidth="1"/>
    <col min="5" max="6" width="0" hidden="1" customWidth="1"/>
    <col min="7" max="7" width="2.90625" customWidth="1"/>
    <col min="8" max="8" width="41.1796875" customWidth="1"/>
    <col min="9" max="9" width="2.36328125" customWidth="1"/>
    <col min="10" max="10" width="2.453125" customWidth="1"/>
    <col min="11" max="11" width="41.1796875" customWidth="1"/>
  </cols>
  <sheetData>
    <row r="2" spans="2:11" x14ac:dyDescent="0.3">
      <c r="B2" s="63" t="s">
        <v>176</v>
      </c>
      <c r="D2" s="66" t="s">
        <v>123</v>
      </c>
      <c r="H2" s="74" t="s">
        <v>200</v>
      </c>
      <c r="K2" s="73" t="s">
        <v>213</v>
      </c>
    </row>
    <row r="3" spans="2:11" x14ac:dyDescent="0.3">
      <c r="B3" s="50" t="s">
        <v>331</v>
      </c>
      <c r="D3" s="65" t="s">
        <v>98</v>
      </c>
      <c r="H3" s="50" t="s">
        <v>194</v>
      </c>
      <c r="K3" s="50" t="s">
        <v>214</v>
      </c>
    </row>
    <row r="4" spans="2:11" x14ac:dyDescent="0.3">
      <c r="B4" s="50" t="s">
        <v>332</v>
      </c>
      <c r="C4" s="67" t="s">
        <v>173</v>
      </c>
      <c r="D4" s="50" t="s">
        <v>148</v>
      </c>
      <c r="H4" s="50" t="s">
        <v>195</v>
      </c>
      <c r="K4" s="50" t="s">
        <v>215</v>
      </c>
    </row>
    <row r="5" spans="2:11" x14ac:dyDescent="0.3">
      <c r="B5" s="50" t="s">
        <v>333</v>
      </c>
      <c r="C5" s="67" t="s">
        <v>173</v>
      </c>
      <c r="D5" s="50" t="s">
        <v>164</v>
      </c>
      <c r="H5" s="50" t="s">
        <v>196</v>
      </c>
      <c r="K5" s="50" t="s">
        <v>216</v>
      </c>
    </row>
    <row r="6" spans="2:11" x14ac:dyDescent="0.3">
      <c r="B6" s="50" t="s">
        <v>334</v>
      </c>
      <c r="C6" s="67" t="s">
        <v>173</v>
      </c>
      <c r="D6" s="50" t="s">
        <v>166</v>
      </c>
      <c r="H6" s="50" t="s">
        <v>197</v>
      </c>
    </row>
    <row r="7" spans="2:11" x14ac:dyDescent="0.3">
      <c r="B7" s="50" t="s">
        <v>335</v>
      </c>
      <c r="C7" s="67" t="s">
        <v>173</v>
      </c>
      <c r="D7" s="50" t="s">
        <v>167</v>
      </c>
      <c r="H7" s="50" t="s">
        <v>198</v>
      </c>
      <c r="K7" s="73" t="s">
        <v>94</v>
      </c>
    </row>
    <row r="8" spans="2:11" x14ac:dyDescent="0.3">
      <c r="C8" s="67" t="s">
        <v>173</v>
      </c>
      <c r="D8" s="50" t="s">
        <v>168</v>
      </c>
      <c r="K8" s="72" t="s">
        <v>217</v>
      </c>
    </row>
    <row r="9" spans="2:11" x14ac:dyDescent="0.3">
      <c r="B9" s="63" t="s">
        <v>176</v>
      </c>
      <c r="H9" s="74" t="s">
        <v>201</v>
      </c>
      <c r="K9" s="72" t="s">
        <v>218</v>
      </c>
    </row>
    <row r="10" spans="2:11" x14ac:dyDescent="0.3">
      <c r="B10" s="694" t="s">
        <v>177</v>
      </c>
      <c r="C10" s="693" t="s">
        <v>173</v>
      </c>
      <c r="D10" s="65" t="s">
        <v>174</v>
      </c>
      <c r="E10" s="64"/>
      <c r="H10" s="50" t="s">
        <v>202</v>
      </c>
      <c r="K10" s="72" t="s">
        <v>219</v>
      </c>
    </row>
    <row r="11" spans="2:11" ht="15" customHeight="1" x14ac:dyDescent="0.3">
      <c r="B11" s="695"/>
      <c r="C11" s="693"/>
      <c r="D11" t="s">
        <v>149</v>
      </c>
      <c r="H11" s="50" t="s">
        <v>203</v>
      </c>
      <c r="K11" s="75" t="s">
        <v>220</v>
      </c>
    </row>
    <row r="12" spans="2:11" x14ac:dyDescent="0.3">
      <c r="B12" s="695"/>
      <c r="C12" s="693"/>
      <c r="D12" t="s">
        <v>156</v>
      </c>
      <c r="H12" s="50" t="s">
        <v>204</v>
      </c>
      <c r="K12" s="76" t="s">
        <v>221</v>
      </c>
    </row>
    <row r="13" spans="2:11" x14ac:dyDescent="0.3">
      <c r="B13" s="695"/>
      <c r="C13" s="693"/>
      <c r="D13" t="s">
        <v>158</v>
      </c>
      <c r="H13" s="50" t="s">
        <v>205</v>
      </c>
      <c r="K13" s="59"/>
    </row>
    <row r="14" spans="2:11" x14ac:dyDescent="0.3">
      <c r="B14" s="696"/>
      <c r="C14" s="693"/>
      <c r="D14" t="s">
        <v>169</v>
      </c>
      <c r="H14" s="50" t="s">
        <v>206</v>
      </c>
      <c r="K14" s="59"/>
    </row>
    <row r="15" spans="2:11" x14ac:dyDescent="0.3">
      <c r="C15" s="693"/>
      <c r="D15" t="s">
        <v>170</v>
      </c>
      <c r="K15" s="59"/>
    </row>
    <row r="16" spans="2:11" x14ac:dyDescent="0.3">
      <c r="B16" s="63" t="s">
        <v>176</v>
      </c>
      <c r="H16" s="74" t="s">
        <v>207</v>
      </c>
      <c r="K16" s="59"/>
    </row>
    <row r="17" spans="2:11" x14ac:dyDescent="0.3">
      <c r="B17" s="50" t="s">
        <v>179</v>
      </c>
      <c r="D17" s="65" t="s">
        <v>175</v>
      </c>
      <c r="H17" s="50" t="s">
        <v>208</v>
      </c>
      <c r="K17" s="59"/>
    </row>
    <row r="18" spans="2:11" x14ac:dyDescent="0.3">
      <c r="B18" s="50" t="s">
        <v>336</v>
      </c>
      <c r="C18" s="67" t="s">
        <v>173</v>
      </c>
      <c r="D18" t="s">
        <v>150</v>
      </c>
      <c r="H18" s="50" t="s">
        <v>209</v>
      </c>
      <c r="K18" s="59"/>
    </row>
    <row r="19" spans="2:11" x14ac:dyDescent="0.3">
      <c r="B19" s="50" t="s">
        <v>337</v>
      </c>
      <c r="C19" s="67" t="s">
        <v>173</v>
      </c>
      <c r="D19" t="s">
        <v>171</v>
      </c>
      <c r="H19" s="50" t="s">
        <v>210</v>
      </c>
      <c r="K19" s="59"/>
    </row>
    <row r="20" spans="2:11" x14ac:dyDescent="0.3">
      <c r="B20" s="50" t="s">
        <v>338</v>
      </c>
      <c r="C20" s="67" t="s">
        <v>173</v>
      </c>
      <c r="D20" t="s">
        <v>163</v>
      </c>
      <c r="H20" s="50" t="s">
        <v>211</v>
      </c>
      <c r="K20" s="59"/>
    </row>
    <row r="21" spans="2:11" x14ac:dyDescent="0.3">
      <c r="B21" s="50" t="s">
        <v>339</v>
      </c>
      <c r="C21" s="67" t="s">
        <v>173</v>
      </c>
      <c r="D21" t="s">
        <v>172</v>
      </c>
      <c r="H21" s="50" t="s">
        <v>212</v>
      </c>
      <c r="K21" s="59"/>
    </row>
  </sheetData>
  <mergeCells count="2">
    <mergeCell ref="C10:C15"/>
    <mergeCell ref="B10:B14"/>
  </mergeCells>
  <phoneticPr fontId="22"/>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BB190-4F7D-472F-BFCB-D30339E6A57D}">
  <sheetPr codeName="Sheet20"/>
  <dimension ref="B2:N15"/>
  <sheetViews>
    <sheetView zoomScale="85" zoomScaleNormal="85" workbookViewId="0">
      <selection activeCell="N7" sqref="N7"/>
    </sheetView>
  </sheetViews>
  <sheetFormatPr defaultColWidth="8.81640625" defaultRowHeight="15" x14ac:dyDescent="0.3"/>
  <cols>
    <col min="1" max="1" width="2.81640625" style="135" customWidth="1"/>
    <col min="2" max="6" width="8.81640625" style="135"/>
    <col min="7" max="7" width="2.81640625" style="135" customWidth="1"/>
    <col min="8" max="8" width="8.81640625" style="135"/>
    <col min="9" max="11" width="10.6328125" style="135" customWidth="1"/>
    <col min="12" max="12" width="10.453125" style="135" customWidth="1"/>
    <col min="13" max="13" width="23.36328125" style="135" bestFit="1" customWidth="1"/>
    <col min="14" max="14" width="13.1796875" style="135" bestFit="1" customWidth="1"/>
    <col min="15" max="15" width="2.81640625" style="135" customWidth="1"/>
    <col min="16" max="17" width="8.81640625" style="135"/>
    <col min="18" max="18" width="12.81640625" style="135" bestFit="1" customWidth="1"/>
    <col min="19" max="16384" width="8.81640625" style="135"/>
  </cols>
  <sheetData>
    <row r="2" spans="2:14" ht="49.95" customHeight="1" thickBot="1" x14ac:dyDescent="0.35">
      <c r="B2" s="698" t="s">
        <v>3445</v>
      </c>
      <c r="C2" s="698"/>
      <c r="D2" s="698"/>
      <c r="E2" s="698"/>
      <c r="F2" s="698"/>
      <c r="H2" s="699" t="s">
        <v>3446</v>
      </c>
      <c r="I2" s="699"/>
      <c r="J2" s="699"/>
      <c r="K2" s="699"/>
      <c r="L2" s="699"/>
      <c r="M2" s="699"/>
      <c r="N2" s="699"/>
    </row>
    <row r="3" spans="2:14" ht="49.95" customHeight="1" thickBot="1" x14ac:dyDescent="0.35">
      <c r="B3" s="136" t="s">
        <v>263</v>
      </c>
      <c r="C3" s="137"/>
      <c r="D3" s="137"/>
      <c r="E3" s="137"/>
      <c r="F3" s="138"/>
      <c r="H3" s="139" t="s">
        <v>3447</v>
      </c>
      <c r="I3" s="140" t="s">
        <v>3448</v>
      </c>
      <c r="J3" s="141" t="s">
        <v>3449</v>
      </c>
      <c r="K3" s="141" t="s">
        <v>3450</v>
      </c>
      <c r="L3" s="141" t="s">
        <v>3451</v>
      </c>
      <c r="M3" s="140" t="s">
        <v>3452</v>
      </c>
      <c r="N3" s="140" t="s">
        <v>3453</v>
      </c>
    </row>
    <row r="4" spans="2:14" ht="49.95" customHeight="1" thickBot="1" x14ac:dyDescent="0.35">
      <c r="B4" s="142" t="s">
        <v>29</v>
      </c>
      <c r="C4" s="143" t="s">
        <v>3454</v>
      </c>
      <c r="D4" s="144" t="s">
        <v>3455</v>
      </c>
      <c r="E4" s="145" t="s">
        <v>3456</v>
      </c>
      <c r="F4" s="146"/>
      <c r="H4" s="147" t="s">
        <v>3456</v>
      </c>
      <c r="I4" s="148" t="s">
        <v>1500</v>
      </c>
      <c r="J4" s="148" t="s">
        <v>3457</v>
      </c>
      <c r="K4" s="149" t="s">
        <v>3458</v>
      </c>
      <c r="L4" s="150" t="s">
        <v>3459</v>
      </c>
      <c r="M4" s="149" t="s">
        <v>3460</v>
      </c>
      <c r="N4" s="149" t="s">
        <v>3461</v>
      </c>
    </row>
    <row r="5" spans="2:14" ht="49.95" customHeight="1" thickBot="1" x14ac:dyDescent="0.35">
      <c r="B5" s="142" t="s">
        <v>36</v>
      </c>
      <c r="C5" s="151" t="s">
        <v>3454</v>
      </c>
      <c r="D5" s="152" t="s">
        <v>3455</v>
      </c>
      <c r="E5" s="153" t="s">
        <v>3455</v>
      </c>
      <c r="F5" s="146"/>
      <c r="H5" s="154" t="s">
        <v>3455</v>
      </c>
      <c r="I5" s="148" t="s">
        <v>1500</v>
      </c>
      <c r="J5" s="148" t="s">
        <v>3457</v>
      </c>
      <c r="K5" s="149" t="s">
        <v>3458</v>
      </c>
      <c r="L5" s="150" t="s">
        <v>3459</v>
      </c>
      <c r="M5" s="149" t="s">
        <v>3462</v>
      </c>
      <c r="N5" s="149" t="s">
        <v>3463</v>
      </c>
    </row>
    <row r="6" spans="2:14" ht="49.95" customHeight="1" thickBot="1" x14ac:dyDescent="0.35">
      <c r="B6" s="142" t="s">
        <v>43</v>
      </c>
      <c r="C6" s="155" t="s">
        <v>3464</v>
      </c>
      <c r="D6" s="156" t="s">
        <v>3464</v>
      </c>
      <c r="E6" s="157" t="s">
        <v>3464</v>
      </c>
      <c r="F6" s="146"/>
      <c r="H6" s="158" t="s">
        <v>3454</v>
      </c>
      <c r="I6" s="159" t="s">
        <v>3465</v>
      </c>
      <c r="J6" s="148" t="s">
        <v>3457</v>
      </c>
      <c r="K6" s="149" t="s">
        <v>3458</v>
      </c>
      <c r="L6" s="150" t="s">
        <v>3459</v>
      </c>
      <c r="M6" s="149" t="s">
        <v>3462</v>
      </c>
      <c r="N6" s="149" t="s">
        <v>3466</v>
      </c>
    </row>
    <row r="7" spans="2:14" ht="49.95" customHeight="1" thickBot="1" x14ac:dyDescent="0.35">
      <c r="B7" s="160"/>
      <c r="C7" s="161" t="s">
        <v>43</v>
      </c>
      <c r="D7" s="161" t="s">
        <v>36</v>
      </c>
      <c r="E7" s="161" t="s">
        <v>29</v>
      </c>
      <c r="F7" s="162" t="s">
        <v>262</v>
      </c>
      <c r="H7" s="163" t="s">
        <v>3464</v>
      </c>
      <c r="I7" s="148" t="s">
        <v>2585</v>
      </c>
      <c r="J7" s="148" t="s">
        <v>3467</v>
      </c>
      <c r="K7" s="149" t="s">
        <v>3468</v>
      </c>
      <c r="L7" s="150" t="s">
        <v>2591</v>
      </c>
      <c r="M7" s="164" t="s">
        <v>3469</v>
      </c>
      <c r="N7" s="149" t="s">
        <v>4048</v>
      </c>
    </row>
    <row r="9" spans="2:14" ht="49.95" customHeight="1" x14ac:dyDescent="0.3">
      <c r="H9" s="699" t="s">
        <v>3471</v>
      </c>
      <c r="I9" s="699"/>
      <c r="J9" s="699"/>
      <c r="K9" s="699"/>
      <c r="L9" s="699"/>
      <c r="M9" s="699"/>
      <c r="N9" s="699"/>
    </row>
    <row r="10" spans="2:14" ht="19.95" customHeight="1" x14ac:dyDescent="0.3">
      <c r="H10" s="700" t="s">
        <v>3472</v>
      </c>
      <c r="I10" s="700"/>
      <c r="J10" s="700"/>
      <c r="K10" s="700"/>
      <c r="L10" s="700" t="s">
        <v>3473</v>
      </c>
      <c r="M10" s="700"/>
      <c r="N10" s="700"/>
    </row>
    <row r="11" spans="2:14" ht="19.95" customHeight="1" x14ac:dyDescent="0.3">
      <c r="H11" s="697" t="s">
        <v>3474</v>
      </c>
      <c r="I11" s="697"/>
      <c r="J11" s="697"/>
      <c r="K11" s="697"/>
      <c r="L11" s="697" t="s">
        <v>3475</v>
      </c>
      <c r="M11" s="697"/>
      <c r="N11" s="697"/>
    </row>
    <row r="12" spans="2:14" ht="19.95" customHeight="1" x14ac:dyDescent="0.3">
      <c r="H12" s="697" t="s">
        <v>3476</v>
      </c>
      <c r="I12" s="697"/>
      <c r="J12" s="697"/>
      <c r="K12" s="697"/>
      <c r="L12" s="697" t="s">
        <v>3477</v>
      </c>
      <c r="M12" s="697"/>
      <c r="N12" s="697"/>
    </row>
    <row r="13" spans="2:14" ht="19.95" customHeight="1" x14ac:dyDescent="0.3">
      <c r="H13" s="697" t="s">
        <v>3478</v>
      </c>
      <c r="I13" s="697"/>
      <c r="J13" s="697"/>
      <c r="K13" s="697"/>
      <c r="L13" s="697" t="s">
        <v>3479</v>
      </c>
      <c r="M13" s="697"/>
      <c r="N13" s="697"/>
    </row>
    <row r="14" spans="2:14" ht="19.95" customHeight="1" x14ac:dyDescent="0.3">
      <c r="H14" s="701" t="s">
        <v>3480</v>
      </c>
      <c r="I14" s="701"/>
      <c r="J14" s="701"/>
      <c r="K14" s="701"/>
      <c r="L14" s="701" t="s">
        <v>3480</v>
      </c>
      <c r="M14" s="701"/>
      <c r="N14" s="701"/>
    </row>
    <row r="15" spans="2:14" ht="19.95" customHeight="1" x14ac:dyDescent="0.3">
      <c r="H15" s="697" t="s">
        <v>3481</v>
      </c>
      <c r="I15" s="697"/>
      <c r="J15" s="697"/>
      <c r="K15" s="697"/>
      <c r="L15" s="697" t="s">
        <v>3481</v>
      </c>
      <c r="M15" s="697"/>
      <c r="N15" s="697"/>
    </row>
  </sheetData>
  <mergeCells count="15">
    <mergeCell ref="H15:K15"/>
    <mergeCell ref="L15:N15"/>
    <mergeCell ref="H12:K12"/>
    <mergeCell ref="L12:N12"/>
    <mergeCell ref="H13:K13"/>
    <mergeCell ref="L13:N13"/>
    <mergeCell ref="H14:K14"/>
    <mergeCell ref="L14:N14"/>
    <mergeCell ref="H11:K11"/>
    <mergeCell ref="L11:N11"/>
    <mergeCell ref="B2:F2"/>
    <mergeCell ref="H2:N2"/>
    <mergeCell ref="H9:N9"/>
    <mergeCell ref="H10:K10"/>
    <mergeCell ref="L10:N10"/>
  </mergeCells>
  <phoneticPr fontId="22"/>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U25"/>
  <sheetViews>
    <sheetView topLeftCell="A4" zoomScale="55" zoomScaleNormal="55" workbookViewId="0">
      <selection activeCell="S21" sqref="S21"/>
    </sheetView>
  </sheetViews>
  <sheetFormatPr defaultColWidth="9.08984375" defaultRowHeight="13.2" x14ac:dyDescent="0.3"/>
  <cols>
    <col min="1" max="1" width="9.08984375" style="3"/>
    <col min="2" max="5" width="14.90625" style="2" customWidth="1"/>
    <col min="6" max="6" width="14.90625" style="3" customWidth="1"/>
    <col min="7" max="8" width="13.81640625" style="3" customWidth="1"/>
    <col min="9" max="15" width="9.81640625" style="3" customWidth="1"/>
    <col min="16" max="16" width="10.453125" style="3" customWidth="1"/>
    <col min="17" max="21" width="8.6328125" style="3" customWidth="1"/>
    <col min="22" max="16384" width="9.08984375" style="3"/>
  </cols>
  <sheetData>
    <row r="1" spans="1:21" ht="25.8" x14ac:dyDescent="0.3">
      <c r="A1" s="1" t="s">
        <v>9</v>
      </c>
    </row>
    <row r="2" spans="1:21" ht="19.5" customHeight="1" x14ac:dyDescent="0.3">
      <c r="A2" s="1"/>
    </row>
    <row r="3" spans="1:21" ht="19.5" customHeight="1" x14ac:dyDescent="0.3">
      <c r="A3" s="1"/>
    </row>
    <row r="4" spans="1:21" ht="18" customHeight="1" x14ac:dyDescent="0.3">
      <c r="B4" s="703" t="s">
        <v>10</v>
      </c>
      <c r="C4" s="703"/>
      <c r="D4" s="703"/>
      <c r="E4" s="703"/>
      <c r="F4" s="703"/>
      <c r="I4" s="702" t="s">
        <v>11</v>
      </c>
      <c r="J4" s="702"/>
      <c r="K4" s="702"/>
      <c r="L4" s="702"/>
      <c r="M4" s="702"/>
      <c r="N4" s="702"/>
      <c r="O4" s="4"/>
    </row>
    <row r="5" spans="1:21" ht="18.600000000000001" customHeight="1" thickBot="1" x14ac:dyDescent="0.35">
      <c r="B5" s="704"/>
      <c r="C5" s="704"/>
      <c r="D5" s="704"/>
      <c r="E5" s="704"/>
      <c r="F5" s="704"/>
      <c r="I5" s="702"/>
      <c r="J5" s="702"/>
      <c r="K5" s="702"/>
      <c r="L5" s="702"/>
      <c r="M5" s="702"/>
      <c r="N5" s="702"/>
      <c r="O5" s="4"/>
    </row>
    <row r="6" spans="1:21" ht="24.6" customHeight="1" x14ac:dyDescent="0.3">
      <c r="A6" s="705" t="s">
        <v>12</v>
      </c>
      <c r="B6" s="707" t="s">
        <v>13</v>
      </c>
      <c r="C6" s="708"/>
      <c r="D6" s="708"/>
      <c r="E6" s="709"/>
      <c r="F6" s="710" t="s">
        <v>14</v>
      </c>
      <c r="G6" s="711"/>
      <c r="J6" s="5"/>
      <c r="K6" s="5"/>
      <c r="L6" s="5"/>
      <c r="M6" s="5"/>
      <c r="N6" s="5"/>
    </row>
    <row r="7" spans="1:21" ht="18.600000000000001" customHeight="1" thickBot="1" x14ac:dyDescent="0.35">
      <c r="A7" s="706"/>
      <c r="B7" s="6" t="s">
        <v>5</v>
      </c>
      <c r="C7" s="7" t="s">
        <v>6</v>
      </c>
      <c r="D7" s="7" t="s">
        <v>7</v>
      </c>
      <c r="E7" s="8" t="s">
        <v>8</v>
      </c>
      <c r="F7" s="712"/>
      <c r="G7" s="713"/>
      <c r="I7" s="5" t="s">
        <v>15</v>
      </c>
    </row>
    <row r="8" spans="1:21" ht="56.1" customHeight="1" x14ac:dyDescent="0.3">
      <c r="A8" s="9">
        <v>1</v>
      </c>
      <c r="B8" s="10" t="s">
        <v>16</v>
      </c>
      <c r="C8" s="11" t="s">
        <v>17</v>
      </c>
      <c r="D8" s="11" t="s">
        <v>18</v>
      </c>
      <c r="E8" s="12" t="s">
        <v>19</v>
      </c>
      <c r="F8" s="13" t="s">
        <v>20</v>
      </c>
      <c r="G8" s="14" t="s">
        <v>21</v>
      </c>
      <c r="I8" s="15">
        <v>5</v>
      </c>
      <c r="J8" s="16" t="s">
        <v>22</v>
      </c>
      <c r="K8" s="16" t="s">
        <v>22</v>
      </c>
      <c r="L8" s="16" t="s">
        <v>22</v>
      </c>
      <c r="M8" s="16" t="s">
        <v>22</v>
      </c>
      <c r="N8" s="16" t="s">
        <v>22</v>
      </c>
      <c r="O8" s="17"/>
      <c r="Q8" s="83" t="s">
        <v>262</v>
      </c>
      <c r="R8" s="84"/>
      <c r="S8" s="84"/>
      <c r="T8" s="84"/>
      <c r="U8" s="85"/>
    </row>
    <row r="9" spans="1:21" ht="56.1" customHeight="1" x14ac:dyDescent="0.3">
      <c r="A9" s="9">
        <v>2</v>
      </c>
      <c r="B9" s="10" t="s">
        <v>23</v>
      </c>
      <c r="C9" s="11" t="s">
        <v>24</v>
      </c>
      <c r="D9" s="11" t="s">
        <v>25</v>
      </c>
      <c r="E9" s="12" t="s">
        <v>26</v>
      </c>
      <c r="F9" s="18" t="s">
        <v>27</v>
      </c>
      <c r="G9" s="12" t="s">
        <v>28</v>
      </c>
      <c r="I9" s="15">
        <v>4</v>
      </c>
      <c r="J9" s="19" t="s">
        <v>29</v>
      </c>
      <c r="K9" s="19" t="s">
        <v>29</v>
      </c>
      <c r="L9" s="16" t="s">
        <v>22</v>
      </c>
      <c r="M9" s="16" t="s">
        <v>22</v>
      </c>
      <c r="N9" s="16" t="s">
        <v>22</v>
      </c>
      <c r="O9" s="17"/>
      <c r="Q9" s="86" t="s">
        <v>29</v>
      </c>
      <c r="R9" s="82"/>
      <c r="S9" s="87"/>
      <c r="T9" s="88"/>
      <c r="U9" s="89"/>
    </row>
    <row r="10" spans="1:21" ht="56.1" customHeight="1" x14ac:dyDescent="0.3">
      <c r="A10" s="9">
        <v>3</v>
      </c>
      <c r="B10" s="10" t="s">
        <v>30</v>
      </c>
      <c r="C10" s="11" t="s">
        <v>31</v>
      </c>
      <c r="D10" s="11" t="s">
        <v>32</v>
      </c>
      <c r="E10" s="12" t="s">
        <v>33</v>
      </c>
      <c r="F10" s="18" t="s">
        <v>34</v>
      </c>
      <c r="G10" s="12" t="s">
        <v>35</v>
      </c>
      <c r="I10" s="15">
        <v>3</v>
      </c>
      <c r="J10" s="20" t="s">
        <v>36</v>
      </c>
      <c r="K10" s="20" t="s">
        <v>36</v>
      </c>
      <c r="L10" s="19" t="s">
        <v>29</v>
      </c>
      <c r="M10" s="19" t="s">
        <v>29</v>
      </c>
      <c r="N10" s="16" t="s">
        <v>22</v>
      </c>
      <c r="O10" s="17"/>
      <c r="Q10" s="86" t="s">
        <v>36</v>
      </c>
      <c r="R10" s="82"/>
      <c r="S10" s="87"/>
      <c r="T10" s="87"/>
      <c r="U10" s="89"/>
    </row>
    <row r="11" spans="1:21" ht="56.1" customHeight="1" x14ac:dyDescent="0.3">
      <c r="A11" s="9">
        <v>4</v>
      </c>
      <c r="B11" s="10" t="s">
        <v>37</v>
      </c>
      <c r="C11" s="11" t="s">
        <v>38</v>
      </c>
      <c r="D11" s="11" t="s">
        <v>39</v>
      </c>
      <c r="E11" s="12" t="s">
        <v>40</v>
      </c>
      <c r="F11" s="18" t="s">
        <v>41</v>
      </c>
      <c r="G11" s="12" t="s">
        <v>42</v>
      </c>
      <c r="I11" s="15">
        <v>2</v>
      </c>
      <c r="J11" s="21" t="s">
        <v>43</v>
      </c>
      <c r="K11" s="21" t="s">
        <v>43</v>
      </c>
      <c r="L11" s="20" t="s">
        <v>36</v>
      </c>
      <c r="M11" s="19" t="s">
        <v>29</v>
      </c>
      <c r="N11" s="19" t="s">
        <v>29</v>
      </c>
      <c r="O11" s="17"/>
      <c r="Q11" s="86" t="s">
        <v>43</v>
      </c>
      <c r="R11" s="82"/>
      <c r="S11" s="82"/>
      <c r="T11" s="82"/>
      <c r="U11" s="89"/>
    </row>
    <row r="12" spans="1:21" ht="56.1" customHeight="1" thickBot="1" x14ac:dyDescent="0.35">
      <c r="A12" s="22">
        <v>5</v>
      </c>
      <c r="B12" s="23" t="s">
        <v>44</v>
      </c>
      <c r="C12" s="24" t="s">
        <v>45</v>
      </c>
      <c r="D12" s="24" t="s">
        <v>46</v>
      </c>
      <c r="E12" s="25" t="s">
        <v>47</v>
      </c>
      <c r="F12" s="26" t="s">
        <v>48</v>
      </c>
      <c r="G12" s="25" t="s">
        <v>49</v>
      </c>
      <c r="I12" s="15">
        <v>1</v>
      </c>
      <c r="J12" s="21" t="s">
        <v>43</v>
      </c>
      <c r="K12" s="21" t="s">
        <v>43</v>
      </c>
      <c r="L12" s="21" t="s">
        <v>43</v>
      </c>
      <c r="M12" s="20" t="s">
        <v>36</v>
      </c>
      <c r="N12" s="19" t="s">
        <v>29</v>
      </c>
      <c r="O12" s="17"/>
      <c r="Q12" s="90"/>
      <c r="R12" s="91" t="s">
        <v>43</v>
      </c>
      <c r="S12" s="91" t="s">
        <v>36</v>
      </c>
      <c r="T12" s="91" t="s">
        <v>29</v>
      </c>
      <c r="U12" s="92" t="s">
        <v>263</v>
      </c>
    </row>
    <row r="13" spans="1:21" ht="31.5" customHeight="1" x14ac:dyDescent="0.3">
      <c r="J13" s="27">
        <v>1</v>
      </c>
      <c r="K13" s="27">
        <v>2</v>
      </c>
      <c r="L13" s="27">
        <v>3</v>
      </c>
      <c r="M13" s="27">
        <v>4</v>
      </c>
      <c r="N13" s="27">
        <v>5</v>
      </c>
      <c r="O13" s="28" t="s">
        <v>50</v>
      </c>
    </row>
    <row r="16" spans="1:21" ht="55.35" customHeight="1" thickBot="1" x14ac:dyDescent="0.35">
      <c r="B16" s="702" t="s">
        <v>51</v>
      </c>
      <c r="C16" s="702"/>
      <c r="D16" s="702"/>
      <c r="E16" s="702"/>
      <c r="F16" s="702"/>
      <c r="I16" s="702" t="s">
        <v>52</v>
      </c>
      <c r="J16" s="702"/>
      <c r="K16" s="702"/>
      <c r="L16" s="702"/>
      <c r="M16" s="702"/>
      <c r="N16" s="702"/>
    </row>
    <row r="17" spans="1:14" ht="24" thickBot="1" x14ac:dyDescent="0.35">
      <c r="B17" s="3"/>
      <c r="C17" s="714" t="s">
        <v>53</v>
      </c>
      <c r="D17" s="715"/>
      <c r="E17" s="715"/>
      <c r="F17" s="715"/>
      <c r="G17" s="716"/>
      <c r="I17" s="717" t="s">
        <v>54</v>
      </c>
      <c r="J17" s="718"/>
      <c r="K17" s="718" t="s">
        <v>55</v>
      </c>
      <c r="L17" s="718"/>
      <c r="M17" s="718"/>
      <c r="N17" s="719"/>
    </row>
    <row r="18" spans="1:14" ht="53.85" customHeight="1" x14ac:dyDescent="0.3">
      <c r="A18" s="29"/>
      <c r="B18" s="30" t="s">
        <v>22</v>
      </c>
      <c r="C18" s="720" t="s">
        <v>56</v>
      </c>
      <c r="D18" s="721"/>
      <c r="E18" s="721"/>
      <c r="F18" s="721"/>
      <c r="G18" s="722"/>
      <c r="I18" s="723" t="s">
        <v>57</v>
      </c>
      <c r="J18" s="724"/>
      <c r="K18" s="725" t="s">
        <v>58</v>
      </c>
      <c r="L18" s="726"/>
      <c r="M18" s="726"/>
      <c r="N18" s="727"/>
    </row>
    <row r="19" spans="1:14" ht="53.85" customHeight="1" x14ac:dyDescent="0.3">
      <c r="A19" s="31"/>
      <c r="B19" s="32" t="s">
        <v>29</v>
      </c>
      <c r="C19" s="720" t="s">
        <v>59</v>
      </c>
      <c r="D19" s="721"/>
      <c r="E19" s="721"/>
      <c r="F19" s="721"/>
      <c r="G19" s="722"/>
      <c r="I19" s="723" t="s">
        <v>60</v>
      </c>
      <c r="J19" s="724"/>
      <c r="K19" s="726" t="s">
        <v>61</v>
      </c>
      <c r="L19" s="726"/>
      <c r="M19" s="726"/>
      <c r="N19" s="727"/>
    </row>
    <row r="20" spans="1:14" ht="53.85" customHeight="1" x14ac:dyDescent="0.3">
      <c r="A20" s="33"/>
      <c r="B20" s="34" t="s">
        <v>36</v>
      </c>
      <c r="C20" s="720" t="s">
        <v>62</v>
      </c>
      <c r="D20" s="721"/>
      <c r="E20" s="721"/>
      <c r="F20" s="721"/>
      <c r="G20" s="722"/>
      <c r="I20" s="723" t="s">
        <v>63</v>
      </c>
      <c r="J20" s="724"/>
      <c r="K20" s="726" t="s">
        <v>64</v>
      </c>
      <c r="L20" s="726"/>
      <c r="M20" s="726"/>
      <c r="N20" s="727"/>
    </row>
    <row r="21" spans="1:14" ht="53.85" customHeight="1" thickBot="1" x14ac:dyDescent="0.35">
      <c r="A21" s="35"/>
      <c r="B21" s="36" t="s">
        <v>43</v>
      </c>
      <c r="C21" s="728" t="s">
        <v>65</v>
      </c>
      <c r="D21" s="729"/>
      <c r="E21" s="729"/>
      <c r="F21" s="729"/>
      <c r="G21" s="730"/>
      <c r="I21" s="731" t="s">
        <v>66</v>
      </c>
      <c r="J21" s="732"/>
      <c r="K21" s="733" t="s">
        <v>67</v>
      </c>
      <c r="L21" s="733"/>
      <c r="M21" s="733"/>
      <c r="N21" s="734"/>
    </row>
    <row r="22" spans="1:14" x14ac:dyDescent="0.3">
      <c r="B22" s="3"/>
      <c r="C22" s="3"/>
      <c r="D22" s="3"/>
    </row>
    <row r="23" spans="1:14" ht="16.2" x14ac:dyDescent="0.3">
      <c r="B23" s="3"/>
      <c r="C23" s="3"/>
      <c r="D23" s="3"/>
      <c r="F23" s="37"/>
      <c r="G23" s="38"/>
    </row>
    <row r="24" spans="1:14" ht="16.2" x14ac:dyDescent="0.3">
      <c r="B24" s="3"/>
      <c r="C24" s="3"/>
      <c r="D24" s="3"/>
      <c r="F24" s="39"/>
      <c r="G24" s="38"/>
    </row>
    <row r="25" spans="1:14" ht="16.2" x14ac:dyDescent="0.3">
      <c r="B25" s="3"/>
      <c r="C25" s="3"/>
      <c r="D25" s="3"/>
      <c r="F25" s="39"/>
      <c r="G25" s="40"/>
    </row>
  </sheetData>
  <mergeCells count="22">
    <mergeCell ref="C21:G21"/>
    <mergeCell ref="I21:J21"/>
    <mergeCell ref="K21:N21"/>
    <mergeCell ref="C19:G19"/>
    <mergeCell ref="I19:J19"/>
    <mergeCell ref="K19:N19"/>
    <mergeCell ref="C20:G20"/>
    <mergeCell ref="I20:J20"/>
    <mergeCell ref="K20:N20"/>
    <mergeCell ref="C17:G17"/>
    <mergeCell ref="I17:J17"/>
    <mergeCell ref="K17:N17"/>
    <mergeCell ref="C18:G18"/>
    <mergeCell ref="I18:J18"/>
    <mergeCell ref="K18:N18"/>
    <mergeCell ref="B16:F16"/>
    <mergeCell ref="I16:N16"/>
    <mergeCell ref="B4:F5"/>
    <mergeCell ref="I4:N5"/>
    <mergeCell ref="A6:A7"/>
    <mergeCell ref="B6:E6"/>
    <mergeCell ref="F6:G7"/>
  </mergeCells>
  <phoneticPr fontId="22"/>
  <pageMargins left="0.7" right="0.7" top="0.75" bottom="0.75" header="0.3" footer="0.3"/>
  <pageSetup paperSize="9" scale="5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B2CA5B4-D0D4-404F-AE54-33D8A76B038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41期グラフ用参照データ</vt:lpstr>
      <vt:lpstr>バイヤー事故情報共有リスト</vt:lpstr>
      <vt:lpstr>事故対応状況集計表</vt:lpstr>
      <vt:lpstr>事故対応状況集計表 (2)</vt:lpstr>
      <vt:lpstr>完了報告確認一覧</vt:lpstr>
      <vt:lpstr>○月計上事故管理表</vt:lpstr>
      <vt:lpstr>経理室へアクシデント報告</vt:lpstr>
      <vt:lpstr>集積用</vt:lpstr>
      <vt:lpstr>編集用</vt:lpstr>
      <vt:lpstr>リスク評価基準2021</vt:lpstr>
      <vt:lpstr>リスト</vt:lpstr>
      <vt:lpstr>科目テーブル</vt:lpstr>
      <vt:lpstr>Sheet1</vt:lpstr>
      <vt:lpstr>影響度判定例</vt:lpstr>
      <vt:lpstr>対応優先度MAP</vt:lpstr>
      <vt:lpstr>リスク評価基準</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01-020-161</dc:creator>
  <cp:lastModifiedBy>11201062　吉橋　章</cp:lastModifiedBy>
  <cp:lastPrinted>2020-05-15T01:58:21Z</cp:lastPrinted>
  <dcterms:created xsi:type="dcterms:W3CDTF">2019-07-10T11:43:47Z</dcterms:created>
  <dcterms:modified xsi:type="dcterms:W3CDTF">2022-05-03T02:41:37Z</dcterms:modified>
</cp:coreProperties>
</file>